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df2ef15b80ee97ce/Desktop/intern/"/>
    </mc:Choice>
  </mc:AlternateContent>
  <xr:revisionPtr revIDLastSave="18" documentId="11_35CB150CD0B157E08F5C8788B57796A454A9F0B5" xr6:coauthVersionLast="47" xr6:coauthVersionMax="47" xr10:uidLastSave="{FFA754E8-4704-4835-8658-2D0FA79D948C}"/>
  <bookViews>
    <workbookView xWindow="-120" yWindow="-120" windowWidth="20730" windowHeight="11040" tabRatio="937" firstSheet="1" activeTab="1" xr2:uid="{00000000-000D-0000-FFFF-FFFF00000000}"/>
  </bookViews>
  <sheets>
    <sheet name="Data 1992-2022" sheetId="8220" r:id="rId1"/>
    <sheet name="DATA 2015" sheetId="1" r:id="rId2"/>
  </sheets>
  <externalReferences>
    <externalReference r:id="rId3"/>
    <externalReference r:id="rId4"/>
  </externalReferences>
  <definedNames>
    <definedName name="_xlnm._FilterDatabase" localSheetId="0" hidden="1">'Data 1992-2022'!$A$1:$O$3</definedName>
    <definedName name="_xlnm._FilterDatabase" localSheetId="1" hidden="1">'DATA 2015'!$A$4:$V$1282</definedName>
    <definedName name="a">#REF!</definedName>
    <definedName name="abcd">#REF!</definedName>
    <definedName name="Address">#REF!</definedName>
    <definedName name="ccccccccccccccccc" hidden="1">#REF!</definedName>
    <definedName name="Charta" hidden="1">#REF!</definedName>
    <definedName name="City">#REF!</definedName>
    <definedName name="Code" hidden="1">#REF!</definedName>
    <definedName name="Company">#REF!</definedName>
    <definedName name="Country">#REF!</definedName>
    <definedName name="data1" hidden="1">#REF!</definedName>
    <definedName name="data2" hidden="1">#REF!</definedName>
    <definedName name="data3" hidden="1">#REF!</definedName>
    <definedName name="_xlnm.Database">#REF!</definedName>
    <definedName name="Discount" hidden="1">#REF!</definedName>
    <definedName name="display_area_2" hidden="1">#REF!</definedName>
    <definedName name="e">#REF!</definedName>
    <definedName name="Email">#REF!</definedName>
    <definedName name="_xlnm.Extract">#REF!</definedName>
    <definedName name="Fax">#REF!</definedName>
    <definedName name="FCode" hidden="1">#REF!</definedName>
    <definedName name="HiddenRows" hidden="1">#REF!</definedName>
    <definedName name="HMIS" hidden="1">#REF!</definedName>
    <definedName name="kalmith">#REF!</definedName>
    <definedName name="Name">#REF!</definedName>
    <definedName name="o">#REF!</definedName>
    <definedName name="OrderTable" hidden="1">#REF!</definedName>
    <definedName name="Phone">#REF!</definedName>
    <definedName name="_xlnm.Print_Area" localSheetId="1">'DATA 2015'!$A$1:$Q$1283</definedName>
    <definedName name="ProdForm" hidden="1">#REF!</definedName>
    <definedName name="Product" hidden="1">#REF!</definedName>
    <definedName name="RCArea" hidden="1">#REF!</definedName>
    <definedName name="SpecialPrice" hidden="1">#REF!</definedName>
    <definedName name="State">#REF!</definedName>
    <definedName name="tbl_ProdInfo" hidden="1">#REF!</definedName>
    <definedName name="Zip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185" i="1" l="1"/>
  <c r="U3186" i="1"/>
  <c r="U3184" i="1" l="1"/>
  <c r="U3196" i="1"/>
  <c r="U3197" i="1"/>
  <c r="U3198" i="1"/>
  <c r="U3199" i="1"/>
  <c r="U3200" i="1"/>
  <c r="U3201" i="1"/>
  <c r="U3195" i="1"/>
  <c r="L3234" i="1" l="1"/>
  <c r="M3234" i="1"/>
  <c r="S3204" i="1"/>
  <c r="S3176" i="1"/>
  <c r="O3231" i="1"/>
  <c r="N3231" i="1"/>
  <c r="S3169" i="1" l="1"/>
  <c r="S2903" i="1"/>
  <c r="N3229" i="1"/>
  <c r="O3229" i="1"/>
  <c r="N3230" i="1"/>
  <c r="O3230" i="1"/>
  <c r="N3228" i="1"/>
  <c r="N3227" i="1"/>
  <c r="O3228" i="1"/>
  <c r="O3227" i="1"/>
  <c r="S3111" i="1" l="1"/>
  <c r="S3138" i="1"/>
  <c r="S3015" i="1"/>
  <c r="O3157" i="1"/>
  <c r="N3172" i="1"/>
  <c r="O3172" i="1" s="1"/>
  <c r="N3171" i="1"/>
  <c r="O3171" i="1" s="1"/>
  <c r="N3170" i="1"/>
  <c r="O3170" i="1" s="1"/>
  <c r="N3169" i="1"/>
  <c r="O3169" i="1" s="1"/>
  <c r="N3168" i="1"/>
  <c r="O3168" i="1" s="1"/>
  <c r="N3167" i="1"/>
  <c r="O3167" i="1" s="1"/>
  <c r="N3166" i="1"/>
  <c r="O3166" i="1" s="1"/>
  <c r="N3165" i="1"/>
  <c r="O3165" i="1" s="1"/>
  <c r="N3164" i="1"/>
  <c r="O3164" i="1" s="1"/>
  <c r="N3163" i="1"/>
  <c r="O3163" i="1" s="1"/>
  <c r="N3162" i="1"/>
  <c r="O3162" i="1" s="1"/>
  <c r="N3161" i="1"/>
  <c r="O3161" i="1" s="1"/>
  <c r="N3160" i="1"/>
  <c r="O3160" i="1" s="1"/>
  <c r="N3159" i="1"/>
  <c r="O3159" i="1" s="1"/>
  <c r="N3158" i="1"/>
  <c r="O3158" i="1" s="1"/>
  <c r="N3157" i="1"/>
  <c r="N3156" i="1"/>
  <c r="O3156" i="1" s="1"/>
  <c r="N3152" i="1" l="1"/>
  <c r="O3152" i="1" s="1"/>
  <c r="N3153" i="1"/>
  <c r="O3153" i="1" s="1"/>
  <c r="N3154" i="1"/>
  <c r="O3154" i="1" s="1"/>
  <c r="N3155" i="1"/>
  <c r="O3155" i="1" s="1"/>
  <c r="N3123" i="1" l="1"/>
  <c r="O3123" i="1" s="1"/>
  <c r="N3124" i="1"/>
  <c r="O3124" i="1" s="1"/>
  <c r="N3125" i="1"/>
  <c r="O3125" i="1" s="1"/>
  <c r="N3126" i="1"/>
  <c r="O3126" i="1" s="1"/>
  <c r="N3127" i="1"/>
  <c r="O3127" i="1" s="1"/>
  <c r="N3128" i="1"/>
  <c r="O3128" i="1" s="1"/>
  <c r="N3129" i="1"/>
  <c r="O3129" i="1" s="1"/>
  <c r="N3130" i="1"/>
  <c r="O3130" i="1" s="1"/>
  <c r="N3131" i="1"/>
  <c r="O3131" i="1" s="1"/>
  <c r="N3132" i="1"/>
  <c r="O3132" i="1" s="1"/>
  <c r="N3133" i="1"/>
  <c r="O3133" i="1" s="1"/>
  <c r="N3134" i="1"/>
  <c r="O3134" i="1" s="1"/>
  <c r="N3135" i="1"/>
  <c r="O3135" i="1" s="1"/>
  <c r="N3136" i="1"/>
  <c r="O3136" i="1" s="1"/>
  <c r="N3137" i="1"/>
  <c r="O3137" i="1" s="1"/>
  <c r="N3138" i="1"/>
  <c r="O3138" i="1" s="1"/>
  <c r="N3139" i="1"/>
  <c r="O3139" i="1" s="1"/>
  <c r="N3140" i="1"/>
  <c r="O3140" i="1" s="1"/>
  <c r="N3141" i="1"/>
  <c r="O3141" i="1" s="1"/>
  <c r="N3142" i="1"/>
  <c r="O3142" i="1" s="1"/>
  <c r="N3143" i="1"/>
  <c r="O3143" i="1" s="1"/>
  <c r="N3144" i="1"/>
  <c r="O3144" i="1" s="1"/>
  <c r="N3145" i="1"/>
  <c r="O3145" i="1" s="1"/>
  <c r="N3146" i="1"/>
  <c r="O3146" i="1" s="1"/>
  <c r="N3147" i="1"/>
  <c r="O3147" i="1" s="1"/>
  <c r="N3148" i="1"/>
  <c r="O3148" i="1" s="1"/>
  <c r="N3149" i="1"/>
  <c r="O3149" i="1" s="1"/>
  <c r="N3150" i="1"/>
  <c r="O3150" i="1" s="1"/>
  <c r="N3151" i="1"/>
  <c r="O3151" i="1" s="1"/>
  <c r="Q3050" i="1" l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N3050" i="1"/>
  <c r="O3050" i="1" s="1"/>
  <c r="N3051" i="1"/>
  <c r="O3051" i="1" s="1"/>
  <c r="N3052" i="1"/>
  <c r="O3052" i="1" s="1"/>
  <c r="N3053" i="1"/>
  <c r="O3053" i="1" s="1"/>
  <c r="N3054" i="1"/>
  <c r="O3054" i="1" s="1"/>
  <c r="N3055" i="1"/>
  <c r="O3055" i="1" s="1"/>
  <c r="N3056" i="1"/>
  <c r="O3056" i="1" s="1"/>
  <c r="N3057" i="1"/>
  <c r="O3057" i="1" s="1"/>
  <c r="N3058" i="1"/>
  <c r="O3058" i="1" s="1"/>
  <c r="N3059" i="1"/>
  <c r="O3059" i="1" s="1"/>
  <c r="N3060" i="1"/>
  <c r="O3060" i="1" s="1"/>
  <c r="N3061" i="1"/>
  <c r="O3061" i="1" s="1"/>
  <c r="N3062" i="1"/>
  <c r="O3062" i="1" s="1"/>
  <c r="N3063" i="1"/>
  <c r="O3063" i="1" s="1"/>
  <c r="N3064" i="1"/>
  <c r="O3064" i="1" s="1"/>
  <c r="N3065" i="1"/>
  <c r="O3065" i="1" s="1"/>
  <c r="N3066" i="1"/>
  <c r="O3066" i="1" s="1"/>
  <c r="N3067" i="1"/>
  <c r="O3067" i="1" s="1"/>
  <c r="N3068" i="1"/>
  <c r="O3068" i="1" s="1"/>
  <c r="N3069" i="1"/>
  <c r="O3069" i="1" s="1"/>
  <c r="N3070" i="1"/>
  <c r="O3070" i="1" s="1"/>
  <c r="N3071" i="1"/>
  <c r="O3071" i="1" s="1"/>
  <c r="N3072" i="1"/>
  <c r="O3072" i="1" s="1"/>
  <c r="N3073" i="1"/>
  <c r="O3073" i="1" s="1"/>
  <c r="N3074" i="1"/>
  <c r="O3074" i="1" s="1"/>
  <c r="N3075" i="1"/>
  <c r="O3075" i="1" s="1"/>
  <c r="N3076" i="1"/>
  <c r="O3076" i="1" s="1"/>
  <c r="N3077" i="1"/>
  <c r="O3077" i="1" s="1"/>
  <c r="N3078" i="1"/>
  <c r="O3078" i="1" s="1"/>
  <c r="N3079" i="1"/>
  <c r="O3079" i="1" s="1"/>
  <c r="N3080" i="1"/>
  <c r="O3080" i="1" s="1"/>
  <c r="N3081" i="1"/>
  <c r="O3081" i="1" s="1"/>
  <c r="N3082" i="1"/>
  <c r="O3082" i="1" s="1"/>
  <c r="N3083" i="1"/>
  <c r="O3083" i="1" s="1"/>
  <c r="N3084" i="1"/>
  <c r="O3084" i="1" s="1"/>
  <c r="N3085" i="1"/>
  <c r="O3085" i="1" s="1"/>
  <c r="N3086" i="1"/>
  <c r="O3086" i="1" s="1"/>
  <c r="N3087" i="1"/>
  <c r="O3087" i="1" s="1"/>
  <c r="N3088" i="1"/>
  <c r="O3088" i="1" s="1"/>
  <c r="N3089" i="1"/>
  <c r="O3089" i="1" s="1"/>
  <c r="N3090" i="1"/>
  <c r="O3090" i="1" s="1"/>
  <c r="N3091" i="1"/>
  <c r="O3091" i="1" s="1"/>
  <c r="N3092" i="1"/>
  <c r="O3092" i="1" s="1"/>
  <c r="N3093" i="1"/>
  <c r="O3093" i="1" s="1"/>
  <c r="N3094" i="1"/>
  <c r="O3094" i="1" s="1"/>
  <c r="N3095" i="1"/>
  <c r="O3095" i="1" s="1"/>
  <c r="N3096" i="1"/>
  <c r="O3096" i="1" s="1"/>
  <c r="N3097" i="1"/>
  <c r="O3097" i="1" s="1"/>
  <c r="N3098" i="1"/>
  <c r="O3098" i="1" s="1"/>
  <c r="N3099" i="1"/>
  <c r="O3099" i="1" s="1"/>
  <c r="N3100" i="1"/>
  <c r="O3100" i="1" s="1"/>
  <c r="N3101" i="1"/>
  <c r="O3101" i="1" s="1"/>
  <c r="N3102" i="1"/>
  <c r="O3102" i="1" s="1"/>
  <c r="N3103" i="1"/>
  <c r="O3103" i="1" s="1"/>
  <c r="N3104" i="1"/>
  <c r="O3104" i="1" s="1"/>
  <c r="N3105" i="1"/>
  <c r="O3105" i="1" s="1"/>
  <c r="N3106" i="1"/>
  <c r="O3106" i="1" s="1"/>
  <c r="N3107" i="1"/>
  <c r="O3107" i="1" s="1"/>
  <c r="N3108" i="1"/>
  <c r="O3108" i="1" s="1"/>
  <c r="N3109" i="1"/>
  <c r="O3109" i="1" s="1"/>
  <c r="N3110" i="1"/>
  <c r="O3110" i="1" s="1"/>
  <c r="N3111" i="1"/>
  <c r="O3111" i="1" s="1"/>
  <c r="N3112" i="1"/>
  <c r="O3112" i="1" s="1"/>
  <c r="N3113" i="1"/>
  <c r="O3113" i="1" s="1"/>
  <c r="N3114" i="1"/>
  <c r="O3114" i="1" s="1"/>
  <c r="N3115" i="1"/>
  <c r="O3115" i="1" s="1"/>
  <c r="N3116" i="1"/>
  <c r="O3116" i="1" s="1"/>
  <c r="N3117" i="1"/>
  <c r="O3117" i="1" s="1"/>
  <c r="N3118" i="1"/>
  <c r="O3118" i="1" s="1"/>
  <c r="N3119" i="1"/>
  <c r="O3119" i="1" s="1"/>
  <c r="N3120" i="1"/>
  <c r="O3120" i="1" s="1"/>
  <c r="N3121" i="1"/>
  <c r="O3121" i="1" s="1"/>
  <c r="N3122" i="1"/>
  <c r="O3122" i="1" s="1"/>
  <c r="Q3026" i="1" l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N3026" i="1"/>
  <c r="O3026" i="1" s="1"/>
  <c r="N3027" i="1"/>
  <c r="O3027" i="1" s="1"/>
  <c r="N3028" i="1"/>
  <c r="O3028" i="1" s="1"/>
  <c r="N3029" i="1"/>
  <c r="O3029" i="1" s="1"/>
  <c r="N3030" i="1"/>
  <c r="O3030" i="1" s="1"/>
  <c r="N3031" i="1"/>
  <c r="O3031" i="1" s="1"/>
  <c r="N3032" i="1"/>
  <c r="O3032" i="1" s="1"/>
  <c r="N3033" i="1"/>
  <c r="O3033" i="1" s="1"/>
  <c r="N3034" i="1"/>
  <c r="O3034" i="1" s="1"/>
  <c r="N3035" i="1"/>
  <c r="O3035" i="1" s="1"/>
  <c r="N3036" i="1"/>
  <c r="O3036" i="1" s="1"/>
  <c r="N3037" i="1"/>
  <c r="O3037" i="1" s="1"/>
  <c r="N3038" i="1"/>
  <c r="O3038" i="1" s="1"/>
  <c r="N3039" i="1"/>
  <c r="O3039" i="1" s="1"/>
  <c r="N3040" i="1"/>
  <c r="O3040" i="1" s="1"/>
  <c r="N3041" i="1"/>
  <c r="O3041" i="1" s="1"/>
  <c r="N3042" i="1"/>
  <c r="O3042" i="1" s="1"/>
  <c r="N3043" i="1"/>
  <c r="O3043" i="1" s="1"/>
  <c r="N3044" i="1"/>
  <c r="O3044" i="1" s="1"/>
  <c r="N3045" i="1"/>
  <c r="O3045" i="1" s="1"/>
  <c r="N3046" i="1"/>
  <c r="O3046" i="1" s="1"/>
  <c r="N3047" i="1"/>
  <c r="O3047" i="1" s="1"/>
  <c r="N3048" i="1"/>
  <c r="O3048" i="1" s="1"/>
  <c r="N3049" i="1"/>
  <c r="O3049" i="1" s="1"/>
  <c r="S2967" i="1" l="1"/>
  <c r="S299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O2969" i="1"/>
  <c r="O2973" i="1"/>
  <c r="O2999" i="1"/>
  <c r="N2968" i="1"/>
  <c r="O2968" i="1" s="1"/>
  <c r="N2969" i="1"/>
  <c r="N2970" i="1"/>
  <c r="O2970" i="1" s="1"/>
  <c r="N2971" i="1"/>
  <c r="O2971" i="1" s="1"/>
  <c r="N2972" i="1"/>
  <c r="O2972" i="1" s="1"/>
  <c r="N2973" i="1"/>
  <c r="N2974" i="1"/>
  <c r="O2974" i="1" s="1"/>
  <c r="N2975" i="1"/>
  <c r="O2975" i="1" s="1"/>
  <c r="N2976" i="1"/>
  <c r="O2976" i="1" s="1"/>
  <c r="N2977" i="1"/>
  <c r="O2977" i="1" s="1"/>
  <c r="N2978" i="1"/>
  <c r="O2978" i="1" s="1"/>
  <c r="N2979" i="1"/>
  <c r="O2979" i="1" s="1"/>
  <c r="N2980" i="1"/>
  <c r="O2980" i="1" s="1"/>
  <c r="N2981" i="1"/>
  <c r="O2981" i="1" s="1"/>
  <c r="N2982" i="1"/>
  <c r="O2982" i="1" s="1"/>
  <c r="N2983" i="1"/>
  <c r="O2983" i="1" s="1"/>
  <c r="N2984" i="1"/>
  <c r="O2984" i="1" s="1"/>
  <c r="N2985" i="1"/>
  <c r="O2985" i="1" s="1"/>
  <c r="N2986" i="1"/>
  <c r="O2986" i="1" s="1"/>
  <c r="N2987" i="1"/>
  <c r="O2987" i="1" s="1"/>
  <c r="N2988" i="1"/>
  <c r="O2988" i="1" s="1"/>
  <c r="N2989" i="1"/>
  <c r="O2989" i="1" s="1"/>
  <c r="N2990" i="1"/>
  <c r="O2990" i="1" s="1"/>
  <c r="N2991" i="1"/>
  <c r="O2991" i="1" s="1"/>
  <c r="N2992" i="1"/>
  <c r="O2992" i="1" s="1"/>
  <c r="N2993" i="1"/>
  <c r="O2993" i="1" s="1"/>
  <c r="N2994" i="1"/>
  <c r="O2994" i="1" s="1"/>
  <c r="N2995" i="1"/>
  <c r="O2995" i="1" s="1"/>
  <c r="N2996" i="1"/>
  <c r="O2996" i="1" s="1"/>
  <c r="N2997" i="1"/>
  <c r="O2997" i="1" s="1"/>
  <c r="N2998" i="1"/>
  <c r="O2998" i="1" s="1"/>
  <c r="N2999" i="1"/>
  <c r="N3000" i="1"/>
  <c r="O3000" i="1" s="1"/>
  <c r="N3001" i="1"/>
  <c r="O3001" i="1" s="1"/>
  <c r="N3002" i="1"/>
  <c r="O3002" i="1" s="1"/>
  <c r="N3003" i="1"/>
  <c r="O3003" i="1" s="1"/>
  <c r="N3004" i="1"/>
  <c r="O3004" i="1" s="1"/>
  <c r="N3005" i="1"/>
  <c r="O3005" i="1" s="1"/>
  <c r="N3006" i="1"/>
  <c r="O3006" i="1" s="1"/>
  <c r="N3007" i="1"/>
  <c r="O3007" i="1" s="1"/>
  <c r="N3008" i="1"/>
  <c r="O3008" i="1" s="1"/>
  <c r="N3009" i="1"/>
  <c r="O3009" i="1" s="1"/>
  <c r="N3010" i="1"/>
  <c r="O3010" i="1" s="1"/>
  <c r="N3011" i="1"/>
  <c r="O3011" i="1" s="1"/>
  <c r="N3012" i="1"/>
  <c r="O3012" i="1" s="1"/>
  <c r="N3013" i="1"/>
  <c r="O3013" i="1" s="1"/>
  <c r="N3014" i="1"/>
  <c r="O3014" i="1" s="1"/>
  <c r="N3015" i="1"/>
  <c r="O3015" i="1" s="1"/>
  <c r="N3016" i="1"/>
  <c r="O3016" i="1" s="1"/>
  <c r="N3017" i="1"/>
  <c r="O3017" i="1" s="1"/>
  <c r="N3018" i="1"/>
  <c r="O3018" i="1" s="1"/>
  <c r="N3019" i="1"/>
  <c r="O3019" i="1" s="1"/>
  <c r="N3020" i="1"/>
  <c r="O3020" i="1" s="1"/>
  <c r="N3021" i="1"/>
  <c r="O3021" i="1" s="1"/>
  <c r="N3022" i="1"/>
  <c r="O3022" i="1" s="1"/>
  <c r="N3023" i="1"/>
  <c r="O3023" i="1" s="1"/>
  <c r="N3024" i="1"/>
  <c r="O3024" i="1" s="1"/>
  <c r="N3025" i="1"/>
  <c r="O3025" i="1" s="1"/>
  <c r="U2942" i="1" l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X2930" i="1" l="1"/>
  <c r="N2967" i="1"/>
  <c r="O2967" i="1" s="1"/>
  <c r="Q2967" i="1"/>
  <c r="Q2918" i="1" l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N2918" i="1"/>
  <c r="O2918" i="1" s="1"/>
  <c r="N2919" i="1"/>
  <c r="O2919" i="1" s="1"/>
  <c r="N2920" i="1"/>
  <c r="O2920" i="1" s="1"/>
  <c r="N2921" i="1"/>
  <c r="O2921" i="1" s="1"/>
  <c r="N2922" i="1"/>
  <c r="O2922" i="1" s="1"/>
  <c r="N2923" i="1"/>
  <c r="O2923" i="1" s="1"/>
  <c r="N2924" i="1"/>
  <c r="O2924" i="1" s="1"/>
  <c r="N2925" i="1"/>
  <c r="O2925" i="1" s="1"/>
  <c r="N2926" i="1"/>
  <c r="O2926" i="1" s="1"/>
  <c r="N2927" i="1"/>
  <c r="O2927" i="1" s="1"/>
  <c r="N2928" i="1"/>
  <c r="O2928" i="1" s="1"/>
  <c r="N2929" i="1"/>
  <c r="O2929" i="1" s="1"/>
  <c r="N2930" i="1"/>
  <c r="N2931" i="1"/>
  <c r="O2931" i="1" s="1"/>
  <c r="N2932" i="1"/>
  <c r="O2932" i="1" s="1"/>
  <c r="N2933" i="1"/>
  <c r="O2933" i="1" s="1"/>
  <c r="N2934" i="1"/>
  <c r="O2934" i="1" s="1"/>
  <c r="N2935" i="1"/>
  <c r="O2935" i="1" s="1"/>
  <c r="N2936" i="1"/>
  <c r="O2936" i="1" s="1"/>
  <c r="N2937" i="1"/>
  <c r="O2937" i="1" s="1"/>
  <c r="N2938" i="1"/>
  <c r="O2938" i="1" s="1"/>
  <c r="N2939" i="1"/>
  <c r="O2939" i="1" s="1"/>
  <c r="N2940" i="1"/>
  <c r="O2940" i="1" s="1"/>
  <c r="N2941" i="1"/>
  <c r="O2941" i="1" s="1"/>
  <c r="N2942" i="1"/>
  <c r="O2942" i="1" s="1"/>
  <c r="N2943" i="1"/>
  <c r="O2943" i="1" s="1"/>
  <c r="N2944" i="1"/>
  <c r="O2944" i="1" s="1"/>
  <c r="N2945" i="1"/>
  <c r="O2945" i="1" s="1"/>
  <c r="N2946" i="1"/>
  <c r="O2946" i="1" s="1"/>
  <c r="N2947" i="1"/>
  <c r="O2947" i="1" s="1"/>
  <c r="N2948" i="1"/>
  <c r="O2948" i="1" s="1"/>
  <c r="N2949" i="1"/>
  <c r="O2949" i="1" s="1"/>
  <c r="N2950" i="1"/>
  <c r="O2950" i="1" s="1"/>
  <c r="N2951" i="1"/>
  <c r="O2951" i="1" s="1"/>
  <c r="N2952" i="1"/>
  <c r="O2952" i="1" s="1"/>
  <c r="N2953" i="1"/>
  <c r="O2953" i="1" s="1"/>
  <c r="N2954" i="1"/>
  <c r="O2954" i="1" s="1"/>
  <c r="N2955" i="1"/>
  <c r="O2955" i="1" s="1"/>
  <c r="N2956" i="1"/>
  <c r="O2956" i="1" s="1"/>
  <c r="N2957" i="1"/>
  <c r="O2957" i="1" s="1"/>
  <c r="N2958" i="1"/>
  <c r="O2958" i="1" s="1"/>
  <c r="N2959" i="1"/>
  <c r="O2959" i="1" s="1"/>
  <c r="N2960" i="1"/>
  <c r="O2960" i="1" s="1"/>
  <c r="N2961" i="1"/>
  <c r="O2961" i="1" s="1"/>
  <c r="N2962" i="1"/>
  <c r="O2962" i="1" s="1"/>
  <c r="N2963" i="1"/>
  <c r="O2963" i="1" s="1"/>
  <c r="N2964" i="1"/>
  <c r="O2964" i="1" s="1"/>
  <c r="N2965" i="1"/>
  <c r="O2965" i="1" s="1"/>
  <c r="N2966" i="1"/>
  <c r="O2966" i="1" s="1"/>
  <c r="O2930" i="1" l="1"/>
  <c r="V2930" i="1" s="1"/>
  <c r="V2931" i="1" s="1"/>
  <c r="V2932" i="1" s="1"/>
  <c r="V2933" i="1" s="1"/>
  <c r="V2934" i="1" s="1"/>
  <c r="V2935" i="1" s="1"/>
  <c r="V2936" i="1" s="1"/>
  <c r="V2937" i="1" s="1"/>
  <c r="V2938" i="1" s="1"/>
  <c r="V2939" i="1" s="1"/>
  <c r="V2940" i="1" s="1"/>
  <c r="V2941" i="1" s="1"/>
  <c r="V2942" i="1" s="1"/>
  <c r="V2943" i="1" s="1"/>
  <c r="V2944" i="1" s="1"/>
  <c r="V2945" i="1" s="1"/>
  <c r="V2946" i="1" s="1"/>
  <c r="V2947" i="1" s="1"/>
  <c r="V2948" i="1" s="1"/>
  <c r="V2949" i="1" s="1"/>
  <c r="V2950" i="1" s="1"/>
  <c r="V2951" i="1" s="1"/>
  <c r="V2952" i="1" s="1"/>
  <c r="V2953" i="1" s="1"/>
  <c r="V2954" i="1" s="1"/>
  <c r="V2955" i="1" s="1"/>
  <c r="V2956" i="1" s="1"/>
  <c r="V2957" i="1" s="1"/>
  <c r="V2958" i="1" s="1"/>
  <c r="V2959" i="1" s="1"/>
  <c r="V2960" i="1" s="1"/>
  <c r="V2961" i="1" s="1"/>
  <c r="V2962" i="1" s="1"/>
  <c r="V2963" i="1" s="1"/>
  <c r="V2964" i="1" s="1"/>
  <c r="V2965" i="1" s="1"/>
  <c r="V2966" i="1" s="1"/>
  <c r="V2967" i="1" s="1"/>
  <c r="V2968" i="1" s="1"/>
  <c r="V2969" i="1" s="1"/>
  <c r="V2970" i="1" s="1"/>
  <c r="V2971" i="1" s="1"/>
  <c r="V2972" i="1" s="1"/>
  <c r="V2973" i="1" s="1"/>
  <c r="V2974" i="1" s="1"/>
  <c r="V2975" i="1" s="1"/>
  <c r="V2976" i="1" s="1"/>
  <c r="V2977" i="1" s="1"/>
  <c r="V2978" i="1" s="1"/>
  <c r="V2979" i="1" s="1"/>
  <c r="V2980" i="1" s="1"/>
  <c r="V2981" i="1" s="1"/>
  <c r="V2982" i="1" s="1"/>
  <c r="V2983" i="1" s="1"/>
  <c r="V2984" i="1" s="1"/>
  <c r="V2985" i="1" s="1"/>
  <c r="V2986" i="1" s="1"/>
  <c r="V2987" i="1" s="1"/>
  <c r="V2988" i="1" s="1"/>
  <c r="V2989" i="1" s="1"/>
  <c r="V2990" i="1" s="1"/>
  <c r="V2991" i="1" s="1"/>
  <c r="V2992" i="1" s="1"/>
  <c r="V2993" i="1" s="1"/>
  <c r="V2994" i="1" s="1"/>
  <c r="V2995" i="1" s="1"/>
  <c r="V2996" i="1" s="1"/>
  <c r="V2997" i="1" s="1"/>
  <c r="V2998" i="1" s="1"/>
  <c r="V2999" i="1" s="1"/>
  <c r="V3000" i="1" s="1"/>
  <c r="V3001" i="1" s="1"/>
  <c r="V3002" i="1" s="1"/>
  <c r="V3003" i="1" s="1"/>
  <c r="V3004" i="1" s="1"/>
  <c r="V3005" i="1" s="1"/>
  <c r="V3006" i="1" s="1"/>
  <c r="V3007" i="1" s="1"/>
  <c r="V3008" i="1" s="1"/>
  <c r="V3009" i="1" s="1"/>
  <c r="V3010" i="1" s="1"/>
  <c r="V3011" i="1" s="1"/>
  <c r="V3012" i="1" s="1"/>
  <c r="V3013" i="1" s="1"/>
  <c r="V3014" i="1" s="1"/>
  <c r="V3015" i="1" s="1"/>
  <c r="V3016" i="1" s="1"/>
  <c r="V3017" i="1" s="1"/>
  <c r="V3018" i="1" s="1"/>
  <c r="V3019" i="1" s="1"/>
  <c r="V3020" i="1" s="1"/>
  <c r="V3021" i="1" s="1"/>
  <c r="V3022" i="1" s="1"/>
  <c r="V3023" i="1" s="1"/>
  <c r="V3024" i="1" s="1"/>
  <c r="V3025" i="1" s="1"/>
  <c r="V3026" i="1" s="1"/>
  <c r="V3027" i="1" s="1"/>
  <c r="V3028" i="1" s="1"/>
  <c r="V3029" i="1" s="1"/>
  <c r="V3030" i="1" s="1"/>
  <c r="V3031" i="1" s="1"/>
  <c r="V3032" i="1" s="1"/>
  <c r="V3033" i="1" s="1"/>
  <c r="V3034" i="1" s="1"/>
  <c r="V3035" i="1" s="1"/>
  <c r="V3036" i="1" s="1"/>
  <c r="V3037" i="1" s="1"/>
  <c r="V3038" i="1" s="1"/>
  <c r="V3039" i="1" s="1"/>
  <c r="V3040" i="1" s="1"/>
  <c r="V3041" i="1" s="1"/>
  <c r="V3042" i="1" s="1"/>
  <c r="V3043" i="1" s="1"/>
  <c r="V3044" i="1" s="1"/>
  <c r="V3045" i="1" s="1"/>
  <c r="V3046" i="1" s="1"/>
  <c r="V3047" i="1" s="1"/>
  <c r="V3048" i="1" s="1"/>
  <c r="V3049" i="1" s="1"/>
  <c r="V3050" i="1" s="1"/>
  <c r="V3051" i="1" s="1"/>
  <c r="V3052" i="1" s="1"/>
  <c r="V3053" i="1" s="1"/>
  <c r="V3054" i="1" s="1"/>
  <c r="V3055" i="1" s="1"/>
  <c r="V3056" i="1" s="1"/>
  <c r="V3057" i="1" s="1"/>
  <c r="V3058" i="1" s="1"/>
  <c r="V3059" i="1" s="1"/>
  <c r="V3060" i="1" s="1"/>
  <c r="V3061" i="1" s="1"/>
  <c r="V3062" i="1" s="1"/>
  <c r="V3063" i="1" s="1"/>
  <c r="V3064" i="1" s="1"/>
  <c r="V3065" i="1" s="1"/>
  <c r="V3066" i="1" s="1"/>
  <c r="V3067" i="1" s="1"/>
  <c r="V3068" i="1" s="1"/>
  <c r="V3069" i="1" s="1"/>
  <c r="V3070" i="1" s="1"/>
  <c r="V3071" i="1" s="1"/>
  <c r="V3072" i="1" s="1"/>
  <c r="V3073" i="1" s="1"/>
  <c r="V3074" i="1" s="1"/>
  <c r="V3075" i="1" s="1"/>
  <c r="V3076" i="1" s="1"/>
  <c r="V3077" i="1" s="1"/>
  <c r="V3078" i="1" s="1"/>
  <c r="V3079" i="1" s="1"/>
  <c r="V3080" i="1" s="1"/>
  <c r="V3081" i="1" s="1"/>
  <c r="V3082" i="1" s="1"/>
  <c r="V3083" i="1" s="1"/>
  <c r="V3084" i="1" s="1"/>
  <c r="V3085" i="1" s="1"/>
  <c r="V3086" i="1" s="1"/>
  <c r="V3087" i="1" s="1"/>
  <c r="V3088" i="1" s="1"/>
  <c r="V3089" i="1" s="1"/>
  <c r="V3090" i="1" s="1"/>
  <c r="V3091" i="1" s="1"/>
  <c r="V3092" i="1" s="1"/>
  <c r="V3093" i="1" s="1"/>
  <c r="V3094" i="1" s="1"/>
  <c r="V3095" i="1" s="1"/>
  <c r="V3096" i="1" s="1"/>
  <c r="V3097" i="1" s="1"/>
  <c r="V3098" i="1" s="1"/>
  <c r="V3099" i="1" s="1"/>
  <c r="V3100" i="1" s="1"/>
  <c r="V3101" i="1" s="1"/>
  <c r="V3102" i="1" s="1"/>
  <c r="V3103" i="1" s="1"/>
  <c r="V3104" i="1" s="1"/>
  <c r="V3105" i="1" s="1"/>
  <c r="V3106" i="1" s="1"/>
  <c r="V3107" i="1" s="1"/>
  <c r="V3108" i="1" s="1"/>
  <c r="V3109" i="1" s="1"/>
  <c r="V3110" i="1" s="1"/>
  <c r="V3111" i="1" s="1"/>
  <c r="V3112" i="1" s="1"/>
  <c r="V3113" i="1" s="1"/>
  <c r="V3114" i="1" s="1"/>
  <c r="V3115" i="1" s="1"/>
  <c r="V3116" i="1" s="1"/>
  <c r="V3117" i="1" s="1"/>
  <c r="V3118" i="1" s="1"/>
  <c r="V3119" i="1" s="1"/>
  <c r="V3120" i="1" s="1"/>
  <c r="V3121" i="1" s="1"/>
  <c r="V3122" i="1" s="1"/>
  <c r="V3123" i="1" s="1"/>
  <c r="V3124" i="1" s="1"/>
  <c r="V3125" i="1" s="1"/>
  <c r="V3126" i="1" s="1"/>
  <c r="V3127" i="1" s="1"/>
  <c r="V3128" i="1" s="1"/>
  <c r="V3129" i="1" s="1"/>
  <c r="V3130" i="1" s="1"/>
  <c r="V3131" i="1" s="1"/>
  <c r="V3132" i="1" s="1"/>
  <c r="V3133" i="1" s="1"/>
  <c r="V3134" i="1" s="1"/>
  <c r="V3135" i="1" s="1"/>
  <c r="V3136" i="1" s="1"/>
  <c r="V3137" i="1" s="1"/>
  <c r="V3138" i="1" s="1"/>
  <c r="V3139" i="1" s="1"/>
  <c r="V3140" i="1" s="1"/>
  <c r="V3141" i="1" s="1"/>
  <c r="V3142" i="1" s="1"/>
  <c r="V3143" i="1" s="1"/>
  <c r="V3144" i="1" s="1"/>
  <c r="V3145" i="1" s="1"/>
  <c r="Y2930" i="1"/>
  <c r="Y2931" i="1" s="1"/>
  <c r="Y2932" i="1" s="1"/>
  <c r="Y2933" i="1" s="1"/>
  <c r="Y2934" i="1" s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894" i="1"/>
  <c r="S2894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Y2935" i="1" l="1"/>
  <c r="Y2936" i="1" s="1"/>
  <c r="Y2937" i="1" s="1"/>
  <c r="Y2938" i="1" s="1"/>
  <c r="Y2939" i="1" s="1"/>
  <c r="Y2940" i="1" s="1"/>
  <c r="Y2941" i="1" s="1"/>
  <c r="Y2942" i="1" s="1"/>
  <c r="Y2943" i="1" s="1"/>
  <c r="Y2944" i="1" s="1"/>
  <c r="Y2945" i="1" s="1"/>
  <c r="Y2946" i="1" s="1"/>
  <c r="Y2947" i="1" s="1"/>
  <c r="Y2948" i="1" s="1"/>
  <c r="Y2949" i="1" s="1"/>
  <c r="Y2950" i="1" s="1"/>
  <c r="Y2951" i="1" s="1"/>
  <c r="Y2952" i="1" s="1"/>
  <c r="Y2953" i="1" s="1"/>
  <c r="Y2954" i="1" s="1"/>
  <c r="Y2955" i="1" s="1"/>
  <c r="Y2956" i="1" s="1"/>
  <c r="Y2957" i="1" s="1"/>
  <c r="Y2958" i="1" s="1"/>
  <c r="Y2959" i="1" s="1"/>
  <c r="Y2960" i="1" s="1"/>
  <c r="Y2961" i="1" s="1"/>
  <c r="Y2962" i="1" s="1"/>
  <c r="Y2963" i="1" s="1"/>
  <c r="Y2964" i="1" s="1"/>
  <c r="Y2965" i="1" s="1"/>
  <c r="Y2966" i="1" s="1"/>
  <c r="Y2967" i="1" s="1"/>
  <c r="Y2968" i="1" s="1"/>
  <c r="Y2969" i="1" s="1"/>
  <c r="Y2970" i="1" s="1"/>
  <c r="Y2971" i="1" s="1"/>
  <c r="Y2972" i="1" s="1"/>
  <c r="Y2973" i="1" s="1"/>
  <c r="Y2974" i="1" s="1"/>
  <c r="Y2975" i="1" s="1"/>
  <c r="Y2976" i="1" s="1"/>
  <c r="Y2977" i="1" s="1"/>
  <c r="Y2978" i="1" s="1"/>
  <c r="Y2979" i="1" s="1"/>
  <c r="Y2980" i="1" s="1"/>
  <c r="Y2981" i="1" s="1"/>
  <c r="Y2982" i="1" s="1"/>
  <c r="Y2983" i="1" s="1"/>
  <c r="Y2984" i="1" s="1"/>
  <c r="Y2985" i="1" s="1"/>
  <c r="Y2986" i="1" s="1"/>
  <c r="Y2987" i="1" s="1"/>
  <c r="Y2988" i="1" s="1"/>
  <c r="Y2989" i="1" s="1"/>
  <c r="Y2990" i="1" s="1"/>
  <c r="Y2991" i="1" s="1"/>
  <c r="Y2992" i="1" s="1"/>
  <c r="Y2993" i="1" s="1"/>
  <c r="Y2994" i="1" s="1"/>
  <c r="Y2995" i="1" s="1"/>
  <c r="Y2996" i="1" s="1"/>
  <c r="Y2997" i="1" s="1"/>
  <c r="Y2998" i="1" s="1"/>
  <c r="Y2999" i="1" s="1"/>
  <c r="Y3000" i="1" s="1"/>
  <c r="Y3001" i="1" s="1"/>
  <c r="Y3002" i="1" s="1"/>
  <c r="Y3003" i="1" s="1"/>
  <c r="Y3004" i="1" s="1"/>
  <c r="Y3005" i="1" s="1"/>
  <c r="Y3006" i="1" s="1"/>
  <c r="Y3007" i="1" s="1"/>
  <c r="Y3008" i="1" s="1"/>
  <c r="Y3009" i="1" s="1"/>
  <c r="Y3010" i="1" s="1"/>
  <c r="Y3011" i="1" s="1"/>
  <c r="Y3012" i="1" s="1"/>
  <c r="Y3013" i="1" s="1"/>
  <c r="Y3014" i="1" s="1"/>
  <c r="Y3015" i="1" s="1"/>
  <c r="Y3016" i="1" s="1"/>
  <c r="Y3017" i="1" s="1"/>
  <c r="Y3018" i="1" s="1"/>
  <c r="Y3019" i="1" s="1"/>
  <c r="Y3020" i="1" s="1"/>
  <c r="Y3021" i="1" s="1"/>
  <c r="Y3022" i="1" s="1"/>
  <c r="Y3023" i="1" s="1"/>
  <c r="Y3024" i="1" s="1"/>
  <c r="Y3025" i="1" s="1"/>
  <c r="Y3026" i="1" s="1"/>
  <c r="Y3027" i="1" s="1"/>
  <c r="Y3028" i="1" s="1"/>
  <c r="Y3029" i="1" s="1"/>
  <c r="Y3030" i="1" s="1"/>
  <c r="Y3031" i="1" s="1"/>
  <c r="Y3032" i="1" s="1"/>
  <c r="Y3033" i="1" s="1"/>
  <c r="Y3034" i="1" s="1"/>
  <c r="Y3035" i="1" s="1"/>
  <c r="Y3036" i="1" s="1"/>
  <c r="Y3037" i="1" s="1"/>
  <c r="Y3038" i="1" s="1"/>
  <c r="Y3039" i="1" s="1"/>
  <c r="Y3040" i="1" s="1"/>
  <c r="Y3041" i="1" s="1"/>
  <c r="Y3042" i="1" s="1"/>
  <c r="Y3043" i="1" s="1"/>
  <c r="Y3044" i="1" s="1"/>
  <c r="Y3045" i="1" s="1"/>
  <c r="Y3046" i="1" s="1"/>
  <c r="Y3047" i="1" s="1"/>
  <c r="Y3048" i="1" s="1"/>
  <c r="Y3049" i="1" s="1"/>
  <c r="Y3050" i="1" s="1"/>
  <c r="Y3051" i="1" s="1"/>
  <c r="Y3052" i="1" s="1"/>
  <c r="Y3053" i="1" s="1"/>
  <c r="Y3054" i="1" s="1"/>
  <c r="Y3055" i="1" s="1"/>
  <c r="Y3056" i="1" s="1"/>
  <c r="Y3057" i="1" s="1"/>
  <c r="Y3058" i="1" s="1"/>
  <c r="Y3059" i="1" s="1"/>
  <c r="Y3060" i="1" s="1"/>
  <c r="Y3061" i="1" s="1"/>
  <c r="Y3062" i="1" s="1"/>
  <c r="Y3063" i="1" s="1"/>
  <c r="Y3064" i="1" s="1"/>
  <c r="Y3065" i="1" s="1"/>
  <c r="Y3066" i="1" s="1"/>
  <c r="Y3067" i="1" s="1"/>
  <c r="Y3068" i="1" s="1"/>
  <c r="Y3069" i="1" s="1"/>
  <c r="Y3070" i="1" s="1"/>
  <c r="Y3071" i="1" s="1"/>
  <c r="Y3072" i="1" s="1"/>
  <c r="Y3073" i="1" s="1"/>
  <c r="Y3074" i="1" s="1"/>
  <c r="Y3075" i="1" s="1"/>
  <c r="Y3076" i="1" s="1"/>
  <c r="Y3077" i="1" s="1"/>
  <c r="Y3078" i="1" s="1"/>
  <c r="Y3079" i="1" s="1"/>
  <c r="Y3080" i="1" s="1"/>
  <c r="Y3081" i="1" s="1"/>
  <c r="Y3082" i="1" s="1"/>
  <c r="Y3083" i="1" s="1"/>
  <c r="Y3084" i="1" s="1"/>
  <c r="Y3085" i="1" s="1"/>
  <c r="Y3086" i="1" s="1"/>
  <c r="Y3087" i="1" s="1"/>
  <c r="Y3088" i="1" s="1"/>
  <c r="Y3089" i="1" s="1"/>
  <c r="Y3090" i="1" s="1"/>
  <c r="Y3091" i="1" s="1"/>
  <c r="Y3092" i="1" s="1"/>
  <c r="Y3093" i="1" s="1"/>
  <c r="Y3094" i="1" s="1"/>
  <c r="Y3095" i="1" s="1"/>
  <c r="Y3096" i="1" s="1"/>
  <c r="Y3097" i="1" s="1"/>
  <c r="Y3098" i="1" s="1"/>
  <c r="Y3099" i="1" s="1"/>
  <c r="Y3100" i="1" s="1"/>
  <c r="Y3101" i="1" s="1"/>
  <c r="Y3102" i="1" s="1"/>
  <c r="Y3103" i="1" s="1"/>
  <c r="Y3104" i="1" s="1"/>
  <c r="Y3105" i="1" s="1"/>
  <c r="Y3106" i="1" s="1"/>
  <c r="Y3107" i="1" s="1"/>
  <c r="Y3108" i="1" s="1"/>
  <c r="Y3109" i="1" s="1"/>
  <c r="Y3110" i="1" s="1"/>
  <c r="Y3111" i="1" s="1"/>
  <c r="Y3112" i="1" s="1"/>
  <c r="Y3113" i="1" s="1"/>
  <c r="Y3114" i="1" s="1"/>
  <c r="Y3115" i="1" s="1"/>
  <c r="Y3116" i="1" s="1"/>
  <c r="Y3117" i="1" s="1"/>
  <c r="Y3118" i="1" s="1"/>
  <c r="Y3119" i="1" s="1"/>
  <c r="Y3120" i="1" s="1"/>
  <c r="Y3121" i="1" s="1"/>
  <c r="Y3122" i="1" s="1"/>
  <c r="Y3123" i="1" s="1"/>
  <c r="Y3124" i="1" s="1"/>
  <c r="V3146" i="1"/>
  <c r="V3147" i="1" s="1"/>
  <c r="V3148" i="1" s="1"/>
  <c r="V3149" i="1" s="1"/>
  <c r="V3150" i="1" s="1"/>
  <c r="V3151" i="1" s="1"/>
  <c r="V3152" i="1" s="1"/>
  <c r="V3153" i="1" s="1"/>
  <c r="V3154" i="1" s="1"/>
  <c r="V3155" i="1" s="1"/>
  <c r="V3156" i="1" s="1"/>
  <c r="V3157" i="1" s="1"/>
  <c r="V3158" i="1" s="1"/>
  <c r="V3159" i="1" s="1"/>
  <c r="V3160" i="1" s="1"/>
  <c r="V3161" i="1" s="1"/>
  <c r="V3162" i="1" s="1"/>
  <c r="V3163" i="1" s="1"/>
  <c r="V3164" i="1" s="1"/>
  <c r="V3165" i="1" s="1"/>
  <c r="V3166" i="1" s="1"/>
  <c r="V3167" i="1" s="1"/>
  <c r="V3168" i="1" s="1"/>
  <c r="V3169" i="1" s="1"/>
  <c r="V3170" i="1" s="1"/>
  <c r="V3171" i="1" s="1"/>
  <c r="V3172" i="1" s="1"/>
  <c r="V3173" i="1" s="1"/>
  <c r="V3174" i="1" s="1"/>
  <c r="V3175" i="1" s="1"/>
  <c r="V3176" i="1" s="1"/>
  <c r="V3177" i="1" s="1"/>
  <c r="V3178" i="1" s="1"/>
  <c r="V3179" i="1" s="1"/>
  <c r="V3180" i="1" s="1"/>
  <c r="V3181" i="1" s="1"/>
  <c r="V3182" i="1" s="1"/>
  <c r="V3183" i="1" s="1"/>
  <c r="V3184" i="1" s="1"/>
  <c r="V3185" i="1" s="1"/>
  <c r="V3186" i="1" s="1"/>
  <c r="V3187" i="1" s="1"/>
  <c r="V3188" i="1" s="1"/>
  <c r="V3189" i="1" s="1"/>
  <c r="V3190" i="1" s="1"/>
  <c r="V3191" i="1" s="1"/>
  <c r="V3192" i="1" s="1"/>
  <c r="V3193" i="1" s="1"/>
  <c r="V3194" i="1" s="1"/>
  <c r="V3195" i="1" s="1"/>
  <c r="V3196" i="1" s="1"/>
  <c r="V3197" i="1" s="1"/>
  <c r="V3198" i="1" s="1"/>
  <c r="V3199" i="1" s="1"/>
  <c r="V3200" i="1" s="1"/>
  <c r="V3201" i="1" s="1"/>
  <c r="V3202" i="1" s="1"/>
  <c r="V3203" i="1" s="1"/>
  <c r="V3204" i="1" s="1"/>
  <c r="V3205" i="1" s="1"/>
  <c r="V3206" i="1" s="1"/>
  <c r="V3207" i="1" s="1"/>
  <c r="V3208" i="1" s="1"/>
  <c r="V3209" i="1" s="1"/>
  <c r="V3210" i="1" s="1"/>
  <c r="V3211" i="1" s="1"/>
  <c r="V3212" i="1" s="1"/>
  <c r="V3213" i="1" s="1"/>
  <c r="V3214" i="1" s="1"/>
  <c r="V3215" i="1" s="1"/>
  <c r="V3216" i="1" s="1"/>
  <c r="V3217" i="1" s="1"/>
  <c r="V3218" i="1" s="1"/>
  <c r="V3219" i="1" s="1"/>
  <c r="V3220" i="1" s="1"/>
  <c r="V3221" i="1" s="1"/>
  <c r="V3222" i="1" s="1"/>
  <c r="V3223" i="1" s="1"/>
  <c r="V3224" i="1" s="1"/>
  <c r="V3225" i="1" s="1"/>
  <c r="V3226" i="1" s="1"/>
  <c r="V3227" i="1" s="1"/>
  <c r="V3228" i="1" s="1"/>
  <c r="V3229" i="1" s="1"/>
  <c r="V3230" i="1" s="1"/>
  <c r="V3231" i="1" s="1"/>
  <c r="V3232" i="1" s="1"/>
  <c r="V3233" i="1" s="1"/>
  <c r="V3234" i="1" s="1"/>
  <c r="V3235" i="1" s="1"/>
  <c r="V3236" i="1" s="1"/>
  <c r="V3237" i="1" s="1"/>
  <c r="V3238" i="1" s="1"/>
  <c r="V3239" i="1" s="1"/>
  <c r="V3240" i="1" s="1"/>
  <c r="V3241" i="1" s="1"/>
  <c r="V3242" i="1" s="1"/>
  <c r="V3243" i="1" s="1"/>
  <c r="V3244" i="1" s="1"/>
  <c r="V3245" i="1" s="1"/>
  <c r="V3246" i="1" s="1"/>
  <c r="V3247" i="1" s="1"/>
  <c r="V3248" i="1" s="1"/>
  <c r="V3249" i="1" s="1"/>
  <c r="V3250" i="1" s="1"/>
  <c r="V3251" i="1" s="1"/>
  <c r="V3252" i="1" s="1"/>
  <c r="V3253" i="1" s="1"/>
  <c r="V3254" i="1" s="1"/>
  <c r="V3255" i="1" s="1"/>
  <c r="V3256" i="1" s="1"/>
  <c r="V3257" i="1" s="1"/>
  <c r="V3258" i="1" s="1"/>
  <c r="V3259" i="1" s="1"/>
  <c r="V3260" i="1" s="1"/>
  <c r="Q2917" i="1"/>
  <c r="N2917" i="1"/>
  <c r="O2917" i="1" s="1"/>
  <c r="Q2916" i="1"/>
  <c r="N2916" i="1"/>
  <c r="O2916" i="1" s="1"/>
  <c r="Q2915" i="1"/>
  <c r="O2915" i="1"/>
  <c r="N2915" i="1"/>
  <c r="Q2914" i="1"/>
  <c r="N2914" i="1"/>
  <c r="O2914" i="1" s="1"/>
  <c r="Q2913" i="1"/>
  <c r="N2913" i="1"/>
  <c r="O2913" i="1" s="1"/>
  <c r="Q2912" i="1"/>
  <c r="N2912" i="1"/>
  <c r="O2912" i="1" s="1"/>
  <c r="Q2911" i="1"/>
  <c r="N2911" i="1"/>
  <c r="O2911" i="1" s="1"/>
  <c r="Q2910" i="1"/>
  <c r="N2910" i="1"/>
  <c r="O2910" i="1" s="1"/>
  <c r="Q2909" i="1"/>
  <c r="N2909" i="1"/>
  <c r="O2909" i="1" s="1"/>
  <c r="Q2908" i="1"/>
  <c r="N2908" i="1"/>
  <c r="O2908" i="1" s="1"/>
  <c r="Q2907" i="1"/>
  <c r="N2907" i="1"/>
  <c r="O2907" i="1" s="1"/>
  <c r="Q2906" i="1"/>
  <c r="N2906" i="1"/>
  <c r="O2906" i="1" s="1"/>
  <c r="Q2905" i="1"/>
  <c r="N2905" i="1"/>
  <c r="O2905" i="1" s="1"/>
  <c r="Q2904" i="1"/>
  <c r="N2904" i="1"/>
  <c r="O2904" i="1" s="1"/>
  <c r="Q2903" i="1"/>
  <c r="N2903" i="1"/>
  <c r="O2903" i="1" s="1"/>
  <c r="Q2902" i="1"/>
  <c r="N2902" i="1"/>
  <c r="O2902" i="1" s="1"/>
  <c r="Q2901" i="1"/>
  <c r="N2901" i="1"/>
  <c r="O2901" i="1" s="1"/>
  <c r="Q2900" i="1"/>
  <c r="N2900" i="1"/>
  <c r="O2900" i="1" s="1"/>
  <c r="Q2899" i="1"/>
  <c r="N2899" i="1"/>
  <c r="O2899" i="1" s="1"/>
  <c r="Q2898" i="1"/>
  <c r="O2898" i="1"/>
  <c r="N2898" i="1"/>
  <c r="Q2897" i="1"/>
  <c r="N2897" i="1"/>
  <c r="O2897" i="1" s="1"/>
  <c r="Q2896" i="1"/>
  <c r="N2896" i="1"/>
  <c r="O2896" i="1" s="1"/>
  <c r="Q2895" i="1"/>
  <c r="N2895" i="1"/>
  <c r="O2895" i="1" s="1"/>
  <c r="Q2894" i="1"/>
  <c r="N2894" i="1"/>
  <c r="O2894" i="1" s="1"/>
  <c r="Q2893" i="1"/>
  <c r="N2893" i="1"/>
  <c r="O2893" i="1" s="1"/>
  <c r="Q2892" i="1"/>
  <c r="N2892" i="1"/>
  <c r="O2892" i="1" s="1"/>
  <c r="S2891" i="1"/>
  <c r="Q2891" i="1"/>
  <c r="N2891" i="1"/>
  <c r="O2891" i="1" s="1"/>
  <c r="Q2890" i="1"/>
  <c r="N2890" i="1"/>
  <c r="O2890" i="1" s="1"/>
  <c r="Q2889" i="1"/>
  <c r="N2889" i="1"/>
  <c r="O2889" i="1" s="1"/>
  <c r="Q2888" i="1"/>
  <c r="N2888" i="1"/>
  <c r="O2888" i="1" s="1"/>
  <c r="Q2887" i="1"/>
  <c r="N2887" i="1"/>
  <c r="O2887" i="1" s="1"/>
  <c r="Q2886" i="1"/>
  <c r="N2886" i="1"/>
  <c r="O2886" i="1" s="1"/>
  <c r="Q2885" i="1"/>
  <c r="N2885" i="1"/>
  <c r="O2885" i="1" s="1"/>
  <c r="Q2884" i="1"/>
  <c r="N2884" i="1"/>
  <c r="O2884" i="1" s="1"/>
  <c r="Q2883" i="1"/>
  <c r="N2883" i="1"/>
  <c r="O2883" i="1" s="1"/>
  <c r="Q2882" i="1"/>
  <c r="N2882" i="1"/>
  <c r="O2882" i="1" s="1"/>
  <c r="Q2881" i="1"/>
  <c r="N2881" i="1"/>
  <c r="O2881" i="1" s="1"/>
  <c r="Q2880" i="1"/>
  <c r="N2880" i="1"/>
  <c r="O2880" i="1" s="1"/>
  <c r="Q2879" i="1"/>
  <c r="O2879" i="1"/>
  <c r="N2879" i="1"/>
  <c r="Q2878" i="1"/>
  <c r="N2878" i="1"/>
  <c r="O2878" i="1" s="1"/>
  <c r="Q2877" i="1"/>
  <c r="N2877" i="1"/>
  <c r="O2877" i="1" s="1"/>
  <c r="Q2876" i="1"/>
  <c r="N2876" i="1"/>
  <c r="O2876" i="1" s="1"/>
  <c r="Q2875" i="1"/>
  <c r="N2875" i="1"/>
  <c r="O2875" i="1" s="1"/>
  <c r="Q2874" i="1"/>
  <c r="N2874" i="1"/>
  <c r="O2874" i="1" s="1"/>
  <c r="Q2873" i="1"/>
  <c r="N2873" i="1"/>
  <c r="O2873" i="1" s="1"/>
  <c r="Q2872" i="1"/>
  <c r="N2872" i="1"/>
  <c r="O2872" i="1" s="1"/>
  <c r="Q2871" i="1"/>
  <c r="N2871" i="1"/>
  <c r="O2871" i="1" s="1"/>
  <c r="Q2870" i="1"/>
  <c r="N2870" i="1"/>
  <c r="O2870" i="1" s="1"/>
  <c r="Q2869" i="1"/>
  <c r="O2869" i="1"/>
  <c r="N2869" i="1"/>
  <c r="Q2868" i="1"/>
  <c r="N2868" i="1"/>
  <c r="O2868" i="1" s="1"/>
  <c r="Q2867" i="1"/>
  <c r="N2867" i="1"/>
  <c r="O2867" i="1" s="1"/>
  <c r="Q2866" i="1"/>
  <c r="N2866" i="1"/>
  <c r="O2866" i="1" s="1"/>
  <c r="Q2865" i="1"/>
  <c r="N2865" i="1"/>
  <c r="O2865" i="1" s="1"/>
  <c r="Q2864" i="1"/>
  <c r="N2864" i="1"/>
  <c r="O2864" i="1" s="1"/>
  <c r="U2863" i="1"/>
  <c r="Q2863" i="1"/>
  <c r="N2863" i="1"/>
  <c r="O2863" i="1" s="1"/>
  <c r="U2862" i="1"/>
  <c r="Q2862" i="1"/>
  <c r="N2862" i="1"/>
  <c r="O2862" i="1" s="1"/>
  <c r="U2861" i="1"/>
  <c r="Q2861" i="1"/>
  <c r="O2861" i="1"/>
  <c r="N2861" i="1"/>
  <c r="U2860" i="1"/>
  <c r="Q2860" i="1"/>
  <c r="N2860" i="1"/>
  <c r="O2860" i="1" s="1"/>
  <c r="U2859" i="1"/>
  <c r="Q2859" i="1"/>
  <c r="N2859" i="1"/>
  <c r="O2859" i="1" s="1"/>
  <c r="U2858" i="1"/>
  <c r="Q2858" i="1"/>
  <c r="N2858" i="1"/>
  <c r="O2858" i="1" s="1"/>
  <c r="U2857" i="1"/>
  <c r="Q2857" i="1"/>
  <c r="N2857" i="1"/>
  <c r="O2857" i="1" s="1"/>
  <c r="U2856" i="1"/>
  <c r="Q2856" i="1"/>
  <c r="N2856" i="1"/>
  <c r="O2856" i="1" s="1"/>
  <c r="U2855" i="1"/>
  <c r="Q2855" i="1"/>
  <c r="N2855" i="1"/>
  <c r="O2855" i="1" s="1"/>
  <c r="U2854" i="1"/>
  <c r="Q2854" i="1"/>
  <c r="N2854" i="1"/>
  <c r="O2854" i="1" s="1"/>
  <c r="U2853" i="1"/>
  <c r="Q2853" i="1"/>
  <c r="N2853" i="1"/>
  <c r="O2853" i="1" s="1"/>
  <c r="U2852" i="1"/>
  <c r="Q2852" i="1"/>
  <c r="N2852" i="1"/>
  <c r="O2852" i="1" s="1"/>
  <c r="U2851" i="1"/>
  <c r="Q2851" i="1"/>
  <c r="N2851" i="1"/>
  <c r="O2851" i="1" s="1"/>
  <c r="U2850" i="1"/>
  <c r="Q2850" i="1"/>
  <c r="N2850" i="1"/>
  <c r="O2850" i="1" s="1"/>
  <c r="U2849" i="1"/>
  <c r="Q2849" i="1"/>
  <c r="N2849" i="1"/>
  <c r="O2849" i="1" s="1"/>
  <c r="U2848" i="1"/>
  <c r="Q2848" i="1"/>
  <c r="N2848" i="1"/>
  <c r="O2848" i="1" s="1"/>
  <c r="U2847" i="1"/>
  <c r="Q2847" i="1"/>
  <c r="N2847" i="1"/>
  <c r="O2847" i="1" s="1"/>
  <c r="U2846" i="1"/>
  <c r="Q2846" i="1"/>
  <c r="N2846" i="1"/>
  <c r="O2846" i="1" s="1"/>
  <c r="U2845" i="1"/>
  <c r="Q2845" i="1"/>
  <c r="N2845" i="1"/>
  <c r="O2845" i="1" s="1"/>
  <c r="U2844" i="1"/>
  <c r="Q2844" i="1"/>
  <c r="N2844" i="1"/>
  <c r="O2844" i="1" s="1"/>
  <c r="U2843" i="1"/>
  <c r="Q2843" i="1"/>
  <c r="N2843" i="1"/>
  <c r="O2843" i="1" s="1"/>
  <c r="U2842" i="1"/>
  <c r="Q2842" i="1"/>
  <c r="N2842" i="1"/>
  <c r="O2842" i="1" s="1"/>
  <c r="U2841" i="1"/>
  <c r="Q2841" i="1"/>
  <c r="O2841" i="1"/>
  <c r="N2841" i="1"/>
  <c r="U2840" i="1"/>
  <c r="Q2840" i="1"/>
  <c r="N2840" i="1"/>
  <c r="O2840" i="1" s="1"/>
  <c r="U2839" i="1"/>
  <c r="S2839" i="1"/>
  <c r="Q2839" i="1"/>
  <c r="O2839" i="1"/>
  <c r="N2839" i="1"/>
  <c r="U2838" i="1"/>
  <c r="Q2838" i="1"/>
  <c r="N2838" i="1"/>
  <c r="O2838" i="1" s="1"/>
  <c r="U2837" i="1"/>
  <c r="Q2837" i="1"/>
  <c r="N2837" i="1"/>
  <c r="O2837" i="1" s="1"/>
  <c r="U2836" i="1"/>
  <c r="Q2836" i="1"/>
  <c r="N2836" i="1"/>
  <c r="O2836" i="1" s="1"/>
  <c r="U2835" i="1"/>
  <c r="Q2835" i="1"/>
  <c r="N2835" i="1"/>
  <c r="O2835" i="1" s="1"/>
  <c r="U2834" i="1"/>
  <c r="Q2834" i="1"/>
  <c r="N2834" i="1"/>
  <c r="O2834" i="1" s="1"/>
  <c r="U2833" i="1"/>
  <c r="Q2833" i="1"/>
  <c r="N2833" i="1"/>
  <c r="O2833" i="1" s="1"/>
  <c r="U2832" i="1"/>
  <c r="Q2832" i="1"/>
  <c r="N2832" i="1"/>
  <c r="O2832" i="1" s="1"/>
  <c r="U2831" i="1"/>
  <c r="Q2831" i="1"/>
  <c r="N2831" i="1"/>
  <c r="O2831" i="1" s="1"/>
  <c r="U2830" i="1"/>
  <c r="Q2830" i="1"/>
  <c r="N2830" i="1"/>
  <c r="O2830" i="1" s="1"/>
  <c r="U2829" i="1"/>
  <c r="Q2829" i="1"/>
  <c r="O2829" i="1"/>
  <c r="N2829" i="1"/>
  <c r="U2828" i="1"/>
  <c r="Q2828" i="1"/>
  <c r="N2828" i="1"/>
  <c r="O2828" i="1" s="1"/>
  <c r="U2827" i="1"/>
  <c r="Q2827" i="1"/>
  <c r="N2827" i="1"/>
  <c r="O2827" i="1" s="1"/>
  <c r="U2826" i="1"/>
  <c r="Q2826" i="1"/>
  <c r="N2826" i="1"/>
  <c r="O2826" i="1" s="1"/>
  <c r="U2825" i="1"/>
  <c r="Q2825" i="1"/>
  <c r="N2825" i="1"/>
  <c r="O2825" i="1" s="1"/>
  <c r="U2824" i="1"/>
  <c r="Q2824" i="1"/>
  <c r="N2824" i="1"/>
  <c r="O2824" i="1" s="1"/>
  <c r="U2823" i="1"/>
  <c r="Q2823" i="1"/>
  <c r="N2823" i="1"/>
  <c r="O2823" i="1" s="1"/>
  <c r="U2822" i="1"/>
  <c r="Q2822" i="1"/>
  <c r="N2822" i="1"/>
  <c r="O2822" i="1" s="1"/>
  <c r="U2821" i="1"/>
  <c r="Q2821" i="1"/>
  <c r="N2821" i="1"/>
  <c r="O2821" i="1" s="1"/>
  <c r="U2820" i="1"/>
  <c r="Q2820" i="1"/>
  <c r="N2820" i="1"/>
  <c r="O2820" i="1" s="1"/>
  <c r="U2819" i="1"/>
  <c r="Q2819" i="1"/>
  <c r="N2819" i="1"/>
  <c r="O2819" i="1" s="1"/>
  <c r="U2818" i="1"/>
  <c r="Q2818" i="1"/>
  <c r="N2818" i="1"/>
  <c r="O2818" i="1" s="1"/>
  <c r="U2817" i="1"/>
  <c r="Q2817" i="1"/>
  <c r="N2817" i="1"/>
  <c r="O2817" i="1" s="1"/>
  <c r="U2816" i="1"/>
  <c r="Q2816" i="1"/>
  <c r="N2816" i="1"/>
  <c r="O2816" i="1" s="1"/>
  <c r="U2815" i="1"/>
  <c r="Q2815" i="1"/>
  <c r="N2815" i="1"/>
  <c r="O2815" i="1" s="1"/>
  <c r="U2814" i="1"/>
  <c r="S2814" i="1"/>
  <c r="Q2814" i="1"/>
  <c r="N2814" i="1"/>
  <c r="O2814" i="1" s="1"/>
  <c r="U2813" i="1"/>
  <c r="Q2813" i="1"/>
  <c r="N2813" i="1"/>
  <c r="O2813" i="1" s="1"/>
  <c r="U2812" i="1"/>
  <c r="Q2812" i="1"/>
  <c r="N2812" i="1"/>
  <c r="O2812" i="1" s="1"/>
  <c r="U2811" i="1"/>
  <c r="Q2811" i="1"/>
  <c r="N2811" i="1"/>
  <c r="O2811" i="1" s="1"/>
  <c r="U2810" i="1"/>
  <c r="Q2810" i="1"/>
  <c r="N2810" i="1"/>
  <c r="O2810" i="1" s="1"/>
  <c r="U2809" i="1"/>
  <c r="Q2809" i="1"/>
  <c r="N2809" i="1"/>
  <c r="O2809" i="1" s="1"/>
  <c r="U2808" i="1"/>
  <c r="Q2808" i="1"/>
  <c r="N2808" i="1"/>
  <c r="O2808" i="1" s="1"/>
  <c r="U2807" i="1"/>
  <c r="Q2807" i="1"/>
  <c r="N2807" i="1"/>
  <c r="O2807" i="1" s="1"/>
  <c r="U2806" i="1"/>
  <c r="Q2806" i="1"/>
  <c r="N2806" i="1"/>
  <c r="O2806" i="1" s="1"/>
  <c r="U2805" i="1"/>
  <c r="Q2805" i="1"/>
  <c r="N2805" i="1"/>
  <c r="O2805" i="1" s="1"/>
  <c r="U2804" i="1"/>
  <c r="Q2804" i="1"/>
  <c r="N2804" i="1"/>
  <c r="O2804" i="1" s="1"/>
  <c r="U2803" i="1"/>
  <c r="Q2803" i="1"/>
  <c r="N2803" i="1"/>
  <c r="O2803" i="1" s="1"/>
  <c r="U2802" i="1"/>
  <c r="Q2802" i="1"/>
  <c r="N2802" i="1"/>
  <c r="O2802" i="1" s="1"/>
  <c r="U2801" i="1"/>
  <c r="Q2801" i="1"/>
  <c r="N2801" i="1"/>
  <c r="O2801" i="1" s="1"/>
  <c r="U2800" i="1"/>
  <c r="Q2800" i="1"/>
  <c r="N2800" i="1"/>
  <c r="O2800" i="1" s="1"/>
  <c r="U2799" i="1"/>
  <c r="Y2799" i="1" s="1"/>
  <c r="Q2799" i="1"/>
  <c r="N2799" i="1"/>
  <c r="O2799" i="1" s="1"/>
  <c r="U2798" i="1"/>
  <c r="Y2798" i="1" s="1"/>
  <c r="Q2798" i="1"/>
  <c r="N2798" i="1"/>
  <c r="O2798" i="1" s="1"/>
  <c r="U2797" i="1"/>
  <c r="Y2797" i="1" s="1"/>
  <c r="Q2797" i="1"/>
  <c r="N2797" i="1"/>
  <c r="O2797" i="1" s="1"/>
  <c r="U2796" i="1"/>
  <c r="Y2796" i="1" s="1"/>
  <c r="Q2796" i="1"/>
  <c r="N2796" i="1"/>
  <c r="O2796" i="1" s="1"/>
  <c r="U2795" i="1"/>
  <c r="Y2795" i="1" s="1"/>
  <c r="Q2795" i="1"/>
  <c r="O2795" i="1"/>
  <c r="N2795" i="1"/>
  <c r="U2794" i="1"/>
  <c r="Y2794" i="1" s="1"/>
  <c r="Q2794" i="1"/>
  <c r="N2794" i="1"/>
  <c r="O2794" i="1" s="1"/>
  <c r="U2793" i="1"/>
  <c r="Y2793" i="1" s="1"/>
  <c r="Q2793" i="1"/>
  <c r="N2793" i="1"/>
  <c r="O2793" i="1" s="1"/>
  <c r="U2792" i="1"/>
  <c r="Y2792" i="1" s="1"/>
  <c r="Q2792" i="1"/>
  <c r="O2792" i="1"/>
  <c r="N2792" i="1"/>
  <c r="Y2791" i="1"/>
  <c r="Q2791" i="1"/>
  <c r="N2791" i="1"/>
  <c r="O2791" i="1" s="1"/>
  <c r="Y2790" i="1"/>
  <c r="Q2790" i="1"/>
  <c r="N2790" i="1"/>
  <c r="O2790" i="1" s="1"/>
  <c r="Y2789" i="1"/>
  <c r="Q2789" i="1"/>
  <c r="N2789" i="1"/>
  <c r="O2789" i="1" s="1"/>
  <c r="Y2788" i="1"/>
  <c r="Q2788" i="1"/>
  <c r="N2788" i="1"/>
  <c r="O2788" i="1" s="1"/>
  <c r="Y2787" i="1"/>
  <c r="Q2787" i="1"/>
  <c r="N2787" i="1"/>
  <c r="O2787" i="1" s="1"/>
  <c r="Y2786" i="1"/>
  <c r="Q2786" i="1"/>
  <c r="N2786" i="1"/>
  <c r="O2786" i="1" s="1"/>
  <c r="Y2785" i="1"/>
  <c r="Q2785" i="1"/>
  <c r="N2785" i="1"/>
  <c r="O2785" i="1" s="1"/>
  <c r="Y2784" i="1"/>
  <c r="Q2784" i="1"/>
  <c r="N2784" i="1"/>
  <c r="O2784" i="1" s="1"/>
  <c r="Y2783" i="1"/>
  <c r="Q2783" i="1"/>
  <c r="N2783" i="1"/>
  <c r="O2783" i="1" s="1"/>
  <c r="Y2782" i="1"/>
  <c r="Q2782" i="1"/>
  <c r="N2782" i="1"/>
  <c r="O2782" i="1" s="1"/>
  <c r="Y2781" i="1"/>
  <c r="Q2781" i="1"/>
  <c r="N2781" i="1"/>
  <c r="O2781" i="1" s="1"/>
  <c r="Y2780" i="1"/>
  <c r="S2780" i="1"/>
  <c r="Q2780" i="1"/>
  <c r="N2780" i="1"/>
  <c r="O2780" i="1" s="1"/>
  <c r="Y2779" i="1"/>
  <c r="Q2779" i="1"/>
  <c r="N2779" i="1"/>
  <c r="O2779" i="1" s="1"/>
  <c r="Y2778" i="1"/>
  <c r="Q2778" i="1"/>
  <c r="N2778" i="1"/>
  <c r="O2778" i="1" s="1"/>
  <c r="U2777" i="1"/>
  <c r="Y2777" i="1" s="1"/>
  <c r="Q2777" i="1"/>
  <c r="N2777" i="1"/>
  <c r="O2777" i="1" s="1"/>
  <c r="U2776" i="1"/>
  <c r="Y2776" i="1" s="1"/>
  <c r="Q2776" i="1"/>
  <c r="N2776" i="1"/>
  <c r="O2776" i="1" s="1"/>
  <c r="U2775" i="1"/>
  <c r="Y2775" i="1" s="1"/>
  <c r="Q2775" i="1"/>
  <c r="N2775" i="1"/>
  <c r="O2775" i="1" s="1"/>
  <c r="U2774" i="1"/>
  <c r="Y2774" i="1" s="1"/>
  <c r="Q2774" i="1"/>
  <c r="N2774" i="1"/>
  <c r="O2774" i="1" s="1"/>
  <c r="U2773" i="1"/>
  <c r="Y2773" i="1" s="1"/>
  <c r="Q2773" i="1"/>
  <c r="N2773" i="1"/>
  <c r="O2773" i="1" s="1"/>
  <c r="U2772" i="1"/>
  <c r="Y2772" i="1" s="1"/>
  <c r="Q2772" i="1"/>
  <c r="N2772" i="1"/>
  <c r="O2772" i="1" s="1"/>
  <c r="U2771" i="1"/>
  <c r="Y2771" i="1" s="1"/>
  <c r="Q2771" i="1"/>
  <c r="N2771" i="1"/>
  <c r="O2771" i="1" s="1"/>
  <c r="U2770" i="1"/>
  <c r="Y2770" i="1" s="1"/>
  <c r="Q2770" i="1"/>
  <c r="N2770" i="1"/>
  <c r="O2770" i="1" s="1"/>
  <c r="U2769" i="1"/>
  <c r="Y2769" i="1" s="1"/>
  <c r="Q2769" i="1"/>
  <c r="N2769" i="1"/>
  <c r="O2769" i="1" s="1"/>
  <c r="U2768" i="1"/>
  <c r="Y2768" i="1" s="1"/>
  <c r="Q2768" i="1"/>
  <c r="N2768" i="1"/>
  <c r="O2768" i="1" s="1"/>
  <c r="U2767" i="1"/>
  <c r="Y2767" i="1" s="1"/>
  <c r="Q2767" i="1"/>
  <c r="N2767" i="1"/>
  <c r="O2767" i="1" s="1"/>
  <c r="U2766" i="1"/>
  <c r="Y2766" i="1" s="1"/>
  <c r="Q2766" i="1"/>
  <c r="O2766" i="1"/>
  <c r="N2766" i="1"/>
  <c r="U2765" i="1"/>
  <c r="Y2765" i="1" s="1"/>
  <c r="Q2765" i="1"/>
  <c r="N2765" i="1"/>
  <c r="O2765" i="1" s="1"/>
  <c r="U2764" i="1"/>
  <c r="Y2764" i="1" s="1"/>
  <c r="Q2764" i="1"/>
  <c r="N2764" i="1"/>
  <c r="O2764" i="1" s="1"/>
  <c r="U2763" i="1"/>
  <c r="Y2763" i="1" s="1"/>
  <c r="Q2763" i="1"/>
  <c r="N2763" i="1"/>
  <c r="O2763" i="1" s="1"/>
  <c r="U2762" i="1"/>
  <c r="Y2762" i="1" s="1"/>
  <c r="Q2762" i="1"/>
  <c r="N2762" i="1"/>
  <c r="O2762" i="1" s="1"/>
  <c r="Y2761" i="1"/>
  <c r="U2761" i="1"/>
  <c r="Q2761" i="1"/>
  <c r="N2761" i="1"/>
  <c r="O2761" i="1" s="1"/>
  <c r="U2760" i="1"/>
  <c r="Y2760" i="1" s="1"/>
  <c r="Q2760" i="1"/>
  <c r="O2760" i="1"/>
  <c r="N2760" i="1"/>
  <c r="U2759" i="1"/>
  <c r="Y2759" i="1" s="1"/>
  <c r="Q2759" i="1"/>
  <c r="N2759" i="1"/>
  <c r="O2759" i="1" s="1"/>
  <c r="U2758" i="1"/>
  <c r="Y2758" i="1" s="1"/>
  <c r="Q2758" i="1"/>
  <c r="N2758" i="1"/>
  <c r="O2758" i="1" s="1"/>
  <c r="Y2757" i="1"/>
  <c r="U2757" i="1"/>
  <c r="Q2757" i="1"/>
  <c r="N2757" i="1"/>
  <c r="O2757" i="1" s="1"/>
  <c r="U2756" i="1"/>
  <c r="Y2756" i="1" s="1"/>
  <c r="Q2756" i="1"/>
  <c r="N2756" i="1"/>
  <c r="O2756" i="1" s="1"/>
  <c r="U2755" i="1"/>
  <c r="Y2755" i="1" s="1"/>
  <c r="Q2755" i="1"/>
  <c r="N2755" i="1"/>
  <c r="O2755" i="1" s="1"/>
  <c r="U2754" i="1"/>
  <c r="Y2754" i="1" s="1"/>
  <c r="Q2754" i="1"/>
  <c r="N2754" i="1"/>
  <c r="O2754" i="1" s="1"/>
  <c r="U2753" i="1"/>
  <c r="Y2753" i="1" s="1"/>
  <c r="Q2753" i="1"/>
  <c r="N2753" i="1"/>
  <c r="O2753" i="1" s="1"/>
  <c r="U2752" i="1"/>
  <c r="Y2752" i="1" s="1"/>
  <c r="Q2752" i="1"/>
  <c r="N2752" i="1"/>
  <c r="O2752" i="1" s="1"/>
  <c r="U2751" i="1"/>
  <c r="Y2751" i="1" s="1"/>
  <c r="Q2751" i="1"/>
  <c r="N2751" i="1"/>
  <c r="O2751" i="1" s="1"/>
  <c r="U2750" i="1"/>
  <c r="Y2750" i="1" s="1"/>
  <c r="Q2750" i="1"/>
  <c r="N2750" i="1"/>
  <c r="O2750" i="1" s="1"/>
  <c r="U2749" i="1"/>
  <c r="Y2749" i="1" s="1"/>
  <c r="Q2749" i="1"/>
  <c r="N2749" i="1"/>
  <c r="O2749" i="1" s="1"/>
  <c r="U2748" i="1"/>
  <c r="Y2748" i="1" s="1"/>
  <c r="Q2748" i="1"/>
  <c r="N2748" i="1"/>
  <c r="O2748" i="1" s="1"/>
  <c r="U2747" i="1"/>
  <c r="Y2747" i="1" s="1"/>
  <c r="Q2747" i="1"/>
  <c r="N2747" i="1"/>
  <c r="O2747" i="1" s="1"/>
  <c r="U2746" i="1"/>
  <c r="Y2746" i="1" s="1"/>
  <c r="S2746" i="1"/>
  <c r="Q2746" i="1"/>
  <c r="N2746" i="1"/>
  <c r="O2746" i="1" s="1"/>
  <c r="U2745" i="1"/>
  <c r="Y2745" i="1" s="1"/>
  <c r="Q2745" i="1"/>
  <c r="N2745" i="1"/>
  <c r="O2745" i="1" s="1"/>
  <c r="U2744" i="1"/>
  <c r="Y2744" i="1" s="1"/>
  <c r="Q2744" i="1"/>
  <c r="N2744" i="1"/>
  <c r="O2744" i="1" s="1"/>
  <c r="U2743" i="1"/>
  <c r="Y2743" i="1" s="1"/>
  <c r="Q2743" i="1"/>
  <c r="N2743" i="1"/>
  <c r="O2743" i="1" s="1"/>
  <c r="U2742" i="1"/>
  <c r="Y2742" i="1" s="1"/>
  <c r="Q2742" i="1"/>
  <c r="N2742" i="1"/>
  <c r="O2742" i="1" s="1"/>
  <c r="U2741" i="1"/>
  <c r="Y2741" i="1" s="1"/>
  <c r="Q2741" i="1"/>
  <c r="N2741" i="1"/>
  <c r="O2741" i="1" s="1"/>
  <c r="U2740" i="1"/>
  <c r="Y2740" i="1" s="1"/>
  <c r="Q2740" i="1"/>
  <c r="N2740" i="1"/>
  <c r="O2740" i="1" s="1"/>
  <c r="U2739" i="1"/>
  <c r="Y2739" i="1" s="1"/>
  <c r="Q2739" i="1"/>
  <c r="N2739" i="1"/>
  <c r="O2739" i="1" s="1"/>
  <c r="U2738" i="1"/>
  <c r="Y2738" i="1" s="1"/>
  <c r="Q2738" i="1"/>
  <c r="N2738" i="1"/>
  <c r="O2738" i="1" s="1"/>
  <c r="Y2737" i="1"/>
  <c r="U2737" i="1"/>
  <c r="Q2737" i="1"/>
  <c r="N2737" i="1"/>
  <c r="O2737" i="1" s="1"/>
  <c r="U2736" i="1"/>
  <c r="Y2736" i="1" s="1"/>
  <c r="Q2736" i="1"/>
  <c r="N2736" i="1"/>
  <c r="O2736" i="1" s="1"/>
  <c r="U2735" i="1"/>
  <c r="Y2735" i="1" s="1"/>
  <c r="Q2735" i="1"/>
  <c r="N2735" i="1"/>
  <c r="O2735" i="1" s="1"/>
  <c r="U2734" i="1"/>
  <c r="Y2734" i="1" s="1"/>
  <c r="Q2734" i="1"/>
  <c r="N2734" i="1"/>
  <c r="O2734" i="1" s="1"/>
  <c r="U2733" i="1"/>
  <c r="Y2733" i="1" s="1"/>
  <c r="Q2733" i="1"/>
  <c r="N2733" i="1"/>
  <c r="O2733" i="1" s="1"/>
  <c r="U2732" i="1"/>
  <c r="Y2732" i="1" s="1"/>
  <c r="Q2732" i="1"/>
  <c r="N2732" i="1"/>
  <c r="O2732" i="1" s="1"/>
  <c r="U2731" i="1"/>
  <c r="Y2731" i="1" s="1"/>
  <c r="Q2731" i="1"/>
  <c r="N2731" i="1"/>
  <c r="O2731" i="1" s="1"/>
  <c r="U2730" i="1"/>
  <c r="Y2730" i="1" s="1"/>
  <c r="Q2730" i="1"/>
  <c r="N2730" i="1"/>
  <c r="O2730" i="1" s="1"/>
  <c r="U2729" i="1"/>
  <c r="Y2729" i="1" s="1"/>
  <c r="Q2729" i="1"/>
  <c r="N2729" i="1"/>
  <c r="O2729" i="1" s="1"/>
  <c r="U2728" i="1"/>
  <c r="Q2728" i="1"/>
  <c r="N2728" i="1"/>
  <c r="O2728" i="1" s="1"/>
  <c r="U2727" i="1"/>
  <c r="Q2727" i="1"/>
  <c r="N2727" i="1"/>
  <c r="O2727" i="1" s="1"/>
  <c r="U2726" i="1"/>
  <c r="Q2726" i="1"/>
  <c r="N2726" i="1"/>
  <c r="O2726" i="1" s="1"/>
  <c r="U2725" i="1"/>
  <c r="Q2725" i="1"/>
  <c r="N2725" i="1"/>
  <c r="O2725" i="1" s="1"/>
  <c r="U2724" i="1"/>
  <c r="Q2724" i="1"/>
  <c r="N2724" i="1"/>
  <c r="O2724" i="1" s="1"/>
  <c r="U2723" i="1"/>
  <c r="Q2723" i="1"/>
  <c r="O2723" i="1"/>
  <c r="N2723" i="1"/>
  <c r="U2722" i="1"/>
  <c r="Q2722" i="1"/>
  <c r="N2722" i="1"/>
  <c r="O2722" i="1" s="1"/>
  <c r="U2721" i="1"/>
  <c r="Q2721" i="1"/>
  <c r="N2721" i="1"/>
  <c r="O2721" i="1" s="1"/>
  <c r="U2720" i="1"/>
  <c r="Q2720" i="1"/>
  <c r="N2720" i="1"/>
  <c r="O2720" i="1" s="1"/>
  <c r="U2719" i="1"/>
  <c r="Q2719" i="1"/>
  <c r="N2719" i="1"/>
  <c r="O2719" i="1" s="1"/>
  <c r="U2718" i="1"/>
  <c r="S2718" i="1"/>
  <c r="Q2718" i="1"/>
  <c r="N2718" i="1"/>
  <c r="O2718" i="1" s="1"/>
  <c r="U2717" i="1"/>
  <c r="Q2717" i="1"/>
  <c r="N2717" i="1"/>
  <c r="O2717" i="1" s="1"/>
  <c r="U2716" i="1"/>
  <c r="Q2716" i="1"/>
  <c r="N2716" i="1"/>
  <c r="O2716" i="1" s="1"/>
  <c r="U2715" i="1"/>
  <c r="Q2715" i="1"/>
  <c r="N2715" i="1"/>
  <c r="O2715" i="1" s="1"/>
  <c r="U2714" i="1"/>
  <c r="Q2714" i="1"/>
  <c r="N2714" i="1"/>
  <c r="O2714" i="1" s="1"/>
  <c r="U2713" i="1"/>
  <c r="Q2713" i="1"/>
  <c r="N2713" i="1"/>
  <c r="O2713" i="1" s="1"/>
  <c r="U2712" i="1"/>
  <c r="Q2712" i="1"/>
  <c r="N2712" i="1"/>
  <c r="O2712" i="1" s="1"/>
  <c r="U2711" i="1"/>
  <c r="Q2711" i="1"/>
  <c r="N2711" i="1"/>
  <c r="O2711" i="1" s="1"/>
  <c r="U2710" i="1"/>
  <c r="Q2710" i="1"/>
  <c r="N2710" i="1"/>
  <c r="O2710" i="1" s="1"/>
  <c r="U2709" i="1"/>
  <c r="Q2709" i="1"/>
  <c r="N2709" i="1"/>
  <c r="O2709" i="1" s="1"/>
  <c r="U2708" i="1"/>
  <c r="Q2708" i="1"/>
  <c r="N2708" i="1"/>
  <c r="O2708" i="1" s="1"/>
  <c r="U2707" i="1"/>
  <c r="Q2707" i="1"/>
  <c r="N2707" i="1"/>
  <c r="O2707" i="1" s="1"/>
  <c r="U2706" i="1"/>
  <c r="Q2706" i="1"/>
  <c r="N2706" i="1"/>
  <c r="O2706" i="1" s="1"/>
  <c r="U2705" i="1"/>
  <c r="Q2705" i="1"/>
  <c r="N2705" i="1"/>
  <c r="O2705" i="1" s="1"/>
  <c r="U2704" i="1"/>
  <c r="Q2704" i="1"/>
  <c r="N2704" i="1"/>
  <c r="O2704" i="1" s="1"/>
  <c r="U2703" i="1"/>
  <c r="Q2703" i="1"/>
  <c r="N2703" i="1"/>
  <c r="O2703" i="1" s="1"/>
  <c r="U2702" i="1"/>
  <c r="Q2702" i="1"/>
  <c r="N2702" i="1"/>
  <c r="O2702" i="1" s="1"/>
  <c r="U2701" i="1"/>
  <c r="Q2701" i="1"/>
  <c r="N2701" i="1"/>
  <c r="O2701" i="1" s="1"/>
  <c r="U2700" i="1"/>
  <c r="Q2700" i="1"/>
  <c r="N2700" i="1"/>
  <c r="O2700" i="1" s="1"/>
  <c r="U2699" i="1"/>
  <c r="Q2699" i="1"/>
  <c r="N2699" i="1"/>
  <c r="O2699" i="1" s="1"/>
  <c r="U2698" i="1"/>
  <c r="Q2698" i="1"/>
  <c r="N2698" i="1"/>
  <c r="O2698" i="1" s="1"/>
  <c r="U2697" i="1"/>
  <c r="S2697" i="1"/>
  <c r="Q2697" i="1"/>
  <c r="N2697" i="1"/>
  <c r="O2697" i="1" s="1"/>
  <c r="U2696" i="1"/>
  <c r="Q2696" i="1"/>
  <c r="N2696" i="1"/>
  <c r="O2696" i="1" s="1"/>
  <c r="U2695" i="1"/>
  <c r="Q2695" i="1"/>
  <c r="N2695" i="1"/>
  <c r="O2695" i="1" s="1"/>
  <c r="U2694" i="1"/>
  <c r="Q2694" i="1"/>
  <c r="N2694" i="1"/>
  <c r="O2694" i="1" s="1"/>
  <c r="U2693" i="1"/>
  <c r="Q2693" i="1"/>
  <c r="N2693" i="1"/>
  <c r="O2693" i="1" s="1"/>
  <c r="U2692" i="1"/>
  <c r="Q2692" i="1"/>
  <c r="N2692" i="1"/>
  <c r="O2692" i="1" s="1"/>
  <c r="U2691" i="1"/>
  <c r="Q2691" i="1"/>
  <c r="O2691" i="1"/>
  <c r="N2691" i="1"/>
  <c r="U2690" i="1"/>
  <c r="Q2690" i="1"/>
  <c r="O2690" i="1"/>
  <c r="N2690" i="1"/>
  <c r="U2689" i="1"/>
  <c r="Q2689" i="1"/>
  <c r="O2689" i="1"/>
  <c r="N2689" i="1"/>
  <c r="U2688" i="1"/>
  <c r="Q2688" i="1"/>
  <c r="N2688" i="1"/>
  <c r="O2688" i="1" s="1"/>
  <c r="U2687" i="1"/>
  <c r="Q2687" i="1"/>
  <c r="N2687" i="1"/>
  <c r="O2687" i="1" s="1"/>
  <c r="U2686" i="1"/>
  <c r="Q2686" i="1"/>
  <c r="N2686" i="1"/>
  <c r="O2686" i="1" s="1"/>
  <c r="U2685" i="1"/>
  <c r="Q2685" i="1"/>
  <c r="N2685" i="1"/>
  <c r="O2685" i="1" s="1"/>
  <c r="U2684" i="1"/>
  <c r="Q2684" i="1"/>
  <c r="N2684" i="1"/>
  <c r="O2684" i="1" s="1"/>
  <c r="U2683" i="1"/>
  <c r="Q2683" i="1"/>
  <c r="N2683" i="1"/>
  <c r="O2683" i="1" s="1"/>
  <c r="U2682" i="1"/>
  <c r="Q2682" i="1"/>
  <c r="N2682" i="1"/>
  <c r="O2682" i="1" s="1"/>
  <c r="U2681" i="1"/>
  <c r="Q2681" i="1"/>
  <c r="N2681" i="1"/>
  <c r="O2681" i="1" s="1"/>
  <c r="U2680" i="1"/>
  <c r="Q2680" i="1"/>
  <c r="N2680" i="1"/>
  <c r="O2680" i="1" s="1"/>
  <c r="U2679" i="1"/>
  <c r="Q2679" i="1"/>
  <c r="N2679" i="1"/>
  <c r="O2679" i="1" s="1"/>
  <c r="U2678" i="1"/>
  <c r="Q2678" i="1"/>
  <c r="O2678" i="1"/>
  <c r="N2678" i="1"/>
  <c r="U2677" i="1"/>
  <c r="Q2677" i="1"/>
  <c r="N2677" i="1"/>
  <c r="O2677" i="1" s="1"/>
  <c r="U2676" i="1"/>
  <c r="Q2676" i="1"/>
  <c r="N2676" i="1"/>
  <c r="O2676" i="1" s="1"/>
  <c r="U2675" i="1"/>
  <c r="Q2675" i="1"/>
  <c r="N2675" i="1"/>
  <c r="O2675" i="1" s="1"/>
  <c r="U2674" i="1"/>
  <c r="Q2674" i="1"/>
  <c r="N2674" i="1"/>
  <c r="O2674" i="1" s="1"/>
  <c r="U2673" i="1"/>
  <c r="Q2673" i="1"/>
  <c r="N2673" i="1"/>
  <c r="O2673" i="1" s="1"/>
  <c r="Q2672" i="1"/>
  <c r="N2672" i="1"/>
  <c r="O2672" i="1" s="1"/>
  <c r="Q2671" i="1"/>
  <c r="N2671" i="1"/>
  <c r="O2671" i="1" s="1"/>
  <c r="Q2670" i="1"/>
  <c r="N2670" i="1"/>
  <c r="O2670" i="1" s="1"/>
  <c r="Q2669" i="1"/>
  <c r="N2669" i="1"/>
  <c r="O2669" i="1" s="1"/>
  <c r="Q2668" i="1"/>
  <c r="N2668" i="1"/>
  <c r="O2668" i="1" s="1"/>
  <c r="Q2667" i="1"/>
  <c r="N2667" i="1"/>
  <c r="O2667" i="1" s="1"/>
  <c r="Q2666" i="1"/>
  <c r="N2666" i="1"/>
  <c r="O2666" i="1" s="1"/>
  <c r="Q2665" i="1"/>
  <c r="N2665" i="1"/>
  <c r="O2665" i="1" s="1"/>
  <c r="Q2664" i="1"/>
  <c r="N2664" i="1"/>
  <c r="O2664" i="1" s="1"/>
  <c r="Q2663" i="1"/>
  <c r="N2663" i="1"/>
  <c r="O2663" i="1" s="1"/>
  <c r="U2662" i="1"/>
  <c r="Q2662" i="1"/>
  <c r="N2662" i="1"/>
  <c r="O2662" i="1" s="1"/>
  <c r="U2661" i="1"/>
  <c r="Q2661" i="1"/>
  <c r="N2661" i="1"/>
  <c r="O2661" i="1" s="1"/>
  <c r="U2660" i="1"/>
  <c r="Q2660" i="1"/>
  <c r="N2660" i="1"/>
  <c r="O2660" i="1" s="1"/>
  <c r="U2659" i="1"/>
  <c r="Q2659" i="1"/>
  <c r="N2659" i="1"/>
  <c r="O2659" i="1" s="1"/>
  <c r="U2658" i="1"/>
  <c r="S2658" i="1"/>
  <c r="Q2658" i="1"/>
  <c r="N2658" i="1"/>
  <c r="O2658" i="1" s="1"/>
  <c r="U2657" i="1"/>
  <c r="Q2657" i="1"/>
  <c r="N2657" i="1"/>
  <c r="O2657" i="1" s="1"/>
  <c r="U2656" i="1"/>
  <c r="Q2656" i="1"/>
  <c r="N2656" i="1"/>
  <c r="O2656" i="1" s="1"/>
  <c r="U2655" i="1"/>
  <c r="Q2655" i="1"/>
  <c r="N2655" i="1"/>
  <c r="O2655" i="1" s="1"/>
  <c r="U2654" i="1"/>
  <c r="Q2654" i="1"/>
  <c r="N2654" i="1"/>
  <c r="O2654" i="1" s="1"/>
  <c r="Q2653" i="1"/>
  <c r="N2653" i="1"/>
  <c r="O2653" i="1" s="1"/>
  <c r="Q2652" i="1"/>
  <c r="N2652" i="1"/>
  <c r="O2652" i="1" s="1"/>
  <c r="Q2651" i="1"/>
  <c r="N2651" i="1"/>
  <c r="O2651" i="1" s="1"/>
  <c r="Q2650" i="1"/>
  <c r="N2650" i="1"/>
  <c r="O2650" i="1" s="1"/>
  <c r="Q2649" i="1"/>
  <c r="N2649" i="1"/>
  <c r="O2649" i="1" s="1"/>
  <c r="Q2648" i="1"/>
  <c r="N2648" i="1"/>
  <c r="O2648" i="1" s="1"/>
  <c r="Q2647" i="1"/>
  <c r="O2647" i="1"/>
  <c r="N2647" i="1"/>
  <c r="Q2646" i="1"/>
  <c r="N2646" i="1"/>
  <c r="O2646" i="1" s="1"/>
  <c r="Q2645" i="1"/>
  <c r="N2645" i="1"/>
  <c r="O2645" i="1" s="1"/>
  <c r="Q2644" i="1"/>
  <c r="N2644" i="1"/>
  <c r="O2644" i="1" s="1"/>
  <c r="Q2643" i="1"/>
  <c r="N2643" i="1"/>
  <c r="O2643" i="1" s="1"/>
  <c r="Q2642" i="1"/>
  <c r="N2642" i="1"/>
  <c r="O2642" i="1" s="1"/>
  <c r="Q2641" i="1"/>
  <c r="N2641" i="1"/>
  <c r="O2641" i="1" s="1"/>
  <c r="Q2640" i="1"/>
  <c r="N2640" i="1"/>
  <c r="O2640" i="1" s="1"/>
  <c r="Q2639" i="1"/>
  <c r="N2639" i="1"/>
  <c r="O2639" i="1" s="1"/>
  <c r="Q2638" i="1"/>
  <c r="N2638" i="1"/>
  <c r="O2638" i="1" s="1"/>
  <c r="Q2637" i="1"/>
  <c r="N2637" i="1"/>
  <c r="O2637" i="1" s="1"/>
  <c r="Q2636" i="1"/>
  <c r="N2636" i="1"/>
  <c r="O2636" i="1" s="1"/>
  <c r="Q2635" i="1"/>
  <c r="N2635" i="1"/>
  <c r="O2635" i="1" s="1"/>
  <c r="Q2634" i="1"/>
  <c r="N2634" i="1"/>
  <c r="O2634" i="1" s="1"/>
  <c r="Q2633" i="1"/>
  <c r="N2633" i="1"/>
  <c r="O2633" i="1" s="1"/>
  <c r="Q2632" i="1"/>
  <c r="N2632" i="1"/>
  <c r="O2632" i="1" s="1"/>
  <c r="Q2631" i="1"/>
  <c r="O2631" i="1"/>
  <c r="N2631" i="1"/>
  <c r="U2630" i="1"/>
  <c r="Q2630" i="1"/>
  <c r="O2630" i="1"/>
  <c r="N2630" i="1"/>
  <c r="U2629" i="1"/>
  <c r="Q2629" i="1"/>
  <c r="O2629" i="1"/>
  <c r="N2629" i="1"/>
  <c r="U2628" i="1"/>
  <c r="S2628" i="1"/>
  <c r="Q2628" i="1"/>
  <c r="N2628" i="1"/>
  <c r="O2628" i="1" s="1"/>
  <c r="U2627" i="1"/>
  <c r="Q2627" i="1"/>
  <c r="N2627" i="1"/>
  <c r="O2627" i="1" s="1"/>
  <c r="U2626" i="1"/>
  <c r="Q2626" i="1"/>
  <c r="O2626" i="1"/>
  <c r="N2626" i="1"/>
  <c r="U2625" i="1"/>
  <c r="Q2625" i="1"/>
  <c r="N2625" i="1"/>
  <c r="O2625" i="1" s="1"/>
  <c r="U2624" i="1"/>
  <c r="Q2624" i="1"/>
  <c r="N2624" i="1"/>
  <c r="O2624" i="1" s="1"/>
  <c r="U2623" i="1"/>
  <c r="Q2623" i="1"/>
  <c r="N2623" i="1"/>
  <c r="O2623" i="1" s="1"/>
  <c r="U2622" i="1"/>
  <c r="Q2622" i="1"/>
  <c r="N2622" i="1"/>
  <c r="O2622" i="1" s="1"/>
  <c r="U2621" i="1"/>
  <c r="Q2621" i="1"/>
  <c r="N2621" i="1"/>
  <c r="O2621" i="1" s="1"/>
  <c r="U2620" i="1"/>
  <c r="Q2620" i="1"/>
  <c r="N2620" i="1"/>
  <c r="O2620" i="1" s="1"/>
  <c r="U2619" i="1"/>
  <c r="Q2619" i="1"/>
  <c r="N2619" i="1"/>
  <c r="O2619" i="1" s="1"/>
  <c r="U2618" i="1"/>
  <c r="Q2618" i="1"/>
  <c r="N2618" i="1"/>
  <c r="O2618" i="1" s="1"/>
  <c r="U2617" i="1"/>
  <c r="Q2617" i="1"/>
  <c r="N2617" i="1"/>
  <c r="O2617" i="1" s="1"/>
  <c r="U2616" i="1"/>
  <c r="Q2616" i="1"/>
  <c r="N2616" i="1"/>
  <c r="O2616" i="1" s="1"/>
  <c r="U2615" i="1"/>
  <c r="Q2615" i="1"/>
  <c r="N2615" i="1"/>
  <c r="O2615" i="1" s="1"/>
  <c r="U2614" i="1"/>
  <c r="Q2614" i="1"/>
  <c r="N2614" i="1"/>
  <c r="O2614" i="1" s="1"/>
  <c r="U2613" i="1"/>
  <c r="Q2613" i="1"/>
  <c r="N2613" i="1"/>
  <c r="O2613" i="1" s="1"/>
  <c r="U2612" i="1"/>
  <c r="Q2612" i="1"/>
  <c r="N2612" i="1"/>
  <c r="O2612" i="1" s="1"/>
  <c r="U2611" i="1"/>
  <c r="Q2611" i="1"/>
  <c r="N2611" i="1"/>
  <c r="O2611" i="1" s="1"/>
  <c r="U2610" i="1"/>
  <c r="Q2610" i="1"/>
  <c r="O2610" i="1"/>
  <c r="N2610" i="1"/>
  <c r="U2609" i="1"/>
  <c r="Q2609" i="1"/>
  <c r="N2609" i="1"/>
  <c r="O2609" i="1" s="1"/>
  <c r="U2608" i="1"/>
  <c r="Q2608" i="1"/>
  <c r="N2608" i="1"/>
  <c r="O2608" i="1" s="1"/>
  <c r="U2607" i="1"/>
  <c r="Q2607" i="1"/>
  <c r="N2607" i="1"/>
  <c r="O2607" i="1" s="1"/>
  <c r="U2606" i="1"/>
  <c r="Q2606" i="1"/>
  <c r="N2606" i="1"/>
  <c r="O2606" i="1" s="1"/>
  <c r="U2605" i="1"/>
  <c r="Q2605" i="1"/>
  <c r="N2605" i="1"/>
  <c r="O2605" i="1" s="1"/>
  <c r="U2604" i="1"/>
  <c r="Q2604" i="1"/>
  <c r="N2604" i="1"/>
  <c r="O2604" i="1" s="1"/>
  <c r="U2603" i="1"/>
  <c r="Q2603" i="1"/>
  <c r="N2603" i="1"/>
  <c r="O2603" i="1" s="1"/>
  <c r="U2602" i="1"/>
  <c r="Q2602" i="1"/>
  <c r="N2602" i="1"/>
  <c r="O2602" i="1" s="1"/>
  <c r="U2601" i="1"/>
  <c r="Q2601" i="1"/>
  <c r="N2601" i="1"/>
  <c r="O2601" i="1" s="1"/>
  <c r="U2600" i="1"/>
  <c r="Q2600" i="1"/>
  <c r="N2600" i="1"/>
  <c r="O2600" i="1" s="1"/>
  <c r="U2599" i="1"/>
  <c r="S2599" i="1"/>
  <c r="Q2599" i="1"/>
  <c r="N2599" i="1"/>
  <c r="O2599" i="1" s="1"/>
  <c r="U2598" i="1"/>
  <c r="Q2598" i="1"/>
  <c r="N2598" i="1"/>
  <c r="O2598" i="1" s="1"/>
  <c r="U2597" i="1"/>
  <c r="Q2597" i="1"/>
  <c r="N2597" i="1"/>
  <c r="O2597" i="1" s="1"/>
  <c r="U2596" i="1"/>
  <c r="Q2596" i="1"/>
  <c r="N2596" i="1"/>
  <c r="O2596" i="1" s="1"/>
  <c r="U2595" i="1"/>
  <c r="Q2595" i="1"/>
  <c r="N2595" i="1"/>
  <c r="O2595" i="1" s="1"/>
  <c r="U2594" i="1"/>
  <c r="Q2594" i="1"/>
  <c r="N2594" i="1"/>
  <c r="O2594" i="1" s="1"/>
  <c r="U2593" i="1"/>
  <c r="Q2593" i="1"/>
  <c r="N2593" i="1"/>
  <c r="O2593" i="1" s="1"/>
  <c r="U2592" i="1"/>
  <c r="Q2592" i="1"/>
  <c r="N2592" i="1"/>
  <c r="O2592" i="1" s="1"/>
  <c r="U2591" i="1"/>
  <c r="Q2591" i="1"/>
  <c r="N2591" i="1"/>
  <c r="O2591" i="1" s="1"/>
  <c r="Q2590" i="1"/>
  <c r="N2590" i="1"/>
  <c r="O2590" i="1" s="1"/>
  <c r="Q2589" i="1"/>
  <c r="N2589" i="1"/>
  <c r="O2589" i="1" s="1"/>
  <c r="Q2588" i="1"/>
  <c r="N2588" i="1"/>
  <c r="O2588" i="1" s="1"/>
  <c r="Q2587" i="1"/>
  <c r="N2587" i="1"/>
  <c r="O2587" i="1" s="1"/>
  <c r="Q2586" i="1"/>
  <c r="N2586" i="1"/>
  <c r="O2586" i="1" s="1"/>
  <c r="Q2585" i="1"/>
  <c r="N2585" i="1"/>
  <c r="O2585" i="1" s="1"/>
  <c r="Q2584" i="1"/>
  <c r="N2584" i="1"/>
  <c r="O2584" i="1" s="1"/>
  <c r="U2583" i="1"/>
  <c r="Q2583" i="1"/>
  <c r="O2583" i="1"/>
  <c r="N2583" i="1"/>
  <c r="U2582" i="1"/>
  <c r="Q2582" i="1"/>
  <c r="N2582" i="1"/>
  <c r="O2582" i="1" s="1"/>
  <c r="U2581" i="1"/>
  <c r="Q2581" i="1"/>
  <c r="N2581" i="1"/>
  <c r="O2581" i="1" s="1"/>
  <c r="U2580" i="1"/>
  <c r="Q2580" i="1"/>
  <c r="N2580" i="1"/>
  <c r="O2580" i="1" s="1"/>
  <c r="U2579" i="1"/>
  <c r="Q2579" i="1"/>
  <c r="N2579" i="1"/>
  <c r="O2579" i="1" s="1"/>
  <c r="U2578" i="1"/>
  <c r="Q2578" i="1"/>
  <c r="N2578" i="1"/>
  <c r="O2578" i="1" s="1"/>
  <c r="U2577" i="1"/>
  <c r="Q2577" i="1"/>
  <c r="N2577" i="1"/>
  <c r="O2577" i="1" s="1"/>
  <c r="U2576" i="1"/>
  <c r="Q2576" i="1"/>
  <c r="N2576" i="1"/>
  <c r="O2576" i="1" s="1"/>
  <c r="U2575" i="1"/>
  <c r="Q2575" i="1"/>
  <c r="N2575" i="1"/>
  <c r="O2575" i="1" s="1"/>
  <c r="U2574" i="1"/>
  <c r="Q2574" i="1"/>
  <c r="N2574" i="1"/>
  <c r="O2574" i="1" s="1"/>
  <c r="U2573" i="1"/>
  <c r="Q2573" i="1"/>
  <c r="O2573" i="1"/>
  <c r="N2573" i="1"/>
  <c r="U2572" i="1"/>
  <c r="Q2572" i="1"/>
  <c r="N2572" i="1"/>
  <c r="O2572" i="1" s="1"/>
  <c r="U2571" i="1"/>
  <c r="Q2571" i="1"/>
  <c r="N2571" i="1"/>
  <c r="O2571" i="1" s="1"/>
  <c r="U2570" i="1"/>
  <c r="Q2570" i="1"/>
  <c r="N2570" i="1"/>
  <c r="O2570" i="1" s="1"/>
  <c r="U2569" i="1"/>
  <c r="S2569" i="1"/>
  <c r="Q2569" i="1"/>
  <c r="N2569" i="1"/>
  <c r="O2569" i="1" s="1"/>
  <c r="U2568" i="1"/>
  <c r="Q2568" i="1"/>
  <c r="N2568" i="1"/>
  <c r="O2568" i="1" s="1"/>
  <c r="X2567" i="1"/>
  <c r="X2568" i="1" s="1"/>
  <c r="X2569" i="1" s="1"/>
  <c r="X2570" i="1" s="1"/>
  <c r="X2571" i="1" s="1"/>
  <c r="X2572" i="1" s="1"/>
  <c r="X2573" i="1" s="1"/>
  <c r="X2574" i="1" s="1"/>
  <c r="X2575" i="1" s="1"/>
  <c r="X2576" i="1" s="1"/>
  <c r="X2577" i="1" s="1"/>
  <c r="X2578" i="1" s="1"/>
  <c r="X2579" i="1" s="1"/>
  <c r="X2580" i="1" s="1"/>
  <c r="X2581" i="1" s="1"/>
  <c r="X2582" i="1" s="1"/>
  <c r="X2583" i="1" s="1"/>
  <c r="X2584" i="1" s="1"/>
  <c r="X2585" i="1" s="1"/>
  <c r="X2586" i="1" s="1"/>
  <c r="X2587" i="1" s="1"/>
  <c r="X2588" i="1" s="1"/>
  <c r="X2589" i="1" s="1"/>
  <c r="X2590" i="1" s="1"/>
  <c r="X2591" i="1" s="1"/>
  <c r="X2592" i="1" s="1"/>
  <c r="X2593" i="1" s="1"/>
  <c r="X2594" i="1" s="1"/>
  <c r="X2595" i="1" s="1"/>
  <c r="X2596" i="1" s="1"/>
  <c r="X2597" i="1" s="1"/>
  <c r="X2598" i="1" s="1"/>
  <c r="X2599" i="1" s="1"/>
  <c r="X2600" i="1" s="1"/>
  <c r="X2601" i="1" s="1"/>
  <c r="X2602" i="1" s="1"/>
  <c r="X2603" i="1" s="1"/>
  <c r="X2604" i="1" s="1"/>
  <c r="X2605" i="1" s="1"/>
  <c r="X2606" i="1" s="1"/>
  <c r="X2607" i="1" s="1"/>
  <c r="X2608" i="1" s="1"/>
  <c r="X2609" i="1" s="1"/>
  <c r="X2610" i="1" s="1"/>
  <c r="X2611" i="1" s="1"/>
  <c r="X2612" i="1" s="1"/>
  <c r="X2613" i="1" s="1"/>
  <c r="X2614" i="1" s="1"/>
  <c r="X2615" i="1" s="1"/>
  <c r="X2616" i="1" s="1"/>
  <c r="X2617" i="1" s="1"/>
  <c r="X2618" i="1" s="1"/>
  <c r="X2619" i="1" s="1"/>
  <c r="X2620" i="1" s="1"/>
  <c r="X2621" i="1" s="1"/>
  <c r="X2622" i="1" s="1"/>
  <c r="X2623" i="1" s="1"/>
  <c r="X2624" i="1" s="1"/>
  <c r="X2625" i="1" s="1"/>
  <c r="X2626" i="1" s="1"/>
  <c r="X2627" i="1" s="1"/>
  <c r="X2628" i="1" s="1"/>
  <c r="X2629" i="1" s="1"/>
  <c r="X2630" i="1" s="1"/>
  <c r="X2631" i="1" s="1"/>
  <c r="X2632" i="1" s="1"/>
  <c r="X2633" i="1" s="1"/>
  <c r="X2634" i="1" s="1"/>
  <c r="X2635" i="1" s="1"/>
  <c r="X2636" i="1" s="1"/>
  <c r="X2637" i="1" s="1"/>
  <c r="X2638" i="1" s="1"/>
  <c r="X2639" i="1" s="1"/>
  <c r="X2640" i="1" s="1"/>
  <c r="X2641" i="1" s="1"/>
  <c r="X2642" i="1" s="1"/>
  <c r="X2643" i="1" s="1"/>
  <c r="X2644" i="1" s="1"/>
  <c r="X2645" i="1" s="1"/>
  <c r="X2646" i="1" s="1"/>
  <c r="X2647" i="1" s="1"/>
  <c r="X2648" i="1" s="1"/>
  <c r="X2649" i="1" s="1"/>
  <c r="X2650" i="1" s="1"/>
  <c r="X2651" i="1" s="1"/>
  <c r="X2652" i="1" s="1"/>
  <c r="X2653" i="1" s="1"/>
  <c r="X2654" i="1" s="1"/>
  <c r="X2655" i="1" s="1"/>
  <c r="X2656" i="1" s="1"/>
  <c r="X2657" i="1" s="1"/>
  <c r="X2658" i="1" s="1"/>
  <c r="X2659" i="1" s="1"/>
  <c r="X2660" i="1" s="1"/>
  <c r="X2661" i="1" s="1"/>
  <c r="X2662" i="1" s="1"/>
  <c r="X2663" i="1" s="1"/>
  <c r="X2664" i="1" s="1"/>
  <c r="X2665" i="1" s="1"/>
  <c r="X2666" i="1" s="1"/>
  <c r="X2667" i="1" s="1"/>
  <c r="X2668" i="1" s="1"/>
  <c r="X2669" i="1" s="1"/>
  <c r="X2670" i="1" s="1"/>
  <c r="X2671" i="1" s="1"/>
  <c r="X2672" i="1" s="1"/>
  <c r="X2673" i="1" s="1"/>
  <c r="X2674" i="1" s="1"/>
  <c r="X2675" i="1" s="1"/>
  <c r="X2676" i="1" s="1"/>
  <c r="X2677" i="1" s="1"/>
  <c r="X2678" i="1" s="1"/>
  <c r="X2679" i="1" s="1"/>
  <c r="X2680" i="1" s="1"/>
  <c r="X2681" i="1" s="1"/>
  <c r="X2682" i="1" s="1"/>
  <c r="X2683" i="1" s="1"/>
  <c r="X2684" i="1" s="1"/>
  <c r="X2685" i="1" s="1"/>
  <c r="X2686" i="1" s="1"/>
  <c r="X2687" i="1" s="1"/>
  <c r="X2688" i="1" s="1"/>
  <c r="X2689" i="1" s="1"/>
  <c r="X2690" i="1" s="1"/>
  <c r="X2691" i="1" s="1"/>
  <c r="X2692" i="1" s="1"/>
  <c r="X2693" i="1" s="1"/>
  <c r="X2694" i="1" s="1"/>
  <c r="X2695" i="1" s="1"/>
  <c r="X2696" i="1" s="1"/>
  <c r="X2697" i="1" s="1"/>
  <c r="X2698" i="1" s="1"/>
  <c r="X2699" i="1" s="1"/>
  <c r="X2700" i="1" s="1"/>
  <c r="X2701" i="1" s="1"/>
  <c r="X2702" i="1" s="1"/>
  <c r="X2703" i="1" s="1"/>
  <c r="X2704" i="1" s="1"/>
  <c r="X2705" i="1" s="1"/>
  <c r="X2706" i="1" s="1"/>
  <c r="X2707" i="1" s="1"/>
  <c r="X2708" i="1" s="1"/>
  <c r="X2709" i="1" s="1"/>
  <c r="X2710" i="1" s="1"/>
  <c r="X2711" i="1" s="1"/>
  <c r="X2712" i="1" s="1"/>
  <c r="X2713" i="1" s="1"/>
  <c r="X2714" i="1" s="1"/>
  <c r="X2715" i="1" s="1"/>
  <c r="X2716" i="1" s="1"/>
  <c r="X2717" i="1" s="1"/>
  <c r="X2718" i="1" s="1"/>
  <c r="X2719" i="1" s="1"/>
  <c r="X2720" i="1" s="1"/>
  <c r="X2721" i="1" s="1"/>
  <c r="X2722" i="1" s="1"/>
  <c r="X2723" i="1" s="1"/>
  <c r="X2724" i="1" s="1"/>
  <c r="X2725" i="1" s="1"/>
  <c r="X2726" i="1" s="1"/>
  <c r="X2727" i="1" s="1"/>
  <c r="X2728" i="1" s="1"/>
  <c r="X2729" i="1" s="1"/>
  <c r="X2730" i="1" s="1"/>
  <c r="X2731" i="1" s="1"/>
  <c r="X2732" i="1" s="1"/>
  <c r="X2733" i="1" s="1"/>
  <c r="X2734" i="1" s="1"/>
  <c r="X2735" i="1" s="1"/>
  <c r="X2736" i="1" s="1"/>
  <c r="X2737" i="1" s="1"/>
  <c r="X2738" i="1" s="1"/>
  <c r="X2739" i="1" s="1"/>
  <c r="X2740" i="1" s="1"/>
  <c r="X2741" i="1" s="1"/>
  <c r="X2742" i="1" s="1"/>
  <c r="X2743" i="1" s="1"/>
  <c r="X2744" i="1" s="1"/>
  <c r="X2745" i="1" s="1"/>
  <c r="X2746" i="1" s="1"/>
  <c r="X2747" i="1" s="1"/>
  <c r="X2748" i="1" s="1"/>
  <c r="X2749" i="1" s="1"/>
  <c r="X2750" i="1" s="1"/>
  <c r="X2751" i="1" s="1"/>
  <c r="X2752" i="1" s="1"/>
  <c r="X2753" i="1" s="1"/>
  <c r="X2754" i="1" s="1"/>
  <c r="X2755" i="1" s="1"/>
  <c r="X2756" i="1" s="1"/>
  <c r="X2757" i="1" s="1"/>
  <c r="X2758" i="1" s="1"/>
  <c r="X2759" i="1" s="1"/>
  <c r="X2760" i="1" s="1"/>
  <c r="X2761" i="1" s="1"/>
  <c r="X2762" i="1" s="1"/>
  <c r="X2763" i="1" s="1"/>
  <c r="X2764" i="1" s="1"/>
  <c r="X2765" i="1" s="1"/>
  <c r="X2766" i="1" s="1"/>
  <c r="X2767" i="1" s="1"/>
  <c r="X2768" i="1" s="1"/>
  <c r="X2769" i="1" s="1"/>
  <c r="X2770" i="1" s="1"/>
  <c r="X2771" i="1" s="1"/>
  <c r="X2772" i="1" s="1"/>
  <c r="X2773" i="1" s="1"/>
  <c r="X2774" i="1" s="1"/>
  <c r="X2775" i="1" s="1"/>
  <c r="X2776" i="1" s="1"/>
  <c r="X2777" i="1" s="1"/>
  <c r="X2778" i="1" s="1"/>
  <c r="X2779" i="1" s="1"/>
  <c r="X2780" i="1" s="1"/>
  <c r="X2781" i="1" s="1"/>
  <c r="X2782" i="1" s="1"/>
  <c r="X2783" i="1" s="1"/>
  <c r="X2784" i="1" s="1"/>
  <c r="X2785" i="1" s="1"/>
  <c r="X2786" i="1" s="1"/>
  <c r="X2787" i="1" s="1"/>
  <c r="X2788" i="1" s="1"/>
  <c r="X2789" i="1" s="1"/>
  <c r="X2790" i="1" s="1"/>
  <c r="X2791" i="1" s="1"/>
  <c r="X2792" i="1" s="1"/>
  <c r="X2793" i="1" s="1"/>
  <c r="X2794" i="1" s="1"/>
  <c r="X2795" i="1" s="1"/>
  <c r="X2796" i="1" s="1"/>
  <c r="X2797" i="1" s="1"/>
  <c r="X2798" i="1" s="1"/>
  <c r="X2799" i="1" s="1"/>
  <c r="X2800" i="1" s="1"/>
  <c r="X2801" i="1" s="1"/>
  <c r="X2802" i="1" s="1"/>
  <c r="X2803" i="1" s="1"/>
  <c r="X2804" i="1" s="1"/>
  <c r="X2805" i="1" s="1"/>
  <c r="X2806" i="1" s="1"/>
  <c r="X2807" i="1" s="1"/>
  <c r="X2808" i="1" s="1"/>
  <c r="X2809" i="1" s="1"/>
  <c r="X2810" i="1" s="1"/>
  <c r="X2811" i="1" s="1"/>
  <c r="X2812" i="1" s="1"/>
  <c r="X2813" i="1" s="1"/>
  <c r="X2814" i="1" s="1"/>
  <c r="X2815" i="1" s="1"/>
  <c r="X2816" i="1" s="1"/>
  <c r="X2817" i="1" s="1"/>
  <c r="X2818" i="1" s="1"/>
  <c r="X2819" i="1" s="1"/>
  <c r="X2820" i="1" s="1"/>
  <c r="X2821" i="1" s="1"/>
  <c r="X2822" i="1" s="1"/>
  <c r="X2823" i="1" s="1"/>
  <c r="X2824" i="1" s="1"/>
  <c r="X2825" i="1" s="1"/>
  <c r="X2826" i="1" s="1"/>
  <c r="X2827" i="1" s="1"/>
  <c r="X2828" i="1" s="1"/>
  <c r="X2829" i="1" s="1"/>
  <c r="X2830" i="1" s="1"/>
  <c r="X2831" i="1" s="1"/>
  <c r="X2832" i="1" s="1"/>
  <c r="X2833" i="1" s="1"/>
  <c r="X2834" i="1" s="1"/>
  <c r="X2835" i="1" s="1"/>
  <c r="X2836" i="1" s="1"/>
  <c r="X2837" i="1" s="1"/>
  <c r="X2838" i="1" s="1"/>
  <c r="X2839" i="1" s="1"/>
  <c r="X2840" i="1" s="1"/>
  <c r="X2841" i="1" s="1"/>
  <c r="X2842" i="1" s="1"/>
  <c r="X2843" i="1" s="1"/>
  <c r="X2844" i="1" s="1"/>
  <c r="X2845" i="1" s="1"/>
  <c r="X2846" i="1" s="1"/>
  <c r="X2847" i="1" s="1"/>
  <c r="X2848" i="1" s="1"/>
  <c r="X2849" i="1" s="1"/>
  <c r="X2850" i="1" s="1"/>
  <c r="X2851" i="1" s="1"/>
  <c r="X2852" i="1" s="1"/>
  <c r="X2853" i="1" s="1"/>
  <c r="X2854" i="1" s="1"/>
  <c r="X2855" i="1" s="1"/>
  <c r="X2856" i="1" s="1"/>
  <c r="X2857" i="1" s="1"/>
  <c r="X2858" i="1" s="1"/>
  <c r="X2859" i="1" s="1"/>
  <c r="X2860" i="1" s="1"/>
  <c r="X2861" i="1" s="1"/>
  <c r="X2862" i="1" s="1"/>
  <c r="X2863" i="1" s="1"/>
  <c r="X2864" i="1" s="1"/>
  <c r="X2865" i="1" s="1"/>
  <c r="X2866" i="1" s="1"/>
  <c r="X2867" i="1" s="1"/>
  <c r="X2868" i="1" s="1"/>
  <c r="X2869" i="1" s="1"/>
  <c r="X2870" i="1" s="1"/>
  <c r="X2871" i="1" s="1"/>
  <c r="X2872" i="1" s="1"/>
  <c r="X2873" i="1" s="1"/>
  <c r="X2874" i="1" s="1"/>
  <c r="X2875" i="1" s="1"/>
  <c r="X2876" i="1" s="1"/>
  <c r="X2877" i="1" s="1"/>
  <c r="X2878" i="1" s="1"/>
  <c r="X2879" i="1" s="1"/>
  <c r="X2880" i="1" s="1"/>
  <c r="X2881" i="1" s="1"/>
  <c r="X2882" i="1" s="1"/>
  <c r="X2883" i="1" s="1"/>
  <c r="X2884" i="1" s="1"/>
  <c r="X2885" i="1" s="1"/>
  <c r="X2886" i="1" s="1"/>
  <c r="X2887" i="1" s="1"/>
  <c r="X2888" i="1" s="1"/>
  <c r="X2889" i="1" s="1"/>
  <c r="X2890" i="1" s="1"/>
  <c r="X2891" i="1" s="1"/>
  <c r="X2892" i="1" s="1"/>
  <c r="X2893" i="1" s="1"/>
  <c r="X2894" i="1" s="1"/>
  <c r="X2895" i="1" s="1"/>
  <c r="X2896" i="1" s="1"/>
  <c r="X2897" i="1" s="1"/>
  <c r="X2898" i="1" s="1"/>
  <c r="X2899" i="1" s="1"/>
  <c r="X2900" i="1" s="1"/>
  <c r="X2901" i="1" s="1"/>
  <c r="X2902" i="1" s="1"/>
  <c r="X2903" i="1" s="1"/>
  <c r="X2904" i="1" s="1"/>
  <c r="X2905" i="1" s="1"/>
  <c r="X2906" i="1" s="1"/>
  <c r="X2907" i="1" s="1"/>
  <c r="X2908" i="1" s="1"/>
  <c r="X2909" i="1" s="1"/>
  <c r="X2910" i="1" s="1"/>
  <c r="X2911" i="1" s="1"/>
  <c r="X2912" i="1" s="1"/>
  <c r="X2913" i="1" s="1"/>
  <c r="X2914" i="1" s="1"/>
  <c r="X2915" i="1" s="1"/>
  <c r="X2916" i="1" s="1"/>
  <c r="X2917" i="1" s="1"/>
  <c r="X2918" i="1" s="1"/>
  <c r="X2919" i="1" s="1"/>
  <c r="X2920" i="1" s="1"/>
  <c r="X2921" i="1" s="1"/>
  <c r="X2922" i="1" s="1"/>
  <c r="X2923" i="1" s="1"/>
  <c r="X2924" i="1" s="1"/>
  <c r="X2925" i="1" s="1"/>
  <c r="X2926" i="1" s="1"/>
  <c r="X2927" i="1" s="1"/>
  <c r="X2928" i="1" s="1"/>
  <c r="X2929" i="1" s="1"/>
  <c r="X2931" i="1" s="1"/>
  <c r="X2932" i="1" s="1"/>
  <c r="X2933" i="1" s="1"/>
  <c r="X2934" i="1" s="1"/>
  <c r="X2935" i="1" s="1"/>
  <c r="X2936" i="1" s="1"/>
  <c r="X2937" i="1" s="1"/>
  <c r="X2938" i="1" s="1"/>
  <c r="X2939" i="1" s="1"/>
  <c r="X2940" i="1" s="1"/>
  <c r="X2941" i="1" s="1"/>
  <c r="X2942" i="1" s="1"/>
  <c r="X2943" i="1" s="1"/>
  <c r="X2944" i="1" s="1"/>
  <c r="X2945" i="1" s="1"/>
  <c r="X2946" i="1" s="1"/>
  <c r="X2947" i="1" s="1"/>
  <c r="X2948" i="1" s="1"/>
  <c r="X2949" i="1" s="1"/>
  <c r="X2950" i="1" s="1"/>
  <c r="X2951" i="1" s="1"/>
  <c r="X2952" i="1" s="1"/>
  <c r="X2953" i="1" s="1"/>
  <c r="X2954" i="1" s="1"/>
  <c r="X2955" i="1" s="1"/>
  <c r="X2956" i="1" s="1"/>
  <c r="X2957" i="1" s="1"/>
  <c r="X2958" i="1" s="1"/>
  <c r="X2959" i="1" s="1"/>
  <c r="X2960" i="1" s="1"/>
  <c r="X2961" i="1" s="1"/>
  <c r="X2962" i="1" s="1"/>
  <c r="X2963" i="1" s="1"/>
  <c r="X2964" i="1" s="1"/>
  <c r="X2965" i="1" s="1"/>
  <c r="X2966" i="1" s="1"/>
  <c r="X2967" i="1" s="1"/>
  <c r="X2968" i="1" s="1"/>
  <c r="X2969" i="1" s="1"/>
  <c r="X2970" i="1" s="1"/>
  <c r="X2971" i="1" s="1"/>
  <c r="X2972" i="1" s="1"/>
  <c r="X2973" i="1" s="1"/>
  <c r="X2974" i="1" s="1"/>
  <c r="X2975" i="1" s="1"/>
  <c r="X2976" i="1" s="1"/>
  <c r="X2977" i="1" s="1"/>
  <c r="X2978" i="1" s="1"/>
  <c r="X2979" i="1" s="1"/>
  <c r="X2980" i="1" s="1"/>
  <c r="X2981" i="1" s="1"/>
  <c r="X2982" i="1" s="1"/>
  <c r="X2983" i="1" s="1"/>
  <c r="X2984" i="1" s="1"/>
  <c r="X2985" i="1" s="1"/>
  <c r="X2986" i="1" s="1"/>
  <c r="X2987" i="1" s="1"/>
  <c r="X2988" i="1" s="1"/>
  <c r="X2989" i="1" s="1"/>
  <c r="X2990" i="1" s="1"/>
  <c r="X2991" i="1" s="1"/>
  <c r="X2992" i="1" s="1"/>
  <c r="X2993" i="1" s="1"/>
  <c r="X2994" i="1" s="1"/>
  <c r="X2995" i="1" s="1"/>
  <c r="X2996" i="1" s="1"/>
  <c r="X2997" i="1" s="1"/>
  <c r="X2998" i="1" s="1"/>
  <c r="X2999" i="1" s="1"/>
  <c r="X3000" i="1" s="1"/>
  <c r="X3001" i="1" s="1"/>
  <c r="X3002" i="1" s="1"/>
  <c r="X3003" i="1" s="1"/>
  <c r="X3004" i="1" s="1"/>
  <c r="X3005" i="1" s="1"/>
  <c r="X3006" i="1" s="1"/>
  <c r="X3007" i="1" s="1"/>
  <c r="X3008" i="1" s="1"/>
  <c r="X3009" i="1" s="1"/>
  <c r="X3010" i="1" s="1"/>
  <c r="X3011" i="1" s="1"/>
  <c r="X3012" i="1" s="1"/>
  <c r="X3013" i="1" s="1"/>
  <c r="X3014" i="1" s="1"/>
  <c r="X3015" i="1" s="1"/>
  <c r="X3016" i="1" s="1"/>
  <c r="X3017" i="1" s="1"/>
  <c r="X3018" i="1" s="1"/>
  <c r="X3019" i="1" s="1"/>
  <c r="X3020" i="1" s="1"/>
  <c r="X3021" i="1" s="1"/>
  <c r="X3022" i="1" s="1"/>
  <c r="X3023" i="1" s="1"/>
  <c r="X3024" i="1" s="1"/>
  <c r="X3025" i="1" s="1"/>
  <c r="X3026" i="1" s="1"/>
  <c r="X3027" i="1" s="1"/>
  <c r="X3028" i="1" s="1"/>
  <c r="X3029" i="1" s="1"/>
  <c r="X3030" i="1" s="1"/>
  <c r="X3031" i="1" s="1"/>
  <c r="X3032" i="1" s="1"/>
  <c r="X3033" i="1" s="1"/>
  <c r="X3034" i="1" s="1"/>
  <c r="X3035" i="1" s="1"/>
  <c r="X3036" i="1" s="1"/>
  <c r="X3037" i="1" s="1"/>
  <c r="X3038" i="1" s="1"/>
  <c r="X3039" i="1" s="1"/>
  <c r="X3040" i="1" s="1"/>
  <c r="X3041" i="1" s="1"/>
  <c r="X3042" i="1" s="1"/>
  <c r="X3043" i="1" s="1"/>
  <c r="X3044" i="1" s="1"/>
  <c r="X3045" i="1" s="1"/>
  <c r="X3046" i="1" s="1"/>
  <c r="X3047" i="1" s="1"/>
  <c r="X3048" i="1" s="1"/>
  <c r="X3049" i="1" s="1"/>
  <c r="X3050" i="1" s="1"/>
  <c r="X3051" i="1" s="1"/>
  <c r="X3052" i="1" s="1"/>
  <c r="X3053" i="1" s="1"/>
  <c r="X3054" i="1" s="1"/>
  <c r="X3055" i="1" s="1"/>
  <c r="X3056" i="1" s="1"/>
  <c r="X3057" i="1" s="1"/>
  <c r="X3058" i="1" s="1"/>
  <c r="X3059" i="1" s="1"/>
  <c r="X3060" i="1" s="1"/>
  <c r="X3061" i="1" s="1"/>
  <c r="X3062" i="1" s="1"/>
  <c r="X3063" i="1" s="1"/>
  <c r="X3064" i="1" s="1"/>
  <c r="X3065" i="1" s="1"/>
  <c r="X3066" i="1" s="1"/>
  <c r="X3067" i="1" s="1"/>
  <c r="X3068" i="1" s="1"/>
  <c r="X3069" i="1" s="1"/>
  <c r="X3070" i="1" s="1"/>
  <c r="X3071" i="1" s="1"/>
  <c r="X3072" i="1" s="1"/>
  <c r="X3073" i="1" s="1"/>
  <c r="X3074" i="1" s="1"/>
  <c r="X3075" i="1" s="1"/>
  <c r="X3076" i="1" s="1"/>
  <c r="X3077" i="1" s="1"/>
  <c r="X3078" i="1" s="1"/>
  <c r="X3079" i="1" s="1"/>
  <c r="X3080" i="1" s="1"/>
  <c r="X3081" i="1" s="1"/>
  <c r="X3082" i="1" s="1"/>
  <c r="X3083" i="1" s="1"/>
  <c r="X3084" i="1" s="1"/>
  <c r="X3085" i="1" s="1"/>
  <c r="X3086" i="1" s="1"/>
  <c r="X3087" i="1" s="1"/>
  <c r="X3088" i="1" s="1"/>
  <c r="X3089" i="1" s="1"/>
  <c r="X3090" i="1" s="1"/>
  <c r="X3091" i="1" s="1"/>
  <c r="X3092" i="1" s="1"/>
  <c r="X3093" i="1" s="1"/>
  <c r="X3094" i="1" s="1"/>
  <c r="X3095" i="1" s="1"/>
  <c r="X3096" i="1" s="1"/>
  <c r="X3097" i="1" s="1"/>
  <c r="X3098" i="1" s="1"/>
  <c r="X3099" i="1" s="1"/>
  <c r="X3100" i="1" s="1"/>
  <c r="X3101" i="1" s="1"/>
  <c r="X3102" i="1" s="1"/>
  <c r="X3103" i="1" s="1"/>
  <c r="X3104" i="1" s="1"/>
  <c r="X3105" i="1" s="1"/>
  <c r="X3106" i="1" s="1"/>
  <c r="X3107" i="1" s="1"/>
  <c r="X3108" i="1" s="1"/>
  <c r="X3109" i="1" s="1"/>
  <c r="X3110" i="1" s="1"/>
  <c r="X3111" i="1" s="1"/>
  <c r="X3112" i="1" s="1"/>
  <c r="X3113" i="1" s="1"/>
  <c r="X3114" i="1" s="1"/>
  <c r="X3115" i="1" s="1"/>
  <c r="X3116" i="1" s="1"/>
  <c r="X3117" i="1" s="1"/>
  <c r="X3118" i="1" s="1"/>
  <c r="X3119" i="1" s="1"/>
  <c r="X3120" i="1" s="1"/>
  <c r="X3121" i="1" s="1"/>
  <c r="X3122" i="1" s="1"/>
  <c r="X3123" i="1" s="1"/>
  <c r="X3124" i="1" s="1"/>
  <c r="X3125" i="1" s="1"/>
  <c r="X3126" i="1" s="1"/>
  <c r="X3127" i="1" s="1"/>
  <c r="X3128" i="1" s="1"/>
  <c r="X3129" i="1" s="1"/>
  <c r="X3130" i="1" s="1"/>
  <c r="X3131" i="1" s="1"/>
  <c r="X3132" i="1" s="1"/>
  <c r="X3133" i="1" s="1"/>
  <c r="X3134" i="1" s="1"/>
  <c r="X3135" i="1" s="1"/>
  <c r="X3136" i="1" s="1"/>
  <c r="X3137" i="1" s="1"/>
  <c r="X3138" i="1" s="1"/>
  <c r="X3139" i="1" s="1"/>
  <c r="X3140" i="1" s="1"/>
  <c r="X3141" i="1" s="1"/>
  <c r="X3142" i="1" s="1"/>
  <c r="X3143" i="1" s="1"/>
  <c r="X3144" i="1" s="1"/>
  <c r="X3145" i="1" s="1"/>
  <c r="X3146" i="1" s="1"/>
  <c r="X3147" i="1" s="1"/>
  <c r="X3148" i="1" s="1"/>
  <c r="X3149" i="1" s="1"/>
  <c r="X3150" i="1" s="1"/>
  <c r="X3151" i="1" s="1"/>
  <c r="X3152" i="1" s="1"/>
  <c r="X3153" i="1" s="1"/>
  <c r="X3154" i="1" s="1"/>
  <c r="X3155" i="1" s="1"/>
  <c r="X3156" i="1" s="1"/>
  <c r="X3157" i="1" s="1"/>
  <c r="X3158" i="1" s="1"/>
  <c r="X3159" i="1" s="1"/>
  <c r="X3160" i="1" s="1"/>
  <c r="X3161" i="1" s="1"/>
  <c r="X3162" i="1" s="1"/>
  <c r="X3163" i="1" s="1"/>
  <c r="X3164" i="1" s="1"/>
  <c r="X3165" i="1" s="1"/>
  <c r="X3166" i="1" s="1"/>
  <c r="X3167" i="1" s="1"/>
  <c r="X3168" i="1" s="1"/>
  <c r="X3169" i="1" s="1"/>
  <c r="X3170" i="1" s="1"/>
  <c r="X3171" i="1" s="1"/>
  <c r="X3172" i="1" s="1"/>
  <c r="X3173" i="1" s="1"/>
  <c r="X3174" i="1" s="1"/>
  <c r="X3175" i="1" s="1"/>
  <c r="X3176" i="1" s="1"/>
  <c r="X3177" i="1" s="1"/>
  <c r="X3178" i="1" s="1"/>
  <c r="X3179" i="1" s="1"/>
  <c r="X3180" i="1" s="1"/>
  <c r="Q2567" i="1"/>
  <c r="N2567" i="1"/>
  <c r="O2567" i="1" s="1"/>
  <c r="X2566" i="1"/>
  <c r="Q2566" i="1"/>
  <c r="N2566" i="1"/>
  <c r="O2566" i="1" s="1"/>
  <c r="V2566" i="1" s="1"/>
  <c r="Q2565" i="1"/>
  <c r="N2565" i="1"/>
  <c r="O2565" i="1" s="1"/>
  <c r="Q2564" i="1"/>
  <c r="O2564" i="1"/>
  <c r="N2564" i="1"/>
  <c r="Q2563" i="1"/>
  <c r="N2563" i="1"/>
  <c r="O2563" i="1" s="1"/>
  <c r="Q2562" i="1"/>
  <c r="N2562" i="1"/>
  <c r="O2562" i="1" s="1"/>
  <c r="Q2561" i="1"/>
  <c r="O2561" i="1"/>
  <c r="N2561" i="1"/>
  <c r="Q2560" i="1"/>
  <c r="N2560" i="1"/>
  <c r="O2560" i="1" s="1"/>
  <c r="Q2559" i="1"/>
  <c r="N2559" i="1"/>
  <c r="O2559" i="1" s="1"/>
  <c r="Q2558" i="1"/>
  <c r="N2558" i="1"/>
  <c r="O2558" i="1" s="1"/>
  <c r="Q2557" i="1"/>
  <c r="N2557" i="1"/>
  <c r="O2557" i="1" s="1"/>
  <c r="Q2556" i="1"/>
  <c r="N2556" i="1"/>
  <c r="O2556" i="1" s="1"/>
  <c r="Q2555" i="1"/>
  <c r="N2555" i="1"/>
  <c r="O2555" i="1" s="1"/>
  <c r="Q2554" i="1"/>
  <c r="N2554" i="1"/>
  <c r="O2554" i="1" s="1"/>
  <c r="T2553" i="1"/>
  <c r="Q2553" i="1"/>
  <c r="N2553" i="1"/>
  <c r="O2553" i="1" s="1"/>
  <c r="Q2552" i="1"/>
  <c r="N2552" i="1"/>
  <c r="O2552" i="1" s="1"/>
  <c r="Q2551" i="1"/>
  <c r="N2551" i="1"/>
  <c r="O2551" i="1" s="1"/>
  <c r="Q2550" i="1"/>
  <c r="N2550" i="1"/>
  <c r="O2550" i="1" s="1"/>
  <c r="Q2549" i="1"/>
  <c r="N2549" i="1"/>
  <c r="O2549" i="1" s="1"/>
  <c r="Q2548" i="1"/>
  <c r="N2548" i="1"/>
  <c r="O2548" i="1" s="1"/>
  <c r="Q2547" i="1"/>
  <c r="N2547" i="1"/>
  <c r="O2547" i="1" s="1"/>
  <c r="Q2546" i="1"/>
  <c r="O2546" i="1"/>
  <c r="N2546" i="1"/>
  <c r="Q2545" i="1"/>
  <c r="N2545" i="1"/>
  <c r="O2545" i="1" s="1"/>
  <c r="Q2544" i="1"/>
  <c r="N2544" i="1"/>
  <c r="O2544" i="1" s="1"/>
  <c r="Q2543" i="1"/>
  <c r="N2543" i="1"/>
  <c r="O2543" i="1" s="1"/>
  <c r="Q2542" i="1"/>
  <c r="N2542" i="1"/>
  <c r="O2542" i="1" s="1"/>
  <c r="Q2541" i="1"/>
  <c r="N2541" i="1"/>
  <c r="O2541" i="1" s="1"/>
  <c r="Q2540" i="1"/>
  <c r="N2540" i="1"/>
  <c r="O2540" i="1" s="1"/>
  <c r="Q2539" i="1"/>
  <c r="N2539" i="1"/>
  <c r="O2539" i="1" s="1"/>
  <c r="Q2538" i="1"/>
  <c r="N2538" i="1"/>
  <c r="O2538" i="1" s="1"/>
  <c r="Q2537" i="1"/>
  <c r="O2537" i="1"/>
  <c r="N2537" i="1"/>
  <c r="Q2536" i="1"/>
  <c r="N2536" i="1"/>
  <c r="O2536" i="1" s="1"/>
  <c r="Q2535" i="1"/>
  <c r="N2535" i="1"/>
  <c r="O2535" i="1" s="1"/>
  <c r="Q2534" i="1"/>
  <c r="N2534" i="1"/>
  <c r="O2534" i="1" s="1"/>
  <c r="Q2533" i="1"/>
  <c r="N2533" i="1"/>
  <c r="O2533" i="1" s="1"/>
  <c r="T2532" i="1"/>
  <c r="Q2532" i="1"/>
  <c r="N2532" i="1"/>
  <c r="O2532" i="1" s="1"/>
  <c r="Q2531" i="1"/>
  <c r="N2531" i="1"/>
  <c r="O2531" i="1" s="1"/>
  <c r="Q2530" i="1"/>
  <c r="N2530" i="1"/>
  <c r="O2530" i="1" s="1"/>
  <c r="Q2529" i="1"/>
  <c r="N2529" i="1"/>
  <c r="O2529" i="1" s="1"/>
  <c r="Q2528" i="1"/>
  <c r="N2528" i="1"/>
  <c r="O2528" i="1" s="1"/>
  <c r="Q2527" i="1"/>
  <c r="N2527" i="1"/>
  <c r="O2527" i="1" s="1"/>
  <c r="Q2526" i="1"/>
  <c r="N2526" i="1"/>
  <c r="O2526" i="1" s="1"/>
  <c r="Q2525" i="1"/>
  <c r="N2525" i="1"/>
  <c r="O2525" i="1" s="1"/>
  <c r="Q2524" i="1"/>
  <c r="N2524" i="1"/>
  <c r="O2524" i="1" s="1"/>
  <c r="Q2523" i="1"/>
  <c r="N2523" i="1"/>
  <c r="O2523" i="1" s="1"/>
  <c r="Q2522" i="1"/>
  <c r="O2522" i="1"/>
  <c r="N2522" i="1"/>
  <c r="Q2521" i="1"/>
  <c r="N2521" i="1"/>
  <c r="O2521" i="1" s="1"/>
  <c r="Q2520" i="1"/>
  <c r="N2520" i="1"/>
  <c r="O2520" i="1" s="1"/>
  <c r="Q2519" i="1"/>
  <c r="N2519" i="1"/>
  <c r="O2519" i="1" s="1"/>
  <c r="Q2518" i="1"/>
  <c r="N2518" i="1"/>
  <c r="O2518" i="1" s="1"/>
  <c r="Q2517" i="1"/>
  <c r="N2517" i="1"/>
  <c r="O2517" i="1" s="1"/>
  <c r="Q2516" i="1"/>
  <c r="N2516" i="1"/>
  <c r="O2516" i="1" s="1"/>
  <c r="Q2515" i="1"/>
  <c r="N2515" i="1"/>
  <c r="O2515" i="1" s="1"/>
  <c r="Q2514" i="1"/>
  <c r="O2514" i="1"/>
  <c r="N2514" i="1"/>
  <c r="Q2513" i="1"/>
  <c r="N2513" i="1"/>
  <c r="O2513" i="1" s="1"/>
  <c r="Q2512" i="1"/>
  <c r="O2512" i="1"/>
  <c r="N2512" i="1"/>
  <c r="Q2511" i="1"/>
  <c r="O2511" i="1"/>
  <c r="N2511" i="1"/>
  <c r="Q2510" i="1"/>
  <c r="N2510" i="1"/>
  <c r="O2510" i="1" s="1"/>
  <c r="Q2509" i="1"/>
  <c r="N2509" i="1"/>
  <c r="O2509" i="1" s="1"/>
  <c r="Q2508" i="1"/>
  <c r="O2508" i="1"/>
  <c r="N2508" i="1"/>
  <c r="Q2507" i="1"/>
  <c r="N2507" i="1"/>
  <c r="O2507" i="1" s="1"/>
  <c r="Q2506" i="1"/>
  <c r="O2506" i="1"/>
  <c r="N2506" i="1"/>
  <c r="Q2505" i="1"/>
  <c r="N2505" i="1"/>
  <c r="O2505" i="1" s="1"/>
  <c r="Q2504" i="1"/>
  <c r="N2504" i="1"/>
  <c r="O2504" i="1" s="1"/>
  <c r="T2503" i="1"/>
  <c r="Q2503" i="1"/>
  <c r="O2503" i="1"/>
  <c r="N2503" i="1"/>
  <c r="Q2502" i="1"/>
  <c r="N2502" i="1"/>
  <c r="O2502" i="1" s="1"/>
  <c r="Q2501" i="1"/>
  <c r="N2501" i="1"/>
  <c r="O2501" i="1" s="1"/>
  <c r="Q2500" i="1"/>
  <c r="N2500" i="1"/>
  <c r="O2500" i="1" s="1"/>
  <c r="Q2499" i="1"/>
  <c r="N2499" i="1"/>
  <c r="O2499" i="1" s="1"/>
  <c r="Q2498" i="1"/>
  <c r="N2498" i="1"/>
  <c r="O2498" i="1" s="1"/>
  <c r="Q2497" i="1"/>
  <c r="O2497" i="1"/>
  <c r="N2497" i="1"/>
  <c r="Q2496" i="1"/>
  <c r="N2496" i="1"/>
  <c r="O2496" i="1" s="1"/>
  <c r="Q2495" i="1"/>
  <c r="N2495" i="1"/>
  <c r="O2495" i="1" s="1"/>
  <c r="Q2494" i="1"/>
  <c r="N2494" i="1"/>
  <c r="O2494" i="1" s="1"/>
  <c r="Q2493" i="1"/>
  <c r="N2493" i="1"/>
  <c r="O2493" i="1" s="1"/>
  <c r="Q2492" i="1"/>
  <c r="O2492" i="1"/>
  <c r="N2492" i="1"/>
  <c r="Q2491" i="1"/>
  <c r="N2491" i="1"/>
  <c r="O2491" i="1" s="1"/>
  <c r="Q2490" i="1"/>
  <c r="N2490" i="1"/>
  <c r="O2490" i="1" s="1"/>
  <c r="Q2489" i="1"/>
  <c r="N2489" i="1"/>
  <c r="O2489" i="1" s="1"/>
  <c r="Q2488" i="1"/>
  <c r="N2488" i="1"/>
  <c r="O2488" i="1" s="1"/>
  <c r="Q2487" i="1"/>
  <c r="O2487" i="1"/>
  <c r="N2487" i="1"/>
  <c r="Q2486" i="1"/>
  <c r="N2486" i="1"/>
  <c r="O2486" i="1" s="1"/>
  <c r="Q2485" i="1"/>
  <c r="N2485" i="1"/>
  <c r="O2485" i="1" s="1"/>
  <c r="Q2484" i="1"/>
  <c r="N2484" i="1"/>
  <c r="O2484" i="1" s="1"/>
  <c r="Q2483" i="1"/>
  <c r="N2483" i="1"/>
  <c r="O2483" i="1" s="1"/>
  <c r="Q2482" i="1"/>
  <c r="N2482" i="1"/>
  <c r="O2482" i="1" s="1"/>
  <c r="Q2481" i="1"/>
  <c r="N2481" i="1"/>
  <c r="O2481" i="1" s="1"/>
  <c r="Q2480" i="1"/>
  <c r="N2480" i="1"/>
  <c r="O2480" i="1" s="1"/>
  <c r="Q2479" i="1"/>
  <c r="O2479" i="1"/>
  <c r="N2479" i="1"/>
  <c r="Q2478" i="1"/>
  <c r="N2478" i="1"/>
  <c r="O2478" i="1" s="1"/>
  <c r="Q2477" i="1"/>
  <c r="N2477" i="1"/>
  <c r="O2477" i="1" s="1"/>
  <c r="Q2476" i="1"/>
  <c r="N2476" i="1"/>
  <c r="O2476" i="1" s="1"/>
  <c r="Q2475" i="1"/>
  <c r="N2475" i="1"/>
  <c r="O2475" i="1" s="1"/>
  <c r="Q2474" i="1"/>
  <c r="N2474" i="1"/>
  <c r="O2474" i="1" s="1"/>
  <c r="Q2473" i="1"/>
  <c r="O2473" i="1"/>
  <c r="N2473" i="1"/>
  <c r="T2472" i="1"/>
  <c r="Q2472" i="1"/>
  <c r="N2472" i="1"/>
  <c r="O2472" i="1" s="1"/>
  <c r="Q2471" i="1"/>
  <c r="N2471" i="1"/>
  <c r="O2471" i="1" s="1"/>
  <c r="Q2470" i="1"/>
  <c r="O2470" i="1"/>
  <c r="N2470" i="1"/>
  <c r="Q2469" i="1"/>
  <c r="N2469" i="1"/>
  <c r="O2469" i="1" s="1"/>
  <c r="Q2468" i="1"/>
  <c r="N2468" i="1"/>
  <c r="O2468" i="1" s="1"/>
  <c r="Q2467" i="1"/>
  <c r="N2467" i="1"/>
  <c r="O2467" i="1" s="1"/>
  <c r="Q2466" i="1"/>
  <c r="N2466" i="1"/>
  <c r="O2466" i="1" s="1"/>
  <c r="Q2465" i="1"/>
  <c r="O2465" i="1"/>
  <c r="N2465" i="1"/>
  <c r="Q2464" i="1"/>
  <c r="O2464" i="1"/>
  <c r="N2464" i="1"/>
  <c r="Q2463" i="1"/>
  <c r="N2463" i="1"/>
  <c r="O2463" i="1" s="1"/>
  <c r="Q2462" i="1"/>
  <c r="O2462" i="1"/>
  <c r="N2462" i="1"/>
  <c r="Q2461" i="1"/>
  <c r="O2461" i="1"/>
  <c r="N2461" i="1"/>
  <c r="Q2460" i="1"/>
  <c r="N2460" i="1"/>
  <c r="O2460" i="1" s="1"/>
  <c r="Q2459" i="1"/>
  <c r="N2459" i="1"/>
  <c r="O2459" i="1" s="1"/>
  <c r="Q2458" i="1"/>
  <c r="N2458" i="1"/>
  <c r="O2458" i="1" s="1"/>
  <c r="Q2457" i="1"/>
  <c r="O2457" i="1"/>
  <c r="N2457" i="1"/>
  <c r="Q2456" i="1"/>
  <c r="O2456" i="1"/>
  <c r="N2456" i="1"/>
  <c r="Q2455" i="1"/>
  <c r="N2455" i="1"/>
  <c r="O2455" i="1" s="1"/>
  <c r="Q2454" i="1"/>
  <c r="O2454" i="1"/>
  <c r="N2454" i="1"/>
  <c r="Q2453" i="1"/>
  <c r="O2453" i="1"/>
  <c r="N2453" i="1"/>
  <c r="Q2452" i="1"/>
  <c r="O2452" i="1"/>
  <c r="N2452" i="1"/>
  <c r="Q2451" i="1"/>
  <c r="N2451" i="1"/>
  <c r="O2451" i="1" s="1"/>
  <c r="Q2450" i="1"/>
  <c r="N2450" i="1"/>
  <c r="O2450" i="1" s="1"/>
  <c r="Q2449" i="1"/>
  <c r="N2449" i="1"/>
  <c r="O2449" i="1" s="1"/>
  <c r="Q2448" i="1"/>
  <c r="O2448" i="1"/>
  <c r="N2448" i="1"/>
  <c r="Q2447" i="1"/>
  <c r="N2447" i="1"/>
  <c r="O2447" i="1" s="1"/>
  <c r="Q2446" i="1"/>
  <c r="N2446" i="1"/>
  <c r="O2446" i="1" s="1"/>
  <c r="Q2445" i="1"/>
  <c r="O2445" i="1"/>
  <c r="N2445" i="1"/>
  <c r="Q2444" i="1"/>
  <c r="N2444" i="1"/>
  <c r="O2444" i="1" s="1"/>
  <c r="Q2443" i="1"/>
  <c r="N2443" i="1"/>
  <c r="O2443" i="1" s="1"/>
  <c r="T2442" i="1"/>
  <c r="Q2442" i="1"/>
  <c r="N2442" i="1"/>
  <c r="O2442" i="1" s="1"/>
  <c r="Q2441" i="1"/>
  <c r="N2441" i="1"/>
  <c r="O2441" i="1" s="1"/>
  <c r="Q2440" i="1"/>
  <c r="N2440" i="1"/>
  <c r="O2440" i="1" s="1"/>
  <c r="Q2439" i="1"/>
  <c r="N2439" i="1"/>
  <c r="O2439" i="1" s="1"/>
  <c r="Q2438" i="1"/>
  <c r="O2438" i="1"/>
  <c r="N2438" i="1"/>
  <c r="Q2437" i="1"/>
  <c r="O2437" i="1"/>
  <c r="N2437" i="1"/>
  <c r="Q2436" i="1"/>
  <c r="N2436" i="1"/>
  <c r="O2436" i="1" s="1"/>
  <c r="Q2435" i="1"/>
  <c r="O2435" i="1"/>
  <c r="N2435" i="1"/>
  <c r="Q2434" i="1"/>
  <c r="O2434" i="1"/>
  <c r="N2434" i="1"/>
  <c r="Q2433" i="1"/>
  <c r="N2433" i="1"/>
  <c r="O2433" i="1" s="1"/>
  <c r="Q2432" i="1"/>
  <c r="N2432" i="1"/>
  <c r="O2432" i="1" s="1"/>
  <c r="Q2431" i="1"/>
  <c r="N2431" i="1"/>
  <c r="O2431" i="1" s="1"/>
  <c r="Q2430" i="1"/>
  <c r="N2430" i="1"/>
  <c r="O2430" i="1" s="1"/>
  <c r="Q2429" i="1"/>
  <c r="O2429" i="1"/>
  <c r="N2429" i="1"/>
  <c r="Q2428" i="1"/>
  <c r="N2428" i="1"/>
  <c r="O2428" i="1" s="1"/>
  <c r="Q2427" i="1"/>
  <c r="N2427" i="1"/>
  <c r="O2427" i="1" s="1"/>
  <c r="Q2426" i="1"/>
  <c r="O2426" i="1"/>
  <c r="N2426" i="1"/>
  <c r="Q2425" i="1"/>
  <c r="O2425" i="1"/>
  <c r="N2425" i="1"/>
  <c r="Q2424" i="1"/>
  <c r="N2424" i="1"/>
  <c r="O2424" i="1" s="1"/>
  <c r="Q2423" i="1"/>
  <c r="N2423" i="1"/>
  <c r="O2423" i="1" s="1"/>
  <c r="Q2422" i="1"/>
  <c r="N2422" i="1"/>
  <c r="O2422" i="1" s="1"/>
  <c r="Q2421" i="1"/>
  <c r="O2421" i="1"/>
  <c r="N2421" i="1"/>
  <c r="Q2420" i="1"/>
  <c r="N2420" i="1"/>
  <c r="O2420" i="1" s="1"/>
  <c r="Q2419" i="1"/>
  <c r="N2419" i="1"/>
  <c r="O2419" i="1" s="1"/>
  <c r="Q2418" i="1"/>
  <c r="O2418" i="1"/>
  <c r="N2418" i="1"/>
  <c r="Q2417" i="1"/>
  <c r="N2417" i="1"/>
  <c r="O2417" i="1" s="1"/>
  <c r="Q2416" i="1"/>
  <c r="N2416" i="1"/>
  <c r="O2416" i="1" s="1"/>
  <c r="Q2415" i="1"/>
  <c r="N2415" i="1"/>
  <c r="O2415" i="1" s="1"/>
  <c r="Q2414" i="1"/>
  <c r="N2414" i="1"/>
  <c r="O2414" i="1" s="1"/>
  <c r="Q2413" i="1"/>
  <c r="N2413" i="1"/>
  <c r="O2413" i="1" s="1"/>
  <c r="Q2412" i="1"/>
  <c r="N2412" i="1"/>
  <c r="O2412" i="1" s="1"/>
  <c r="T2411" i="1"/>
  <c r="Q2411" i="1"/>
  <c r="O2411" i="1"/>
  <c r="N2411" i="1"/>
  <c r="Q2410" i="1"/>
  <c r="O2410" i="1"/>
  <c r="N2410" i="1"/>
  <c r="Q2409" i="1"/>
  <c r="N2409" i="1"/>
  <c r="O2409" i="1" s="1"/>
  <c r="Q2408" i="1"/>
  <c r="O2408" i="1"/>
  <c r="N2408" i="1"/>
  <c r="Q2407" i="1"/>
  <c r="O2407" i="1"/>
  <c r="N2407" i="1"/>
  <c r="Q2406" i="1"/>
  <c r="N2406" i="1"/>
  <c r="O2406" i="1" s="1"/>
  <c r="Q2405" i="1"/>
  <c r="N2405" i="1"/>
  <c r="O2405" i="1" s="1"/>
  <c r="Q2404" i="1"/>
  <c r="N2404" i="1"/>
  <c r="O2404" i="1" s="1"/>
  <c r="Q2403" i="1"/>
  <c r="O2403" i="1"/>
  <c r="N2403" i="1"/>
  <c r="Q2402" i="1"/>
  <c r="O2402" i="1"/>
  <c r="N2402" i="1"/>
  <c r="Q2401" i="1"/>
  <c r="N2401" i="1"/>
  <c r="O2401" i="1" s="1"/>
  <c r="Q2400" i="1"/>
  <c r="O2400" i="1"/>
  <c r="N2400" i="1"/>
  <c r="Q2399" i="1"/>
  <c r="O2399" i="1"/>
  <c r="N2399" i="1"/>
  <c r="Q2398" i="1"/>
  <c r="O2398" i="1"/>
  <c r="N2398" i="1"/>
  <c r="Q2397" i="1"/>
  <c r="N2397" i="1"/>
  <c r="O2397" i="1" s="1"/>
  <c r="Q2396" i="1"/>
  <c r="N2396" i="1"/>
  <c r="O2396" i="1" s="1"/>
  <c r="Q2395" i="1"/>
  <c r="N2395" i="1"/>
  <c r="O2395" i="1" s="1"/>
  <c r="Q2394" i="1"/>
  <c r="O2394" i="1"/>
  <c r="N2394" i="1"/>
  <c r="Q2393" i="1"/>
  <c r="N2393" i="1"/>
  <c r="O2393" i="1" s="1"/>
  <c r="Q2392" i="1"/>
  <c r="N2392" i="1"/>
  <c r="O2392" i="1" s="1"/>
  <c r="Q2391" i="1"/>
  <c r="O2391" i="1"/>
  <c r="N2391" i="1"/>
  <c r="Q2390" i="1"/>
  <c r="N2390" i="1"/>
  <c r="O2390" i="1" s="1"/>
  <c r="Q2389" i="1"/>
  <c r="N2389" i="1"/>
  <c r="O2389" i="1" s="1"/>
  <c r="Q2388" i="1"/>
  <c r="N2388" i="1"/>
  <c r="O2388" i="1" s="1"/>
  <c r="Q2387" i="1"/>
  <c r="N2387" i="1"/>
  <c r="O2387" i="1" s="1"/>
  <c r="Q2386" i="1"/>
  <c r="N2386" i="1"/>
  <c r="O2386" i="1" s="1"/>
  <c r="Q2385" i="1"/>
  <c r="N2385" i="1"/>
  <c r="O2385" i="1" s="1"/>
  <c r="Q2384" i="1"/>
  <c r="N2384" i="1"/>
  <c r="O2384" i="1" s="1"/>
  <c r="Q2383" i="1"/>
  <c r="N2383" i="1"/>
  <c r="O2383" i="1" s="1"/>
  <c r="Q2382" i="1"/>
  <c r="O2382" i="1"/>
  <c r="N2382" i="1"/>
  <c r="Q2381" i="1"/>
  <c r="N2381" i="1"/>
  <c r="O2381" i="1" s="1"/>
  <c r="T2380" i="1"/>
  <c r="Q2380" i="1"/>
  <c r="O2380" i="1"/>
  <c r="N2380" i="1"/>
  <c r="Q2379" i="1"/>
  <c r="O2379" i="1"/>
  <c r="N2379" i="1"/>
  <c r="Q2378" i="1"/>
  <c r="N2378" i="1"/>
  <c r="O2378" i="1" s="1"/>
  <c r="Q2377" i="1"/>
  <c r="N2377" i="1"/>
  <c r="O2377" i="1" s="1"/>
  <c r="Q2376" i="1"/>
  <c r="O2376" i="1"/>
  <c r="N2376" i="1"/>
  <c r="Q2375" i="1"/>
  <c r="N2375" i="1"/>
  <c r="O2375" i="1" s="1"/>
  <c r="Q2374" i="1"/>
  <c r="N2374" i="1"/>
  <c r="O2374" i="1" s="1"/>
  <c r="Q2373" i="1"/>
  <c r="O2373" i="1"/>
  <c r="N2373" i="1"/>
  <c r="Q2372" i="1"/>
  <c r="N2372" i="1"/>
  <c r="O2372" i="1" s="1"/>
  <c r="Q2371" i="1"/>
  <c r="O2371" i="1"/>
  <c r="N2371" i="1"/>
  <c r="Q2370" i="1"/>
  <c r="N2370" i="1"/>
  <c r="O2370" i="1" s="1"/>
  <c r="Q2369" i="1"/>
  <c r="N2369" i="1"/>
  <c r="O2369" i="1" s="1"/>
  <c r="Q2368" i="1"/>
  <c r="N2368" i="1"/>
  <c r="O2368" i="1" s="1"/>
  <c r="Q2367" i="1"/>
  <c r="N2367" i="1"/>
  <c r="O2367" i="1" s="1"/>
  <c r="Q2366" i="1"/>
  <c r="N2366" i="1"/>
  <c r="O2366" i="1" s="1"/>
  <c r="Q2365" i="1"/>
  <c r="N2365" i="1"/>
  <c r="O2365" i="1" s="1"/>
  <c r="Q2364" i="1"/>
  <c r="O2364" i="1"/>
  <c r="N2364" i="1"/>
  <c r="Q2363" i="1"/>
  <c r="O2363" i="1"/>
  <c r="N2363" i="1"/>
  <c r="Q2362" i="1"/>
  <c r="N2362" i="1"/>
  <c r="O2362" i="1" s="1"/>
  <c r="Q2361" i="1"/>
  <c r="N2361" i="1"/>
  <c r="O2361" i="1" s="1"/>
  <c r="Q2360" i="1"/>
  <c r="N2360" i="1"/>
  <c r="O2360" i="1" s="1"/>
  <c r="Q2359" i="1"/>
  <c r="N2359" i="1"/>
  <c r="O2359" i="1" s="1"/>
  <c r="Q2358" i="1"/>
  <c r="N2358" i="1"/>
  <c r="O2358" i="1" s="1"/>
  <c r="Q2357" i="1"/>
  <c r="N2357" i="1"/>
  <c r="O2357" i="1" s="1"/>
  <c r="Q2356" i="1"/>
  <c r="N2356" i="1"/>
  <c r="O2356" i="1" s="1"/>
  <c r="Q2355" i="1"/>
  <c r="O2355" i="1"/>
  <c r="N2355" i="1"/>
  <c r="Q2354" i="1"/>
  <c r="N2354" i="1"/>
  <c r="O2354" i="1" s="1"/>
  <c r="Q2353" i="1"/>
  <c r="N2353" i="1"/>
  <c r="O2353" i="1" s="1"/>
  <c r="Q2352" i="1"/>
  <c r="N2352" i="1"/>
  <c r="O2352" i="1" s="1"/>
  <c r="Q2351" i="1"/>
  <c r="N2351" i="1"/>
  <c r="O2351" i="1" s="1"/>
  <c r="Q2350" i="1"/>
  <c r="N2350" i="1"/>
  <c r="O2350" i="1" s="1"/>
  <c r="T2349" i="1"/>
  <c r="Q2349" i="1"/>
  <c r="O2349" i="1"/>
  <c r="N2349" i="1"/>
  <c r="Q2348" i="1"/>
  <c r="N2348" i="1"/>
  <c r="O2348" i="1" s="1"/>
  <c r="Q2347" i="1"/>
  <c r="N2347" i="1"/>
  <c r="O2347" i="1" s="1"/>
  <c r="Q2346" i="1"/>
  <c r="O2346" i="1"/>
  <c r="N2346" i="1"/>
  <c r="Q2345" i="1"/>
  <c r="N2345" i="1"/>
  <c r="O2345" i="1" s="1"/>
  <c r="Q2344" i="1"/>
  <c r="O2344" i="1"/>
  <c r="N2344" i="1"/>
  <c r="Q2343" i="1"/>
  <c r="N2343" i="1"/>
  <c r="O2343" i="1" s="1"/>
  <c r="Q2342" i="1"/>
  <c r="N2342" i="1"/>
  <c r="O2342" i="1" s="1"/>
  <c r="Q2341" i="1"/>
  <c r="N2341" i="1"/>
  <c r="O2341" i="1" s="1"/>
  <c r="Q2340" i="1"/>
  <c r="N2340" i="1"/>
  <c r="O2340" i="1" s="1"/>
  <c r="Q2339" i="1"/>
  <c r="N2339" i="1"/>
  <c r="O2339" i="1" s="1"/>
  <c r="Q2338" i="1"/>
  <c r="N2338" i="1"/>
  <c r="O2338" i="1" s="1"/>
  <c r="Q2337" i="1"/>
  <c r="O2337" i="1"/>
  <c r="N2337" i="1"/>
  <c r="Q2336" i="1"/>
  <c r="O2336" i="1"/>
  <c r="N2336" i="1"/>
  <c r="Q2335" i="1"/>
  <c r="N2335" i="1"/>
  <c r="O2335" i="1" s="1"/>
  <c r="Q2334" i="1"/>
  <c r="N2334" i="1"/>
  <c r="O2334" i="1" s="1"/>
  <c r="Q2333" i="1"/>
  <c r="N2333" i="1"/>
  <c r="O2333" i="1" s="1"/>
  <c r="Q2332" i="1"/>
  <c r="N2332" i="1"/>
  <c r="O2332" i="1" s="1"/>
  <c r="Q2331" i="1"/>
  <c r="N2331" i="1"/>
  <c r="O2331" i="1" s="1"/>
  <c r="Q2330" i="1"/>
  <c r="N2330" i="1"/>
  <c r="O2330" i="1" s="1"/>
  <c r="Q2329" i="1"/>
  <c r="N2329" i="1"/>
  <c r="O2329" i="1" s="1"/>
  <c r="Q2328" i="1"/>
  <c r="O2328" i="1"/>
  <c r="N2328" i="1"/>
  <c r="Q2327" i="1"/>
  <c r="N2327" i="1"/>
  <c r="O2327" i="1" s="1"/>
  <c r="Q2326" i="1"/>
  <c r="N2326" i="1"/>
  <c r="O2326" i="1" s="1"/>
  <c r="Q2325" i="1"/>
  <c r="N2325" i="1"/>
  <c r="O2325" i="1" s="1"/>
  <c r="Q2324" i="1"/>
  <c r="N2324" i="1"/>
  <c r="O2324" i="1" s="1"/>
  <c r="Q2323" i="1"/>
  <c r="N2323" i="1"/>
  <c r="O2323" i="1" s="1"/>
  <c r="Q2322" i="1"/>
  <c r="N2322" i="1"/>
  <c r="O2322" i="1" s="1"/>
  <c r="Q2321" i="1"/>
  <c r="N2321" i="1"/>
  <c r="O2321" i="1" s="1"/>
  <c r="Q2320" i="1"/>
  <c r="N2320" i="1"/>
  <c r="O2320" i="1" s="1"/>
  <c r="T2319" i="1"/>
  <c r="Q2319" i="1"/>
  <c r="O2319" i="1"/>
  <c r="N2319" i="1"/>
  <c r="Q2318" i="1"/>
  <c r="N2318" i="1"/>
  <c r="O2318" i="1" s="1"/>
  <c r="Q2317" i="1"/>
  <c r="N2317" i="1"/>
  <c r="O2317" i="1" s="1"/>
  <c r="Q2316" i="1"/>
  <c r="N2316" i="1"/>
  <c r="O2316" i="1" s="1"/>
  <c r="Q2315" i="1"/>
  <c r="N2315" i="1"/>
  <c r="O2315" i="1" s="1"/>
  <c r="Q2314" i="1"/>
  <c r="O2314" i="1"/>
  <c r="N2314" i="1"/>
  <c r="Q2313" i="1"/>
  <c r="N2313" i="1"/>
  <c r="O2313" i="1" s="1"/>
  <c r="Q2312" i="1"/>
  <c r="N2312" i="1"/>
  <c r="O2312" i="1" s="1"/>
  <c r="Q2311" i="1"/>
  <c r="O2311" i="1"/>
  <c r="N2311" i="1"/>
  <c r="Q2310" i="1"/>
  <c r="N2310" i="1"/>
  <c r="O2310" i="1" s="1"/>
  <c r="Q2309" i="1"/>
  <c r="N2309" i="1"/>
  <c r="O2309" i="1" s="1"/>
  <c r="Q2308" i="1"/>
  <c r="N2308" i="1"/>
  <c r="O2308" i="1" s="1"/>
  <c r="Q2307" i="1"/>
  <c r="N2307" i="1"/>
  <c r="O2307" i="1" s="1"/>
  <c r="Q2306" i="1"/>
  <c r="N2306" i="1"/>
  <c r="O2306" i="1" s="1"/>
  <c r="Q2305" i="1"/>
  <c r="O2305" i="1"/>
  <c r="N2305" i="1"/>
  <c r="Q2304" i="1"/>
  <c r="N2304" i="1"/>
  <c r="O2304" i="1" s="1"/>
  <c r="Q2303" i="1"/>
  <c r="N2303" i="1"/>
  <c r="O2303" i="1" s="1"/>
  <c r="Q2302" i="1"/>
  <c r="O2302" i="1"/>
  <c r="N2302" i="1"/>
  <c r="Q2301" i="1"/>
  <c r="N2301" i="1"/>
  <c r="O2301" i="1" s="1"/>
  <c r="Q2300" i="1"/>
  <c r="N2300" i="1"/>
  <c r="O2300" i="1" s="1"/>
  <c r="Q2299" i="1"/>
  <c r="N2299" i="1"/>
  <c r="O2299" i="1" s="1"/>
  <c r="Q2298" i="1"/>
  <c r="N2298" i="1"/>
  <c r="O2298" i="1" s="1"/>
  <c r="Q2297" i="1"/>
  <c r="O2297" i="1"/>
  <c r="N2297" i="1"/>
  <c r="Q2296" i="1"/>
  <c r="N2296" i="1"/>
  <c r="O2296" i="1" s="1"/>
  <c r="Q2295" i="1"/>
  <c r="N2295" i="1"/>
  <c r="O2295" i="1" s="1"/>
  <c r="Q2294" i="1"/>
  <c r="O2294" i="1"/>
  <c r="N2294" i="1"/>
  <c r="Q2293" i="1"/>
  <c r="O2293" i="1"/>
  <c r="N2293" i="1"/>
  <c r="Q2292" i="1"/>
  <c r="N2292" i="1"/>
  <c r="O2292" i="1" s="1"/>
  <c r="Q2291" i="1"/>
  <c r="N2291" i="1"/>
  <c r="O2291" i="1" s="1"/>
  <c r="Q2290" i="1"/>
  <c r="N2290" i="1"/>
  <c r="O2290" i="1" s="1"/>
  <c r="S2289" i="1"/>
  <c r="Q2289" i="1"/>
  <c r="N2289" i="1"/>
  <c r="O2289" i="1" s="1"/>
  <c r="Q2288" i="1"/>
  <c r="O2288" i="1"/>
  <c r="N2288" i="1"/>
  <c r="Q2287" i="1"/>
  <c r="O2287" i="1"/>
  <c r="N2287" i="1"/>
  <c r="Q2286" i="1"/>
  <c r="N2286" i="1"/>
  <c r="O2286" i="1" s="1"/>
  <c r="Q2285" i="1"/>
  <c r="N2285" i="1"/>
  <c r="O2285" i="1" s="1"/>
  <c r="Q2284" i="1"/>
  <c r="N2284" i="1"/>
  <c r="O2284" i="1" s="1"/>
  <c r="Q2283" i="1"/>
  <c r="O2283" i="1"/>
  <c r="N2283" i="1"/>
  <c r="Q2282" i="1"/>
  <c r="O2282" i="1"/>
  <c r="N2282" i="1"/>
  <c r="Q2281" i="1"/>
  <c r="N2281" i="1"/>
  <c r="O2281" i="1" s="1"/>
  <c r="Q2280" i="1"/>
  <c r="O2280" i="1"/>
  <c r="N2280" i="1"/>
  <c r="Q2279" i="1"/>
  <c r="O2279" i="1"/>
  <c r="N2279" i="1"/>
  <c r="Q2278" i="1"/>
  <c r="O2278" i="1"/>
  <c r="N2278" i="1"/>
  <c r="Q2277" i="1"/>
  <c r="N2277" i="1"/>
  <c r="O2277" i="1" s="1"/>
  <c r="Q2276" i="1"/>
  <c r="N2276" i="1"/>
  <c r="O2276" i="1" s="1"/>
  <c r="Q2275" i="1"/>
  <c r="N2275" i="1"/>
  <c r="O2275" i="1" s="1"/>
  <c r="Q2274" i="1"/>
  <c r="O2274" i="1"/>
  <c r="N2274" i="1"/>
  <c r="Q2273" i="1"/>
  <c r="N2273" i="1"/>
  <c r="O2273" i="1" s="1"/>
  <c r="Q2272" i="1"/>
  <c r="N2272" i="1"/>
  <c r="O2272" i="1" s="1"/>
  <c r="Q2271" i="1"/>
  <c r="O2271" i="1"/>
  <c r="N2271" i="1"/>
  <c r="Q2270" i="1"/>
  <c r="N2270" i="1"/>
  <c r="O2270" i="1" s="1"/>
  <c r="Q2269" i="1"/>
  <c r="N2269" i="1"/>
  <c r="O2269" i="1" s="1"/>
  <c r="Q2268" i="1"/>
  <c r="O2268" i="1"/>
  <c r="N2268" i="1"/>
  <c r="Q2267" i="1"/>
  <c r="N2267" i="1"/>
  <c r="O2267" i="1" s="1"/>
  <c r="Q2266" i="1"/>
  <c r="O2266" i="1"/>
  <c r="N2266" i="1"/>
  <c r="Q2265" i="1"/>
  <c r="N2265" i="1"/>
  <c r="O2265" i="1" s="1"/>
  <c r="Q2264" i="1"/>
  <c r="N2264" i="1"/>
  <c r="O2264" i="1" s="1"/>
  <c r="Q2263" i="1"/>
  <c r="N2263" i="1"/>
  <c r="O2263" i="1" s="1"/>
  <c r="Q2262" i="1"/>
  <c r="N2262" i="1"/>
  <c r="O2262" i="1" s="1"/>
  <c r="Q2261" i="1"/>
  <c r="N2261" i="1"/>
  <c r="O2261" i="1" s="1"/>
  <c r="Q2260" i="1"/>
  <c r="N2260" i="1"/>
  <c r="O2260" i="1" s="1"/>
  <c r="Q2259" i="1"/>
  <c r="N2259" i="1"/>
  <c r="O2259" i="1" s="1"/>
  <c r="Q2258" i="1"/>
  <c r="N2258" i="1"/>
  <c r="O2258" i="1" s="1"/>
  <c r="Q2257" i="1"/>
  <c r="N2257" i="1"/>
  <c r="O2257" i="1" s="1"/>
  <c r="Q2256" i="1"/>
  <c r="N2256" i="1"/>
  <c r="O2256" i="1" s="1"/>
  <c r="Q2255" i="1"/>
  <c r="N2255" i="1"/>
  <c r="O2255" i="1" s="1"/>
  <c r="Q2254" i="1"/>
  <c r="N2254" i="1"/>
  <c r="O2254" i="1" s="1"/>
  <c r="Q2253" i="1"/>
  <c r="N2253" i="1"/>
  <c r="O2253" i="1" s="1"/>
  <c r="Q2252" i="1"/>
  <c r="N2252" i="1"/>
  <c r="O2252" i="1" s="1"/>
  <c r="Q2251" i="1"/>
  <c r="N2251" i="1"/>
  <c r="O2251" i="1" s="1"/>
  <c r="Q2250" i="1"/>
  <c r="N2250" i="1"/>
  <c r="O2250" i="1" s="1"/>
  <c r="Q2249" i="1"/>
  <c r="N2249" i="1"/>
  <c r="O2249" i="1" s="1"/>
  <c r="Q2248" i="1"/>
  <c r="N2248" i="1"/>
  <c r="O2248" i="1" s="1"/>
  <c r="Q2247" i="1"/>
  <c r="N2247" i="1"/>
  <c r="O2247" i="1" s="1"/>
  <c r="Q2246" i="1"/>
  <c r="O2246" i="1"/>
  <c r="N2246" i="1"/>
  <c r="Q2245" i="1"/>
  <c r="N2245" i="1"/>
  <c r="O2245" i="1" s="1"/>
  <c r="Q2244" i="1"/>
  <c r="N2244" i="1"/>
  <c r="O2244" i="1" s="1"/>
  <c r="Q2243" i="1"/>
  <c r="N2243" i="1"/>
  <c r="O2243" i="1" s="1"/>
  <c r="Q2242" i="1"/>
  <c r="N2242" i="1"/>
  <c r="O2242" i="1" s="1"/>
  <c r="Q2241" i="1"/>
  <c r="N2241" i="1"/>
  <c r="O2241" i="1" s="1"/>
  <c r="Q2240" i="1"/>
  <c r="N2240" i="1"/>
  <c r="O2240" i="1" s="1"/>
  <c r="Q2239" i="1"/>
  <c r="N2239" i="1"/>
  <c r="O2239" i="1" s="1"/>
  <c r="Q2238" i="1"/>
  <c r="N2238" i="1"/>
  <c r="O2238" i="1" s="1"/>
  <c r="Q2237" i="1"/>
  <c r="N2237" i="1"/>
  <c r="O2237" i="1" s="1"/>
  <c r="Q2236" i="1"/>
  <c r="N2236" i="1"/>
  <c r="O2236" i="1" s="1"/>
  <c r="Q2235" i="1"/>
  <c r="N2235" i="1"/>
  <c r="O2235" i="1" s="1"/>
  <c r="Q2234" i="1"/>
  <c r="O2234" i="1"/>
  <c r="N2234" i="1"/>
  <c r="Q2233" i="1"/>
  <c r="N2233" i="1"/>
  <c r="O2233" i="1" s="1"/>
  <c r="Q2232" i="1"/>
  <c r="N2232" i="1"/>
  <c r="O2232" i="1" s="1"/>
  <c r="Q2231" i="1"/>
  <c r="N2231" i="1"/>
  <c r="O2231" i="1" s="1"/>
  <c r="Q2230" i="1"/>
  <c r="N2230" i="1"/>
  <c r="O2230" i="1" s="1"/>
  <c r="Q2229" i="1"/>
  <c r="N2229" i="1"/>
  <c r="O2229" i="1" s="1"/>
  <c r="Q2228" i="1"/>
  <c r="N2228" i="1"/>
  <c r="O2228" i="1" s="1"/>
  <c r="Q2227" i="1"/>
  <c r="N2227" i="1"/>
  <c r="O2227" i="1" s="1"/>
  <c r="Q2226" i="1"/>
  <c r="N2226" i="1"/>
  <c r="O2226" i="1" s="1"/>
  <c r="Q2225" i="1"/>
  <c r="N2225" i="1"/>
  <c r="O2225" i="1" s="1"/>
  <c r="Q2224" i="1"/>
  <c r="O2224" i="1"/>
  <c r="N2224" i="1"/>
  <c r="Q2223" i="1"/>
  <c r="N2223" i="1"/>
  <c r="O2223" i="1" s="1"/>
  <c r="Q2222" i="1"/>
  <c r="N2222" i="1"/>
  <c r="O2222" i="1" s="1"/>
  <c r="Q2221" i="1"/>
  <c r="N2221" i="1"/>
  <c r="O2221" i="1" s="1"/>
  <c r="Q2220" i="1"/>
  <c r="N2220" i="1"/>
  <c r="O2220" i="1" s="1"/>
  <c r="Q2219" i="1"/>
  <c r="N2219" i="1"/>
  <c r="O2219" i="1" s="1"/>
  <c r="Q2218" i="1"/>
  <c r="N2218" i="1"/>
  <c r="O2218" i="1" s="1"/>
  <c r="Q2217" i="1"/>
  <c r="N2217" i="1"/>
  <c r="O2217" i="1" s="1"/>
  <c r="Q2216" i="1"/>
  <c r="N2216" i="1"/>
  <c r="O2216" i="1" s="1"/>
  <c r="Q2215" i="1"/>
  <c r="N2215" i="1"/>
  <c r="O2215" i="1" s="1"/>
  <c r="Q2214" i="1"/>
  <c r="N2214" i="1"/>
  <c r="O2214" i="1" s="1"/>
  <c r="Q2213" i="1"/>
  <c r="N2213" i="1"/>
  <c r="O2213" i="1" s="1"/>
  <c r="Q2212" i="1"/>
  <c r="N2212" i="1"/>
  <c r="O2212" i="1" s="1"/>
  <c r="Q2211" i="1"/>
  <c r="N2211" i="1"/>
  <c r="O2211" i="1" s="1"/>
  <c r="Q2210" i="1"/>
  <c r="N2210" i="1"/>
  <c r="O2210" i="1" s="1"/>
  <c r="Q2209" i="1"/>
  <c r="N2209" i="1"/>
  <c r="O2209" i="1" s="1"/>
  <c r="Q2208" i="1"/>
  <c r="O2208" i="1"/>
  <c r="N2208" i="1"/>
  <c r="Q2207" i="1"/>
  <c r="N2207" i="1"/>
  <c r="O2207" i="1" s="1"/>
  <c r="Q2206" i="1"/>
  <c r="N2206" i="1"/>
  <c r="O2206" i="1" s="1"/>
  <c r="Q2205" i="1"/>
  <c r="N2205" i="1"/>
  <c r="O2205" i="1" s="1"/>
  <c r="Q2204" i="1"/>
  <c r="N2204" i="1"/>
  <c r="O2204" i="1" s="1"/>
  <c r="Q2203" i="1"/>
  <c r="N2203" i="1"/>
  <c r="O2203" i="1" s="1"/>
  <c r="Q2202" i="1"/>
  <c r="O2202" i="1"/>
  <c r="N2202" i="1"/>
  <c r="Q2201" i="1"/>
  <c r="O2201" i="1"/>
  <c r="N2201" i="1"/>
  <c r="Q2200" i="1"/>
  <c r="N2200" i="1"/>
  <c r="X2200" i="1" s="1"/>
  <c r="X2201" i="1" s="1"/>
  <c r="X2202" i="1" s="1"/>
  <c r="X2203" i="1" s="1"/>
  <c r="X2204" i="1" s="1"/>
  <c r="X2205" i="1" s="1"/>
  <c r="X2206" i="1" s="1"/>
  <c r="X2207" i="1" s="1"/>
  <c r="X2208" i="1" s="1"/>
  <c r="X2209" i="1" s="1"/>
  <c r="X2210" i="1" s="1"/>
  <c r="X2211" i="1" s="1"/>
  <c r="X2212" i="1" s="1"/>
  <c r="X2213" i="1" s="1"/>
  <c r="X2214" i="1" s="1"/>
  <c r="X2215" i="1" s="1"/>
  <c r="X2216" i="1" s="1"/>
  <c r="X2217" i="1" s="1"/>
  <c r="X2218" i="1" s="1"/>
  <c r="X2219" i="1" s="1"/>
  <c r="X2220" i="1" s="1"/>
  <c r="X2221" i="1" s="1"/>
  <c r="X2222" i="1" s="1"/>
  <c r="X2223" i="1" s="1"/>
  <c r="X2224" i="1" s="1"/>
  <c r="X2225" i="1" s="1"/>
  <c r="X2226" i="1" s="1"/>
  <c r="X2227" i="1" s="1"/>
  <c r="X2228" i="1" s="1"/>
  <c r="X2229" i="1" s="1"/>
  <c r="X2230" i="1" s="1"/>
  <c r="X2231" i="1" s="1"/>
  <c r="X2232" i="1" s="1"/>
  <c r="X2233" i="1" s="1"/>
  <c r="X2234" i="1" s="1"/>
  <c r="X2235" i="1" s="1"/>
  <c r="X2236" i="1" s="1"/>
  <c r="X2237" i="1" s="1"/>
  <c r="X2238" i="1" s="1"/>
  <c r="X2239" i="1" s="1"/>
  <c r="X2240" i="1" s="1"/>
  <c r="X2241" i="1" s="1"/>
  <c r="X2242" i="1" s="1"/>
  <c r="X2243" i="1" s="1"/>
  <c r="X2244" i="1" s="1"/>
  <c r="X2245" i="1" s="1"/>
  <c r="X2246" i="1" s="1"/>
  <c r="X2247" i="1" s="1"/>
  <c r="X2248" i="1" s="1"/>
  <c r="X2249" i="1" s="1"/>
  <c r="X2250" i="1" s="1"/>
  <c r="X2251" i="1" s="1"/>
  <c r="X2252" i="1" s="1"/>
  <c r="X2253" i="1" s="1"/>
  <c r="X2254" i="1" s="1"/>
  <c r="X2255" i="1" s="1"/>
  <c r="X2256" i="1" s="1"/>
  <c r="X2257" i="1" s="1"/>
  <c r="X2258" i="1" s="1"/>
  <c r="X2259" i="1" s="1"/>
  <c r="X2260" i="1" s="1"/>
  <c r="X2261" i="1" s="1"/>
  <c r="X2262" i="1" s="1"/>
  <c r="X2263" i="1" s="1"/>
  <c r="X2264" i="1" s="1"/>
  <c r="X2265" i="1" s="1"/>
  <c r="X2266" i="1" s="1"/>
  <c r="X2267" i="1" s="1"/>
  <c r="X2268" i="1" s="1"/>
  <c r="X2269" i="1" s="1"/>
  <c r="X2270" i="1" s="1"/>
  <c r="X2271" i="1" s="1"/>
  <c r="X2272" i="1" s="1"/>
  <c r="X2273" i="1" s="1"/>
  <c r="X2274" i="1" s="1"/>
  <c r="X2275" i="1" s="1"/>
  <c r="X2276" i="1" s="1"/>
  <c r="X2277" i="1" s="1"/>
  <c r="X2278" i="1" s="1"/>
  <c r="X2279" i="1" s="1"/>
  <c r="X2280" i="1" s="1"/>
  <c r="X2281" i="1" s="1"/>
  <c r="X2282" i="1" s="1"/>
  <c r="X2283" i="1" s="1"/>
  <c r="X2284" i="1" s="1"/>
  <c r="X2285" i="1" s="1"/>
  <c r="X2286" i="1" s="1"/>
  <c r="X2287" i="1" s="1"/>
  <c r="X2288" i="1" s="1"/>
  <c r="X2289" i="1" s="1"/>
  <c r="X2290" i="1" s="1"/>
  <c r="X2291" i="1" s="1"/>
  <c r="X2292" i="1" s="1"/>
  <c r="X2293" i="1" s="1"/>
  <c r="X2294" i="1" s="1"/>
  <c r="X2295" i="1" s="1"/>
  <c r="X2296" i="1" s="1"/>
  <c r="X2297" i="1" s="1"/>
  <c r="X2298" i="1" s="1"/>
  <c r="X2299" i="1" s="1"/>
  <c r="X2300" i="1" s="1"/>
  <c r="X2301" i="1" s="1"/>
  <c r="X2302" i="1" s="1"/>
  <c r="X2303" i="1" s="1"/>
  <c r="X2304" i="1" s="1"/>
  <c r="X2305" i="1" s="1"/>
  <c r="X2306" i="1" s="1"/>
  <c r="X2307" i="1" s="1"/>
  <c r="X2308" i="1" s="1"/>
  <c r="X2309" i="1" s="1"/>
  <c r="X2310" i="1" s="1"/>
  <c r="X2311" i="1" s="1"/>
  <c r="X2312" i="1" s="1"/>
  <c r="X2313" i="1" s="1"/>
  <c r="X2314" i="1" s="1"/>
  <c r="X2315" i="1" s="1"/>
  <c r="X2316" i="1" s="1"/>
  <c r="X2317" i="1" s="1"/>
  <c r="X2318" i="1" s="1"/>
  <c r="X2319" i="1" s="1"/>
  <c r="X2320" i="1" s="1"/>
  <c r="X2321" i="1" s="1"/>
  <c r="X2322" i="1" s="1"/>
  <c r="X2323" i="1" s="1"/>
  <c r="X2324" i="1" s="1"/>
  <c r="X2325" i="1" s="1"/>
  <c r="X2326" i="1" s="1"/>
  <c r="X2327" i="1" s="1"/>
  <c r="X2328" i="1" s="1"/>
  <c r="X2329" i="1" s="1"/>
  <c r="X2330" i="1" s="1"/>
  <c r="X2331" i="1" s="1"/>
  <c r="X2332" i="1" s="1"/>
  <c r="X2333" i="1" s="1"/>
  <c r="X2334" i="1" s="1"/>
  <c r="X2335" i="1" s="1"/>
  <c r="X2336" i="1" s="1"/>
  <c r="X2337" i="1" s="1"/>
  <c r="X2338" i="1" s="1"/>
  <c r="X2339" i="1" s="1"/>
  <c r="X2340" i="1" s="1"/>
  <c r="X2341" i="1" s="1"/>
  <c r="X2342" i="1" s="1"/>
  <c r="X2343" i="1" s="1"/>
  <c r="X2344" i="1" s="1"/>
  <c r="X2345" i="1" s="1"/>
  <c r="X2346" i="1" s="1"/>
  <c r="X2347" i="1" s="1"/>
  <c r="X2348" i="1" s="1"/>
  <c r="X2349" i="1" s="1"/>
  <c r="X2350" i="1" s="1"/>
  <c r="X2351" i="1" s="1"/>
  <c r="X2352" i="1" s="1"/>
  <c r="X2353" i="1" s="1"/>
  <c r="X2354" i="1" s="1"/>
  <c r="X2355" i="1" s="1"/>
  <c r="X2356" i="1" s="1"/>
  <c r="X2357" i="1" s="1"/>
  <c r="X2358" i="1" s="1"/>
  <c r="X2359" i="1" s="1"/>
  <c r="X2360" i="1" s="1"/>
  <c r="X2361" i="1" s="1"/>
  <c r="X2362" i="1" s="1"/>
  <c r="X2363" i="1" s="1"/>
  <c r="X2364" i="1" s="1"/>
  <c r="X2365" i="1" s="1"/>
  <c r="X2366" i="1" s="1"/>
  <c r="X2367" i="1" s="1"/>
  <c r="X2368" i="1" s="1"/>
  <c r="X2369" i="1" s="1"/>
  <c r="X2370" i="1" s="1"/>
  <c r="X2371" i="1" s="1"/>
  <c r="X2372" i="1" s="1"/>
  <c r="X2373" i="1" s="1"/>
  <c r="X2374" i="1" s="1"/>
  <c r="X2375" i="1" s="1"/>
  <c r="X2376" i="1" s="1"/>
  <c r="X2377" i="1" s="1"/>
  <c r="X2378" i="1" s="1"/>
  <c r="X2379" i="1" s="1"/>
  <c r="X2380" i="1" s="1"/>
  <c r="X2381" i="1" s="1"/>
  <c r="X2382" i="1" s="1"/>
  <c r="X2383" i="1" s="1"/>
  <c r="X2384" i="1" s="1"/>
  <c r="X2385" i="1" s="1"/>
  <c r="X2386" i="1" s="1"/>
  <c r="X2387" i="1" s="1"/>
  <c r="X2388" i="1" s="1"/>
  <c r="X2389" i="1" s="1"/>
  <c r="X2390" i="1" s="1"/>
  <c r="X2391" i="1" s="1"/>
  <c r="X2392" i="1" s="1"/>
  <c r="X2393" i="1" s="1"/>
  <c r="X2394" i="1" s="1"/>
  <c r="X2395" i="1" s="1"/>
  <c r="X2396" i="1" s="1"/>
  <c r="X2397" i="1" s="1"/>
  <c r="X2398" i="1" s="1"/>
  <c r="X2399" i="1" s="1"/>
  <c r="X2400" i="1" s="1"/>
  <c r="X2401" i="1" s="1"/>
  <c r="X2402" i="1" s="1"/>
  <c r="X2403" i="1" s="1"/>
  <c r="X2404" i="1" s="1"/>
  <c r="X2405" i="1" s="1"/>
  <c r="X2406" i="1" s="1"/>
  <c r="X2407" i="1" s="1"/>
  <c r="X2408" i="1" s="1"/>
  <c r="X2409" i="1" s="1"/>
  <c r="X2410" i="1" s="1"/>
  <c r="X2411" i="1" s="1"/>
  <c r="X2412" i="1" s="1"/>
  <c r="X2413" i="1" s="1"/>
  <c r="X2414" i="1" s="1"/>
  <c r="X2415" i="1" s="1"/>
  <c r="X2416" i="1" s="1"/>
  <c r="X2417" i="1" s="1"/>
  <c r="X2418" i="1" s="1"/>
  <c r="X2419" i="1" s="1"/>
  <c r="X2420" i="1" s="1"/>
  <c r="X2421" i="1" s="1"/>
  <c r="X2422" i="1" s="1"/>
  <c r="X2423" i="1" s="1"/>
  <c r="X2424" i="1" s="1"/>
  <c r="X2425" i="1" s="1"/>
  <c r="X2426" i="1" s="1"/>
  <c r="X2427" i="1" s="1"/>
  <c r="X2428" i="1" s="1"/>
  <c r="X2429" i="1" s="1"/>
  <c r="X2430" i="1" s="1"/>
  <c r="X2431" i="1" s="1"/>
  <c r="X2432" i="1" s="1"/>
  <c r="X2433" i="1" s="1"/>
  <c r="X2434" i="1" s="1"/>
  <c r="X2435" i="1" s="1"/>
  <c r="X2436" i="1" s="1"/>
  <c r="X2437" i="1" s="1"/>
  <c r="X2438" i="1" s="1"/>
  <c r="X2439" i="1" s="1"/>
  <c r="X2440" i="1" s="1"/>
  <c r="X2441" i="1" s="1"/>
  <c r="X2442" i="1" s="1"/>
  <c r="X2443" i="1" s="1"/>
  <c r="X2444" i="1" s="1"/>
  <c r="X2445" i="1" s="1"/>
  <c r="X2446" i="1" s="1"/>
  <c r="X2447" i="1" s="1"/>
  <c r="X2448" i="1" s="1"/>
  <c r="X2449" i="1" s="1"/>
  <c r="X2450" i="1" s="1"/>
  <c r="X2451" i="1" s="1"/>
  <c r="X2452" i="1" s="1"/>
  <c r="X2453" i="1" s="1"/>
  <c r="X2454" i="1" s="1"/>
  <c r="X2455" i="1" s="1"/>
  <c r="X2456" i="1" s="1"/>
  <c r="X2457" i="1" s="1"/>
  <c r="X2458" i="1" s="1"/>
  <c r="X2459" i="1" s="1"/>
  <c r="X2460" i="1" s="1"/>
  <c r="X2461" i="1" s="1"/>
  <c r="X2462" i="1" s="1"/>
  <c r="X2463" i="1" s="1"/>
  <c r="X2464" i="1" s="1"/>
  <c r="X2465" i="1" s="1"/>
  <c r="X2466" i="1" s="1"/>
  <c r="X2467" i="1" s="1"/>
  <c r="X2468" i="1" s="1"/>
  <c r="X2469" i="1" s="1"/>
  <c r="X2470" i="1" s="1"/>
  <c r="X2471" i="1" s="1"/>
  <c r="X2472" i="1" s="1"/>
  <c r="X2473" i="1" s="1"/>
  <c r="X2474" i="1" s="1"/>
  <c r="X2475" i="1" s="1"/>
  <c r="X2476" i="1" s="1"/>
  <c r="X2477" i="1" s="1"/>
  <c r="X2478" i="1" s="1"/>
  <c r="X2479" i="1" s="1"/>
  <c r="X2480" i="1" s="1"/>
  <c r="X2481" i="1" s="1"/>
  <c r="X2482" i="1" s="1"/>
  <c r="X2483" i="1" s="1"/>
  <c r="X2484" i="1" s="1"/>
  <c r="X2485" i="1" s="1"/>
  <c r="X2486" i="1" s="1"/>
  <c r="X2487" i="1" s="1"/>
  <c r="X2488" i="1" s="1"/>
  <c r="X2489" i="1" s="1"/>
  <c r="X2490" i="1" s="1"/>
  <c r="X2491" i="1" s="1"/>
  <c r="X2492" i="1" s="1"/>
  <c r="X2493" i="1" s="1"/>
  <c r="X2494" i="1" s="1"/>
  <c r="X2495" i="1" s="1"/>
  <c r="X2496" i="1" s="1"/>
  <c r="X2497" i="1" s="1"/>
  <c r="X2498" i="1" s="1"/>
  <c r="X2499" i="1" s="1"/>
  <c r="X2500" i="1" s="1"/>
  <c r="X2501" i="1" s="1"/>
  <c r="X2502" i="1" s="1"/>
  <c r="X2503" i="1" s="1"/>
  <c r="X2504" i="1" s="1"/>
  <c r="X2505" i="1" s="1"/>
  <c r="X2506" i="1" s="1"/>
  <c r="X2507" i="1" s="1"/>
  <c r="X2508" i="1" s="1"/>
  <c r="X2509" i="1" s="1"/>
  <c r="X2510" i="1" s="1"/>
  <c r="X2511" i="1" s="1"/>
  <c r="X2512" i="1" s="1"/>
  <c r="X2513" i="1" s="1"/>
  <c r="X2514" i="1" s="1"/>
  <c r="X2515" i="1" s="1"/>
  <c r="X2516" i="1" s="1"/>
  <c r="X2517" i="1" s="1"/>
  <c r="X2518" i="1" s="1"/>
  <c r="X2519" i="1" s="1"/>
  <c r="X2520" i="1" s="1"/>
  <c r="X2521" i="1" s="1"/>
  <c r="X2522" i="1" s="1"/>
  <c r="X2523" i="1" s="1"/>
  <c r="X2524" i="1" s="1"/>
  <c r="X2525" i="1" s="1"/>
  <c r="X2526" i="1" s="1"/>
  <c r="X2527" i="1" s="1"/>
  <c r="X2528" i="1" s="1"/>
  <c r="X2529" i="1" s="1"/>
  <c r="X2530" i="1" s="1"/>
  <c r="X2531" i="1" s="1"/>
  <c r="X2532" i="1" s="1"/>
  <c r="X2533" i="1" s="1"/>
  <c r="X2534" i="1" s="1"/>
  <c r="X2535" i="1" s="1"/>
  <c r="X2536" i="1" s="1"/>
  <c r="X2537" i="1" s="1"/>
  <c r="X2538" i="1" s="1"/>
  <c r="X2539" i="1" s="1"/>
  <c r="X2540" i="1" s="1"/>
  <c r="X2541" i="1" s="1"/>
  <c r="X2542" i="1" s="1"/>
  <c r="X2543" i="1" s="1"/>
  <c r="X2544" i="1" s="1"/>
  <c r="X2545" i="1" s="1"/>
  <c r="X2546" i="1" s="1"/>
  <c r="X2547" i="1" s="1"/>
  <c r="X2548" i="1" s="1"/>
  <c r="X2549" i="1" s="1"/>
  <c r="X2550" i="1" s="1"/>
  <c r="X2551" i="1" s="1"/>
  <c r="X2552" i="1" s="1"/>
  <c r="X2553" i="1" s="1"/>
  <c r="X2554" i="1" s="1"/>
  <c r="X2555" i="1" s="1"/>
  <c r="X2556" i="1" s="1"/>
  <c r="X2557" i="1" s="1"/>
  <c r="X2558" i="1" s="1"/>
  <c r="X2559" i="1" s="1"/>
  <c r="X2560" i="1" s="1"/>
  <c r="X2561" i="1" s="1"/>
  <c r="X2562" i="1" s="1"/>
  <c r="X2563" i="1" s="1"/>
  <c r="X2564" i="1" s="1"/>
  <c r="Q2199" i="1"/>
  <c r="N2199" i="1"/>
  <c r="O2199" i="1" s="1"/>
  <c r="Q2198" i="1"/>
  <c r="N2198" i="1"/>
  <c r="O2198" i="1" s="1"/>
  <c r="Q2197" i="1"/>
  <c r="N2197" i="1"/>
  <c r="O2197" i="1" s="1"/>
  <c r="Q2196" i="1"/>
  <c r="O2196" i="1"/>
  <c r="N2196" i="1"/>
  <c r="Q2195" i="1"/>
  <c r="N2195" i="1"/>
  <c r="O2195" i="1" s="1"/>
  <c r="Q2194" i="1"/>
  <c r="N2194" i="1"/>
  <c r="O2194" i="1" s="1"/>
  <c r="Q2193" i="1"/>
  <c r="N2193" i="1"/>
  <c r="O2193" i="1" s="1"/>
  <c r="Q2192" i="1"/>
  <c r="O2192" i="1"/>
  <c r="N2192" i="1"/>
  <c r="Q2191" i="1"/>
  <c r="N2191" i="1"/>
  <c r="O2191" i="1" s="1"/>
  <c r="Q2190" i="1"/>
  <c r="N2190" i="1"/>
  <c r="O2190" i="1" s="1"/>
  <c r="Q2189" i="1"/>
  <c r="N2189" i="1"/>
  <c r="O2189" i="1" s="1"/>
  <c r="Q2188" i="1"/>
  <c r="N2188" i="1"/>
  <c r="O2188" i="1" s="1"/>
  <c r="Q2187" i="1"/>
  <c r="N2187" i="1"/>
  <c r="O2187" i="1" s="1"/>
  <c r="Q2186" i="1"/>
  <c r="N2186" i="1"/>
  <c r="O2186" i="1" s="1"/>
  <c r="Q2185" i="1"/>
  <c r="N2185" i="1"/>
  <c r="O2185" i="1" s="1"/>
  <c r="Q2184" i="1"/>
  <c r="N2184" i="1"/>
  <c r="O2184" i="1" s="1"/>
  <c r="Q2183" i="1"/>
  <c r="N2183" i="1"/>
  <c r="O2183" i="1" s="1"/>
  <c r="Q2182" i="1"/>
  <c r="N2182" i="1"/>
  <c r="O2182" i="1" s="1"/>
  <c r="Q2181" i="1"/>
  <c r="N2181" i="1"/>
  <c r="O2181" i="1" s="1"/>
  <c r="Q2180" i="1"/>
  <c r="N2180" i="1"/>
  <c r="O2180" i="1" s="1"/>
  <c r="Q2179" i="1"/>
  <c r="N2179" i="1"/>
  <c r="O2179" i="1" s="1"/>
  <c r="Q2178" i="1"/>
  <c r="N2178" i="1"/>
  <c r="O2178" i="1" s="1"/>
  <c r="Q2177" i="1"/>
  <c r="O2177" i="1"/>
  <c r="N2177" i="1"/>
  <c r="Q2176" i="1"/>
  <c r="O2176" i="1"/>
  <c r="N2176" i="1"/>
  <c r="Q2175" i="1"/>
  <c r="N2175" i="1"/>
  <c r="O2175" i="1" s="1"/>
  <c r="Q2174" i="1"/>
  <c r="N2174" i="1"/>
  <c r="O2174" i="1" s="1"/>
  <c r="Q2173" i="1"/>
  <c r="N2173" i="1"/>
  <c r="O2173" i="1" s="1"/>
  <c r="Q2172" i="1"/>
  <c r="N2172" i="1"/>
  <c r="O2172" i="1" s="1"/>
  <c r="Q2171" i="1"/>
  <c r="N2171" i="1"/>
  <c r="O2171" i="1" s="1"/>
  <c r="Q2170" i="1"/>
  <c r="N2170" i="1"/>
  <c r="O2170" i="1" s="1"/>
  <c r="Q2169" i="1"/>
  <c r="N2169" i="1"/>
  <c r="O2169" i="1" s="1"/>
  <c r="Q2168" i="1"/>
  <c r="N2168" i="1"/>
  <c r="O2168" i="1" s="1"/>
  <c r="Q2167" i="1"/>
  <c r="N2167" i="1"/>
  <c r="O2167" i="1" s="1"/>
  <c r="Q2166" i="1"/>
  <c r="N2166" i="1"/>
  <c r="O2166" i="1" s="1"/>
  <c r="Q2165" i="1"/>
  <c r="N2165" i="1"/>
  <c r="O2165" i="1" s="1"/>
  <c r="Q2164" i="1"/>
  <c r="O2164" i="1"/>
  <c r="N2164" i="1"/>
  <c r="Q2163" i="1"/>
  <c r="N2163" i="1"/>
  <c r="O2163" i="1" s="1"/>
  <c r="Q2162" i="1"/>
  <c r="N2162" i="1"/>
  <c r="O2162" i="1" s="1"/>
  <c r="Q2161" i="1"/>
  <c r="O2161" i="1"/>
  <c r="N2161" i="1"/>
  <c r="Q2160" i="1"/>
  <c r="O2160" i="1"/>
  <c r="N2160" i="1"/>
  <c r="Q2159" i="1"/>
  <c r="N2159" i="1"/>
  <c r="O2159" i="1" s="1"/>
  <c r="Q2158" i="1"/>
  <c r="N2158" i="1"/>
  <c r="O2158" i="1" s="1"/>
  <c r="Q2157" i="1"/>
  <c r="N2157" i="1"/>
  <c r="O2157" i="1" s="1"/>
  <c r="Q2156" i="1"/>
  <c r="N2156" i="1"/>
  <c r="O2156" i="1" s="1"/>
  <c r="Q2155" i="1"/>
  <c r="N2155" i="1"/>
  <c r="O2155" i="1" s="1"/>
  <c r="Q2154" i="1"/>
  <c r="N2154" i="1"/>
  <c r="O2154" i="1" s="1"/>
  <c r="Q2153" i="1"/>
  <c r="N2153" i="1"/>
  <c r="O2153" i="1" s="1"/>
  <c r="Q2152" i="1"/>
  <c r="N2152" i="1"/>
  <c r="O2152" i="1" s="1"/>
  <c r="Q2151" i="1"/>
  <c r="N2151" i="1"/>
  <c r="O2151" i="1" s="1"/>
  <c r="Q2150" i="1"/>
  <c r="N2150" i="1"/>
  <c r="O2150" i="1" s="1"/>
  <c r="Q2149" i="1"/>
  <c r="N2149" i="1"/>
  <c r="O2149" i="1" s="1"/>
  <c r="Q2148" i="1"/>
  <c r="O2148" i="1"/>
  <c r="N2148" i="1"/>
  <c r="Q2147" i="1"/>
  <c r="N2147" i="1"/>
  <c r="O2147" i="1" s="1"/>
  <c r="Q2146" i="1"/>
  <c r="N2146" i="1"/>
  <c r="O2146" i="1" s="1"/>
  <c r="Q2145" i="1"/>
  <c r="O2145" i="1"/>
  <c r="N2145" i="1"/>
  <c r="Q2144" i="1"/>
  <c r="N2144" i="1"/>
  <c r="O2144" i="1" s="1"/>
  <c r="Q2143" i="1"/>
  <c r="N2143" i="1"/>
  <c r="O2143" i="1" s="1"/>
  <c r="Q2142" i="1"/>
  <c r="N2142" i="1"/>
  <c r="O2142" i="1" s="1"/>
  <c r="Q2141" i="1"/>
  <c r="N2141" i="1"/>
  <c r="O2141" i="1" s="1"/>
  <c r="Q2140" i="1"/>
  <c r="N2140" i="1"/>
  <c r="O2140" i="1" s="1"/>
  <c r="Q2139" i="1"/>
  <c r="N2139" i="1"/>
  <c r="O2139" i="1" s="1"/>
  <c r="Q2138" i="1"/>
  <c r="N2138" i="1"/>
  <c r="O2138" i="1" s="1"/>
  <c r="Q2137" i="1"/>
  <c r="N2137" i="1"/>
  <c r="O2137" i="1" s="1"/>
  <c r="Q2136" i="1"/>
  <c r="N2136" i="1"/>
  <c r="O2136" i="1" s="1"/>
  <c r="Q2135" i="1"/>
  <c r="N2135" i="1"/>
  <c r="O2135" i="1" s="1"/>
  <c r="Q2134" i="1"/>
  <c r="N2134" i="1"/>
  <c r="O2134" i="1" s="1"/>
  <c r="Q2133" i="1"/>
  <c r="N2133" i="1"/>
  <c r="O2133" i="1" s="1"/>
  <c r="Q2132" i="1"/>
  <c r="O2132" i="1"/>
  <c r="N2132" i="1"/>
  <c r="Q2131" i="1"/>
  <c r="N2131" i="1"/>
  <c r="O2131" i="1" s="1"/>
  <c r="Q2130" i="1"/>
  <c r="N2130" i="1"/>
  <c r="O2130" i="1" s="1"/>
  <c r="Q2129" i="1"/>
  <c r="N2129" i="1"/>
  <c r="O2129" i="1" s="1"/>
  <c r="Q2128" i="1"/>
  <c r="O2128" i="1"/>
  <c r="N2128" i="1"/>
  <c r="Q2127" i="1"/>
  <c r="N2127" i="1"/>
  <c r="O2127" i="1" s="1"/>
  <c r="Q2126" i="1"/>
  <c r="N2126" i="1"/>
  <c r="O2126" i="1" s="1"/>
  <c r="Q2125" i="1"/>
  <c r="N2125" i="1"/>
  <c r="O2125" i="1" s="1"/>
  <c r="Q2124" i="1"/>
  <c r="N2124" i="1"/>
  <c r="O2124" i="1" s="1"/>
  <c r="Q2123" i="1"/>
  <c r="N2123" i="1"/>
  <c r="O2123" i="1" s="1"/>
  <c r="Q2122" i="1"/>
  <c r="N2122" i="1"/>
  <c r="O2122" i="1" s="1"/>
  <c r="Q2121" i="1"/>
  <c r="N2121" i="1"/>
  <c r="O2121" i="1" s="1"/>
  <c r="Q2120" i="1"/>
  <c r="N2120" i="1"/>
  <c r="O2120" i="1" s="1"/>
  <c r="Q2119" i="1"/>
  <c r="N2119" i="1"/>
  <c r="O2119" i="1" s="1"/>
  <c r="Q2118" i="1"/>
  <c r="N2118" i="1"/>
  <c r="O2118" i="1" s="1"/>
  <c r="Q2117" i="1"/>
  <c r="N2117" i="1"/>
  <c r="O2117" i="1" s="1"/>
  <c r="Q2116" i="1"/>
  <c r="N2116" i="1"/>
  <c r="O2116" i="1" s="1"/>
  <c r="Q2115" i="1"/>
  <c r="N2115" i="1"/>
  <c r="O2115" i="1" s="1"/>
  <c r="Q2114" i="1"/>
  <c r="N2114" i="1"/>
  <c r="O2114" i="1" s="1"/>
  <c r="Q2113" i="1"/>
  <c r="O2113" i="1"/>
  <c r="N2113" i="1"/>
  <c r="Q2112" i="1"/>
  <c r="O2112" i="1"/>
  <c r="N2112" i="1"/>
  <c r="Q2111" i="1"/>
  <c r="N2111" i="1"/>
  <c r="O2111" i="1" s="1"/>
  <c r="Q2110" i="1"/>
  <c r="N2110" i="1"/>
  <c r="O2110" i="1" s="1"/>
  <c r="Q2109" i="1"/>
  <c r="N2109" i="1"/>
  <c r="O2109" i="1" s="1"/>
  <c r="Q2108" i="1"/>
  <c r="N2108" i="1"/>
  <c r="O2108" i="1" s="1"/>
  <c r="U2107" i="1"/>
  <c r="Q2107" i="1"/>
  <c r="N2107" i="1"/>
  <c r="O2107" i="1" s="1"/>
  <c r="U2106" i="1"/>
  <c r="Q2106" i="1"/>
  <c r="O2106" i="1"/>
  <c r="N2106" i="1"/>
  <c r="U2105" i="1"/>
  <c r="Q2105" i="1"/>
  <c r="N2105" i="1"/>
  <c r="O2105" i="1" s="1"/>
  <c r="U2104" i="1"/>
  <c r="Q2104" i="1"/>
  <c r="N2104" i="1"/>
  <c r="O2104" i="1" s="1"/>
  <c r="U2103" i="1"/>
  <c r="Q2103" i="1"/>
  <c r="N2103" i="1"/>
  <c r="O2103" i="1" s="1"/>
  <c r="U2102" i="1"/>
  <c r="Q2102" i="1"/>
  <c r="N2102" i="1"/>
  <c r="O2102" i="1" s="1"/>
  <c r="U2101" i="1"/>
  <c r="Q2101" i="1"/>
  <c r="O2101" i="1"/>
  <c r="N2101" i="1"/>
  <c r="U2100" i="1"/>
  <c r="Q2100" i="1"/>
  <c r="N2100" i="1"/>
  <c r="O2100" i="1" s="1"/>
  <c r="U2099" i="1"/>
  <c r="Q2099" i="1"/>
  <c r="N2099" i="1"/>
  <c r="O2099" i="1" s="1"/>
  <c r="U2098" i="1"/>
  <c r="Q2098" i="1"/>
  <c r="N2098" i="1"/>
  <c r="O2098" i="1" s="1"/>
  <c r="U2097" i="1"/>
  <c r="Q2097" i="1"/>
  <c r="N2097" i="1"/>
  <c r="O2097" i="1" s="1"/>
  <c r="U2096" i="1"/>
  <c r="Q2096" i="1"/>
  <c r="N2096" i="1"/>
  <c r="O2096" i="1" s="1"/>
  <c r="U2095" i="1"/>
  <c r="Q2095" i="1"/>
  <c r="N2095" i="1"/>
  <c r="O2095" i="1" s="1"/>
  <c r="U2094" i="1"/>
  <c r="Q2094" i="1"/>
  <c r="N2094" i="1"/>
  <c r="O2094" i="1" s="1"/>
  <c r="U2093" i="1"/>
  <c r="Q2093" i="1"/>
  <c r="N2093" i="1"/>
  <c r="O2093" i="1" s="1"/>
  <c r="U2092" i="1"/>
  <c r="Q2092" i="1"/>
  <c r="O2092" i="1"/>
  <c r="N2092" i="1"/>
  <c r="U2091" i="1"/>
  <c r="Q2091" i="1"/>
  <c r="N2091" i="1"/>
  <c r="O2091" i="1" s="1"/>
  <c r="U2090" i="1"/>
  <c r="Q2090" i="1"/>
  <c r="N2090" i="1"/>
  <c r="O2090" i="1" s="1"/>
  <c r="U2089" i="1"/>
  <c r="Q2089" i="1"/>
  <c r="O2089" i="1"/>
  <c r="N2089" i="1"/>
  <c r="U2088" i="1"/>
  <c r="Q2088" i="1"/>
  <c r="N2088" i="1"/>
  <c r="O2088" i="1" s="1"/>
  <c r="U2087" i="1"/>
  <c r="Q2087" i="1"/>
  <c r="N2087" i="1"/>
  <c r="O2087" i="1" s="1"/>
  <c r="U2086" i="1"/>
  <c r="Q2086" i="1"/>
  <c r="O2086" i="1"/>
  <c r="N2086" i="1"/>
  <c r="U2085" i="1"/>
  <c r="Q2085" i="1"/>
  <c r="N2085" i="1"/>
  <c r="O2085" i="1" s="1"/>
  <c r="U2084" i="1"/>
  <c r="Q2084" i="1"/>
  <c r="N2084" i="1"/>
  <c r="O2084" i="1" s="1"/>
  <c r="U2083" i="1"/>
  <c r="Q2083" i="1"/>
  <c r="N2083" i="1"/>
  <c r="O2083" i="1" s="1"/>
  <c r="U2082" i="1"/>
  <c r="Q2082" i="1"/>
  <c r="N2082" i="1"/>
  <c r="O2082" i="1" s="1"/>
  <c r="U2081" i="1"/>
  <c r="Q2081" i="1"/>
  <c r="N2081" i="1"/>
  <c r="O2081" i="1" s="1"/>
  <c r="U2080" i="1"/>
  <c r="Q2080" i="1"/>
  <c r="N2080" i="1"/>
  <c r="O2080" i="1" s="1"/>
  <c r="U2079" i="1"/>
  <c r="Q2079" i="1"/>
  <c r="N2079" i="1"/>
  <c r="O2079" i="1" s="1"/>
  <c r="U2078" i="1"/>
  <c r="Q2078" i="1"/>
  <c r="N2078" i="1"/>
  <c r="O2078" i="1" s="1"/>
  <c r="U2077" i="1"/>
  <c r="Q2077" i="1"/>
  <c r="N2077" i="1"/>
  <c r="O2077" i="1" s="1"/>
  <c r="U2076" i="1"/>
  <c r="Q2076" i="1"/>
  <c r="N2076" i="1"/>
  <c r="O2076" i="1" s="1"/>
  <c r="U2075" i="1"/>
  <c r="Q2075" i="1"/>
  <c r="N2075" i="1"/>
  <c r="O2075" i="1" s="1"/>
  <c r="U2074" i="1"/>
  <c r="Q2074" i="1"/>
  <c r="N2074" i="1"/>
  <c r="O2074" i="1" s="1"/>
  <c r="U2073" i="1"/>
  <c r="Q2073" i="1"/>
  <c r="N2073" i="1"/>
  <c r="O2073" i="1" s="1"/>
  <c r="U2072" i="1"/>
  <c r="Q2072" i="1"/>
  <c r="O2072" i="1"/>
  <c r="N2072" i="1"/>
  <c r="U2071" i="1"/>
  <c r="Q2071" i="1"/>
  <c r="N2071" i="1"/>
  <c r="O2071" i="1" s="1"/>
  <c r="U2070" i="1"/>
  <c r="Q2070" i="1"/>
  <c r="N2070" i="1"/>
  <c r="O2070" i="1" s="1"/>
  <c r="U2069" i="1"/>
  <c r="Q2069" i="1"/>
  <c r="O2069" i="1"/>
  <c r="N2069" i="1"/>
  <c r="U2068" i="1"/>
  <c r="Q2068" i="1"/>
  <c r="N2068" i="1"/>
  <c r="O2068" i="1" s="1"/>
  <c r="U2067" i="1"/>
  <c r="Q2067" i="1"/>
  <c r="N2067" i="1"/>
  <c r="O2067" i="1" s="1"/>
  <c r="U2066" i="1"/>
  <c r="Q2066" i="1"/>
  <c r="N2066" i="1"/>
  <c r="O2066" i="1" s="1"/>
  <c r="U2065" i="1"/>
  <c r="Q2065" i="1"/>
  <c r="N2065" i="1"/>
  <c r="O2065" i="1" s="1"/>
  <c r="U2064" i="1"/>
  <c r="Q2064" i="1"/>
  <c r="N2064" i="1"/>
  <c r="O2064" i="1" s="1"/>
  <c r="U2063" i="1"/>
  <c r="Q2063" i="1"/>
  <c r="N2063" i="1"/>
  <c r="O2063" i="1" s="1"/>
  <c r="U2062" i="1"/>
  <c r="Q2062" i="1"/>
  <c r="O2062" i="1"/>
  <c r="N2062" i="1"/>
  <c r="U2061" i="1"/>
  <c r="Q2061" i="1"/>
  <c r="N2061" i="1"/>
  <c r="O2061" i="1" s="1"/>
  <c r="U2060" i="1"/>
  <c r="Q2060" i="1"/>
  <c r="N2060" i="1"/>
  <c r="O2060" i="1" s="1"/>
  <c r="U2059" i="1"/>
  <c r="Q2059" i="1"/>
  <c r="N2059" i="1"/>
  <c r="O2059" i="1" s="1"/>
  <c r="U2058" i="1"/>
  <c r="Q2058" i="1"/>
  <c r="N2058" i="1"/>
  <c r="O2058" i="1" s="1"/>
  <c r="Q2057" i="1"/>
  <c r="N2057" i="1"/>
  <c r="O2057" i="1" s="1"/>
  <c r="U2056" i="1"/>
  <c r="Q2056" i="1"/>
  <c r="N2056" i="1"/>
  <c r="O2056" i="1" s="1"/>
  <c r="U2055" i="1"/>
  <c r="Q2055" i="1"/>
  <c r="N2055" i="1"/>
  <c r="O2055" i="1" s="1"/>
  <c r="U2054" i="1"/>
  <c r="Q2054" i="1"/>
  <c r="N2054" i="1"/>
  <c r="O2054" i="1" s="1"/>
  <c r="U2053" i="1"/>
  <c r="Q2053" i="1"/>
  <c r="N2053" i="1"/>
  <c r="O2053" i="1" s="1"/>
  <c r="U2052" i="1"/>
  <c r="Q2052" i="1"/>
  <c r="N2052" i="1"/>
  <c r="O2052" i="1" s="1"/>
  <c r="U2051" i="1"/>
  <c r="Q2051" i="1"/>
  <c r="N2051" i="1"/>
  <c r="O2051" i="1" s="1"/>
  <c r="U2050" i="1"/>
  <c r="Q2050" i="1"/>
  <c r="N2050" i="1"/>
  <c r="O2050" i="1" s="1"/>
  <c r="U2049" i="1"/>
  <c r="Q2049" i="1"/>
  <c r="N2049" i="1"/>
  <c r="O2049" i="1" s="1"/>
  <c r="U2048" i="1"/>
  <c r="Q2048" i="1"/>
  <c r="N2048" i="1"/>
  <c r="O2048" i="1" s="1"/>
  <c r="U2047" i="1"/>
  <c r="Q2047" i="1"/>
  <c r="N2047" i="1"/>
  <c r="O2047" i="1" s="1"/>
  <c r="U2046" i="1"/>
  <c r="Q2046" i="1"/>
  <c r="N2046" i="1"/>
  <c r="O2046" i="1" s="1"/>
  <c r="U2045" i="1"/>
  <c r="Q2045" i="1"/>
  <c r="N2045" i="1"/>
  <c r="O2045" i="1" s="1"/>
  <c r="U2044" i="1"/>
  <c r="Q2044" i="1"/>
  <c r="N2044" i="1"/>
  <c r="O2044" i="1" s="1"/>
  <c r="U2043" i="1"/>
  <c r="Q2043" i="1"/>
  <c r="N2043" i="1"/>
  <c r="O2043" i="1" s="1"/>
  <c r="U2042" i="1"/>
  <c r="Q2042" i="1"/>
  <c r="O2042" i="1"/>
  <c r="N2042" i="1"/>
  <c r="U2041" i="1"/>
  <c r="Q2041" i="1"/>
  <c r="N2041" i="1"/>
  <c r="O2041" i="1" s="1"/>
  <c r="U2040" i="1"/>
  <c r="Q2040" i="1"/>
  <c r="N2040" i="1"/>
  <c r="O2040" i="1" s="1"/>
  <c r="U2039" i="1"/>
  <c r="Q2039" i="1"/>
  <c r="N2039" i="1"/>
  <c r="O2039" i="1" s="1"/>
  <c r="U2038" i="1"/>
  <c r="Q2038" i="1"/>
  <c r="N2038" i="1"/>
  <c r="O2038" i="1" s="1"/>
  <c r="U2037" i="1"/>
  <c r="Q2037" i="1"/>
  <c r="N2037" i="1"/>
  <c r="O2037" i="1" s="1"/>
  <c r="U2036" i="1"/>
  <c r="Q2036" i="1"/>
  <c r="N2036" i="1"/>
  <c r="O2036" i="1" s="1"/>
  <c r="U2035" i="1"/>
  <c r="Q2035" i="1"/>
  <c r="N2035" i="1"/>
  <c r="O2035" i="1" s="1"/>
  <c r="U2034" i="1"/>
  <c r="Q2034" i="1"/>
  <c r="O2034" i="1"/>
  <c r="N2034" i="1"/>
  <c r="U2033" i="1"/>
  <c r="Q2033" i="1"/>
  <c r="N2033" i="1"/>
  <c r="O2033" i="1" s="1"/>
  <c r="U2032" i="1"/>
  <c r="Q2032" i="1"/>
  <c r="N2032" i="1"/>
  <c r="O2032" i="1" s="1"/>
  <c r="U2031" i="1"/>
  <c r="Q2031" i="1"/>
  <c r="N2031" i="1"/>
  <c r="O2031" i="1" s="1"/>
  <c r="U2030" i="1"/>
  <c r="Q2030" i="1"/>
  <c r="N2030" i="1"/>
  <c r="O2030" i="1" s="1"/>
  <c r="U2029" i="1"/>
  <c r="Q2029" i="1"/>
  <c r="N2029" i="1"/>
  <c r="O2029" i="1" s="1"/>
  <c r="U2028" i="1"/>
  <c r="Q2028" i="1"/>
  <c r="N2028" i="1"/>
  <c r="O2028" i="1" s="1"/>
  <c r="U2027" i="1"/>
  <c r="Q2027" i="1"/>
  <c r="N2027" i="1"/>
  <c r="O2027" i="1" s="1"/>
  <c r="U2026" i="1"/>
  <c r="Q2026" i="1"/>
  <c r="N2026" i="1"/>
  <c r="O2026" i="1" s="1"/>
  <c r="U2025" i="1"/>
  <c r="Q2025" i="1"/>
  <c r="N2025" i="1"/>
  <c r="O2025" i="1" s="1"/>
  <c r="U2024" i="1"/>
  <c r="Q2024" i="1"/>
  <c r="O2024" i="1"/>
  <c r="N2024" i="1"/>
  <c r="U2023" i="1"/>
  <c r="Q2023" i="1"/>
  <c r="N2023" i="1"/>
  <c r="O2023" i="1" s="1"/>
  <c r="U2022" i="1"/>
  <c r="Q2022" i="1"/>
  <c r="N2022" i="1"/>
  <c r="O2022" i="1" s="1"/>
  <c r="U2021" i="1"/>
  <c r="Q2021" i="1"/>
  <c r="N2021" i="1"/>
  <c r="O2021" i="1" s="1"/>
  <c r="U2020" i="1"/>
  <c r="Q2020" i="1"/>
  <c r="N2020" i="1"/>
  <c r="O2020" i="1" s="1"/>
  <c r="U2019" i="1"/>
  <c r="Q2019" i="1"/>
  <c r="N2019" i="1"/>
  <c r="O2019" i="1" s="1"/>
  <c r="U2018" i="1"/>
  <c r="Q2018" i="1"/>
  <c r="N2018" i="1"/>
  <c r="O2018" i="1" s="1"/>
  <c r="U2017" i="1"/>
  <c r="Q2017" i="1"/>
  <c r="N2017" i="1"/>
  <c r="O2017" i="1" s="1"/>
  <c r="U2016" i="1"/>
  <c r="Q2016" i="1"/>
  <c r="N2016" i="1"/>
  <c r="O2016" i="1" s="1"/>
  <c r="U2015" i="1"/>
  <c r="Q2015" i="1"/>
  <c r="N2015" i="1"/>
  <c r="O2015" i="1" s="1"/>
  <c r="U2014" i="1"/>
  <c r="Q2014" i="1"/>
  <c r="N2014" i="1"/>
  <c r="O2014" i="1" s="1"/>
  <c r="U2013" i="1"/>
  <c r="Q2013" i="1"/>
  <c r="N2013" i="1"/>
  <c r="O2013" i="1" s="1"/>
  <c r="U2012" i="1"/>
  <c r="Q2012" i="1"/>
  <c r="N2012" i="1"/>
  <c r="O2012" i="1" s="1"/>
  <c r="U2011" i="1"/>
  <c r="Q2011" i="1"/>
  <c r="N2011" i="1"/>
  <c r="O2011" i="1" s="1"/>
  <c r="U2010" i="1"/>
  <c r="Q2010" i="1"/>
  <c r="N2010" i="1"/>
  <c r="O2010" i="1" s="1"/>
  <c r="U2009" i="1"/>
  <c r="Q2009" i="1"/>
  <c r="N2009" i="1"/>
  <c r="O2009" i="1" s="1"/>
  <c r="U2008" i="1"/>
  <c r="Q2008" i="1"/>
  <c r="N2008" i="1"/>
  <c r="O2008" i="1" s="1"/>
  <c r="U2007" i="1"/>
  <c r="Q2007" i="1"/>
  <c r="N2007" i="1"/>
  <c r="O2007" i="1" s="1"/>
  <c r="U2006" i="1"/>
  <c r="Q2006" i="1"/>
  <c r="N2006" i="1"/>
  <c r="O2006" i="1" s="1"/>
  <c r="U2005" i="1"/>
  <c r="Q2005" i="1"/>
  <c r="N2005" i="1"/>
  <c r="O2005" i="1" s="1"/>
  <c r="U2004" i="1"/>
  <c r="Q2004" i="1"/>
  <c r="N2004" i="1"/>
  <c r="O2004" i="1" s="1"/>
  <c r="U2003" i="1"/>
  <c r="Q2003" i="1"/>
  <c r="N2003" i="1"/>
  <c r="O2003" i="1" s="1"/>
  <c r="U2002" i="1"/>
  <c r="Q2002" i="1"/>
  <c r="N2002" i="1"/>
  <c r="O2002" i="1" s="1"/>
  <c r="U2001" i="1"/>
  <c r="Q2001" i="1"/>
  <c r="N2001" i="1"/>
  <c r="O2001" i="1" s="1"/>
  <c r="U2000" i="1"/>
  <c r="Q2000" i="1"/>
  <c r="N2000" i="1"/>
  <c r="O2000" i="1" s="1"/>
  <c r="U1999" i="1"/>
  <c r="Q1999" i="1"/>
  <c r="N1999" i="1"/>
  <c r="O1999" i="1" s="1"/>
  <c r="U1998" i="1"/>
  <c r="Q1998" i="1"/>
  <c r="N1998" i="1"/>
  <c r="O1998" i="1" s="1"/>
  <c r="U1997" i="1"/>
  <c r="Q1997" i="1"/>
  <c r="N1997" i="1"/>
  <c r="O1997" i="1" s="1"/>
  <c r="U1996" i="1"/>
  <c r="Q1996" i="1"/>
  <c r="N1996" i="1"/>
  <c r="O1996" i="1" s="1"/>
  <c r="U1995" i="1"/>
  <c r="Q1995" i="1"/>
  <c r="O1995" i="1"/>
  <c r="N1995" i="1"/>
  <c r="U1994" i="1"/>
  <c r="Q1994" i="1"/>
  <c r="N1994" i="1"/>
  <c r="O1994" i="1" s="1"/>
  <c r="U1993" i="1"/>
  <c r="Q1993" i="1"/>
  <c r="N1993" i="1"/>
  <c r="O1993" i="1" s="1"/>
  <c r="U1992" i="1"/>
  <c r="Q1992" i="1"/>
  <c r="N1992" i="1"/>
  <c r="O1992" i="1" s="1"/>
  <c r="U1991" i="1"/>
  <c r="Q1991" i="1"/>
  <c r="N1991" i="1"/>
  <c r="O1991" i="1" s="1"/>
  <c r="U1990" i="1"/>
  <c r="Q1990" i="1"/>
  <c r="N1990" i="1"/>
  <c r="O1990" i="1" s="1"/>
  <c r="U1989" i="1"/>
  <c r="Q1989" i="1"/>
  <c r="N1989" i="1"/>
  <c r="O1989" i="1" s="1"/>
  <c r="U1988" i="1"/>
  <c r="Q1988" i="1"/>
  <c r="N1988" i="1"/>
  <c r="O1988" i="1" s="1"/>
  <c r="U1987" i="1"/>
  <c r="Q1987" i="1"/>
  <c r="N1987" i="1"/>
  <c r="O1987" i="1" s="1"/>
  <c r="U1986" i="1"/>
  <c r="Q1986" i="1"/>
  <c r="N1986" i="1"/>
  <c r="O1986" i="1" s="1"/>
  <c r="U1985" i="1"/>
  <c r="Q1985" i="1"/>
  <c r="N1985" i="1"/>
  <c r="O1985" i="1" s="1"/>
  <c r="U1984" i="1"/>
  <c r="Q1984" i="1"/>
  <c r="N1984" i="1"/>
  <c r="O1984" i="1" s="1"/>
  <c r="U1983" i="1"/>
  <c r="Q1983" i="1"/>
  <c r="N1983" i="1"/>
  <c r="O1983" i="1" s="1"/>
  <c r="U1982" i="1"/>
  <c r="Q1982" i="1"/>
  <c r="N1982" i="1"/>
  <c r="O1982" i="1" s="1"/>
  <c r="U1981" i="1"/>
  <c r="Q1981" i="1"/>
  <c r="N1981" i="1"/>
  <c r="O1981" i="1" s="1"/>
  <c r="U1980" i="1"/>
  <c r="Q1980" i="1"/>
  <c r="N1980" i="1"/>
  <c r="O1980" i="1" s="1"/>
  <c r="U1979" i="1"/>
  <c r="Q1979" i="1"/>
  <c r="N1979" i="1"/>
  <c r="O1979" i="1" s="1"/>
  <c r="U1978" i="1"/>
  <c r="Q1978" i="1"/>
  <c r="N1978" i="1"/>
  <c r="O1978" i="1" s="1"/>
  <c r="U1977" i="1"/>
  <c r="Q1977" i="1"/>
  <c r="N1977" i="1"/>
  <c r="O1977" i="1" s="1"/>
  <c r="U1976" i="1"/>
  <c r="Q1976" i="1"/>
  <c r="N1976" i="1"/>
  <c r="O1976" i="1" s="1"/>
  <c r="U1975" i="1"/>
  <c r="Q1975" i="1"/>
  <c r="O1975" i="1"/>
  <c r="N1975" i="1"/>
  <c r="U1974" i="1"/>
  <c r="Q1974" i="1"/>
  <c r="N1974" i="1"/>
  <c r="O1974" i="1" s="1"/>
  <c r="U1973" i="1"/>
  <c r="Q1973" i="1"/>
  <c r="N1973" i="1"/>
  <c r="O1973" i="1" s="1"/>
  <c r="U1972" i="1"/>
  <c r="Q1972" i="1"/>
  <c r="N1972" i="1"/>
  <c r="O1972" i="1" s="1"/>
  <c r="U1971" i="1"/>
  <c r="Q1971" i="1"/>
  <c r="N1971" i="1"/>
  <c r="O1971" i="1" s="1"/>
  <c r="U1970" i="1"/>
  <c r="Q1970" i="1"/>
  <c r="N1970" i="1"/>
  <c r="O1970" i="1" s="1"/>
  <c r="U1969" i="1"/>
  <c r="Q1969" i="1"/>
  <c r="N1969" i="1"/>
  <c r="O1969" i="1" s="1"/>
  <c r="U1968" i="1"/>
  <c r="Q1968" i="1"/>
  <c r="N1968" i="1"/>
  <c r="O1968" i="1" s="1"/>
  <c r="U1967" i="1"/>
  <c r="Q1967" i="1"/>
  <c r="N1967" i="1"/>
  <c r="O1967" i="1" s="1"/>
  <c r="U1966" i="1"/>
  <c r="Q1966" i="1"/>
  <c r="N1966" i="1"/>
  <c r="O1966" i="1" s="1"/>
  <c r="U1965" i="1"/>
  <c r="Q1965" i="1"/>
  <c r="N1965" i="1"/>
  <c r="O1965" i="1" s="1"/>
  <c r="U1964" i="1"/>
  <c r="Q1964" i="1"/>
  <c r="N1964" i="1"/>
  <c r="O1964" i="1" s="1"/>
  <c r="U1963" i="1"/>
  <c r="Q1963" i="1"/>
  <c r="O1963" i="1"/>
  <c r="N1963" i="1"/>
  <c r="U1962" i="1"/>
  <c r="Q1962" i="1"/>
  <c r="N1962" i="1"/>
  <c r="O1962" i="1" s="1"/>
  <c r="Q1961" i="1"/>
  <c r="O1961" i="1"/>
  <c r="N1961" i="1"/>
  <c r="Q1960" i="1"/>
  <c r="N1960" i="1"/>
  <c r="O1960" i="1" s="1"/>
  <c r="Q1959" i="1"/>
  <c r="N1959" i="1"/>
  <c r="O1959" i="1" s="1"/>
  <c r="Q1958" i="1"/>
  <c r="N1958" i="1"/>
  <c r="O1958" i="1" s="1"/>
  <c r="Q1957" i="1"/>
  <c r="N1957" i="1"/>
  <c r="O1957" i="1" s="1"/>
  <c r="Q1956" i="1"/>
  <c r="N1956" i="1"/>
  <c r="O1956" i="1" s="1"/>
  <c r="Q1955" i="1"/>
  <c r="N1955" i="1"/>
  <c r="O1955" i="1" s="1"/>
  <c r="Q1954" i="1"/>
  <c r="N1954" i="1"/>
  <c r="O1954" i="1" s="1"/>
  <c r="Q1953" i="1"/>
  <c r="N1953" i="1"/>
  <c r="O1953" i="1" s="1"/>
  <c r="Q1952" i="1"/>
  <c r="N1952" i="1"/>
  <c r="O1952" i="1" s="1"/>
  <c r="Q1951" i="1"/>
  <c r="N1951" i="1"/>
  <c r="O1951" i="1" s="1"/>
  <c r="Q1950" i="1"/>
  <c r="N1950" i="1"/>
  <c r="O1950" i="1" s="1"/>
  <c r="Q1949" i="1"/>
  <c r="N1949" i="1"/>
  <c r="O1949" i="1" s="1"/>
  <c r="Q1948" i="1"/>
  <c r="N1948" i="1"/>
  <c r="O1948" i="1" s="1"/>
  <c r="Q1947" i="1"/>
  <c r="N1947" i="1"/>
  <c r="O1947" i="1" s="1"/>
  <c r="Q1946" i="1"/>
  <c r="N1946" i="1"/>
  <c r="O1946" i="1" s="1"/>
  <c r="Q1945" i="1"/>
  <c r="O1945" i="1"/>
  <c r="N1945" i="1"/>
  <c r="Q1944" i="1"/>
  <c r="N1944" i="1"/>
  <c r="O1944" i="1" s="1"/>
  <c r="Q1943" i="1"/>
  <c r="N1943" i="1"/>
  <c r="O1943" i="1" s="1"/>
  <c r="Q1942" i="1"/>
  <c r="N1942" i="1"/>
  <c r="O1942" i="1" s="1"/>
  <c r="Q1941" i="1"/>
  <c r="N1941" i="1"/>
  <c r="O1941" i="1" s="1"/>
  <c r="Q1940" i="1"/>
  <c r="N1940" i="1"/>
  <c r="O1940" i="1" s="1"/>
  <c r="Q1939" i="1"/>
  <c r="N1939" i="1"/>
  <c r="O1939" i="1" s="1"/>
  <c r="Q1938" i="1"/>
  <c r="N1938" i="1"/>
  <c r="O1938" i="1" s="1"/>
  <c r="Q1937" i="1"/>
  <c r="N1937" i="1"/>
  <c r="O1937" i="1" s="1"/>
  <c r="Q1936" i="1"/>
  <c r="N1936" i="1"/>
  <c r="O1936" i="1" s="1"/>
  <c r="Q1935" i="1"/>
  <c r="O1935" i="1"/>
  <c r="N1935" i="1"/>
  <c r="Q1934" i="1"/>
  <c r="N1934" i="1"/>
  <c r="O1934" i="1" s="1"/>
  <c r="Q1933" i="1"/>
  <c r="N1933" i="1"/>
  <c r="O1933" i="1" s="1"/>
  <c r="Q1932" i="1"/>
  <c r="N1932" i="1"/>
  <c r="O1932" i="1" s="1"/>
  <c r="Q1931" i="1"/>
  <c r="N1931" i="1"/>
  <c r="O1931" i="1" s="1"/>
  <c r="Q1930" i="1"/>
  <c r="N1930" i="1"/>
  <c r="O1930" i="1" s="1"/>
  <c r="Q1929" i="1"/>
  <c r="O1929" i="1"/>
  <c r="N1929" i="1"/>
  <c r="Q1928" i="1"/>
  <c r="N1928" i="1"/>
  <c r="O1928" i="1" s="1"/>
  <c r="Q1927" i="1"/>
  <c r="N1927" i="1"/>
  <c r="O1927" i="1" s="1"/>
  <c r="Q1926" i="1"/>
  <c r="N1926" i="1"/>
  <c r="O1926" i="1" s="1"/>
  <c r="Q1925" i="1"/>
  <c r="N1925" i="1"/>
  <c r="O1925" i="1" s="1"/>
  <c r="Q1924" i="1"/>
  <c r="N1924" i="1"/>
  <c r="O1924" i="1" s="1"/>
  <c r="Q1923" i="1"/>
  <c r="N1923" i="1"/>
  <c r="O1923" i="1" s="1"/>
  <c r="Q1922" i="1"/>
  <c r="N1922" i="1"/>
  <c r="O1922" i="1" s="1"/>
  <c r="Q1921" i="1"/>
  <c r="N1921" i="1"/>
  <c r="O1921" i="1" s="1"/>
  <c r="Q1920" i="1"/>
  <c r="N1920" i="1"/>
  <c r="O1920" i="1" s="1"/>
  <c r="Q1919" i="1"/>
  <c r="N1919" i="1"/>
  <c r="O1919" i="1" s="1"/>
  <c r="Q1918" i="1"/>
  <c r="N1918" i="1"/>
  <c r="O1918" i="1" s="1"/>
  <c r="Q1917" i="1"/>
  <c r="N1917" i="1"/>
  <c r="O1917" i="1" s="1"/>
  <c r="Q1916" i="1"/>
  <c r="N1916" i="1"/>
  <c r="O1916" i="1" s="1"/>
  <c r="Q1915" i="1"/>
  <c r="N1915" i="1"/>
  <c r="O1915" i="1" s="1"/>
  <c r="Q1914" i="1"/>
  <c r="N1914" i="1"/>
  <c r="O1914" i="1" s="1"/>
  <c r="Q1913" i="1"/>
  <c r="O1913" i="1"/>
  <c r="N1913" i="1"/>
  <c r="Q1912" i="1"/>
  <c r="N1912" i="1"/>
  <c r="O1912" i="1" s="1"/>
  <c r="Q1911" i="1"/>
  <c r="N1911" i="1"/>
  <c r="O1911" i="1" s="1"/>
  <c r="Q1910" i="1"/>
  <c r="N1910" i="1"/>
  <c r="O1910" i="1" s="1"/>
  <c r="Q1909" i="1"/>
  <c r="N1909" i="1"/>
  <c r="O1909" i="1" s="1"/>
  <c r="Q1908" i="1"/>
  <c r="N1908" i="1"/>
  <c r="O1908" i="1" s="1"/>
  <c r="Q1907" i="1"/>
  <c r="N1907" i="1"/>
  <c r="O1907" i="1" s="1"/>
  <c r="Q1906" i="1"/>
  <c r="N1906" i="1"/>
  <c r="O1906" i="1" s="1"/>
  <c r="Q1905" i="1"/>
  <c r="N1905" i="1"/>
  <c r="O1905" i="1" s="1"/>
  <c r="Q1904" i="1"/>
  <c r="N1904" i="1"/>
  <c r="O1904" i="1" s="1"/>
  <c r="Q1903" i="1"/>
  <c r="O1903" i="1"/>
  <c r="N1903" i="1"/>
  <c r="Q1902" i="1"/>
  <c r="N1902" i="1"/>
  <c r="O1902" i="1" s="1"/>
  <c r="Q1901" i="1"/>
  <c r="N1901" i="1"/>
  <c r="O1901" i="1" s="1"/>
  <c r="Q1900" i="1"/>
  <c r="N1900" i="1"/>
  <c r="O1900" i="1" s="1"/>
  <c r="Q1899" i="1"/>
  <c r="N1899" i="1"/>
  <c r="O1899" i="1" s="1"/>
  <c r="Q1898" i="1"/>
  <c r="N1898" i="1"/>
  <c r="O1898" i="1" s="1"/>
  <c r="Q1897" i="1"/>
  <c r="N1897" i="1"/>
  <c r="O1897" i="1" s="1"/>
  <c r="Q1896" i="1"/>
  <c r="N1896" i="1"/>
  <c r="O1896" i="1" s="1"/>
  <c r="Q1895" i="1"/>
  <c r="N1895" i="1"/>
  <c r="O1895" i="1" s="1"/>
  <c r="Q1894" i="1"/>
  <c r="N1894" i="1"/>
  <c r="O1894" i="1" s="1"/>
  <c r="Q1893" i="1"/>
  <c r="N1893" i="1"/>
  <c r="O1893" i="1" s="1"/>
  <c r="Q1892" i="1"/>
  <c r="N1892" i="1"/>
  <c r="O1892" i="1" s="1"/>
  <c r="Q1891" i="1"/>
  <c r="N1891" i="1"/>
  <c r="O1891" i="1" s="1"/>
  <c r="Q1890" i="1"/>
  <c r="N1890" i="1"/>
  <c r="O1890" i="1" s="1"/>
  <c r="Q1889" i="1"/>
  <c r="N1889" i="1"/>
  <c r="O1889" i="1" s="1"/>
  <c r="Q1888" i="1"/>
  <c r="O1888" i="1"/>
  <c r="N1888" i="1"/>
  <c r="Q1887" i="1"/>
  <c r="O1887" i="1"/>
  <c r="N1887" i="1"/>
  <c r="Q1886" i="1"/>
  <c r="N1886" i="1"/>
  <c r="O1886" i="1" s="1"/>
  <c r="Q1885" i="1"/>
  <c r="N1885" i="1"/>
  <c r="O1885" i="1" s="1"/>
  <c r="Q1884" i="1"/>
  <c r="N1884" i="1"/>
  <c r="O1884" i="1" s="1"/>
  <c r="Q1883" i="1"/>
  <c r="N1883" i="1"/>
  <c r="O1883" i="1" s="1"/>
  <c r="Q1882" i="1"/>
  <c r="N1882" i="1"/>
  <c r="O1882" i="1" s="1"/>
  <c r="Q1881" i="1"/>
  <c r="O1881" i="1"/>
  <c r="N1881" i="1"/>
  <c r="Q1880" i="1"/>
  <c r="N1880" i="1"/>
  <c r="O1880" i="1" s="1"/>
  <c r="Q1879" i="1"/>
  <c r="N1879" i="1"/>
  <c r="O1879" i="1" s="1"/>
  <c r="Q1878" i="1"/>
  <c r="N1878" i="1"/>
  <c r="O1878" i="1" s="1"/>
  <c r="Q1877" i="1"/>
  <c r="N1877" i="1"/>
  <c r="O1877" i="1" s="1"/>
  <c r="Q1876" i="1"/>
  <c r="N1876" i="1"/>
  <c r="O1876" i="1" s="1"/>
  <c r="Q1875" i="1"/>
  <c r="N1875" i="1"/>
  <c r="O1875" i="1" s="1"/>
  <c r="Q1874" i="1"/>
  <c r="N1874" i="1"/>
  <c r="O1874" i="1" s="1"/>
  <c r="Q1873" i="1"/>
  <c r="N1873" i="1"/>
  <c r="O1873" i="1" s="1"/>
  <c r="Q1872" i="1"/>
  <c r="N1872" i="1"/>
  <c r="O1872" i="1" s="1"/>
  <c r="Q1871" i="1"/>
  <c r="N1871" i="1"/>
  <c r="O1871" i="1" s="1"/>
  <c r="Q1870" i="1"/>
  <c r="N1870" i="1"/>
  <c r="O1870" i="1" s="1"/>
  <c r="Q1869" i="1"/>
  <c r="N1869" i="1"/>
  <c r="O1869" i="1" s="1"/>
  <c r="Q1868" i="1"/>
  <c r="N1868" i="1"/>
  <c r="O1868" i="1" s="1"/>
  <c r="Q1867" i="1"/>
  <c r="N1867" i="1"/>
  <c r="O1867" i="1" s="1"/>
  <c r="Q1866" i="1"/>
  <c r="N1866" i="1"/>
  <c r="O1866" i="1" s="1"/>
  <c r="Q1865" i="1"/>
  <c r="N1865" i="1"/>
  <c r="O1865" i="1" s="1"/>
  <c r="Q1864" i="1"/>
  <c r="N1864" i="1"/>
  <c r="O1864" i="1" s="1"/>
  <c r="Q1863" i="1"/>
  <c r="N1863" i="1"/>
  <c r="O1863" i="1" s="1"/>
  <c r="Q1862" i="1"/>
  <c r="N1862" i="1"/>
  <c r="O1862" i="1" s="1"/>
  <c r="Q1861" i="1"/>
  <c r="N1861" i="1"/>
  <c r="O1861" i="1" s="1"/>
  <c r="Q1860" i="1"/>
  <c r="N1860" i="1"/>
  <c r="O1860" i="1" s="1"/>
  <c r="Q1859" i="1"/>
  <c r="N1859" i="1"/>
  <c r="O1859" i="1" s="1"/>
  <c r="Q1858" i="1"/>
  <c r="N1858" i="1"/>
  <c r="O1858" i="1" s="1"/>
  <c r="Q1857" i="1"/>
  <c r="N1857" i="1"/>
  <c r="O1857" i="1" s="1"/>
  <c r="Q1856" i="1"/>
  <c r="O1856" i="1"/>
  <c r="N1856" i="1"/>
  <c r="Q1855" i="1"/>
  <c r="O1855" i="1"/>
  <c r="N1855" i="1"/>
  <c r="Q1854" i="1"/>
  <c r="N1854" i="1"/>
  <c r="O1854" i="1" s="1"/>
  <c r="Q1853" i="1"/>
  <c r="N1853" i="1"/>
  <c r="O1853" i="1" s="1"/>
  <c r="Q1852" i="1"/>
  <c r="N1852" i="1"/>
  <c r="O1852" i="1" s="1"/>
  <c r="Q1851" i="1"/>
  <c r="N1851" i="1"/>
  <c r="O1851" i="1" s="1"/>
  <c r="Q1850" i="1"/>
  <c r="N1850" i="1"/>
  <c r="O1850" i="1" s="1"/>
  <c r="Q1849" i="1"/>
  <c r="O1849" i="1"/>
  <c r="N1849" i="1"/>
  <c r="Q1848" i="1"/>
  <c r="N1848" i="1"/>
  <c r="O1848" i="1" s="1"/>
  <c r="Q1847" i="1"/>
  <c r="N1847" i="1"/>
  <c r="O1847" i="1" s="1"/>
  <c r="Q1846" i="1"/>
  <c r="N1846" i="1"/>
  <c r="O1846" i="1" s="1"/>
  <c r="Q1845" i="1"/>
  <c r="N1845" i="1"/>
  <c r="O1845" i="1" s="1"/>
  <c r="Q1844" i="1"/>
  <c r="N1844" i="1"/>
  <c r="O1844" i="1" s="1"/>
  <c r="Q1843" i="1"/>
  <c r="N1843" i="1"/>
  <c r="O1843" i="1" s="1"/>
  <c r="Q1842" i="1"/>
  <c r="N1842" i="1"/>
  <c r="O1842" i="1" s="1"/>
  <c r="Q1841" i="1"/>
  <c r="N1841" i="1"/>
  <c r="O1841" i="1" s="1"/>
  <c r="Q1840" i="1"/>
  <c r="O1840" i="1"/>
  <c r="N1840" i="1"/>
  <c r="Q1839" i="1"/>
  <c r="N1839" i="1"/>
  <c r="O1839" i="1" s="1"/>
  <c r="Q1838" i="1"/>
  <c r="N1838" i="1"/>
  <c r="O1838" i="1" s="1"/>
  <c r="Q1837" i="1"/>
  <c r="N1837" i="1"/>
  <c r="O1837" i="1" s="1"/>
  <c r="Q1836" i="1"/>
  <c r="N1836" i="1"/>
  <c r="O1836" i="1" s="1"/>
  <c r="Q1835" i="1"/>
  <c r="N1835" i="1"/>
  <c r="O1835" i="1" s="1"/>
  <c r="X1834" i="1"/>
  <c r="X1835" i="1" s="1"/>
  <c r="X1836" i="1" s="1"/>
  <c r="X1837" i="1" s="1"/>
  <c r="X1838" i="1" s="1"/>
  <c r="X1839" i="1" s="1"/>
  <c r="X1840" i="1" s="1"/>
  <c r="X1841" i="1" s="1"/>
  <c r="X1842" i="1" s="1"/>
  <c r="X1843" i="1" s="1"/>
  <c r="X1844" i="1" s="1"/>
  <c r="X1845" i="1" s="1"/>
  <c r="X1846" i="1" s="1"/>
  <c r="X1847" i="1" s="1"/>
  <c r="X1848" i="1" s="1"/>
  <c r="X1849" i="1" s="1"/>
  <c r="X1850" i="1" s="1"/>
  <c r="X1851" i="1" s="1"/>
  <c r="X1852" i="1" s="1"/>
  <c r="X1853" i="1" s="1"/>
  <c r="X1854" i="1" s="1"/>
  <c r="X1855" i="1" s="1"/>
  <c r="X1856" i="1" s="1"/>
  <c r="X1857" i="1" s="1"/>
  <c r="X1858" i="1" s="1"/>
  <c r="X1859" i="1" s="1"/>
  <c r="X1860" i="1" s="1"/>
  <c r="X1861" i="1" s="1"/>
  <c r="X1862" i="1" s="1"/>
  <c r="X1863" i="1" s="1"/>
  <c r="X1864" i="1" s="1"/>
  <c r="X1865" i="1" s="1"/>
  <c r="X1866" i="1" s="1"/>
  <c r="X1867" i="1" s="1"/>
  <c r="X1868" i="1" s="1"/>
  <c r="X1869" i="1" s="1"/>
  <c r="X1870" i="1" s="1"/>
  <c r="X1871" i="1" s="1"/>
  <c r="X1872" i="1" s="1"/>
  <c r="X1873" i="1" s="1"/>
  <c r="X1874" i="1" s="1"/>
  <c r="X1875" i="1" s="1"/>
  <c r="X1876" i="1" s="1"/>
  <c r="X1877" i="1" s="1"/>
  <c r="X1878" i="1" s="1"/>
  <c r="X1879" i="1" s="1"/>
  <c r="X1880" i="1" s="1"/>
  <c r="X1881" i="1" s="1"/>
  <c r="X1882" i="1" s="1"/>
  <c r="X1883" i="1" s="1"/>
  <c r="X1884" i="1" s="1"/>
  <c r="X1885" i="1" s="1"/>
  <c r="X1886" i="1" s="1"/>
  <c r="X1887" i="1" s="1"/>
  <c r="X1888" i="1" s="1"/>
  <c r="X1889" i="1" s="1"/>
  <c r="X1890" i="1" s="1"/>
  <c r="X1891" i="1" s="1"/>
  <c r="X1892" i="1" s="1"/>
  <c r="X1893" i="1" s="1"/>
  <c r="X1894" i="1" s="1"/>
  <c r="X1895" i="1" s="1"/>
  <c r="X1896" i="1" s="1"/>
  <c r="X1897" i="1" s="1"/>
  <c r="X1898" i="1" s="1"/>
  <c r="X1899" i="1" s="1"/>
  <c r="X1900" i="1" s="1"/>
  <c r="X1901" i="1" s="1"/>
  <c r="X1902" i="1" s="1"/>
  <c r="X1903" i="1" s="1"/>
  <c r="X1904" i="1" s="1"/>
  <c r="X1905" i="1" s="1"/>
  <c r="X1906" i="1" s="1"/>
  <c r="X1907" i="1" s="1"/>
  <c r="X1908" i="1" s="1"/>
  <c r="X1909" i="1" s="1"/>
  <c r="X1910" i="1" s="1"/>
  <c r="X1911" i="1" s="1"/>
  <c r="X1912" i="1" s="1"/>
  <c r="X1913" i="1" s="1"/>
  <c r="X1914" i="1" s="1"/>
  <c r="X1915" i="1" s="1"/>
  <c r="X1916" i="1" s="1"/>
  <c r="X1917" i="1" s="1"/>
  <c r="X1918" i="1" s="1"/>
  <c r="X1919" i="1" s="1"/>
  <c r="X1920" i="1" s="1"/>
  <c r="X1921" i="1" s="1"/>
  <c r="X1922" i="1" s="1"/>
  <c r="X1923" i="1" s="1"/>
  <c r="X1924" i="1" s="1"/>
  <c r="X1925" i="1" s="1"/>
  <c r="X1926" i="1" s="1"/>
  <c r="X1927" i="1" s="1"/>
  <c r="X1928" i="1" s="1"/>
  <c r="X1929" i="1" s="1"/>
  <c r="X1930" i="1" s="1"/>
  <c r="X1931" i="1" s="1"/>
  <c r="X1932" i="1" s="1"/>
  <c r="X1933" i="1" s="1"/>
  <c r="X1934" i="1" s="1"/>
  <c r="X1935" i="1" s="1"/>
  <c r="X1936" i="1" s="1"/>
  <c r="X1937" i="1" s="1"/>
  <c r="X1938" i="1" s="1"/>
  <c r="X1939" i="1" s="1"/>
  <c r="X1940" i="1" s="1"/>
  <c r="X1941" i="1" s="1"/>
  <c r="X1942" i="1" s="1"/>
  <c r="X1943" i="1" s="1"/>
  <c r="X1944" i="1" s="1"/>
  <c r="X1945" i="1" s="1"/>
  <c r="X1946" i="1" s="1"/>
  <c r="X1947" i="1" s="1"/>
  <c r="X1948" i="1" s="1"/>
  <c r="X1949" i="1" s="1"/>
  <c r="X1950" i="1" s="1"/>
  <c r="X1951" i="1" s="1"/>
  <c r="X1952" i="1" s="1"/>
  <c r="X1953" i="1" s="1"/>
  <c r="X1954" i="1" s="1"/>
  <c r="X1955" i="1" s="1"/>
  <c r="X1956" i="1" s="1"/>
  <c r="X1957" i="1" s="1"/>
  <c r="X1958" i="1" s="1"/>
  <c r="X1959" i="1" s="1"/>
  <c r="X1960" i="1" s="1"/>
  <c r="X1961" i="1" s="1"/>
  <c r="X1962" i="1" s="1"/>
  <c r="X1963" i="1" s="1"/>
  <c r="X1964" i="1" s="1"/>
  <c r="X1965" i="1" s="1"/>
  <c r="X1966" i="1" s="1"/>
  <c r="X1967" i="1" s="1"/>
  <c r="X1968" i="1" s="1"/>
  <c r="X1969" i="1" s="1"/>
  <c r="X1970" i="1" s="1"/>
  <c r="X1971" i="1" s="1"/>
  <c r="X1972" i="1" s="1"/>
  <c r="X1973" i="1" s="1"/>
  <c r="X1974" i="1" s="1"/>
  <c r="X1975" i="1" s="1"/>
  <c r="X1976" i="1" s="1"/>
  <c r="X1977" i="1" s="1"/>
  <c r="X1978" i="1" s="1"/>
  <c r="X1979" i="1" s="1"/>
  <c r="X1980" i="1" s="1"/>
  <c r="X1981" i="1" s="1"/>
  <c r="X1982" i="1" s="1"/>
  <c r="X1983" i="1" s="1"/>
  <c r="X1984" i="1" s="1"/>
  <c r="X1985" i="1" s="1"/>
  <c r="X1986" i="1" s="1"/>
  <c r="X1987" i="1" s="1"/>
  <c r="X1988" i="1" s="1"/>
  <c r="X1989" i="1" s="1"/>
  <c r="X1990" i="1" s="1"/>
  <c r="X1991" i="1" s="1"/>
  <c r="X1992" i="1" s="1"/>
  <c r="X1993" i="1" s="1"/>
  <c r="X1994" i="1" s="1"/>
  <c r="X1995" i="1" s="1"/>
  <c r="X1996" i="1" s="1"/>
  <c r="X1997" i="1" s="1"/>
  <c r="X1998" i="1" s="1"/>
  <c r="X1999" i="1" s="1"/>
  <c r="X2000" i="1" s="1"/>
  <c r="X2001" i="1" s="1"/>
  <c r="X2002" i="1" s="1"/>
  <c r="X2003" i="1" s="1"/>
  <c r="X2004" i="1" s="1"/>
  <c r="X2005" i="1" s="1"/>
  <c r="X2006" i="1" s="1"/>
  <c r="X2007" i="1" s="1"/>
  <c r="X2008" i="1" s="1"/>
  <c r="X2009" i="1" s="1"/>
  <c r="X2010" i="1" s="1"/>
  <c r="X2011" i="1" s="1"/>
  <c r="X2012" i="1" s="1"/>
  <c r="X2013" i="1" s="1"/>
  <c r="X2014" i="1" s="1"/>
  <c r="X2015" i="1" s="1"/>
  <c r="X2016" i="1" s="1"/>
  <c r="X2017" i="1" s="1"/>
  <c r="X2018" i="1" s="1"/>
  <c r="X2019" i="1" s="1"/>
  <c r="X2020" i="1" s="1"/>
  <c r="X2021" i="1" s="1"/>
  <c r="X2022" i="1" s="1"/>
  <c r="X2023" i="1" s="1"/>
  <c r="X2024" i="1" s="1"/>
  <c r="X2025" i="1" s="1"/>
  <c r="X2026" i="1" s="1"/>
  <c r="X2027" i="1" s="1"/>
  <c r="X2028" i="1" s="1"/>
  <c r="X2029" i="1" s="1"/>
  <c r="X2030" i="1" s="1"/>
  <c r="X2031" i="1" s="1"/>
  <c r="X2032" i="1" s="1"/>
  <c r="X2033" i="1" s="1"/>
  <c r="X2034" i="1" s="1"/>
  <c r="X2035" i="1" s="1"/>
  <c r="X2036" i="1" s="1"/>
  <c r="X2037" i="1" s="1"/>
  <c r="X2038" i="1" s="1"/>
  <c r="X2039" i="1" s="1"/>
  <c r="X2040" i="1" s="1"/>
  <c r="X2041" i="1" s="1"/>
  <c r="X2042" i="1" s="1"/>
  <c r="X2043" i="1" s="1"/>
  <c r="X2044" i="1" s="1"/>
  <c r="X2045" i="1" s="1"/>
  <c r="X2046" i="1" s="1"/>
  <c r="X2047" i="1" s="1"/>
  <c r="X2048" i="1" s="1"/>
  <c r="X2049" i="1" s="1"/>
  <c r="X2050" i="1" s="1"/>
  <c r="X2051" i="1" s="1"/>
  <c r="X2052" i="1" s="1"/>
  <c r="X2053" i="1" s="1"/>
  <c r="X2054" i="1" s="1"/>
  <c r="X2055" i="1" s="1"/>
  <c r="X2056" i="1" s="1"/>
  <c r="X2057" i="1" s="1"/>
  <c r="X2058" i="1" s="1"/>
  <c r="X2059" i="1" s="1"/>
  <c r="X2060" i="1" s="1"/>
  <c r="X2061" i="1" s="1"/>
  <c r="X2062" i="1" s="1"/>
  <c r="X2063" i="1" s="1"/>
  <c r="X2064" i="1" s="1"/>
  <c r="X2065" i="1" s="1"/>
  <c r="X2066" i="1" s="1"/>
  <c r="X2067" i="1" s="1"/>
  <c r="X2068" i="1" s="1"/>
  <c r="X2069" i="1" s="1"/>
  <c r="X2070" i="1" s="1"/>
  <c r="X2071" i="1" s="1"/>
  <c r="X2072" i="1" s="1"/>
  <c r="X2073" i="1" s="1"/>
  <c r="X2074" i="1" s="1"/>
  <c r="X2075" i="1" s="1"/>
  <c r="X2076" i="1" s="1"/>
  <c r="X2077" i="1" s="1"/>
  <c r="X2078" i="1" s="1"/>
  <c r="X2079" i="1" s="1"/>
  <c r="X2080" i="1" s="1"/>
  <c r="X2081" i="1" s="1"/>
  <c r="X2082" i="1" s="1"/>
  <c r="X2083" i="1" s="1"/>
  <c r="X2084" i="1" s="1"/>
  <c r="X2085" i="1" s="1"/>
  <c r="X2086" i="1" s="1"/>
  <c r="X2087" i="1" s="1"/>
  <c r="X2088" i="1" s="1"/>
  <c r="X2089" i="1" s="1"/>
  <c r="X2090" i="1" s="1"/>
  <c r="X2091" i="1" s="1"/>
  <c r="X2092" i="1" s="1"/>
  <c r="X2093" i="1" s="1"/>
  <c r="X2094" i="1" s="1"/>
  <c r="X2095" i="1" s="1"/>
  <c r="X2096" i="1" s="1"/>
  <c r="X2097" i="1" s="1"/>
  <c r="X2098" i="1" s="1"/>
  <c r="X2099" i="1" s="1"/>
  <c r="X2100" i="1" s="1"/>
  <c r="X2101" i="1" s="1"/>
  <c r="X2102" i="1" s="1"/>
  <c r="X2103" i="1" s="1"/>
  <c r="X2104" i="1" s="1"/>
  <c r="X2105" i="1" s="1"/>
  <c r="X2106" i="1" s="1"/>
  <c r="X2107" i="1" s="1"/>
  <c r="X2108" i="1" s="1"/>
  <c r="X2109" i="1" s="1"/>
  <c r="X2110" i="1" s="1"/>
  <c r="X2111" i="1" s="1"/>
  <c r="X2112" i="1" s="1"/>
  <c r="X2113" i="1" s="1"/>
  <c r="X2114" i="1" s="1"/>
  <c r="X2115" i="1" s="1"/>
  <c r="X2116" i="1" s="1"/>
  <c r="X2117" i="1" s="1"/>
  <c r="X2118" i="1" s="1"/>
  <c r="X2119" i="1" s="1"/>
  <c r="X2120" i="1" s="1"/>
  <c r="X2121" i="1" s="1"/>
  <c r="X2122" i="1" s="1"/>
  <c r="X2123" i="1" s="1"/>
  <c r="X2124" i="1" s="1"/>
  <c r="X2125" i="1" s="1"/>
  <c r="X2126" i="1" s="1"/>
  <c r="X2127" i="1" s="1"/>
  <c r="X2128" i="1" s="1"/>
  <c r="X2129" i="1" s="1"/>
  <c r="X2130" i="1" s="1"/>
  <c r="X2131" i="1" s="1"/>
  <c r="X2132" i="1" s="1"/>
  <c r="X2133" i="1" s="1"/>
  <c r="X2134" i="1" s="1"/>
  <c r="X2135" i="1" s="1"/>
  <c r="X2136" i="1" s="1"/>
  <c r="X2137" i="1" s="1"/>
  <c r="X2138" i="1" s="1"/>
  <c r="X2139" i="1" s="1"/>
  <c r="X2140" i="1" s="1"/>
  <c r="X2141" i="1" s="1"/>
  <c r="X2142" i="1" s="1"/>
  <c r="X2143" i="1" s="1"/>
  <c r="X2144" i="1" s="1"/>
  <c r="X2145" i="1" s="1"/>
  <c r="X2146" i="1" s="1"/>
  <c r="X2147" i="1" s="1"/>
  <c r="X2148" i="1" s="1"/>
  <c r="X2149" i="1" s="1"/>
  <c r="X2150" i="1" s="1"/>
  <c r="X2151" i="1" s="1"/>
  <c r="X2152" i="1" s="1"/>
  <c r="X2153" i="1" s="1"/>
  <c r="X2154" i="1" s="1"/>
  <c r="X2155" i="1" s="1"/>
  <c r="X2156" i="1" s="1"/>
  <c r="X2157" i="1" s="1"/>
  <c r="X2158" i="1" s="1"/>
  <c r="X2159" i="1" s="1"/>
  <c r="X2160" i="1" s="1"/>
  <c r="X2161" i="1" s="1"/>
  <c r="X2162" i="1" s="1"/>
  <c r="X2163" i="1" s="1"/>
  <c r="X2164" i="1" s="1"/>
  <c r="X2165" i="1" s="1"/>
  <c r="X2166" i="1" s="1"/>
  <c r="X2167" i="1" s="1"/>
  <c r="X2168" i="1" s="1"/>
  <c r="X2169" i="1" s="1"/>
  <c r="X2170" i="1" s="1"/>
  <c r="X2171" i="1" s="1"/>
  <c r="X2172" i="1" s="1"/>
  <c r="X2173" i="1" s="1"/>
  <c r="X2174" i="1" s="1"/>
  <c r="X2175" i="1" s="1"/>
  <c r="X2176" i="1" s="1"/>
  <c r="X2177" i="1" s="1"/>
  <c r="X2178" i="1" s="1"/>
  <c r="X2179" i="1" s="1"/>
  <c r="X2180" i="1" s="1"/>
  <c r="X2181" i="1" s="1"/>
  <c r="X2182" i="1" s="1"/>
  <c r="X2183" i="1" s="1"/>
  <c r="X2184" i="1" s="1"/>
  <c r="X2185" i="1" s="1"/>
  <c r="X2186" i="1" s="1"/>
  <c r="X2187" i="1" s="1"/>
  <c r="X2188" i="1" s="1"/>
  <c r="X2189" i="1" s="1"/>
  <c r="X2190" i="1" s="1"/>
  <c r="X2191" i="1" s="1"/>
  <c r="X2192" i="1" s="1"/>
  <c r="X2193" i="1" s="1"/>
  <c r="X2194" i="1" s="1"/>
  <c r="X2195" i="1" s="1"/>
  <c r="X2196" i="1" s="1"/>
  <c r="X2197" i="1" s="1"/>
  <c r="X2198" i="1" s="1"/>
  <c r="X2199" i="1" s="1"/>
  <c r="Q1834" i="1"/>
  <c r="N1834" i="1"/>
  <c r="O1834" i="1" s="1"/>
  <c r="V1834" i="1" s="1"/>
  <c r="V1835" i="1" s="1"/>
  <c r="U1833" i="1"/>
  <c r="Q1833" i="1"/>
  <c r="N1833" i="1"/>
  <c r="O1833" i="1" s="1"/>
  <c r="U1832" i="1"/>
  <c r="Q1832" i="1"/>
  <c r="N1832" i="1"/>
  <c r="O1832" i="1" s="1"/>
  <c r="U1831" i="1"/>
  <c r="Q1831" i="1"/>
  <c r="N1831" i="1"/>
  <c r="O1831" i="1" s="1"/>
  <c r="U1830" i="1"/>
  <c r="Q1830" i="1"/>
  <c r="N1830" i="1"/>
  <c r="O1830" i="1" s="1"/>
  <c r="U1829" i="1"/>
  <c r="Q1829" i="1"/>
  <c r="N1829" i="1"/>
  <c r="O1829" i="1" s="1"/>
  <c r="U1828" i="1"/>
  <c r="Q1828" i="1"/>
  <c r="N1828" i="1"/>
  <c r="O1828" i="1" s="1"/>
  <c r="U1827" i="1"/>
  <c r="Q1827" i="1"/>
  <c r="N1827" i="1"/>
  <c r="O1827" i="1" s="1"/>
  <c r="U1826" i="1"/>
  <c r="Q1826" i="1"/>
  <c r="N1826" i="1"/>
  <c r="O1826" i="1" s="1"/>
  <c r="U1825" i="1"/>
  <c r="Q1825" i="1"/>
  <c r="N1825" i="1"/>
  <c r="O1825" i="1" s="1"/>
  <c r="U1824" i="1"/>
  <c r="Q1824" i="1"/>
  <c r="N1824" i="1"/>
  <c r="O1824" i="1" s="1"/>
  <c r="U1823" i="1"/>
  <c r="Q1823" i="1"/>
  <c r="N1823" i="1"/>
  <c r="O1823" i="1" s="1"/>
  <c r="U1822" i="1"/>
  <c r="Q1822" i="1"/>
  <c r="N1822" i="1"/>
  <c r="O1822" i="1" s="1"/>
  <c r="U1821" i="1"/>
  <c r="Q1821" i="1"/>
  <c r="N1821" i="1"/>
  <c r="O1821" i="1" s="1"/>
  <c r="U1820" i="1"/>
  <c r="Q1820" i="1"/>
  <c r="N1820" i="1"/>
  <c r="O1820" i="1" s="1"/>
  <c r="U1819" i="1"/>
  <c r="Q1819" i="1"/>
  <c r="N1819" i="1"/>
  <c r="O1819" i="1" s="1"/>
  <c r="U1818" i="1"/>
  <c r="Q1818" i="1"/>
  <c r="N1818" i="1"/>
  <c r="O1818" i="1" s="1"/>
  <c r="U1817" i="1"/>
  <c r="Q1817" i="1"/>
  <c r="N1817" i="1"/>
  <c r="O1817" i="1" s="1"/>
  <c r="U1816" i="1"/>
  <c r="Q1816" i="1"/>
  <c r="N1816" i="1"/>
  <c r="O1816" i="1" s="1"/>
  <c r="U1815" i="1"/>
  <c r="Q1815" i="1"/>
  <c r="N1815" i="1"/>
  <c r="O1815" i="1" s="1"/>
  <c r="U1814" i="1"/>
  <c r="Q1814" i="1"/>
  <c r="N1814" i="1"/>
  <c r="O1814" i="1" s="1"/>
  <c r="U1813" i="1"/>
  <c r="Q1813" i="1"/>
  <c r="N1813" i="1"/>
  <c r="O1813" i="1" s="1"/>
  <c r="U1812" i="1"/>
  <c r="Q1812" i="1"/>
  <c r="N1812" i="1"/>
  <c r="O1812" i="1" s="1"/>
  <c r="U1811" i="1"/>
  <c r="Q1811" i="1"/>
  <c r="N1811" i="1"/>
  <c r="O1811" i="1" s="1"/>
  <c r="U1810" i="1"/>
  <c r="Q1810" i="1"/>
  <c r="N1810" i="1"/>
  <c r="O1810" i="1" s="1"/>
  <c r="U1809" i="1"/>
  <c r="Q1809" i="1"/>
  <c r="N1809" i="1"/>
  <c r="O1809" i="1" s="1"/>
  <c r="U1808" i="1"/>
  <c r="Q1808" i="1"/>
  <c r="N1808" i="1"/>
  <c r="O1808" i="1" s="1"/>
  <c r="U1807" i="1"/>
  <c r="Q1807" i="1"/>
  <c r="N1807" i="1"/>
  <c r="O1807" i="1" s="1"/>
  <c r="U1806" i="1"/>
  <c r="Q1806" i="1"/>
  <c r="N1806" i="1"/>
  <c r="O1806" i="1" s="1"/>
  <c r="U1805" i="1"/>
  <c r="Q1805" i="1"/>
  <c r="N1805" i="1"/>
  <c r="O1805" i="1" s="1"/>
  <c r="U1804" i="1"/>
  <c r="Q1804" i="1"/>
  <c r="N1804" i="1"/>
  <c r="O1804" i="1" s="1"/>
  <c r="U1803" i="1"/>
  <c r="Q1803" i="1"/>
  <c r="N1803" i="1"/>
  <c r="O1803" i="1" s="1"/>
  <c r="U1802" i="1"/>
  <c r="Q1802" i="1"/>
  <c r="N1802" i="1"/>
  <c r="O1802" i="1" s="1"/>
  <c r="U1801" i="1"/>
  <c r="Q1801" i="1"/>
  <c r="N1801" i="1"/>
  <c r="O1801" i="1" s="1"/>
  <c r="U1800" i="1"/>
  <c r="Q1800" i="1"/>
  <c r="N1800" i="1"/>
  <c r="O1800" i="1" s="1"/>
  <c r="U1799" i="1"/>
  <c r="Q1799" i="1"/>
  <c r="N1799" i="1"/>
  <c r="O1799" i="1" s="1"/>
  <c r="U1798" i="1"/>
  <c r="Q1798" i="1"/>
  <c r="N1798" i="1"/>
  <c r="O1798" i="1" s="1"/>
  <c r="U1797" i="1"/>
  <c r="Q1797" i="1"/>
  <c r="N1797" i="1"/>
  <c r="O1797" i="1" s="1"/>
  <c r="U1796" i="1"/>
  <c r="Q1796" i="1"/>
  <c r="N1796" i="1"/>
  <c r="O1796" i="1" s="1"/>
  <c r="U1795" i="1"/>
  <c r="Q1795" i="1"/>
  <c r="N1795" i="1"/>
  <c r="O1795" i="1" s="1"/>
  <c r="U1794" i="1"/>
  <c r="Q1794" i="1"/>
  <c r="N1794" i="1"/>
  <c r="O1794" i="1" s="1"/>
  <c r="U1793" i="1"/>
  <c r="Q1793" i="1"/>
  <c r="N1793" i="1"/>
  <c r="O1793" i="1" s="1"/>
  <c r="U1792" i="1"/>
  <c r="Q1792" i="1"/>
  <c r="N1792" i="1"/>
  <c r="O1792" i="1" s="1"/>
  <c r="U1791" i="1"/>
  <c r="Q1791" i="1"/>
  <c r="N1791" i="1"/>
  <c r="O1791" i="1" s="1"/>
  <c r="U1790" i="1"/>
  <c r="Q1790" i="1"/>
  <c r="N1790" i="1"/>
  <c r="O1790" i="1" s="1"/>
  <c r="U1789" i="1"/>
  <c r="Q1789" i="1"/>
  <c r="N1789" i="1"/>
  <c r="O1789" i="1" s="1"/>
  <c r="U1788" i="1"/>
  <c r="Q1788" i="1"/>
  <c r="N1788" i="1"/>
  <c r="O1788" i="1" s="1"/>
  <c r="U1787" i="1"/>
  <c r="Q1787" i="1"/>
  <c r="N1787" i="1"/>
  <c r="O1787" i="1" s="1"/>
  <c r="U1786" i="1"/>
  <c r="Q1786" i="1"/>
  <c r="N1786" i="1"/>
  <c r="O1786" i="1" s="1"/>
  <c r="U1785" i="1"/>
  <c r="Q1785" i="1"/>
  <c r="N1785" i="1"/>
  <c r="O1785" i="1" s="1"/>
  <c r="U1784" i="1"/>
  <c r="Q1784" i="1"/>
  <c r="N1784" i="1"/>
  <c r="O1784" i="1" s="1"/>
  <c r="U1783" i="1"/>
  <c r="Q1783" i="1"/>
  <c r="N1783" i="1"/>
  <c r="O1783" i="1" s="1"/>
  <c r="U1782" i="1"/>
  <c r="Q1782" i="1"/>
  <c r="N1782" i="1"/>
  <c r="O1782" i="1" s="1"/>
  <c r="U1781" i="1"/>
  <c r="Q1781" i="1"/>
  <c r="N1781" i="1"/>
  <c r="O1781" i="1" s="1"/>
  <c r="U1780" i="1"/>
  <c r="Q1780" i="1"/>
  <c r="N1780" i="1"/>
  <c r="O1780" i="1" s="1"/>
  <c r="U1779" i="1"/>
  <c r="Q1779" i="1"/>
  <c r="N1779" i="1"/>
  <c r="O1779" i="1" s="1"/>
  <c r="U1778" i="1"/>
  <c r="Q1778" i="1"/>
  <c r="N1778" i="1"/>
  <c r="O1778" i="1" s="1"/>
  <c r="U1777" i="1"/>
  <c r="Q1777" i="1"/>
  <c r="N1777" i="1"/>
  <c r="O1777" i="1" s="1"/>
  <c r="U1776" i="1"/>
  <c r="Q1776" i="1"/>
  <c r="N1776" i="1"/>
  <c r="O1776" i="1" s="1"/>
  <c r="U1775" i="1"/>
  <c r="Q1775" i="1"/>
  <c r="N1775" i="1"/>
  <c r="O1775" i="1" s="1"/>
  <c r="U1774" i="1"/>
  <c r="Q1774" i="1"/>
  <c r="N1774" i="1"/>
  <c r="O1774" i="1" s="1"/>
  <c r="U1773" i="1"/>
  <c r="Q1773" i="1"/>
  <c r="N1773" i="1"/>
  <c r="O1773" i="1" s="1"/>
  <c r="U1772" i="1"/>
  <c r="Q1772" i="1"/>
  <c r="N1772" i="1"/>
  <c r="O1772" i="1" s="1"/>
  <c r="U1771" i="1"/>
  <c r="Q1771" i="1"/>
  <c r="N1771" i="1"/>
  <c r="O1771" i="1" s="1"/>
  <c r="U1770" i="1"/>
  <c r="Q1770" i="1"/>
  <c r="N1770" i="1"/>
  <c r="O1770" i="1" s="1"/>
  <c r="U1769" i="1"/>
  <c r="Q1769" i="1"/>
  <c r="N1769" i="1"/>
  <c r="O1769" i="1" s="1"/>
  <c r="U1768" i="1"/>
  <c r="Q1768" i="1"/>
  <c r="N1768" i="1"/>
  <c r="O1768" i="1" s="1"/>
  <c r="U1767" i="1"/>
  <c r="Q1767" i="1"/>
  <c r="N1767" i="1"/>
  <c r="O1767" i="1" s="1"/>
  <c r="U1766" i="1"/>
  <c r="Q1766" i="1"/>
  <c r="N1766" i="1"/>
  <c r="O1766" i="1" s="1"/>
  <c r="U1765" i="1"/>
  <c r="Q1765" i="1"/>
  <c r="N1765" i="1"/>
  <c r="O1765" i="1" s="1"/>
  <c r="U1764" i="1"/>
  <c r="Q1764" i="1"/>
  <c r="N1764" i="1"/>
  <c r="O1764" i="1" s="1"/>
  <c r="U1763" i="1"/>
  <c r="Q1763" i="1"/>
  <c r="N1763" i="1"/>
  <c r="O1763" i="1" s="1"/>
  <c r="Q1762" i="1"/>
  <c r="N1762" i="1"/>
  <c r="O1762" i="1" s="1"/>
  <c r="Q1761" i="1"/>
  <c r="O1761" i="1"/>
  <c r="N1761" i="1"/>
  <c r="Q1760" i="1"/>
  <c r="N1760" i="1"/>
  <c r="O1760" i="1" s="1"/>
  <c r="Q1759" i="1"/>
  <c r="N1759" i="1"/>
  <c r="O1759" i="1" s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P1722" i="1" s="1"/>
  <c r="N1721" i="1"/>
  <c r="P1721" i="1" s="1"/>
  <c r="N1720" i="1"/>
  <c r="P1720" i="1" s="1"/>
  <c r="P1719" i="1"/>
  <c r="N1719" i="1"/>
  <c r="N1718" i="1"/>
  <c r="P1718" i="1" s="1"/>
  <c r="N1717" i="1"/>
  <c r="P1717" i="1" s="1"/>
  <c r="N1716" i="1"/>
  <c r="P1716" i="1" s="1"/>
  <c r="N1715" i="1"/>
  <c r="P1715" i="1" s="1"/>
  <c r="N1714" i="1"/>
  <c r="P1714" i="1" s="1"/>
  <c r="N1713" i="1"/>
  <c r="P1713" i="1" s="1"/>
  <c r="N1712" i="1"/>
  <c r="P1712" i="1" s="1"/>
  <c r="N1711" i="1"/>
  <c r="P1711" i="1" s="1"/>
  <c r="N1710" i="1"/>
  <c r="P1710" i="1" s="1"/>
  <c r="N1709" i="1"/>
  <c r="P1709" i="1" s="1"/>
  <c r="N1708" i="1"/>
  <c r="P1708" i="1" s="1"/>
  <c r="N1707" i="1"/>
  <c r="P1707" i="1" s="1"/>
  <c r="N1706" i="1"/>
  <c r="P1706" i="1" s="1"/>
  <c r="N1705" i="1"/>
  <c r="P1705" i="1" s="1"/>
  <c r="N1704" i="1"/>
  <c r="P1704" i="1" s="1"/>
  <c r="P1703" i="1"/>
  <c r="N1703" i="1"/>
  <c r="N1702" i="1"/>
  <c r="P1702" i="1" s="1"/>
  <c r="N1701" i="1"/>
  <c r="P1701" i="1" s="1"/>
  <c r="N1700" i="1"/>
  <c r="P1700" i="1" s="1"/>
  <c r="N1699" i="1"/>
  <c r="P1699" i="1" s="1"/>
  <c r="N1698" i="1"/>
  <c r="P1698" i="1" s="1"/>
  <c r="N1697" i="1"/>
  <c r="P1697" i="1" s="1"/>
  <c r="N1696" i="1"/>
  <c r="P1696" i="1" s="1"/>
  <c r="P1695" i="1"/>
  <c r="N1695" i="1"/>
  <c r="N1694" i="1"/>
  <c r="P1694" i="1" s="1"/>
  <c r="N1693" i="1"/>
  <c r="P1693" i="1" s="1"/>
  <c r="N1692" i="1"/>
  <c r="P1692" i="1" s="1"/>
  <c r="N1691" i="1"/>
  <c r="P1691" i="1" s="1"/>
  <c r="N1690" i="1"/>
  <c r="P1690" i="1" s="1"/>
  <c r="N1689" i="1"/>
  <c r="P1689" i="1" s="1"/>
  <c r="N1688" i="1"/>
  <c r="P1688" i="1" s="1"/>
  <c r="P1687" i="1"/>
  <c r="N1687" i="1"/>
  <c r="N1686" i="1"/>
  <c r="P1686" i="1" s="1"/>
  <c r="N1685" i="1"/>
  <c r="P1685" i="1" s="1"/>
  <c r="N1684" i="1"/>
  <c r="P1684" i="1" s="1"/>
  <c r="P1683" i="1"/>
  <c r="N1683" i="1"/>
  <c r="P1682" i="1"/>
  <c r="N1682" i="1"/>
  <c r="G1682" i="1"/>
  <c r="N1681" i="1"/>
  <c r="P1681" i="1" s="1"/>
  <c r="P1680" i="1"/>
  <c r="N1680" i="1"/>
  <c r="N1679" i="1"/>
  <c r="P1679" i="1" s="1"/>
  <c r="N1678" i="1"/>
  <c r="P1678" i="1" s="1"/>
  <c r="N1677" i="1"/>
  <c r="P1677" i="1" s="1"/>
  <c r="N1676" i="1"/>
  <c r="P1676" i="1" s="1"/>
  <c r="N1675" i="1"/>
  <c r="P1675" i="1" s="1"/>
  <c r="P1674" i="1"/>
  <c r="N1674" i="1"/>
  <c r="N1673" i="1"/>
  <c r="P1673" i="1" s="1"/>
  <c r="N1672" i="1"/>
  <c r="P1672" i="1" s="1"/>
  <c r="N1671" i="1"/>
  <c r="P1671" i="1" s="1"/>
  <c r="N1670" i="1"/>
  <c r="P1670" i="1" s="1"/>
  <c r="N1669" i="1"/>
  <c r="P1669" i="1" s="1"/>
  <c r="N1668" i="1"/>
  <c r="P1668" i="1" s="1"/>
  <c r="N1667" i="1"/>
  <c r="P1667" i="1" s="1"/>
  <c r="N1666" i="1"/>
  <c r="P1666" i="1" s="1"/>
  <c r="N1665" i="1"/>
  <c r="P1665" i="1" s="1"/>
  <c r="N1664" i="1"/>
  <c r="P1664" i="1" s="1"/>
  <c r="N1663" i="1"/>
  <c r="P1663" i="1" s="1"/>
  <c r="N1662" i="1"/>
  <c r="P1662" i="1" s="1"/>
  <c r="N1661" i="1"/>
  <c r="P1661" i="1" s="1"/>
  <c r="P1660" i="1"/>
  <c r="N1660" i="1"/>
  <c r="N1659" i="1"/>
  <c r="P1659" i="1" s="1"/>
  <c r="N1658" i="1"/>
  <c r="P1658" i="1" s="1"/>
  <c r="N1657" i="1"/>
  <c r="P1657" i="1" s="1"/>
  <c r="N1656" i="1"/>
  <c r="P1656" i="1" s="1"/>
  <c r="N1655" i="1"/>
  <c r="P1655" i="1" s="1"/>
  <c r="P1654" i="1"/>
  <c r="N1654" i="1"/>
  <c r="P1653" i="1"/>
  <c r="N1653" i="1"/>
  <c r="P1652" i="1"/>
  <c r="N1652" i="1"/>
  <c r="N1651" i="1"/>
  <c r="P1651" i="1" s="1"/>
  <c r="N1650" i="1"/>
  <c r="P1650" i="1" s="1"/>
  <c r="N1649" i="1"/>
  <c r="P1649" i="1" s="1"/>
  <c r="P1648" i="1"/>
  <c r="N1648" i="1"/>
  <c r="N1647" i="1"/>
  <c r="P1647" i="1" s="1"/>
  <c r="N1646" i="1"/>
  <c r="P1646" i="1" s="1"/>
  <c r="P1645" i="1"/>
  <c r="N1645" i="1"/>
  <c r="N1644" i="1"/>
  <c r="P1644" i="1" s="1"/>
  <c r="N1643" i="1"/>
  <c r="P1643" i="1" s="1"/>
  <c r="P1642" i="1"/>
  <c r="N1642" i="1"/>
  <c r="N1641" i="1"/>
  <c r="P1641" i="1" s="1"/>
  <c r="N1640" i="1"/>
  <c r="P1640" i="1" s="1"/>
  <c r="N1639" i="1"/>
  <c r="P1639" i="1" s="1"/>
  <c r="P1638" i="1"/>
  <c r="N1638" i="1"/>
  <c r="P1637" i="1"/>
  <c r="N1637" i="1"/>
  <c r="N1636" i="1"/>
  <c r="P1636" i="1" s="1"/>
  <c r="N1635" i="1"/>
  <c r="P1635" i="1" s="1"/>
  <c r="N1634" i="1"/>
  <c r="P1634" i="1" s="1"/>
  <c r="N1633" i="1"/>
  <c r="P1633" i="1" s="1"/>
  <c r="N1632" i="1"/>
  <c r="P1632" i="1" s="1"/>
  <c r="N1631" i="1"/>
  <c r="P1631" i="1" s="1"/>
  <c r="N1630" i="1"/>
  <c r="P1630" i="1" s="1"/>
  <c r="N1629" i="1"/>
  <c r="P1629" i="1" s="1"/>
  <c r="N1628" i="1"/>
  <c r="P1628" i="1" s="1"/>
  <c r="N1627" i="1"/>
  <c r="P1627" i="1" s="1"/>
  <c r="N1626" i="1"/>
  <c r="P1626" i="1" s="1"/>
  <c r="N1625" i="1"/>
  <c r="P1625" i="1" s="1"/>
  <c r="P1624" i="1"/>
  <c r="N1624" i="1"/>
  <c r="N1623" i="1"/>
  <c r="P1623" i="1" s="1"/>
  <c r="N1622" i="1"/>
  <c r="P1622" i="1" s="1"/>
  <c r="N1621" i="1"/>
  <c r="P1621" i="1" s="1"/>
  <c r="N1620" i="1"/>
  <c r="P1620" i="1" s="1"/>
  <c r="N1619" i="1"/>
  <c r="P1619" i="1" s="1"/>
  <c r="P1618" i="1"/>
  <c r="N1618" i="1"/>
  <c r="N1617" i="1"/>
  <c r="P1617" i="1" s="1"/>
  <c r="N1616" i="1"/>
  <c r="P1616" i="1" s="1"/>
  <c r="N1615" i="1"/>
  <c r="P1615" i="1" s="1"/>
  <c r="N1614" i="1"/>
  <c r="P1614" i="1" s="1"/>
  <c r="N1613" i="1"/>
  <c r="P1613" i="1" s="1"/>
  <c r="N1612" i="1"/>
  <c r="P1612" i="1" s="1"/>
  <c r="N1611" i="1"/>
  <c r="P1611" i="1" s="1"/>
  <c r="P1610" i="1"/>
  <c r="N1610" i="1"/>
  <c r="N1609" i="1"/>
  <c r="P1609" i="1" s="1"/>
  <c r="N1608" i="1"/>
  <c r="P1608" i="1" s="1"/>
  <c r="N1607" i="1"/>
  <c r="P1607" i="1" s="1"/>
  <c r="N1606" i="1"/>
  <c r="P1606" i="1" s="1"/>
  <c r="N1605" i="1"/>
  <c r="P1605" i="1" s="1"/>
  <c r="P1604" i="1"/>
  <c r="N1604" i="1"/>
  <c r="N1603" i="1"/>
  <c r="P1603" i="1" s="1"/>
  <c r="N1602" i="1"/>
  <c r="P1602" i="1" s="1"/>
  <c r="N1601" i="1"/>
  <c r="P1601" i="1" s="1"/>
  <c r="N1600" i="1"/>
  <c r="P1600" i="1" s="1"/>
  <c r="N1599" i="1"/>
  <c r="P1599" i="1" s="1"/>
  <c r="N1598" i="1"/>
  <c r="P1598" i="1" s="1"/>
  <c r="N1597" i="1"/>
  <c r="P1597" i="1" s="1"/>
  <c r="N1596" i="1"/>
  <c r="P1596" i="1" s="1"/>
  <c r="N1595" i="1"/>
  <c r="P1595" i="1" s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O1568" i="1"/>
  <c r="N1568" i="1"/>
  <c r="O1567" i="1"/>
  <c r="N1567" i="1"/>
  <c r="O1566" i="1"/>
  <c r="N1566" i="1"/>
  <c r="O1565" i="1"/>
  <c r="N1565" i="1"/>
  <c r="O1564" i="1"/>
  <c r="N1564" i="1"/>
  <c r="O1563" i="1"/>
  <c r="N1563" i="1"/>
  <c r="O1562" i="1"/>
  <c r="N1562" i="1"/>
  <c r="O1561" i="1"/>
  <c r="N1561" i="1"/>
  <c r="O1560" i="1"/>
  <c r="N1560" i="1"/>
  <c r="O1559" i="1"/>
  <c r="N1559" i="1"/>
  <c r="O1558" i="1"/>
  <c r="N1558" i="1"/>
  <c r="O1557" i="1"/>
  <c r="N1557" i="1"/>
  <c r="O1556" i="1"/>
  <c r="N1556" i="1"/>
  <c r="O1555" i="1"/>
  <c r="N1555" i="1"/>
  <c r="O1554" i="1"/>
  <c r="N1554" i="1"/>
  <c r="O1553" i="1"/>
  <c r="N1553" i="1"/>
  <c r="O1552" i="1"/>
  <c r="N1552" i="1"/>
  <c r="O1551" i="1"/>
  <c r="N1551" i="1"/>
  <c r="O1550" i="1"/>
  <c r="N1550" i="1"/>
  <c r="O1549" i="1"/>
  <c r="N1549" i="1"/>
  <c r="O1548" i="1"/>
  <c r="N1548" i="1"/>
  <c r="O1547" i="1"/>
  <c r="N1547" i="1"/>
  <c r="O1546" i="1"/>
  <c r="N1546" i="1"/>
  <c r="O1545" i="1"/>
  <c r="N1545" i="1"/>
  <c r="O1544" i="1"/>
  <c r="N1544" i="1"/>
  <c r="O1543" i="1"/>
  <c r="N1543" i="1"/>
  <c r="O1542" i="1"/>
  <c r="N1542" i="1"/>
  <c r="O1541" i="1"/>
  <c r="N1541" i="1"/>
  <c r="O1540" i="1"/>
  <c r="N1540" i="1"/>
  <c r="O1539" i="1"/>
  <c r="N1539" i="1"/>
  <c r="O1538" i="1"/>
  <c r="N1538" i="1"/>
  <c r="O1537" i="1"/>
  <c r="N1537" i="1"/>
  <c r="O1536" i="1"/>
  <c r="N1536" i="1"/>
  <c r="O1535" i="1"/>
  <c r="N1535" i="1"/>
  <c r="O1534" i="1"/>
  <c r="N1534" i="1"/>
  <c r="O1533" i="1"/>
  <c r="N1533" i="1"/>
  <c r="O1532" i="1"/>
  <c r="N1532" i="1"/>
  <c r="O1531" i="1"/>
  <c r="N1531" i="1"/>
  <c r="O1530" i="1"/>
  <c r="N1530" i="1"/>
  <c r="O1529" i="1"/>
  <c r="N1529" i="1"/>
  <c r="O1528" i="1"/>
  <c r="N1528" i="1"/>
  <c r="O1527" i="1"/>
  <c r="N1527" i="1"/>
  <c r="O1526" i="1"/>
  <c r="N1526" i="1"/>
  <c r="O1525" i="1"/>
  <c r="N1525" i="1"/>
  <c r="O1524" i="1"/>
  <c r="N1524" i="1"/>
  <c r="O1523" i="1"/>
  <c r="N1523" i="1"/>
  <c r="O1522" i="1"/>
  <c r="N1522" i="1"/>
  <c r="O1521" i="1"/>
  <c r="N1521" i="1"/>
  <c r="O1520" i="1"/>
  <c r="N1520" i="1"/>
  <c r="O1519" i="1"/>
  <c r="N1519" i="1"/>
  <c r="O1518" i="1"/>
  <c r="N1518" i="1"/>
  <c r="O1517" i="1"/>
  <c r="N1517" i="1"/>
  <c r="O1516" i="1"/>
  <c r="N1516" i="1"/>
  <c r="O1515" i="1"/>
  <c r="N1515" i="1"/>
  <c r="O1514" i="1"/>
  <c r="N1514" i="1"/>
  <c r="O1513" i="1"/>
  <c r="N1513" i="1"/>
  <c r="O1512" i="1"/>
  <c r="N1512" i="1"/>
  <c r="O1511" i="1"/>
  <c r="N1511" i="1"/>
  <c r="O1510" i="1"/>
  <c r="N1510" i="1"/>
  <c r="O1509" i="1"/>
  <c r="N1509" i="1"/>
  <c r="O1508" i="1"/>
  <c r="N1508" i="1"/>
  <c r="O1507" i="1"/>
  <c r="N1507" i="1"/>
  <c r="O1506" i="1"/>
  <c r="N1506" i="1"/>
  <c r="O1505" i="1"/>
  <c r="N1505" i="1"/>
  <c r="O1504" i="1"/>
  <c r="N1504" i="1"/>
  <c r="O1503" i="1"/>
  <c r="N1503" i="1"/>
  <c r="O1502" i="1"/>
  <c r="N1502" i="1"/>
  <c r="O1501" i="1"/>
  <c r="N1501" i="1"/>
  <c r="O1500" i="1"/>
  <c r="N1500" i="1"/>
  <c r="O1499" i="1"/>
  <c r="N1499" i="1"/>
  <c r="O1498" i="1"/>
  <c r="N1498" i="1"/>
  <c r="O1497" i="1"/>
  <c r="N1497" i="1"/>
  <c r="O1496" i="1"/>
  <c r="N1496" i="1"/>
  <c r="O1495" i="1"/>
  <c r="N1495" i="1"/>
  <c r="O1494" i="1"/>
  <c r="N1494" i="1"/>
  <c r="O1493" i="1"/>
  <c r="N1493" i="1"/>
  <c r="O1492" i="1"/>
  <c r="N1492" i="1"/>
  <c r="O1491" i="1"/>
  <c r="N1491" i="1"/>
  <c r="O1490" i="1"/>
  <c r="N1490" i="1"/>
  <c r="O1489" i="1"/>
  <c r="N1489" i="1"/>
  <c r="O1488" i="1"/>
  <c r="N1488" i="1"/>
  <c r="O1487" i="1"/>
  <c r="N1487" i="1"/>
  <c r="O1486" i="1"/>
  <c r="N1486" i="1"/>
  <c r="O1485" i="1"/>
  <c r="N1485" i="1"/>
  <c r="O1484" i="1"/>
  <c r="N1484" i="1"/>
  <c r="O1483" i="1"/>
  <c r="N1483" i="1"/>
  <c r="Q1483" i="1" s="1"/>
  <c r="O1482" i="1"/>
  <c r="N1482" i="1"/>
  <c r="Q1482" i="1" s="1"/>
  <c r="N1481" i="1"/>
  <c r="Q1481" i="1" s="1"/>
  <c r="N1480" i="1"/>
  <c r="Q1480" i="1" s="1"/>
  <c r="N1479" i="1"/>
  <c r="Q1479" i="1" s="1"/>
  <c r="N1478" i="1"/>
  <c r="Q1478" i="1" s="1"/>
  <c r="N1477" i="1"/>
  <c r="Q1477" i="1" s="1"/>
  <c r="N1476" i="1"/>
  <c r="Q1476" i="1" s="1"/>
  <c r="N1475" i="1"/>
  <c r="Q1475" i="1" s="1"/>
  <c r="N1474" i="1"/>
  <c r="Q1474" i="1" s="1"/>
  <c r="N1473" i="1"/>
  <c r="Q1473" i="1" s="1"/>
  <c r="N1472" i="1"/>
  <c r="Q1472" i="1" s="1"/>
  <c r="N1471" i="1"/>
  <c r="Q1471" i="1" s="1"/>
  <c r="N1470" i="1"/>
  <c r="Q1470" i="1" s="1"/>
  <c r="N1469" i="1"/>
  <c r="Q1469" i="1" s="1"/>
  <c r="N1468" i="1"/>
  <c r="Q1468" i="1" s="1"/>
  <c r="N1467" i="1"/>
  <c r="Q1467" i="1" s="1"/>
  <c r="N1466" i="1"/>
  <c r="Q1466" i="1" s="1"/>
  <c r="N1465" i="1"/>
  <c r="Q1465" i="1" s="1"/>
  <c r="N1464" i="1"/>
  <c r="Q1464" i="1" s="1"/>
  <c r="N1463" i="1"/>
  <c r="Q1463" i="1" s="1"/>
  <c r="N1462" i="1"/>
  <c r="Q1462" i="1" s="1"/>
  <c r="N1461" i="1"/>
  <c r="Q1461" i="1" s="1"/>
  <c r="N1460" i="1"/>
  <c r="Q1460" i="1" s="1"/>
  <c r="N1459" i="1"/>
  <c r="Q1459" i="1" s="1"/>
  <c r="N1458" i="1"/>
  <c r="Q1458" i="1" s="1"/>
  <c r="N1457" i="1"/>
  <c r="Q1457" i="1" s="1"/>
  <c r="N1456" i="1"/>
  <c r="Q1456" i="1" s="1"/>
  <c r="N1455" i="1"/>
  <c r="Q1455" i="1" s="1"/>
  <c r="N1454" i="1"/>
  <c r="Q1454" i="1" s="1"/>
  <c r="N1453" i="1"/>
  <c r="Q1453" i="1" s="1"/>
  <c r="N1452" i="1"/>
  <c r="Q1452" i="1" s="1"/>
  <c r="N1451" i="1"/>
  <c r="Q1451" i="1" s="1"/>
  <c r="N1450" i="1"/>
  <c r="Q1450" i="1" s="1"/>
  <c r="N1449" i="1"/>
  <c r="Q1449" i="1" s="1"/>
  <c r="N1448" i="1"/>
  <c r="Q1448" i="1" s="1"/>
  <c r="N1447" i="1"/>
  <c r="Q1447" i="1" s="1"/>
  <c r="N1446" i="1"/>
  <c r="Q1446" i="1" s="1"/>
  <c r="N1445" i="1"/>
  <c r="Q1445" i="1" s="1"/>
  <c r="N1444" i="1"/>
  <c r="Q1444" i="1" s="1"/>
  <c r="N1443" i="1"/>
  <c r="Q1443" i="1" s="1"/>
  <c r="N1442" i="1"/>
  <c r="Q1442" i="1" s="1"/>
  <c r="N1441" i="1"/>
  <c r="Q1441" i="1" s="1"/>
  <c r="N1440" i="1"/>
  <c r="Q1440" i="1" s="1"/>
  <c r="N1439" i="1"/>
  <c r="Q1439" i="1" s="1"/>
  <c r="P1438" i="1"/>
  <c r="N1438" i="1"/>
  <c r="Q1438" i="1" s="1"/>
  <c r="P1437" i="1"/>
  <c r="N1437" i="1"/>
  <c r="Q1437" i="1" s="1"/>
  <c r="N1436" i="1"/>
  <c r="Q1436" i="1" s="1"/>
  <c r="N1435" i="1"/>
  <c r="Q1435" i="1" s="1"/>
  <c r="N1434" i="1"/>
  <c r="Q1434" i="1" s="1"/>
  <c r="N1433" i="1"/>
  <c r="Q1433" i="1" s="1"/>
  <c r="N1432" i="1"/>
  <c r="Q1432" i="1" s="1"/>
  <c r="N1431" i="1"/>
  <c r="Q1431" i="1" s="1"/>
  <c r="N1430" i="1"/>
  <c r="Q1430" i="1" s="1"/>
  <c r="N1429" i="1"/>
  <c r="Q1429" i="1" s="1"/>
  <c r="N1428" i="1"/>
  <c r="Q1428" i="1" s="1"/>
  <c r="N1427" i="1"/>
  <c r="Q1427" i="1" s="1"/>
  <c r="N1426" i="1"/>
  <c r="Q1426" i="1" s="1"/>
  <c r="N1425" i="1"/>
  <c r="Q1425" i="1" s="1"/>
  <c r="P1424" i="1"/>
  <c r="N1424" i="1"/>
  <c r="Q1424" i="1" s="1"/>
  <c r="N1423" i="1"/>
  <c r="Q1423" i="1" s="1"/>
  <c r="N1422" i="1"/>
  <c r="Q1422" i="1" s="1"/>
  <c r="N1421" i="1"/>
  <c r="Q1421" i="1" s="1"/>
  <c r="N1420" i="1"/>
  <c r="Q1420" i="1" s="1"/>
  <c r="N1419" i="1"/>
  <c r="Q1419" i="1" s="1"/>
  <c r="N1418" i="1"/>
  <c r="Q1418" i="1" s="1"/>
  <c r="N1417" i="1"/>
  <c r="Q1417" i="1" s="1"/>
  <c r="Q1416" i="1"/>
  <c r="N1416" i="1"/>
  <c r="Q1415" i="1"/>
  <c r="N1415" i="1"/>
  <c r="N1414" i="1"/>
  <c r="Q1414" i="1" s="1"/>
  <c r="N1413" i="1"/>
  <c r="Q1413" i="1" s="1"/>
  <c r="Q1412" i="1"/>
  <c r="N1412" i="1"/>
  <c r="Q1411" i="1"/>
  <c r="N1411" i="1"/>
  <c r="N1410" i="1"/>
  <c r="Q1410" i="1" s="1"/>
  <c r="N1409" i="1"/>
  <c r="Q1409" i="1" s="1"/>
  <c r="N1408" i="1"/>
  <c r="Q1408" i="1" s="1"/>
  <c r="N1407" i="1"/>
  <c r="Q1407" i="1" s="1"/>
  <c r="N1406" i="1"/>
  <c r="Q1406" i="1" s="1"/>
  <c r="N1405" i="1"/>
  <c r="Q1405" i="1" s="1"/>
  <c r="N1404" i="1"/>
  <c r="Q1404" i="1" s="1"/>
  <c r="P1403" i="1"/>
  <c r="N1403" i="1"/>
  <c r="Q1403" i="1" s="1"/>
  <c r="N1402" i="1"/>
  <c r="Q1402" i="1" s="1"/>
  <c r="N1401" i="1"/>
  <c r="Q1401" i="1" s="1"/>
  <c r="N1400" i="1"/>
  <c r="Q1400" i="1" s="1"/>
  <c r="N1399" i="1"/>
  <c r="Q1399" i="1" s="1"/>
  <c r="Q1398" i="1"/>
  <c r="N1398" i="1"/>
  <c r="N1397" i="1"/>
  <c r="Q1397" i="1" s="1"/>
  <c r="N1396" i="1"/>
  <c r="Q1396" i="1" s="1"/>
  <c r="N1395" i="1"/>
  <c r="Q1395" i="1" s="1"/>
  <c r="N1394" i="1"/>
  <c r="Q1394" i="1" s="1"/>
  <c r="N1393" i="1"/>
  <c r="Q1393" i="1" s="1"/>
  <c r="N1392" i="1"/>
  <c r="Q1392" i="1" s="1"/>
  <c r="N1391" i="1"/>
  <c r="Q1391" i="1" s="1"/>
  <c r="N1390" i="1"/>
  <c r="Q1390" i="1" s="1"/>
  <c r="N1389" i="1"/>
  <c r="Q1389" i="1" s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O1357" i="1" s="1"/>
  <c r="N1356" i="1"/>
  <c r="O1356" i="1" s="1"/>
  <c r="N1355" i="1"/>
  <c r="O1355" i="1" s="1"/>
  <c r="N1354" i="1"/>
  <c r="O1354" i="1" s="1"/>
  <c r="N1353" i="1"/>
  <c r="O1353" i="1" s="1"/>
  <c r="N1352" i="1"/>
  <c r="O1352" i="1" s="1"/>
  <c r="N1351" i="1"/>
  <c r="O1351" i="1" s="1"/>
  <c r="N1350" i="1"/>
  <c r="O1350" i="1" s="1"/>
  <c r="N1349" i="1"/>
  <c r="O1349" i="1" s="1"/>
  <c r="N1348" i="1"/>
  <c r="O1348" i="1" s="1"/>
  <c r="Q1347" i="1"/>
  <c r="N1347" i="1"/>
  <c r="O1347" i="1" s="1"/>
  <c r="N1346" i="1"/>
  <c r="O1346" i="1" s="1"/>
  <c r="Q1345" i="1"/>
  <c r="N1345" i="1"/>
  <c r="O1345" i="1" s="1"/>
  <c r="N1344" i="1"/>
  <c r="O1344" i="1" s="1"/>
  <c r="N1343" i="1"/>
  <c r="O1343" i="1" s="1"/>
  <c r="N1342" i="1"/>
  <c r="O1342" i="1" s="1"/>
  <c r="O1341" i="1"/>
  <c r="N1341" i="1"/>
  <c r="N1340" i="1"/>
  <c r="O1340" i="1" s="1"/>
  <c r="N1339" i="1"/>
  <c r="O1339" i="1" s="1"/>
  <c r="N1338" i="1"/>
  <c r="O1338" i="1" s="1"/>
  <c r="N1337" i="1"/>
  <c r="O1337" i="1" s="1"/>
  <c r="O1336" i="1"/>
  <c r="N1336" i="1"/>
  <c r="O1335" i="1"/>
  <c r="N1335" i="1"/>
  <c r="N1334" i="1"/>
  <c r="O1334" i="1" s="1"/>
  <c r="N1333" i="1"/>
  <c r="O1333" i="1" s="1"/>
  <c r="N1332" i="1"/>
  <c r="O1332" i="1" s="1"/>
  <c r="N1331" i="1"/>
  <c r="O1331" i="1" s="1"/>
  <c r="N1330" i="1"/>
  <c r="O1330" i="1" s="1"/>
  <c r="N1329" i="1"/>
  <c r="O1329" i="1" s="1"/>
  <c r="N1328" i="1"/>
  <c r="O1328" i="1" s="1"/>
  <c r="O1327" i="1"/>
  <c r="N1327" i="1"/>
  <c r="N1326" i="1"/>
  <c r="O1326" i="1" s="1"/>
  <c r="N1325" i="1"/>
  <c r="O1325" i="1" s="1"/>
  <c r="N1324" i="1"/>
  <c r="N1323" i="1"/>
  <c r="N1322" i="1"/>
  <c r="Q1321" i="1"/>
  <c r="N1321" i="1"/>
  <c r="N1320" i="1"/>
  <c r="N1319" i="1"/>
  <c r="N1318" i="1"/>
  <c r="N1317" i="1"/>
  <c r="Q1316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F1295" i="1"/>
  <c r="F1296" i="1" s="1"/>
  <c r="F1297" i="1" s="1"/>
  <c r="F1298" i="1" s="1"/>
  <c r="F1299" i="1" s="1"/>
  <c r="F1300" i="1" s="1"/>
  <c r="F1301" i="1" s="1"/>
  <c r="F1302" i="1" s="1"/>
  <c r="F1303" i="1" s="1"/>
  <c r="F1304" i="1" s="1"/>
  <c r="F1305" i="1" s="1"/>
  <c r="F1306" i="1" s="1"/>
  <c r="F1307" i="1" s="1"/>
  <c r="F1308" i="1" s="1"/>
  <c r="F1309" i="1" s="1"/>
  <c r="F1310" i="1" s="1"/>
  <c r="F1311" i="1" s="1"/>
  <c r="F1312" i="1" s="1"/>
  <c r="F1313" i="1" s="1"/>
  <c r="F1314" i="1" s="1"/>
  <c r="F1315" i="1" s="1"/>
  <c r="F1316" i="1" s="1"/>
  <c r="F1317" i="1" s="1"/>
  <c r="F1318" i="1" s="1"/>
  <c r="F1319" i="1" s="1"/>
  <c r="F1320" i="1" s="1"/>
  <c r="F1321" i="1" s="1"/>
  <c r="F1322" i="1" s="1"/>
  <c r="F1323" i="1" s="1"/>
  <c r="F1324" i="1" s="1"/>
  <c r="F1325" i="1" s="1"/>
  <c r="F1326" i="1" s="1"/>
  <c r="F1327" i="1" s="1"/>
  <c r="F1328" i="1" s="1"/>
  <c r="F1329" i="1" s="1"/>
  <c r="F1330" i="1" s="1"/>
  <c r="F1331" i="1" s="1"/>
  <c r="F1332" i="1" s="1"/>
  <c r="F1333" i="1" s="1"/>
  <c r="F1334" i="1" s="1"/>
  <c r="F1335" i="1" s="1"/>
  <c r="F1336" i="1" s="1"/>
  <c r="F1337" i="1" s="1"/>
  <c r="F1338" i="1" s="1"/>
  <c r="F1339" i="1" s="1"/>
  <c r="F1340" i="1" s="1"/>
  <c r="F1341" i="1" s="1"/>
  <c r="F1342" i="1" s="1"/>
  <c r="F1343" i="1" s="1"/>
  <c r="F1344" i="1" s="1"/>
  <c r="F1345" i="1" s="1"/>
  <c r="F1346" i="1" s="1"/>
  <c r="F1347" i="1" s="1"/>
  <c r="F1348" i="1" s="1"/>
  <c r="F1349" i="1" s="1"/>
  <c r="F1350" i="1" s="1"/>
  <c r="F1351" i="1" s="1"/>
  <c r="F1352" i="1" s="1"/>
  <c r="F1353" i="1" s="1"/>
  <c r="F1354" i="1" s="1"/>
  <c r="F1355" i="1" s="1"/>
  <c r="F1356" i="1" s="1"/>
  <c r="F1357" i="1" s="1"/>
  <c r="F1358" i="1" s="1"/>
  <c r="F1359" i="1" s="1"/>
  <c r="F1360" i="1" s="1"/>
  <c r="F1361" i="1" s="1"/>
  <c r="F1362" i="1" s="1"/>
  <c r="F1363" i="1" s="1"/>
  <c r="F1364" i="1" s="1"/>
  <c r="F1365" i="1" s="1"/>
  <c r="F1366" i="1" s="1"/>
  <c r="F1367" i="1" s="1"/>
  <c r="F1368" i="1" s="1"/>
  <c r="F1369" i="1" s="1"/>
  <c r="F1370" i="1" s="1"/>
  <c r="F1371" i="1" s="1"/>
  <c r="F1372" i="1" s="1"/>
  <c r="F1373" i="1" s="1"/>
  <c r="F1374" i="1" s="1"/>
  <c r="F1375" i="1" s="1"/>
  <c r="F1376" i="1" s="1"/>
  <c r="F1377" i="1" s="1"/>
  <c r="F1378" i="1" s="1"/>
  <c r="F1379" i="1" s="1"/>
  <c r="F1380" i="1" s="1"/>
  <c r="F1381" i="1" s="1"/>
  <c r="F1382" i="1" s="1"/>
  <c r="F1383" i="1" s="1"/>
  <c r="F1384" i="1" s="1"/>
  <c r="F1385" i="1" s="1"/>
  <c r="F1386" i="1" s="1"/>
  <c r="F1387" i="1" s="1"/>
  <c r="F1388" i="1" s="1"/>
  <c r="F1389" i="1" s="1"/>
  <c r="F1390" i="1" s="1"/>
  <c r="F1391" i="1" s="1"/>
  <c r="F1392" i="1" s="1"/>
  <c r="F1393" i="1" s="1"/>
  <c r="F1394" i="1" s="1"/>
  <c r="F1395" i="1" s="1"/>
  <c r="F1396" i="1" s="1"/>
  <c r="F1397" i="1" s="1"/>
  <c r="F1398" i="1" s="1"/>
  <c r="F1399" i="1" s="1"/>
  <c r="F1400" i="1" s="1"/>
  <c r="F1401" i="1" s="1"/>
  <c r="F1402" i="1" s="1"/>
  <c r="F1403" i="1" s="1"/>
  <c r="F1404" i="1" s="1"/>
  <c r="F1405" i="1" s="1"/>
  <c r="F1406" i="1" s="1"/>
  <c r="F1407" i="1" s="1"/>
  <c r="F1408" i="1" s="1"/>
  <c r="F1409" i="1" s="1"/>
  <c r="F1410" i="1" s="1"/>
  <c r="F1411" i="1" s="1"/>
  <c r="F1412" i="1" s="1"/>
  <c r="F1413" i="1" s="1"/>
  <c r="F1414" i="1" s="1"/>
  <c r="F1415" i="1" s="1"/>
  <c r="F1416" i="1" s="1"/>
  <c r="F1417" i="1" s="1"/>
  <c r="F1418" i="1" s="1"/>
  <c r="F1419" i="1" s="1"/>
  <c r="F1420" i="1" s="1"/>
  <c r="F1421" i="1" s="1"/>
  <c r="F1422" i="1" s="1"/>
  <c r="F1423" i="1" s="1"/>
  <c r="F1424" i="1" s="1"/>
  <c r="F1425" i="1" s="1"/>
  <c r="F1426" i="1" s="1"/>
  <c r="F1427" i="1" s="1"/>
  <c r="F1428" i="1" s="1"/>
  <c r="F1429" i="1" s="1"/>
  <c r="F1430" i="1" s="1"/>
  <c r="F1431" i="1" s="1"/>
  <c r="F1432" i="1" s="1"/>
  <c r="F1433" i="1" s="1"/>
  <c r="F1434" i="1" s="1"/>
  <c r="F1435" i="1" s="1"/>
  <c r="F1436" i="1" s="1"/>
  <c r="F1437" i="1" s="1"/>
  <c r="F1438" i="1" s="1"/>
  <c r="F1439" i="1" s="1"/>
  <c r="F1440" i="1" s="1"/>
  <c r="F1441" i="1" s="1"/>
  <c r="F1442" i="1" s="1"/>
  <c r="F1443" i="1" s="1"/>
  <c r="F1444" i="1" s="1"/>
  <c r="F1445" i="1" s="1"/>
  <c r="F1446" i="1" s="1"/>
  <c r="F1447" i="1" s="1"/>
  <c r="F1448" i="1" s="1"/>
  <c r="F1449" i="1" s="1"/>
  <c r="F1450" i="1" s="1"/>
  <c r="F1451" i="1" s="1"/>
  <c r="F1452" i="1" s="1"/>
  <c r="F1453" i="1" s="1"/>
  <c r="F1454" i="1" s="1"/>
  <c r="F1455" i="1" s="1"/>
  <c r="F1456" i="1" s="1"/>
  <c r="F1457" i="1" s="1"/>
  <c r="F1458" i="1" s="1"/>
  <c r="F1459" i="1" s="1"/>
  <c r="F1460" i="1" s="1"/>
  <c r="F1461" i="1" s="1"/>
  <c r="F1462" i="1" s="1"/>
  <c r="F1463" i="1" s="1"/>
  <c r="F1464" i="1" s="1"/>
  <c r="F1465" i="1" s="1"/>
  <c r="F1466" i="1" s="1"/>
  <c r="F1467" i="1" s="1"/>
  <c r="F1468" i="1" s="1"/>
  <c r="F1469" i="1" s="1"/>
  <c r="F1470" i="1" s="1"/>
  <c r="F1471" i="1" s="1"/>
  <c r="F1472" i="1" s="1"/>
  <c r="F1473" i="1" s="1"/>
  <c r="F1474" i="1" s="1"/>
  <c r="F1475" i="1" s="1"/>
  <c r="F1476" i="1" s="1"/>
  <c r="F1477" i="1" s="1"/>
  <c r="F1478" i="1" s="1"/>
  <c r="F1479" i="1" s="1"/>
  <c r="F1480" i="1" s="1"/>
  <c r="F1481" i="1" s="1"/>
  <c r="F1482" i="1" s="1"/>
  <c r="F1483" i="1" s="1"/>
  <c r="F1484" i="1" s="1"/>
  <c r="F1485" i="1" s="1"/>
  <c r="F1486" i="1" s="1"/>
  <c r="F1487" i="1" s="1"/>
  <c r="F1488" i="1" s="1"/>
  <c r="F1489" i="1" s="1"/>
  <c r="F1490" i="1" s="1"/>
  <c r="F1491" i="1" s="1"/>
  <c r="F1492" i="1" s="1"/>
  <c r="F1493" i="1" s="1"/>
  <c r="F1494" i="1" s="1"/>
  <c r="F1495" i="1" s="1"/>
  <c r="F1496" i="1" s="1"/>
  <c r="F1497" i="1" s="1"/>
  <c r="F1498" i="1" s="1"/>
  <c r="F1499" i="1" s="1"/>
  <c r="F1500" i="1" s="1"/>
  <c r="F1501" i="1" s="1"/>
  <c r="F1502" i="1" s="1"/>
  <c r="F1503" i="1" s="1"/>
  <c r="F1504" i="1" s="1"/>
  <c r="F1505" i="1" s="1"/>
  <c r="F1506" i="1" s="1"/>
  <c r="F1507" i="1" s="1"/>
  <c r="F1508" i="1" s="1"/>
  <c r="F1509" i="1" s="1"/>
  <c r="F1510" i="1" s="1"/>
  <c r="F1511" i="1" s="1"/>
  <c r="F1512" i="1" s="1"/>
  <c r="F1513" i="1" s="1"/>
  <c r="F1514" i="1" s="1"/>
  <c r="F1515" i="1" s="1"/>
  <c r="F1516" i="1" s="1"/>
  <c r="F1517" i="1" s="1"/>
  <c r="F1518" i="1" s="1"/>
  <c r="F1519" i="1" s="1"/>
  <c r="F1520" i="1" s="1"/>
  <c r="F1521" i="1" s="1"/>
  <c r="F1522" i="1" s="1"/>
  <c r="F1523" i="1" s="1"/>
  <c r="F1524" i="1" s="1"/>
  <c r="F1525" i="1" s="1"/>
  <c r="F1526" i="1" s="1"/>
  <c r="F1527" i="1" s="1"/>
  <c r="F1528" i="1" s="1"/>
  <c r="F1529" i="1" s="1"/>
  <c r="F1530" i="1" s="1"/>
  <c r="F1531" i="1" s="1"/>
  <c r="F1532" i="1" s="1"/>
  <c r="F1533" i="1" s="1"/>
  <c r="F1534" i="1" s="1"/>
  <c r="F1535" i="1" s="1"/>
  <c r="F1536" i="1" s="1"/>
  <c r="F1537" i="1" s="1"/>
  <c r="F1538" i="1" s="1"/>
  <c r="F1539" i="1" s="1"/>
  <c r="F1540" i="1" s="1"/>
  <c r="F1541" i="1" s="1"/>
  <c r="F1542" i="1" s="1"/>
  <c r="F1543" i="1" s="1"/>
  <c r="F1544" i="1" s="1"/>
  <c r="F1545" i="1" s="1"/>
  <c r="F1546" i="1" s="1"/>
  <c r="F1547" i="1" s="1"/>
  <c r="F1548" i="1" s="1"/>
  <c r="F1549" i="1" s="1"/>
  <c r="F1550" i="1" s="1"/>
  <c r="F1551" i="1" s="1"/>
  <c r="F1552" i="1" s="1"/>
  <c r="F1553" i="1" s="1"/>
  <c r="F1554" i="1" s="1"/>
  <c r="F1555" i="1" s="1"/>
  <c r="F1556" i="1" s="1"/>
  <c r="F1557" i="1" s="1"/>
  <c r="F1558" i="1" s="1"/>
  <c r="F1559" i="1" s="1"/>
  <c r="F1560" i="1" s="1"/>
  <c r="F1561" i="1" s="1"/>
  <c r="F1562" i="1" s="1"/>
  <c r="F1563" i="1" s="1"/>
  <c r="F1564" i="1" s="1"/>
  <c r="F1565" i="1" s="1"/>
  <c r="F1566" i="1" s="1"/>
  <c r="F1567" i="1" s="1"/>
  <c r="F1568" i="1" s="1"/>
  <c r="F1569" i="1" s="1"/>
  <c r="F1570" i="1" s="1"/>
  <c r="F1571" i="1" s="1"/>
  <c r="F1572" i="1" s="1"/>
  <c r="F1573" i="1" s="1"/>
  <c r="F1574" i="1" s="1"/>
  <c r="F1575" i="1" s="1"/>
  <c r="F1576" i="1" s="1"/>
  <c r="F1577" i="1" s="1"/>
  <c r="F1578" i="1" s="1"/>
  <c r="F1579" i="1" s="1"/>
  <c r="F1580" i="1" s="1"/>
  <c r="F1581" i="1" s="1"/>
  <c r="F1582" i="1" s="1"/>
  <c r="F1583" i="1" s="1"/>
  <c r="F1584" i="1" s="1"/>
  <c r="F1585" i="1" s="1"/>
  <c r="F1586" i="1" s="1"/>
  <c r="F1587" i="1" s="1"/>
  <c r="F1588" i="1" s="1"/>
  <c r="F1589" i="1" s="1"/>
  <c r="F1590" i="1" s="1"/>
  <c r="F1591" i="1" s="1"/>
  <c r="F1592" i="1" s="1"/>
  <c r="F1593" i="1" s="1"/>
  <c r="F1594" i="1" s="1"/>
  <c r="F1595" i="1" s="1"/>
  <c r="F1596" i="1" s="1"/>
  <c r="F1597" i="1" s="1"/>
  <c r="F1598" i="1" s="1"/>
  <c r="F1599" i="1" s="1"/>
  <c r="F1600" i="1" s="1"/>
  <c r="F1601" i="1" s="1"/>
  <c r="F1602" i="1" s="1"/>
  <c r="F1603" i="1" s="1"/>
  <c r="F1604" i="1" s="1"/>
  <c r="F1605" i="1" s="1"/>
  <c r="F1606" i="1" s="1"/>
  <c r="F1607" i="1" s="1"/>
  <c r="F1608" i="1" s="1"/>
  <c r="F1609" i="1" s="1"/>
  <c r="F1610" i="1" s="1"/>
  <c r="F1611" i="1" s="1"/>
  <c r="F1612" i="1" s="1"/>
  <c r="F1613" i="1" s="1"/>
  <c r="F1614" i="1" s="1"/>
  <c r="F1615" i="1" s="1"/>
  <c r="F1616" i="1" s="1"/>
  <c r="F1617" i="1" s="1"/>
  <c r="F1618" i="1" s="1"/>
  <c r="F1619" i="1" s="1"/>
  <c r="F1620" i="1" s="1"/>
  <c r="F1621" i="1" s="1"/>
  <c r="F1622" i="1" s="1"/>
  <c r="F1623" i="1" s="1"/>
  <c r="F1624" i="1" s="1"/>
  <c r="F1625" i="1" s="1"/>
  <c r="F1626" i="1" s="1"/>
  <c r="F1627" i="1" s="1"/>
  <c r="F1628" i="1" s="1"/>
  <c r="F1629" i="1" s="1"/>
  <c r="F1630" i="1" s="1"/>
  <c r="F1631" i="1" s="1"/>
  <c r="F1632" i="1" s="1"/>
  <c r="F1633" i="1" s="1"/>
  <c r="F1634" i="1" s="1"/>
  <c r="F1635" i="1" s="1"/>
  <c r="F1636" i="1" s="1"/>
  <c r="F1637" i="1" s="1"/>
  <c r="F1638" i="1" s="1"/>
  <c r="F1639" i="1" s="1"/>
  <c r="F1640" i="1" s="1"/>
  <c r="F1641" i="1" s="1"/>
  <c r="F1642" i="1" s="1"/>
  <c r="F1643" i="1" s="1"/>
  <c r="F1644" i="1" s="1"/>
  <c r="F1645" i="1" s="1"/>
  <c r="F1646" i="1" s="1"/>
  <c r="F1647" i="1" s="1"/>
  <c r="F1648" i="1" s="1"/>
  <c r="F1649" i="1" s="1"/>
  <c r="F1650" i="1" s="1"/>
  <c r="F1651" i="1" s="1"/>
  <c r="F1652" i="1" s="1"/>
  <c r="F1653" i="1" s="1"/>
  <c r="F1654" i="1" s="1"/>
  <c r="F1655" i="1" s="1"/>
  <c r="F1656" i="1" s="1"/>
  <c r="F1657" i="1" s="1"/>
  <c r="F1658" i="1" s="1"/>
  <c r="F1659" i="1" s="1"/>
  <c r="F1660" i="1" s="1"/>
  <c r="F1661" i="1" s="1"/>
  <c r="F1662" i="1" s="1"/>
  <c r="F1663" i="1" s="1"/>
  <c r="F1664" i="1" s="1"/>
  <c r="F1665" i="1" s="1"/>
  <c r="F1666" i="1" s="1"/>
  <c r="F1667" i="1" s="1"/>
  <c r="F1668" i="1" s="1"/>
  <c r="F1669" i="1" s="1"/>
  <c r="F1670" i="1" s="1"/>
  <c r="F1671" i="1" s="1"/>
  <c r="F1672" i="1" s="1"/>
  <c r="F1673" i="1" s="1"/>
  <c r="F1674" i="1" s="1"/>
  <c r="F1675" i="1" s="1"/>
  <c r="F1676" i="1" s="1"/>
  <c r="F1677" i="1" s="1"/>
  <c r="F1678" i="1" s="1"/>
  <c r="F1679" i="1" s="1"/>
  <c r="F1680" i="1" s="1"/>
  <c r="F1681" i="1" s="1"/>
  <c r="F1682" i="1" s="1"/>
  <c r="F1683" i="1" s="1"/>
  <c r="F1684" i="1" s="1"/>
  <c r="F1685" i="1" s="1"/>
  <c r="F1686" i="1" s="1"/>
  <c r="F1687" i="1" s="1"/>
  <c r="F1688" i="1" s="1"/>
  <c r="F1689" i="1" s="1"/>
  <c r="F1690" i="1" s="1"/>
  <c r="F1691" i="1" s="1"/>
  <c r="F1692" i="1" s="1"/>
  <c r="F1693" i="1" s="1"/>
  <c r="F1694" i="1" s="1"/>
  <c r="F1695" i="1" s="1"/>
  <c r="F1696" i="1" s="1"/>
  <c r="F1697" i="1" s="1"/>
  <c r="F1698" i="1" s="1"/>
  <c r="F1699" i="1" s="1"/>
  <c r="F1700" i="1" s="1"/>
  <c r="F1701" i="1" s="1"/>
  <c r="F1702" i="1" s="1"/>
  <c r="F1703" i="1" s="1"/>
  <c r="F1704" i="1" s="1"/>
  <c r="F1705" i="1" s="1"/>
  <c r="F1706" i="1" s="1"/>
  <c r="F1707" i="1" s="1"/>
  <c r="F1708" i="1" s="1"/>
  <c r="F1709" i="1" s="1"/>
  <c r="F1710" i="1" s="1"/>
  <c r="F1711" i="1" s="1"/>
  <c r="F1712" i="1" s="1"/>
  <c r="F1713" i="1" s="1"/>
  <c r="F1714" i="1" s="1"/>
  <c r="F1715" i="1" s="1"/>
  <c r="F1716" i="1" s="1"/>
  <c r="F1717" i="1" s="1"/>
  <c r="F1718" i="1" s="1"/>
  <c r="F1719" i="1" s="1"/>
  <c r="F1720" i="1" s="1"/>
  <c r="F1721" i="1" s="1"/>
  <c r="F1722" i="1" s="1"/>
  <c r="F1723" i="1" s="1"/>
  <c r="F1724" i="1" s="1"/>
  <c r="F1725" i="1" s="1"/>
  <c r="F1726" i="1" s="1"/>
  <c r="F1727" i="1" s="1"/>
  <c r="F1728" i="1" s="1"/>
  <c r="F1729" i="1" s="1"/>
  <c r="F1730" i="1" s="1"/>
  <c r="F1731" i="1" s="1"/>
  <c r="F1732" i="1" s="1"/>
  <c r="F1733" i="1" s="1"/>
  <c r="F1734" i="1" s="1"/>
  <c r="F1735" i="1" s="1"/>
  <c r="F1736" i="1" s="1"/>
  <c r="F1737" i="1" s="1"/>
  <c r="F1738" i="1" s="1"/>
  <c r="F1739" i="1" s="1"/>
  <c r="F1740" i="1" s="1"/>
  <c r="F1741" i="1" s="1"/>
  <c r="F1742" i="1" s="1"/>
  <c r="F1743" i="1" s="1"/>
  <c r="F1744" i="1" s="1"/>
  <c r="F1745" i="1" s="1"/>
  <c r="F1746" i="1" s="1"/>
  <c r="F1747" i="1" s="1"/>
  <c r="F1748" i="1" s="1"/>
  <c r="F1749" i="1" s="1"/>
  <c r="F1750" i="1" s="1"/>
  <c r="F1751" i="1" s="1"/>
  <c r="F1752" i="1" s="1"/>
  <c r="F1753" i="1" s="1"/>
  <c r="F1754" i="1" s="1"/>
  <c r="F1755" i="1" s="1"/>
  <c r="F1756" i="1" s="1"/>
  <c r="F1757" i="1" s="1"/>
  <c r="F1758" i="1" s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O1254" i="1" s="1"/>
  <c r="Q1253" i="1"/>
  <c r="N1253" i="1"/>
  <c r="O1253" i="1" s="1"/>
  <c r="N1252" i="1"/>
  <c r="O1252" i="1" s="1"/>
  <c r="N1251" i="1"/>
  <c r="O1251" i="1" s="1"/>
  <c r="N1250" i="1"/>
  <c r="O1250" i="1" s="1"/>
  <c r="O1249" i="1"/>
  <c r="N1249" i="1"/>
  <c r="N1248" i="1"/>
  <c r="O1248" i="1" s="1"/>
  <c r="N1247" i="1"/>
  <c r="O1247" i="1" s="1"/>
  <c r="O1246" i="1"/>
  <c r="N1246" i="1"/>
  <c r="N1245" i="1"/>
  <c r="O1245" i="1" s="1"/>
  <c r="N1244" i="1"/>
  <c r="O1244" i="1" s="1"/>
  <c r="N1243" i="1"/>
  <c r="O1243" i="1" s="1"/>
  <c r="N1242" i="1"/>
  <c r="O1242" i="1" s="1"/>
  <c r="N1241" i="1"/>
  <c r="O1241" i="1" s="1"/>
  <c r="N1240" i="1"/>
  <c r="O1240" i="1" s="1"/>
  <c r="N1239" i="1"/>
  <c r="O1239" i="1" s="1"/>
  <c r="N1238" i="1"/>
  <c r="O1238" i="1" s="1"/>
  <c r="N1237" i="1"/>
  <c r="O1237" i="1" s="1"/>
  <c r="N1236" i="1"/>
  <c r="O1236" i="1" s="1"/>
  <c r="N1235" i="1"/>
  <c r="O1235" i="1" s="1"/>
  <c r="N1234" i="1"/>
  <c r="O1234" i="1" s="1"/>
  <c r="N1233" i="1"/>
  <c r="O1233" i="1" s="1"/>
  <c r="N1232" i="1"/>
  <c r="O1232" i="1" s="1"/>
  <c r="N1231" i="1"/>
  <c r="O1231" i="1" s="1"/>
  <c r="N1230" i="1"/>
  <c r="O1230" i="1" s="1"/>
  <c r="N1229" i="1"/>
  <c r="O1229" i="1" s="1"/>
  <c r="N1228" i="1"/>
  <c r="O1228" i="1" s="1"/>
  <c r="N1227" i="1"/>
  <c r="O1227" i="1" s="1"/>
  <c r="N1226" i="1"/>
  <c r="O1226" i="1" s="1"/>
  <c r="N1225" i="1"/>
  <c r="O1225" i="1" s="1"/>
  <c r="N1224" i="1"/>
  <c r="O1224" i="1" s="1"/>
  <c r="Q1223" i="1"/>
  <c r="N1223" i="1"/>
  <c r="O1223" i="1" s="1"/>
  <c r="N1222" i="1"/>
  <c r="O1222" i="1" s="1"/>
  <c r="N1221" i="1"/>
  <c r="O1221" i="1" s="1"/>
  <c r="N1220" i="1"/>
  <c r="O1220" i="1" s="1"/>
  <c r="N1219" i="1"/>
  <c r="O1219" i="1" s="1"/>
  <c r="O1218" i="1"/>
  <c r="N1218" i="1"/>
  <c r="O1217" i="1"/>
  <c r="N1217" i="1"/>
  <c r="O1216" i="1"/>
  <c r="N1216" i="1"/>
  <c r="N1215" i="1"/>
  <c r="O1215" i="1" s="1"/>
  <c r="N1214" i="1"/>
  <c r="O1214" i="1" s="1"/>
  <c r="N1213" i="1"/>
  <c r="O1213" i="1" s="1"/>
  <c r="N1212" i="1"/>
  <c r="O1212" i="1" s="1"/>
  <c r="N1211" i="1"/>
  <c r="O1211" i="1" s="1"/>
  <c r="O1210" i="1"/>
  <c r="N1210" i="1"/>
  <c r="O1209" i="1"/>
  <c r="N1209" i="1"/>
  <c r="O1208" i="1"/>
  <c r="N1208" i="1"/>
  <c r="N1207" i="1"/>
  <c r="O1207" i="1" s="1"/>
  <c r="N1206" i="1"/>
  <c r="O1206" i="1" s="1"/>
  <c r="N1205" i="1"/>
  <c r="O1205" i="1" s="1"/>
  <c r="N1204" i="1"/>
  <c r="O1204" i="1" s="1"/>
  <c r="N1203" i="1"/>
  <c r="O1203" i="1" s="1"/>
  <c r="Q1202" i="1"/>
  <c r="N1202" i="1"/>
  <c r="O1202" i="1" s="1"/>
  <c r="N1201" i="1"/>
  <c r="O1201" i="1" s="1"/>
  <c r="Q1200" i="1"/>
  <c r="O1200" i="1"/>
  <c r="N1200" i="1"/>
  <c r="N1199" i="1"/>
  <c r="O1199" i="1" s="1"/>
  <c r="N1198" i="1"/>
  <c r="O1198" i="1" s="1"/>
  <c r="N1197" i="1"/>
  <c r="O1197" i="1" s="1"/>
  <c r="N1196" i="1"/>
  <c r="O1196" i="1" s="1"/>
  <c r="N1195" i="1"/>
  <c r="O1195" i="1" s="1"/>
  <c r="N1194" i="1"/>
  <c r="O1194" i="1" s="1"/>
  <c r="N1193" i="1"/>
  <c r="O1193" i="1" s="1"/>
  <c r="Q1192" i="1"/>
  <c r="N1192" i="1"/>
  <c r="O1192" i="1" s="1"/>
  <c r="O1191" i="1"/>
  <c r="N1191" i="1"/>
  <c r="N1190" i="1"/>
  <c r="O1190" i="1" s="1"/>
  <c r="N1189" i="1"/>
  <c r="O1189" i="1" s="1"/>
  <c r="N1188" i="1"/>
  <c r="O1188" i="1" s="1"/>
  <c r="N1187" i="1"/>
  <c r="O1187" i="1" s="1"/>
  <c r="N1186" i="1"/>
  <c r="O1186" i="1" s="1"/>
  <c r="O1185" i="1"/>
  <c r="N1185" i="1"/>
  <c r="N1184" i="1"/>
  <c r="O1184" i="1" s="1"/>
  <c r="N1183" i="1"/>
  <c r="O1183" i="1" s="1"/>
  <c r="N1182" i="1"/>
  <c r="O1182" i="1" s="1"/>
  <c r="N1181" i="1"/>
  <c r="O1181" i="1" s="1"/>
  <c r="N1180" i="1"/>
  <c r="O1180" i="1" s="1"/>
  <c r="N1179" i="1"/>
  <c r="O1179" i="1" s="1"/>
  <c r="N1178" i="1"/>
  <c r="O1178" i="1" s="1"/>
  <c r="N1177" i="1"/>
  <c r="O1177" i="1" s="1"/>
  <c r="N1176" i="1"/>
  <c r="O1176" i="1" s="1"/>
  <c r="O1175" i="1"/>
  <c r="N1175" i="1"/>
  <c r="N1174" i="1"/>
  <c r="O1174" i="1" s="1"/>
  <c r="N1173" i="1"/>
  <c r="O1173" i="1" s="1"/>
  <c r="N1172" i="1"/>
  <c r="O1172" i="1" s="1"/>
  <c r="N1171" i="1"/>
  <c r="O1171" i="1" s="1"/>
  <c r="N1170" i="1"/>
  <c r="O1170" i="1" s="1"/>
  <c r="O1169" i="1"/>
  <c r="N1169" i="1"/>
  <c r="N1168" i="1"/>
  <c r="O1168" i="1" s="1"/>
  <c r="N1167" i="1"/>
  <c r="O1167" i="1" s="1"/>
  <c r="N1166" i="1"/>
  <c r="O1166" i="1" s="1"/>
  <c r="N1165" i="1"/>
  <c r="O1165" i="1" s="1"/>
  <c r="Q1164" i="1"/>
  <c r="P1164" i="1"/>
  <c r="O1164" i="1"/>
  <c r="N1164" i="1"/>
  <c r="N1163" i="1"/>
  <c r="O1163" i="1" s="1"/>
  <c r="N1162" i="1"/>
  <c r="O1162" i="1" s="1"/>
  <c r="N1161" i="1"/>
  <c r="O1161" i="1" s="1"/>
  <c r="N1160" i="1"/>
  <c r="O1160" i="1" s="1"/>
  <c r="N1159" i="1"/>
  <c r="O1159" i="1" s="1"/>
  <c r="N1158" i="1"/>
  <c r="O1158" i="1" s="1"/>
  <c r="N1157" i="1"/>
  <c r="O1157" i="1" s="1"/>
  <c r="N1156" i="1"/>
  <c r="O1156" i="1" s="1"/>
  <c r="N1155" i="1"/>
  <c r="O1155" i="1" s="1"/>
  <c r="N1154" i="1"/>
  <c r="O1154" i="1" s="1"/>
  <c r="N1153" i="1"/>
  <c r="O1153" i="1" s="1"/>
  <c r="O1152" i="1"/>
  <c r="N1152" i="1"/>
  <c r="N1151" i="1"/>
  <c r="O1151" i="1" s="1"/>
  <c r="N1150" i="1"/>
  <c r="O1150" i="1" s="1"/>
  <c r="N1149" i="1"/>
  <c r="O1149" i="1" s="1"/>
  <c r="N1148" i="1"/>
  <c r="O1148" i="1" s="1"/>
  <c r="N1147" i="1"/>
  <c r="O1147" i="1" s="1"/>
  <c r="N1146" i="1"/>
  <c r="O1146" i="1" s="1"/>
  <c r="N1145" i="1"/>
  <c r="O1145" i="1" s="1"/>
  <c r="O1144" i="1"/>
  <c r="N1144" i="1"/>
  <c r="N1143" i="1"/>
  <c r="O1143" i="1" s="1"/>
  <c r="N1142" i="1"/>
  <c r="O1142" i="1" s="1"/>
  <c r="N1141" i="1"/>
  <c r="O1141" i="1" s="1"/>
  <c r="N1140" i="1"/>
  <c r="O1140" i="1" s="1"/>
  <c r="N1139" i="1"/>
  <c r="O1139" i="1" s="1"/>
  <c r="N1138" i="1"/>
  <c r="O1138" i="1" s="1"/>
  <c r="N1137" i="1"/>
  <c r="O1137" i="1" s="1"/>
  <c r="N1136" i="1"/>
  <c r="O1136" i="1" s="1"/>
  <c r="N1135" i="1"/>
  <c r="O1135" i="1" s="1"/>
  <c r="Q1134" i="1"/>
  <c r="N1134" i="1"/>
  <c r="O1134" i="1" s="1"/>
  <c r="N1133" i="1"/>
  <c r="O1133" i="1" s="1"/>
  <c r="N1132" i="1"/>
  <c r="O1132" i="1" s="1"/>
  <c r="N1131" i="1"/>
  <c r="O1131" i="1" s="1"/>
  <c r="N1130" i="1"/>
  <c r="O1130" i="1" s="1"/>
  <c r="N1129" i="1"/>
  <c r="O1129" i="1" s="1"/>
  <c r="N1128" i="1"/>
  <c r="O1128" i="1" s="1"/>
  <c r="N1127" i="1"/>
  <c r="O1127" i="1" s="1"/>
  <c r="N1126" i="1"/>
  <c r="O1126" i="1" s="1"/>
  <c r="N1125" i="1"/>
  <c r="O1125" i="1" s="1"/>
  <c r="N1124" i="1"/>
  <c r="O1124" i="1" s="1"/>
  <c r="N1123" i="1"/>
  <c r="O1123" i="1" s="1"/>
  <c r="O1122" i="1"/>
  <c r="N1122" i="1"/>
  <c r="N1121" i="1"/>
  <c r="O1121" i="1" s="1"/>
  <c r="N1120" i="1"/>
  <c r="O1120" i="1" s="1"/>
  <c r="N1119" i="1"/>
  <c r="O1119" i="1" s="1"/>
  <c r="N1118" i="1"/>
  <c r="O1118" i="1" s="1"/>
  <c r="O1117" i="1"/>
  <c r="N1117" i="1"/>
  <c r="N1116" i="1"/>
  <c r="O1116" i="1" s="1"/>
  <c r="N1115" i="1"/>
  <c r="O1115" i="1" s="1"/>
  <c r="O1114" i="1"/>
  <c r="N1114" i="1"/>
  <c r="N1113" i="1"/>
  <c r="O1113" i="1" s="1"/>
  <c r="N1112" i="1"/>
  <c r="O1112" i="1" s="1"/>
  <c r="N1111" i="1"/>
  <c r="O1111" i="1" s="1"/>
  <c r="N1110" i="1"/>
  <c r="O1110" i="1" s="1"/>
  <c r="N1109" i="1"/>
  <c r="O1109" i="1" s="1"/>
  <c r="N1108" i="1"/>
  <c r="O1108" i="1" s="1"/>
  <c r="N1107" i="1"/>
  <c r="O1107" i="1" s="1"/>
  <c r="N1106" i="1"/>
  <c r="O1106" i="1" s="1"/>
  <c r="O1105" i="1"/>
  <c r="N1105" i="1"/>
  <c r="N1104" i="1"/>
  <c r="O1104" i="1" s="1"/>
  <c r="N1103" i="1"/>
  <c r="O1103" i="1" s="1"/>
  <c r="N1102" i="1"/>
  <c r="O1102" i="1" s="1"/>
  <c r="O1101" i="1"/>
  <c r="N1101" i="1"/>
  <c r="N1100" i="1"/>
  <c r="O1100" i="1" s="1"/>
  <c r="N1099" i="1"/>
  <c r="O1099" i="1" s="1"/>
  <c r="N1098" i="1"/>
  <c r="O1098" i="1" s="1"/>
  <c r="N1097" i="1"/>
  <c r="O1097" i="1" s="1"/>
  <c r="N1096" i="1"/>
  <c r="O1096" i="1" s="1"/>
  <c r="N1095" i="1"/>
  <c r="O1095" i="1" s="1"/>
  <c r="N1094" i="1"/>
  <c r="O1094" i="1" s="1"/>
  <c r="N1093" i="1"/>
  <c r="O1093" i="1" s="1"/>
  <c r="N1092" i="1"/>
  <c r="O1092" i="1" s="1"/>
  <c r="N1091" i="1"/>
  <c r="O1091" i="1" s="1"/>
  <c r="N1090" i="1"/>
  <c r="O1090" i="1" s="1"/>
  <c r="N1089" i="1"/>
  <c r="O1089" i="1" s="1"/>
  <c r="N1088" i="1"/>
  <c r="O1088" i="1" s="1"/>
  <c r="N1087" i="1"/>
  <c r="O1087" i="1" s="1"/>
  <c r="N1086" i="1"/>
  <c r="O1086" i="1" s="1"/>
  <c r="N1085" i="1"/>
  <c r="O1085" i="1" s="1"/>
  <c r="N1084" i="1"/>
  <c r="O1084" i="1" s="1"/>
  <c r="N1083" i="1"/>
  <c r="O1083" i="1" s="1"/>
  <c r="N1082" i="1"/>
  <c r="O1082" i="1" s="1"/>
  <c r="N1081" i="1"/>
  <c r="O1081" i="1" s="1"/>
  <c r="N1080" i="1"/>
  <c r="O1080" i="1" s="1"/>
  <c r="O1079" i="1"/>
  <c r="N1079" i="1"/>
  <c r="O1078" i="1"/>
  <c r="N1078" i="1"/>
  <c r="N1077" i="1"/>
  <c r="O1077" i="1" s="1"/>
  <c r="N1076" i="1"/>
  <c r="O1076" i="1" s="1"/>
  <c r="N1075" i="1"/>
  <c r="O1075" i="1" s="1"/>
  <c r="N1074" i="1"/>
  <c r="O1074" i="1" s="1"/>
  <c r="N1073" i="1"/>
  <c r="O1073" i="1" s="1"/>
  <c r="Q1072" i="1"/>
  <c r="N1072" i="1"/>
  <c r="O1072" i="1" s="1"/>
  <c r="N1071" i="1"/>
  <c r="O1071" i="1" s="1"/>
  <c r="N1070" i="1"/>
  <c r="O1070" i="1" s="1"/>
  <c r="N1069" i="1"/>
  <c r="O1069" i="1" s="1"/>
  <c r="O1068" i="1"/>
  <c r="N1068" i="1"/>
  <c r="O1067" i="1"/>
  <c r="N1067" i="1"/>
  <c r="N1066" i="1"/>
  <c r="O1066" i="1" s="1"/>
  <c r="N1065" i="1"/>
  <c r="O1065" i="1" s="1"/>
  <c r="N1064" i="1"/>
  <c r="O1064" i="1" s="1"/>
  <c r="N1063" i="1"/>
  <c r="O1063" i="1" s="1"/>
  <c r="N1062" i="1"/>
  <c r="O1062" i="1" s="1"/>
  <c r="N1061" i="1"/>
  <c r="O1061" i="1" s="1"/>
  <c r="O1060" i="1"/>
  <c r="N1060" i="1"/>
  <c r="O1059" i="1"/>
  <c r="N1059" i="1"/>
  <c r="O1058" i="1"/>
  <c r="N1058" i="1"/>
  <c r="N1057" i="1"/>
  <c r="O1057" i="1" s="1"/>
  <c r="N1056" i="1"/>
  <c r="O1056" i="1" s="1"/>
  <c r="N1055" i="1"/>
  <c r="O1055" i="1" s="1"/>
  <c r="N1054" i="1"/>
  <c r="O1054" i="1" s="1"/>
  <c r="N1053" i="1"/>
  <c r="O1053" i="1" s="1"/>
  <c r="N1052" i="1"/>
  <c r="O1052" i="1" s="1"/>
  <c r="N1051" i="1"/>
  <c r="O1051" i="1" s="1"/>
  <c r="N1050" i="1"/>
  <c r="O1050" i="1" s="1"/>
  <c r="N1049" i="1"/>
  <c r="O1049" i="1" s="1"/>
  <c r="N1048" i="1"/>
  <c r="O1048" i="1" s="1"/>
  <c r="N1047" i="1"/>
  <c r="O1047" i="1" s="1"/>
  <c r="N1046" i="1"/>
  <c r="O1046" i="1" s="1"/>
  <c r="N1045" i="1"/>
  <c r="O1045" i="1" s="1"/>
  <c r="N1044" i="1"/>
  <c r="O1044" i="1" s="1"/>
  <c r="N1043" i="1"/>
  <c r="O1043" i="1" s="1"/>
  <c r="Q1042" i="1"/>
  <c r="N1042" i="1"/>
  <c r="O1042" i="1" s="1"/>
  <c r="N1041" i="1"/>
  <c r="O1041" i="1" s="1"/>
  <c r="N1040" i="1"/>
  <c r="O1040" i="1" s="1"/>
  <c r="N1039" i="1"/>
  <c r="O1039" i="1" s="1"/>
  <c r="N1038" i="1"/>
  <c r="O1038" i="1" s="1"/>
  <c r="O1037" i="1"/>
  <c r="N1037" i="1"/>
  <c r="N1036" i="1"/>
  <c r="O1036" i="1" s="1"/>
  <c r="N1035" i="1"/>
  <c r="O1035" i="1" s="1"/>
  <c r="O1034" i="1"/>
  <c r="N1034" i="1"/>
  <c r="N1033" i="1"/>
  <c r="O1033" i="1" s="1"/>
  <c r="N1032" i="1"/>
  <c r="O1032" i="1" s="1"/>
  <c r="N1031" i="1"/>
  <c r="O1031" i="1" s="1"/>
  <c r="N1030" i="1"/>
  <c r="O1030" i="1" s="1"/>
  <c r="N1029" i="1"/>
  <c r="O1029" i="1" s="1"/>
  <c r="N1028" i="1"/>
  <c r="O1028" i="1" s="1"/>
  <c r="N1027" i="1"/>
  <c r="O1027" i="1" s="1"/>
  <c r="N1026" i="1"/>
  <c r="O1026" i="1" s="1"/>
  <c r="N1025" i="1"/>
  <c r="O1025" i="1" s="1"/>
  <c r="N1024" i="1"/>
  <c r="O1024" i="1" s="1"/>
  <c r="N1023" i="1"/>
  <c r="O1023" i="1" s="1"/>
  <c r="N1022" i="1"/>
  <c r="O1022" i="1" s="1"/>
  <c r="O1021" i="1"/>
  <c r="N1021" i="1"/>
  <c r="N1020" i="1"/>
  <c r="O1020" i="1" s="1"/>
  <c r="N1019" i="1"/>
  <c r="O1019" i="1" s="1"/>
  <c r="O1018" i="1"/>
  <c r="N1018" i="1"/>
  <c r="N1017" i="1"/>
  <c r="O1017" i="1" s="1"/>
  <c r="N1016" i="1"/>
  <c r="O1016" i="1" s="1"/>
  <c r="N1015" i="1"/>
  <c r="O1015" i="1" s="1"/>
  <c r="N1014" i="1"/>
  <c r="O1014" i="1" s="1"/>
  <c r="N1013" i="1"/>
  <c r="O1013" i="1" s="1"/>
  <c r="N1012" i="1"/>
  <c r="O1012" i="1" s="1"/>
  <c r="N1011" i="1"/>
  <c r="O1011" i="1" s="1"/>
  <c r="N1010" i="1"/>
  <c r="O1010" i="1" s="1"/>
  <c r="N1009" i="1"/>
  <c r="O1009" i="1" s="1"/>
  <c r="N1008" i="1"/>
  <c r="O1008" i="1" s="1"/>
  <c r="N1007" i="1"/>
  <c r="O1007" i="1" s="1"/>
  <c r="N1006" i="1"/>
  <c r="O1006" i="1" s="1"/>
  <c r="O1005" i="1"/>
  <c r="N1005" i="1"/>
  <c r="N1004" i="1"/>
  <c r="O1004" i="1" s="1"/>
  <c r="N1003" i="1"/>
  <c r="O1003" i="1" s="1"/>
  <c r="O1002" i="1"/>
  <c r="N1002" i="1"/>
  <c r="N1001" i="1"/>
  <c r="O1001" i="1" s="1"/>
  <c r="N1000" i="1"/>
  <c r="O1000" i="1" s="1"/>
  <c r="N999" i="1"/>
  <c r="O999" i="1" s="1"/>
  <c r="N998" i="1"/>
  <c r="O998" i="1" s="1"/>
  <c r="N997" i="1"/>
  <c r="O997" i="1" s="1"/>
  <c r="N996" i="1"/>
  <c r="O996" i="1" s="1"/>
  <c r="N995" i="1"/>
  <c r="O995" i="1" s="1"/>
  <c r="Q994" i="1"/>
  <c r="N994" i="1"/>
  <c r="O994" i="1" s="1"/>
  <c r="Q993" i="1"/>
  <c r="O993" i="1"/>
  <c r="N993" i="1"/>
  <c r="Q992" i="1"/>
  <c r="N992" i="1"/>
  <c r="O992" i="1" s="1"/>
  <c r="Q991" i="1"/>
  <c r="N991" i="1"/>
  <c r="O991" i="1" s="1"/>
  <c r="Q990" i="1"/>
  <c r="N990" i="1"/>
  <c r="O990" i="1" s="1"/>
  <c r="Q989" i="1"/>
  <c r="N989" i="1"/>
  <c r="O989" i="1" s="1"/>
  <c r="Q988" i="1"/>
  <c r="N988" i="1"/>
  <c r="O988" i="1" s="1"/>
  <c r="Q987" i="1"/>
  <c r="N987" i="1"/>
  <c r="O987" i="1" s="1"/>
  <c r="Q986" i="1"/>
  <c r="N986" i="1"/>
  <c r="O986" i="1" s="1"/>
  <c r="Q985" i="1"/>
  <c r="N985" i="1"/>
  <c r="O985" i="1" s="1"/>
  <c r="Q984" i="1"/>
  <c r="O984" i="1"/>
  <c r="N984" i="1"/>
  <c r="Q983" i="1"/>
  <c r="N983" i="1"/>
  <c r="O983" i="1" s="1"/>
  <c r="Q982" i="1"/>
  <c r="N982" i="1"/>
  <c r="O982" i="1" s="1"/>
  <c r="Q981" i="1"/>
  <c r="N981" i="1"/>
  <c r="O981" i="1" s="1"/>
  <c r="Q980" i="1"/>
  <c r="N980" i="1"/>
  <c r="O980" i="1" s="1"/>
  <c r="Q979" i="1"/>
  <c r="N979" i="1"/>
  <c r="O979" i="1" s="1"/>
  <c r="Q978" i="1"/>
  <c r="N978" i="1"/>
  <c r="O978" i="1" s="1"/>
  <c r="Q977" i="1"/>
  <c r="N977" i="1"/>
  <c r="O977" i="1" s="1"/>
  <c r="Q976" i="1"/>
  <c r="N976" i="1"/>
  <c r="O976" i="1" s="1"/>
  <c r="Q975" i="1"/>
  <c r="O975" i="1"/>
  <c r="N975" i="1"/>
  <c r="Q974" i="1"/>
  <c r="N974" i="1"/>
  <c r="O974" i="1" s="1"/>
  <c r="Q973" i="1"/>
  <c r="N973" i="1"/>
  <c r="O973" i="1" s="1"/>
  <c r="Q972" i="1"/>
  <c r="N972" i="1"/>
  <c r="O972" i="1" s="1"/>
  <c r="Q971" i="1"/>
  <c r="N971" i="1"/>
  <c r="O971" i="1" s="1"/>
  <c r="Q970" i="1"/>
  <c r="N970" i="1"/>
  <c r="O970" i="1" s="1"/>
  <c r="Q969" i="1"/>
  <c r="N969" i="1"/>
  <c r="O969" i="1" s="1"/>
  <c r="Q968" i="1"/>
  <c r="N968" i="1"/>
  <c r="O968" i="1" s="1"/>
  <c r="Q967" i="1"/>
  <c r="N967" i="1"/>
  <c r="O967" i="1" s="1"/>
  <c r="Q966" i="1"/>
  <c r="N966" i="1"/>
  <c r="O966" i="1" s="1"/>
  <c r="Q965" i="1"/>
  <c r="N965" i="1"/>
  <c r="O965" i="1" s="1"/>
  <c r="Q964" i="1"/>
  <c r="N964" i="1"/>
  <c r="O964" i="1" s="1"/>
  <c r="Q963" i="1"/>
  <c r="N963" i="1"/>
  <c r="O963" i="1" s="1"/>
  <c r="Q962" i="1"/>
  <c r="N962" i="1"/>
  <c r="O962" i="1" s="1"/>
  <c r="Q961" i="1"/>
  <c r="N961" i="1"/>
  <c r="O961" i="1" s="1"/>
  <c r="Q960" i="1"/>
  <c r="N960" i="1"/>
  <c r="O960" i="1" s="1"/>
  <c r="Q959" i="1"/>
  <c r="N959" i="1"/>
  <c r="Q958" i="1"/>
  <c r="N958" i="1"/>
  <c r="Q957" i="1"/>
  <c r="N957" i="1"/>
  <c r="Q956" i="1"/>
  <c r="N956" i="1"/>
  <c r="Q955" i="1"/>
  <c r="N955" i="1"/>
  <c r="Q954" i="1"/>
  <c r="N954" i="1"/>
  <c r="Q953" i="1"/>
  <c r="N953" i="1"/>
  <c r="V952" i="1"/>
  <c r="Q952" i="1"/>
  <c r="N952" i="1"/>
  <c r="V951" i="1"/>
  <c r="Q951" i="1"/>
  <c r="N951" i="1"/>
  <c r="Q950" i="1"/>
  <c r="N950" i="1"/>
  <c r="Q949" i="1"/>
  <c r="N949" i="1"/>
  <c r="Q948" i="1"/>
  <c r="N948" i="1"/>
  <c r="Q947" i="1"/>
  <c r="N947" i="1"/>
  <c r="Q946" i="1"/>
  <c r="N946" i="1"/>
  <c r="Q945" i="1"/>
  <c r="N945" i="1"/>
  <c r="Q944" i="1"/>
  <c r="N944" i="1"/>
  <c r="Q943" i="1"/>
  <c r="N943" i="1"/>
  <c r="Q942" i="1"/>
  <c r="N942" i="1"/>
  <c r="Q941" i="1"/>
  <c r="N941" i="1"/>
  <c r="Q940" i="1"/>
  <c r="N940" i="1"/>
  <c r="Q939" i="1"/>
  <c r="N939" i="1"/>
  <c r="Q938" i="1"/>
  <c r="N938" i="1"/>
  <c r="Q937" i="1"/>
  <c r="N937" i="1"/>
  <c r="Q936" i="1"/>
  <c r="N936" i="1"/>
  <c r="Q935" i="1"/>
  <c r="N935" i="1"/>
  <c r="Q934" i="1"/>
  <c r="N934" i="1"/>
  <c r="Q933" i="1"/>
  <c r="N933" i="1"/>
  <c r="Q932" i="1"/>
  <c r="N932" i="1"/>
  <c r="Q931" i="1"/>
  <c r="N931" i="1"/>
  <c r="Q930" i="1"/>
  <c r="N930" i="1"/>
  <c r="Q929" i="1"/>
  <c r="N929" i="1"/>
  <c r="Q928" i="1"/>
  <c r="N928" i="1"/>
  <c r="Q927" i="1"/>
  <c r="N927" i="1"/>
  <c r="Q926" i="1"/>
  <c r="N926" i="1"/>
  <c r="Q925" i="1"/>
  <c r="N925" i="1"/>
  <c r="Q924" i="1"/>
  <c r="N924" i="1"/>
  <c r="Q923" i="1"/>
  <c r="N923" i="1"/>
  <c r="Q922" i="1"/>
  <c r="N922" i="1"/>
  <c r="Q921" i="1"/>
  <c r="N921" i="1"/>
  <c r="Q920" i="1"/>
  <c r="N920" i="1"/>
  <c r="Q919" i="1"/>
  <c r="N919" i="1"/>
  <c r="Q918" i="1"/>
  <c r="N918" i="1"/>
  <c r="Q917" i="1"/>
  <c r="N917" i="1"/>
  <c r="Q916" i="1"/>
  <c r="N916" i="1"/>
  <c r="Q915" i="1"/>
  <c r="N915" i="1"/>
  <c r="Q914" i="1"/>
  <c r="N914" i="1"/>
  <c r="Q913" i="1"/>
  <c r="N913" i="1"/>
  <c r="Q912" i="1"/>
  <c r="N912" i="1"/>
  <c r="Q911" i="1"/>
  <c r="N911" i="1"/>
  <c r="Q910" i="1"/>
  <c r="N910" i="1"/>
  <c r="Q909" i="1"/>
  <c r="N909" i="1"/>
  <c r="Q908" i="1"/>
  <c r="N908" i="1"/>
  <c r="Q907" i="1"/>
  <c r="N907" i="1"/>
  <c r="Q906" i="1"/>
  <c r="N906" i="1"/>
  <c r="Q905" i="1"/>
  <c r="N905" i="1"/>
  <c r="Q904" i="1"/>
  <c r="N904" i="1"/>
  <c r="Q903" i="1"/>
  <c r="N903" i="1"/>
  <c r="Q902" i="1"/>
  <c r="N902" i="1"/>
  <c r="Q901" i="1"/>
  <c r="N901" i="1"/>
  <c r="Q900" i="1"/>
  <c r="N900" i="1"/>
  <c r="Q899" i="1"/>
  <c r="N899" i="1"/>
  <c r="Q898" i="1"/>
  <c r="N898" i="1"/>
  <c r="Q897" i="1"/>
  <c r="N897" i="1"/>
  <c r="Q896" i="1"/>
  <c r="N896" i="1"/>
  <c r="Q895" i="1"/>
  <c r="N895" i="1"/>
  <c r="Q894" i="1"/>
  <c r="N894" i="1"/>
  <c r="Q893" i="1"/>
  <c r="N893" i="1"/>
  <c r="Q892" i="1"/>
  <c r="N892" i="1"/>
  <c r="Q891" i="1"/>
  <c r="N891" i="1"/>
  <c r="Q890" i="1"/>
  <c r="N890" i="1"/>
  <c r="Q889" i="1"/>
  <c r="N889" i="1"/>
  <c r="Q888" i="1"/>
  <c r="N888" i="1"/>
  <c r="Q887" i="1"/>
  <c r="N887" i="1"/>
  <c r="Q886" i="1"/>
  <c r="N886" i="1"/>
  <c r="Q885" i="1"/>
  <c r="N885" i="1"/>
  <c r="Q884" i="1"/>
  <c r="N884" i="1"/>
  <c r="Q883" i="1"/>
  <c r="N883" i="1"/>
  <c r="Q882" i="1"/>
  <c r="N882" i="1"/>
  <c r="Q881" i="1"/>
  <c r="N881" i="1"/>
  <c r="Q880" i="1"/>
  <c r="N880" i="1"/>
  <c r="Q879" i="1"/>
  <c r="N879" i="1"/>
  <c r="Q878" i="1"/>
  <c r="N878" i="1"/>
  <c r="Q877" i="1"/>
  <c r="N877" i="1"/>
  <c r="Q876" i="1"/>
  <c r="N876" i="1"/>
  <c r="Q875" i="1"/>
  <c r="N875" i="1"/>
  <c r="Q874" i="1"/>
  <c r="N874" i="1"/>
  <c r="Q873" i="1"/>
  <c r="N873" i="1"/>
  <c r="Q872" i="1"/>
  <c r="N872" i="1"/>
  <c r="Q871" i="1"/>
  <c r="N871" i="1"/>
  <c r="Q870" i="1"/>
  <c r="N870" i="1"/>
  <c r="Q869" i="1"/>
  <c r="N869" i="1"/>
  <c r="Q868" i="1"/>
  <c r="N868" i="1"/>
  <c r="Q867" i="1"/>
  <c r="N867" i="1"/>
  <c r="Q866" i="1"/>
  <c r="N866" i="1"/>
  <c r="Q865" i="1"/>
  <c r="N865" i="1"/>
  <c r="Q864" i="1"/>
  <c r="N864" i="1"/>
  <c r="Q863" i="1"/>
  <c r="N863" i="1"/>
  <c r="Q862" i="1"/>
  <c r="N862" i="1"/>
  <c r="Q861" i="1"/>
  <c r="N861" i="1"/>
  <c r="Q860" i="1"/>
  <c r="N860" i="1"/>
  <c r="Q859" i="1"/>
  <c r="N859" i="1"/>
  <c r="Q858" i="1"/>
  <c r="N858" i="1"/>
  <c r="Q857" i="1"/>
  <c r="N857" i="1"/>
  <c r="Q856" i="1"/>
  <c r="N856" i="1"/>
  <c r="Q855" i="1"/>
  <c r="N855" i="1"/>
  <c r="Q854" i="1"/>
  <c r="N854" i="1"/>
  <c r="Q853" i="1"/>
  <c r="N853" i="1"/>
  <c r="Q852" i="1"/>
  <c r="N852" i="1"/>
  <c r="Q851" i="1"/>
  <c r="N851" i="1"/>
  <c r="Q850" i="1"/>
  <c r="N850" i="1"/>
  <c r="Q849" i="1"/>
  <c r="N849" i="1"/>
  <c r="Q848" i="1"/>
  <c r="N848" i="1"/>
  <c r="Q847" i="1"/>
  <c r="N847" i="1"/>
  <c r="Q846" i="1"/>
  <c r="N846" i="1"/>
  <c r="Q845" i="1"/>
  <c r="N845" i="1"/>
  <c r="Q844" i="1"/>
  <c r="N844" i="1"/>
  <c r="Q843" i="1"/>
  <c r="N843" i="1"/>
  <c r="Q842" i="1"/>
  <c r="N842" i="1"/>
  <c r="Q841" i="1"/>
  <c r="N841" i="1"/>
  <c r="Q840" i="1"/>
  <c r="N840" i="1"/>
  <c r="Q839" i="1"/>
  <c r="N839" i="1"/>
  <c r="Q838" i="1"/>
  <c r="N838" i="1"/>
  <c r="Q837" i="1"/>
  <c r="N837" i="1"/>
  <c r="Q836" i="1"/>
  <c r="N836" i="1"/>
  <c r="Q835" i="1"/>
  <c r="N835" i="1"/>
  <c r="Q834" i="1"/>
  <c r="N834" i="1"/>
  <c r="Q833" i="1"/>
  <c r="N833" i="1"/>
  <c r="Q832" i="1"/>
  <c r="N832" i="1"/>
  <c r="Q831" i="1"/>
  <c r="N831" i="1"/>
  <c r="Q830" i="1"/>
  <c r="N830" i="1"/>
  <c r="Q829" i="1"/>
  <c r="N829" i="1"/>
  <c r="Q828" i="1"/>
  <c r="P828" i="1"/>
  <c r="N828" i="1"/>
  <c r="Q827" i="1"/>
  <c r="N827" i="1"/>
  <c r="Q826" i="1"/>
  <c r="N826" i="1"/>
  <c r="Q825" i="1"/>
  <c r="N825" i="1"/>
  <c r="Q824" i="1"/>
  <c r="N824" i="1"/>
  <c r="Q823" i="1"/>
  <c r="N823" i="1"/>
  <c r="Q822" i="1"/>
  <c r="N822" i="1"/>
  <c r="Q821" i="1"/>
  <c r="N821" i="1"/>
  <c r="Q820" i="1"/>
  <c r="N820" i="1"/>
  <c r="Q819" i="1"/>
  <c r="N819" i="1"/>
  <c r="Q818" i="1"/>
  <c r="N818" i="1"/>
  <c r="Q817" i="1"/>
  <c r="N817" i="1"/>
  <c r="Q816" i="1"/>
  <c r="N816" i="1"/>
  <c r="Q815" i="1"/>
  <c r="N815" i="1"/>
  <c r="Q814" i="1"/>
  <c r="N814" i="1"/>
  <c r="G814" i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F814" i="1"/>
  <c r="F815" i="1" s="1"/>
  <c r="F816" i="1" s="1"/>
  <c r="F817" i="1" s="1"/>
  <c r="F818" i="1" s="1"/>
  <c r="F819" i="1" s="1"/>
  <c r="F820" i="1" s="1"/>
  <c r="F821" i="1" s="1"/>
  <c r="F822" i="1" s="1"/>
  <c r="F823" i="1" s="1"/>
  <c r="F824" i="1" s="1"/>
  <c r="F825" i="1" s="1"/>
  <c r="F826" i="1" s="1"/>
  <c r="F827" i="1" s="1"/>
  <c r="F828" i="1" s="1"/>
  <c r="F829" i="1" s="1"/>
  <c r="F830" i="1" s="1"/>
  <c r="F831" i="1" s="1"/>
  <c r="F832" i="1" s="1"/>
  <c r="F833" i="1" s="1"/>
  <c r="F834" i="1" s="1"/>
  <c r="F835" i="1" s="1"/>
  <c r="F836" i="1" s="1"/>
  <c r="F837" i="1" s="1"/>
  <c r="F838" i="1" s="1"/>
  <c r="F839" i="1" s="1"/>
  <c r="F840" i="1" s="1"/>
  <c r="F841" i="1" s="1"/>
  <c r="F842" i="1" s="1"/>
  <c r="F843" i="1" s="1"/>
  <c r="F844" i="1" s="1"/>
  <c r="F845" i="1" s="1"/>
  <c r="F846" i="1" s="1"/>
  <c r="F847" i="1" s="1"/>
  <c r="F848" i="1" s="1"/>
  <c r="F849" i="1" s="1"/>
  <c r="F850" i="1" s="1"/>
  <c r="F851" i="1" s="1"/>
  <c r="F852" i="1" s="1"/>
  <c r="F853" i="1" s="1"/>
  <c r="F854" i="1" s="1"/>
  <c r="F855" i="1" s="1"/>
  <c r="F856" i="1" s="1"/>
  <c r="F857" i="1" s="1"/>
  <c r="F858" i="1" s="1"/>
  <c r="F859" i="1" s="1"/>
  <c r="F860" i="1" s="1"/>
  <c r="F861" i="1" s="1"/>
  <c r="F862" i="1" s="1"/>
  <c r="F863" i="1" s="1"/>
  <c r="F864" i="1" s="1"/>
  <c r="F865" i="1" s="1"/>
  <c r="F866" i="1" s="1"/>
  <c r="F867" i="1" s="1"/>
  <c r="F868" i="1" s="1"/>
  <c r="F869" i="1" s="1"/>
  <c r="F870" i="1" s="1"/>
  <c r="F871" i="1" s="1"/>
  <c r="F872" i="1" s="1"/>
  <c r="F873" i="1" s="1"/>
  <c r="F874" i="1" s="1"/>
  <c r="F875" i="1" s="1"/>
  <c r="F876" i="1" s="1"/>
  <c r="F877" i="1" s="1"/>
  <c r="F878" i="1" s="1"/>
  <c r="F879" i="1" s="1"/>
  <c r="F880" i="1" s="1"/>
  <c r="F881" i="1" s="1"/>
  <c r="F882" i="1" s="1"/>
  <c r="F883" i="1" s="1"/>
  <c r="F884" i="1" s="1"/>
  <c r="F885" i="1" s="1"/>
  <c r="F886" i="1" s="1"/>
  <c r="F887" i="1" s="1"/>
  <c r="F888" i="1" s="1"/>
  <c r="F889" i="1" s="1"/>
  <c r="F890" i="1" s="1"/>
  <c r="F891" i="1" s="1"/>
  <c r="F892" i="1" s="1"/>
  <c r="F893" i="1" s="1"/>
  <c r="F894" i="1" s="1"/>
  <c r="F895" i="1" s="1"/>
  <c r="F896" i="1" s="1"/>
  <c r="F897" i="1" s="1"/>
  <c r="F898" i="1" s="1"/>
  <c r="F899" i="1" s="1"/>
  <c r="F900" i="1" s="1"/>
  <c r="F901" i="1" s="1"/>
  <c r="F902" i="1" s="1"/>
  <c r="F903" i="1" s="1"/>
  <c r="F904" i="1" s="1"/>
  <c r="F905" i="1" s="1"/>
  <c r="F906" i="1" s="1"/>
  <c r="F907" i="1" s="1"/>
  <c r="F908" i="1" s="1"/>
  <c r="F909" i="1" s="1"/>
  <c r="F910" i="1" s="1"/>
  <c r="F911" i="1" s="1"/>
  <c r="F912" i="1" s="1"/>
  <c r="F913" i="1" s="1"/>
  <c r="F914" i="1" s="1"/>
  <c r="F915" i="1" s="1"/>
  <c r="F916" i="1" s="1"/>
  <c r="F917" i="1" s="1"/>
  <c r="F918" i="1" s="1"/>
  <c r="F919" i="1" s="1"/>
  <c r="F920" i="1" s="1"/>
  <c r="F921" i="1" s="1"/>
  <c r="F922" i="1" s="1"/>
  <c r="F923" i="1" s="1"/>
  <c r="F924" i="1" s="1"/>
  <c r="F925" i="1" s="1"/>
  <c r="F926" i="1" s="1"/>
  <c r="F927" i="1" s="1"/>
  <c r="F928" i="1" s="1"/>
  <c r="F929" i="1" s="1"/>
  <c r="F930" i="1" s="1"/>
  <c r="F931" i="1" s="1"/>
  <c r="F932" i="1" s="1"/>
  <c r="F933" i="1" s="1"/>
  <c r="F934" i="1" s="1"/>
  <c r="F935" i="1" s="1"/>
  <c r="F936" i="1" s="1"/>
  <c r="F937" i="1" s="1"/>
  <c r="F938" i="1" s="1"/>
  <c r="F939" i="1" s="1"/>
  <c r="F940" i="1" s="1"/>
  <c r="F941" i="1" s="1"/>
  <c r="F942" i="1" s="1"/>
  <c r="F943" i="1" s="1"/>
  <c r="F944" i="1" s="1"/>
  <c r="F945" i="1" s="1"/>
  <c r="F946" i="1" s="1"/>
  <c r="F947" i="1" s="1"/>
  <c r="F948" i="1" s="1"/>
  <c r="F949" i="1" s="1"/>
  <c r="F950" i="1" s="1"/>
  <c r="F951" i="1" s="1"/>
  <c r="F952" i="1" s="1"/>
  <c r="F953" i="1" s="1"/>
  <c r="F954" i="1" s="1"/>
  <c r="F955" i="1" s="1"/>
  <c r="F956" i="1" s="1"/>
  <c r="F957" i="1" s="1"/>
  <c r="F958" i="1" s="1"/>
  <c r="F959" i="1" s="1"/>
  <c r="F960" i="1" s="1"/>
  <c r="F961" i="1" s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973" i="1" s="1"/>
  <c r="F974" i="1" s="1"/>
  <c r="F975" i="1" s="1"/>
  <c r="F976" i="1" s="1"/>
  <c r="F977" i="1" s="1"/>
  <c r="F978" i="1" s="1"/>
  <c r="F979" i="1" s="1"/>
  <c r="F980" i="1" s="1"/>
  <c r="F981" i="1" s="1"/>
  <c r="F982" i="1" s="1"/>
  <c r="F983" i="1" s="1"/>
  <c r="F984" i="1" s="1"/>
  <c r="F985" i="1" s="1"/>
  <c r="F986" i="1" s="1"/>
  <c r="F987" i="1" s="1"/>
  <c r="F988" i="1" s="1"/>
  <c r="F989" i="1" s="1"/>
  <c r="F990" i="1" s="1"/>
  <c r="F991" i="1" s="1"/>
  <c r="F992" i="1" s="1"/>
  <c r="F993" i="1" s="1"/>
  <c r="F994" i="1" s="1"/>
  <c r="F995" i="1" s="1"/>
  <c r="F996" i="1" s="1"/>
  <c r="F997" i="1" s="1"/>
  <c r="F998" i="1" s="1"/>
  <c r="F999" i="1" s="1"/>
  <c r="F1000" i="1" s="1"/>
  <c r="F1001" i="1" s="1"/>
  <c r="F1002" i="1" s="1"/>
  <c r="F1003" i="1" s="1"/>
  <c r="F1004" i="1" s="1"/>
  <c r="F1005" i="1" s="1"/>
  <c r="F1006" i="1" s="1"/>
  <c r="F1007" i="1" s="1"/>
  <c r="F1008" i="1" s="1"/>
  <c r="F1009" i="1" s="1"/>
  <c r="F1010" i="1" s="1"/>
  <c r="F1011" i="1" s="1"/>
  <c r="F1012" i="1" s="1"/>
  <c r="F1013" i="1" s="1"/>
  <c r="F1014" i="1" s="1"/>
  <c r="F1015" i="1" s="1"/>
  <c r="F1016" i="1" s="1"/>
  <c r="F1017" i="1" s="1"/>
  <c r="F1018" i="1" s="1"/>
  <c r="F1019" i="1" s="1"/>
  <c r="F1020" i="1" s="1"/>
  <c r="F1021" i="1" s="1"/>
  <c r="F1022" i="1" s="1"/>
  <c r="F1023" i="1" s="1"/>
  <c r="F1024" i="1" s="1"/>
  <c r="F1025" i="1" s="1"/>
  <c r="F1026" i="1" s="1"/>
  <c r="F1027" i="1" s="1"/>
  <c r="F1028" i="1" s="1"/>
  <c r="F1029" i="1" s="1"/>
  <c r="F1030" i="1" s="1"/>
  <c r="F1031" i="1" s="1"/>
  <c r="F1032" i="1" s="1"/>
  <c r="F1033" i="1" s="1"/>
  <c r="F1034" i="1" s="1"/>
  <c r="F1035" i="1" s="1"/>
  <c r="F1036" i="1" s="1"/>
  <c r="F1037" i="1" s="1"/>
  <c r="F1038" i="1" s="1"/>
  <c r="F1039" i="1" s="1"/>
  <c r="F1040" i="1" s="1"/>
  <c r="F1041" i="1" s="1"/>
  <c r="F1042" i="1" s="1"/>
  <c r="F1043" i="1" s="1"/>
  <c r="F1044" i="1" s="1"/>
  <c r="F1045" i="1" s="1"/>
  <c r="F1046" i="1" s="1"/>
  <c r="F1047" i="1" s="1"/>
  <c r="F1048" i="1" s="1"/>
  <c r="F1049" i="1" s="1"/>
  <c r="F1050" i="1" s="1"/>
  <c r="F1051" i="1" s="1"/>
  <c r="F1052" i="1" s="1"/>
  <c r="F1053" i="1" s="1"/>
  <c r="F1054" i="1" s="1"/>
  <c r="F1055" i="1" s="1"/>
  <c r="F1056" i="1" s="1"/>
  <c r="F1057" i="1" s="1"/>
  <c r="F1058" i="1" s="1"/>
  <c r="F1059" i="1" s="1"/>
  <c r="F1060" i="1" s="1"/>
  <c r="F1061" i="1" s="1"/>
  <c r="F1062" i="1" s="1"/>
  <c r="F1063" i="1" s="1"/>
  <c r="F1064" i="1" s="1"/>
  <c r="F1065" i="1" s="1"/>
  <c r="F1066" i="1" s="1"/>
  <c r="F1067" i="1" s="1"/>
  <c r="F1068" i="1" s="1"/>
  <c r="F1069" i="1" s="1"/>
  <c r="F1070" i="1" s="1"/>
  <c r="F1071" i="1" s="1"/>
  <c r="F1072" i="1" s="1"/>
  <c r="F1073" i="1" s="1"/>
  <c r="F1074" i="1" s="1"/>
  <c r="F1075" i="1" s="1"/>
  <c r="F1076" i="1" s="1"/>
  <c r="F1077" i="1" s="1"/>
  <c r="F1078" i="1" s="1"/>
  <c r="F1079" i="1" s="1"/>
  <c r="F1080" i="1" s="1"/>
  <c r="F1081" i="1" s="1"/>
  <c r="F1082" i="1" s="1"/>
  <c r="F1083" i="1" s="1"/>
  <c r="F1084" i="1" s="1"/>
  <c r="F1085" i="1" s="1"/>
  <c r="F1086" i="1" s="1"/>
  <c r="F1087" i="1" s="1"/>
  <c r="F1088" i="1" s="1"/>
  <c r="F1089" i="1" s="1"/>
  <c r="F1090" i="1" s="1"/>
  <c r="F1091" i="1" s="1"/>
  <c r="F1092" i="1" s="1"/>
  <c r="F1093" i="1" s="1"/>
  <c r="F1094" i="1" s="1"/>
  <c r="F1095" i="1" s="1"/>
  <c r="F1096" i="1" s="1"/>
  <c r="F1097" i="1" s="1"/>
  <c r="F1098" i="1" s="1"/>
  <c r="F1099" i="1" s="1"/>
  <c r="F1100" i="1" s="1"/>
  <c r="F1101" i="1" s="1"/>
  <c r="F1102" i="1" s="1"/>
  <c r="F1103" i="1" s="1"/>
  <c r="F1104" i="1" s="1"/>
  <c r="F1105" i="1" s="1"/>
  <c r="F1106" i="1" s="1"/>
  <c r="F1107" i="1" s="1"/>
  <c r="F1108" i="1" s="1"/>
  <c r="F1109" i="1" s="1"/>
  <c r="F1110" i="1" s="1"/>
  <c r="F1111" i="1" s="1"/>
  <c r="F1112" i="1" s="1"/>
  <c r="F1113" i="1" s="1"/>
  <c r="F1114" i="1" s="1"/>
  <c r="F1115" i="1" s="1"/>
  <c r="F1116" i="1" s="1"/>
  <c r="F1117" i="1" s="1"/>
  <c r="F1118" i="1" s="1"/>
  <c r="F1119" i="1" s="1"/>
  <c r="F1120" i="1" s="1"/>
  <c r="F1121" i="1" s="1"/>
  <c r="F1122" i="1" s="1"/>
  <c r="F1123" i="1" s="1"/>
  <c r="F1124" i="1" s="1"/>
  <c r="F1125" i="1" s="1"/>
  <c r="F1126" i="1" s="1"/>
  <c r="F1127" i="1" s="1"/>
  <c r="F1128" i="1" s="1"/>
  <c r="F1129" i="1" s="1"/>
  <c r="F1130" i="1" s="1"/>
  <c r="F1131" i="1" s="1"/>
  <c r="F1132" i="1" s="1"/>
  <c r="F1133" i="1" s="1"/>
  <c r="F1134" i="1" s="1"/>
  <c r="F1135" i="1" s="1"/>
  <c r="F1136" i="1" s="1"/>
  <c r="F1137" i="1" s="1"/>
  <c r="F1138" i="1" s="1"/>
  <c r="F1139" i="1" s="1"/>
  <c r="F1140" i="1" s="1"/>
  <c r="F1141" i="1" s="1"/>
  <c r="F1142" i="1" s="1"/>
  <c r="F1143" i="1" s="1"/>
  <c r="F1144" i="1" s="1"/>
  <c r="F1145" i="1" s="1"/>
  <c r="F1146" i="1" s="1"/>
  <c r="F1147" i="1" s="1"/>
  <c r="F1148" i="1" s="1"/>
  <c r="F1149" i="1" s="1"/>
  <c r="F1150" i="1" s="1"/>
  <c r="F1151" i="1" s="1"/>
  <c r="F1152" i="1" s="1"/>
  <c r="F1153" i="1" s="1"/>
  <c r="F1154" i="1" s="1"/>
  <c r="F1155" i="1" s="1"/>
  <c r="F1156" i="1" s="1"/>
  <c r="F1157" i="1" s="1"/>
  <c r="F1158" i="1" s="1"/>
  <c r="F1159" i="1" s="1"/>
  <c r="F1160" i="1" s="1"/>
  <c r="F1161" i="1" s="1"/>
  <c r="F1162" i="1" s="1"/>
  <c r="F1163" i="1" s="1"/>
  <c r="F1164" i="1" s="1"/>
  <c r="F1165" i="1" s="1"/>
  <c r="F1166" i="1" s="1"/>
  <c r="F1167" i="1" s="1"/>
  <c r="F1168" i="1" s="1"/>
  <c r="F1169" i="1" s="1"/>
  <c r="F1170" i="1" s="1"/>
  <c r="F1171" i="1" s="1"/>
  <c r="F1172" i="1" s="1"/>
  <c r="F1173" i="1" s="1"/>
  <c r="F1174" i="1" s="1"/>
  <c r="F1175" i="1" s="1"/>
  <c r="F1176" i="1" s="1"/>
  <c r="F1177" i="1" s="1"/>
  <c r="F1178" i="1" s="1"/>
  <c r="F1179" i="1" s="1"/>
  <c r="F1180" i="1" s="1"/>
  <c r="F1181" i="1" s="1"/>
  <c r="F1182" i="1" s="1"/>
  <c r="F1183" i="1" s="1"/>
  <c r="F1184" i="1" s="1"/>
  <c r="F1185" i="1" s="1"/>
  <c r="F1186" i="1" s="1"/>
  <c r="F1187" i="1" s="1"/>
  <c r="F1188" i="1" s="1"/>
  <c r="F1189" i="1" s="1"/>
  <c r="F1190" i="1" s="1"/>
  <c r="F1191" i="1" s="1"/>
  <c r="F1192" i="1" s="1"/>
  <c r="F1193" i="1" s="1"/>
  <c r="F1194" i="1" s="1"/>
  <c r="F1195" i="1" s="1"/>
  <c r="F1196" i="1" s="1"/>
  <c r="F1197" i="1" s="1"/>
  <c r="F1198" i="1" s="1"/>
  <c r="F1199" i="1" s="1"/>
  <c r="F1200" i="1" s="1"/>
  <c r="F1201" i="1" s="1"/>
  <c r="F1202" i="1" s="1"/>
  <c r="F1203" i="1" s="1"/>
  <c r="F1204" i="1" s="1"/>
  <c r="F1205" i="1" s="1"/>
  <c r="F1206" i="1" s="1"/>
  <c r="F1207" i="1" s="1"/>
  <c r="F1208" i="1" s="1"/>
  <c r="F1209" i="1" s="1"/>
  <c r="F1210" i="1" s="1"/>
  <c r="F1211" i="1" s="1"/>
  <c r="F1212" i="1" s="1"/>
  <c r="F1213" i="1" s="1"/>
  <c r="F1214" i="1" s="1"/>
  <c r="F1215" i="1" s="1"/>
  <c r="F1216" i="1" s="1"/>
  <c r="F1217" i="1" s="1"/>
  <c r="F1218" i="1" s="1"/>
  <c r="F1219" i="1" s="1"/>
  <c r="F1220" i="1" s="1"/>
  <c r="F1221" i="1" s="1"/>
  <c r="F1222" i="1" s="1"/>
  <c r="F1223" i="1" s="1"/>
  <c r="F1224" i="1" s="1"/>
  <c r="F1225" i="1" s="1"/>
  <c r="F1226" i="1" s="1"/>
  <c r="F1227" i="1" s="1"/>
  <c r="F1228" i="1" s="1"/>
  <c r="F1229" i="1" s="1"/>
  <c r="F1230" i="1" s="1"/>
  <c r="F1231" i="1" s="1"/>
  <c r="F1232" i="1" s="1"/>
  <c r="F1233" i="1" s="1"/>
  <c r="F1234" i="1" s="1"/>
  <c r="F1235" i="1" s="1"/>
  <c r="F1236" i="1" s="1"/>
  <c r="F1237" i="1" s="1"/>
  <c r="F1238" i="1" s="1"/>
  <c r="F1239" i="1" s="1"/>
  <c r="F1240" i="1" s="1"/>
  <c r="F1241" i="1" s="1"/>
  <c r="F1242" i="1" s="1"/>
  <c r="F1243" i="1" s="1"/>
  <c r="F1244" i="1" s="1"/>
  <c r="F1245" i="1" s="1"/>
  <c r="F1246" i="1" s="1"/>
  <c r="F1247" i="1" s="1"/>
  <c r="F1248" i="1" s="1"/>
  <c r="F1249" i="1" s="1"/>
  <c r="F1250" i="1" s="1"/>
  <c r="F1251" i="1" s="1"/>
  <c r="F1252" i="1" s="1"/>
  <c r="F1253" i="1" s="1"/>
  <c r="F1254" i="1" s="1"/>
  <c r="Q813" i="1"/>
  <c r="N813" i="1"/>
  <c r="Q812" i="1"/>
  <c r="N812" i="1"/>
  <c r="O812" i="1" s="1"/>
  <c r="Q811" i="1"/>
  <c r="N811" i="1"/>
  <c r="O811" i="1" s="1"/>
  <c r="Q810" i="1"/>
  <c r="N810" i="1"/>
  <c r="O810" i="1" s="1"/>
  <c r="Q809" i="1"/>
  <c r="N809" i="1"/>
  <c r="O809" i="1" s="1"/>
  <c r="Q808" i="1"/>
  <c r="O808" i="1"/>
  <c r="N808" i="1"/>
  <c r="Q807" i="1"/>
  <c r="N807" i="1"/>
  <c r="O807" i="1" s="1"/>
  <c r="Q806" i="1"/>
  <c r="N806" i="1"/>
  <c r="O806" i="1" s="1"/>
  <c r="Q805" i="1"/>
  <c r="N805" i="1"/>
  <c r="O805" i="1" s="1"/>
  <c r="Q804" i="1"/>
  <c r="N804" i="1"/>
  <c r="O804" i="1" s="1"/>
  <c r="Q803" i="1"/>
  <c r="N803" i="1"/>
  <c r="O803" i="1" s="1"/>
  <c r="Q802" i="1"/>
  <c r="N802" i="1"/>
  <c r="O802" i="1" s="1"/>
  <c r="Q801" i="1"/>
  <c r="N801" i="1"/>
  <c r="O801" i="1" s="1"/>
  <c r="Q800" i="1"/>
  <c r="O800" i="1"/>
  <c r="N800" i="1"/>
  <c r="Q799" i="1"/>
  <c r="P799" i="1"/>
  <c r="N799" i="1"/>
  <c r="O799" i="1" s="1"/>
  <c r="Q798" i="1"/>
  <c r="P798" i="1"/>
  <c r="N798" i="1"/>
  <c r="O798" i="1" s="1"/>
  <c r="Q797" i="1"/>
  <c r="N797" i="1"/>
  <c r="O797" i="1" s="1"/>
  <c r="Q796" i="1"/>
  <c r="N796" i="1"/>
  <c r="O796" i="1" s="1"/>
  <c r="Q795" i="1"/>
  <c r="N795" i="1"/>
  <c r="O795" i="1" s="1"/>
  <c r="Q794" i="1"/>
  <c r="N794" i="1"/>
  <c r="O794" i="1" s="1"/>
  <c r="Q793" i="1"/>
  <c r="O793" i="1"/>
  <c r="N793" i="1"/>
  <c r="Q792" i="1"/>
  <c r="N792" i="1"/>
  <c r="O792" i="1" s="1"/>
  <c r="Q791" i="1"/>
  <c r="N791" i="1"/>
  <c r="O791" i="1" s="1"/>
  <c r="Q790" i="1"/>
  <c r="N790" i="1"/>
  <c r="O790" i="1" s="1"/>
  <c r="Q789" i="1"/>
  <c r="N789" i="1"/>
  <c r="O789" i="1" s="1"/>
  <c r="Q788" i="1"/>
  <c r="O788" i="1"/>
  <c r="N788" i="1"/>
  <c r="Q787" i="1"/>
  <c r="N787" i="1"/>
  <c r="O787" i="1" s="1"/>
  <c r="Q786" i="1"/>
  <c r="N786" i="1"/>
  <c r="O786" i="1" s="1"/>
  <c r="Q785" i="1"/>
  <c r="N785" i="1"/>
  <c r="O785" i="1" s="1"/>
  <c r="Q784" i="1"/>
  <c r="N784" i="1"/>
  <c r="O784" i="1" s="1"/>
  <c r="Q783" i="1"/>
  <c r="N783" i="1"/>
  <c r="O783" i="1" s="1"/>
  <c r="Q782" i="1"/>
  <c r="N782" i="1"/>
  <c r="O782" i="1" s="1"/>
  <c r="Q781" i="1"/>
  <c r="N781" i="1"/>
  <c r="O781" i="1" s="1"/>
  <c r="Q780" i="1"/>
  <c r="O780" i="1"/>
  <c r="N780" i="1"/>
  <c r="Q779" i="1"/>
  <c r="N779" i="1"/>
  <c r="O779" i="1" s="1"/>
  <c r="Q778" i="1"/>
  <c r="N778" i="1"/>
  <c r="O778" i="1" s="1"/>
  <c r="Q777" i="1"/>
  <c r="N777" i="1"/>
  <c r="O777" i="1" s="1"/>
  <c r="Q776" i="1"/>
  <c r="N776" i="1"/>
  <c r="O776" i="1" s="1"/>
  <c r="Q775" i="1"/>
  <c r="N775" i="1"/>
  <c r="O775" i="1" s="1"/>
  <c r="Q774" i="1"/>
  <c r="N774" i="1"/>
  <c r="O774" i="1" s="1"/>
  <c r="Q773" i="1"/>
  <c r="N773" i="1"/>
  <c r="O773" i="1" s="1"/>
  <c r="Q772" i="1"/>
  <c r="N772" i="1"/>
  <c r="O772" i="1" s="1"/>
  <c r="Q771" i="1"/>
  <c r="N771" i="1"/>
  <c r="O771" i="1" s="1"/>
  <c r="Q770" i="1"/>
  <c r="N770" i="1"/>
  <c r="O770" i="1" s="1"/>
  <c r="Q769" i="1"/>
  <c r="N769" i="1"/>
  <c r="O769" i="1" s="1"/>
  <c r="Q768" i="1"/>
  <c r="N768" i="1"/>
  <c r="O768" i="1" s="1"/>
  <c r="Q767" i="1"/>
  <c r="N767" i="1"/>
  <c r="O767" i="1" s="1"/>
  <c r="Q766" i="1"/>
  <c r="N766" i="1"/>
  <c r="O766" i="1" s="1"/>
  <c r="Q765" i="1"/>
  <c r="O765" i="1"/>
  <c r="N765" i="1"/>
  <c r="Q764" i="1"/>
  <c r="N764" i="1"/>
  <c r="O764" i="1" s="1"/>
  <c r="Q763" i="1"/>
  <c r="N763" i="1"/>
  <c r="O763" i="1" s="1"/>
  <c r="Q762" i="1"/>
  <c r="N762" i="1"/>
  <c r="O762" i="1" s="1"/>
  <c r="Q761" i="1"/>
  <c r="N761" i="1"/>
  <c r="O761" i="1" s="1"/>
  <c r="Q760" i="1"/>
  <c r="O760" i="1"/>
  <c r="N760" i="1"/>
  <c r="Q759" i="1"/>
  <c r="N759" i="1"/>
  <c r="O759" i="1" s="1"/>
  <c r="Q758" i="1"/>
  <c r="N758" i="1"/>
  <c r="O758" i="1" s="1"/>
  <c r="Q757" i="1"/>
  <c r="N757" i="1"/>
  <c r="O757" i="1" s="1"/>
  <c r="Q756" i="1"/>
  <c r="N756" i="1"/>
  <c r="O756" i="1" s="1"/>
  <c r="Q755" i="1"/>
  <c r="N755" i="1"/>
  <c r="O755" i="1" s="1"/>
  <c r="Q754" i="1"/>
  <c r="N754" i="1"/>
  <c r="O754" i="1" s="1"/>
  <c r="Q753" i="1"/>
  <c r="N753" i="1"/>
  <c r="O753" i="1" s="1"/>
  <c r="Q752" i="1"/>
  <c r="N752" i="1"/>
  <c r="O752" i="1" s="1"/>
  <c r="Q751" i="1"/>
  <c r="N751" i="1"/>
  <c r="O751" i="1" s="1"/>
  <c r="Q750" i="1"/>
  <c r="N750" i="1"/>
  <c r="O750" i="1" s="1"/>
  <c r="Q749" i="1"/>
  <c r="N749" i="1"/>
  <c r="O749" i="1" s="1"/>
  <c r="Q748" i="1"/>
  <c r="N748" i="1"/>
  <c r="O748" i="1" s="1"/>
  <c r="Q747" i="1"/>
  <c r="N747" i="1"/>
  <c r="O747" i="1" s="1"/>
  <c r="Q746" i="1"/>
  <c r="N746" i="1"/>
  <c r="O746" i="1" s="1"/>
  <c r="Q745" i="1"/>
  <c r="N745" i="1"/>
  <c r="O745" i="1" s="1"/>
  <c r="Q744" i="1"/>
  <c r="N744" i="1"/>
  <c r="O744" i="1" s="1"/>
  <c r="Q743" i="1"/>
  <c r="N743" i="1"/>
  <c r="O743" i="1" s="1"/>
  <c r="Q742" i="1"/>
  <c r="N742" i="1"/>
  <c r="O742" i="1" s="1"/>
  <c r="Q741" i="1"/>
  <c r="O741" i="1"/>
  <c r="N741" i="1"/>
  <c r="Q740" i="1"/>
  <c r="N740" i="1"/>
  <c r="O740" i="1" s="1"/>
  <c r="Q739" i="1"/>
  <c r="N739" i="1"/>
  <c r="O739" i="1" s="1"/>
  <c r="G739" i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F739" i="1"/>
  <c r="F740" i="1" s="1"/>
  <c r="F741" i="1" s="1"/>
  <c r="F742" i="1" s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F773" i="1" s="1"/>
  <c r="F774" i="1" s="1"/>
  <c r="F775" i="1" s="1"/>
  <c r="F776" i="1" s="1"/>
  <c r="F777" i="1" s="1"/>
  <c r="F778" i="1" s="1"/>
  <c r="F779" i="1" s="1"/>
  <c r="F780" i="1" s="1"/>
  <c r="F781" i="1" s="1"/>
  <c r="F782" i="1" s="1"/>
  <c r="F783" i="1" s="1"/>
  <c r="F784" i="1" s="1"/>
  <c r="F785" i="1" s="1"/>
  <c r="F786" i="1" s="1"/>
  <c r="F787" i="1" s="1"/>
  <c r="F788" i="1" s="1"/>
  <c r="F789" i="1" s="1"/>
  <c r="D739" i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C739" i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Q738" i="1"/>
  <c r="N738" i="1"/>
  <c r="O738" i="1" s="1"/>
  <c r="Q737" i="1"/>
  <c r="O737" i="1"/>
  <c r="N737" i="1"/>
  <c r="Q736" i="1"/>
  <c r="N736" i="1"/>
  <c r="O736" i="1" s="1"/>
  <c r="Q735" i="1"/>
  <c r="N735" i="1"/>
  <c r="O735" i="1" s="1"/>
  <c r="Q734" i="1"/>
  <c r="N734" i="1"/>
  <c r="O734" i="1" s="1"/>
  <c r="Q733" i="1"/>
  <c r="N733" i="1"/>
  <c r="O733" i="1" s="1"/>
  <c r="Q732" i="1"/>
  <c r="N732" i="1"/>
  <c r="O732" i="1" s="1"/>
  <c r="Q731" i="1"/>
  <c r="N731" i="1"/>
  <c r="O731" i="1" s="1"/>
  <c r="Q730" i="1"/>
  <c r="N730" i="1"/>
  <c r="O730" i="1" s="1"/>
  <c r="Q729" i="1"/>
  <c r="O729" i="1"/>
  <c r="N729" i="1"/>
  <c r="Q728" i="1"/>
  <c r="N728" i="1"/>
  <c r="O728" i="1" s="1"/>
  <c r="Q727" i="1"/>
  <c r="N727" i="1"/>
  <c r="O727" i="1" s="1"/>
  <c r="Q726" i="1"/>
  <c r="N726" i="1"/>
  <c r="O726" i="1" s="1"/>
  <c r="Q725" i="1"/>
  <c r="N725" i="1"/>
  <c r="O725" i="1" s="1"/>
  <c r="Q724" i="1"/>
  <c r="N724" i="1"/>
  <c r="O724" i="1" s="1"/>
  <c r="Q723" i="1"/>
  <c r="N723" i="1"/>
  <c r="O723" i="1" s="1"/>
  <c r="Q722" i="1"/>
  <c r="N722" i="1"/>
  <c r="O722" i="1" s="1"/>
  <c r="Q721" i="1"/>
  <c r="N721" i="1"/>
  <c r="O721" i="1" s="1"/>
  <c r="Q720" i="1"/>
  <c r="N720" i="1"/>
  <c r="O720" i="1" s="1"/>
  <c r="Q719" i="1"/>
  <c r="N719" i="1"/>
  <c r="O719" i="1" s="1"/>
  <c r="Q718" i="1"/>
  <c r="N718" i="1"/>
  <c r="O718" i="1" s="1"/>
  <c r="Q717" i="1"/>
  <c r="O717" i="1"/>
  <c r="N717" i="1"/>
  <c r="Q716" i="1"/>
  <c r="N716" i="1"/>
  <c r="O716" i="1" s="1"/>
  <c r="Q715" i="1"/>
  <c r="N715" i="1"/>
  <c r="O715" i="1" s="1"/>
  <c r="Q714" i="1"/>
  <c r="N714" i="1"/>
  <c r="O714" i="1" s="1"/>
  <c r="Q713" i="1"/>
  <c r="N713" i="1"/>
  <c r="O713" i="1" s="1"/>
  <c r="Q712" i="1"/>
  <c r="N712" i="1"/>
  <c r="O712" i="1" s="1"/>
  <c r="Q711" i="1"/>
  <c r="N711" i="1"/>
  <c r="O711" i="1" s="1"/>
  <c r="Q710" i="1"/>
  <c r="N710" i="1"/>
  <c r="O710" i="1" s="1"/>
  <c r="Q709" i="1"/>
  <c r="O709" i="1"/>
  <c r="N709" i="1"/>
  <c r="Q708" i="1"/>
  <c r="N708" i="1"/>
  <c r="O708" i="1" s="1"/>
  <c r="Q707" i="1"/>
  <c r="N707" i="1"/>
  <c r="O707" i="1" s="1"/>
  <c r="Q706" i="1"/>
  <c r="N706" i="1"/>
  <c r="O706" i="1" s="1"/>
  <c r="Q705" i="1"/>
  <c r="N705" i="1"/>
  <c r="O705" i="1" s="1"/>
  <c r="Q704" i="1"/>
  <c r="O704" i="1"/>
  <c r="N704" i="1"/>
  <c r="Q703" i="1"/>
  <c r="N703" i="1"/>
  <c r="O703" i="1" s="1"/>
  <c r="Q702" i="1"/>
  <c r="N702" i="1"/>
  <c r="O702" i="1" s="1"/>
  <c r="Q701" i="1"/>
  <c r="N701" i="1"/>
  <c r="O701" i="1" s="1"/>
  <c r="Q700" i="1"/>
  <c r="N700" i="1"/>
  <c r="O700" i="1" s="1"/>
  <c r="Q699" i="1"/>
  <c r="N699" i="1"/>
  <c r="O699" i="1" s="1"/>
  <c r="Q698" i="1"/>
  <c r="N698" i="1"/>
  <c r="O698" i="1" s="1"/>
  <c r="Q697" i="1"/>
  <c r="N697" i="1"/>
  <c r="O697" i="1" s="1"/>
  <c r="Q696" i="1"/>
  <c r="N696" i="1"/>
  <c r="O696" i="1" s="1"/>
  <c r="Q695" i="1"/>
  <c r="N695" i="1"/>
  <c r="O695" i="1" s="1"/>
  <c r="Q694" i="1"/>
  <c r="N694" i="1"/>
  <c r="O694" i="1" s="1"/>
  <c r="Q693" i="1"/>
  <c r="N693" i="1"/>
  <c r="O693" i="1" s="1"/>
  <c r="Q692" i="1"/>
  <c r="N692" i="1"/>
  <c r="O692" i="1" s="1"/>
  <c r="Q691" i="1"/>
  <c r="N691" i="1"/>
  <c r="O691" i="1" s="1"/>
  <c r="Q690" i="1"/>
  <c r="N690" i="1"/>
  <c r="O690" i="1" s="1"/>
  <c r="Q689" i="1"/>
  <c r="N689" i="1"/>
  <c r="O689" i="1" s="1"/>
  <c r="Q688" i="1"/>
  <c r="O688" i="1"/>
  <c r="N688" i="1"/>
  <c r="Q687" i="1"/>
  <c r="N687" i="1"/>
  <c r="O687" i="1" s="1"/>
  <c r="Q686" i="1"/>
  <c r="N686" i="1"/>
  <c r="O686" i="1" s="1"/>
  <c r="Q685" i="1"/>
  <c r="N685" i="1"/>
  <c r="O685" i="1" s="1"/>
  <c r="Q684" i="1"/>
  <c r="N684" i="1"/>
  <c r="O684" i="1" s="1"/>
  <c r="Q683" i="1"/>
  <c r="N683" i="1"/>
  <c r="O683" i="1" s="1"/>
  <c r="Q682" i="1"/>
  <c r="N682" i="1"/>
  <c r="O682" i="1" s="1"/>
  <c r="Q681" i="1"/>
  <c r="O681" i="1"/>
  <c r="N681" i="1"/>
  <c r="Q680" i="1"/>
  <c r="N680" i="1"/>
  <c r="O680" i="1" s="1"/>
  <c r="Q679" i="1"/>
  <c r="N679" i="1"/>
  <c r="O679" i="1" s="1"/>
  <c r="Q678" i="1"/>
  <c r="N678" i="1"/>
  <c r="O678" i="1" s="1"/>
  <c r="Q677" i="1"/>
  <c r="O677" i="1"/>
  <c r="N677" i="1"/>
  <c r="Q676" i="1"/>
  <c r="N676" i="1"/>
  <c r="O676" i="1" s="1"/>
  <c r="Q675" i="1"/>
  <c r="N675" i="1"/>
  <c r="O675" i="1" s="1"/>
  <c r="Q674" i="1"/>
  <c r="N674" i="1"/>
  <c r="O674" i="1" s="1"/>
  <c r="Q673" i="1"/>
  <c r="N673" i="1"/>
  <c r="O673" i="1" s="1"/>
  <c r="Q672" i="1"/>
  <c r="O672" i="1"/>
  <c r="N672" i="1"/>
  <c r="Q671" i="1"/>
  <c r="N671" i="1"/>
  <c r="O671" i="1" s="1"/>
  <c r="Q670" i="1"/>
  <c r="N670" i="1"/>
  <c r="O670" i="1" s="1"/>
  <c r="Q669" i="1"/>
  <c r="N669" i="1"/>
  <c r="O669" i="1" s="1"/>
  <c r="Q668" i="1"/>
  <c r="N668" i="1"/>
  <c r="O668" i="1" s="1"/>
  <c r="Q667" i="1"/>
  <c r="N667" i="1"/>
  <c r="H667" i="1"/>
  <c r="N666" i="1"/>
  <c r="Q665" i="1"/>
  <c r="N665" i="1"/>
  <c r="H665" i="1"/>
  <c r="N664" i="1"/>
  <c r="H664" i="1"/>
  <c r="Q663" i="1" s="1"/>
  <c r="N663" i="1"/>
  <c r="H663" i="1"/>
  <c r="O662" i="1" s="1"/>
  <c r="N662" i="1"/>
  <c r="Q661" i="1"/>
  <c r="N661" i="1"/>
  <c r="O661" i="1" s="1"/>
  <c r="Q660" i="1"/>
  <c r="N660" i="1"/>
  <c r="O660" i="1" s="1"/>
  <c r="Q659" i="1"/>
  <c r="N659" i="1"/>
  <c r="O659" i="1" s="1"/>
  <c r="Q658" i="1"/>
  <c r="N658" i="1"/>
  <c r="H658" i="1"/>
  <c r="N657" i="1"/>
  <c r="H657" i="1"/>
  <c r="Q656" i="1" s="1"/>
  <c r="N656" i="1"/>
  <c r="Q655" i="1"/>
  <c r="N655" i="1"/>
  <c r="H655" i="1"/>
  <c r="N654" i="1"/>
  <c r="Q653" i="1"/>
  <c r="N653" i="1"/>
  <c r="H653" i="1"/>
  <c r="Q652" i="1" s="1"/>
  <c r="N652" i="1"/>
  <c r="Q651" i="1"/>
  <c r="N651" i="1"/>
  <c r="O651" i="1" s="1"/>
  <c r="Q650" i="1"/>
  <c r="N650" i="1"/>
  <c r="O650" i="1" s="1"/>
  <c r="Q649" i="1"/>
  <c r="N649" i="1"/>
  <c r="H649" i="1"/>
  <c r="O648" i="1" s="1"/>
  <c r="N648" i="1"/>
  <c r="Q647" i="1"/>
  <c r="N647" i="1"/>
  <c r="H647" i="1"/>
  <c r="N646" i="1"/>
  <c r="H646" i="1"/>
  <c r="Q645" i="1" s="1"/>
  <c r="N645" i="1"/>
  <c r="Q644" i="1"/>
  <c r="N644" i="1"/>
  <c r="O644" i="1" s="1"/>
  <c r="Q643" i="1"/>
  <c r="N643" i="1"/>
  <c r="H643" i="1"/>
  <c r="N642" i="1"/>
  <c r="H642" i="1"/>
  <c r="Q641" i="1" s="1"/>
  <c r="N641" i="1"/>
  <c r="Q640" i="1"/>
  <c r="N640" i="1"/>
  <c r="O640" i="1" s="1"/>
  <c r="Q639" i="1"/>
  <c r="N639" i="1"/>
  <c r="O639" i="1" s="1"/>
  <c r="Q638" i="1"/>
  <c r="N638" i="1"/>
  <c r="H638" i="1"/>
  <c r="N637" i="1"/>
  <c r="Q636" i="1"/>
  <c r="N636" i="1"/>
  <c r="H636" i="1"/>
  <c r="N635" i="1"/>
  <c r="Q634" i="1"/>
  <c r="N634" i="1"/>
  <c r="H634" i="1"/>
  <c r="N633" i="1"/>
  <c r="H633" i="1"/>
  <c r="Q632" i="1" s="1"/>
  <c r="N632" i="1"/>
  <c r="H632" i="1"/>
  <c r="Q631" i="1" s="1"/>
  <c r="N631" i="1"/>
  <c r="H631" i="1"/>
  <c r="Q630" i="1" s="1"/>
  <c r="N630" i="1"/>
  <c r="H630" i="1"/>
  <c r="Q629" i="1" s="1"/>
  <c r="N629" i="1"/>
  <c r="H629" i="1"/>
  <c r="Q628" i="1" s="1"/>
  <c r="N628" i="1"/>
  <c r="Q627" i="1"/>
  <c r="N627" i="1"/>
  <c r="H627" i="1"/>
  <c r="O627" i="1" s="1"/>
  <c r="N626" i="1"/>
  <c r="Q625" i="1"/>
  <c r="N625" i="1"/>
  <c r="H625" i="1"/>
  <c r="Q624" i="1" s="1"/>
  <c r="N624" i="1"/>
  <c r="H624" i="1"/>
  <c r="N623" i="1"/>
  <c r="Q622" i="1"/>
  <c r="N622" i="1"/>
  <c r="O622" i="1" s="1"/>
  <c r="Q621" i="1"/>
  <c r="N621" i="1"/>
  <c r="O621" i="1" s="1"/>
  <c r="Q620" i="1"/>
  <c r="N620" i="1"/>
  <c r="H620" i="1"/>
  <c r="Q619" i="1" s="1"/>
  <c r="N619" i="1"/>
  <c r="H619" i="1"/>
  <c r="Q618" i="1" s="1"/>
  <c r="N618" i="1"/>
  <c r="H618" i="1"/>
  <c r="Q617" i="1" s="1"/>
  <c r="N617" i="1"/>
  <c r="H617" i="1"/>
  <c r="N616" i="1"/>
  <c r="Q615" i="1"/>
  <c r="N615" i="1"/>
  <c r="H615" i="1"/>
  <c r="N614" i="1"/>
  <c r="Q613" i="1"/>
  <c r="N613" i="1"/>
  <c r="O613" i="1" s="1"/>
  <c r="Q612" i="1"/>
  <c r="N612" i="1"/>
  <c r="H612" i="1"/>
  <c r="N611" i="1"/>
  <c r="H611" i="1"/>
  <c r="Q610" i="1" s="1"/>
  <c r="N610" i="1"/>
  <c r="Q609" i="1"/>
  <c r="N609" i="1"/>
  <c r="H609" i="1"/>
  <c r="N608" i="1"/>
  <c r="Q607" i="1"/>
  <c r="N607" i="1"/>
  <c r="O607" i="1" s="1"/>
  <c r="Q606" i="1"/>
  <c r="N606" i="1"/>
  <c r="H606" i="1"/>
  <c r="N605" i="1"/>
  <c r="H605" i="1"/>
  <c r="N604" i="1"/>
  <c r="H604" i="1"/>
  <c r="Q603" i="1" s="1"/>
  <c r="N603" i="1"/>
  <c r="Q602" i="1"/>
  <c r="N602" i="1"/>
  <c r="H602" i="1"/>
  <c r="N601" i="1"/>
  <c r="H601" i="1"/>
  <c r="Q600" i="1" s="1"/>
  <c r="N600" i="1"/>
  <c r="H600" i="1"/>
  <c r="Q599" i="1" s="1"/>
  <c r="N599" i="1"/>
  <c r="H599" i="1"/>
  <c r="Q598" i="1" s="1"/>
  <c r="N598" i="1"/>
  <c r="H598" i="1"/>
  <c r="Q597" i="1" s="1"/>
  <c r="N597" i="1"/>
  <c r="Q596" i="1"/>
  <c r="N596" i="1"/>
  <c r="H596" i="1"/>
  <c r="Q595" i="1" s="1"/>
  <c r="N595" i="1"/>
  <c r="H595" i="1"/>
  <c r="Q594" i="1" s="1"/>
  <c r="N594" i="1"/>
  <c r="H594" i="1"/>
  <c r="N593" i="1"/>
  <c r="Q592" i="1"/>
  <c r="N592" i="1"/>
  <c r="H592" i="1"/>
  <c r="Q591" i="1" s="1"/>
  <c r="N591" i="1"/>
  <c r="H591" i="1"/>
  <c r="N590" i="1"/>
  <c r="Q589" i="1"/>
  <c r="N589" i="1"/>
  <c r="H589" i="1"/>
  <c r="Q588" i="1" s="1"/>
  <c r="N588" i="1"/>
  <c r="H588" i="1"/>
  <c r="N587" i="1"/>
  <c r="H587" i="1"/>
  <c r="Q586" i="1" s="1"/>
  <c r="N586" i="1"/>
  <c r="H586" i="1"/>
  <c r="N585" i="1"/>
  <c r="H585" i="1"/>
  <c r="Q584" i="1" s="1"/>
  <c r="N584" i="1"/>
  <c r="H584" i="1"/>
  <c r="N583" i="1"/>
  <c r="H583" i="1"/>
  <c r="Q582" i="1" s="1"/>
  <c r="N582" i="1"/>
  <c r="H582" i="1"/>
  <c r="Q581" i="1" s="1"/>
  <c r="N581" i="1"/>
  <c r="H581" i="1"/>
  <c r="Q580" i="1" s="1"/>
  <c r="N580" i="1"/>
  <c r="H580" i="1"/>
  <c r="Q579" i="1" s="1"/>
  <c r="N579" i="1"/>
  <c r="Q578" i="1"/>
  <c r="N578" i="1"/>
  <c r="H578" i="1"/>
  <c r="N577" i="1"/>
  <c r="H577" i="1"/>
  <c r="Q576" i="1" s="1"/>
  <c r="N576" i="1"/>
  <c r="Q575" i="1"/>
  <c r="N575" i="1"/>
  <c r="H575" i="1"/>
  <c r="Q574" i="1" s="1"/>
  <c r="N574" i="1"/>
  <c r="H574" i="1"/>
  <c r="Q573" i="1" s="1"/>
  <c r="N573" i="1"/>
  <c r="H573" i="1"/>
  <c r="Q572" i="1" s="1"/>
  <c r="N572" i="1"/>
  <c r="H572" i="1"/>
  <c r="Q571" i="1" s="1"/>
  <c r="N571" i="1"/>
  <c r="H571" i="1"/>
  <c r="Q570" i="1" s="1"/>
  <c r="N570" i="1"/>
  <c r="H570" i="1"/>
  <c r="N569" i="1"/>
  <c r="Q568" i="1"/>
  <c r="N568" i="1"/>
  <c r="H568" i="1"/>
  <c r="N567" i="1"/>
  <c r="Q566" i="1"/>
  <c r="N566" i="1"/>
  <c r="H566" i="1"/>
  <c r="N565" i="1"/>
  <c r="Q564" i="1"/>
  <c r="N564" i="1"/>
  <c r="H564" i="1"/>
  <c r="O563" i="1" s="1"/>
  <c r="N563" i="1"/>
  <c r="Q562" i="1"/>
  <c r="N562" i="1"/>
  <c r="O562" i="1" s="1"/>
  <c r="Q561" i="1"/>
  <c r="N561" i="1"/>
  <c r="O561" i="1" s="1"/>
  <c r="Q560" i="1"/>
  <c r="N560" i="1"/>
  <c r="O560" i="1" s="1"/>
  <c r="Q559" i="1"/>
  <c r="N559" i="1"/>
  <c r="O559" i="1" s="1"/>
  <c r="Q558" i="1"/>
  <c r="O558" i="1"/>
  <c r="N558" i="1"/>
  <c r="Q557" i="1"/>
  <c r="N557" i="1"/>
  <c r="O557" i="1" s="1"/>
  <c r="Q556" i="1"/>
  <c r="N556" i="1"/>
  <c r="O556" i="1" s="1"/>
  <c r="Q555" i="1"/>
  <c r="N555" i="1"/>
  <c r="O555" i="1" s="1"/>
  <c r="Q554" i="1"/>
  <c r="O554" i="1"/>
  <c r="N554" i="1"/>
  <c r="Q553" i="1"/>
  <c r="N553" i="1"/>
  <c r="O553" i="1" s="1"/>
  <c r="Q552" i="1"/>
  <c r="N552" i="1"/>
  <c r="H552" i="1"/>
  <c r="N551" i="1"/>
  <c r="H551" i="1"/>
  <c r="Q550" i="1" s="1"/>
  <c r="N550" i="1"/>
  <c r="Q549" i="1"/>
  <c r="N549" i="1"/>
  <c r="O549" i="1" s="1"/>
  <c r="Q548" i="1"/>
  <c r="N548" i="1"/>
  <c r="O548" i="1" s="1"/>
  <c r="Q547" i="1"/>
  <c r="N547" i="1"/>
  <c r="H547" i="1"/>
  <c r="Q546" i="1" s="1"/>
  <c r="N546" i="1"/>
  <c r="H546" i="1"/>
  <c r="N545" i="1"/>
  <c r="Q544" i="1"/>
  <c r="N544" i="1"/>
  <c r="H544" i="1"/>
  <c r="N543" i="1"/>
  <c r="H543" i="1"/>
  <c r="N542" i="1"/>
  <c r="H542" i="1"/>
  <c r="N541" i="1"/>
  <c r="Q540" i="1"/>
  <c r="N540" i="1"/>
  <c r="O540" i="1" s="1"/>
  <c r="Q539" i="1"/>
  <c r="N539" i="1"/>
  <c r="H539" i="1"/>
  <c r="Q538" i="1" s="1"/>
  <c r="N538" i="1"/>
  <c r="Q537" i="1"/>
  <c r="N537" i="1"/>
  <c r="H537" i="1"/>
  <c r="N536" i="1"/>
  <c r="Q535" i="1"/>
  <c r="N535" i="1"/>
  <c r="O535" i="1" s="1"/>
  <c r="Q534" i="1"/>
  <c r="N534" i="1"/>
  <c r="H534" i="1"/>
  <c r="N533" i="1"/>
  <c r="H533" i="1"/>
  <c r="N532" i="1"/>
  <c r="H532" i="1"/>
  <c r="Q531" i="1" s="1"/>
  <c r="N531" i="1"/>
  <c r="H531" i="1"/>
  <c r="Q530" i="1" s="1"/>
  <c r="N530" i="1"/>
  <c r="H530" i="1"/>
  <c r="Q529" i="1" s="1"/>
  <c r="N529" i="1"/>
  <c r="H529" i="1"/>
  <c r="N528" i="1"/>
  <c r="H528" i="1"/>
  <c r="Q527" i="1" s="1"/>
  <c r="N527" i="1"/>
  <c r="H527" i="1"/>
  <c r="Q526" i="1" s="1"/>
  <c r="N526" i="1"/>
  <c r="Q525" i="1"/>
  <c r="N525" i="1"/>
  <c r="H525" i="1"/>
  <c r="N524" i="1"/>
  <c r="H524" i="1"/>
  <c r="N523" i="1"/>
  <c r="H523" i="1"/>
  <c r="Q522" i="1" s="1"/>
  <c r="N522" i="1"/>
  <c r="Q521" i="1"/>
  <c r="N521" i="1"/>
  <c r="H521" i="1"/>
  <c r="N520" i="1"/>
  <c r="H520" i="1"/>
  <c r="N519" i="1"/>
  <c r="Q518" i="1"/>
  <c r="N518" i="1"/>
  <c r="H518" i="1"/>
  <c r="N517" i="1"/>
  <c r="H517" i="1"/>
  <c r="Q516" i="1" s="1"/>
  <c r="N516" i="1"/>
  <c r="H516" i="1"/>
  <c r="N515" i="1"/>
  <c r="Q514" i="1"/>
  <c r="N514" i="1"/>
  <c r="H514" i="1"/>
  <c r="N513" i="1"/>
  <c r="Q512" i="1"/>
  <c r="N512" i="1"/>
  <c r="H512" i="1"/>
  <c r="Q511" i="1" s="1"/>
  <c r="N511" i="1"/>
  <c r="H511" i="1"/>
  <c r="N510" i="1"/>
  <c r="Q509" i="1"/>
  <c r="N509" i="1"/>
  <c r="H509" i="1"/>
  <c r="N508" i="1"/>
  <c r="Q507" i="1"/>
  <c r="N507" i="1"/>
  <c r="O507" i="1" s="1"/>
  <c r="Q506" i="1"/>
  <c r="N506" i="1"/>
  <c r="H506" i="1"/>
  <c r="N505" i="1"/>
  <c r="Q504" i="1"/>
  <c r="N504" i="1"/>
  <c r="H504" i="1"/>
  <c r="N503" i="1"/>
  <c r="H503" i="1"/>
  <c r="Q502" i="1" s="1"/>
  <c r="N502" i="1"/>
  <c r="H502" i="1"/>
  <c r="Q501" i="1" s="1"/>
  <c r="N501" i="1"/>
  <c r="Q500" i="1"/>
  <c r="N500" i="1"/>
  <c r="H500" i="1"/>
  <c r="N499" i="1"/>
  <c r="H499" i="1"/>
  <c r="Q498" i="1" s="1"/>
  <c r="N498" i="1"/>
  <c r="H498" i="1"/>
  <c r="N497" i="1"/>
  <c r="H497" i="1"/>
  <c r="Q496" i="1" s="1"/>
  <c r="N496" i="1"/>
  <c r="H496" i="1"/>
  <c r="N495" i="1"/>
  <c r="H495" i="1"/>
  <c r="N494" i="1"/>
  <c r="Q493" i="1"/>
  <c r="O493" i="1"/>
  <c r="N493" i="1"/>
  <c r="Q492" i="1"/>
  <c r="N492" i="1"/>
  <c r="H492" i="1"/>
  <c r="N491" i="1"/>
  <c r="Q490" i="1"/>
  <c r="N490" i="1"/>
  <c r="O490" i="1" s="1"/>
  <c r="Q489" i="1"/>
  <c r="N489" i="1"/>
  <c r="H489" i="1"/>
  <c r="N488" i="1"/>
  <c r="H488" i="1"/>
  <c r="Q487" i="1" s="1"/>
  <c r="N487" i="1"/>
  <c r="Q486" i="1"/>
  <c r="N486" i="1"/>
  <c r="O486" i="1" s="1"/>
  <c r="Q485" i="1"/>
  <c r="N485" i="1"/>
  <c r="H485" i="1"/>
  <c r="N484" i="1"/>
  <c r="Q483" i="1"/>
  <c r="N483" i="1"/>
  <c r="H483" i="1"/>
  <c r="N482" i="1"/>
  <c r="H482" i="1"/>
  <c r="N481" i="1"/>
  <c r="Q480" i="1"/>
  <c r="N480" i="1"/>
  <c r="H480" i="1"/>
  <c r="N479" i="1"/>
  <c r="H479" i="1"/>
  <c r="N478" i="1"/>
  <c r="Q477" i="1"/>
  <c r="N477" i="1"/>
  <c r="H477" i="1"/>
  <c r="N476" i="1"/>
  <c r="H476" i="1"/>
  <c r="Q475" i="1" s="1"/>
  <c r="N475" i="1"/>
  <c r="H475" i="1"/>
  <c r="Q474" i="1" s="1"/>
  <c r="N474" i="1"/>
  <c r="Q473" i="1"/>
  <c r="N473" i="1"/>
  <c r="H473" i="1"/>
  <c r="N472" i="1"/>
  <c r="Q471" i="1"/>
  <c r="N471" i="1"/>
  <c r="O471" i="1" s="1"/>
  <c r="Q470" i="1"/>
  <c r="N470" i="1"/>
  <c r="H470" i="1"/>
  <c r="Q469" i="1" s="1"/>
  <c r="N469" i="1"/>
  <c r="H469" i="1"/>
  <c r="N468" i="1"/>
  <c r="H468" i="1"/>
  <c r="Q467" i="1" s="1"/>
  <c r="N467" i="1"/>
  <c r="Q466" i="1"/>
  <c r="N466" i="1"/>
  <c r="H466" i="1"/>
  <c r="N465" i="1"/>
  <c r="Q464" i="1"/>
  <c r="N464" i="1"/>
  <c r="H464" i="1"/>
  <c r="Q463" i="1" s="1"/>
  <c r="N463" i="1"/>
  <c r="H463" i="1"/>
  <c r="Q462" i="1" s="1"/>
  <c r="N462" i="1"/>
  <c r="H462" i="1"/>
  <c r="N461" i="1"/>
  <c r="H461" i="1"/>
  <c r="Q460" i="1" s="1"/>
  <c r="N460" i="1"/>
  <c r="Q459" i="1"/>
  <c r="N459" i="1"/>
  <c r="H459" i="1"/>
  <c r="N458" i="1"/>
  <c r="Q457" i="1"/>
  <c r="N457" i="1"/>
  <c r="H457" i="1"/>
  <c r="N456" i="1"/>
  <c r="Q455" i="1"/>
  <c r="N455" i="1"/>
  <c r="H455" i="1"/>
  <c r="N454" i="1"/>
  <c r="H454" i="1"/>
  <c r="N453" i="1"/>
  <c r="H453" i="1"/>
  <c r="Q452" i="1" s="1"/>
  <c r="N452" i="1"/>
  <c r="H452" i="1"/>
  <c r="N451" i="1"/>
  <c r="H451" i="1"/>
  <c r="Q450" i="1" s="1"/>
  <c r="N450" i="1"/>
  <c r="H450" i="1"/>
  <c r="N449" i="1"/>
  <c r="H449" i="1"/>
  <c r="Q448" i="1" s="1"/>
  <c r="N448" i="1"/>
  <c r="H448" i="1"/>
  <c r="Q447" i="1" s="1"/>
  <c r="N447" i="1"/>
  <c r="H447" i="1"/>
  <c r="Q446" i="1" s="1"/>
  <c r="N446" i="1"/>
  <c r="H446" i="1"/>
  <c r="Q445" i="1" s="1"/>
  <c r="N445" i="1"/>
  <c r="H445" i="1"/>
  <c r="Q444" i="1" s="1"/>
  <c r="N444" i="1"/>
  <c r="Q443" i="1"/>
  <c r="N443" i="1"/>
  <c r="O443" i="1" s="1"/>
  <c r="Q442" i="1"/>
  <c r="O442" i="1"/>
  <c r="N442" i="1"/>
  <c r="Q441" i="1"/>
  <c r="N441" i="1"/>
  <c r="H441" i="1"/>
  <c r="N440" i="1"/>
  <c r="H440" i="1"/>
  <c r="Q439" i="1" s="1"/>
  <c r="N439" i="1"/>
  <c r="Q438" i="1"/>
  <c r="N438" i="1"/>
  <c r="O438" i="1" s="1"/>
  <c r="Q437" i="1"/>
  <c r="N437" i="1"/>
  <c r="O437" i="1" s="1"/>
  <c r="Q436" i="1"/>
  <c r="N436" i="1"/>
  <c r="H436" i="1"/>
  <c r="N435" i="1"/>
  <c r="Q434" i="1"/>
  <c r="N434" i="1"/>
  <c r="H434" i="1"/>
  <c r="N433" i="1"/>
  <c r="H433" i="1"/>
  <c r="Q432" i="1" s="1"/>
  <c r="N432" i="1"/>
  <c r="H432" i="1"/>
  <c r="N431" i="1"/>
  <c r="H431" i="1"/>
  <c r="Q430" i="1" s="1"/>
  <c r="N430" i="1"/>
  <c r="H430" i="1"/>
  <c r="N429" i="1"/>
  <c r="H429" i="1"/>
  <c r="Q428" i="1" s="1"/>
  <c r="N428" i="1"/>
  <c r="H428" i="1"/>
  <c r="N427" i="1"/>
  <c r="H427" i="1"/>
  <c r="Q426" i="1" s="1"/>
  <c r="N426" i="1"/>
  <c r="H426" i="1"/>
  <c r="N425" i="1"/>
  <c r="H425" i="1"/>
  <c r="N424" i="1"/>
  <c r="H424" i="1"/>
  <c r="N423" i="1"/>
  <c r="H423" i="1"/>
  <c r="Q422" i="1" s="1"/>
  <c r="N422" i="1"/>
  <c r="H422" i="1"/>
  <c r="N421" i="1"/>
  <c r="H421" i="1"/>
  <c r="Q420" i="1" s="1"/>
  <c r="N420" i="1"/>
  <c r="Q419" i="1"/>
  <c r="N419" i="1"/>
  <c r="H419" i="1"/>
  <c r="N418" i="1"/>
  <c r="H418" i="1"/>
  <c r="N417" i="1"/>
  <c r="H417" i="1"/>
  <c r="Q416" i="1" s="1"/>
  <c r="N416" i="1"/>
  <c r="H416" i="1"/>
  <c r="N415" i="1"/>
  <c r="Q414" i="1"/>
  <c r="N414" i="1"/>
  <c r="H414" i="1"/>
  <c r="N413" i="1"/>
  <c r="H413" i="1"/>
  <c r="Q412" i="1" s="1"/>
  <c r="N412" i="1"/>
  <c r="H412" i="1"/>
  <c r="Q411" i="1" s="1"/>
  <c r="N411" i="1"/>
  <c r="H411" i="1"/>
  <c r="N410" i="1"/>
  <c r="H410" i="1"/>
  <c r="Q409" i="1" s="1"/>
  <c r="N409" i="1"/>
  <c r="Q408" i="1"/>
  <c r="N408" i="1"/>
  <c r="H408" i="1"/>
  <c r="N407" i="1"/>
  <c r="Q406" i="1"/>
  <c r="N406" i="1"/>
  <c r="H406" i="1"/>
  <c r="N405" i="1"/>
  <c r="H405" i="1"/>
  <c r="N404" i="1"/>
  <c r="Q403" i="1"/>
  <c r="N403" i="1"/>
  <c r="H403" i="1"/>
  <c r="N402" i="1"/>
  <c r="H402" i="1"/>
  <c r="N401" i="1"/>
  <c r="H401" i="1"/>
  <c r="Q400" i="1" s="1"/>
  <c r="N400" i="1"/>
  <c r="H400" i="1"/>
  <c r="N399" i="1"/>
  <c r="H399" i="1"/>
  <c r="N398" i="1"/>
  <c r="Q397" i="1"/>
  <c r="N397" i="1"/>
  <c r="O397" i="1" s="1"/>
  <c r="Q396" i="1"/>
  <c r="N396" i="1"/>
  <c r="H396" i="1"/>
  <c r="N395" i="1"/>
  <c r="H395" i="1"/>
  <c r="N394" i="1"/>
  <c r="Q393" i="1"/>
  <c r="N393" i="1"/>
  <c r="H393" i="1"/>
  <c r="N392" i="1"/>
  <c r="Q391" i="1"/>
  <c r="N391" i="1"/>
  <c r="H391" i="1"/>
  <c r="N390" i="1"/>
  <c r="H390" i="1"/>
  <c r="N389" i="1"/>
  <c r="H389" i="1"/>
  <c r="N388" i="1"/>
  <c r="H388" i="1"/>
  <c r="N387" i="1"/>
  <c r="H387" i="1"/>
  <c r="N386" i="1"/>
  <c r="H386" i="1"/>
  <c r="N385" i="1"/>
  <c r="Q384" i="1"/>
  <c r="N384" i="1"/>
  <c r="H384" i="1"/>
  <c r="N383" i="1"/>
  <c r="H383" i="1"/>
  <c r="Q382" i="1" s="1"/>
  <c r="N382" i="1"/>
  <c r="Q381" i="1"/>
  <c r="N381" i="1"/>
  <c r="O381" i="1" s="1"/>
  <c r="Q380" i="1"/>
  <c r="N380" i="1"/>
  <c r="H380" i="1"/>
  <c r="N379" i="1"/>
  <c r="Q378" i="1"/>
  <c r="N378" i="1"/>
  <c r="H378" i="1"/>
  <c r="N377" i="1"/>
  <c r="H377" i="1"/>
  <c r="N376" i="1"/>
  <c r="H376" i="1"/>
  <c r="N375" i="1"/>
  <c r="Q374" i="1"/>
  <c r="N374" i="1"/>
  <c r="O374" i="1" s="1"/>
  <c r="Q373" i="1"/>
  <c r="N373" i="1"/>
  <c r="H373" i="1"/>
  <c r="Q372" i="1" s="1"/>
  <c r="N372" i="1"/>
  <c r="H372" i="1"/>
  <c r="Q371" i="1" s="1"/>
  <c r="N371" i="1"/>
  <c r="H371" i="1"/>
  <c r="Q370" i="1" s="1"/>
  <c r="N370" i="1"/>
  <c r="H370" i="1"/>
  <c r="Q369" i="1" s="1"/>
  <c r="N369" i="1"/>
  <c r="H369" i="1"/>
  <c r="N368" i="1"/>
  <c r="H368" i="1"/>
  <c r="Q367" i="1" s="1"/>
  <c r="N367" i="1"/>
  <c r="H367" i="1"/>
  <c r="N366" i="1"/>
  <c r="H366" i="1"/>
  <c r="N365" i="1"/>
  <c r="H365" i="1"/>
  <c r="Q365" i="1" s="1"/>
  <c r="N364" i="1"/>
  <c r="H364" i="1"/>
  <c r="Q364" i="1" s="1"/>
  <c r="N363" i="1"/>
  <c r="H363" i="1"/>
  <c r="Q363" i="1" s="1"/>
  <c r="N362" i="1"/>
  <c r="H362" i="1"/>
  <c r="Q362" i="1" s="1"/>
  <c r="N361" i="1"/>
  <c r="H361" i="1"/>
  <c r="Q361" i="1" s="1"/>
  <c r="N360" i="1"/>
  <c r="H360" i="1"/>
  <c r="Q360" i="1" s="1"/>
  <c r="N359" i="1"/>
  <c r="H359" i="1"/>
  <c r="Q359" i="1" s="1"/>
  <c r="N358" i="1"/>
  <c r="H358" i="1"/>
  <c r="N357" i="1"/>
  <c r="H357" i="1"/>
  <c r="Q357" i="1" s="1"/>
  <c r="N356" i="1"/>
  <c r="H356" i="1"/>
  <c r="Q356" i="1" s="1"/>
  <c r="N355" i="1"/>
  <c r="H355" i="1"/>
  <c r="Q355" i="1" s="1"/>
  <c r="N354" i="1"/>
  <c r="H354" i="1"/>
  <c r="Q354" i="1" s="1"/>
  <c r="N353" i="1"/>
  <c r="H353" i="1"/>
  <c r="Q353" i="1" s="1"/>
  <c r="N352" i="1"/>
  <c r="H352" i="1"/>
  <c r="Q352" i="1" s="1"/>
  <c r="N351" i="1"/>
  <c r="H351" i="1"/>
  <c r="Q351" i="1" s="1"/>
  <c r="N350" i="1"/>
  <c r="H350" i="1"/>
  <c r="N349" i="1"/>
  <c r="H349" i="1"/>
  <c r="Q349" i="1" s="1"/>
  <c r="N348" i="1"/>
  <c r="H348" i="1"/>
  <c r="N347" i="1"/>
  <c r="H347" i="1"/>
  <c r="Q347" i="1" s="1"/>
  <c r="N346" i="1"/>
  <c r="H346" i="1"/>
  <c r="Q346" i="1" s="1"/>
  <c r="N345" i="1"/>
  <c r="H345" i="1"/>
  <c r="N344" i="1"/>
  <c r="H344" i="1"/>
  <c r="Q344" i="1" s="1"/>
  <c r="N343" i="1"/>
  <c r="H343" i="1"/>
  <c r="N342" i="1"/>
  <c r="H342" i="1"/>
  <c r="N341" i="1"/>
  <c r="H341" i="1"/>
  <c r="N340" i="1"/>
  <c r="H340" i="1"/>
  <c r="Q340" i="1" s="1"/>
  <c r="N339" i="1"/>
  <c r="H339" i="1"/>
  <c r="N338" i="1"/>
  <c r="H338" i="1"/>
  <c r="Q338" i="1" s="1"/>
  <c r="N337" i="1"/>
  <c r="H337" i="1"/>
  <c r="N336" i="1"/>
  <c r="H336" i="1"/>
  <c r="Q336" i="1" s="1"/>
  <c r="N335" i="1"/>
  <c r="H335" i="1"/>
  <c r="N334" i="1"/>
  <c r="H334" i="1"/>
  <c r="Q334" i="1" s="1"/>
  <c r="N333" i="1"/>
  <c r="H333" i="1"/>
  <c r="N332" i="1"/>
  <c r="H332" i="1"/>
  <c r="N331" i="1"/>
  <c r="H331" i="1"/>
  <c r="N330" i="1"/>
  <c r="H330" i="1"/>
  <c r="N329" i="1"/>
  <c r="H329" i="1"/>
  <c r="N328" i="1"/>
  <c r="H328" i="1"/>
  <c r="N327" i="1"/>
  <c r="H327" i="1"/>
  <c r="N326" i="1"/>
  <c r="H326" i="1"/>
  <c r="N325" i="1"/>
  <c r="H325" i="1"/>
  <c r="N324" i="1"/>
  <c r="H324" i="1"/>
  <c r="N323" i="1"/>
  <c r="H323" i="1"/>
  <c r="N322" i="1"/>
  <c r="H322" i="1"/>
  <c r="Q322" i="1" s="1"/>
  <c r="N321" i="1"/>
  <c r="H321" i="1"/>
  <c r="N320" i="1"/>
  <c r="H320" i="1"/>
  <c r="N319" i="1"/>
  <c r="H319" i="1"/>
  <c r="N318" i="1"/>
  <c r="H318" i="1"/>
  <c r="Q318" i="1" s="1"/>
  <c r="N317" i="1"/>
  <c r="H317" i="1"/>
  <c r="N316" i="1"/>
  <c r="H316" i="1"/>
  <c r="N315" i="1"/>
  <c r="H315" i="1"/>
  <c r="N314" i="1"/>
  <c r="H314" i="1"/>
  <c r="Q314" i="1" s="1"/>
  <c r="N313" i="1"/>
  <c r="H313" i="1"/>
  <c r="Q313" i="1" s="1"/>
  <c r="BI312" i="1"/>
  <c r="N312" i="1"/>
  <c r="H312" i="1"/>
  <c r="N311" i="1"/>
  <c r="H311" i="1"/>
  <c r="Q311" i="1" s="1"/>
  <c r="N310" i="1"/>
  <c r="H310" i="1"/>
  <c r="Q310" i="1" s="1"/>
  <c r="N309" i="1"/>
  <c r="H309" i="1"/>
  <c r="N308" i="1"/>
  <c r="H308" i="1"/>
  <c r="N307" i="1"/>
  <c r="H307" i="1"/>
  <c r="Q307" i="1" s="1"/>
  <c r="N306" i="1"/>
  <c r="H306" i="1"/>
  <c r="Q306" i="1" s="1"/>
  <c r="N305" i="1"/>
  <c r="H305" i="1"/>
  <c r="N304" i="1"/>
  <c r="H304" i="1"/>
  <c r="N303" i="1"/>
  <c r="H303" i="1"/>
  <c r="Q303" i="1" s="1"/>
  <c r="N302" i="1"/>
  <c r="H302" i="1"/>
  <c r="Q302" i="1" s="1"/>
  <c r="N301" i="1"/>
  <c r="H301" i="1"/>
  <c r="N300" i="1"/>
  <c r="H300" i="1"/>
  <c r="N299" i="1"/>
  <c r="H299" i="1"/>
  <c r="N298" i="1"/>
  <c r="H298" i="1"/>
  <c r="N297" i="1"/>
  <c r="H297" i="1"/>
  <c r="Q297" i="1" s="1"/>
  <c r="N296" i="1"/>
  <c r="H296" i="1"/>
  <c r="N295" i="1"/>
  <c r="H295" i="1"/>
  <c r="N294" i="1"/>
  <c r="H294" i="1"/>
  <c r="Q294" i="1" s="1"/>
  <c r="N293" i="1"/>
  <c r="H293" i="1"/>
  <c r="N292" i="1"/>
  <c r="H292" i="1"/>
  <c r="N291" i="1"/>
  <c r="H291" i="1"/>
  <c r="Q291" i="1" s="1"/>
  <c r="N290" i="1"/>
  <c r="H290" i="1"/>
  <c r="Q290" i="1" s="1"/>
  <c r="N289" i="1"/>
  <c r="H289" i="1"/>
  <c r="N288" i="1"/>
  <c r="H288" i="1"/>
  <c r="N287" i="1"/>
  <c r="H287" i="1"/>
  <c r="N286" i="1"/>
  <c r="H286" i="1"/>
  <c r="Q286" i="1" s="1"/>
  <c r="N285" i="1"/>
  <c r="H285" i="1"/>
  <c r="N284" i="1"/>
  <c r="H284" i="1"/>
  <c r="N283" i="1"/>
  <c r="H283" i="1"/>
  <c r="N282" i="1"/>
  <c r="H282" i="1"/>
  <c r="Q282" i="1" s="1"/>
  <c r="N281" i="1"/>
  <c r="H281" i="1"/>
  <c r="N280" i="1"/>
  <c r="H280" i="1"/>
  <c r="N279" i="1"/>
  <c r="H279" i="1"/>
  <c r="Q279" i="1" s="1"/>
  <c r="N278" i="1"/>
  <c r="H278" i="1"/>
  <c r="Q278" i="1" s="1"/>
  <c r="N277" i="1"/>
  <c r="H277" i="1"/>
  <c r="N276" i="1"/>
  <c r="H276" i="1"/>
  <c r="N275" i="1"/>
  <c r="H275" i="1"/>
  <c r="Q275" i="1" s="1"/>
  <c r="N274" i="1"/>
  <c r="H274" i="1"/>
  <c r="Q274" i="1" s="1"/>
  <c r="N273" i="1"/>
  <c r="H273" i="1"/>
  <c r="Q273" i="1" s="1"/>
  <c r="N272" i="1"/>
  <c r="H272" i="1"/>
  <c r="Q272" i="1" s="1"/>
  <c r="N271" i="1"/>
  <c r="H271" i="1"/>
  <c r="Q271" i="1" s="1"/>
  <c r="N270" i="1"/>
  <c r="H270" i="1"/>
  <c r="Q270" i="1" s="1"/>
  <c r="N269" i="1"/>
  <c r="H269" i="1"/>
  <c r="N268" i="1"/>
  <c r="H268" i="1"/>
  <c r="N267" i="1"/>
  <c r="H267" i="1"/>
  <c r="N266" i="1"/>
  <c r="H266" i="1"/>
  <c r="Q266" i="1" s="1"/>
  <c r="N265" i="1"/>
  <c r="H265" i="1"/>
  <c r="Q265" i="1" s="1"/>
  <c r="N264" i="1"/>
  <c r="H264" i="1"/>
  <c r="N263" i="1"/>
  <c r="H263" i="1"/>
  <c r="Q263" i="1" s="1"/>
  <c r="N262" i="1"/>
  <c r="H262" i="1"/>
  <c r="Q262" i="1" s="1"/>
  <c r="N261" i="1"/>
  <c r="H261" i="1"/>
  <c r="N260" i="1"/>
  <c r="H260" i="1"/>
  <c r="N259" i="1"/>
  <c r="H259" i="1"/>
  <c r="Q259" i="1" s="1"/>
  <c r="N258" i="1"/>
  <c r="H258" i="1"/>
  <c r="Q258" i="1" s="1"/>
  <c r="N257" i="1"/>
  <c r="H257" i="1"/>
  <c r="Q257" i="1" s="1"/>
  <c r="N256" i="1"/>
  <c r="H256" i="1"/>
  <c r="N255" i="1"/>
  <c r="H255" i="1"/>
  <c r="Q255" i="1" s="1"/>
  <c r="N254" i="1"/>
  <c r="H254" i="1"/>
  <c r="Q254" i="1" s="1"/>
  <c r="N253" i="1"/>
  <c r="H253" i="1"/>
  <c r="Q253" i="1" s="1"/>
  <c r="N252" i="1"/>
  <c r="H252" i="1"/>
  <c r="Q252" i="1" s="1"/>
  <c r="N251" i="1"/>
  <c r="H251" i="1"/>
  <c r="Q251" i="1" s="1"/>
  <c r="N250" i="1"/>
  <c r="H250" i="1"/>
  <c r="N249" i="1"/>
  <c r="H249" i="1"/>
  <c r="Q249" i="1" s="1"/>
  <c r="N248" i="1"/>
  <c r="H248" i="1"/>
  <c r="Q248" i="1" s="1"/>
  <c r="N247" i="1"/>
  <c r="H247" i="1"/>
  <c r="Q247" i="1" s="1"/>
  <c r="N246" i="1"/>
  <c r="H246" i="1"/>
  <c r="Q246" i="1" s="1"/>
  <c r="N245" i="1"/>
  <c r="H245" i="1"/>
  <c r="Q245" i="1" s="1"/>
  <c r="N244" i="1"/>
  <c r="H244" i="1"/>
  <c r="N243" i="1"/>
  <c r="H243" i="1"/>
  <c r="Q243" i="1" s="1"/>
  <c r="N242" i="1"/>
  <c r="H242" i="1"/>
  <c r="Q242" i="1" s="1"/>
  <c r="N241" i="1"/>
  <c r="H241" i="1"/>
  <c r="Q241" i="1" s="1"/>
  <c r="N240" i="1"/>
  <c r="H240" i="1"/>
  <c r="Q240" i="1" s="1"/>
  <c r="N239" i="1"/>
  <c r="H239" i="1"/>
  <c r="Q239" i="1" s="1"/>
  <c r="N238" i="1"/>
  <c r="H238" i="1"/>
  <c r="Q238" i="1" s="1"/>
  <c r="N237" i="1"/>
  <c r="H237" i="1"/>
  <c r="Q237" i="1" s="1"/>
  <c r="N236" i="1"/>
  <c r="H236" i="1"/>
  <c r="Q236" i="1" s="1"/>
  <c r="N235" i="1"/>
  <c r="H235" i="1"/>
  <c r="Q235" i="1" s="1"/>
  <c r="N234" i="1"/>
  <c r="H234" i="1"/>
  <c r="Q234" i="1" s="1"/>
  <c r="N233" i="1"/>
  <c r="H233" i="1"/>
  <c r="Q233" i="1" s="1"/>
  <c r="N232" i="1"/>
  <c r="H232" i="1"/>
  <c r="Q232" i="1" s="1"/>
  <c r="N231" i="1"/>
  <c r="H231" i="1"/>
  <c r="Q231" i="1" s="1"/>
  <c r="N230" i="1"/>
  <c r="H230" i="1"/>
  <c r="Q230" i="1" s="1"/>
  <c r="N229" i="1"/>
  <c r="H229" i="1"/>
  <c r="Q229" i="1" s="1"/>
  <c r="N228" i="1"/>
  <c r="H228" i="1"/>
  <c r="N227" i="1"/>
  <c r="H227" i="1"/>
  <c r="Q227" i="1" s="1"/>
  <c r="N226" i="1"/>
  <c r="H226" i="1"/>
  <c r="N225" i="1"/>
  <c r="H225" i="1"/>
  <c r="Q225" i="1" s="1"/>
  <c r="N224" i="1"/>
  <c r="H224" i="1"/>
  <c r="N223" i="1"/>
  <c r="H223" i="1"/>
  <c r="Q223" i="1" s="1"/>
  <c r="N222" i="1"/>
  <c r="H222" i="1"/>
  <c r="Q222" i="1" s="1"/>
  <c r="N221" i="1"/>
  <c r="H221" i="1"/>
  <c r="Q221" i="1" s="1"/>
  <c r="N220" i="1"/>
  <c r="H220" i="1"/>
  <c r="Q220" i="1" s="1"/>
  <c r="N219" i="1"/>
  <c r="H219" i="1"/>
  <c r="Q219" i="1" s="1"/>
  <c r="N218" i="1"/>
  <c r="H218" i="1"/>
  <c r="N217" i="1"/>
  <c r="H217" i="1"/>
  <c r="Q217" i="1" s="1"/>
  <c r="N216" i="1"/>
  <c r="H216" i="1"/>
  <c r="Q216" i="1" s="1"/>
  <c r="N215" i="1"/>
  <c r="H215" i="1"/>
  <c r="Q215" i="1" s="1"/>
  <c r="N214" i="1"/>
  <c r="H214" i="1"/>
  <c r="Q214" i="1" s="1"/>
  <c r="N213" i="1"/>
  <c r="H213" i="1"/>
  <c r="Q213" i="1" s="1"/>
  <c r="N212" i="1"/>
  <c r="H212" i="1"/>
  <c r="N211" i="1"/>
  <c r="H211" i="1"/>
  <c r="Q211" i="1" s="1"/>
  <c r="N210" i="1"/>
  <c r="H210" i="1"/>
  <c r="Q210" i="1" s="1"/>
  <c r="N209" i="1"/>
  <c r="H209" i="1"/>
  <c r="Q209" i="1" s="1"/>
  <c r="N208" i="1"/>
  <c r="H208" i="1"/>
  <c r="Q208" i="1" s="1"/>
  <c r="N207" i="1"/>
  <c r="H207" i="1"/>
  <c r="Q207" i="1" s="1"/>
  <c r="N206" i="1"/>
  <c r="H206" i="1"/>
  <c r="Q206" i="1" s="1"/>
  <c r="N205" i="1"/>
  <c r="H205" i="1"/>
  <c r="Q205" i="1" s="1"/>
  <c r="N204" i="1"/>
  <c r="H204" i="1"/>
  <c r="Q204" i="1" s="1"/>
  <c r="N203" i="1"/>
  <c r="H203" i="1"/>
  <c r="Q203" i="1" s="1"/>
  <c r="N202" i="1"/>
  <c r="H202" i="1"/>
  <c r="Q202" i="1" s="1"/>
  <c r="N201" i="1"/>
  <c r="H201" i="1"/>
  <c r="Q201" i="1" s="1"/>
  <c r="N200" i="1"/>
  <c r="H200" i="1"/>
  <c r="Q200" i="1" s="1"/>
  <c r="N199" i="1"/>
  <c r="H199" i="1"/>
  <c r="Q199" i="1" s="1"/>
  <c r="N198" i="1"/>
  <c r="H198" i="1"/>
  <c r="Q198" i="1" s="1"/>
  <c r="N197" i="1"/>
  <c r="H197" i="1"/>
  <c r="Q197" i="1" s="1"/>
  <c r="N196" i="1"/>
  <c r="H196" i="1"/>
  <c r="Q196" i="1" s="1"/>
  <c r="N195" i="1"/>
  <c r="H195" i="1"/>
  <c r="Q195" i="1" s="1"/>
  <c r="N194" i="1"/>
  <c r="H194" i="1"/>
  <c r="Q194" i="1" s="1"/>
  <c r="N193" i="1"/>
  <c r="H193" i="1"/>
  <c r="Q193" i="1" s="1"/>
  <c r="N192" i="1"/>
  <c r="H192" i="1"/>
  <c r="Q192" i="1" s="1"/>
  <c r="N191" i="1"/>
  <c r="H191" i="1"/>
  <c r="Q191" i="1" s="1"/>
  <c r="N190" i="1"/>
  <c r="H190" i="1"/>
  <c r="Q190" i="1" s="1"/>
  <c r="N189" i="1"/>
  <c r="H189" i="1"/>
  <c r="Q189" i="1" s="1"/>
  <c r="N188" i="1"/>
  <c r="H188" i="1"/>
  <c r="Q188" i="1" s="1"/>
  <c r="N187" i="1"/>
  <c r="H187" i="1"/>
  <c r="Q187" i="1" s="1"/>
  <c r="N186" i="1"/>
  <c r="H186" i="1"/>
  <c r="N185" i="1"/>
  <c r="H185" i="1"/>
  <c r="Q185" i="1" s="1"/>
  <c r="N184" i="1"/>
  <c r="H184" i="1"/>
  <c r="Q184" i="1" s="1"/>
  <c r="N183" i="1"/>
  <c r="H183" i="1"/>
  <c r="Q183" i="1" s="1"/>
  <c r="N182" i="1"/>
  <c r="H182" i="1"/>
  <c r="Q182" i="1" s="1"/>
  <c r="N181" i="1"/>
  <c r="H181" i="1"/>
  <c r="Q181" i="1" s="1"/>
  <c r="N180" i="1"/>
  <c r="H180" i="1"/>
  <c r="N179" i="1"/>
  <c r="H179" i="1"/>
  <c r="Q179" i="1" s="1"/>
  <c r="N178" i="1"/>
  <c r="H178" i="1"/>
  <c r="Q178" i="1" s="1"/>
  <c r="N177" i="1"/>
  <c r="H177" i="1"/>
  <c r="Q177" i="1" s="1"/>
  <c r="N176" i="1"/>
  <c r="H176" i="1"/>
  <c r="N175" i="1"/>
  <c r="H175" i="1"/>
  <c r="Q175" i="1" s="1"/>
  <c r="N174" i="1"/>
  <c r="H174" i="1"/>
  <c r="N173" i="1"/>
  <c r="H173" i="1"/>
  <c r="Q173" i="1" s="1"/>
  <c r="N172" i="1"/>
  <c r="H172" i="1"/>
  <c r="Q172" i="1" s="1"/>
  <c r="N171" i="1"/>
  <c r="H171" i="1"/>
  <c r="Q171" i="1" s="1"/>
  <c r="N170" i="1"/>
  <c r="H170" i="1"/>
  <c r="Q170" i="1" s="1"/>
  <c r="N169" i="1"/>
  <c r="H169" i="1"/>
  <c r="Q169" i="1" s="1"/>
  <c r="N168" i="1"/>
  <c r="H168" i="1"/>
  <c r="Q168" i="1" s="1"/>
  <c r="N167" i="1"/>
  <c r="H167" i="1"/>
  <c r="Q167" i="1" s="1"/>
  <c r="N166" i="1"/>
  <c r="H166" i="1"/>
  <c r="Q166" i="1" s="1"/>
  <c r="N165" i="1"/>
  <c r="H165" i="1"/>
  <c r="Q165" i="1" s="1"/>
  <c r="N164" i="1"/>
  <c r="H164" i="1"/>
  <c r="N163" i="1"/>
  <c r="H163" i="1"/>
  <c r="Q163" i="1" s="1"/>
  <c r="N162" i="1"/>
  <c r="H162" i="1"/>
  <c r="Q162" i="1" s="1"/>
  <c r="N161" i="1"/>
  <c r="H161" i="1"/>
  <c r="Q161" i="1" s="1"/>
  <c r="N160" i="1"/>
  <c r="H160" i="1"/>
  <c r="Q160" i="1" s="1"/>
  <c r="N159" i="1"/>
  <c r="H159" i="1"/>
  <c r="Q159" i="1" s="1"/>
  <c r="N158" i="1"/>
  <c r="H158" i="1"/>
  <c r="N157" i="1"/>
  <c r="H157" i="1"/>
  <c r="Q157" i="1" s="1"/>
  <c r="N156" i="1"/>
  <c r="H156" i="1"/>
  <c r="N155" i="1"/>
  <c r="H155" i="1"/>
  <c r="Q155" i="1" s="1"/>
  <c r="N154" i="1"/>
  <c r="H154" i="1"/>
  <c r="Q154" i="1" s="1"/>
  <c r="N153" i="1"/>
  <c r="H153" i="1"/>
  <c r="Q153" i="1" s="1"/>
  <c r="N152" i="1"/>
  <c r="H152" i="1"/>
  <c r="Q152" i="1" s="1"/>
  <c r="N151" i="1"/>
  <c r="H151" i="1"/>
  <c r="Q151" i="1" s="1"/>
  <c r="N150" i="1"/>
  <c r="H150" i="1"/>
  <c r="Q150" i="1" s="1"/>
  <c r="N149" i="1"/>
  <c r="H149" i="1"/>
  <c r="Q149" i="1" s="1"/>
  <c r="N148" i="1"/>
  <c r="H148" i="1"/>
  <c r="N147" i="1"/>
  <c r="H147" i="1"/>
  <c r="Q147" i="1" s="1"/>
  <c r="N146" i="1"/>
  <c r="H146" i="1"/>
  <c r="Q146" i="1" s="1"/>
  <c r="N145" i="1"/>
  <c r="H145" i="1"/>
  <c r="Q145" i="1" s="1"/>
  <c r="N144" i="1"/>
  <c r="H144" i="1"/>
  <c r="Q144" i="1" s="1"/>
  <c r="N143" i="1"/>
  <c r="H143" i="1"/>
  <c r="Q143" i="1" s="1"/>
  <c r="N142" i="1"/>
  <c r="H142" i="1"/>
  <c r="N141" i="1"/>
  <c r="H141" i="1"/>
  <c r="Q141" i="1" s="1"/>
  <c r="N140" i="1"/>
  <c r="H140" i="1"/>
  <c r="N139" i="1"/>
  <c r="H139" i="1"/>
  <c r="Q139" i="1" s="1"/>
  <c r="N138" i="1"/>
  <c r="H138" i="1"/>
  <c r="N137" i="1"/>
  <c r="H137" i="1"/>
  <c r="Q137" i="1" s="1"/>
  <c r="N136" i="1"/>
  <c r="H136" i="1"/>
  <c r="Q136" i="1" s="1"/>
  <c r="N135" i="1"/>
  <c r="H135" i="1"/>
  <c r="Q135" i="1" s="1"/>
  <c r="N134" i="1"/>
  <c r="H134" i="1"/>
  <c r="Q134" i="1" s="1"/>
  <c r="N133" i="1"/>
  <c r="H133" i="1"/>
  <c r="Q133" i="1" s="1"/>
  <c r="N132" i="1"/>
  <c r="H132" i="1"/>
  <c r="N131" i="1"/>
  <c r="H131" i="1"/>
  <c r="Q131" i="1" s="1"/>
  <c r="N130" i="1"/>
  <c r="H130" i="1"/>
  <c r="Q130" i="1" s="1"/>
  <c r="N129" i="1"/>
  <c r="H129" i="1"/>
  <c r="Q129" i="1" s="1"/>
  <c r="N128" i="1"/>
  <c r="H128" i="1"/>
  <c r="Q128" i="1" s="1"/>
  <c r="N127" i="1"/>
  <c r="H127" i="1"/>
  <c r="Q127" i="1" s="1"/>
  <c r="N126" i="1"/>
  <c r="H126" i="1"/>
  <c r="N125" i="1"/>
  <c r="H125" i="1"/>
  <c r="Q125" i="1" s="1"/>
  <c r="N124" i="1"/>
  <c r="H124" i="1"/>
  <c r="N123" i="1"/>
  <c r="H123" i="1"/>
  <c r="Q123" i="1" s="1"/>
  <c r="N122" i="1"/>
  <c r="H122" i="1"/>
  <c r="N121" i="1"/>
  <c r="H121" i="1"/>
  <c r="Q121" i="1" s="1"/>
  <c r="N120" i="1"/>
  <c r="H120" i="1"/>
  <c r="N119" i="1"/>
  <c r="H119" i="1"/>
  <c r="Q119" i="1" s="1"/>
  <c r="N118" i="1"/>
  <c r="H118" i="1"/>
  <c r="Q118" i="1" s="1"/>
  <c r="N117" i="1"/>
  <c r="H117" i="1"/>
  <c r="Q117" i="1" s="1"/>
  <c r="N116" i="1"/>
  <c r="H116" i="1"/>
  <c r="Q116" i="1" s="1"/>
  <c r="N115" i="1"/>
  <c r="H115" i="1"/>
  <c r="N114" i="1"/>
  <c r="H114" i="1"/>
  <c r="Q114" i="1" s="1"/>
  <c r="N113" i="1"/>
  <c r="H113" i="1"/>
  <c r="N112" i="1"/>
  <c r="H112" i="1"/>
  <c r="Q112" i="1" s="1"/>
  <c r="N111" i="1"/>
  <c r="H111" i="1"/>
  <c r="Q111" i="1" s="1"/>
  <c r="N110" i="1"/>
  <c r="H110" i="1"/>
  <c r="Q110" i="1" s="1"/>
  <c r="N109" i="1"/>
  <c r="H109" i="1"/>
  <c r="Q109" i="1" s="1"/>
  <c r="N108" i="1"/>
  <c r="H108" i="1"/>
  <c r="Q108" i="1" s="1"/>
  <c r="N107" i="1"/>
  <c r="H107" i="1"/>
  <c r="Q107" i="1" s="1"/>
  <c r="N106" i="1"/>
  <c r="H106" i="1"/>
  <c r="Q106" i="1" s="1"/>
  <c r="N105" i="1"/>
  <c r="H105" i="1"/>
  <c r="Q105" i="1" s="1"/>
  <c r="N104" i="1"/>
  <c r="H104" i="1"/>
  <c r="Q104" i="1" s="1"/>
  <c r="N103" i="1"/>
  <c r="H103" i="1"/>
  <c r="N102" i="1"/>
  <c r="H102" i="1"/>
  <c r="Q102" i="1" s="1"/>
  <c r="N101" i="1"/>
  <c r="H101" i="1"/>
  <c r="Q101" i="1" s="1"/>
  <c r="N100" i="1"/>
  <c r="H100" i="1"/>
  <c r="Q100" i="1" s="1"/>
  <c r="N99" i="1"/>
  <c r="H99" i="1"/>
  <c r="Q99" i="1" s="1"/>
  <c r="N98" i="1"/>
  <c r="H98" i="1"/>
  <c r="Q98" i="1" s="1"/>
  <c r="N97" i="1"/>
  <c r="H97" i="1"/>
  <c r="N96" i="1"/>
  <c r="H96" i="1"/>
  <c r="Q96" i="1" s="1"/>
  <c r="N95" i="1"/>
  <c r="H95" i="1"/>
  <c r="Q95" i="1" s="1"/>
  <c r="N94" i="1"/>
  <c r="H94" i="1"/>
  <c r="Q94" i="1" s="1"/>
  <c r="N93" i="1"/>
  <c r="H93" i="1"/>
  <c r="N92" i="1"/>
  <c r="H92" i="1"/>
  <c r="Q92" i="1" s="1"/>
  <c r="N91" i="1"/>
  <c r="H91" i="1"/>
  <c r="Q91" i="1" s="1"/>
  <c r="N90" i="1"/>
  <c r="H90" i="1"/>
  <c r="Q90" i="1" s="1"/>
  <c r="N89" i="1"/>
  <c r="H89" i="1"/>
  <c r="Q89" i="1" s="1"/>
  <c r="N88" i="1"/>
  <c r="H88" i="1"/>
  <c r="Q88" i="1" s="1"/>
  <c r="N87" i="1"/>
  <c r="H87" i="1"/>
  <c r="N86" i="1"/>
  <c r="H86" i="1"/>
  <c r="Q86" i="1" s="1"/>
  <c r="N85" i="1"/>
  <c r="H85" i="1"/>
  <c r="Q85" i="1" s="1"/>
  <c r="N84" i="1"/>
  <c r="H84" i="1"/>
  <c r="Q84" i="1" s="1"/>
  <c r="N83" i="1"/>
  <c r="H83" i="1"/>
  <c r="N82" i="1"/>
  <c r="H82" i="1"/>
  <c r="Q82" i="1" s="1"/>
  <c r="N81" i="1"/>
  <c r="H81" i="1"/>
  <c r="N80" i="1"/>
  <c r="H80" i="1"/>
  <c r="Q80" i="1" s="1"/>
  <c r="N79" i="1"/>
  <c r="H79" i="1"/>
  <c r="N78" i="1"/>
  <c r="H78" i="1"/>
  <c r="Q78" i="1" s="1"/>
  <c r="N77" i="1"/>
  <c r="H77" i="1"/>
  <c r="N76" i="1"/>
  <c r="H76" i="1"/>
  <c r="Q76" i="1" s="1"/>
  <c r="N75" i="1"/>
  <c r="H75" i="1"/>
  <c r="Q75" i="1" s="1"/>
  <c r="N74" i="1"/>
  <c r="H74" i="1"/>
  <c r="Q74" i="1" s="1"/>
  <c r="N73" i="1"/>
  <c r="H73" i="1"/>
  <c r="Q73" i="1" s="1"/>
  <c r="N72" i="1"/>
  <c r="H72" i="1"/>
  <c r="Q72" i="1" s="1"/>
  <c r="N71" i="1"/>
  <c r="H71" i="1"/>
  <c r="N70" i="1"/>
  <c r="H70" i="1"/>
  <c r="Q70" i="1" s="1"/>
  <c r="N69" i="1"/>
  <c r="H69" i="1"/>
  <c r="Q69" i="1" s="1"/>
  <c r="N68" i="1"/>
  <c r="H68" i="1"/>
  <c r="Q68" i="1" s="1"/>
  <c r="N67" i="1"/>
  <c r="H67" i="1"/>
  <c r="Q67" i="1" s="1"/>
  <c r="N66" i="1"/>
  <c r="H66" i="1"/>
  <c r="Q66" i="1" s="1"/>
  <c r="N65" i="1"/>
  <c r="H65" i="1"/>
  <c r="N64" i="1"/>
  <c r="H64" i="1"/>
  <c r="Q64" i="1" s="1"/>
  <c r="N63" i="1"/>
  <c r="H63" i="1"/>
  <c r="Q63" i="1" s="1"/>
  <c r="N62" i="1"/>
  <c r="H62" i="1"/>
  <c r="Q62" i="1" s="1"/>
  <c r="N61" i="1"/>
  <c r="H61" i="1"/>
  <c r="Q61" i="1" s="1"/>
  <c r="N60" i="1"/>
  <c r="H60" i="1"/>
  <c r="Q60" i="1" s="1"/>
  <c r="N59" i="1"/>
  <c r="H59" i="1"/>
  <c r="Q59" i="1" s="1"/>
  <c r="N58" i="1"/>
  <c r="H58" i="1"/>
  <c r="Q58" i="1" s="1"/>
  <c r="N57" i="1"/>
  <c r="H57" i="1"/>
  <c r="Q57" i="1" s="1"/>
  <c r="N56" i="1"/>
  <c r="H56" i="1"/>
  <c r="Q56" i="1" s="1"/>
  <c r="N55" i="1"/>
  <c r="H55" i="1"/>
  <c r="Q55" i="1" s="1"/>
  <c r="N54" i="1"/>
  <c r="H54" i="1"/>
  <c r="Q54" i="1" s="1"/>
  <c r="N53" i="1"/>
  <c r="H53" i="1"/>
  <c r="Q53" i="1" s="1"/>
  <c r="N52" i="1"/>
  <c r="H52" i="1"/>
  <c r="Q52" i="1" s="1"/>
  <c r="N51" i="1"/>
  <c r="H51" i="1"/>
  <c r="Q51" i="1" s="1"/>
  <c r="N50" i="1"/>
  <c r="H50" i="1"/>
  <c r="Q50" i="1" s="1"/>
  <c r="N49" i="1"/>
  <c r="H49" i="1"/>
  <c r="N48" i="1"/>
  <c r="H48" i="1"/>
  <c r="Q48" i="1" s="1"/>
  <c r="N47" i="1"/>
  <c r="H47" i="1"/>
  <c r="Q47" i="1" s="1"/>
  <c r="N46" i="1"/>
  <c r="H46" i="1"/>
  <c r="Q46" i="1" s="1"/>
  <c r="N45" i="1"/>
  <c r="H45" i="1"/>
  <c r="Q45" i="1" s="1"/>
  <c r="N44" i="1"/>
  <c r="H44" i="1"/>
  <c r="Q44" i="1" s="1"/>
  <c r="N43" i="1"/>
  <c r="H43" i="1"/>
  <c r="Q43" i="1" s="1"/>
  <c r="N42" i="1"/>
  <c r="H42" i="1"/>
  <c r="Q42" i="1" s="1"/>
  <c r="N41" i="1"/>
  <c r="H41" i="1"/>
  <c r="Q41" i="1" s="1"/>
  <c r="N40" i="1"/>
  <c r="H40" i="1"/>
  <c r="Q40" i="1" s="1"/>
  <c r="N39" i="1"/>
  <c r="H39" i="1"/>
  <c r="N38" i="1"/>
  <c r="H38" i="1"/>
  <c r="Q38" i="1" s="1"/>
  <c r="N37" i="1"/>
  <c r="H37" i="1"/>
  <c r="Q37" i="1" s="1"/>
  <c r="N36" i="1"/>
  <c r="H36" i="1"/>
  <c r="Q36" i="1" s="1"/>
  <c r="N35" i="1"/>
  <c r="H35" i="1"/>
  <c r="Q35" i="1" s="1"/>
  <c r="N34" i="1"/>
  <c r="H34" i="1"/>
  <c r="Q34" i="1" s="1"/>
  <c r="N33" i="1"/>
  <c r="H33" i="1"/>
  <c r="N32" i="1"/>
  <c r="H32" i="1"/>
  <c r="Q32" i="1" s="1"/>
  <c r="N31" i="1"/>
  <c r="H31" i="1"/>
  <c r="N30" i="1"/>
  <c r="H30" i="1"/>
  <c r="Q30" i="1" s="1"/>
  <c r="N29" i="1"/>
  <c r="H29" i="1"/>
  <c r="N28" i="1"/>
  <c r="H28" i="1"/>
  <c r="Q28" i="1" s="1"/>
  <c r="N27" i="1"/>
  <c r="H27" i="1"/>
  <c r="Q27" i="1" s="1"/>
  <c r="N26" i="1"/>
  <c r="H26" i="1"/>
  <c r="Q26" i="1" s="1"/>
  <c r="N25" i="1"/>
  <c r="H25" i="1"/>
  <c r="Q25" i="1" s="1"/>
  <c r="N24" i="1"/>
  <c r="H24" i="1"/>
  <c r="Q24" i="1" s="1"/>
  <c r="N23" i="1"/>
  <c r="H23" i="1"/>
  <c r="N22" i="1"/>
  <c r="H22" i="1"/>
  <c r="Q22" i="1" s="1"/>
  <c r="N21" i="1"/>
  <c r="H21" i="1"/>
  <c r="Q21" i="1" s="1"/>
  <c r="N20" i="1"/>
  <c r="H20" i="1"/>
  <c r="Q20" i="1" s="1"/>
  <c r="N19" i="1"/>
  <c r="H19" i="1"/>
  <c r="Q19" i="1" s="1"/>
  <c r="N18" i="1"/>
  <c r="H18" i="1"/>
  <c r="Q18" i="1" s="1"/>
  <c r="N17" i="1"/>
  <c r="H17" i="1"/>
  <c r="N16" i="1"/>
  <c r="H16" i="1"/>
  <c r="Q16" i="1" s="1"/>
  <c r="N15" i="1"/>
  <c r="H15" i="1"/>
  <c r="Q15" i="1" s="1"/>
  <c r="N14" i="1"/>
  <c r="H14" i="1"/>
  <c r="Q14" i="1" s="1"/>
  <c r="N13" i="1"/>
  <c r="H13" i="1"/>
  <c r="Q13" i="1" s="1"/>
  <c r="N12" i="1"/>
  <c r="H12" i="1"/>
  <c r="Q12" i="1" s="1"/>
  <c r="N11" i="1"/>
  <c r="H11" i="1"/>
  <c r="Q11" i="1" s="1"/>
  <c r="N10" i="1"/>
  <c r="H10" i="1"/>
  <c r="Q10" i="1" s="1"/>
  <c r="N9" i="1"/>
  <c r="H9" i="1"/>
  <c r="Q9" i="1" s="1"/>
  <c r="N8" i="1"/>
  <c r="H8" i="1"/>
  <c r="Q8" i="1" s="1"/>
  <c r="N7" i="1"/>
  <c r="H7" i="1"/>
  <c r="Q7" i="1" s="1"/>
  <c r="N6" i="1"/>
  <c r="H6" i="1"/>
  <c r="Q6" i="1" s="1"/>
  <c r="N5" i="1"/>
  <c r="H5" i="1"/>
  <c r="Q5" i="1" s="1"/>
  <c r="J10998" i="8220"/>
  <c r="N10997" i="8220"/>
  <c r="J10997" i="8220"/>
  <c r="J10996" i="8220"/>
  <c r="N10996" i="8220" s="1"/>
  <c r="J10995" i="8220"/>
  <c r="N10995" i="8220" s="1"/>
  <c r="J10994" i="8220"/>
  <c r="N10994" i="8220" s="1"/>
  <c r="J10993" i="8220"/>
  <c r="N10993" i="8220" s="1"/>
  <c r="J10992" i="8220"/>
  <c r="N10992" i="8220" s="1"/>
  <c r="N10991" i="8220"/>
  <c r="J10991" i="8220"/>
  <c r="N10990" i="8220"/>
  <c r="J10990" i="8220"/>
  <c r="N10989" i="8220"/>
  <c r="J10989" i="8220"/>
  <c r="J10988" i="8220"/>
  <c r="N10988" i="8220" s="1"/>
  <c r="J10987" i="8220"/>
  <c r="N10987" i="8220" s="1"/>
  <c r="J10986" i="8220"/>
  <c r="N10986" i="8220" s="1"/>
  <c r="J10985" i="8220"/>
  <c r="N10985" i="8220" s="1"/>
  <c r="J10984" i="8220"/>
  <c r="N10984" i="8220" s="1"/>
  <c r="N10983" i="8220"/>
  <c r="J10983" i="8220"/>
  <c r="N10982" i="8220"/>
  <c r="J10982" i="8220"/>
  <c r="N10981" i="8220"/>
  <c r="J10981" i="8220"/>
  <c r="J10980" i="8220"/>
  <c r="N10980" i="8220" s="1"/>
  <c r="J10979" i="8220"/>
  <c r="N10979" i="8220" s="1"/>
  <c r="J10978" i="8220"/>
  <c r="N10978" i="8220" s="1"/>
  <c r="J10977" i="8220"/>
  <c r="N10977" i="8220" s="1"/>
  <c r="J10976" i="8220"/>
  <c r="N10976" i="8220" s="1"/>
  <c r="N10975" i="8220"/>
  <c r="J10975" i="8220"/>
  <c r="N10974" i="8220"/>
  <c r="J10974" i="8220"/>
  <c r="N10973" i="8220"/>
  <c r="J10973" i="8220"/>
  <c r="J10972" i="8220"/>
  <c r="N10972" i="8220" s="1"/>
  <c r="J10971" i="8220"/>
  <c r="N10971" i="8220" s="1"/>
  <c r="J10970" i="8220"/>
  <c r="N10970" i="8220" s="1"/>
  <c r="J10969" i="8220"/>
  <c r="N10969" i="8220" s="1"/>
  <c r="J10968" i="8220"/>
  <c r="N10968" i="8220" s="1"/>
  <c r="N10967" i="8220"/>
  <c r="J10967" i="8220"/>
  <c r="J10966" i="8220"/>
  <c r="N10966" i="8220" s="1"/>
  <c r="J10965" i="8220"/>
  <c r="N10965" i="8220" s="1"/>
  <c r="T10964" i="8220"/>
  <c r="T10966" i="8220" s="1"/>
  <c r="J10964" i="8220"/>
  <c r="N10964" i="8220" s="1"/>
  <c r="J10963" i="8220"/>
  <c r="N10963" i="8220" s="1"/>
  <c r="T10962" i="8220"/>
  <c r="J10962" i="8220"/>
  <c r="N10962" i="8220" s="1"/>
  <c r="J10961" i="8220"/>
  <c r="N10961" i="8220" s="1"/>
  <c r="J10960" i="8220"/>
  <c r="N10960" i="8220" s="1"/>
  <c r="J10959" i="8220"/>
  <c r="N10959" i="8220" s="1"/>
  <c r="J10958" i="8220"/>
  <c r="N10958" i="8220" s="1"/>
  <c r="J10957" i="8220"/>
  <c r="N10957" i="8220" s="1"/>
  <c r="J10956" i="8220"/>
  <c r="N10956" i="8220" s="1"/>
  <c r="J10955" i="8220"/>
  <c r="N10955" i="8220" s="1"/>
  <c r="J10954" i="8220"/>
  <c r="N10954" i="8220" s="1"/>
  <c r="J10953" i="8220"/>
  <c r="N10953" i="8220" s="1"/>
  <c r="J10952" i="8220"/>
  <c r="N10952" i="8220" s="1"/>
  <c r="J10951" i="8220"/>
  <c r="N10951" i="8220" s="1"/>
  <c r="J10950" i="8220"/>
  <c r="N10950" i="8220" s="1"/>
  <c r="J10949" i="8220"/>
  <c r="N10949" i="8220" s="1"/>
  <c r="J10948" i="8220"/>
  <c r="N10948" i="8220" s="1"/>
  <c r="J10947" i="8220"/>
  <c r="N10947" i="8220" s="1"/>
  <c r="J10946" i="8220"/>
  <c r="N10946" i="8220" s="1"/>
  <c r="J10945" i="8220"/>
  <c r="N10945" i="8220" s="1"/>
  <c r="J10944" i="8220"/>
  <c r="N10944" i="8220" s="1"/>
  <c r="J10943" i="8220"/>
  <c r="N10943" i="8220" s="1"/>
  <c r="J10942" i="8220"/>
  <c r="N10942" i="8220" s="1"/>
  <c r="N10941" i="8220"/>
  <c r="J10941" i="8220"/>
  <c r="J10940" i="8220"/>
  <c r="N10940" i="8220" s="1"/>
  <c r="J10939" i="8220"/>
  <c r="N10939" i="8220" s="1"/>
  <c r="J10938" i="8220"/>
  <c r="N10938" i="8220" s="1"/>
  <c r="J10937" i="8220"/>
  <c r="N10937" i="8220" s="1"/>
  <c r="J10936" i="8220"/>
  <c r="N10936" i="8220" s="1"/>
  <c r="J10935" i="8220"/>
  <c r="N10935" i="8220" s="1"/>
  <c r="J10934" i="8220"/>
  <c r="N10934" i="8220" s="1"/>
  <c r="J10933" i="8220"/>
  <c r="N10933" i="8220" s="1"/>
  <c r="J10932" i="8220"/>
  <c r="N10932" i="8220" s="1"/>
  <c r="J10931" i="8220"/>
  <c r="N10931" i="8220" s="1"/>
  <c r="J10930" i="8220"/>
  <c r="N10930" i="8220" s="1"/>
  <c r="J10929" i="8220"/>
  <c r="N10929" i="8220" s="1"/>
  <c r="J10928" i="8220"/>
  <c r="N10928" i="8220" s="1"/>
  <c r="M10927" i="8220"/>
  <c r="L10927" i="8220"/>
  <c r="K10927" i="8220"/>
  <c r="H10927" i="8220"/>
  <c r="G10927" i="8220"/>
  <c r="F10927" i="8220"/>
  <c r="J10926" i="8220"/>
  <c r="N10926" i="8220" s="1"/>
  <c r="J10925" i="8220"/>
  <c r="N10925" i="8220" s="1"/>
  <c r="N10924" i="8220"/>
  <c r="J10924" i="8220"/>
  <c r="J10923" i="8220"/>
  <c r="N10923" i="8220" s="1"/>
  <c r="J10922" i="8220"/>
  <c r="N10922" i="8220" s="1"/>
  <c r="J10921" i="8220"/>
  <c r="N10921" i="8220" s="1"/>
  <c r="J10920" i="8220"/>
  <c r="N10920" i="8220" s="1"/>
  <c r="J10919" i="8220"/>
  <c r="N10919" i="8220" s="1"/>
  <c r="J10918" i="8220"/>
  <c r="N10918" i="8220" s="1"/>
  <c r="J10917" i="8220"/>
  <c r="N10917" i="8220" s="1"/>
  <c r="N10916" i="8220"/>
  <c r="J10916" i="8220"/>
  <c r="J10915" i="8220"/>
  <c r="N10915" i="8220" s="1"/>
  <c r="J10914" i="8220"/>
  <c r="N10914" i="8220" s="1"/>
  <c r="J10913" i="8220"/>
  <c r="N10913" i="8220" s="1"/>
  <c r="J10912" i="8220"/>
  <c r="N10912" i="8220" s="1"/>
  <c r="J10911" i="8220"/>
  <c r="N10911" i="8220" s="1"/>
  <c r="J10910" i="8220"/>
  <c r="N10910" i="8220" s="1"/>
  <c r="J10909" i="8220"/>
  <c r="N10909" i="8220" s="1"/>
  <c r="J10908" i="8220"/>
  <c r="N10908" i="8220" s="1"/>
  <c r="J10907" i="8220"/>
  <c r="N10907" i="8220" s="1"/>
  <c r="J10906" i="8220"/>
  <c r="N10906" i="8220" s="1"/>
  <c r="J10905" i="8220"/>
  <c r="N10905" i="8220" s="1"/>
  <c r="J10904" i="8220"/>
  <c r="N10904" i="8220" s="1"/>
  <c r="J10903" i="8220"/>
  <c r="N10903" i="8220" s="1"/>
  <c r="J10902" i="8220"/>
  <c r="N10902" i="8220" s="1"/>
  <c r="J10901" i="8220"/>
  <c r="N10901" i="8220" s="1"/>
  <c r="J10900" i="8220"/>
  <c r="N10900" i="8220" s="1"/>
  <c r="J10899" i="8220"/>
  <c r="N10899" i="8220" s="1"/>
  <c r="J10898" i="8220"/>
  <c r="N10898" i="8220" s="1"/>
  <c r="J10897" i="8220"/>
  <c r="N10897" i="8220" s="1"/>
  <c r="J10896" i="8220"/>
  <c r="N10896" i="8220" s="1"/>
  <c r="J10895" i="8220"/>
  <c r="N10895" i="8220" s="1"/>
  <c r="J10894" i="8220"/>
  <c r="N10894" i="8220" s="1"/>
  <c r="J10893" i="8220"/>
  <c r="N10893" i="8220" s="1"/>
  <c r="J10892" i="8220"/>
  <c r="N10892" i="8220" s="1"/>
  <c r="J10891" i="8220"/>
  <c r="N10891" i="8220" s="1"/>
  <c r="J10890" i="8220"/>
  <c r="N10890" i="8220" s="1"/>
  <c r="J10889" i="8220"/>
  <c r="N10889" i="8220" s="1"/>
  <c r="N10888" i="8220"/>
  <c r="J10888" i="8220"/>
  <c r="J10887" i="8220"/>
  <c r="N10887" i="8220" s="1"/>
  <c r="J10886" i="8220"/>
  <c r="N10886" i="8220" s="1"/>
  <c r="J10885" i="8220"/>
  <c r="N10885" i="8220" s="1"/>
  <c r="J10884" i="8220"/>
  <c r="N10884" i="8220" s="1"/>
  <c r="J10883" i="8220"/>
  <c r="N10883" i="8220" s="1"/>
  <c r="J10882" i="8220"/>
  <c r="N10882" i="8220" s="1"/>
  <c r="J10881" i="8220"/>
  <c r="N10881" i="8220" s="1"/>
  <c r="J10880" i="8220"/>
  <c r="N10880" i="8220" s="1"/>
  <c r="J10879" i="8220"/>
  <c r="N10879" i="8220" s="1"/>
  <c r="J10878" i="8220"/>
  <c r="N10878" i="8220" s="1"/>
  <c r="J10877" i="8220"/>
  <c r="N10877" i="8220" s="1"/>
  <c r="J10876" i="8220"/>
  <c r="N10876" i="8220" s="1"/>
  <c r="J10875" i="8220"/>
  <c r="N10875" i="8220" s="1"/>
  <c r="J10874" i="8220"/>
  <c r="N10874" i="8220" s="1"/>
  <c r="J10873" i="8220"/>
  <c r="N10873" i="8220" s="1"/>
  <c r="J10872" i="8220"/>
  <c r="N10872" i="8220" s="1"/>
  <c r="J10871" i="8220"/>
  <c r="N10871" i="8220" s="1"/>
  <c r="J10870" i="8220"/>
  <c r="N10870" i="8220" s="1"/>
  <c r="J10869" i="8220"/>
  <c r="N10869" i="8220" s="1"/>
  <c r="J10868" i="8220"/>
  <c r="N10868" i="8220" s="1"/>
  <c r="J10867" i="8220"/>
  <c r="N10867" i="8220" s="1"/>
  <c r="J10866" i="8220"/>
  <c r="N10866" i="8220" s="1"/>
  <c r="J10865" i="8220"/>
  <c r="N10865" i="8220" s="1"/>
  <c r="J10864" i="8220"/>
  <c r="N10864" i="8220" s="1"/>
  <c r="J10863" i="8220"/>
  <c r="N10863" i="8220" s="1"/>
  <c r="J10862" i="8220"/>
  <c r="N10862" i="8220" s="1"/>
  <c r="J10861" i="8220"/>
  <c r="N10861" i="8220" s="1"/>
  <c r="N10860" i="8220"/>
  <c r="J10860" i="8220"/>
  <c r="J10859" i="8220"/>
  <c r="N10859" i="8220" s="1"/>
  <c r="J10858" i="8220"/>
  <c r="N10858" i="8220" s="1"/>
  <c r="J10857" i="8220"/>
  <c r="N10857" i="8220" s="1"/>
  <c r="J10856" i="8220"/>
  <c r="N10856" i="8220" s="1"/>
  <c r="J10855" i="8220"/>
  <c r="N10855" i="8220" s="1"/>
  <c r="J10854" i="8220"/>
  <c r="N10854" i="8220" s="1"/>
  <c r="J10853" i="8220"/>
  <c r="N10853" i="8220" s="1"/>
  <c r="N10852" i="8220"/>
  <c r="J10852" i="8220"/>
  <c r="J10851" i="8220"/>
  <c r="N10851" i="8220" s="1"/>
  <c r="J10850" i="8220"/>
  <c r="N10850" i="8220" s="1"/>
  <c r="J10849" i="8220"/>
  <c r="N10849" i="8220" s="1"/>
  <c r="J10848" i="8220"/>
  <c r="N10848" i="8220" s="1"/>
  <c r="J10847" i="8220"/>
  <c r="N10847" i="8220" s="1"/>
  <c r="J10846" i="8220"/>
  <c r="N10846" i="8220" s="1"/>
  <c r="J10845" i="8220"/>
  <c r="N10845" i="8220" s="1"/>
  <c r="J10844" i="8220"/>
  <c r="N10844" i="8220" s="1"/>
  <c r="J10843" i="8220"/>
  <c r="N10843" i="8220" s="1"/>
  <c r="J10842" i="8220"/>
  <c r="N10842" i="8220" s="1"/>
  <c r="J10841" i="8220"/>
  <c r="N10841" i="8220" s="1"/>
  <c r="J10840" i="8220"/>
  <c r="N10840" i="8220" s="1"/>
  <c r="J10839" i="8220"/>
  <c r="N10839" i="8220" s="1"/>
  <c r="J10838" i="8220"/>
  <c r="N10838" i="8220" s="1"/>
  <c r="J10837" i="8220"/>
  <c r="N10837" i="8220" s="1"/>
  <c r="J10836" i="8220"/>
  <c r="N10836" i="8220" s="1"/>
  <c r="J10835" i="8220"/>
  <c r="N10835" i="8220" s="1"/>
  <c r="J10834" i="8220"/>
  <c r="N10834" i="8220" s="1"/>
  <c r="J10833" i="8220"/>
  <c r="N10833" i="8220" s="1"/>
  <c r="J10832" i="8220"/>
  <c r="N10832" i="8220" s="1"/>
  <c r="J10831" i="8220"/>
  <c r="N10831" i="8220" s="1"/>
  <c r="J10830" i="8220"/>
  <c r="N10830" i="8220" s="1"/>
  <c r="J10829" i="8220"/>
  <c r="N10829" i="8220" s="1"/>
  <c r="J10828" i="8220"/>
  <c r="N10828" i="8220" s="1"/>
  <c r="J10827" i="8220"/>
  <c r="N10827" i="8220" s="1"/>
  <c r="J10826" i="8220"/>
  <c r="N10826" i="8220" s="1"/>
  <c r="J10825" i="8220"/>
  <c r="N10825" i="8220" s="1"/>
  <c r="N10824" i="8220"/>
  <c r="J10824" i="8220"/>
  <c r="J10823" i="8220"/>
  <c r="N10823" i="8220" s="1"/>
  <c r="J10822" i="8220"/>
  <c r="N10822" i="8220" s="1"/>
  <c r="J10821" i="8220"/>
  <c r="N10821" i="8220" s="1"/>
  <c r="J10820" i="8220"/>
  <c r="N10820" i="8220" s="1"/>
  <c r="J10819" i="8220"/>
  <c r="N10819" i="8220" s="1"/>
  <c r="J10818" i="8220"/>
  <c r="N10818" i="8220" s="1"/>
  <c r="J10817" i="8220"/>
  <c r="N10817" i="8220" s="1"/>
  <c r="J10816" i="8220"/>
  <c r="N10816" i="8220" s="1"/>
  <c r="J10815" i="8220"/>
  <c r="N10815" i="8220" s="1"/>
  <c r="J10814" i="8220"/>
  <c r="N10814" i="8220" s="1"/>
  <c r="J10813" i="8220"/>
  <c r="N10813" i="8220" s="1"/>
  <c r="J10812" i="8220"/>
  <c r="N10812" i="8220" s="1"/>
  <c r="J10811" i="8220"/>
  <c r="N10811" i="8220" s="1"/>
  <c r="J10810" i="8220"/>
  <c r="N10810" i="8220" s="1"/>
  <c r="J10809" i="8220"/>
  <c r="N10809" i="8220" s="1"/>
  <c r="J10808" i="8220"/>
  <c r="N10808" i="8220" s="1"/>
  <c r="J10807" i="8220"/>
  <c r="N10807" i="8220" s="1"/>
  <c r="J10806" i="8220"/>
  <c r="N10806" i="8220" s="1"/>
  <c r="J10805" i="8220"/>
  <c r="N10805" i="8220" s="1"/>
  <c r="J10804" i="8220"/>
  <c r="N10804" i="8220" s="1"/>
  <c r="J10803" i="8220"/>
  <c r="N10803" i="8220" s="1"/>
  <c r="J10802" i="8220"/>
  <c r="N10802" i="8220" s="1"/>
  <c r="J10801" i="8220"/>
  <c r="N10801" i="8220" s="1"/>
  <c r="J10800" i="8220"/>
  <c r="N10800" i="8220" s="1"/>
  <c r="J10799" i="8220"/>
  <c r="N10799" i="8220" s="1"/>
  <c r="J10798" i="8220"/>
  <c r="N10798" i="8220" s="1"/>
  <c r="J10797" i="8220"/>
  <c r="N10797" i="8220" s="1"/>
  <c r="N10796" i="8220"/>
  <c r="J10796" i="8220"/>
  <c r="J10795" i="8220"/>
  <c r="N10795" i="8220" s="1"/>
  <c r="J10794" i="8220"/>
  <c r="N10794" i="8220" s="1"/>
  <c r="J10793" i="8220"/>
  <c r="N10793" i="8220" s="1"/>
  <c r="J10792" i="8220"/>
  <c r="N10792" i="8220" s="1"/>
  <c r="N10791" i="8220"/>
  <c r="J10791" i="8220"/>
  <c r="J10790" i="8220"/>
  <c r="N10790" i="8220" s="1"/>
  <c r="J10789" i="8220"/>
  <c r="N10789" i="8220" s="1"/>
  <c r="N10788" i="8220"/>
  <c r="J10788" i="8220"/>
  <c r="N10787" i="8220"/>
  <c r="J10787" i="8220"/>
  <c r="J10786" i="8220"/>
  <c r="N10786" i="8220" s="1"/>
  <c r="J10785" i="8220"/>
  <c r="N10785" i="8220" s="1"/>
  <c r="J10784" i="8220"/>
  <c r="N10784" i="8220" s="1"/>
  <c r="J10783" i="8220"/>
  <c r="N10783" i="8220" s="1"/>
  <c r="J10782" i="8220"/>
  <c r="N10782" i="8220" s="1"/>
  <c r="J10781" i="8220"/>
  <c r="N10781" i="8220" s="1"/>
  <c r="J10780" i="8220"/>
  <c r="N10780" i="8220" s="1"/>
  <c r="N10779" i="8220"/>
  <c r="J10779" i="8220"/>
  <c r="J10778" i="8220"/>
  <c r="N10778" i="8220" s="1"/>
  <c r="J10777" i="8220"/>
  <c r="N10777" i="8220" s="1"/>
  <c r="J10776" i="8220"/>
  <c r="N10776" i="8220" s="1"/>
  <c r="J10775" i="8220"/>
  <c r="N10775" i="8220" s="1"/>
  <c r="J10774" i="8220"/>
  <c r="N10774" i="8220" s="1"/>
  <c r="J10773" i="8220"/>
  <c r="N10773" i="8220" s="1"/>
  <c r="J10772" i="8220"/>
  <c r="N10772" i="8220" s="1"/>
  <c r="J10771" i="8220"/>
  <c r="N10771" i="8220" s="1"/>
  <c r="J10770" i="8220"/>
  <c r="N10770" i="8220" s="1"/>
  <c r="J10769" i="8220"/>
  <c r="N10769" i="8220" s="1"/>
  <c r="N10768" i="8220"/>
  <c r="J10768" i="8220"/>
  <c r="N10767" i="8220"/>
  <c r="J10767" i="8220"/>
  <c r="J10766" i="8220"/>
  <c r="N10766" i="8220" s="1"/>
  <c r="J10765" i="8220"/>
  <c r="N10765" i="8220" s="1"/>
  <c r="J10764" i="8220"/>
  <c r="N10764" i="8220" s="1"/>
  <c r="J10763" i="8220"/>
  <c r="N10763" i="8220" s="1"/>
  <c r="J10762" i="8220"/>
  <c r="N10762" i="8220" s="1"/>
  <c r="J10761" i="8220"/>
  <c r="N10761" i="8220" s="1"/>
  <c r="J10760" i="8220"/>
  <c r="N10760" i="8220" s="1"/>
  <c r="N10759" i="8220"/>
  <c r="J10759" i="8220"/>
  <c r="J10758" i="8220"/>
  <c r="N10758" i="8220" s="1"/>
  <c r="J10757" i="8220"/>
  <c r="N10757" i="8220" s="1"/>
  <c r="N10756" i="8220"/>
  <c r="J10756" i="8220"/>
  <c r="N10755" i="8220"/>
  <c r="J10755" i="8220"/>
  <c r="J10754" i="8220"/>
  <c r="N10754" i="8220" s="1"/>
  <c r="J10753" i="8220"/>
  <c r="N10753" i="8220" s="1"/>
  <c r="J10752" i="8220"/>
  <c r="N10752" i="8220" s="1"/>
  <c r="J10751" i="8220"/>
  <c r="N10751" i="8220" s="1"/>
  <c r="J10750" i="8220"/>
  <c r="N10750" i="8220" s="1"/>
  <c r="J10749" i="8220"/>
  <c r="N10749" i="8220" s="1"/>
  <c r="J10748" i="8220"/>
  <c r="N10748" i="8220" s="1"/>
  <c r="N10747" i="8220"/>
  <c r="J10747" i="8220"/>
  <c r="J10746" i="8220"/>
  <c r="N10746" i="8220" s="1"/>
  <c r="J10745" i="8220"/>
  <c r="N10745" i="8220" s="1"/>
  <c r="J10744" i="8220"/>
  <c r="N10744" i="8220" s="1"/>
  <c r="J10743" i="8220"/>
  <c r="N10743" i="8220" s="1"/>
  <c r="J10742" i="8220"/>
  <c r="N10742" i="8220" s="1"/>
  <c r="J10741" i="8220"/>
  <c r="N10741" i="8220" s="1"/>
  <c r="J10740" i="8220"/>
  <c r="N10740" i="8220" s="1"/>
  <c r="J10739" i="8220"/>
  <c r="N10739" i="8220" s="1"/>
  <c r="J10738" i="8220"/>
  <c r="N10738" i="8220" s="1"/>
  <c r="J10737" i="8220"/>
  <c r="N10737" i="8220" s="1"/>
  <c r="N10736" i="8220"/>
  <c r="J10736" i="8220"/>
  <c r="N10735" i="8220"/>
  <c r="J10735" i="8220"/>
  <c r="J10734" i="8220"/>
  <c r="N10734" i="8220" s="1"/>
  <c r="J10733" i="8220"/>
  <c r="N10733" i="8220" s="1"/>
  <c r="J10732" i="8220"/>
  <c r="N10732" i="8220" s="1"/>
  <c r="J10731" i="8220"/>
  <c r="N10731" i="8220" s="1"/>
  <c r="J10730" i="8220"/>
  <c r="N10730" i="8220" s="1"/>
  <c r="J10729" i="8220"/>
  <c r="N10729" i="8220" s="1"/>
  <c r="J10728" i="8220"/>
  <c r="N10728" i="8220" s="1"/>
  <c r="J10727" i="8220"/>
  <c r="N10727" i="8220" s="1"/>
  <c r="J10726" i="8220"/>
  <c r="N10726" i="8220" s="1"/>
  <c r="J10725" i="8220"/>
  <c r="N10725" i="8220" s="1"/>
  <c r="J10724" i="8220"/>
  <c r="N10724" i="8220" s="1"/>
  <c r="J10723" i="8220"/>
  <c r="N10723" i="8220" s="1"/>
  <c r="AC10722" i="8220"/>
  <c r="Z10722" i="8220"/>
  <c r="AA10722" i="8220" s="1"/>
  <c r="J10722" i="8220"/>
  <c r="N10722" i="8220" s="1"/>
  <c r="AC10721" i="8220"/>
  <c r="Z10721" i="8220"/>
  <c r="AA10721" i="8220" s="1"/>
  <c r="J10721" i="8220"/>
  <c r="N10721" i="8220" s="1"/>
  <c r="AC10720" i="8220"/>
  <c r="Z10720" i="8220"/>
  <c r="AA10720" i="8220" s="1"/>
  <c r="J10720" i="8220"/>
  <c r="N10720" i="8220" s="1"/>
  <c r="AC10719" i="8220"/>
  <c r="AA10719" i="8220"/>
  <c r="Z10719" i="8220"/>
  <c r="N10719" i="8220"/>
  <c r="J10719" i="8220"/>
  <c r="AC10718" i="8220"/>
  <c r="Z10718" i="8220"/>
  <c r="AA10718" i="8220" s="1"/>
  <c r="J10718" i="8220"/>
  <c r="N10718" i="8220" s="1"/>
  <c r="AC10717" i="8220"/>
  <c r="AA10717" i="8220"/>
  <c r="Z10717" i="8220"/>
  <c r="J10717" i="8220"/>
  <c r="N10717" i="8220" s="1"/>
  <c r="AC10716" i="8220"/>
  <c r="Z10716" i="8220"/>
  <c r="AA10716" i="8220" s="1"/>
  <c r="J10716" i="8220"/>
  <c r="N10716" i="8220" s="1"/>
  <c r="AC10715" i="8220"/>
  <c r="Z10715" i="8220"/>
  <c r="AA10715" i="8220" s="1"/>
  <c r="J10715" i="8220"/>
  <c r="N10715" i="8220" s="1"/>
  <c r="AC10714" i="8220"/>
  <c r="Z10714" i="8220"/>
  <c r="AA10714" i="8220" s="1"/>
  <c r="J10714" i="8220"/>
  <c r="N10714" i="8220" s="1"/>
  <c r="AC10713" i="8220"/>
  <c r="Z10713" i="8220"/>
  <c r="AA10713" i="8220" s="1"/>
  <c r="N10713" i="8220"/>
  <c r="J10713" i="8220"/>
  <c r="AC10712" i="8220"/>
  <c r="Z10712" i="8220"/>
  <c r="AA10712" i="8220" s="1"/>
  <c r="N10712" i="8220"/>
  <c r="J10712" i="8220"/>
  <c r="AC10711" i="8220"/>
  <c r="Z10711" i="8220"/>
  <c r="AA10711" i="8220" s="1"/>
  <c r="J10711" i="8220"/>
  <c r="N10711" i="8220" s="1"/>
  <c r="AC10710" i="8220"/>
  <c r="AA10710" i="8220"/>
  <c r="Z10710" i="8220"/>
  <c r="N10710" i="8220"/>
  <c r="J10710" i="8220"/>
  <c r="AC10709" i="8220"/>
  <c r="Z10709" i="8220"/>
  <c r="AA10709" i="8220" s="1"/>
  <c r="J10709" i="8220"/>
  <c r="N10709" i="8220" s="1"/>
  <c r="AC10708" i="8220"/>
  <c r="Z10708" i="8220"/>
  <c r="AA10708" i="8220" s="1"/>
  <c r="J10708" i="8220"/>
  <c r="N10708" i="8220" s="1"/>
  <c r="AC10707" i="8220"/>
  <c r="Z10707" i="8220"/>
  <c r="AA10707" i="8220" s="1"/>
  <c r="J10707" i="8220"/>
  <c r="N10707" i="8220" s="1"/>
  <c r="AC10706" i="8220"/>
  <c r="Z10706" i="8220"/>
  <c r="AA10706" i="8220" s="1"/>
  <c r="J10706" i="8220"/>
  <c r="N10706" i="8220" s="1"/>
  <c r="AC10705" i="8220"/>
  <c r="Z10705" i="8220"/>
  <c r="AA10705" i="8220" s="1"/>
  <c r="J10705" i="8220"/>
  <c r="N10705" i="8220" s="1"/>
  <c r="AC10704" i="8220"/>
  <c r="Z10704" i="8220"/>
  <c r="AA10704" i="8220" s="1"/>
  <c r="J10704" i="8220"/>
  <c r="N10704" i="8220" s="1"/>
  <c r="AC10703" i="8220"/>
  <c r="AA10703" i="8220"/>
  <c r="Z10703" i="8220"/>
  <c r="N10703" i="8220"/>
  <c r="J10703" i="8220"/>
  <c r="AC10702" i="8220"/>
  <c r="Z10702" i="8220"/>
  <c r="AA10702" i="8220" s="1"/>
  <c r="J10702" i="8220"/>
  <c r="N10702" i="8220" s="1"/>
  <c r="E10702" i="8220"/>
  <c r="AC10701" i="8220"/>
  <c r="Z10701" i="8220"/>
  <c r="AA10701" i="8220" s="1"/>
  <c r="N10701" i="8220"/>
  <c r="J10701" i="8220"/>
  <c r="E10701" i="8220"/>
  <c r="AC10700" i="8220"/>
  <c r="Z10700" i="8220"/>
  <c r="AA10700" i="8220" s="1"/>
  <c r="J10700" i="8220"/>
  <c r="N10700" i="8220" s="1"/>
  <c r="E10700" i="8220"/>
  <c r="AC10699" i="8220"/>
  <c r="Z10699" i="8220"/>
  <c r="AA10699" i="8220" s="1"/>
  <c r="J10699" i="8220"/>
  <c r="N10699" i="8220" s="1"/>
  <c r="E10699" i="8220"/>
  <c r="AC10698" i="8220"/>
  <c r="AA10698" i="8220"/>
  <c r="Z10698" i="8220"/>
  <c r="J10698" i="8220"/>
  <c r="N10698" i="8220" s="1"/>
  <c r="E10698" i="8220"/>
  <c r="AC10697" i="8220"/>
  <c r="Z10697" i="8220"/>
  <c r="AA10697" i="8220" s="1"/>
  <c r="N10697" i="8220"/>
  <c r="J10697" i="8220"/>
  <c r="E10697" i="8220"/>
  <c r="AC10696" i="8220"/>
  <c r="Z10696" i="8220"/>
  <c r="AA10696" i="8220" s="1"/>
  <c r="J10696" i="8220"/>
  <c r="N10696" i="8220" s="1"/>
  <c r="E10696" i="8220"/>
  <c r="AC10695" i="8220"/>
  <c r="Z10695" i="8220"/>
  <c r="AA10695" i="8220" s="1"/>
  <c r="J10695" i="8220"/>
  <c r="N10695" i="8220" s="1"/>
  <c r="E10695" i="8220"/>
  <c r="AC10694" i="8220"/>
  <c r="AA10694" i="8220"/>
  <c r="Z10694" i="8220"/>
  <c r="N10694" i="8220"/>
  <c r="J10694" i="8220"/>
  <c r="E10694" i="8220"/>
  <c r="AC10693" i="8220"/>
  <c r="Z10693" i="8220"/>
  <c r="AA10693" i="8220" s="1"/>
  <c r="J10693" i="8220"/>
  <c r="N10693" i="8220" s="1"/>
  <c r="E10693" i="8220"/>
  <c r="AC10692" i="8220"/>
  <c r="Z10692" i="8220"/>
  <c r="AA10692" i="8220" s="1"/>
  <c r="J10692" i="8220"/>
  <c r="N10692" i="8220" s="1"/>
  <c r="E10692" i="8220"/>
  <c r="AC10691" i="8220"/>
  <c r="Z10691" i="8220"/>
  <c r="AA10691" i="8220" s="1"/>
  <c r="J10691" i="8220"/>
  <c r="N10691" i="8220" s="1"/>
  <c r="E10691" i="8220"/>
  <c r="AC10690" i="8220"/>
  <c r="Z10690" i="8220"/>
  <c r="AA10690" i="8220" s="1"/>
  <c r="J10690" i="8220"/>
  <c r="N10690" i="8220" s="1"/>
  <c r="E10690" i="8220"/>
  <c r="AC10689" i="8220"/>
  <c r="Z10689" i="8220"/>
  <c r="AA10689" i="8220" s="1"/>
  <c r="J10689" i="8220"/>
  <c r="N10689" i="8220" s="1"/>
  <c r="E10689" i="8220"/>
  <c r="AC10688" i="8220"/>
  <c r="Z10688" i="8220"/>
  <c r="AA10688" i="8220" s="1"/>
  <c r="J10688" i="8220"/>
  <c r="N10688" i="8220" s="1"/>
  <c r="E10688" i="8220"/>
  <c r="AC10687" i="8220"/>
  <c r="Z10687" i="8220"/>
  <c r="AA10687" i="8220" s="1"/>
  <c r="J10687" i="8220"/>
  <c r="N10687" i="8220" s="1"/>
  <c r="E10687" i="8220"/>
  <c r="J10686" i="8220"/>
  <c r="N10686" i="8220" s="1"/>
  <c r="E10686" i="8220"/>
  <c r="J10685" i="8220"/>
  <c r="N10685" i="8220" s="1"/>
  <c r="E10685" i="8220"/>
  <c r="N10684" i="8220"/>
  <c r="J10684" i="8220"/>
  <c r="E10684" i="8220"/>
  <c r="J10683" i="8220"/>
  <c r="N10683" i="8220" s="1"/>
  <c r="E10683" i="8220"/>
  <c r="N10682" i="8220"/>
  <c r="J10682" i="8220"/>
  <c r="E10682" i="8220"/>
  <c r="J10681" i="8220"/>
  <c r="N10681" i="8220" s="1"/>
  <c r="E10681" i="8220"/>
  <c r="J10680" i="8220"/>
  <c r="N10680" i="8220" s="1"/>
  <c r="E10680" i="8220"/>
  <c r="J10679" i="8220"/>
  <c r="N10679" i="8220" s="1"/>
  <c r="E10679" i="8220"/>
  <c r="J10678" i="8220"/>
  <c r="N10678" i="8220" s="1"/>
  <c r="E10678" i="8220"/>
  <c r="J10677" i="8220"/>
  <c r="N10677" i="8220" s="1"/>
  <c r="E10677" i="8220"/>
  <c r="N10676" i="8220"/>
  <c r="J10676" i="8220"/>
  <c r="E10676" i="8220"/>
  <c r="J10675" i="8220"/>
  <c r="N10675" i="8220" s="1"/>
  <c r="E10675" i="8220"/>
  <c r="N10674" i="8220"/>
  <c r="J10674" i="8220"/>
  <c r="E10674" i="8220"/>
  <c r="J10673" i="8220"/>
  <c r="N10673" i="8220" s="1"/>
  <c r="E10673" i="8220"/>
  <c r="J10672" i="8220"/>
  <c r="N10672" i="8220" s="1"/>
  <c r="E10672" i="8220"/>
  <c r="J10671" i="8220"/>
  <c r="N10671" i="8220" s="1"/>
  <c r="E10671" i="8220"/>
  <c r="J10670" i="8220"/>
  <c r="N10670" i="8220" s="1"/>
  <c r="E10670" i="8220"/>
  <c r="J10669" i="8220"/>
  <c r="N10669" i="8220" s="1"/>
  <c r="E10669" i="8220"/>
  <c r="J10668" i="8220"/>
  <c r="N10668" i="8220" s="1"/>
  <c r="E10668" i="8220"/>
  <c r="N10667" i="8220"/>
  <c r="J10667" i="8220"/>
  <c r="E10667" i="8220"/>
  <c r="J10666" i="8220"/>
  <c r="N10666" i="8220" s="1"/>
  <c r="E10666" i="8220"/>
  <c r="J10665" i="8220"/>
  <c r="N10665" i="8220" s="1"/>
  <c r="E10665" i="8220"/>
  <c r="J10664" i="8220"/>
  <c r="N10664" i="8220" s="1"/>
  <c r="E10664" i="8220"/>
  <c r="J10663" i="8220"/>
  <c r="N10663" i="8220" s="1"/>
  <c r="E10663" i="8220"/>
  <c r="J10662" i="8220"/>
  <c r="N10662" i="8220" s="1"/>
  <c r="E10662" i="8220"/>
  <c r="N10661" i="8220"/>
  <c r="J10661" i="8220"/>
  <c r="E10661" i="8220"/>
  <c r="J10660" i="8220"/>
  <c r="N10660" i="8220" s="1"/>
  <c r="E10660" i="8220"/>
  <c r="N10659" i="8220"/>
  <c r="J10659" i="8220"/>
  <c r="E10659" i="8220"/>
  <c r="J10658" i="8220"/>
  <c r="N10658" i="8220" s="1"/>
  <c r="E10658" i="8220"/>
  <c r="J10657" i="8220"/>
  <c r="N10657" i="8220" s="1"/>
  <c r="E10657" i="8220"/>
  <c r="J10656" i="8220"/>
  <c r="N10656" i="8220" s="1"/>
  <c r="E10656" i="8220"/>
  <c r="J10655" i="8220"/>
  <c r="N10655" i="8220" s="1"/>
  <c r="E10655" i="8220"/>
  <c r="J10654" i="8220"/>
  <c r="N10654" i="8220" s="1"/>
  <c r="E10654" i="8220"/>
  <c r="J10653" i="8220"/>
  <c r="N10653" i="8220" s="1"/>
  <c r="E10653" i="8220"/>
  <c r="N10652" i="8220"/>
  <c r="J10652" i="8220"/>
  <c r="E10652" i="8220"/>
  <c r="J10651" i="8220"/>
  <c r="N10651" i="8220" s="1"/>
  <c r="E10651" i="8220"/>
  <c r="N10650" i="8220"/>
  <c r="J10650" i="8220"/>
  <c r="E10650" i="8220"/>
  <c r="J10649" i="8220"/>
  <c r="N10649" i="8220" s="1"/>
  <c r="E10649" i="8220"/>
  <c r="J10648" i="8220"/>
  <c r="N10648" i="8220" s="1"/>
  <c r="E10648" i="8220"/>
  <c r="J10647" i="8220"/>
  <c r="N10647" i="8220" s="1"/>
  <c r="E10647" i="8220"/>
  <c r="J10646" i="8220"/>
  <c r="N10646" i="8220" s="1"/>
  <c r="E10646" i="8220"/>
  <c r="J10645" i="8220"/>
  <c r="N10645" i="8220" s="1"/>
  <c r="E10645" i="8220"/>
  <c r="N10644" i="8220"/>
  <c r="J10644" i="8220"/>
  <c r="E10644" i="8220"/>
  <c r="J10643" i="8220"/>
  <c r="N10643" i="8220" s="1"/>
  <c r="E10643" i="8220"/>
  <c r="N10642" i="8220"/>
  <c r="J10642" i="8220"/>
  <c r="E10642" i="8220"/>
  <c r="J10641" i="8220"/>
  <c r="N10641" i="8220" s="1"/>
  <c r="E10641" i="8220"/>
  <c r="J10640" i="8220"/>
  <c r="N10640" i="8220" s="1"/>
  <c r="E10640" i="8220"/>
  <c r="J10639" i="8220"/>
  <c r="N10639" i="8220" s="1"/>
  <c r="E10639" i="8220"/>
  <c r="J10638" i="8220"/>
  <c r="N10638" i="8220" s="1"/>
  <c r="E10638" i="8220"/>
  <c r="J10637" i="8220"/>
  <c r="N10637" i="8220" s="1"/>
  <c r="E10637" i="8220"/>
  <c r="J10636" i="8220"/>
  <c r="N10636" i="8220" s="1"/>
  <c r="E10636" i="8220"/>
  <c r="N10635" i="8220"/>
  <c r="J10635" i="8220"/>
  <c r="E10635" i="8220"/>
  <c r="J10634" i="8220"/>
  <c r="N10634" i="8220" s="1"/>
  <c r="E10634" i="8220"/>
  <c r="J10633" i="8220"/>
  <c r="N10633" i="8220" s="1"/>
  <c r="E10633" i="8220"/>
  <c r="J10632" i="8220"/>
  <c r="N10632" i="8220" s="1"/>
  <c r="E10632" i="8220"/>
  <c r="J10631" i="8220"/>
  <c r="N10631" i="8220" s="1"/>
  <c r="E10631" i="8220"/>
  <c r="J10630" i="8220"/>
  <c r="N10630" i="8220" s="1"/>
  <c r="E10630" i="8220"/>
  <c r="N10629" i="8220"/>
  <c r="J10629" i="8220"/>
  <c r="E10629" i="8220"/>
  <c r="J10628" i="8220"/>
  <c r="N10628" i="8220" s="1"/>
  <c r="E10628" i="8220"/>
  <c r="N10627" i="8220"/>
  <c r="J10627" i="8220"/>
  <c r="E10627" i="8220"/>
  <c r="J10626" i="8220"/>
  <c r="N10626" i="8220" s="1"/>
  <c r="E10626" i="8220"/>
  <c r="J10625" i="8220"/>
  <c r="N10625" i="8220" s="1"/>
  <c r="E10625" i="8220"/>
  <c r="J10624" i="8220"/>
  <c r="N10624" i="8220" s="1"/>
  <c r="E10624" i="8220"/>
  <c r="J10623" i="8220"/>
  <c r="N10623" i="8220" s="1"/>
  <c r="E10623" i="8220"/>
  <c r="J10622" i="8220"/>
  <c r="N10622" i="8220" s="1"/>
  <c r="E10622" i="8220"/>
  <c r="J10621" i="8220"/>
  <c r="N10621" i="8220" s="1"/>
  <c r="E10621" i="8220"/>
  <c r="N10620" i="8220"/>
  <c r="J10620" i="8220"/>
  <c r="E10620" i="8220"/>
  <c r="J10619" i="8220"/>
  <c r="N10619" i="8220" s="1"/>
  <c r="E10619" i="8220"/>
  <c r="N10618" i="8220"/>
  <c r="J10618" i="8220"/>
  <c r="E10618" i="8220"/>
  <c r="J10617" i="8220"/>
  <c r="N10617" i="8220" s="1"/>
  <c r="E10617" i="8220"/>
  <c r="J10616" i="8220"/>
  <c r="N10616" i="8220" s="1"/>
  <c r="E10616" i="8220"/>
  <c r="J10615" i="8220"/>
  <c r="N10615" i="8220" s="1"/>
  <c r="E10615" i="8220"/>
  <c r="J10614" i="8220"/>
  <c r="N10614" i="8220" s="1"/>
  <c r="E10614" i="8220"/>
  <c r="J10613" i="8220"/>
  <c r="N10613" i="8220" s="1"/>
  <c r="E10613" i="8220"/>
  <c r="N10612" i="8220"/>
  <c r="J10612" i="8220"/>
  <c r="E10612" i="8220"/>
  <c r="J10611" i="8220"/>
  <c r="N10611" i="8220" s="1"/>
  <c r="E10611" i="8220"/>
  <c r="N10610" i="8220"/>
  <c r="J10610" i="8220"/>
  <c r="E10610" i="8220"/>
  <c r="J10609" i="8220"/>
  <c r="N10609" i="8220" s="1"/>
  <c r="E10609" i="8220"/>
  <c r="J10608" i="8220"/>
  <c r="N10608" i="8220" s="1"/>
  <c r="E10608" i="8220"/>
  <c r="J10607" i="8220"/>
  <c r="N10607" i="8220" s="1"/>
  <c r="E10607" i="8220"/>
  <c r="J10606" i="8220"/>
  <c r="N10606" i="8220" s="1"/>
  <c r="E10606" i="8220"/>
  <c r="J10605" i="8220"/>
  <c r="N10605" i="8220" s="1"/>
  <c r="E10605" i="8220"/>
  <c r="J10604" i="8220"/>
  <c r="N10604" i="8220" s="1"/>
  <c r="E10604" i="8220"/>
  <c r="N10603" i="8220"/>
  <c r="J10603" i="8220"/>
  <c r="E10603" i="8220"/>
  <c r="J10602" i="8220"/>
  <c r="N10602" i="8220" s="1"/>
  <c r="E10602" i="8220"/>
  <c r="J10601" i="8220"/>
  <c r="N10601" i="8220" s="1"/>
  <c r="E10601" i="8220"/>
  <c r="J10600" i="8220"/>
  <c r="N10600" i="8220" s="1"/>
  <c r="E10600" i="8220"/>
  <c r="J10599" i="8220"/>
  <c r="N10599" i="8220" s="1"/>
  <c r="E10599" i="8220"/>
  <c r="J10598" i="8220"/>
  <c r="N10598" i="8220" s="1"/>
  <c r="E10598" i="8220"/>
  <c r="N10597" i="8220"/>
  <c r="J10597" i="8220"/>
  <c r="E10597" i="8220"/>
  <c r="J10596" i="8220"/>
  <c r="N10596" i="8220" s="1"/>
  <c r="E10596" i="8220"/>
  <c r="N10595" i="8220"/>
  <c r="J10595" i="8220"/>
  <c r="E10595" i="8220"/>
  <c r="J10594" i="8220"/>
  <c r="N10594" i="8220" s="1"/>
  <c r="E10594" i="8220"/>
  <c r="J10593" i="8220"/>
  <c r="N10593" i="8220" s="1"/>
  <c r="E10593" i="8220"/>
  <c r="J10592" i="8220"/>
  <c r="N10592" i="8220" s="1"/>
  <c r="E10592" i="8220"/>
  <c r="J10591" i="8220"/>
  <c r="N10591" i="8220" s="1"/>
  <c r="E10591" i="8220"/>
  <c r="J10590" i="8220"/>
  <c r="N10590" i="8220" s="1"/>
  <c r="E10590" i="8220"/>
  <c r="J10589" i="8220"/>
  <c r="N10589" i="8220" s="1"/>
  <c r="E10589" i="8220"/>
  <c r="N10588" i="8220"/>
  <c r="J10588" i="8220"/>
  <c r="E10588" i="8220"/>
  <c r="J10587" i="8220"/>
  <c r="N10587" i="8220" s="1"/>
  <c r="E10587" i="8220"/>
  <c r="N10586" i="8220"/>
  <c r="J10586" i="8220"/>
  <c r="E10586" i="8220"/>
  <c r="J10585" i="8220"/>
  <c r="N10585" i="8220" s="1"/>
  <c r="E10585" i="8220"/>
  <c r="J10584" i="8220"/>
  <c r="N10584" i="8220" s="1"/>
  <c r="E10584" i="8220"/>
  <c r="J10583" i="8220"/>
  <c r="N10583" i="8220" s="1"/>
  <c r="E10583" i="8220"/>
  <c r="J10582" i="8220"/>
  <c r="N10582" i="8220" s="1"/>
  <c r="E10582" i="8220"/>
  <c r="J10581" i="8220"/>
  <c r="N10581" i="8220" s="1"/>
  <c r="E10581" i="8220"/>
  <c r="N10580" i="8220"/>
  <c r="J10580" i="8220"/>
  <c r="E10580" i="8220"/>
  <c r="J10579" i="8220"/>
  <c r="N10579" i="8220" s="1"/>
  <c r="E10579" i="8220"/>
  <c r="N10578" i="8220"/>
  <c r="J10578" i="8220"/>
  <c r="E10578" i="8220"/>
  <c r="J10577" i="8220"/>
  <c r="N10577" i="8220" s="1"/>
  <c r="E10577" i="8220"/>
  <c r="J10576" i="8220"/>
  <c r="N10576" i="8220" s="1"/>
  <c r="E10576" i="8220"/>
  <c r="J10575" i="8220"/>
  <c r="N10575" i="8220" s="1"/>
  <c r="E10575" i="8220"/>
  <c r="J10574" i="8220"/>
  <c r="N10574" i="8220" s="1"/>
  <c r="E10574" i="8220"/>
  <c r="J10573" i="8220"/>
  <c r="N10573" i="8220" s="1"/>
  <c r="E10573" i="8220"/>
  <c r="J10572" i="8220"/>
  <c r="N10572" i="8220" s="1"/>
  <c r="E10572" i="8220"/>
  <c r="N10571" i="8220"/>
  <c r="J10571" i="8220"/>
  <c r="E10571" i="8220"/>
  <c r="J10570" i="8220"/>
  <c r="N10570" i="8220" s="1"/>
  <c r="E10570" i="8220"/>
  <c r="J10569" i="8220"/>
  <c r="N10569" i="8220" s="1"/>
  <c r="E10569" i="8220"/>
  <c r="J10568" i="8220"/>
  <c r="N10568" i="8220" s="1"/>
  <c r="E10568" i="8220"/>
  <c r="J10567" i="8220"/>
  <c r="N10567" i="8220" s="1"/>
  <c r="E10567" i="8220"/>
  <c r="J10566" i="8220"/>
  <c r="N10566" i="8220" s="1"/>
  <c r="E10566" i="8220"/>
  <c r="N10565" i="8220"/>
  <c r="J10565" i="8220"/>
  <c r="E10565" i="8220"/>
  <c r="J10564" i="8220"/>
  <c r="N10564" i="8220" s="1"/>
  <c r="E10564" i="8220"/>
  <c r="N10563" i="8220"/>
  <c r="J10563" i="8220"/>
  <c r="E10563" i="8220"/>
  <c r="J10562" i="8220"/>
  <c r="N10562" i="8220" s="1"/>
  <c r="E10562" i="8220"/>
  <c r="N10561" i="8220"/>
  <c r="M10560" i="8220"/>
  <c r="L10560" i="8220"/>
  <c r="H10560" i="8220"/>
  <c r="G10560" i="8220"/>
  <c r="F10560" i="8220"/>
  <c r="J10559" i="8220"/>
  <c r="E10559" i="8220"/>
  <c r="N10558" i="8220"/>
  <c r="J10558" i="8220"/>
  <c r="K10558" i="8220" s="1"/>
  <c r="E10558" i="8220"/>
  <c r="N10557" i="8220"/>
  <c r="K10557" i="8220"/>
  <c r="J10557" i="8220"/>
  <c r="E10557" i="8220"/>
  <c r="J10556" i="8220"/>
  <c r="E10556" i="8220"/>
  <c r="J10555" i="8220"/>
  <c r="E10555" i="8220"/>
  <c r="N10554" i="8220"/>
  <c r="J10554" i="8220"/>
  <c r="K10554" i="8220" s="1"/>
  <c r="E10554" i="8220"/>
  <c r="K10553" i="8220"/>
  <c r="J10553" i="8220"/>
  <c r="N10553" i="8220" s="1"/>
  <c r="E10553" i="8220"/>
  <c r="J10552" i="8220"/>
  <c r="E10552" i="8220"/>
  <c r="N10551" i="8220"/>
  <c r="J10551" i="8220"/>
  <c r="K10551" i="8220" s="1"/>
  <c r="E10551" i="8220"/>
  <c r="J10550" i="8220"/>
  <c r="E10550" i="8220"/>
  <c r="J10549" i="8220"/>
  <c r="E10549" i="8220"/>
  <c r="N10548" i="8220"/>
  <c r="J10548" i="8220"/>
  <c r="K10548" i="8220" s="1"/>
  <c r="E10548" i="8220"/>
  <c r="K10547" i="8220"/>
  <c r="J10547" i="8220"/>
  <c r="N10547" i="8220" s="1"/>
  <c r="E10547" i="8220"/>
  <c r="J10546" i="8220"/>
  <c r="E10546" i="8220"/>
  <c r="N10545" i="8220"/>
  <c r="K10545" i="8220"/>
  <c r="J10545" i="8220"/>
  <c r="E10545" i="8220"/>
  <c r="J10544" i="8220"/>
  <c r="K10544" i="8220" s="1"/>
  <c r="E10544" i="8220"/>
  <c r="K10543" i="8220"/>
  <c r="J10543" i="8220"/>
  <c r="N10543" i="8220" s="1"/>
  <c r="E10543" i="8220"/>
  <c r="J10542" i="8220"/>
  <c r="E10542" i="8220"/>
  <c r="J10541" i="8220"/>
  <c r="K10541" i="8220" s="1"/>
  <c r="E10541" i="8220"/>
  <c r="J10540" i="8220"/>
  <c r="E10540" i="8220"/>
  <c r="N10539" i="8220"/>
  <c r="J10539" i="8220"/>
  <c r="K10539" i="8220" s="1"/>
  <c r="E10539" i="8220"/>
  <c r="J10538" i="8220"/>
  <c r="K10538" i="8220" s="1"/>
  <c r="E10538" i="8220"/>
  <c r="J10537" i="8220"/>
  <c r="E10537" i="8220"/>
  <c r="N10536" i="8220"/>
  <c r="J10536" i="8220"/>
  <c r="K10536" i="8220" s="1"/>
  <c r="E10536" i="8220"/>
  <c r="N10535" i="8220"/>
  <c r="K10535" i="8220"/>
  <c r="J10535" i="8220"/>
  <c r="E10535" i="8220"/>
  <c r="J10534" i="8220"/>
  <c r="E10534" i="8220"/>
  <c r="K10533" i="8220"/>
  <c r="J10533" i="8220"/>
  <c r="N10533" i="8220" s="1"/>
  <c r="E10533" i="8220"/>
  <c r="J10532" i="8220"/>
  <c r="E10532" i="8220"/>
  <c r="N10531" i="8220"/>
  <c r="J10531" i="8220"/>
  <c r="K10531" i="8220" s="1"/>
  <c r="E10531" i="8220"/>
  <c r="J10530" i="8220"/>
  <c r="E10530" i="8220"/>
  <c r="N10529" i="8220"/>
  <c r="K10529" i="8220"/>
  <c r="J10529" i="8220"/>
  <c r="E10529" i="8220"/>
  <c r="J10528" i="8220"/>
  <c r="K10528" i="8220" s="1"/>
  <c r="E10528" i="8220"/>
  <c r="J10527" i="8220"/>
  <c r="E10527" i="8220"/>
  <c r="N10526" i="8220"/>
  <c r="J10526" i="8220"/>
  <c r="K10526" i="8220" s="1"/>
  <c r="E10526" i="8220"/>
  <c r="N10525" i="8220"/>
  <c r="K10525" i="8220"/>
  <c r="J10525" i="8220"/>
  <c r="E10525" i="8220"/>
  <c r="J10524" i="8220"/>
  <c r="E10524" i="8220"/>
  <c r="J10523" i="8220"/>
  <c r="E10523" i="8220"/>
  <c r="J10522" i="8220"/>
  <c r="K10522" i="8220" s="1"/>
  <c r="E10522" i="8220"/>
  <c r="N10521" i="8220"/>
  <c r="K10521" i="8220"/>
  <c r="J10521" i="8220"/>
  <c r="E10521" i="8220"/>
  <c r="N10520" i="8220"/>
  <c r="J10520" i="8220"/>
  <c r="K10520" i="8220" s="1"/>
  <c r="E10520" i="8220"/>
  <c r="K10519" i="8220"/>
  <c r="J10519" i="8220"/>
  <c r="N10519" i="8220" s="1"/>
  <c r="E10519" i="8220"/>
  <c r="J10518" i="8220"/>
  <c r="E10518" i="8220"/>
  <c r="J10517" i="8220"/>
  <c r="K10517" i="8220" s="1"/>
  <c r="E10517" i="8220"/>
  <c r="N10516" i="8220"/>
  <c r="J10516" i="8220"/>
  <c r="K10516" i="8220" s="1"/>
  <c r="E10516" i="8220"/>
  <c r="N10515" i="8220"/>
  <c r="K10515" i="8220"/>
  <c r="J10515" i="8220"/>
  <c r="E10515" i="8220"/>
  <c r="J10514" i="8220"/>
  <c r="E10514" i="8220"/>
  <c r="J10513" i="8220"/>
  <c r="N10513" i="8220" s="1"/>
  <c r="E10513" i="8220"/>
  <c r="J10512" i="8220"/>
  <c r="K10512" i="8220" s="1"/>
  <c r="E10512" i="8220"/>
  <c r="N10511" i="8220"/>
  <c r="K10511" i="8220"/>
  <c r="J10511" i="8220"/>
  <c r="E10511" i="8220"/>
  <c r="N10510" i="8220"/>
  <c r="J10510" i="8220"/>
  <c r="K10510" i="8220" s="1"/>
  <c r="E10510" i="8220"/>
  <c r="N10509" i="8220"/>
  <c r="K10509" i="8220"/>
  <c r="J10509" i="8220"/>
  <c r="E10509" i="8220"/>
  <c r="J10508" i="8220"/>
  <c r="K10508" i="8220" s="1"/>
  <c r="E10508" i="8220"/>
  <c r="K10507" i="8220"/>
  <c r="J10507" i="8220"/>
  <c r="N10507" i="8220" s="1"/>
  <c r="E10507" i="8220"/>
  <c r="J10506" i="8220"/>
  <c r="E10506" i="8220"/>
  <c r="J10505" i="8220"/>
  <c r="K10505" i="8220" s="1"/>
  <c r="E10505" i="8220"/>
  <c r="J10504" i="8220"/>
  <c r="E10504" i="8220"/>
  <c r="J10503" i="8220"/>
  <c r="E10503" i="8220"/>
  <c r="J10502" i="8220"/>
  <c r="E10502" i="8220"/>
  <c r="N10501" i="8220"/>
  <c r="J10501" i="8220"/>
  <c r="K10501" i="8220" s="1"/>
  <c r="E10501" i="8220"/>
  <c r="N10500" i="8220"/>
  <c r="J10500" i="8220"/>
  <c r="K10500" i="8220" s="1"/>
  <c r="E10500" i="8220"/>
  <c r="N10499" i="8220"/>
  <c r="K10499" i="8220"/>
  <c r="J10499" i="8220"/>
  <c r="E10499" i="8220"/>
  <c r="J10498" i="8220"/>
  <c r="E10498" i="8220"/>
  <c r="K10497" i="8220"/>
  <c r="J10497" i="8220"/>
  <c r="N10497" i="8220" s="1"/>
  <c r="E10497" i="8220"/>
  <c r="J10496" i="8220"/>
  <c r="K10496" i="8220" s="1"/>
  <c r="E10496" i="8220"/>
  <c r="N10495" i="8220"/>
  <c r="K10495" i="8220"/>
  <c r="J10495" i="8220"/>
  <c r="E10495" i="8220"/>
  <c r="J10494" i="8220"/>
  <c r="K10494" i="8220" s="1"/>
  <c r="E10494" i="8220"/>
  <c r="N10493" i="8220"/>
  <c r="J10493" i="8220"/>
  <c r="K10493" i="8220" s="1"/>
  <c r="E10493" i="8220"/>
  <c r="J10492" i="8220"/>
  <c r="K10492" i="8220" s="1"/>
  <c r="E10492" i="8220"/>
  <c r="N10491" i="8220"/>
  <c r="J10491" i="8220"/>
  <c r="K10491" i="8220" s="1"/>
  <c r="E10491" i="8220"/>
  <c r="N10490" i="8220"/>
  <c r="J10490" i="8220"/>
  <c r="K10490" i="8220" s="1"/>
  <c r="E10490" i="8220"/>
  <c r="N10489" i="8220"/>
  <c r="K10489" i="8220"/>
  <c r="J10489" i="8220"/>
  <c r="E10489" i="8220"/>
  <c r="J10488" i="8220"/>
  <c r="E10488" i="8220"/>
  <c r="K10487" i="8220"/>
  <c r="J10487" i="8220"/>
  <c r="N10487" i="8220" s="1"/>
  <c r="E10487" i="8220"/>
  <c r="J10486" i="8220"/>
  <c r="K10486" i="8220" s="1"/>
  <c r="E10486" i="8220"/>
  <c r="N10485" i="8220"/>
  <c r="K10485" i="8220"/>
  <c r="J10485" i="8220"/>
  <c r="E10485" i="8220"/>
  <c r="J10484" i="8220"/>
  <c r="E10484" i="8220"/>
  <c r="J10483" i="8220"/>
  <c r="E10483" i="8220"/>
  <c r="J10482" i="8220"/>
  <c r="E10482" i="8220"/>
  <c r="N10481" i="8220"/>
  <c r="J10481" i="8220"/>
  <c r="K10481" i="8220" s="1"/>
  <c r="E10481" i="8220"/>
  <c r="J10480" i="8220"/>
  <c r="K10480" i="8220" s="1"/>
  <c r="E10480" i="8220"/>
  <c r="N10479" i="8220"/>
  <c r="K10479" i="8220"/>
  <c r="J10479" i="8220"/>
  <c r="E10479" i="8220"/>
  <c r="J10478" i="8220"/>
  <c r="K10478" i="8220" s="1"/>
  <c r="E10478" i="8220"/>
  <c r="K10477" i="8220"/>
  <c r="J10477" i="8220"/>
  <c r="N10477" i="8220" s="1"/>
  <c r="E10477" i="8220"/>
  <c r="J10476" i="8220"/>
  <c r="E10476" i="8220"/>
  <c r="N10475" i="8220"/>
  <c r="K10475" i="8220"/>
  <c r="J10475" i="8220"/>
  <c r="E10475" i="8220"/>
  <c r="J10474" i="8220"/>
  <c r="K10474" i="8220" s="1"/>
  <c r="E10474" i="8220"/>
  <c r="J10473" i="8220"/>
  <c r="E10473" i="8220"/>
  <c r="J10472" i="8220"/>
  <c r="E10472" i="8220"/>
  <c r="N10471" i="8220"/>
  <c r="J10471" i="8220"/>
  <c r="K10471" i="8220" s="1"/>
  <c r="E10471" i="8220"/>
  <c r="N10470" i="8220"/>
  <c r="J10470" i="8220"/>
  <c r="K10470" i="8220" s="1"/>
  <c r="E10470" i="8220"/>
  <c r="N10469" i="8220"/>
  <c r="K10469" i="8220"/>
  <c r="J10469" i="8220"/>
  <c r="E10469" i="8220"/>
  <c r="N10468" i="8220"/>
  <c r="J10468" i="8220"/>
  <c r="K10468" i="8220" s="1"/>
  <c r="E10468" i="8220"/>
  <c r="N10467" i="8220"/>
  <c r="K10467" i="8220"/>
  <c r="J10467" i="8220"/>
  <c r="E10467" i="8220"/>
  <c r="J10466" i="8220"/>
  <c r="E10466" i="8220"/>
  <c r="J10465" i="8220"/>
  <c r="E10465" i="8220"/>
  <c r="J10464" i="8220"/>
  <c r="E10464" i="8220"/>
  <c r="N10463" i="8220"/>
  <c r="J10463" i="8220"/>
  <c r="K10463" i="8220" s="1"/>
  <c r="E10463" i="8220"/>
  <c r="J10462" i="8220"/>
  <c r="E10462" i="8220"/>
  <c r="N10461" i="8220"/>
  <c r="J10461" i="8220"/>
  <c r="K10461" i="8220" s="1"/>
  <c r="E10461" i="8220"/>
  <c r="J10460" i="8220"/>
  <c r="E10460" i="8220"/>
  <c r="K10459" i="8220"/>
  <c r="J10459" i="8220"/>
  <c r="N10459" i="8220" s="1"/>
  <c r="E10459" i="8220"/>
  <c r="J10458" i="8220"/>
  <c r="E10458" i="8220"/>
  <c r="J10457" i="8220"/>
  <c r="K10457" i="8220" s="1"/>
  <c r="E10457" i="8220"/>
  <c r="J10456" i="8220"/>
  <c r="E10456" i="8220"/>
  <c r="J10455" i="8220"/>
  <c r="E10455" i="8220"/>
  <c r="J10454" i="8220"/>
  <c r="E10454" i="8220"/>
  <c r="N10453" i="8220"/>
  <c r="J10453" i="8220"/>
  <c r="K10453" i="8220" s="1"/>
  <c r="E10453" i="8220"/>
  <c r="K10452" i="8220"/>
  <c r="J10452" i="8220"/>
  <c r="N10452" i="8220" s="1"/>
  <c r="E10452" i="8220"/>
  <c r="N10451" i="8220"/>
  <c r="K10451" i="8220"/>
  <c r="J10451" i="8220"/>
  <c r="E10451" i="8220"/>
  <c r="K10450" i="8220"/>
  <c r="J10450" i="8220"/>
  <c r="N10450" i="8220" s="1"/>
  <c r="E10450" i="8220"/>
  <c r="N10449" i="8220"/>
  <c r="K10449" i="8220"/>
  <c r="J10449" i="8220"/>
  <c r="E10449" i="8220"/>
  <c r="J10448" i="8220"/>
  <c r="E10448" i="8220"/>
  <c r="J10447" i="8220"/>
  <c r="E10447" i="8220"/>
  <c r="J10446" i="8220"/>
  <c r="N10446" i="8220" s="1"/>
  <c r="E10446" i="8220"/>
  <c r="N10445" i="8220"/>
  <c r="J10445" i="8220"/>
  <c r="K10445" i="8220" s="1"/>
  <c r="E10445" i="8220"/>
  <c r="K10444" i="8220"/>
  <c r="J10444" i="8220"/>
  <c r="N10444" i="8220" s="1"/>
  <c r="E10444" i="8220"/>
  <c r="J10443" i="8220"/>
  <c r="E10443" i="8220"/>
  <c r="J10442" i="8220"/>
  <c r="E10442" i="8220"/>
  <c r="N10441" i="8220"/>
  <c r="K10441" i="8220"/>
  <c r="J10441" i="8220"/>
  <c r="E10441" i="8220"/>
  <c r="J10440" i="8220"/>
  <c r="N10440" i="8220" s="1"/>
  <c r="E10440" i="8220"/>
  <c r="K10439" i="8220"/>
  <c r="J10439" i="8220"/>
  <c r="N10439" i="8220" s="1"/>
  <c r="E10439" i="8220"/>
  <c r="J10438" i="8220"/>
  <c r="E10438" i="8220"/>
  <c r="J10437" i="8220"/>
  <c r="E10437" i="8220"/>
  <c r="K10436" i="8220"/>
  <c r="J10436" i="8220"/>
  <c r="N10436" i="8220" s="1"/>
  <c r="E10436" i="8220"/>
  <c r="N10435" i="8220"/>
  <c r="K10435" i="8220"/>
  <c r="J10435" i="8220"/>
  <c r="E10435" i="8220"/>
  <c r="J10434" i="8220"/>
  <c r="N10434" i="8220" s="1"/>
  <c r="E10434" i="8220"/>
  <c r="N10433" i="8220"/>
  <c r="J10433" i="8220"/>
  <c r="K10433" i="8220" s="1"/>
  <c r="E10433" i="8220"/>
  <c r="J10432" i="8220"/>
  <c r="E10432" i="8220"/>
  <c r="N10431" i="8220"/>
  <c r="J10431" i="8220"/>
  <c r="K10431" i="8220" s="1"/>
  <c r="E10431" i="8220"/>
  <c r="J10430" i="8220"/>
  <c r="N10430" i="8220" s="1"/>
  <c r="E10430" i="8220"/>
  <c r="K10429" i="8220"/>
  <c r="J10429" i="8220"/>
  <c r="N10429" i="8220" s="1"/>
  <c r="E10429" i="8220"/>
  <c r="J10428" i="8220"/>
  <c r="E10428" i="8220"/>
  <c r="K10427" i="8220"/>
  <c r="J10427" i="8220"/>
  <c r="N10427" i="8220" s="1"/>
  <c r="E10427" i="8220"/>
  <c r="J10426" i="8220"/>
  <c r="E10426" i="8220"/>
  <c r="N10425" i="8220"/>
  <c r="K10425" i="8220"/>
  <c r="J10425" i="8220"/>
  <c r="E10425" i="8220"/>
  <c r="J10424" i="8220"/>
  <c r="N10424" i="8220" s="1"/>
  <c r="E10424" i="8220"/>
  <c r="J10423" i="8220"/>
  <c r="N10423" i="8220" s="1"/>
  <c r="E10423" i="8220"/>
  <c r="J10422" i="8220"/>
  <c r="E10422" i="8220"/>
  <c r="N10421" i="8220"/>
  <c r="J10421" i="8220"/>
  <c r="K10421" i="8220" s="1"/>
  <c r="E10421" i="8220"/>
  <c r="K10420" i="8220"/>
  <c r="J10420" i="8220"/>
  <c r="N10420" i="8220" s="1"/>
  <c r="E10420" i="8220"/>
  <c r="N10419" i="8220"/>
  <c r="K10419" i="8220"/>
  <c r="J10419" i="8220"/>
  <c r="E10419" i="8220"/>
  <c r="K10418" i="8220"/>
  <c r="J10418" i="8220"/>
  <c r="N10418" i="8220" s="1"/>
  <c r="E10418" i="8220"/>
  <c r="K10417" i="8220"/>
  <c r="J10417" i="8220"/>
  <c r="N10417" i="8220" s="1"/>
  <c r="E10417" i="8220"/>
  <c r="J10416" i="8220"/>
  <c r="E10416" i="8220"/>
  <c r="J10415" i="8220"/>
  <c r="K10415" i="8220" s="1"/>
  <c r="E10415" i="8220"/>
  <c r="J10414" i="8220"/>
  <c r="N10414" i="8220" s="1"/>
  <c r="E10414" i="8220"/>
  <c r="N10413" i="8220"/>
  <c r="J10413" i="8220"/>
  <c r="K10413" i="8220" s="1"/>
  <c r="E10413" i="8220"/>
  <c r="K10412" i="8220"/>
  <c r="J10412" i="8220"/>
  <c r="N10412" i="8220" s="1"/>
  <c r="E10412" i="8220"/>
  <c r="J10411" i="8220"/>
  <c r="E10411" i="8220"/>
  <c r="J10410" i="8220"/>
  <c r="E10410" i="8220"/>
  <c r="N10409" i="8220"/>
  <c r="K10409" i="8220"/>
  <c r="J10409" i="8220"/>
  <c r="E10409" i="8220"/>
  <c r="J10408" i="8220"/>
  <c r="N10408" i="8220" s="1"/>
  <c r="E10408" i="8220"/>
  <c r="K10407" i="8220"/>
  <c r="J10407" i="8220"/>
  <c r="N10407" i="8220" s="1"/>
  <c r="E10407" i="8220"/>
  <c r="J10406" i="8220"/>
  <c r="E10406" i="8220"/>
  <c r="J10405" i="8220"/>
  <c r="E10405" i="8220"/>
  <c r="K10404" i="8220"/>
  <c r="J10404" i="8220"/>
  <c r="N10404" i="8220" s="1"/>
  <c r="E10404" i="8220"/>
  <c r="N10403" i="8220"/>
  <c r="K10403" i="8220"/>
  <c r="J10403" i="8220"/>
  <c r="E10403" i="8220"/>
  <c r="J10402" i="8220"/>
  <c r="E10402" i="8220"/>
  <c r="N10401" i="8220"/>
  <c r="J10401" i="8220"/>
  <c r="K10401" i="8220" s="1"/>
  <c r="E10401" i="8220"/>
  <c r="J10400" i="8220"/>
  <c r="E10400" i="8220"/>
  <c r="N10399" i="8220"/>
  <c r="J10399" i="8220"/>
  <c r="K10399" i="8220" s="1"/>
  <c r="E10399" i="8220"/>
  <c r="J10398" i="8220"/>
  <c r="N10398" i="8220" s="1"/>
  <c r="E10398" i="8220"/>
  <c r="N10397" i="8220"/>
  <c r="K10397" i="8220"/>
  <c r="J10397" i="8220"/>
  <c r="E10397" i="8220"/>
  <c r="J10396" i="8220"/>
  <c r="E10396" i="8220"/>
  <c r="K10395" i="8220"/>
  <c r="J10395" i="8220"/>
  <c r="N10395" i="8220" s="1"/>
  <c r="E10395" i="8220"/>
  <c r="J10394" i="8220"/>
  <c r="E10394" i="8220"/>
  <c r="N10393" i="8220"/>
  <c r="K10393" i="8220"/>
  <c r="J10393" i="8220"/>
  <c r="E10393" i="8220"/>
  <c r="J10392" i="8220"/>
  <c r="N10392" i="8220" s="1"/>
  <c r="E10392" i="8220"/>
  <c r="J10391" i="8220"/>
  <c r="E10391" i="8220"/>
  <c r="J10390" i="8220"/>
  <c r="E10390" i="8220"/>
  <c r="N10389" i="8220"/>
  <c r="J10389" i="8220"/>
  <c r="K10389" i="8220" s="1"/>
  <c r="E10389" i="8220"/>
  <c r="K10388" i="8220"/>
  <c r="J10388" i="8220"/>
  <c r="N10388" i="8220" s="1"/>
  <c r="E10388" i="8220"/>
  <c r="N10387" i="8220"/>
  <c r="K10387" i="8220"/>
  <c r="J10387" i="8220"/>
  <c r="E10387" i="8220"/>
  <c r="K10386" i="8220"/>
  <c r="J10386" i="8220"/>
  <c r="N10386" i="8220" s="1"/>
  <c r="E10386" i="8220"/>
  <c r="N10385" i="8220"/>
  <c r="K10385" i="8220"/>
  <c r="J10385" i="8220"/>
  <c r="E10385" i="8220"/>
  <c r="J10384" i="8220"/>
  <c r="E10384" i="8220"/>
  <c r="J10383" i="8220"/>
  <c r="E10383" i="8220"/>
  <c r="J10382" i="8220"/>
  <c r="N10382" i="8220" s="1"/>
  <c r="E10382" i="8220"/>
  <c r="N10381" i="8220"/>
  <c r="J10381" i="8220"/>
  <c r="K10381" i="8220" s="1"/>
  <c r="E10381" i="8220"/>
  <c r="K10380" i="8220"/>
  <c r="J10380" i="8220"/>
  <c r="N10380" i="8220" s="1"/>
  <c r="E10380" i="8220"/>
  <c r="J10379" i="8220"/>
  <c r="E10379" i="8220"/>
  <c r="J10378" i="8220"/>
  <c r="E10378" i="8220"/>
  <c r="N10377" i="8220"/>
  <c r="K10377" i="8220"/>
  <c r="J10377" i="8220"/>
  <c r="E10377" i="8220"/>
  <c r="J10376" i="8220"/>
  <c r="N10376" i="8220" s="1"/>
  <c r="E10376" i="8220"/>
  <c r="K10375" i="8220"/>
  <c r="J10375" i="8220"/>
  <c r="N10375" i="8220" s="1"/>
  <c r="E10375" i="8220"/>
  <c r="J10374" i="8220"/>
  <c r="E10374" i="8220"/>
  <c r="J10373" i="8220"/>
  <c r="E10373" i="8220"/>
  <c r="K10372" i="8220"/>
  <c r="J10372" i="8220"/>
  <c r="N10372" i="8220" s="1"/>
  <c r="E10372" i="8220"/>
  <c r="N10371" i="8220"/>
  <c r="K10371" i="8220"/>
  <c r="J10371" i="8220"/>
  <c r="E10371" i="8220"/>
  <c r="J10370" i="8220"/>
  <c r="E10370" i="8220"/>
  <c r="N10369" i="8220"/>
  <c r="J10369" i="8220"/>
  <c r="K10369" i="8220" s="1"/>
  <c r="E10369" i="8220"/>
  <c r="J10368" i="8220"/>
  <c r="E10368" i="8220"/>
  <c r="N10367" i="8220"/>
  <c r="J10367" i="8220"/>
  <c r="K10367" i="8220" s="1"/>
  <c r="E10367" i="8220"/>
  <c r="J10366" i="8220"/>
  <c r="N10366" i="8220" s="1"/>
  <c r="E10366" i="8220"/>
  <c r="K10365" i="8220"/>
  <c r="J10365" i="8220"/>
  <c r="N10365" i="8220" s="1"/>
  <c r="E10365" i="8220"/>
  <c r="J10364" i="8220"/>
  <c r="E10364" i="8220"/>
  <c r="K10363" i="8220"/>
  <c r="J10363" i="8220"/>
  <c r="N10363" i="8220" s="1"/>
  <c r="E10363" i="8220"/>
  <c r="J10362" i="8220"/>
  <c r="E10362" i="8220"/>
  <c r="N10361" i="8220"/>
  <c r="K10361" i="8220"/>
  <c r="J10361" i="8220"/>
  <c r="E10361" i="8220"/>
  <c r="J10360" i="8220"/>
  <c r="N10360" i="8220" s="1"/>
  <c r="E10360" i="8220"/>
  <c r="J10359" i="8220"/>
  <c r="E10359" i="8220"/>
  <c r="J10358" i="8220"/>
  <c r="E10358" i="8220"/>
  <c r="N10357" i="8220"/>
  <c r="J10357" i="8220"/>
  <c r="K10357" i="8220" s="1"/>
  <c r="E10357" i="8220"/>
  <c r="K10356" i="8220"/>
  <c r="J10356" i="8220"/>
  <c r="N10356" i="8220" s="1"/>
  <c r="E10356" i="8220"/>
  <c r="N10355" i="8220"/>
  <c r="K10355" i="8220"/>
  <c r="J10355" i="8220"/>
  <c r="E10355" i="8220"/>
  <c r="K10354" i="8220"/>
  <c r="J10354" i="8220"/>
  <c r="N10354" i="8220" s="1"/>
  <c r="E10354" i="8220"/>
  <c r="K10353" i="8220"/>
  <c r="J10353" i="8220"/>
  <c r="N10353" i="8220" s="1"/>
  <c r="E10353" i="8220"/>
  <c r="J10352" i="8220"/>
  <c r="E10352" i="8220"/>
  <c r="J10351" i="8220"/>
  <c r="E10351" i="8220"/>
  <c r="J10350" i="8220"/>
  <c r="N10350" i="8220" s="1"/>
  <c r="E10350" i="8220"/>
  <c r="N10349" i="8220"/>
  <c r="J10349" i="8220"/>
  <c r="K10349" i="8220" s="1"/>
  <c r="E10349" i="8220"/>
  <c r="K10348" i="8220"/>
  <c r="J10348" i="8220"/>
  <c r="N10348" i="8220" s="1"/>
  <c r="E10348" i="8220"/>
  <c r="J10347" i="8220"/>
  <c r="E10347" i="8220"/>
  <c r="J10346" i="8220"/>
  <c r="E10346" i="8220"/>
  <c r="N10345" i="8220"/>
  <c r="K10345" i="8220"/>
  <c r="J10345" i="8220"/>
  <c r="E10345" i="8220"/>
  <c r="J10344" i="8220"/>
  <c r="N10344" i="8220" s="1"/>
  <c r="E10344" i="8220"/>
  <c r="K10343" i="8220"/>
  <c r="J10343" i="8220"/>
  <c r="N10343" i="8220" s="1"/>
  <c r="E10343" i="8220"/>
  <c r="J10342" i="8220"/>
  <c r="E10342" i="8220"/>
  <c r="J10341" i="8220"/>
  <c r="E10341" i="8220"/>
  <c r="K10340" i="8220"/>
  <c r="J10340" i="8220"/>
  <c r="N10340" i="8220" s="1"/>
  <c r="E10340" i="8220"/>
  <c r="N10339" i="8220"/>
  <c r="K10339" i="8220"/>
  <c r="J10339" i="8220"/>
  <c r="E10339" i="8220"/>
  <c r="J10338" i="8220"/>
  <c r="E10338" i="8220"/>
  <c r="J10337" i="8220"/>
  <c r="K10337" i="8220" s="1"/>
  <c r="E10337" i="8220"/>
  <c r="J10336" i="8220"/>
  <c r="E10336" i="8220"/>
  <c r="N10335" i="8220"/>
  <c r="J10335" i="8220"/>
  <c r="K10335" i="8220" s="1"/>
  <c r="E10335" i="8220"/>
  <c r="J10334" i="8220"/>
  <c r="N10334" i="8220" s="1"/>
  <c r="E10334" i="8220"/>
  <c r="N10333" i="8220"/>
  <c r="K10333" i="8220"/>
  <c r="J10333" i="8220"/>
  <c r="E10333" i="8220"/>
  <c r="J10332" i="8220"/>
  <c r="E10332" i="8220"/>
  <c r="K10331" i="8220"/>
  <c r="J10331" i="8220"/>
  <c r="N10331" i="8220" s="1"/>
  <c r="E10331" i="8220"/>
  <c r="J10330" i="8220"/>
  <c r="E10330" i="8220"/>
  <c r="N10329" i="8220"/>
  <c r="K10329" i="8220"/>
  <c r="J10329" i="8220"/>
  <c r="E10329" i="8220"/>
  <c r="J10328" i="8220"/>
  <c r="N10328" i="8220" s="1"/>
  <c r="E10328" i="8220"/>
  <c r="J10327" i="8220"/>
  <c r="E10327" i="8220"/>
  <c r="J10326" i="8220"/>
  <c r="E10326" i="8220"/>
  <c r="N10325" i="8220"/>
  <c r="J10325" i="8220"/>
  <c r="K10325" i="8220" s="1"/>
  <c r="E10325" i="8220"/>
  <c r="K10324" i="8220"/>
  <c r="J10324" i="8220"/>
  <c r="N10324" i="8220" s="1"/>
  <c r="E10324" i="8220"/>
  <c r="N10323" i="8220"/>
  <c r="K10323" i="8220"/>
  <c r="J10323" i="8220"/>
  <c r="E10323" i="8220"/>
  <c r="K10322" i="8220"/>
  <c r="J10322" i="8220"/>
  <c r="N10322" i="8220" s="1"/>
  <c r="E10322" i="8220"/>
  <c r="N10321" i="8220"/>
  <c r="K10321" i="8220"/>
  <c r="J10321" i="8220"/>
  <c r="E10321" i="8220"/>
  <c r="J10320" i="8220"/>
  <c r="E10320" i="8220"/>
  <c r="J10319" i="8220"/>
  <c r="E10319" i="8220"/>
  <c r="J10318" i="8220"/>
  <c r="N10318" i="8220" s="1"/>
  <c r="E10318" i="8220"/>
  <c r="N10317" i="8220"/>
  <c r="J10317" i="8220"/>
  <c r="K10317" i="8220" s="1"/>
  <c r="E10317" i="8220"/>
  <c r="K10316" i="8220"/>
  <c r="J10316" i="8220"/>
  <c r="N10316" i="8220" s="1"/>
  <c r="E10316" i="8220"/>
  <c r="J10315" i="8220"/>
  <c r="E10315" i="8220"/>
  <c r="J10314" i="8220"/>
  <c r="E10314" i="8220"/>
  <c r="N10313" i="8220"/>
  <c r="K10313" i="8220"/>
  <c r="J10313" i="8220"/>
  <c r="E10313" i="8220"/>
  <c r="J10312" i="8220"/>
  <c r="N10312" i="8220" s="1"/>
  <c r="E10312" i="8220"/>
  <c r="K10311" i="8220"/>
  <c r="J10311" i="8220"/>
  <c r="N10311" i="8220" s="1"/>
  <c r="E10311" i="8220"/>
  <c r="J10310" i="8220"/>
  <c r="E10310" i="8220"/>
  <c r="J10309" i="8220"/>
  <c r="E10309" i="8220"/>
  <c r="N10308" i="8220"/>
  <c r="J10308" i="8220"/>
  <c r="K10308" i="8220" s="1"/>
  <c r="E10308" i="8220"/>
  <c r="J10307" i="8220"/>
  <c r="E10307" i="8220"/>
  <c r="N10306" i="8220"/>
  <c r="J10306" i="8220"/>
  <c r="K10306" i="8220" s="1"/>
  <c r="E10306" i="8220"/>
  <c r="J10305" i="8220"/>
  <c r="E10305" i="8220"/>
  <c r="N10304" i="8220"/>
  <c r="J10304" i="8220"/>
  <c r="K10304" i="8220" s="1"/>
  <c r="E10304" i="8220"/>
  <c r="J10303" i="8220"/>
  <c r="E10303" i="8220"/>
  <c r="N10302" i="8220"/>
  <c r="J10302" i="8220"/>
  <c r="K10302" i="8220" s="1"/>
  <c r="E10302" i="8220"/>
  <c r="J10301" i="8220"/>
  <c r="E10301" i="8220"/>
  <c r="N10300" i="8220"/>
  <c r="J10300" i="8220"/>
  <c r="K10300" i="8220" s="1"/>
  <c r="E10300" i="8220"/>
  <c r="J10299" i="8220"/>
  <c r="E10299" i="8220"/>
  <c r="N10298" i="8220"/>
  <c r="J10298" i="8220"/>
  <c r="K10298" i="8220" s="1"/>
  <c r="E10298" i="8220"/>
  <c r="J10297" i="8220"/>
  <c r="E10297" i="8220"/>
  <c r="N10296" i="8220"/>
  <c r="J10296" i="8220"/>
  <c r="K10296" i="8220" s="1"/>
  <c r="E10296" i="8220"/>
  <c r="J10295" i="8220"/>
  <c r="E10295" i="8220"/>
  <c r="N10294" i="8220"/>
  <c r="J10294" i="8220"/>
  <c r="K10294" i="8220" s="1"/>
  <c r="E10294" i="8220"/>
  <c r="K10293" i="8220"/>
  <c r="J10293" i="8220"/>
  <c r="N10293" i="8220" s="1"/>
  <c r="E10293" i="8220"/>
  <c r="K10292" i="8220"/>
  <c r="J10292" i="8220"/>
  <c r="N10292" i="8220" s="1"/>
  <c r="E10292" i="8220"/>
  <c r="J10291" i="8220"/>
  <c r="N10291" i="8220" s="1"/>
  <c r="E10291" i="8220"/>
  <c r="K10290" i="8220"/>
  <c r="J10290" i="8220"/>
  <c r="N10290" i="8220" s="1"/>
  <c r="E10290" i="8220"/>
  <c r="K10289" i="8220"/>
  <c r="J10289" i="8220"/>
  <c r="N10289" i="8220" s="1"/>
  <c r="E10289" i="8220"/>
  <c r="K10288" i="8220"/>
  <c r="J10288" i="8220"/>
  <c r="N10288" i="8220" s="1"/>
  <c r="E10288" i="8220"/>
  <c r="J10287" i="8220"/>
  <c r="N10287" i="8220" s="1"/>
  <c r="E10287" i="8220"/>
  <c r="K10286" i="8220"/>
  <c r="J10286" i="8220"/>
  <c r="N10286" i="8220" s="1"/>
  <c r="E10286" i="8220"/>
  <c r="K10285" i="8220"/>
  <c r="J10285" i="8220"/>
  <c r="N10285" i="8220" s="1"/>
  <c r="E10285" i="8220"/>
  <c r="K10284" i="8220"/>
  <c r="J10284" i="8220"/>
  <c r="N10284" i="8220" s="1"/>
  <c r="E10284" i="8220"/>
  <c r="J10283" i="8220"/>
  <c r="N10283" i="8220" s="1"/>
  <c r="E10283" i="8220"/>
  <c r="K10282" i="8220"/>
  <c r="J10282" i="8220"/>
  <c r="N10282" i="8220" s="1"/>
  <c r="E10282" i="8220"/>
  <c r="K10281" i="8220"/>
  <c r="J10281" i="8220"/>
  <c r="N10281" i="8220" s="1"/>
  <c r="E10281" i="8220"/>
  <c r="K10280" i="8220"/>
  <c r="J10280" i="8220"/>
  <c r="N10280" i="8220" s="1"/>
  <c r="E10280" i="8220"/>
  <c r="J10279" i="8220"/>
  <c r="N10279" i="8220" s="1"/>
  <c r="E10279" i="8220"/>
  <c r="K10278" i="8220"/>
  <c r="J10278" i="8220"/>
  <c r="N10278" i="8220" s="1"/>
  <c r="E10278" i="8220"/>
  <c r="K10277" i="8220"/>
  <c r="J10277" i="8220"/>
  <c r="N10277" i="8220" s="1"/>
  <c r="E10277" i="8220"/>
  <c r="K10276" i="8220"/>
  <c r="J10276" i="8220"/>
  <c r="N10276" i="8220" s="1"/>
  <c r="E10276" i="8220"/>
  <c r="J10275" i="8220"/>
  <c r="N10275" i="8220" s="1"/>
  <c r="E10275" i="8220"/>
  <c r="K10274" i="8220"/>
  <c r="J10274" i="8220"/>
  <c r="N10274" i="8220" s="1"/>
  <c r="E10274" i="8220"/>
  <c r="K10273" i="8220"/>
  <c r="J10273" i="8220"/>
  <c r="N10273" i="8220" s="1"/>
  <c r="E10273" i="8220"/>
  <c r="K10272" i="8220"/>
  <c r="J10272" i="8220"/>
  <c r="N10272" i="8220" s="1"/>
  <c r="E10272" i="8220"/>
  <c r="J10271" i="8220"/>
  <c r="N10271" i="8220" s="1"/>
  <c r="E10271" i="8220"/>
  <c r="K10270" i="8220"/>
  <c r="J10270" i="8220"/>
  <c r="N10270" i="8220" s="1"/>
  <c r="E10270" i="8220"/>
  <c r="K10269" i="8220"/>
  <c r="J10269" i="8220"/>
  <c r="N10269" i="8220" s="1"/>
  <c r="E10269" i="8220"/>
  <c r="K10268" i="8220"/>
  <c r="J10268" i="8220"/>
  <c r="N10268" i="8220" s="1"/>
  <c r="E10268" i="8220"/>
  <c r="J10267" i="8220"/>
  <c r="N10267" i="8220" s="1"/>
  <c r="E10267" i="8220"/>
  <c r="K10266" i="8220"/>
  <c r="J10266" i="8220"/>
  <c r="N10266" i="8220" s="1"/>
  <c r="E10266" i="8220"/>
  <c r="K10265" i="8220"/>
  <c r="J10265" i="8220"/>
  <c r="N10265" i="8220" s="1"/>
  <c r="E10265" i="8220"/>
  <c r="K10264" i="8220"/>
  <c r="J10264" i="8220"/>
  <c r="N10264" i="8220" s="1"/>
  <c r="E10264" i="8220"/>
  <c r="J10263" i="8220"/>
  <c r="N10263" i="8220" s="1"/>
  <c r="E10263" i="8220"/>
  <c r="K10262" i="8220"/>
  <c r="J10262" i="8220"/>
  <c r="N10262" i="8220" s="1"/>
  <c r="E10262" i="8220"/>
  <c r="K10261" i="8220"/>
  <c r="J10261" i="8220"/>
  <c r="N10261" i="8220" s="1"/>
  <c r="E10261" i="8220"/>
  <c r="K10260" i="8220"/>
  <c r="J10260" i="8220"/>
  <c r="N10260" i="8220" s="1"/>
  <c r="E10260" i="8220"/>
  <c r="J10259" i="8220"/>
  <c r="N10259" i="8220" s="1"/>
  <c r="E10259" i="8220"/>
  <c r="K10258" i="8220"/>
  <c r="J10258" i="8220"/>
  <c r="N10258" i="8220" s="1"/>
  <c r="E10258" i="8220"/>
  <c r="K10257" i="8220"/>
  <c r="J10257" i="8220"/>
  <c r="N10257" i="8220" s="1"/>
  <c r="E10257" i="8220"/>
  <c r="K10256" i="8220"/>
  <c r="J10256" i="8220"/>
  <c r="N10256" i="8220" s="1"/>
  <c r="E10256" i="8220"/>
  <c r="J10255" i="8220"/>
  <c r="N10255" i="8220" s="1"/>
  <c r="E10255" i="8220"/>
  <c r="K10254" i="8220"/>
  <c r="J10254" i="8220"/>
  <c r="N10254" i="8220" s="1"/>
  <c r="E10254" i="8220"/>
  <c r="K10253" i="8220"/>
  <c r="J10253" i="8220"/>
  <c r="N10253" i="8220" s="1"/>
  <c r="E10253" i="8220"/>
  <c r="K10252" i="8220"/>
  <c r="J10252" i="8220"/>
  <c r="N10252" i="8220" s="1"/>
  <c r="E10252" i="8220"/>
  <c r="J10251" i="8220"/>
  <c r="N10251" i="8220" s="1"/>
  <c r="E10251" i="8220"/>
  <c r="K10250" i="8220"/>
  <c r="J10250" i="8220"/>
  <c r="N10250" i="8220" s="1"/>
  <c r="E10250" i="8220"/>
  <c r="N10249" i="8220"/>
  <c r="K10249" i="8220"/>
  <c r="J10249" i="8220"/>
  <c r="E10249" i="8220"/>
  <c r="N10248" i="8220"/>
  <c r="K10248" i="8220"/>
  <c r="J10248" i="8220"/>
  <c r="E10248" i="8220"/>
  <c r="N10247" i="8220"/>
  <c r="K10247" i="8220"/>
  <c r="J10247" i="8220"/>
  <c r="E10247" i="8220"/>
  <c r="N10246" i="8220"/>
  <c r="K10246" i="8220"/>
  <c r="J10246" i="8220"/>
  <c r="E10246" i="8220"/>
  <c r="N10245" i="8220"/>
  <c r="K10245" i="8220"/>
  <c r="J10245" i="8220"/>
  <c r="E10245" i="8220"/>
  <c r="N10244" i="8220"/>
  <c r="K10244" i="8220"/>
  <c r="J10244" i="8220"/>
  <c r="E10244" i="8220"/>
  <c r="N10243" i="8220"/>
  <c r="K10243" i="8220"/>
  <c r="J10243" i="8220"/>
  <c r="E10243" i="8220"/>
  <c r="N10242" i="8220"/>
  <c r="K10242" i="8220"/>
  <c r="J10242" i="8220"/>
  <c r="E10242" i="8220"/>
  <c r="N10241" i="8220"/>
  <c r="K10241" i="8220"/>
  <c r="J10241" i="8220"/>
  <c r="E10241" i="8220"/>
  <c r="N10240" i="8220"/>
  <c r="K10240" i="8220"/>
  <c r="J10240" i="8220"/>
  <c r="E10240" i="8220"/>
  <c r="N10239" i="8220"/>
  <c r="K10239" i="8220"/>
  <c r="J10239" i="8220"/>
  <c r="E10239" i="8220"/>
  <c r="N10238" i="8220"/>
  <c r="K10238" i="8220"/>
  <c r="J10238" i="8220"/>
  <c r="E10238" i="8220"/>
  <c r="N10237" i="8220"/>
  <c r="K10237" i="8220"/>
  <c r="J10237" i="8220"/>
  <c r="E10237" i="8220"/>
  <c r="N10236" i="8220"/>
  <c r="K10236" i="8220"/>
  <c r="J10236" i="8220"/>
  <c r="E10236" i="8220"/>
  <c r="N10235" i="8220"/>
  <c r="K10235" i="8220"/>
  <c r="J10235" i="8220"/>
  <c r="E10235" i="8220"/>
  <c r="N10234" i="8220"/>
  <c r="K10234" i="8220"/>
  <c r="J10234" i="8220"/>
  <c r="E10234" i="8220"/>
  <c r="N10233" i="8220"/>
  <c r="K10233" i="8220"/>
  <c r="J10233" i="8220"/>
  <c r="E10233" i="8220"/>
  <c r="N10232" i="8220"/>
  <c r="K10232" i="8220"/>
  <c r="J10232" i="8220"/>
  <c r="E10232" i="8220"/>
  <c r="N10231" i="8220"/>
  <c r="K10231" i="8220"/>
  <c r="J10231" i="8220"/>
  <c r="E10231" i="8220"/>
  <c r="N10230" i="8220"/>
  <c r="K10230" i="8220"/>
  <c r="J10230" i="8220"/>
  <c r="E10230" i="8220"/>
  <c r="N10229" i="8220"/>
  <c r="K10229" i="8220"/>
  <c r="J10229" i="8220"/>
  <c r="E10229" i="8220"/>
  <c r="N10228" i="8220"/>
  <c r="K10228" i="8220"/>
  <c r="J10228" i="8220"/>
  <c r="E10228" i="8220"/>
  <c r="N10227" i="8220"/>
  <c r="K10227" i="8220"/>
  <c r="J10227" i="8220"/>
  <c r="E10227" i="8220"/>
  <c r="N10226" i="8220"/>
  <c r="K10226" i="8220"/>
  <c r="J10226" i="8220"/>
  <c r="E10226" i="8220"/>
  <c r="N10225" i="8220"/>
  <c r="K10225" i="8220"/>
  <c r="J10225" i="8220"/>
  <c r="E10225" i="8220"/>
  <c r="N10224" i="8220"/>
  <c r="K10224" i="8220"/>
  <c r="J10224" i="8220"/>
  <c r="E10224" i="8220"/>
  <c r="N10223" i="8220"/>
  <c r="K10223" i="8220"/>
  <c r="J10223" i="8220"/>
  <c r="E10223" i="8220"/>
  <c r="N10222" i="8220"/>
  <c r="K10222" i="8220"/>
  <c r="J10222" i="8220"/>
  <c r="E10222" i="8220"/>
  <c r="N10221" i="8220"/>
  <c r="K10221" i="8220"/>
  <c r="J10221" i="8220"/>
  <c r="E10221" i="8220"/>
  <c r="N10220" i="8220"/>
  <c r="K10220" i="8220"/>
  <c r="J10220" i="8220"/>
  <c r="E10220" i="8220"/>
  <c r="N10219" i="8220"/>
  <c r="K10219" i="8220"/>
  <c r="J10219" i="8220"/>
  <c r="E10219" i="8220"/>
  <c r="N10218" i="8220"/>
  <c r="K10218" i="8220"/>
  <c r="J10218" i="8220"/>
  <c r="E10218" i="8220"/>
  <c r="N10217" i="8220"/>
  <c r="K10217" i="8220"/>
  <c r="J10217" i="8220"/>
  <c r="E10217" i="8220"/>
  <c r="N10216" i="8220"/>
  <c r="K10216" i="8220"/>
  <c r="J10216" i="8220"/>
  <c r="E10216" i="8220"/>
  <c r="N10215" i="8220"/>
  <c r="K10215" i="8220"/>
  <c r="J10215" i="8220"/>
  <c r="E10215" i="8220"/>
  <c r="N10214" i="8220"/>
  <c r="K10214" i="8220"/>
  <c r="J10214" i="8220"/>
  <c r="E10214" i="8220"/>
  <c r="N10213" i="8220"/>
  <c r="K10213" i="8220"/>
  <c r="J10213" i="8220"/>
  <c r="E10213" i="8220"/>
  <c r="N10212" i="8220"/>
  <c r="K10212" i="8220"/>
  <c r="J10212" i="8220"/>
  <c r="E10212" i="8220"/>
  <c r="N10211" i="8220"/>
  <c r="K10211" i="8220"/>
  <c r="J10211" i="8220"/>
  <c r="E10211" i="8220"/>
  <c r="N10210" i="8220"/>
  <c r="K10210" i="8220"/>
  <c r="J10210" i="8220"/>
  <c r="E10210" i="8220"/>
  <c r="N10209" i="8220"/>
  <c r="K10209" i="8220"/>
  <c r="J10209" i="8220"/>
  <c r="E10209" i="8220"/>
  <c r="N10208" i="8220"/>
  <c r="K10208" i="8220"/>
  <c r="J10208" i="8220"/>
  <c r="E10208" i="8220"/>
  <c r="N10207" i="8220"/>
  <c r="K10207" i="8220"/>
  <c r="J10207" i="8220"/>
  <c r="E10207" i="8220"/>
  <c r="N10206" i="8220"/>
  <c r="K10206" i="8220"/>
  <c r="J10206" i="8220"/>
  <c r="E10206" i="8220"/>
  <c r="N10205" i="8220"/>
  <c r="K10205" i="8220"/>
  <c r="J10205" i="8220"/>
  <c r="E10205" i="8220"/>
  <c r="N10204" i="8220"/>
  <c r="K10204" i="8220"/>
  <c r="J10204" i="8220"/>
  <c r="E10204" i="8220"/>
  <c r="N10203" i="8220"/>
  <c r="K10203" i="8220"/>
  <c r="J10203" i="8220"/>
  <c r="E10203" i="8220"/>
  <c r="N10202" i="8220"/>
  <c r="K10202" i="8220"/>
  <c r="J10202" i="8220"/>
  <c r="E10202" i="8220"/>
  <c r="N10201" i="8220"/>
  <c r="K10201" i="8220"/>
  <c r="J10201" i="8220"/>
  <c r="E10201" i="8220"/>
  <c r="N10200" i="8220"/>
  <c r="K10200" i="8220"/>
  <c r="J10200" i="8220"/>
  <c r="E10200" i="8220"/>
  <c r="N10199" i="8220"/>
  <c r="K10199" i="8220"/>
  <c r="J10199" i="8220"/>
  <c r="E10199" i="8220"/>
  <c r="N10198" i="8220"/>
  <c r="K10198" i="8220"/>
  <c r="J10198" i="8220"/>
  <c r="E10198" i="8220"/>
  <c r="N10197" i="8220"/>
  <c r="K10197" i="8220"/>
  <c r="J10197" i="8220"/>
  <c r="E10197" i="8220"/>
  <c r="N10196" i="8220"/>
  <c r="K10196" i="8220"/>
  <c r="J10196" i="8220"/>
  <c r="E10196" i="8220"/>
  <c r="N10195" i="8220"/>
  <c r="K10195" i="8220"/>
  <c r="J10195" i="8220"/>
  <c r="E10195" i="8220"/>
  <c r="M10194" i="8220"/>
  <c r="L10194" i="8220"/>
  <c r="J10194" i="8220"/>
  <c r="N10194" i="8220" s="1"/>
  <c r="H10194" i="8220"/>
  <c r="G10194" i="8220"/>
  <c r="F10194" i="8220"/>
  <c r="N10193" i="8220"/>
  <c r="K10193" i="8220"/>
  <c r="E10193" i="8220"/>
  <c r="N10192" i="8220"/>
  <c r="K10192" i="8220"/>
  <c r="N10191" i="8220"/>
  <c r="K10191" i="8220"/>
  <c r="N10190" i="8220"/>
  <c r="K10190" i="8220"/>
  <c r="N10189" i="8220"/>
  <c r="K10189" i="8220"/>
  <c r="N10188" i="8220"/>
  <c r="K10188" i="8220"/>
  <c r="N10187" i="8220"/>
  <c r="K10187" i="8220"/>
  <c r="N10186" i="8220"/>
  <c r="K10186" i="8220"/>
  <c r="N10185" i="8220"/>
  <c r="K10185" i="8220"/>
  <c r="N10184" i="8220"/>
  <c r="K10184" i="8220"/>
  <c r="N10183" i="8220"/>
  <c r="K10183" i="8220"/>
  <c r="N10182" i="8220"/>
  <c r="K10182" i="8220"/>
  <c r="N10181" i="8220"/>
  <c r="K10181" i="8220"/>
  <c r="N10180" i="8220"/>
  <c r="K10180" i="8220"/>
  <c r="N10179" i="8220"/>
  <c r="K10179" i="8220"/>
  <c r="N10178" i="8220"/>
  <c r="K10178" i="8220"/>
  <c r="N10177" i="8220"/>
  <c r="K10177" i="8220"/>
  <c r="N10176" i="8220"/>
  <c r="K10176" i="8220"/>
  <c r="N10175" i="8220"/>
  <c r="K10175" i="8220"/>
  <c r="N10174" i="8220"/>
  <c r="K10174" i="8220"/>
  <c r="N10173" i="8220"/>
  <c r="K10173" i="8220"/>
  <c r="N10172" i="8220"/>
  <c r="K10172" i="8220"/>
  <c r="N10171" i="8220"/>
  <c r="K10171" i="8220"/>
  <c r="N10170" i="8220"/>
  <c r="K10170" i="8220"/>
  <c r="N10169" i="8220"/>
  <c r="K10169" i="8220"/>
  <c r="N10168" i="8220"/>
  <c r="K10168" i="8220"/>
  <c r="N10167" i="8220"/>
  <c r="K10167" i="8220"/>
  <c r="N10166" i="8220"/>
  <c r="K10166" i="8220"/>
  <c r="N10165" i="8220"/>
  <c r="K10165" i="8220"/>
  <c r="N10164" i="8220"/>
  <c r="K10164" i="8220"/>
  <c r="N10163" i="8220"/>
  <c r="K10163" i="8220"/>
  <c r="N10162" i="8220"/>
  <c r="K10162" i="8220"/>
  <c r="N10161" i="8220"/>
  <c r="K10161" i="8220"/>
  <c r="N10160" i="8220"/>
  <c r="K10160" i="8220"/>
  <c r="N10159" i="8220"/>
  <c r="K10159" i="8220"/>
  <c r="N10158" i="8220"/>
  <c r="K10158" i="8220"/>
  <c r="N10157" i="8220"/>
  <c r="K10157" i="8220"/>
  <c r="N10156" i="8220"/>
  <c r="K10156" i="8220"/>
  <c r="N10155" i="8220"/>
  <c r="K10155" i="8220"/>
  <c r="N10154" i="8220"/>
  <c r="K10154" i="8220"/>
  <c r="N10153" i="8220"/>
  <c r="K10153" i="8220"/>
  <c r="N10152" i="8220"/>
  <c r="K10152" i="8220"/>
  <c r="N10151" i="8220"/>
  <c r="K10151" i="8220"/>
  <c r="N10150" i="8220"/>
  <c r="K10150" i="8220"/>
  <c r="N10149" i="8220"/>
  <c r="K10149" i="8220"/>
  <c r="N10148" i="8220"/>
  <c r="K10148" i="8220"/>
  <c r="N10147" i="8220"/>
  <c r="K10147" i="8220"/>
  <c r="N10146" i="8220"/>
  <c r="K10146" i="8220"/>
  <c r="N10145" i="8220"/>
  <c r="K10145" i="8220"/>
  <c r="N10144" i="8220"/>
  <c r="K10144" i="8220"/>
  <c r="N10143" i="8220"/>
  <c r="K10143" i="8220"/>
  <c r="N10142" i="8220"/>
  <c r="K10142" i="8220"/>
  <c r="N10141" i="8220"/>
  <c r="K10141" i="8220"/>
  <c r="N10140" i="8220"/>
  <c r="K10140" i="8220"/>
  <c r="N10139" i="8220"/>
  <c r="K10139" i="8220"/>
  <c r="N10138" i="8220"/>
  <c r="K10138" i="8220"/>
  <c r="N10137" i="8220"/>
  <c r="K10137" i="8220"/>
  <c r="N10136" i="8220"/>
  <c r="K10136" i="8220"/>
  <c r="N10135" i="8220"/>
  <c r="K10135" i="8220"/>
  <c r="N10134" i="8220"/>
  <c r="K10134" i="8220"/>
  <c r="N10133" i="8220"/>
  <c r="K10133" i="8220"/>
  <c r="N10132" i="8220"/>
  <c r="K10132" i="8220"/>
  <c r="N10131" i="8220"/>
  <c r="K10131" i="8220"/>
  <c r="N10130" i="8220"/>
  <c r="K10130" i="8220"/>
  <c r="N10129" i="8220"/>
  <c r="K10129" i="8220"/>
  <c r="N10128" i="8220"/>
  <c r="K10128" i="8220"/>
  <c r="N10127" i="8220"/>
  <c r="K10127" i="8220"/>
  <c r="N10126" i="8220"/>
  <c r="K10126" i="8220"/>
  <c r="N10125" i="8220"/>
  <c r="K10125" i="8220"/>
  <c r="N10124" i="8220"/>
  <c r="K10124" i="8220"/>
  <c r="N10123" i="8220"/>
  <c r="K10123" i="8220"/>
  <c r="N10122" i="8220"/>
  <c r="K10122" i="8220"/>
  <c r="N10121" i="8220"/>
  <c r="K10121" i="8220"/>
  <c r="N10120" i="8220"/>
  <c r="K10120" i="8220"/>
  <c r="N10119" i="8220"/>
  <c r="K10119" i="8220"/>
  <c r="N10118" i="8220"/>
  <c r="K10118" i="8220"/>
  <c r="N10117" i="8220"/>
  <c r="K10117" i="8220"/>
  <c r="N10116" i="8220"/>
  <c r="K10116" i="8220"/>
  <c r="N10115" i="8220"/>
  <c r="K10115" i="8220"/>
  <c r="N10114" i="8220"/>
  <c r="K10114" i="8220"/>
  <c r="N10113" i="8220"/>
  <c r="K10113" i="8220"/>
  <c r="N10112" i="8220"/>
  <c r="K10112" i="8220"/>
  <c r="N10111" i="8220"/>
  <c r="K10111" i="8220"/>
  <c r="N10110" i="8220"/>
  <c r="K10110" i="8220"/>
  <c r="N10109" i="8220"/>
  <c r="K10109" i="8220"/>
  <c r="N10108" i="8220"/>
  <c r="K10108" i="8220"/>
  <c r="N10107" i="8220"/>
  <c r="K10107" i="8220"/>
  <c r="N10106" i="8220"/>
  <c r="K10106" i="8220"/>
  <c r="N10105" i="8220"/>
  <c r="K10105" i="8220"/>
  <c r="N10104" i="8220"/>
  <c r="K10104" i="8220"/>
  <c r="N10103" i="8220"/>
  <c r="K10103" i="8220"/>
  <c r="N10102" i="8220"/>
  <c r="K10102" i="8220"/>
  <c r="N10101" i="8220"/>
  <c r="K10101" i="8220"/>
  <c r="N10100" i="8220"/>
  <c r="K10100" i="8220"/>
  <c r="N10099" i="8220"/>
  <c r="K10099" i="8220"/>
  <c r="N10098" i="8220"/>
  <c r="K10098" i="8220"/>
  <c r="N10097" i="8220"/>
  <c r="K10097" i="8220"/>
  <c r="N10096" i="8220"/>
  <c r="K10096" i="8220"/>
  <c r="N10095" i="8220"/>
  <c r="K10095" i="8220"/>
  <c r="N10094" i="8220"/>
  <c r="K10094" i="8220"/>
  <c r="N10093" i="8220"/>
  <c r="K10093" i="8220"/>
  <c r="N10092" i="8220"/>
  <c r="K10092" i="8220"/>
  <c r="N10091" i="8220"/>
  <c r="K10091" i="8220"/>
  <c r="N10090" i="8220"/>
  <c r="K10090" i="8220"/>
  <c r="N10089" i="8220"/>
  <c r="K10089" i="8220"/>
  <c r="N10088" i="8220"/>
  <c r="K10088" i="8220"/>
  <c r="N10087" i="8220"/>
  <c r="K10087" i="8220"/>
  <c r="N10086" i="8220"/>
  <c r="K10086" i="8220"/>
  <c r="N10085" i="8220"/>
  <c r="K10085" i="8220"/>
  <c r="N10084" i="8220"/>
  <c r="K10084" i="8220"/>
  <c r="N10083" i="8220"/>
  <c r="K10083" i="8220"/>
  <c r="N10082" i="8220"/>
  <c r="K10082" i="8220"/>
  <c r="N10081" i="8220"/>
  <c r="K10081" i="8220"/>
  <c r="N10080" i="8220"/>
  <c r="K10080" i="8220"/>
  <c r="N10079" i="8220"/>
  <c r="K10079" i="8220"/>
  <c r="N10078" i="8220"/>
  <c r="K10078" i="8220"/>
  <c r="N10077" i="8220"/>
  <c r="K10077" i="8220"/>
  <c r="N10076" i="8220"/>
  <c r="K10076" i="8220"/>
  <c r="N10075" i="8220"/>
  <c r="K10075" i="8220"/>
  <c r="N10074" i="8220"/>
  <c r="K10074" i="8220"/>
  <c r="N10073" i="8220"/>
  <c r="K10073" i="8220"/>
  <c r="N10072" i="8220"/>
  <c r="K10072" i="8220"/>
  <c r="N10071" i="8220"/>
  <c r="K10071" i="8220"/>
  <c r="N10070" i="8220"/>
  <c r="K10070" i="8220"/>
  <c r="N10069" i="8220"/>
  <c r="K10069" i="8220"/>
  <c r="N10068" i="8220"/>
  <c r="K10068" i="8220"/>
  <c r="N10067" i="8220"/>
  <c r="K10067" i="8220"/>
  <c r="N10066" i="8220"/>
  <c r="K10066" i="8220"/>
  <c r="N10065" i="8220"/>
  <c r="K10065" i="8220"/>
  <c r="N10064" i="8220"/>
  <c r="K10064" i="8220"/>
  <c r="N10063" i="8220"/>
  <c r="K10063" i="8220"/>
  <c r="N10062" i="8220"/>
  <c r="K10062" i="8220"/>
  <c r="N10061" i="8220"/>
  <c r="K10061" i="8220"/>
  <c r="N10060" i="8220"/>
  <c r="K10060" i="8220"/>
  <c r="N10059" i="8220"/>
  <c r="K10059" i="8220"/>
  <c r="N10058" i="8220"/>
  <c r="K10058" i="8220"/>
  <c r="N10057" i="8220"/>
  <c r="K10057" i="8220"/>
  <c r="N10056" i="8220"/>
  <c r="K10056" i="8220"/>
  <c r="N10055" i="8220"/>
  <c r="K10055" i="8220"/>
  <c r="N10054" i="8220"/>
  <c r="K10054" i="8220"/>
  <c r="N10053" i="8220"/>
  <c r="K10053" i="8220"/>
  <c r="N10052" i="8220"/>
  <c r="K10052" i="8220"/>
  <c r="N10051" i="8220"/>
  <c r="K10051" i="8220"/>
  <c r="N10050" i="8220"/>
  <c r="K10050" i="8220"/>
  <c r="N10049" i="8220"/>
  <c r="K10049" i="8220"/>
  <c r="N10048" i="8220"/>
  <c r="K10048" i="8220"/>
  <c r="N10047" i="8220"/>
  <c r="K10047" i="8220"/>
  <c r="N10046" i="8220"/>
  <c r="K10046" i="8220"/>
  <c r="N10045" i="8220"/>
  <c r="K10045" i="8220"/>
  <c r="N10044" i="8220"/>
  <c r="K10044" i="8220"/>
  <c r="N10043" i="8220"/>
  <c r="K10043" i="8220"/>
  <c r="N10042" i="8220"/>
  <c r="K10042" i="8220"/>
  <c r="N10041" i="8220"/>
  <c r="K10041" i="8220"/>
  <c r="N10040" i="8220"/>
  <c r="K10040" i="8220"/>
  <c r="N10039" i="8220"/>
  <c r="K10039" i="8220"/>
  <c r="N10038" i="8220"/>
  <c r="K10038" i="8220"/>
  <c r="N10037" i="8220"/>
  <c r="K10037" i="8220"/>
  <c r="N10036" i="8220"/>
  <c r="K10036" i="8220"/>
  <c r="N10035" i="8220"/>
  <c r="K10035" i="8220"/>
  <c r="N10034" i="8220"/>
  <c r="K10034" i="8220"/>
  <c r="N10033" i="8220"/>
  <c r="K10033" i="8220"/>
  <c r="N10032" i="8220"/>
  <c r="K10032" i="8220"/>
  <c r="N10031" i="8220"/>
  <c r="K10031" i="8220"/>
  <c r="N10030" i="8220"/>
  <c r="K10030" i="8220"/>
  <c r="N10029" i="8220"/>
  <c r="K10029" i="8220"/>
  <c r="N10028" i="8220"/>
  <c r="K10028" i="8220"/>
  <c r="N10027" i="8220"/>
  <c r="K10027" i="8220"/>
  <c r="N10026" i="8220"/>
  <c r="K10026" i="8220"/>
  <c r="N10025" i="8220"/>
  <c r="K10025" i="8220"/>
  <c r="N10024" i="8220"/>
  <c r="K10024" i="8220"/>
  <c r="N10023" i="8220"/>
  <c r="K10023" i="8220"/>
  <c r="N10022" i="8220"/>
  <c r="K10022" i="8220"/>
  <c r="N10021" i="8220"/>
  <c r="K10021" i="8220"/>
  <c r="N10020" i="8220"/>
  <c r="K10020" i="8220"/>
  <c r="N10019" i="8220"/>
  <c r="K10019" i="8220"/>
  <c r="N10018" i="8220"/>
  <c r="K10018" i="8220"/>
  <c r="N10017" i="8220"/>
  <c r="K10017" i="8220"/>
  <c r="N10016" i="8220"/>
  <c r="K10016" i="8220"/>
  <c r="N10015" i="8220"/>
  <c r="K10015" i="8220"/>
  <c r="N10014" i="8220"/>
  <c r="K10014" i="8220"/>
  <c r="N10013" i="8220"/>
  <c r="K10013" i="8220"/>
  <c r="N10012" i="8220"/>
  <c r="K10012" i="8220"/>
  <c r="N10011" i="8220"/>
  <c r="K10011" i="8220"/>
  <c r="N10010" i="8220"/>
  <c r="K10010" i="8220"/>
  <c r="N10009" i="8220"/>
  <c r="K10009" i="8220"/>
  <c r="N10008" i="8220"/>
  <c r="K10008" i="8220"/>
  <c r="N10007" i="8220"/>
  <c r="K10007" i="8220"/>
  <c r="N10006" i="8220"/>
  <c r="K10006" i="8220"/>
  <c r="N10005" i="8220"/>
  <c r="K10005" i="8220"/>
  <c r="N10004" i="8220"/>
  <c r="K10004" i="8220"/>
  <c r="N10003" i="8220"/>
  <c r="K10003" i="8220"/>
  <c r="N10002" i="8220"/>
  <c r="K10002" i="8220"/>
  <c r="N10001" i="8220"/>
  <c r="K10001" i="8220"/>
  <c r="N10000" i="8220"/>
  <c r="K10000" i="8220"/>
  <c r="N9999" i="8220"/>
  <c r="K9999" i="8220"/>
  <c r="N9998" i="8220"/>
  <c r="K9998" i="8220"/>
  <c r="N9997" i="8220"/>
  <c r="K9997" i="8220"/>
  <c r="N9996" i="8220"/>
  <c r="K9996" i="8220"/>
  <c r="N9995" i="8220"/>
  <c r="K9995" i="8220"/>
  <c r="N9994" i="8220"/>
  <c r="K9994" i="8220"/>
  <c r="N9993" i="8220"/>
  <c r="K9993" i="8220"/>
  <c r="N9992" i="8220"/>
  <c r="K9992" i="8220"/>
  <c r="N9991" i="8220"/>
  <c r="K9991" i="8220"/>
  <c r="N9990" i="8220"/>
  <c r="K9990" i="8220"/>
  <c r="N9989" i="8220"/>
  <c r="K9989" i="8220"/>
  <c r="N9988" i="8220"/>
  <c r="K9988" i="8220"/>
  <c r="N9987" i="8220"/>
  <c r="K9987" i="8220"/>
  <c r="N9986" i="8220"/>
  <c r="K9986" i="8220"/>
  <c r="N9985" i="8220"/>
  <c r="K9985" i="8220"/>
  <c r="N9984" i="8220"/>
  <c r="K9984" i="8220"/>
  <c r="N9983" i="8220"/>
  <c r="K9983" i="8220"/>
  <c r="N9982" i="8220"/>
  <c r="K9982" i="8220"/>
  <c r="N9981" i="8220"/>
  <c r="K9981" i="8220"/>
  <c r="N9980" i="8220"/>
  <c r="K9980" i="8220"/>
  <c r="N9979" i="8220"/>
  <c r="K9979" i="8220"/>
  <c r="N9978" i="8220"/>
  <c r="K9978" i="8220"/>
  <c r="N9977" i="8220"/>
  <c r="K9977" i="8220"/>
  <c r="N9976" i="8220"/>
  <c r="K9976" i="8220"/>
  <c r="N9975" i="8220"/>
  <c r="K9975" i="8220"/>
  <c r="N9974" i="8220"/>
  <c r="K9974" i="8220"/>
  <c r="N9973" i="8220"/>
  <c r="K9973" i="8220"/>
  <c r="N9972" i="8220"/>
  <c r="K9972" i="8220"/>
  <c r="N9971" i="8220"/>
  <c r="K9971" i="8220"/>
  <c r="N9970" i="8220"/>
  <c r="K9970" i="8220"/>
  <c r="N9969" i="8220"/>
  <c r="K9969" i="8220"/>
  <c r="N9968" i="8220"/>
  <c r="K9968" i="8220"/>
  <c r="N9967" i="8220"/>
  <c r="K9967" i="8220"/>
  <c r="N9966" i="8220"/>
  <c r="K9966" i="8220"/>
  <c r="N9965" i="8220"/>
  <c r="K9965" i="8220"/>
  <c r="N9964" i="8220"/>
  <c r="K9964" i="8220"/>
  <c r="N9963" i="8220"/>
  <c r="K9963" i="8220"/>
  <c r="N9962" i="8220"/>
  <c r="K9962" i="8220"/>
  <c r="N9961" i="8220"/>
  <c r="K9961" i="8220"/>
  <c r="N9960" i="8220"/>
  <c r="K9960" i="8220"/>
  <c r="N9959" i="8220"/>
  <c r="K9959" i="8220"/>
  <c r="N9958" i="8220"/>
  <c r="K9958" i="8220"/>
  <c r="N9957" i="8220"/>
  <c r="K9957" i="8220"/>
  <c r="N9956" i="8220"/>
  <c r="K9956" i="8220"/>
  <c r="N9955" i="8220"/>
  <c r="K9955" i="8220"/>
  <c r="N9954" i="8220"/>
  <c r="K9954" i="8220"/>
  <c r="N9953" i="8220"/>
  <c r="K9953" i="8220"/>
  <c r="N9952" i="8220"/>
  <c r="K9952" i="8220"/>
  <c r="N9951" i="8220"/>
  <c r="K9951" i="8220"/>
  <c r="N9950" i="8220"/>
  <c r="K9950" i="8220"/>
  <c r="N9949" i="8220"/>
  <c r="K9949" i="8220"/>
  <c r="N9948" i="8220"/>
  <c r="K9948" i="8220"/>
  <c r="N9947" i="8220"/>
  <c r="K9947" i="8220"/>
  <c r="N9946" i="8220"/>
  <c r="K9946" i="8220"/>
  <c r="N9945" i="8220"/>
  <c r="K9945" i="8220"/>
  <c r="N9944" i="8220"/>
  <c r="K9944" i="8220"/>
  <c r="N9943" i="8220"/>
  <c r="K9943" i="8220"/>
  <c r="N9942" i="8220"/>
  <c r="K9942" i="8220"/>
  <c r="N9941" i="8220"/>
  <c r="K9941" i="8220"/>
  <c r="N9940" i="8220"/>
  <c r="K9940" i="8220"/>
  <c r="N9939" i="8220"/>
  <c r="K9939" i="8220"/>
  <c r="N9938" i="8220"/>
  <c r="K9938" i="8220"/>
  <c r="N9937" i="8220"/>
  <c r="K9937" i="8220"/>
  <c r="N9936" i="8220"/>
  <c r="K9936" i="8220"/>
  <c r="N9935" i="8220"/>
  <c r="K9935" i="8220"/>
  <c r="N9934" i="8220"/>
  <c r="K9934" i="8220"/>
  <c r="N9933" i="8220"/>
  <c r="K9933" i="8220"/>
  <c r="N9932" i="8220"/>
  <c r="K9932" i="8220"/>
  <c r="N9931" i="8220"/>
  <c r="K9931" i="8220"/>
  <c r="N9930" i="8220"/>
  <c r="K9930" i="8220"/>
  <c r="N9929" i="8220"/>
  <c r="K9929" i="8220"/>
  <c r="N9928" i="8220"/>
  <c r="K9928" i="8220"/>
  <c r="N9927" i="8220"/>
  <c r="K9927" i="8220"/>
  <c r="N9926" i="8220"/>
  <c r="K9926" i="8220"/>
  <c r="N9925" i="8220"/>
  <c r="K9925" i="8220"/>
  <c r="N9924" i="8220"/>
  <c r="K9924" i="8220"/>
  <c r="N9923" i="8220"/>
  <c r="K9923" i="8220"/>
  <c r="N9922" i="8220"/>
  <c r="K9922" i="8220"/>
  <c r="N9921" i="8220"/>
  <c r="K9921" i="8220"/>
  <c r="N9920" i="8220"/>
  <c r="K9920" i="8220"/>
  <c r="N9919" i="8220"/>
  <c r="K9919" i="8220"/>
  <c r="N9918" i="8220"/>
  <c r="K9918" i="8220"/>
  <c r="N9917" i="8220"/>
  <c r="K9917" i="8220"/>
  <c r="N9916" i="8220"/>
  <c r="K9916" i="8220"/>
  <c r="N9915" i="8220"/>
  <c r="K9915" i="8220"/>
  <c r="N9914" i="8220"/>
  <c r="K9914" i="8220"/>
  <c r="N9913" i="8220"/>
  <c r="K9913" i="8220"/>
  <c r="N9912" i="8220"/>
  <c r="K9912" i="8220"/>
  <c r="N9911" i="8220"/>
  <c r="K9911" i="8220"/>
  <c r="N9910" i="8220"/>
  <c r="K9910" i="8220"/>
  <c r="N9909" i="8220"/>
  <c r="K9909" i="8220"/>
  <c r="N9908" i="8220"/>
  <c r="K9908" i="8220"/>
  <c r="N9907" i="8220"/>
  <c r="K9907" i="8220"/>
  <c r="N9906" i="8220"/>
  <c r="K9906" i="8220"/>
  <c r="N9905" i="8220"/>
  <c r="K9905" i="8220"/>
  <c r="N9904" i="8220"/>
  <c r="K9904" i="8220"/>
  <c r="N9903" i="8220"/>
  <c r="K9903" i="8220"/>
  <c r="N9902" i="8220"/>
  <c r="K9902" i="8220"/>
  <c r="N9901" i="8220"/>
  <c r="K9901" i="8220"/>
  <c r="N9900" i="8220"/>
  <c r="K9900" i="8220"/>
  <c r="N9899" i="8220"/>
  <c r="K9899" i="8220"/>
  <c r="N9898" i="8220"/>
  <c r="K9898" i="8220"/>
  <c r="N9897" i="8220"/>
  <c r="K9897" i="8220"/>
  <c r="N9896" i="8220"/>
  <c r="K9896" i="8220"/>
  <c r="N9895" i="8220"/>
  <c r="K9895" i="8220"/>
  <c r="N9894" i="8220"/>
  <c r="K9894" i="8220"/>
  <c r="N9893" i="8220"/>
  <c r="K9893" i="8220"/>
  <c r="N9892" i="8220"/>
  <c r="K9892" i="8220"/>
  <c r="N9891" i="8220"/>
  <c r="K9891" i="8220"/>
  <c r="N9890" i="8220"/>
  <c r="K9890" i="8220"/>
  <c r="N9889" i="8220"/>
  <c r="K9889" i="8220"/>
  <c r="N9888" i="8220"/>
  <c r="K9888" i="8220"/>
  <c r="N9887" i="8220"/>
  <c r="K9887" i="8220"/>
  <c r="N9886" i="8220"/>
  <c r="K9886" i="8220"/>
  <c r="N9885" i="8220"/>
  <c r="K9885" i="8220"/>
  <c r="N9884" i="8220"/>
  <c r="K9884" i="8220"/>
  <c r="N9883" i="8220"/>
  <c r="K9883" i="8220"/>
  <c r="N9882" i="8220"/>
  <c r="K9882" i="8220"/>
  <c r="N9881" i="8220"/>
  <c r="K9881" i="8220"/>
  <c r="N9880" i="8220"/>
  <c r="K9880" i="8220"/>
  <c r="N9879" i="8220"/>
  <c r="K9879" i="8220"/>
  <c r="N9878" i="8220"/>
  <c r="K9878" i="8220"/>
  <c r="N9877" i="8220"/>
  <c r="K9877" i="8220"/>
  <c r="N9876" i="8220"/>
  <c r="K9876" i="8220"/>
  <c r="N9875" i="8220"/>
  <c r="K9875" i="8220"/>
  <c r="N9874" i="8220"/>
  <c r="K9874" i="8220"/>
  <c r="N9873" i="8220"/>
  <c r="K9873" i="8220"/>
  <c r="N9872" i="8220"/>
  <c r="K9872" i="8220"/>
  <c r="N9871" i="8220"/>
  <c r="K9871" i="8220"/>
  <c r="N9870" i="8220"/>
  <c r="K9870" i="8220"/>
  <c r="N9869" i="8220"/>
  <c r="K9869" i="8220"/>
  <c r="N9868" i="8220"/>
  <c r="K9868" i="8220"/>
  <c r="N9867" i="8220"/>
  <c r="K9867" i="8220"/>
  <c r="N9866" i="8220"/>
  <c r="K9866" i="8220"/>
  <c r="N9865" i="8220"/>
  <c r="K9865" i="8220"/>
  <c r="N9864" i="8220"/>
  <c r="K9864" i="8220"/>
  <c r="N9863" i="8220"/>
  <c r="K9863" i="8220"/>
  <c r="N9862" i="8220"/>
  <c r="K9862" i="8220"/>
  <c r="N9861" i="8220"/>
  <c r="K9861" i="8220"/>
  <c r="N9860" i="8220"/>
  <c r="K9860" i="8220"/>
  <c r="N9859" i="8220"/>
  <c r="K9859" i="8220"/>
  <c r="N9858" i="8220"/>
  <c r="K9858" i="8220"/>
  <c r="N9857" i="8220"/>
  <c r="K9857" i="8220"/>
  <c r="N9856" i="8220"/>
  <c r="K9856" i="8220"/>
  <c r="N9855" i="8220"/>
  <c r="K9855" i="8220"/>
  <c r="N9854" i="8220"/>
  <c r="K9854" i="8220"/>
  <c r="N9853" i="8220"/>
  <c r="K9853" i="8220"/>
  <c r="N9852" i="8220"/>
  <c r="K9852" i="8220"/>
  <c r="N9851" i="8220"/>
  <c r="K9851" i="8220"/>
  <c r="N9850" i="8220"/>
  <c r="K9850" i="8220"/>
  <c r="N9849" i="8220"/>
  <c r="K9849" i="8220"/>
  <c r="N9848" i="8220"/>
  <c r="K9848" i="8220"/>
  <c r="N9847" i="8220"/>
  <c r="K9847" i="8220"/>
  <c r="N9846" i="8220"/>
  <c r="K9846" i="8220"/>
  <c r="N9845" i="8220"/>
  <c r="K9845" i="8220"/>
  <c r="N9844" i="8220"/>
  <c r="K9844" i="8220"/>
  <c r="N9843" i="8220"/>
  <c r="K9843" i="8220"/>
  <c r="N9842" i="8220"/>
  <c r="K9842" i="8220"/>
  <c r="N9841" i="8220"/>
  <c r="K9841" i="8220"/>
  <c r="N9840" i="8220"/>
  <c r="K9840" i="8220"/>
  <c r="N9839" i="8220"/>
  <c r="K9839" i="8220"/>
  <c r="N9838" i="8220"/>
  <c r="K9838" i="8220"/>
  <c r="N9837" i="8220"/>
  <c r="K9837" i="8220"/>
  <c r="N9836" i="8220"/>
  <c r="K9836" i="8220"/>
  <c r="N9835" i="8220"/>
  <c r="K9835" i="8220"/>
  <c r="N9834" i="8220"/>
  <c r="K9834" i="8220"/>
  <c r="N9833" i="8220"/>
  <c r="K9833" i="8220"/>
  <c r="N9832" i="8220"/>
  <c r="K9832" i="8220"/>
  <c r="N9831" i="8220"/>
  <c r="K9831" i="8220"/>
  <c r="N9830" i="8220"/>
  <c r="K9830" i="8220"/>
  <c r="N9829" i="8220"/>
  <c r="K9829" i="8220"/>
  <c r="N9828" i="8220"/>
  <c r="K9828" i="8220"/>
  <c r="N9827" i="8220"/>
  <c r="M9826" i="8220"/>
  <c r="L9826" i="8220"/>
  <c r="K9826" i="8220"/>
  <c r="J9826" i="8220"/>
  <c r="N9826" i="8220" s="1"/>
  <c r="H9826" i="8220"/>
  <c r="G9826" i="8220"/>
  <c r="F9826" i="8220"/>
  <c r="N9825" i="8220"/>
  <c r="N9824" i="8220"/>
  <c r="N9823" i="8220"/>
  <c r="N9822" i="8220"/>
  <c r="N9821" i="8220"/>
  <c r="N9820" i="8220"/>
  <c r="N9819" i="8220"/>
  <c r="N9818" i="8220"/>
  <c r="N9817" i="8220"/>
  <c r="N9816" i="8220"/>
  <c r="N9815" i="8220"/>
  <c r="N9814" i="8220"/>
  <c r="N9813" i="8220"/>
  <c r="N9812" i="8220"/>
  <c r="N9811" i="8220"/>
  <c r="N9810" i="8220"/>
  <c r="N9809" i="8220"/>
  <c r="N9808" i="8220"/>
  <c r="N9807" i="8220"/>
  <c r="N9806" i="8220"/>
  <c r="N9805" i="8220"/>
  <c r="N9804" i="8220"/>
  <c r="N9803" i="8220"/>
  <c r="N9802" i="8220"/>
  <c r="N9801" i="8220"/>
  <c r="N9800" i="8220"/>
  <c r="N9799" i="8220"/>
  <c r="N9798" i="8220"/>
  <c r="N9797" i="8220"/>
  <c r="N9796" i="8220"/>
  <c r="N9795" i="8220"/>
  <c r="N9794" i="8220"/>
  <c r="N9793" i="8220"/>
  <c r="N9792" i="8220"/>
  <c r="N9791" i="8220"/>
  <c r="N9790" i="8220"/>
  <c r="N9789" i="8220"/>
  <c r="N9788" i="8220"/>
  <c r="N9787" i="8220"/>
  <c r="N9786" i="8220"/>
  <c r="N9785" i="8220"/>
  <c r="N9784" i="8220"/>
  <c r="N9783" i="8220"/>
  <c r="N9782" i="8220"/>
  <c r="N9781" i="8220"/>
  <c r="N9780" i="8220"/>
  <c r="N9779" i="8220"/>
  <c r="N9778" i="8220"/>
  <c r="N9777" i="8220"/>
  <c r="N9776" i="8220"/>
  <c r="N9775" i="8220"/>
  <c r="N9774" i="8220"/>
  <c r="N9773" i="8220"/>
  <c r="N9772" i="8220"/>
  <c r="N9771" i="8220"/>
  <c r="N9770" i="8220"/>
  <c r="N9769" i="8220"/>
  <c r="N9768" i="8220"/>
  <c r="N9767" i="8220"/>
  <c r="N9766" i="8220"/>
  <c r="N9765" i="8220"/>
  <c r="N9764" i="8220"/>
  <c r="N9763" i="8220"/>
  <c r="N9762" i="8220"/>
  <c r="N9761" i="8220"/>
  <c r="N9760" i="8220"/>
  <c r="N9759" i="8220"/>
  <c r="N9758" i="8220"/>
  <c r="N9757" i="8220"/>
  <c r="N9756" i="8220"/>
  <c r="N9755" i="8220"/>
  <c r="N9754" i="8220"/>
  <c r="N9753" i="8220"/>
  <c r="N9752" i="8220"/>
  <c r="N9751" i="8220"/>
  <c r="N9750" i="8220"/>
  <c r="N9749" i="8220"/>
  <c r="N9748" i="8220"/>
  <c r="N9747" i="8220"/>
  <c r="N9746" i="8220"/>
  <c r="N9745" i="8220"/>
  <c r="N9744" i="8220"/>
  <c r="N9743" i="8220"/>
  <c r="N9742" i="8220"/>
  <c r="N9741" i="8220"/>
  <c r="N9740" i="8220"/>
  <c r="N9739" i="8220"/>
  <c r="N9738" i="8220"/>
  <c r="N9737" i="8220"/>
  <c r="N9736" i="8220"/>
  <c r="N9735" i="8220"/>
  <c r="N9734" i="8220"/>
  <c r="N9733" i="8220"/>
  <c r="N9732" i="8220"/>
  <c r="N9731" i="8220"/>
  <c r="N9730" i="8220"/>
  <c r="N9729" i="8220"/>
  <c r="N9728" i="8220"/>
  <c r="N9727" i="8220"/>
  <c r="N9726" i="8220"/>
  <c r="N9725" i="8220"/>
  <c r="N9724" i="8220"/>
  <c r="N9723" i="8220"/>
  <c r="N9722" i="8220"/>
  <c r="N9721" i="8220"/>
  <c r="N9720" i="8220"/>
  <c r="N9719" i="8220"/>
  <c r="N9718" i="8220"/>
  <c r="N9717" i="8220"/>
  <c r="N9716" i="8220"/>
  <c r="N9715" i="8220"/>
  <c r="N9714" i="8220"/>
  <c r="N9713" i="8220"/>
  <c r="N9712" i="8220"/>
  <c r="N9711" i="8220"/>
  <c r="N9710" i="8220"/>
  <c r="N9709" i="8220"/>
  <c r="N9708" i="8220"/>
  <c r="N9707" i="8220"/>
  <c r="N9706" i="8220"/>
  <c r="N9705" i="8220"/>
  <c r="N9704" i="8220"/>
  <c r="N9703" i="8220"/>
  <c r="N9702" i="8220"/>
  <c r="N9701" i="8220"/>
  <c r="N9700" i="8220"/>
  <c r="N9699" i="8220"/>
  <c r="N9698" i="8220"/>
  <c r="N9697" i="8220"/>
  <c r="N9696" i="8220"/>
  <c r="N9695" i="8220"/>
  <c r="N9694" i="8220"/>
  <c r="N9693" i="8220"/>
  <c r="N9692" i="8220"/>
  <c r="N9691" i="8220"/>
  <c r="N9690" i="8220"/>
  <c r="N9689" i="8220"/>
  <c r="N9688" i="8220"/>
  <c r="N9687" i="8220"/>
  <c r="N9686" i="8220"/>
  <c r="N9685" i="8220"/>
  <c r="N9684" i="8220"/>
  <c r="N9683" i="8220"/>
  <c r="N9682" i="8220"/>
  <c r="N9681" i="8220"/>
  <c r="N9680" i="8220"/>
  <c r="N9679" i="8220"/>
  <c r="N9678" i="8220"/>
  <c r="N9677" i="8220"/>
  <c r="N9676" i="8220"/>
  <c r="N9675" i="8220"/>
  <c r="N9674" i="8220"/>
  <c r="N9673" i="8220"/>
  <c r="N9672" i="8220"/>
  <c r="N9671" i="8220"/>
  <c r="N9670" i="8220"/>
  <c r="N9669" i="8220"/>
  <c r="N9668" i="8220"/>
  <c r="N9667" i="8220"/>
  <c r="N9666" i="8220"/>
  <c r="N9665" i="8220"/>
  <c r="N9664" i="8220"/>
  <c r="N9663" i="8220"/>
  <c r="N9662" i="8220"/>
  <c r="N9661" i="8220"/>
  <c r="N9660" i="8220"/>
  <c r="N9659" i="8220"/>
  <c r="N9658" i="8220"/>
  <c r="N9657" i="8220"/>
  <c r="N9656" i="8220"/>
  <c r="N9655" i="8220"/>
  <c r="N9654" i="8220"/>
  <c r="N9653" i="8220"/>
  <c r="N9652" i="8220"/>
  <c r="N9651" i="8220"/>
  <c r="N9650" i="8220"/>
  <c r="N9649" i="8220"/>
  <c r="N9648" i="8220"/>
  <c r="N9647" i="8220"/>
  <c r="N9646" i="8220"/>
  <c r="N9645" i="8220"/>
  <c r="N9644" i="8220"/>
  <c r="N9643" i="8220"/>
  <c r="N9642" i="8220"/>
  <c r="N9641" i="8220"/>
  <c r="N9640" i="8220"/>
  <c r="N9639" i="8220"/>
  <c r="N9638" i="8220"/>
  <c r="N9637" i="8220"/>
  <c r="N9636" i="8220"/>
  <c r="N9635" i="8220"/>
  <c r="N9634" i="8220"/>
  <c r="N9633" i="8220"/>
  <c r="N9632" i="8220"/>
  <c r="N9631" i="8220"/>
  <c r="N9630" i="8220"/>
  <c r="N9629" i="8220"/>
  <c r="N9628" i="8220"/>
  <c r="N9627" i="8220"/>
  <c r="N9626" i="8220"/>
  <c r="N9625" i="8220"/>
  <c r="N9624" i="8220"/>
  <c r="N9623" i="8220"/>
  <c r="N9622" i="8220"/>
  <c r="N9621" i="8220"/>
  <c r="N9620" i="8220"/>
  <c r="N9619" i="8220"/>
  <c r="N9618" i="8220"/>
  <c r="N9617" i="8220"/>
  <c r="N9616" i="8220"/>
  <c r="N9615" i="8220"/>
  <c r="N9614" i="8220"/>
  <c r="N9613" i="8220"/>
  <c r="N9612" i="8220"/>
  <c r="N9611" i="8220"/>
  <c r="N9610" i="8220"/>
  <c r="N9609" i="8220"/>
  <c r="N9608" i="8220"/>
  <c r="N9607" i="8220"/>
  <c r="N9606" i="8220"/>
  <c r="N9605" i="8220"/>
  <c r="N9604" i="8220"/>
  <c r="N9603" i="8220"/>
  <c r="N9602" i="8220"/>
  <c r="N9601" i="8220"/>
  <c r="N9600" i="8220"/>
  <c r="N9599" i="8220"/>
  <c r="N9598" i="8220"/>
  <c r="N9597" i="8220"/>
  <c r="N9596" i="8220"/>
  <c r="N9595" i="8220"/>
  <c r="N9594" i="8220"/>
  <c r="N9593" i="8220"/>
  <c r="N9592" i="8220"/>
  <c r="N9591" i="8220"/>
  <c r="N9590" i="8220"/>
  <c r="N9589" i="8220"/>
  <c r="N9588" i="8220"/>
  <c r="N9587" i="8220"/>
  <c r="N9586" i="8220"/>
  <c r="N9585" i="8220"/>
  <c r="N9584" i="8220"/>
  <c r="N9583" i="8220"/>
  <c r="N9582" i="8220"/>
  <c r="N9581" i="8220"/>
  <c r="N9580" i="8220"/>
  <c r="N9579" i="8220"/>
  <c r="N9578" i="8220"/>
  <c r="N9577" i="8220"/>
  <c r="N9576" i="8220"/>
  <c r="N9575" i="8220"/>
  <c r="N9574" i="8220"/>
  <c r="N9573" i="8220"/>
  <c r="N9572" i="8220"/>
  <c r="N9571" i="8220"/>
  <c r="N9570" i="8220"/>
  <c r="N9569" i="8220"/>
  <c r="N9568" i="8220"/>
  <c r="N9567" i="8220"/>
  <c r="N9566" i="8220"/>
  <c r="N9565" i="8220"/>
  <c r="N9564" i="8220"/>
  <c r="N9563" i="8220"/>
  <c r="N9562" i="8220"/>
  <c r="N9561" i="8220"/>
  <c r="N9560" i="8220"/>
  <c r="N9559" i="8220"/>
  <c r="N9558" i="8220"/>
  <c r="N9557" i="8220"/>
  <c r="N9556" i="8220"/>
  <c r="N9555" i="8220"/>
  <c r="N9554" i="8220"/>
  <c r="N9553" i="8220"/>
  <c r="N9552" i="8220"/>
  <c r="N9551" i="8220"/>
  <c r="N9550" i="8220"/>
  <c r="N9549" i="8220"/>
  <c r="N9548" i="8220"/>
  <c r="N9547" i="8220"/>
  <c r="N9546" i="8220"/>
  <c r="N9545" i="8220"/>
  <c r="N9544" i="8220"/>
  <c r="N9543" i="8220"/>
  <c r="N9542" i="8220"/>
  <c r="N9541" i="8220"/>
  <c r="N9540" i="8220"/>
  <c r="N9539" i="8220"/>
  <c r="N9538" i="8220"/>
  <c r="N9537" i="8220"/>
  <c r="N9536" i="8220"/>
  <c r="N9535" i="8220"/>
  <c r="N9534" i="8220"/>
  <c r="N9533" i="8220"/>
  <c r="N9532" i="8220"/>
  <c r="N9531" i="8220"/>
  <c r="N9530" i="8220"/>
  <c r="N9529" i="8220"/>
  <c r="N9528" i="8220"/>
  <c r="N9527" i="8220"/>
  <c r="N9526" i="8220"/>
  <c r="N9525" i="8220"/>
  <c r="N9524" i="8220"/>
  <c r="N9523" i="8220"/>
  <c r="N9522" i="8220"/>
  <c r="N9521" i="8220"/>
  <c r="N9520" i="8220"/>
  <c r="N9519" i="8220"/>
  <c r="N9518" i="8220"/>
  <c r="N9517" i="8220"/>
  <c r="N9516" i="8220"/>
  <c r="N9515" i="8220"/>
  <c r="N9514" i="8220"/>
  <c r="N9513" i="8220"/>
  <c r="N9512" i="8220"/>
  <c r="N9511" i="8220"/>
  <c r="N9510" i="8220"/>
  <c r="N9509" i="8220"/>
  <c r="N9508" i="8220"/>
  <c r="N9507" i="8220"/>
  <c r="N9506" i="8220"/>
  <c r="N9505" i="8220"/>
  <c r="N9504" i="8220"/>
  <c r="N9503" i="8220"/>
  <c r="N9502" i="8220"/>
  <c r="N9501" i="8220"/>
  <c r="N9500" i="8220"/>
  <c r="N9499" i="8220"/>
  <c r="N9498" i="8220"/>
  <c r="N9497" i="8220"/>
  <c r="N9496" i="8220"/>
  <c r="N9495" i="8220"/>
  <c r="N9494" i="8220"/>
  <c r="N9493" i="8220"/>
  <c r="N9492" i="8220"/>
  <c r="N9491" i="8220"/>
  <c r="N9490" i="8220"/>
  <c r="N9489" i="8220"/>
  <c r="N9488" i="8220"/>
  <c r="N9487" i="8220"/>
  <c r="N9486" i="8220"/>
  <c r="N9485" i="8220"/>
  <c r="N9484" i="8220"/>
  <c r="N9483" i="8220"/>
  <c r="N9482" i="8220"/>
  <c r="N9481" i="8220"/>
  <c r="N9480" i="8220"/>
  <c r="N9479" i="8220"/>
  <c r="N9478" i="8220"/>
  <c r="N9477" i="8220"/>
  <c r="N9476" i="8220"/>
  <c r="N9475" i="8220"/>
  <c r="N9474" i="8220"/>
  <c r="N9473" i="8220"/>
  <c r="N9472" i="8220"/>
  <c r="N9471" i="8220"/>
  <c r="N9470" i="8220"/>
  <c r="N9469" i="8220"/>
  <c r="N9468" i="8220"/>
  <c r="N9467" i="8220"/>
  <c r="N9466" i="8220"/>
  <c r="N9465" i="8220"/>
  <c r="N9464" i="8220"/>
  <c r="N9463" i="8220"/>
  <c r="N9462" i="8220"/>
  <c r="N9461" i="8220"/>
  <c r="N9460" i="8220"/>
  <c r="M9459" i="8220"/>
  <c r="L9459" i="8220"/>
  <c r="J9459" i="8220"/>
  <c r="N9459" i="8220" s="1"/>
  <c r="H9459" i="8220"/>
  <c r="G9459" i="8220"/>
  <c r="F9459" i="8220"/>
  <c r="N9458" i="8220"/>
  <c r="K9458" i="8220"/>
  <c r="N9457" i="8220"/>
  <c r="K9457" i="8220"/>
  <c r="N9456" i="8220"/>
  <c r="K9456" i="8220"/>
  <c r="N9455" i="8220"/>
  <c r="K9455" i="8220"/>
  <c r="N9454" i="8220"/>
  <c r="K9454" i="8220"/>
  <c r="N9453" i="8220"/>
  <c r="K9453" i="8220"/>
  <c r="N9452" i="8220"/>
  <c r="K9452" i="8220"/>
  <c r="N9451" i="8220"/>
  <c r="K9451" i="8220"/>
  <c r="N9450" i="8220"/>
  <c r="K9450" i="8220"/>
  <c r="N9449" i="8220"/>
  <c r="K9449" i="8220"/>
  <c r="N9448" i="8220"/>
  <c r="K9448" i="8220"/>
  <c r="N9447" i="8220"/>
  <c r="K9447" i="8220"/>
  <c r="N9446" i="8220"/>
  <c r="K9446" i="8220"/>
  <c r="N9445" i="8220"/>
  <c r="K9445" i="8220"/>
  <c r="N9444" i="8220"/>
  <c r="K9444" i="8220"/>
  <c r="N9443" i="8220"/>
  <c r="K9443" i="8220"/>
  <c r="N9442" i="8220"/>
  <c r="K9442" i="8220"/>
  <c r="N9441" i="8220"/>
  <c r="K9441" i="8220"/>
  <c r="N9440" i="8220"/>
  <c r="K9440" i="8220"/>
  <c r="N9439" i="8220"/>
  <c r="K9439" i="8220"/>
  <c r="N9438" i="8220"/>
  <c r="K9438" i="8220"/>
  <c r="N9437" i="8220"/>
  <c r="K9437" i="8220"/>
  <c r="N9436" i="8220"/>
  <c r="K9436" i="8220"/>
  <c r="N9435" i="8220"/>
  <c r="K9435" i="8220"/>
  <c r="N9434" i="8220"/>
  <c r="K9434" i="8220"/>
  <c r="N9433" i="8220"/>
  <c r="K9433" i="8220"/>
  <c r="N9432" i="8220"/>
  <c r="K9432" i="8220"/>
  <c r="N9431" i="8220"/>
  <c r="K9431" i="8220"/>
  <c r="N9430" i="8220"/>
  <c r="K9430" i="8220"/>
  <c r="N9429" i="8220"/>
  <c r="K9429" i="8220"/>
  <c r="N9428" i="8220"/>
  <c r="K9428" i="8220"/>
  <c r="N9427" i="8220"/>
  <c r="K9427" i="8220"/>
  <c r="N9426" i="8220"/>
  <c r="K9426" i="8220"/>
  <c r="N9425" i="8220"/>
  <c r="K9425" i="8220"/>
  <c r="N9424" i="8220"/>
  <c r="K9424" i="8220"/>
  <c r="N9423" i="8220"/>
  <c r="K9423" i="8220"/>
  <c r="N9422" i="8220"/>
  <c r="K9422" i="8220"/>
  <c r="N9421" i="8220"/>
  <c r="K9421" i="8220"/>
  <c r="N9420" i="8220"/>
  <c r="K9420" i="8220"/>
  <c r="N9419" i="8220"/>
  <c r="K9419" i="8220"/>
  <c r="N9418" i="8220"/>
  <c r="K9418" i="8220"/>
  <c r="N9417" i="8220"/>
  <c r="K9417" i="8220"/>
  <c r="N9416" i="8220"/>
  <c r="K9416" i="8220"/>
  <c r="N9415" i="8220"/>
  <c r="K9415" i="8220"/>
  <c r="N9414" i="8220"/>
  <c r="K9414" i="8220"/>
  <c r="N9413" i="8220"/>
  <c r="K9413" i="8220"/>
  <c r="N9412" i="8220"/>
  <c r="K9412" i="8220"/>
  <c r="N9411" i="8220"/>
  <c r="K9411" i="8220"/>
  <c r="N9410" i="8220"/>
  <c r="K9410" i="8220"/>
  <c r="N9409" i="8220"/>
  <c r="K9409" i="8220"/>
  <c r="N9408" i="8220"/>
  <c r="K9408" i="8220"/>
  <c r="N9407" i="8220"/>
  <c r="K9407" i="8220"/>
  <c r="N9406" i="8220"/>
  <c r="K9406" i="8220"/>
  <c r="N9405" i="8220"/>
  <c r="K9405" i="8220"/>
  <c r="N9404" i="8220"/>
  <c r="K9404" i="8220"/>
  <c r="N9403" i="8220"/>
  <c r="K9403" i="8220"/>
  <c r="N9402" i="8220"/>
  <c r="K9402" i="8220"/>
  <c r="N9401" i="8220"/>
  <c r="K9401" i="8220"/>
  <c r="N9400" i="8220"/>
  <c r="K9400" i="8220"/>
  <c r="N9399" i="8220"/>
  <c r="K9399" i="8220"/>
  <c r="N9398" i="8220"/>
  <c r="K9398" i="8220"/>
  <c r="N9397" i="8220"/>
  <c r="K9397" i="8220"/>
  <c r="N9396" i="8220"/>
  <c r="K9396" i="8220"/>
  <c r="N9395" i="8220"/>
  <c r="K9395" i="8220"/>
  <c r="N9394" i="8220"/>
  <c r="K9394" i="8220"/>
  <c r="N9393" i="8220"/>
  <c r="K9393" i="8220"/>
  <c r="N9392" i="8220"/>
  <c r="K9392" i="8220"/>
  <c r="N9391" i="8220"/>
  <c r="K9391" i="8220"/>
  <c r="N9390" i="8220"/>
  <c r="K9390" i="8220"/>
  <c r="N9389" i="8220"/>
  <c r="K9389" i="8220"/>
  <c r="N9388" i="8220"/>
  <c r="K9388" i="8220"/>
  <c r="N9387" i="8220"/>
  <c r="K9387" i="8220"/>
  <c r="N9386" i="8220"/>
  <c r="K9386" i="8220"/>
  <c r="N9385" i="8220"/>
  <c r="K9385" i="8220"/>
  <c r="N9384" i="8220"/>
  <c r="K9384" i="8220"/>
  <c r="N9383" i="8220"/>
  <c r="K9383" i="8220"/>
  <c r="N9382" i="8220"/>
  <c r="K9382" i="8220"/>
  <c r="N9381" i="8220"/>
  <c r="K9381" i="8220"/>
  <c r="N9380" i="8220"/>
  <c r="K9380" i="8220"/>
  <c r="N9379" i="8220"/>
  <c r="K9379" i="8220"/>
  <c r="N9378" i="8220"/>
  <c r="K9378" i="8220"/>
  <c r="N9377" i="8220"/>
  <c r="K9377" i="8220"/>
  <c r="N9376" i="8220"/>
  <c r="K9376" i="8220"/>
  <c r="N9375" i="8220"/>
  <c r="K9375" i="8220"/>
  <c r="N9374" i="8220"/>
  <c r="K9374" i="8220"/>
  <c r="N9373" i="8220"/>
  <c r="K9373" i="8220"/>
  <c r="N9372" i="8220"/>
  <c r="K9372" i="8220"/>
  <c r="N9371" i="8220"/>
  <c r="K9371" i="8220"/>
  <c r="N9370" i="8220"/>
  <c r="K9370" i="8220"/>
  <c r="N9369" i="8220"/>
  <c r="K9369" i="8220"/>
  <c r="N9368" i="8220"/>
  <c r="K9368" i="8220"/>
  <c r="N9367" i="8220"/>
  <c r="K9367" i="8220"/>
  <c r="N9366" i="8220"/>
  <c r="K9366" i="8220"/>
  <c r="N9365" i="8220"/>
  <c r="K9365" i="8220"/>
  <c r="N9364" i="8220"/>
  <c r="K9364" i="8220"/>
  <c r="N9363" i="8220"/>
  <c r="K9363" i="8220"/>
  <c r="N9362" i="8220"/>
  <c r="K9362" i="8220"/>
  <c r="N9361" i="8220"/>
  <c r="K9361" i="8220"/>
  <c r="N9360" i="8220"/>
  <c r="K9360" i="8220"/>
  <c r="N9359" i="8220"/>
  <c r="K9359" i="8220"/>
  <c r="N9358" i="8220"/>
  <c r="K9358" i="8220"/>
  <c r="N9357" i="8220"/>
  <c r="K9357" i="8220"/>
  <c r="N9356" i="8220"/>
  <c r="K9356" i="8220"/>
  <c r="N9355" i="8220"/>
  <c r="K9355" i="8220"/>
  <c r="N9354" i="8220"/>
  <c r="K9354" i="8220"/>
  <c r="N9353" i="8220"/>
  <c r="K9353" i="8220"/>
  <c r="N9352" i="8220"/>
  <c r="K9352" i="8220"/>
  <c r="N9351" i="8220"/>
  <c r="K9351" i="8220"/>
  <c r="N9350" i="8220"/>
  <c r="K9350" i="8220"/>
  <c r="N9349" i="8220"/>
  <c r="K9349" i="8220"/>
  <c r="N9348" i="8220"/>
  <c r="K9348" i="8220"/>
  <c r="N9347" i="8220"/>
  <c r="K9347" i="8220"/>
  <c r="N9346" i="8220"/>
  <c r="K9346" i="8220"/>
  <c r="N9345" i="8220"/>
  <c r="K9345" i="8220"/>
  <c r="N9344" i="8220"/>
  <c r="K9344" i="8220"/>
  <c r="N9343" i="8220"/>
  <c r="K9343" i="8220"/>
  <c r="N9342" i="8220"/>
  <c r="K9342" i="8220"/>
  <c r="N9341" i="8220"/>
  <c r="K9341" i="8220"/>
  <c r="N9340" i="8220"/>
  <c r="K9340" i="8220"/>
  <c r="N9339" i="8220"/>
  <c r="K9339" i="8220"/>
  <c r="N9338" i="8220"/>
  <c r="K9338" i="8220"/>
  <c r="N9337" i="8220"/>
  <c r="K9337" i="8220"/>
  <c r="N9336" i="8220"/>
  <c r="K9336" i="8220"/>
  <c r="N9335" i="8220"/>
  <c r="K9335" i="8220"/>
  <c r="N9334" i="8220"/>
  <c r="K9334" i="8220"/>
  <c r="N9333" i="8220"/>
  <c r="K9333" i="8220"/>
  <c r="N9332" i="8220"/>
  <c r="K9332" i="8220"/>
  <c r="N9331" i="8220"/>
  <c r="K9331" i="8220"/>
  <c r="N9330" i="8220"/>
  <c r="K9330" i="8220"/>
  <c r="N9329" i="8220"/>
  <c r="K9329" i="8220"/>
  <c r="N9328" i="8220"/>
  <c r="K9328" i="8220"/>
  <c r="N9327" i="8220"/>
  <c r="K9327" i="8220"/>
  <c r="N9326" i="8220"/>
  <c r="K9326" i="8220"/>
  <c r="N9325" i="8220"/>
  <c r="K9325" i="8220"/>
  <c r="N9324" i="8220"/>
  <c r="K9324" i="8220"/>
  <c r="N9323" i="8220"/>
  <c r="K9323" i="8220"/>
  <c r="N9322" i="8220"/>
  <c r="K9322" i="8220"/>
  <c r="N9321" i="8220"/>
  <c r="K9321" i="8220"/>
  <c r="N9320" i="8220"/>
  <c r="K9320" i="8220"/>
  <c r="N9319" i="8220"/>
  <c r="K9319" i="8220"/>
  <c r="N9318" i="8220"/>
  <c r="K9318" i="8220"/>
  <c r="N9317" i="8220"/>
  <c r="K9317" i="8220"/>
  <c r="N9316" i="8220"/>
  <c r="K9316" i="8220"/>
  <c r="N9315" i="8220"/>
  <c r="K9315" i="8220"/>
  <c r="N9314" i="8220"/>
  <c r="K9314" i="8220"/>
  <c r="N9313" i="8220"/>
  <c r="K9313" i="8220"/>
  <c r="N9312" i="8220"/>
  <c r="K9312" i="8220"/>
  <c r="N9311" i="8220"/>
  <c r="K9311" i="8220"/>
  <c r="N9310" i="8220"/>
  <c r="K9310" i="8220"/>
  <c r="N9309" i="8220"/>
  <c r="K9309" i="8220"/>
  <c r="N9308" i="8220"/>
  <c r="K9308" i="8220"/>
  <c r="N9307" i="8220"/>
  <c r="K9307" i="8220"/>
  <c r="N9306" i="8220"/>
  <c r="K9306" i="8220"/>
  <c r="N9305" i="8220"/>
  <c r="K9305" i="8220"/>
  <c r="N9304" i="8220"/>
  <c r="K9304" i="8220"/>
  <c r="N9303" i="8220"/>
  <c r="K9303" i="8220"/>
  <c r="N9302" i="8220"/>
  <c r="K9302" i="8220"/>
  <c r="N9301" i="8220"/>
  <c r="K9301" i="8220"/>
  <c r="N9300" i="8220"/>
  <c r="K9300" i="8220"/>
  <c r="N9299" i="8220"/>
  <c r="K9299" i="8220"/>
  <c r="N9298" i="8220"/>
  <c r="K9298" i="8220"/>
  <c r="N9297" i="8220"/>
  <c r="K9297" i="8220"/>
  <c r="N9296" i="8220"/>
  <c r="K9296" i="8220"/>
  <c r="N9295" i="8220"/>
  <c r="K9295" i="8220"/>
  <c r="N9294" i="8220"/>
  <c r="K9294" i="8220"/>
  <c r="N9293" i="8220"/>
  <c r="K9293" i="8220"/>
  <c r="N9292" i="8220"/>
  <c r="K9292" i="8220"/>
  <c r="N9291" i="8220"/>
  <c r="K9291" i="8220"/>
  <c r="N9290" i="8220"/>
  <c r="K9290" i="8220"/>
  <c r="N9289" i="8220"/>
  <c r="K9289" i="8220"/>
  <c r="N9288" i="8220"/>
  <c r="K9288" i="8220"/>
  <c r="N9287" i="8220"/>
  <c r="K9287" i="8220"/>
  <c r="N9286" i="8220"/>
  <c r="K9286" i="8220"/>
  <c r="N9285" i="8220"/>
  <c r="K9285" i="8220"/>
  <c r="N9284" i="8220"/>
  <c r="K9284" i="8220"/>
  <c r="N9283" i="8220"/>
  <c r="K9283" i="8220"/>
  <c r="N9282" i="8220"/>
  <c r="K9282" i="8220"/>
  <c r="N9281" i="8220"/>
  <c r="K9281" i="8220"/>
  <c r="N9280" i="8220"/>
  <c r="K9280" i="8220"/>
  <c r="N9279" i="8220"/>
  <c r="K9279" i="8220"/>
  <c r="N9278" i="8220"/>
  <c r="K9278" i="8220"/>
  <c r="N9277" i="8220"/>
  <c r="K9277" i="8220"/>
  <c r="N9276" i="8220"/>
  <c r="K9276" i="8220"/>
  <c r="N9275" i="8220"/>
  <c r="K9275" i="8220"/>
  <c r="N9274" i="8220"/>
  <c r="K9274" i="8220"/>
  <c r="N9273" i="8220"/>
  <c r="K9273" i="8220"/>
  <c r="N9272" i="8220"/>
  <c r="K9272" i="8220"/>
  <c r="N9271" i="8220"/>
  <c r="K9271" i="8220"/>
  <c r="N9270" i="8220"/>
  <c r="K9270" i="8220"/>
  <c r="N9269" i="8220"/>
  <c r="K9269" i="8220"/>
  <c r="N9268" i="8220"/>
  <c r="K9268" i="8220"/>
  <c r="N9267" i="8220"/>
  <c r="K9267" i="8220"/>
  <c r="N9266" i="8220"/>
  <c r="K9266" i="8220"/>
  <c r="N9265" i="8220"/>
  <c r="K9265" i="8220"/>
  <c r="N9264" i="8220"/>
  <c r="K9264" i="8220"/>
  <c r="N9263" i="8220"/>
  <c r="K9263" i="8220"/>
  <c r="N9262" i="8220"/>
  <c r="K9262" i="8220"/>
  <c r="N9261" i="8220"/>
  <c r="K9261" i="8220"/>
  <c r="N9260" i="8220"/>
  <c r="K9260" i="8220"/>
  <c r="N9259" i="8220"/>
  <c r="K9259" i="8220"/>
  <c r="N9258" i="8220"/>
  <c r="K9258" i="8220"/>
  <c r="N9257" i="8220"/>
  <c r="K9257" i="8220"/>
  <c r="N9256" i="8220"/>
  <c r="K9256" i="8220"/>
  <c r="N9255" i="8220"/>
  <c r="K9255" i="8220"/>
  <c r="N9254" i="8220"/>
  <c r="K9254" i="8220"/>
  <c r="N9253" i="8220"/>
  <c r="K9253" i="8220"/>
  <c r="N9252" i="8220"/>
  <c r="K9252" i="8220"/>
  <c r="N9251" i="8220"/>
  <c r="K9251" i="8220"/>
  <c r="N9250" i="8220"/>
  <c r="K9250" i="8220"/>
  <c r="N9249" i="8220"/>
  <c r="K9249" i="8220"/>
  <c r="N9248" i="8220"/>
  <c r="K9248" i="8220"/>
  <c r="N9247" i="8220"/>
  <c r="K9247" i="8220"/>
  <c r="N9246" i="8220"/>
  <c r="K9246" i="8220"/>
  <c r="N9245" i="8220"/>
  <c r="K9245" i="8220"/>
  <c r="N9244" i="8220"/>
  <c r="K9244" i="8220"/>
  <c r="N9243" i="8220"/>
  <c r="K9243" i="8220"/>
  <c r="N9242" i="8220"/>
  <c r="K9242" i="8220"/>
  <c r="N9241" i="8220"/>
  <c r="K9241" i="8220"/>
  <c r="N9240" i="8220"/>
  <c r="K9240" i="8220"/>
  <c r="N9239" i="8220"/>
  <c r="K9239" i="8220"/>
  <c r="N9238" i="8220"/>
  <c r="K9238" i="8220"/>
  <c r="N9237" i="8220"/>
  <c r="K9237" i="8220"/>
  <c r="N9236" i="8220"/>
  <c r="K9236" i="8220"/>
  <c r="N9235" i="8220"/>
  <c r="K9235" i="8220"/>
  <c r="N9234" i="8220"/>
  <c r="K9234" i="8220"/>
  <c r="N9233" i="8220"/>
  <c r="K9233" i="8220"/>
  <c r="N9232" i="8220"/>
  <c r="K9232" i="8220"/>
  <c r="N9231" i="8220"/>
  <c r="K9231" i="8220"/>
  <c r="N9230" i="8220"/>
  <c r="K9230" i="8220"/>
  <c r="N9229" i="8220"/>
  <c r="K9229" i="8220"/>
  <c r="N9228" i="8220"/>
  <c r="K9228" i="8220"/>
  <c r="N9227" i="8220"/>
  <c r="K9227" i="8220"/>
  <c r="N9226" i="8220"/>
  <c r="K9226" i="8220"/>
  <c r="N9225" i="8220"/>
  <c r="K9225" i="8220"/>
  <c r="N9224" i="8220"/>
  <c r="K9224" i="8220"/>
  <c r="N9223" i="8220"/>
  <c r="K9223" i="8220"/>
  <c r="N9222" i="8220"/>
  <c r="K9222" i="8220"/>
  <c r="N9221" i="8220"/>
  <c r="K9221" i="8220"/>
  <c r="N9220" i="8220"/>
  <c r="K9220" i="8220"/>
  <c r="N9219" i="8220"/>
  <c r="K9219" i="8220"/>
  <c r="N9218" i="8220"/>
  <c r="K9218" i="8220"/>
  <c r="N9217" i="8220"/>
  <c r="K9217" i="8220"/>
  <c r="N9216" i="8220"/>
  <c r="K9216" i="8220"/>
  <c r="N9215" i="8220"/>
  <c r="K9215" i="8220"/>
  <c r="N9214" i="8220"/>
  <c r="K9214" i="8220"/>
  <c r="N9213" i="8220"/>
  <c r="K9213" i="8220"/>
  <c r="N9212" i="8220"/>
  <c r="K9212" i="8220"/>
  <c r="N9211" i="8220"/>
  <c r="K9211" i="8220"/>
  <c r="N9210" i="8220"/>
  <c r="K9210" i="8220"/>
  <c r="N9209" i="8220"/>
  <c r="K9209" i="8220"/>
  <c r="N9208" i="8220"/>
  <c r="K9208" i="8220"/>
  <c r="N9207" i="8220"/>
  <c r="K9207" i="8220"/>
  <c r="N9206" i="8220"/>
  <c r="K9206" i="8220"/>
  <c r="N9205" i="8220"/>
  <c r="K9205" i="8220"/>
  <c r="N9204" i="8220"/>
  <c r="K9204" i="8220"/>
  <c r="N9203" i="8220"/>
  <c r="K9203" i="8220"/>
  <c r="N9202" i="8220"/>
  <c r="K9202" i="8220"/>
  <c r="N9201" i="8220"/>
  <c r="K9201" i="8220"/>
  <c r="N9200" i="8220"/>
  <c r="K9200" i="8220"/>
  <c r="N9199" i="8220"/>
  <c r="K9199" i="8220"/>
  <c r="N9198" i="8220"/>
  <c r="K9198" i="8220"/>
  <c r="N9197" i="8220"/>
  <c r="K9197" i="8220"/>
  <c r="N9196" i="8220"/>
  <c r="K9196" i="8220"/>
  <c r="N9195" i="8220"/>
  <c r="K9195" i="8220"/>
  <c r="N9194" i="8220"/>
  <c r="K9194" i="8220"/>
  <c r="N9193" i="8220"/>
  <c r="K9193" i="8220"/>
  <c r="N9192" i="8220"/>
  <c r="K9192" i="8220"/>
  <c r="N9191" i="8220"/>
  <c r="K9191" i="8220"/>
  <c r="N9190" i="8220"/>
  <c r="K9190" i="8220"/>
  <c r="N9189" i="8220"/>
  <c r="K9189" i="8220"/>
  <c r="N9188" i="8220"/>
  <c r="K9188" i="8220"/>
  <c r="N9187" i="8220"/>
  <c r="K9187" i="8220"/>
  <c r="N9186" i="8220"/>
  <c r="K9186" i="8220"/>
  <c r="N9185" i="8220"/>
  <c r="K9185" i="8220"/>
  <c r="N9184" i="8220"/>
  <c r="K9184" i="8220"/>
  <c r="N9183" i="8220"/>
  <c r="K9183" i="8220"/>
  <c r="N9182" i="8220"/>
  <c r="K9182" i="8220"/>
  <c r="N9181" i="8220"/>
  <c r="K9181" i="8220"/>
  <c r="N9180" i="8220"/>
  <c r="K9180" i="8220"/>
  <c r="N9179" i="8220"/>
  <c r="K9179" i="8220"/>
  <c r="N9178" i="8220"/>
  <c r="K9178" i="8220"/>
  <c r="N9177" i="8220"/>
  <c r="K9177" i="8220"/>
  <c r="N9176" i="8220"/>
  <c r="K9176" i="8220"/>
  <c r="N9175" i="8220"/>
  <c r="K9175" i="8220"/>
  <c r="N9174" i="8220"/>
  <c r="K9174" i="8220"/>
  <c r="N9173" i="8220"/>
  <c r="K9173" i="8220"/>
  <c r="N9172" i="8220"/>
  <c r="K9172" i="8220"/>
  <c r="N9171" i="8220"/>
  <c r="K9171" i="8220"/>
  <c r="N9170" i="8220"/>
  <c r="K9170" i="8220"/>
  <c r="N9169" i="8220"/>
  <c r="K9169" i="8220"/>
  <c r="N9168" i="8220"/>
  <c r="K9168" i="8220"/>
  <c r="N9167" i="8220"/>
  <c r="K9167" i="8220"/>
  <c r="N9166" i="8220"/>
  <c r="K9166" i="8220"/>
  <c r="N9165" i="8220"/>
  <c r="K9165" i="8220"/>
  <c r="N9164" i="8220"/>
  <c r="K9164" i="8220"/>
  <c r="N9163" i="8220"/>
  <c r="K9163" i="8220"/>
  <c r="N9162" i="8220"/>
  <c r="K9162" i="8220"/>
  <c r="N9161" i="8220"/>
  <c r="K9161" i="8220"/>
  <c r="N9160" i="8220"/>
  <c r="K9160" i="8220"/>
  <c r="N9159" i="8220"/>
  <c r="K9159" i="8220"/>
  <c r="N9158" i="8220"/>
  <c r="K9158" i="8220"/>
  <c r="N9157" i="8220"/>
  <c r="K9157" i="8220"/>
  <c r="N9156" i="8220"/>
  <c r="K9156" i="8220"/>
  <c r="N9155" i="8220"/>
  <c r="K9155" i="8220"/>
  <c r="N9154" i="8220"/>
  <c r="K9154" i="8220"/>
  <c r="N9153" i="8220"/>
  <c r="K9153" i="8220"/>
  <c r="N9152" i="8220"/>
  <c r="K9152" i="8220"/>
  <c r="N9151" i="8220"/>
  <c r="K9151" i="8220"/>
  <c r="N9150" i="8220"/>
  <c r="K9150" i="8220"/>
  <c r="N9149" i="8220"/>
  <c r="K9149" i="8220"/>
  <c r="N9148" i="8220"/>
  <c r="K9148" i="8220"/>
  <c r="N9147" i="8220"/>
  <c r="K9147" i="8220"/>
  <c r="N9146" i="8220"/>
  <c r="K9146" i="8220"/>
  <c r="N9145" i="8220"/>
  <c r="K9145" i="8220"/>
  <c r="N9144" i="8220"/>
  <c r="K9144" i="8220"/>
  <c r="N9143" i="8220"/>
  <c r="K9143" i="8220"/>
  <c r="N9142" i="8220"/>
  <c r="K9142" i="8220"/>
  <c r="N9141" i="8220"/>
  <c r="K9141" i="8220"/>
  <c r="N9140" i="8220"/>
  <c r="K9140" i="8220"/>
  <c r="N9139" i="8220"/>
  <c r="K9139" i="8220"/>
  <c r="N9138" i="8220"/>
  <c r="K9138" i="8220"/>
  <c r="N9137" i="8220"/>
  <c r="K9137" i="8220"/>
  <c r="N9136" i="8220"/>
  <c r="K9136" i="8220"/>
  <c r="N9135" i="8220"/>
  <c r="K9135" i="8220"/>
  <c r="N9134" i="8220"/>
  <c r="K9134" i="8220"/>
  <c r="N9133" i="8220"/>
  <c r="K9133" i="8220"/>
  <c r="N9132" i="8220"/>
  <c r="K9132" i="8220"/>
  <c r="N9131" i="8220"/>
  <c r="K9131" i="8220"/>
  <c r="N9130" i="8220"/>
  <c r="K9130" i="8220"/>
  <c r="N9129" i="8220"/>
  <c r="K9129" i="8220"/>
  <c r="N9128" i="8220"/>
  <c r="K9128" i="8220"/>
  <c r="N9127" i="8220"/>
  <c r="K9127" i="8220"/>
  <c r="N9126" i="8220"/>
  <c r="K9126" i="8220"/>
  <c r="N9125" i="8220"/>
  <c r="K9125" i="8220"/>
  <c r="N9124" i="8220"/>
  <c r="K9124" i="8220"/>
  <c r="N9123" i="8220"/>
  <c r="K9123" i="8220"/>
  <c r="N9122" i="8220"/>
  <c r="K9122" i="8220"/>
  <c r="N9121" i="8220"/>
  <c r="K9121" i="8220"/>
  <c r="N9120" i="8220"/>
  <c r="K9120" i="8220"/>
  <c r="N9119" i="8220"/>
  <c r="K9119" i="8220"/>
  <c r="N9118" i="8220"/>
  <c r="K9118" i="8220"/>
  <c r="N9117" i="8220"/>
  <c r="K9117" i="8220"/>
  <c r="N9116" i="8220"/>
  <c r="K9116" i="8220"/>
  <c r="N9115" i="8220"/>
  <c r="K9115" i="8220"/>
  <c r="N9114" i="8220"/>
  <c r="K9114" i="8220"/>
  <c r="N9113" i="8220"/>
  <c r="K9113" i="8220"/>
  <c r="N9112" i="8220"/>
  <c r="K9112" i="8220"/>
  <c r="N9111" i="8220"/>
  <c r="K9111" i="8220"/>
  <c r="N9110" i="8220"/>
  <c r="K9110" i="8220"/>
  <c r="N9109" i="8220"/>
  <c r="K9109" i="8220"/>
  <c r="N9108" i="8220"/>
  <c r="K9108" i="8220"/>
  <c r="N9107" i="8220"/>
  <c r="K9107" i="8220"/>
  <c r="N9106" i="8220"/>
  <c r="K9106" i="8220"/>
  <c r="N9105" i="8220"/>
  <c r="K9105" i="8220"/>
  <c r="N9104" i="8220"/>
  <c r="K9104" i="8220"/>
  <c r="N9103" i="8220"/>
  <c r="K9103" i="8220"/>
  <c r="N9102" i="8220"/>
  <c r="K9102" i="8220"/>
  <c r="N9101" i="8220"/>
  <c r="K9101" i="8220"/>
  <c r="N9100" i="8220"/>
  <c r="K9100" i="8220"/>
  <c r="N9099" i="8220"/>
  <c r="K9099" i="8220"/>
  <c r="N9098" i="8220"/>
  <c r="K9098" i="8220"/>
  <c r="N9097" i="8220"/>
  <c r="K9097" i="8220"/>
  <c r="N9096" i="8220"/>
  <c r="K9096" i="8220"/>
  <c r="N9095" i="8220"/>
  <c r="K9095" i="8220"/>
  <c r="N9094" i="8220"/>
  <c r="K9094" i="8220"/>
  <c r="K9459" i="8220" s="1"/>
  <c r="M9093" i="8220"/>
  <c r="L9093" i="8220"/>
  <c r="K9093" i="8220"/>
  <c r="J9093" i="8220"/>
  <c r="N9093" i="8220" s="1"/>
  <c r="H9093" i="8220"/>
  <c r="G9093" i="8220"/>
  <c r="F9093" i="8220"/>
  <c r="N9092" i="8220"/>
  <c r="E9092" i="8220"/>
  <c r="N9091" i="8220"/>
  <c r="E9091" i="8220"/>
  <c r="N9090" i="8220"/>
  <c r="E9090" i="8220"/>
  <c r="N9089" i="8220"/>
  <c r="E9089" i="8220"/>
  <c r="N9088" i="8220"/>
  <c r="E9088" i="8220"/>
  <c r="N9087" i="8220"/>
  <c r="E9087" i="8220"/>
  <c r="N9086" i="8220"/>
  <c r="E9086" i="8220"/>
  <c r="N9085" i="8220"/>
  <c r="E9085" i="8220"/>
  <c r="N9084" i="8220"/>
  <c r="E9084" i="8220"/>
  <c r="N9083" i="8220"/>
  <c r="E9083" i="8220"/>
  <c r="N9082" i="8220"/>
  <c r="E9082" i="8220"/>
  <c r="N9081" i="8220"/>
  <c r="E9081" i="8220"/>
  <c r="N9080" i="8220"/>
  <c r="E9080" i="8220"/>
  <c r="N9079" i="8220"/>
  <c r="E9079" i="8220"/>
  <c r="N9078" i="8220"/>
  <c r="E9078" i="8220"/>
  <c r="N9077" i="8220"/>
  <c r="E9077" i="8220"/>
  <c r="N9076" i="8220"/>
  <c r="E9076" i="8220"/>
  <c r="N9075" i="8220"/>
  <c r="E9075" i="8220"/>
  <c r="N9074" i="8220"/>
  <c r="E9074" i="8220"/>
  <c r="N9073" i="8220"/>
  <c r="E9073" i="8220"/>
  <c r="N9072" i="8220"/>
  <c r="E9072" i="8220"/>
  <c r="N9071" i="8220"/>
  <c r="E9071" i="8220"/>
  <c r="N9070" i="8220"/>
  <c r="E9070" i="8220"/>
  <c r="N9069" i="8220"/>
  <c r="E9069" i="8220"/>
  <c r="N9068" i="8220"/>
  <c r="E9068" i="8220"/>
  <c r="N9067" i="8220"/>
  <c r="E9067" i="8220"/>
  <c r="N9066" i="8220"/>
  <c r="E9066" i="8220"/>
  <c r="N9065" i="8220"/>
  <c r="E9065" i="8220"/>
  <c r="N9064" i="8220"/>
  <c r="E9064" i="8220"/>
  <c r="N9063" i="8220"/>
  <c r="E9063" i="8220"/>
  <c r="N9062" i="8220"/>
  <c r="E9062" i="8220"/>
  <c r="N9061" i="8220"/>
  <c r="E9061" i="8220"/>
  <c r="N9060" i="8220"/>
  <c r="E9060" i="8220"/>
  <c r="N9059" i="8220"/>
  <c r="E9059" i="8220"/>
  <c r="N9058" i="8220"/>
  <c r="E9058" i="8220"/>
  <c r="N9057" i="8220"/>
  <c r="E9057" i="8220"/>
  <c r="N9056" i="8220"/>
  <c r="E9056" i="8220"/>
  <c r="N9055" i="8220"/>
  <c r="E9055" i="8220"/>
  <c r="N9054" i="8220"/>
  <c r="E9054" i="8220"/>
  <c r="N9053" i="8220"/>
  <c r="E9053" i="8220"/>
  <c r="N9052" i="8220"/>
  <c r="E9052" i="8220"/>
  <c r="N9051" i="8220"/>
  <c r="E9051" i="8220"/>
  <c r="N9050" i="8220"/>
  <c r="E9050" i="8220"/>
  <c r="N9049" i="8220"/>
  <c r="E9049" i="8220"/>
  <c r="N9048" i="8220"/>
  <c r="E9048" i="8220"/>
  <c r="N9047" i="8220"/>
  <c r="E9047" i="8220"/>
  <c r="N9046" i="8220"/>
  <c r="E9046" i="8220"/>
  <c r="N9045" i="8220"/>
  <c r="E9045" i="8220"/>
  <c r="N9044" i="8220"/>
  <c r="E9044" i="8220"/>
  <c r="N9043" i="8220"/>
  <c r="E9043" i="8220"/>
  <c r="N9042" i="8220"/>
  <c r="E9042" i="8220"/>
  <c r="N9041" i="8220"/>
  <c r="E9041" i="8220"/>
  <c r="N9040" i="8220"/>
  <c r="E9040" i="8220"/>
  <c r="N9039" i="8220"/>
  <c r="E9039" i="8220"/>
  <c r="N9038" i="8220"/>
  <c r="E9038" i="8220"/>
  <c r="N9037" i="8220"/>
  <c r="E9037" i="8220"/>
  <c r="N9036" i="8220"/>
  <c r="E9036" i="8220"/>
  <c r="N9035" i="8220"/>
  <c r="E9035" i="8220"/>
  <c r="N9034" i="8220"/>
  <c r="E9034" i="8220"/>
  <c r="N9033" i="8220"/>
  <c r="E9033" i="8220"/>
  <c r="N9032" i="8220"/>
  <c r="E9032" i="8220"/>
  <c r="N9031" i="8220"/>
  <c r="E9031" i="8220"/>
  <c r="N9030" i="8220"/>
  <c r="E9030" i="8220"/>
  <c r="N9029" i="8220"/>
  <c r="E9029" i="8220"/>
  <c r="N9028" i="8220"/>
  <c r="E9028" i="8220"/>
  <c r="N9027" i="8220"/>
  <c r="E9027" i="8220"/>
  <c r="N9026" i="8220"/>
  <c r="E9026" i="8220"/>
  <c r="N9025" i="8220"/>
  <c r="E9025" i="8220"/>
  <c r="N9024" i="8220"/>
  <c r="E9024" i="8220"/>
  <c r="N9023" i="8220"/>
  <c r="E9023" i="8220"/>
  <c r="N9022" i="8220"/>
  <c r="E9022" i="8220"/>
  <c r="N9021" i="8220"/>
  <c r="E9021" i="8220"/>
  <c r="N9020" i="8220"/>
  <c r="E9020" i="8220"/>
  <c r="N9019" i="8220"/>
  <c r="E9019" i="8220"/>
  <c r="N9018" i="8220"/>
  <c r="E9018" i="8220"/>
  <c r="N9017" i="8220"/>
  <c r="E9017" i="8220"/>
  <c r="N9016" i="8220"/>
  <c r="E9016" i="8220"/>
  <c r="N9015" i="8220"/>
  <c r="E9015" i="8220"/>
  <c r="N9014" i="8220"/>
  <c r="E9014" i="8220"/>
  <c r="N9013" i="8220"/>
  <c r="E9013" i="8220"/>
  <c r="N9012" i="8220"/>
  <c r="E9012" i="8220"/>
  <c r="N9011" i="8220"/>
  <c r="E9011" i="8220"/>
  <c r="N9010" i="8220"/>
  <c r="E9010" i="8220"/>
  <c r="N9009" i="8220"/>
  <c r="E9009" i="8220"/>
  <c r="N9008" i="8220"/>
  <c r="E9008" i="8220"/>
  <c r="N9007" i="8220"/>
  <c r="E9007" i="8220"/>
  <c r="N9006" i="8220"/>
  <c r="E9006" i="8220"/>
  <c r="N9005" i="8220"/>
  <c r="E9005" i="8220"/>
  <c r="N9004" i="8220"/>
  <c r="E9004" i="8220"/>
  <c r="N9003" i="8220"/>
  <c r="E9003" i="8220"/>
  <c r="N9002" i="8220"/>
  <c r="E9002" i="8220"/>
  <c r="N9001" i="8220"/>
  <c r="E9001" i="8220"/>
  <c r="N9000" i="8220"/>
  <c r="E9000" i="8220"/>
  <c r="N8999" i="8220"/>
  <c r="E8999" i="8220"/>
  <c r="N8998" i="8220"/>
  <c r="E8998" i="8220"/>
  <c r="N8997" i="8220"/>
  <c r="E8997" i="8220"/>
  <c r="N8996" i="8220"/>
  <c r="E8996" i="8220"/>
  <c r="N8995" i="8220"/>
  <c r="E8995" i="8220"/>
  <c r="N8994" i="8220"/>
  <c r="E8994" i="8220"/>
  <c r="N8993" i="8220"/>
  <c r="E8993" i="8220"/>
  <c r="N8992" i="8220"/>
  <c r="E8992" i="8220"/>
  <c r="N8991" i="8220"/>
  <c r="E8991" i="8220"/>
  <c r="N8990" i="8220"/>
  <c r="E8990" i="8220"/>
  <c r="N8989" i="8220"/>
  <c r="E8989" i="8220"/>
  <c r="N8988" i="8220"/>
  <c r="E8988" i="8220"/>
  <c r="N8987" i="8220"/>
  <c r="E8987" i="8220"/>
  <c r="N8986" i="8220"/>
  <c r="E8986" i="8220"/>
  <c r="N8985" i="8220"/>
  <c r="E8985" i="8220"/>
  <c r="N8984" i="8220"/>
  <c r="E8984" i="8220"/>
  <c r="N8983" i="8220"/>
  <c r="E8983" i="8220"/>
  <c r="N8982" i="8220"/>
  <c r="E8982" i="8220"/>
  <c r="N8981" i="8220"/>
  <c r="E8981" i="8220"/>
  <c r="N8980" i="8220"/>
  <c r="E8980" i="8220"/>
  <c r="N8979" i="8220"/>
  <c r="E8979" i="8220"/>
  <c r="N8978" i="8220"/>
  <c r="E8978" i="8220"/>
  <c r="N8977" i="8220"/>
  <c r="E8977" i="8220"/>
  <c r="N8976" i="8220"/>
  <c r="E8976" i="8220"/>
  <c r="N8975" i="8220"/>
  <c r="E8975" i="8220"/>
  <c r="N8974" i="8220"/>
  <c r="E8974" i="8220"/>
  <c r="N8973" i="8220"/>
  <c r="E8973" i="8220"/>
  <c r="N8972" i="8220"/>
  <c r="E8972" i="8220"/>
  <c r="N8971" i="8220"/>
  <c r="E8971" i="8220"/>
  <c r="N8970" i="8220"/>
  <c r="E8970" i="8220"/>
  <c r="N8969" i="8220"/>
  <c r="E8969" i="8220"/>
  <c r="N8968" i="8220"/>
  <c r="E8968" i="8220"/>
  <c r="N8967" i="8220"/>
  <c r="E8967" i="8220"/>
  <c r="N8966" i="8220"/>
  <c r="E8966" i="8220"/>
  <c r="N8965" i="8220"/>
  <c r="E8965" i="8220"/>
  <c r="N8964" i="8220"/>
  <c r="E8964" i="8220"/>
  <c r="N8963" i="8220"/>
  <c r="E8963" i="8220"/>
  <c r="N8962" i="8220"/>
  <c r="E8962" i="8220"/>
  <c r="N8961" i="8220"/>
  <c r="E8961" i="8220"/>
  <c r="N8960" i="8220"/>
  <c r="E8960" i="8220"/>
  <c r="N8959" i="8220"/>
  <c r="E8959" i="8220"/>
  <c r="N8958" i="8220"/>
  <c r="E8958" i="8220"/>
  <c r="N8957" i="8220"/>
  <c r="E8957" i="8220"/>
  <c r="N8956" i="8220"/>
  <c r="E8956" i="8220"/>
  <c r="N8955" i="8220"/>
  <c r="E8955" i="8220"/>
  <c r="N8954" i="8220"/>
  <c r="E8954" i="8220"/>
  <c r="N8953" i="8220"/>
  <c r="E8953" i="8220"/>
  <c r="N8952" i="8220"/>
  <c r="E8952" i="8220"/>
  <c r="N8951" i="8220"/>
  <c r="E8951" i="8220"/>
  <c r="N8950" i="8220"/>
  <c r="E8950" i="8220"/>
  <c r="N8949" i="8220"/>
  <c r="E8949" i="8220"/>
  <c r="N8948" i="8220"/>
  <c r="E8948" i="8220"/>
  <c r="N8947" i="8220"/>
  <c r="E8947" i="8220"/>
  <c r="N8946" i="8220"/>
  <c r="E8946" i="8220"/>
  <c r="N8945" i="8220"/>
  <c r="E8945" i="8220"/>
  <c r="N8944" i="8220"/>
  <c r="E8944" i="8220"/>
  <c r="N8943" i="8220"/>
  <c r="E8943" i="8220"/>
  <c r="N8942" i="8220"/>
  <c r="E8942" i="8220"/>
  <c r="N8941" i="8220"/>
  <c r="E8941" i="8220"/>
  <c r="N8940" i="8220"/>
  <c r="E8940" i="8220"/>
  <c r="N8939" i="8220"/>
  <c r="E8939" i="8220"/>
  <c r="N8938" i="8220"/>
  <c r="E8938" i="8220"/>
  <c r="N8937" i="8220"/>
  <c r="E8937" i="8220"/>
  <c r="N8936" i="8220"/>
  <c r="E8936" i="8220"/>
  <c r="N8935" i="8220"/>
  <c r="E8935" i="8220"/>
  <c r="N8934" i="8220"/>
  <c r="E8934" i="8220"/>
  <c r="N8933" i="8220"/>
  <c r="E8933" i="8220"/>
  <c r="N8932" i="8220"/>
  <c r="E8932" i="8220"/>
  <c r="N8931" i="8220"/>
  <c r="E8931" i="8220"/>
  <c r="N8930" i="8220"/>
  <c r="E8930" i="8220"/>
  <c r="N8929" i="8220"/>
  <c r="E8929" i="8220"/>
  <c r="N8928" i="8220"/>
  <c r="E8928" i="8220"/>
  <c r="N8927" i="8220"/>
  <c r="E8927" i="8220"/>
  <c r="N8926" i="8220"/>
  <c r="E8926" i="8220"/>
  <c r="N8925" i="8220"/>
  <c r="E8925" i="8220"/>
  <c r="N8924" i="8220"/>
  <c r="E8924" i="8220"/>
  <c r="N8923" i="8220"/>
  <c r="E8923" i="8220"/>
  <c r="N8922" i="8220"/>
  <c r="E8922" i="8220"/>
  <c r="N8921" i="8220"/>
  <c r="E8921" i="8220"/>
  <c r="N8920" i="8220"/>
  <c r="E8920" i="8220"/>
  <c r="N8919" i="8220"/>
  <c r="E8919" i="8220"/>
  <c r="N8918" i="8220"/>
  <c r="E8918" i="8220"/>
  <c r="N8917" i="8220"/>
  <c r="E8917" i="8220"/>
  <c r="N8916" i="8220"/>
  <c r="E8916" i="8220"/>
  <c r="N8915" i="8220"/>
  <c r="E8915" i="8220"/>
  <c r="N8914" i="8220"/>
  <c r="E8914" i="8220"/>
  <c r="N8913" i="8220"/>
  <c r="E8913" i="8220"/>
  <c r="N8912" i="8220"/>
  <c r="E8912" i="8220"/>
  <c r="N8911" i="8220"/>
  <c r="E8911" i="8220"/>
  <c r="N8910" i="8220"/>
  <c r="E8910" i="8220"/>
  <c r="N8909" i="8220"/>
  <c r="E8909" i="8220"/>
  <c r="N8908" i="8220"/>
  <c r="E8908" i="8220"/>
  <c r="N8907" i="8220"/>
  <c r="E8907" i="8220"/>
  <c r="N8906" i="8220"/>
  <c r="E8906" i="8220"/>
  <c r="N8905" i="8220"/>
  <c r="E8905" i="8220"/>
  <c r="N8904" i="8220"/>
  <c r="E8904" i="8220"/>
  <c r="N8903" i="8220"/>
  <c r="E8903" i="8220"/>
  <c r="N8902" i="8220"/>
  <c r="E8902" i="8220"/>
  <c r="N8901" i="8220"/>
  <c r="E8901" i="8220"/>
  <c r="N8900" i="8220"/>
  <c r="E8900" i="8220"/>
  <c r="N8899" i="8220"/>
  <c r="E8899" i="8220"/>
  <c r="N8898" i="8220"/>
  <c r="E8898" i="8220"/>
  <c r="N8897" i="8220"/>
  <c r="E8897" i="8220"/>
  <c r="N8896" i="8220"/>
  <c r="E8896" i="8220"/>
  <c r="N8895" i="8220"/>
  <c r="E8895" i="8220"/>
  <c r="N8894" i="8220"/>
  <c r="E8894" i="8220"/>
  <c r="N8893" i="8220"/>
  <c r="E8893" i="8220"/>
  <c r="N8892" i="8220"/>
  <c r="E8892" i="8220"/>
  <c r="N8891" i="8220"/>
  <c r="E8891" i="8220"/>
  <c r="N8890" i="8220"/>
  <c r="E8890" i="8220"/>
  <c r="N8889" i="8220"/>
  <c r="E8889" i="8220"/>
  <c r="N8888" i="8220"/>
  <c r="E8888" i="8220"/>
  <c r="N8887" i="8220"/>
  <c r="E8887" i="8220"/>
  <c r="N8886" i="8220"/>
  <c r="E8886" i="8220"/>
  <c r="N8885" i="8220"/>
  <c r="E8885" i="8220"/>
  <c r="N8884" i="8220"/>
  <c r="E8884" i="8220"/>
  <c r="N8883" i="8220"/>
  <c r="E8883" i="8220"/>
  <c r="N8882" i="8220"/>
  <c r="E8882" i="8220"/>
  <c r="N8881" i="8220"/>
  <c r="E8881" i="8220"/>
  <c r="N8880" i="8220"/>
  <c r="E8880" i="8220"/>
  <c r="N8879" i="8220"/>
  <c r="E8879" i="8220"/>
  <c r="N8878" i="8220"/>
  <c r="E8878" i="8220"/>
  <c r="N8877" i="8220"/>
  <c r="E8877" i="8220"/>
  <c r="N8876" i="8220"/>
  <c r="E8876" i="8220"/>
  <c r="N8875" i="8220"/>
  <c r="E8875" i="8220"/>
  <c r="N8874" i="8220"/>
  <c r="E8874" i="8220"/>
  <c r="N8873" i="8220"/>
  <c r="E8873" i="8220"/>
  <c r="N8872" i="8220"/>
  <c r="E8872" i="8220"/>
  <c r="N8871" i="8220"/>
  <c r="E8871" i="8220"/>
  <c r="N8870" i="8220"/>
  <c r="E8870" i="8220"/>
  <c r="N8869" i="8220"/>
  <c r="E8869" i="8220"/>
  <c r="N8868" i="8220"/>
  <c r="E8868" i="8220"/>
  <c r="N8867" i="8220"/>
  <c r="E8867" i="8220"/>
  <c r="N8866" i="8220"/>
  <c r="E8866" i="8220"/>
  <c r="N8865" i="8220"/>
  <c r="E8865" i="8220"/>
  <c r="N8864" i="8220"/>
  <c r="E8864" i="8220"/>
  <c r="N8863" i="8220"/>
  <c r="E8863" i="8220"/>
  <c r="N8862" i="8220"/>
  <c r="E8862" i="8220"/>
  <c r="N8861" i="8220"/>
  <c r="E8861" i="8220"/>
  <c r="N8860" i="8220"/>
  <c r="E8860" i="8220"/>
  <c r="N8859" i="8220"/>
  <c r="E8859" i="8220"/>
  <c r="N8858" i="8220"/>
  <c r="E8858" i="8220"/>
  <c r="N8857" i="8220"/>
  <c r="E8857" i="8220"/>
  <c r="N8856" i="8220"/>
  <c r="E8856" i="8220"/>
  <c r="N8855" i="8220"/>
  <c r="E8855" i="8220"/>
  <c r="N8854" i="8220"/>
  <c r="E8854" i="8220"/>
  <c r="N8853" i="8220"/>
  <c r="E8853" i="8220"/>
  <c r="N8852" i="8220"/>
  <c r="E8852" i="8220"/>
  <c r="N8851" i="8220"/>
  <c r="E8851" i="8220"/>
  <c r="N8850" i="8220"/>
  <c r="E8850" i="8220"/>
  <c r="N8849" i="8220"/>
  <c r="E8849" i="8220"/>
  <c r="N8848" i="8220"/>
  <c r="E8848" i="8220"/>
  <c r="N8847" i="8220"/>
  <c r="E8847" i="8220"/>
  <c r="N8846" i="8220"/>
  <c r="E8846" i="8220"/>
  <c r="N8845" i="8220"/>
  <c r="E8845" i="8220"/>
  <c r="N8844" i="8220"/>
  <c r="E8844" i="8220"/>
  <c r="N8843" i="8220"/>
  <c r="E8843" i="8220"/>
  <c r="N8842" i="8220"/>
  <c r="E8842" i="8220"/>
  <c r="N8841" i="8220"/>
  <c r="E8841" i="8220"/>
  <c r="N8840" i="8220"/>
  <c r="E8840" i="8220"/>
  <c r="N8839" i="8220"/>
  <c r="E8839" i="8220"/>
  <c r="N8838" i="8220"/>
  <c r="E8838" i="8220"/>
  <c r="N8837" i="8220"/>
  <c r="E8837" i="8220"/>
  <c r="N8836" i="8220"/>
  <c r="E8836" i="8220"/>
  <c r="N8835" i="8220"/>
  <c r="E8835" i="8220"/>
  <c r="N8834" i="8220"/>
  <c r="E8834" i="8220"/>
  <c r="N8833" i="8220"/>
  <c r="E8833" i="8220"/>
  <c r="N8832" i="8220"/>
  <c r="E8832" i="8220"/>
  <c r="N8831" i="8220"/>
  <c r="E8831" i="8220"/>
  <c r="N8830" i="8220"/>
  <c r="E8830" i="8220"/>
  <c r="N8829" i="8220"/>
  <c r="E8829" i="8220"/>
  <c r="N8828" i="8220"/>
  <c r="E8828" i="8220"/>
  <c r="N8827" i="8220"/>
  <c r="E8827" i="8220"/>
  <c r="N8826" i="8220"/>
  <c r="E8826" i="8220"/>
  <c r="N8825" i="8220"/>
  <c r="E8825" i="8220"/>
  <c r="N8824" i="8220"/>
  <c r="E8824" i="8220"/>
  <c r="N8823" i="8220"/>
  <c r="E8823" i="8220"/>
  <c r="N8822" i="8220"/>
  <c r="E8822" i="8220"/>
  <c r="N8821" i="8220"/>
  <c r="E8821" i="8220"/>
  <c r="N8820" i="8220"/>
  <c r="E8820" i="8220"/>
  <c r="N8819" i="8220"/>
  <c r="E8819" i="8220"/>
  <c r="N8818" i="8220"/>
  <c r="E8818" i="8220"/>
  <c r="N8817" i="8220"/>
  <c r="E8817" i="8220"/>
  <c r="N8816" i="8220"/>
  <c r="E8816" i="8220"/>
  <c r="N8815" i="8220"/>
  <c r="E8815" i="8220"/>
  <c r="N8814" i="8220"/>
  <c r="E8814" i="8220"/>
  <c r="N8813" i="8220"/>
  <c r="E8813" i="8220"/>
  <c r="N8812" i="8220"/>
  <c r="E8812" i="8220"/>
  <c r="N8811" i="8220"/>
  <c r="E8811" i="8220"/>
  <c r="N8810" i="8220"/>
  <c r="E8810" i="8220"/>
  <c r="N8809" i="8220"/>
  <c r="E8809" i="8220"/>
  <c r="N8808" i="8220"/>
  <c r="E8808" i="8220"/>
  <c r="N8807" i="8220"/>
  <c r="E8807" i="8220"/>
  <c r="N8806" i="8220"/>
  <c r="E8806" i="8220"/>
  <c r="N8805" i="8220"/>
  <c r="E8805" i="8220"/>
  <c r="N8804" i="8220"/>
  <c r="E8804" i="8220"/>
  <c r="N8803" i="8220"/>
  <c r="E8803" i="8220"/>
  <c r="N8802" i="8220"/>
  <c r="E8802" i="8220"/>
  <c r="N8801" i="8220"/>
  <c r="E8801" i="8220"/>
  <c r="N8800" i="8220"/>
  <c r="E8800" i="8220"/>
  <c r="N8799" i="8220"/>
  <c r="E8799" i="8220"/>
  <c r="N8798" i="8220"/>
  <c r="E8798" i="8220"/>
  <c r="N8797" i="8220"/>
  <c r="E8797" i="8220"/>
  <c r="N8796" i="8220"/>
  <c r="E8796" i="8220"/>
  <c r="N8795" i="8220"/>
  <c r="E8795" i="8220"/>
  <c r="N8794" i="8220"/>
  <c r="E8794" i="8220"/>
  <c r="N8793" i="8220"/>
  <c r="E8793" i="8220"/>
  <c r="N8792" i="8220"/>
  <c r="E8792" i="8220"/>
  <c r="N8791" i="8220"/>
  <c r="E8791" i="8220"/>
  <c r="N8790" i="8220"/>
  <c r="E8790" i="8220"/>
  <c r="N8789" i="8220"/>
  <c r="E8789" i="8220"/>
  <c r="N8788" i="8220"/>
  <c r="E8788" i="8220"/>
  <c r="N8787" i="8220"/>
  <c r="E8787" i="8220"/>
  <c r="N8786" i="8220"/>
  <c r="E8786" i="8220"/>
  <c r="N8785" i="8220"/>
  <c r="E8785" i="8220"/>
  <c r="N8784" i="8220"/>
  <c r="E8784" i="8220"/>
  <c r="N8783" i="8220"/>
  <c r="E8783" i="8220"/>
  <c r="N8782" i="8220"/>
  <c r="E8782" i="8220"/>
  <c r="N8781" i="8220"/>
  <c r="E8781" i="8220"/>
  <c r="N8780" i="8220"/>
  <c r="E8780" i="8220"/>
  <c r="N8779" i="8220"/>
  <c r="E8779" i="8220"/>
  <c r="N8778" i="8220"/>
  <c r="E8778" i="8220"/>
  <c r="N8777" i="8220"/>
  <c r="E8777" i="8220"/>
  <c r="N8776" i="8220"/>
  <c r="E8776" i="8220"/>
  <c r="N8775" i="8220"/>
  <c r="E8775" i="8220"/>
  <c r="N8774" i="8220"/>
  <c r="E8774" i="8220"/>
  <c r="N8773" i="8220"/>
  <c r="E8773" i="8220"/>
  <c r="N8772" i="8220"/>
  <c r="E8772" i="8220"/>
  <c r="N8771" i="8220"/>
  <c r="E8771" i="8220"/>
  <c r="N8770" i="8220"/>
  <c r="E8770" i="8220"/>
  <c r="N8769" i="8220"/>
  <c r="E8769" i="8220"/>
  <c r="N8768" i="8220"/>
  <c r="E8768" i="8220"/>
  <c r="N8767" i="8220"/>
  <c r="E8767" i="8220"/>
  <c r="N8766" i="8220"/>
  <c r="E8766" i="8220"/>
  <c r="N8765" i="8220"/>
  <c r="E8765" i="8220"/>
  <c r="N8764" i="8220"/>
  <c r="E8764" i="8220"/>
  <c r="N8763" i="8220"/>
  <c r="E8763" i="8220"/>
  <c r="N8762" i="8220"/>
  <c r="E8762" i="8220"/>
  <c r="N8761" i="8220"/>
  <c r="E8761" i="8220"/>
  <c r="N8760" i="8220"/>
  <c r="E8760" i="8220"/>
  <c r="N8759" i="8220"/>
  <c r="E8759" i="8220"/>
  <c r="N8758" i="8220"/>
  <c r="E8758" i="8220"/>
  <c r="N8757" i="8220"/>
  <c r="E8757" i="8220"/>
  <c r="N8756" i="8220"/>
  <c r="E8756" i="8220"/>
  <c r="N8755" i="8220"/>
  <c r="E8755" i="8220"/>
  <c r="N8754" i="8220"/>
  <c r="E8754" i="8220"/>
  <c r="N8753" i="8220"/>
  <c r="E8753" i="8220"/>
  <c r="N8752" i="8220"/>
  <c r="E8752" i="8220"/>
  <c r="N8751" i="8220"/>
  <c r="E8751" i="8220"/>
  <c r="N8750" i="8220"/>
  <c r="E8750" i="8220"/>
  <c r="N8749" i="8220"/>
  <c r="E8749" i="8220"/>
  <c r="N8748" i="8220"/>
  <c r="E8748" i="8220"/>
  <c r="N8747" i="8220"/>
  <c r="E8747" i="8220"/>
  <c r="N8746" i="8220"/>
  <c r="E8746" i="8220"/>
  <c r="N8745" i="8220"/>
  <c r="E8745" i="8220"/>
  <c r="N8744" i="8220"/>
  <c r="E8744" i="8220"/>
  <c r="N8743" i="8220"/>
  <c r="E8743" i="8220"/>
  <c r="N8742" i="8220"/>
  <c r="E8742" i="8220"/>
  <c r="N8741" i="8220"/>
  <c r="E8741" i="8220"/>
  <c r="N8740" i="8220"/>
  <c r="E8740" i="8220"/>
  <c r="N8739" i="8220"/>
  <c r="E8739" i="8220"/>
  <c r="N8738" i="8220"/>
  <c r="E8738" i="8220"/>
  <c r="N8737" i="8220"/>
  <c r="E8737" i="8220"/>
  <c r="N8736" i="8220"/>
  <c r="E8736" i="8220"/>
  <c r="N8735" i="8220"/>
  <c r="E8735" i="8220"/>
  <c r="N8734" i="8220"/>
  <c r="E8734" i="8220"/>
  <c r="N8733" i="8220"/>
  <c r="E8733" i="8220"/>
  <c r="N8732" i="8220"/>
  <c r="E8732" i="8220"/>
  <c r="N8731" i="8220"/>
  <c r="E8731" i="8220"/>
  <c r="N8730" i="8220"/>
  <c r="E8730" i="8220"/>
  <c r="N8729" i="8220"/>
  <c r="E8729" i="8220"/>
  <c r="N8728" i="8220"/>
  <c r="E8728" i="8220"/>
  <c r="M8727" i="8220"/>
  <c r="L8727" i="8220"/>
  <c r="H8727" i="8220"/>
  <c r="G8727" i="8220"/>
  <c r="F8727" i="8220"/>
  <c r="N8726" i="8220"/>
  <c r="K8726" i="8220"/>
  <c r="E8726" i="8220"/>
  <c r="N8725" i="8220"/>
  <c r="K8725" i="8220"/>
  <c r="E8725" i="8220"/>
  <c r="N8724" i="8220"/>
  <c r="K8724" i="8220"/>
  <c r="E8724" i="8220"/>
  <c r="N8723" i="8220"/>
  <c r="K8723" i="8220"/>
  <c r="E8723" i="8220"/>
  <c r="N8722" i="8220"/>
  <c r="K8722" i="8220"/>
  <c r="E8722" i="8220"/>
  <c r="N8721" i="8220"/>
  <c r="K8721" i="8220"/>
  <c r="E8721" i="8220"/>
  <c r="N8720" i="8220"/>
  <c r="K8720" i="8220"/>
  <c r="E8720" i="8220"/>
  <c r="N8719" i="8220"/>
  <c r="K8719" i="8220"/>
  <c r="E8719" i="8220"/>
  <c r="N8718" i="8220"/>
  <c r="K8718" i="8220"/>
  <c r="E8718" i="8220"/>
  <c r="N8717" i="8220"/>
  <c r="K8717" i="8220"/>
  <c r="E8717" i="8220"/>
  <c r="N8716" i="8220"/>
  <c r="K8716" i="8220"/>
  <c r="E8716" i="8220"/>
  <c r="N8715" i="8220"/>
  <c r="K8715" i="8220"/>
  <c r="E8715" i="8220"/>
  <c r="N8714" i="8220"/>
  <c r="K8714" i="8220"/>
  <c r="E8714" i="8220"/>
  <c r="N8713" i="8220"/>
  <c r="K8713" i="8220"/>
  <c r="E8713" i="8220"/>
  <c r="N8712" i="8220"/>
  <c r="K8712" i="8220"/>
  <c r="E8712" i="8220"/>
  <c r="N8711" i="8220"/>
  <c r="K8711" i="8220"/>
  <c r="E8711" i="8220"/>
  <c r="N8710" i="8220"/>
  <c r="K8710" i="8220"/>
  <c r="E8710" i="8220"/>
  <c r="N8709" i="8220"/>
  <c r="K8709" i="8220"/>
  <c r="E8709" i="8220"/>
  <c r="N8708" i="8220"/>
  <c r="K8708" i="8220"/>
  <c r="E8708" i="8220"/>
  <c r="N8707" i="8220"/>
  <c r="K8707" i="8220"/>
  <c r="E8707" i="8220"/>
  <c r="N8706" i="8220"/>
  <c r="K8706" i="8220"/>
  <c r="E8706" i="8220"/>
  <c r="N8705" i="8220"/>
  <c r="K8705" i="8220"/>
  <c r="E8705" i="8220"/>
  <c r="N8704" i="8220"/>
  <c r="K8704" i="8220"/>
  <c r="E8704" i="8220"/>
  <c r="N8703" i="8220"/>
  <c r="K8703" i="8220"/>
  <c r="E8703" i="8220"/>
  <c r="N8702" i="8220"/>
  <c r="K8702" i="8220"/>
  <c r="E8702" i="8220"/>
  <c r="N8701" i="8220"/>
  <c r="K8701" i="8220"/>
  <c r="E8701" i="8220"/>
  <c r="N8700" i="8220"/>
  <c r="K8700" i="8220"/>
  <c r="E8700" i="8220"/>
  <c r="N8699" i="8220"/>
  <c r="K8699" i="8220"/>
  <c r="E8699" i="8220"/>
  <c r="N8698" i="8220"/>
  <c r="K8698" i="8220"/>
  <c r="E8698" i="8220"/>
  <c r="N8697" i="8220"/>
  <c r="K8697" i="8220"/>
  <c r="E8697" i="8220"/>
  <c r="N8696" i="8220"/>
  <c r="K8696" i="8220"/>
  <c r="E8696" i="8220"/>
  <c r="N8695" i="8220"/>
  <c r="K8695" i="8220"/>
  <c r="E8695" i="8220"/>
  <c r="N8694" i="8220"/>
  <c r="K8694" i="8220"/>
  <c r="E8694" i="8220"/>
  <c r="N8693" i="8220"/>
  <c r="K8693" i="8220"/>
  <c r="E8693" i="8220"/>
  <c r="N8692" i="8220"/>
  <c r="K8692" i="8220"/>
  <c r="E8692" i="8220"/>
  <c r="N8691" i="8220"/>
  <c r="K8691" i="8220"/>
  <c r="E8691" i="8220"/>
  <c r="N8690" i="8220"/>
  <c r="K8690" i="8220"/>
  <c r="E8690" i="8220"/>
  <c r="N8689" i="8220"/>
  <c r="K8689" i="8220"/>
  <c r="E8689" i="8220"/>
  <c r="N8688" i="8220"/>
  <c r="K8688" i="8220"/>
  <c r="E8688" i="8220"/>
  <c r="N8687" i="8220"/>
  <c r="K8687" i="8220"/>
  <c r="E8687" i="8220"/>
  <c r="N8686" i="8220"/>
  <c r="K8686" i="8220"/>
  <c r="E8686" i="8220"/>
  <c r="N8685" i="8220"/>
  <c r="K8685" i="8220"/>
  <c r="E8685" i="8220"/>
  <c r="N8684" i="8220"/>
  <c r="K8684" i="8220"/>
  <c r="E8684" i="8220"/>
  <c r="N8683" i="8220"/>
  <c r="K8683" i="8220"/>
  <c r="E8683" i="8220"/>
  <c r="N8682" i="8220"/>
  <c r="K8682" i="8220"/>
  <c r="E8682" i="8220"/>
  <c r="N8681" i="8220"/>
  <c r="K8681" i="8220"/>
  <c r="E8681" i="8220"/>
  <c r="N8680" i="8220"/>
  <c r="K8680" i="8220"/>
  <c r="E8680" i="8220"/>
  <c r="N8679" i="8220"/>
  <c r="K8679" i="8220"/>
  <c r="E8679" i="8220"/>
  <c r="N8678" i="8220"/>
  <c r="K8678" i="8220"/>
  <c r="E8678" i="8220"/>
  <c r="N8677" i="8220"/>
  <c r="K8677" i="8220"/>
  <c r="E8677" i="8220"/>
  <c r="N8676" i="8220"/>
  <c r="K8676" i="8220"/>
  <c r="E8676" i="8220"/>
  <c r="N8675" i="8220"/>
  <c r="K8675" i="8220"/>
  <c r="E8675" i="8220"/>
  <c r="N8674" i="8220"/>
  <c r="K8674" i="8220"/>
  <c r="E8674" i="8220"/>
  <c r="N8673" i="8220"/>
  <c r="K8673" i="8220"/>
  <c r="E8673" i="8220"/>
  <c r="N8672" i="8220"/>
  <c r="K8672" i="8220"/>
  <c r="E8672" i="8220"/>
  <c r="N8671" i="8220"/>
  <c r="K8671" i="8220"/>
  <c r="E8671" i="8220"/>
  <c r="N8670" i="8220"/>
  <c r="K8670" i="8220"/>
  <c r="E8670" i="8220"/>
  <c r="N8669" i="8220"/>
  <c r="K8669" i="8220"/>
  <c r="E8669" i="8220"/>
  <c r="N8668" i="8220"/>
  <c r="K8668" i="8220"/>
  <c r="E8668" i="8220"/>
  <c r="N8667" i="8220"/>
  <c r="K8667" i="8220"/>
  <c r="E8667" i="8220"/>
  <c r="N8666" i="8220"/>
  <c r="K8666" i="8220"/>
  <c r="E8666" i="8220"/>
  <c r="N8665" i="8220"/>
  <c r="K8665" i="8220"/>
  <c r="E8665" i="8220"/>
  <c r="N8664" i="8220"/>
  <c r="K8664" i="8220"/>
  <c r="E8664" i="8220"/>
  <c r="N8663" i="8220"/>
  <c r="K8663" i="8220"/>
  <c r="E8663" i="8220"/>
  <c r="N8662" i="8220"/>
  <c r="K8662" i="8220"/>
  <c r="E8662" i="8220"/>
  <c r="N8661" i="8220"/>
  <c r="K8661" i="8220"/>
  <c r="E8661" i="8220"/>
  <c r="N8660" i="8220"/>
  <c r="K8660" i="8220"/>
  <c r="E8660" i="8220"/>
  <c r="N8659" i="8220"/>
  <c r="K8659" i="8220"/>
  <c r="E8659" i="8220"/>
  <c r="N8658" i="8220"/>
  <c r="K8658" i="8220"/>
  <c r="E8658" i="8220"/>
  <c r="N8657" i="8220"/>
  <c r="K8657" i="8220"/>
  <c r="E8657" i="8220"/>
  <c r="N8656" i="8220"/>
  <c r="K8656" i="8220"/>
  <c r="E8656" i="8220"/>
  <c r="N8655" i="8220"/>
  <c r="K8655" i="8220"/>
  <c r="E8655" i="8220"/>
  <c r="N8654" i="8220"/>
  <c r="K8654" i="8220"/>
  <c r="E8654" i="8220"/>
  <c r="N8653" i="8220"/>
  <c r="K8653" i="8220"/>
  <c r="E8653" i="8220"/>
  <c r="N8652" i="8220"/>
  <c r="K8652" i="8220"/>
  <c r="E8652" i="8220"/>
  <c r="N8651" i="8220"/>
  <c r="K8651" i="8220"/>
  <c r="E8651" i="8220"/>
  <c r="N8650" i="8220"/>
  <c r="K8650" i="8220"/>
  <c r="E8650" i="8220"/>
  <c r="N8649" i="8220"/>
  <c r="K8649" i="8220"/>
  <c r="E8649" i="8220"/>
  <c r="N8648" i="8220"/>
  <c r="K8648" i="8220"/>
  <c r="E8648" i="8220"/>
  <c r="N8647" i="8220"/>
  <c r="K8647" i="8220"/>
  <c r="E8647" i="8220"/>
  <c r="N8646" i="8220"/>
  <c r="K8646" i="8220"/>
  <c r="E8646" i="8220"/>
  <c r="N8645" i="8220"/>
  <c r="K8645" i="8220"/>
  <c r="E8645" i="8220"/>
  <c r="N8644" i="8220"/>
  <c r="K8644" i="8220"/>
  <c r="E8644" i="8220"/>
  <c r="N8643" i="8220"/>
  <c r="K8643" i="8220"/>
  <c r="E8643" i="8220"/>
  <c r="N8642" i="8220"/>
  <c r="K8642" i="8220"/>
  <c r="E8642" i="8220"/>
  <c r="N8641" i="8220"/>
  <c r="K8641" i="8220"/>
  <c r="E8641" i="8220"/>
  <c r="N8640" i="8220"/>
  <c r="K8640" i="8220"/>
  <c r="E8640" i="8220"/>
  <c r="N8639" i="8220"/>
  <c r="K8639" i="8220"/>
  <c r="E8639" i="8220"/>
  <c r="N8638" i="8220"/>
  <c r="K8638" i="8220"/>
  <c r="E8638" i="8220"/>
  <c r="N8637" i="8220"/>
  <c r="K8637" i="8220"/>
  <c r="E8637" i="8220"/>
  <c r="N8636" i="8220"/>
  <c r="K8636" i="8220"/>
  <c r="E8636" i="8220"/>
  <c r="N8635" i="8220"/>
  <c r="K8635" i="8220"/>
  <c r="E8635" i="8220"/>
  <c r="N8634" i="8220"/>
  <c r="K8634" i="8220"/>
  <c r="E8634" i="8220"/>
  <c r="N8633" i="8220"/>
  <c r="K8633" i="8220"/>
  <c r="E8633" i="8220"/>
  <c r="N8632" i="8220"/>
  <c r="K8632" i="8220"/>
  <c r="E8632" i="8220"/>
  <c r="N8631" i="8220"/>
  <c r="K8631" i="8220"/>
  <c r="E8631" i="8220"/>
  <c r="N8630" i="8220"/>
  <c r="K8630" i="8220"/>
  <c r="E8630" i="8220"/>
  <c r="N8629" i="8220"/>
  <c r="K8629" i="8220"/>
  <c r="E8629" i="8220"/>
  <c r="N8628" i="8220"/>
  <c r="K8628" i="8220"/>
  <c r="E8628" i="8220"/>
  <c r="N8627" i="8220"/>
  <c r="K8627" i="8220"/>
  <c r="E8627" i="8220"/>
  <c r="N8626" i="8220"/>
  <c r="K8626" i="8220"/>
  <c r="E8626" i="8220"/>
  <c r="N8625" i="8220"/>
  <c r="K8625" i="8220"/>
  <c r="E8625" i="8220"/>
  <c r="N8624" i="8220"/>
  <c r="K8624" i="8220"/>
  <c r="E8624" i="8220"/>
  <c r="N8623" i="8220"/>
  <c r="K8623" i="8220"/>
  <c r="E8623" i="8220"/>
  <c r="N8622" i="8220"/>
  <c r="K8622" i="8220"/>
  <c r="E8622" i="8220"/>
  <c r="N8621" i="8220"/>
  <c r="K8621" i="8220"/>
  <c r="E8621" i="8220"/>
  <c r="N8620" i="8220"/>
  <c r="K8620" i="8220"/>
  <c r="E8620" i="8220"/>
  <c r="N8619" i="8220"/>
  <c r="K8619" i="8220"/>
  <c r="E8619" i="8220"/>
  <c r="A8619" i="8220"/>
  <c r="N8618" i="8220"/>
  <c r="K8618" i="8220"/>
  <c r="E8618" i="8220"/>
  <c r="N8617" i="8220"/>
  <c r="K8617" i="8220"/>
  <c r="E8617" i="8220"/>
  <c r="N8616" i="8220"/>
  <c r="K8616" i="8220"/>
  <c r="E8616" i="8220"/>
  <c r="N8615" i="8220"/>
  <c r="K8615" i="8220"/>
  <c r="E8615" i="8220"/>
  <c r="N8614" i="8220"/>
  <c r="K8614" i="8220"/>
  <c r="E8614" i="8220"/>
  <c r="N8613" i="8220"/>
  <c r="K8613" i="8220"/>
  <c r="E8613" i="8220"/>
  <c r="N8612" i="8220"/>
  <c r="K8612" i="8220"/>
  <c r="E8612" i="8220"/>
  <c r="N8611" i="8220"/>
  <c r="K8611" i="8220"/>
  <c r="E8611" i="8220"/>
  <c r="N8610" i="8220"/>
  <c r="K8610" i="8220"/>
  <c r="E8610" i="8220"/>
  <c r="N8609" i="8220"/>
  <c r="K8609" i="8220"/>
  <c r="E8609" i="8220"/>
  <c r="N8608" i="8220"/>
  <c r="K8608" i="8220"/>
  <c r="E8608" i="8220"/>
  <c r="N8607" i="8220"/>
  <c r="K8607" i="8220"/>
  <c r="E8607" i="8220"/>
  <c r="N8606" i="8220"/>
  <c r="K8606" i="8220"/>
  <c r="E8606" i="8220"/>
  <c r="N8605" i="8220"/>
  <c r="K8605" i="8220"/>
  <c r="E8605" i="8220"/>
  <c r="N8604" i="8220"/>
  <c r="K8604" i="8220"/>
  <c r="E8604" i="8220"/>
  <c r="N8603" i="8220"/>
  <c r="K8603" i="8220"/>
  <c r="E8603" i="8220"/>
  <c r="N8602" i="8220"/>
  <c r="K8602" i="8220"/>
  <c r="E8602" i="8220"/>
  <c r="N8601" i="8220"/>
  <c r="K8601" i="8220"/>
  <c r="E8601" i="8220"/>
  <c r="N8600" i="8220"/>
  <c r="K8600" i="8220"/>
  <c r="E8600" i="8220"/>
  <c r="N8599" i="8220"/>
  <c r="K8599" i="8220"/>
  <c r="E8599" i="8220"/>
  <c r="N8598" i="8220"/>
  <c r="K8598" i="8220"/>
  <c r="E8598" i="8220"/>
  <c r="N8597" i="8220"/>
  <c r="K8597" i="8220"/>
  <c r="E8597" i="8220"/>
  <c r="N8596" i="8220"/>
  <c r="K8596" i="8220"/>
  <c r="E8596" i="8220"/>
  <c r="N8595" i="8220"/>
  <c r="K8595" i="8220"/>
  <c r="E8595" i="8220"/>
  <c r="N8594" i="8220"/>
  <c r="K8594" i="8220"/>
  <c r="E8594" i="8220"/>
  <c r="N8593" i="8220"/>
  <c r="K8593" i="8220"/>
  <c r="E8593" i="8220"/>
  <c r="N8592" i="8220"/>
  <c r="K8592" i="8220"/>
  <c r="E8592" i="8220"/>
  <c r="N8591" i="8220"/>
  <c r="K8591" i="8220"/>
  <c r="E8591" i="8220"/>
  <c r="N8590" i="8220"/>
  <c r="K8590" i="8220"/>
  <c r="E8590" i="8220"/>
  <c r="N8589" i="8220"/>
  <c r="K8589" i="8220"/>
  <c r="E8589" i="8220"/>
  <c r="N8588" i="8220"/>
  <c r="K8588" i="8220"/>
  <c r="E8588" i="8220"/>
  <c r="N8587" i="8220"/>
  <c r="K8587" i="8220"/>
  <c r="E8587" i="8220"/>
  <c r="N8586" i="8220"/>
  <c r="K8586" i="8220"/>
  <c r="E8586" i="8220"/>
  <c r="N8585" i="8220"/>
  <c r="K8585" i="8220"/>
  <c r="E8585" i="8220"/>
  <c r="N8584" i="8220"/>
  <c r="K8584" i="8220"/>
  <c r="E8584" i="8220"/>
  <c r="N8583" i="8220"/>
  <c r="K8583" i="8220"/>
  <c r="E8583" i="8220"/>
  <c r="N8582" i="8220"/>
  <c r="K8582" i="8220"/>
  <c r="E8582" i="8220"/>
  <c r="N8581" i="8220"/>
  <c r="K8581" i="8220"/>
  <c r="E8581" i="8220"/>
  <c r="N8580" i="8220"/>
  <c r="K8580" i="8220"/>
  <c r="E8580" i="8220"/>
  <c r="N8579" i="8220"/>
  <c r="K8579" i="8220"/>
  <c r="E8579" i="8220"/>
  <c r="N8578" i="8220"/>
  <c r="K8578" i="8220"/>
  <c r="E8578" i="8220"/>
  <c r="N8577" i="8220"/>
  <c r="K8577" i="8220"/>
  <c r="E8577" i="8220"/>
  <c r="N8576" i="8220"/>
  <c r="K8576" i="8220"/>
  <c r="E8576" i="8220"/>
  <c r="N8575" i="8220"/>
  <c r="K8575" i="8220"/>
  <c r="E8575" i="8220"/>
  <c r="N8574" i="8220"/>
  <c r="K8574" i="8220"/>
  <c r="E8574" i="8220"/>
  <c r="N8573" i="8220"/>
  <c r="K8573" i="8220"/>
  <c r="E8573" i="8220"/>
  <c r="N8572" i="8220"/>
  <c r="K8572" i="8220"/>
  <c r="E8572" i="8220"/>
  <c r="N8571" i="8220"/>
  <c r="K8571" i="8220"/>
  <c r="E8571" i="8220"/>
  <c r="N8570" i="8220"/>
  <c r="K8570" i="8220"/>
  <c r="E8570" i="8220"/>
  <c r="N8569" i="8220"/>
  <c r="K8569" i="8220"/>
  <c r="E8569" i="8220"/>
  <c r="N8568" i="8220"/>
  <c r="K8568" i="8220"/>
  <c r="E8568" i="8220"/>
  <c r="N8567" i="8220"/>
  <c r="K8567" i="8220"/>
  <c r="E8567" i="8220"/>
  <c r="N8566" i="8220"/>
  <c r="K8566" i="8220"/>
  <c r="E8566" i="8220"/>
  <c r="N8565" i="8220"/>
  <c r="K8565" i="8220"/>
  <c r="E8565" i="8220"/>
  <c r="N8564" i="8220"/>
  <c r="K8564" i="8220"/>
  <c r="E8564" i="8220"/>
  <c r="N8563" i="8220"/>
  <c r="K8563" i="8220"/>
  <c r="E8563" i="8220"/>
  <c r="N8562" i="8220"/>
  <c r="K8562" i="8220"/>
  <c r="E8562" i="8220"/>
  <c r="N8561" i="8220"/>
  <c r="K8561" i="8220"/>
  <c r="E8561" i="8220"/>
  <c r="N8560" i="8220"/>
  <c r="K8560" i="8220"/>
  <c r="E8560" i="8220"/>
  <c r="N8559" i="8220"/>
  <c r="K8559" i="8220"/>
  <c r="E8559" i="8220"/>
  <c r="N8558" i="8220"/>
  <c r="K8558" i="8220"/>
  <c r="E8558" i="8220"/>
  <c r="N8557" i="8220"/>
  <c r="K8557" i="8220"/>
  <c r="E8557" i="8220"/>
  <c r="N8556" i="8220"/>
  <c r="K8556" i="8220"/>
  <c r="E8556" i="8220"/>
  <c r="N8555" i="8220"/>
  <c r="K8555" i="8220"/>
  <c r="E8555" i="8220"/>
  <c r="N8554" i="8220"/>
  <c r="K8554" i="8220"/>
  <c r="E8554" i="8220"/>
  <c r="N8553" i="8220"/>
  <c r="K8553" i="8220"/>
  <c r="E8553" i="8220"/>
  <c r="N8552" i="8220"/>
  <c r="K8552" i="8220"/>
  <c r="E8552" i="8220"/>
  <c r="N8551" i="8220"/>
  <c r="K8551" i="8220"/>
  <c r="E8551" i="8220"/>
  <c r="N8550" i="8220"/>
  <c r="K8550" i="8220"/>
  <c r="E8550" i="8220"/>
  <c r="N8549" i="8220"/>
  <c r="K8549" i="8220"/>
  <c r="E8549" i="8220"/>
  <c r="N8548" i="8220"/>
  <c r="K8548" i="8220"/>
  <c r="E8548" i="8220"/>
  <c r="N8547" i="8220"/>
  <c r="K8547" i="8220"/>
  <c r="E8547" i="8220"/>
  <c r="N8546" i="8220"/>
  <c r="K8546" i="8220"/>
  <c r="E8546" i="8220"/>
  <c r="N8545" i="8220"/>
  <c r="K8545" i="8220"/>
  <c r="E8545" i="8220"/>
  <c r="N8544" i="8220"/>
  <c r="K8544" i="8220"/>
  <c r="E8544" i="8220"/>
  <c r="N8543" i="8220"/>
  <c r="K8543" i="8220"/>
  <c r="E8543" i="8220"/>
  <c r="N8542" i="8220"/>
  <c r="K8542" i="8220"/>
  <c r="E8542" i="8220"/>
  <c r="N8541" i="8220"/>
  <c r="K8541" i="8220"/>
  <c r="E8541" i="8220"/>
  <c r="N8540" i="8220"/>
  <c r="K8540" i="8220"/>
  <c r="E8540" i="8220"/>
  <c r="N8539" i="8220"/>
  <c r="K8539" i="8220"/>
  <c r="E8539" i="8220"/>
  <c r="N8538" i="8220"/>
  <c r="K8538" i="8220"/>
  <c r="E8538" i="8220"/>
  <c r="N8537" i="8220"/>
  <c r="K8537" i="8220"/>
  <c r="E8537" i="8220"/>
  <c r="N8536" i="8220"/>
  <c r="K8536" i="8220"/>
  <c r="E8536" i="8220"/>
  <c r="N8535" i="8220"/>
  <c r="K8535" i="8220"/>
  <c r="E8535" i="8220"/>
  <c r="N8534" i="8220"/>
  <c r="K8534" i="8220"/>
  <c r="E8534" i="8220"/>
  <c r="N8533" i="8220"/>
  <c r="K8533" i="8220"/>
  <c r="E8533" i="8220"/>
  <c r="N8532" i="8220"/>
  <c r="K8532" i="8220"/>
  <c r="E8532" i="8220"/>
  <c r="N8531" i="8220"/>
  <c r="K8531" i="8220"/>
  <c r="E8531" i="8220"/>
  <c r="N8530" i="8220"/>
  <c r="K8530" i="8220"/>
  <c r="E8530" i="8220"/>
  <c r="N8529" i="8220"/>
  <c r="K8529" i="8220"/>
  <c r="E8529" i="8220"/>
  <c r="N8528" i="8220"/>
  <c r="K8528" i="8220"/>
  <c r="E8528" i="8220"/>
  <c r="N8527" i="8220"/>
  <c r="K8527" i="8220"/>
  <c r="E8527" i="8220"/>
  <c r="N8526" i="8220"/>
  <c r="K8526" i="8220"/>
  <c r="E8526" i="8220"/>
  <c r="N8525" i="8220"/>
  <c r="K8525" i="8220"/>
  <c r="E8525" i="8220"/>
  <c r="N8524" i="8220"/>
  <c r="K8524" i="8220"/>
  <c r="E8524" i="8220"/>
  <c r="N8523" i="8220"/>
  <c r="K8523" i="8220"/>
  <c r="E8523" i="8220"/>
  <c r="N8522" i="8220"/>
  <c r="K8522" i="8220"/>
  <c r="E8522" i="8220"/>
  <c r="N8521" i="8220"/>
  <c r="K8521" i="8220"/>
  <c r="E8521" i="8220"/>
  <c r="N8520" i="8220"/>
  <c r="K8520" i="8220"/>
  <c r="E8520" i="8220"/>
  <c r="N8519" i="8220"/>
  <c r="K8519" i="8220"/>
  <c r="E8519" i="8220"/>
  <c r="N8518" i="8220"/>
  <c r="K8518" i="8220"/>
  <c r="E8518" i="8220"/>
  <c r="N8517" i="8220"/>
  <c r="K8517" i="8220"/>
  <c r="E8517" i="8220"/>
  <c r="N8516" i="8220"/>
  <c r="K8516" i="8220"/>
  <c r="E8516" i="8220"/>
  <c r="N8515" i="8220"/>
  <c r="K8515" i="8220"/>
  <c r="E8515" i="8220"/>
  <c r="N8514" i="8220"/>
  <c r="K8514" i="8220"/>
  <c r="E8514" i="8220"/>
  <c r="N8513" i="8220"/>
  <c r="K8513" i="8220"/>
  <c r="E8513" i="8220"/>
  <c r="N8512" i="8220"/>
  <c r="K8512" i="8220"/>
  <c r="E8512" i="8220"/>
  <c r="N8511" i="8220"/>
  <c r="K8511" i="8220"/>
  <c r="E8511" i="8220"/>
  <c r="N8510" i="8220"/>
  <c r="K8510" i="8220"/>
  <c r="E8510" i="8220"/>
  <c r="N8509" i="8220"/>
  <c r="K8509" i="8220"/>
  <c r="E8509" i="8220"/>
  <c r="N8508" i="8220"/>
  <c r="K8508" i="8220"/>
  <c r="E8508" i="8220"/>
  <c r="N8507" i="8220"/>
  <c r="K8507" i="8220"/>
  <c r="E8507" i="8220"/>
  <c r="N8506" i="8220"/>
  <c r="K8506" i="8220"/>
  <c r="E8506" i="8220"/>
  <c r="N8505" i="8220"/>
  <c r="K8505" i="8220"/>
  <c r="E8505" i="8220"/>
  <c r="N8504" i="8220"/>
  <c r="K8504" i="8220"/>
  <c r="E8504" i="8220"/>
  <c r="N8503" i="8220"/>
  <c r="K8503" i="8220"/>
  <c r="E8503" i="8220"/>
  <c r="N8502" i="8220"/>
  <c r="K8502" i="8220"/>
  <c r="E8502" i="8220"/>
  <c r="N8501" i="8220"/>
  <c r="K8501" i="8220"/>
  <c r="E8501" i="8220"/>
  <c r="N8500" i="8220"/>
  <c r="K8500" i="8220"/>
  <c r="E8500" i="8220"/>
  <c r="N8499" i="8220"/>
  <c r="K8499" i="8220"/>
  <c r="E8499" i="8220"/>
  <c r="N8498" i="8220"/>
  <c r="K8498" i="8220"/>
  <c r="E8498" i="8220"/>
  <c r="N8497" i="8220"/>
  <c r="K8497" i="8220"/>
  <c r="E8497" i="8220"/>
  <c r="N8496" i="8220"/>
  <c r="K8496" i="8220"/>
  <c r="E8496" i="8220"/>
  <c r="N8495" i="8220"/>
  <c r="K8495" i="8220"/>
  <c r="E8495" i="8220"/>
  <c r="N8494" i="8220"/>
  <c r="K8494" i="8220"/>
  <c r="E8494" i="8220"/>
  <c r="N8493" i="8220"/>
  <c r="K8493" i="8220"/>
  <c r="E8493" i="8220"/>
  <c r="N8492" i="8220"/>
  <c r="K8492" i="8220"/>
  <c r="E8492" i="8220"/>
  <c r="N8491" i="8220"/>
  <c r="K8491" i="8220"/>
  <c r="E8491" i="8220"/>
  <c r="N8490" i="8220"/>
  <c r="K8490" i="8220"/>
  <c r="E8490" i="8220"/>
  <c r="N8489" i="8220"/>
  <c r="K8489" i="8220"/>
  <c r="E8489" i="8220"/>
  <c r="N8488" i="8220"/>
  <c r="K8488" i="8220"/>
  <c r="E8488" i="8220"/>
  <c r="N8487" i="8220"/>
  <c r="K8487" i="8220"/>
  <c r="E8487" i="8220"/>
  <c r="N8486" i="8220"/>
  <c r="K8486" i="8220"/>
  <c r="E8486" i="8220"/>
  <c r="N8485" i="8220"/>
  <c r="K8485" i="8220"/>
  <c r="E8485" i="8220"/>
  <c r="N8484" i="8220"/>
  <c r="K8484" i="8220"/>
  <c r="E8484" i="8220"/>
  <c r="N8483" i="8220"/>
  <c r="K8483" i="8220"/>
  <c r="E8483" i="8220"/>
  <c r="N8482" i="8220"/>
  <c r="K8482" i="8220"/>
  <c r="E8482" i="8220"/>
  <c r="N8481" i="8220"/>
  <c r="K8481" i="8220"/>
  <c r="E8481" i="8220"/>
  <c r="N8480" i="8220"/>
  <c r="K8480" i="8220"/>
  <c r="E8480" i="8220"/>
  <c r="N8479" i="8220"/>
  <c r="K8479" i="8220"/>
  <c r="E8479" i="8220"/>
  <c r="N8478" i="8220"/>
  <c r="K8478" i="8220"/>
  <c r="E8478" i="8220"/>
  <c r="N8477" i="8220"/>
  <c r="K8477" i="8220"/>
  <c r="E8477" i="8220"/>
  <c r="N8476" i="8220"/>
  <c r="K8476" i="8220"/>
  <c r="E8476" i="8220"/>
  <c r="N8475" i="8220"/>
  <c r="K8475" i="8220"/>
  <c r="E8475" i="8220"/>
  <c r="N8474" i="8220"/>
  <c r="K8474" i="8220"/>
  <c r="E8474" i="8220"/>
  <c r="N8473" i="8220"/>
  <c r="K8473" i="8220"/>
  <c r="E8473" i="8220"/>
  <c r="N8472" i="8220"/>
  <c r="K8472" i="8220"/>
  <c r="E8472" i="8220"/>
  <c r="N8471" i="8220"/>
  <c r="K8471" i="8220"/>
  <c r="E8471" i="8220"/>
  <c r="N8470" i="8220"/>
  <c r="K8470" i="8220"/>
  <c r="E8470" i="8220"/>
  <c r="N8469" i="8220"/>
  <c r="K8469" i="8220"/>
  <c r="E8469" i="8220"/>
  <c r="N8468" i="8220"/>
  <c r="K8468" i="8220"/>
  <c r="E8468" i="8220"/>
  <c r="N8467" i="8220"/>
  <c r="K8467" i="8220"/>
  <c r="E8467" i="8220"/>
  <c r="N8466" i="8220"/>
  <c r="K8466" i="8220"/>
  <c r="E8466" i="8220"/>
  <c r="N8465" i="8220"/>
  <c r="K8465" i="8220"/>
  <c r="E8465" i="8220"/>
  <c r="N8464" i="8220"/>
  <c r="K8464" i="8220"/>
  <c r="E8464" i="8220"/>
  <c r="N8463" i="8220"/>
  <c r="K8463" i="8220"/>
  <c r="E8463" i="8220"/>
  <c r="N8462" i="8220"/>
  <c r="K8462" i="8220"/>
  <c r="E8462" i="8220"/>
  <c r="N8461" i="8220"/>
  <c r="K8461" i="8220"/>
  <c r="E8461" i="8220"/>
  <c r="N8460" i="8220"/>
  <c r="K8460" i="8220"/>
  <c r="E8460" i="8220"/>
  <c r="N8459" i="8220"/>
  <c r="K8459" i="8220"/>
  <c r="E8459" i="8220"/>
  <c r="N8458" i="8220"/>
  <c r="K8458" i="8220"/>
  <c r="E8458" i="8220"/>
  <c r="N8457" i="8220"/>
  <c r="K8457" i="8220"/>
  <c r="E8457" i="8220"/>
  <c r="N8456" i="8220"/>
  <c r="K8456" i="8220"/>
  <c r="E8456" i="8220"/>
  <c r="N8455" i="8220"/>
  <c r="K8455" i="8220"/>
  <c r="E8455" i="8220"/>
  <c r="N8454" i="8220"/>
  <c r="K8454" i="8220"/>
  <c r="E8454" i="8220"/>
  <c r="N8453" i="8220"/>
  <c r="K8453" i="8220"/>
  <c r="E8453" i="8220"/>
  <c r="N8452" i="8220"/>
  <c r="K8452" i="8220"/>
  <c r="E8452" i="8220"/>
  <c r="N8451" i="8220"/>
  <c r="K8451" i="8220"/>
  <c r="E8451" i="8220"/>
  <c r="N8450" i="8220"/>
  <c r="K8450" i="8220"/>
  <c r="E8450" i="8220"/>
  <c r="N8449" i="8220"/>
  <c r="K8449" i="8220"/>
  <c r="E8449" i="8220"/>
  <c r="N8448" i="8220"/>
  <c r="K8448" i="8220"/>
  <c r="E8448" i="8220"/>
  <c r="N8447" i="8220"/>
  <c r="K8447" i="8220"/>
  <c r="E8447" i="8220"/>
  <c r="N8446" i="8220"/>
  <c r="K8446" i="8220"/>
  <c r="E8446" i="8220"/>
  <c r="N8445" i="8220"/>
  <c r="K8445" i="8220"/>
  <c r="E8445" i="8220"/>
  <c r="N8444" i="8220"/>
  <c r="K8444" i="8220"/>
  <c r="E8444" i="8220"/>
  <c r="N8443" i="8220"/>
  <c r="K8443" i="8220"/>
  <c r="E8443" i="8220"/>
  <c r="N8442" i="8220"/>
  <c r="K8442" i="8220"/>
  <c r="E8442" i="8220"/>
  <c r="N8441" i="8220"/>
  <c r="K8441" i="8220"/>
  <c r="E8441" i="8220"/>
  <c r="N8440" i="8220"/>
  <c r="K8440" i="8220"/>
  <c r="E8440" i="8220"/>
  <c r="N8439" i="8220"/>
  <c r="K8439" i="8220"/>
  <c r="E8439" i="8220"/>
  <c r="N8438" i="8220"/>
  <c r="K8438" i="8220"/>
  <c r="E8438" i="8220"/>
  <c r="N8437" i="8220"/>
  <c r="K8437" i="8220"/>
  <c r="E8437" i="8220"/>
  <c r="N8436" i="8220"/>
  <c r="K8436" i="8220"/>
  <c r="E8436" i="8220"/>
  <c r="N8435" i="8220"/>
  <c r="K8435" i="8220"/>
  <c r="E8435" i="8220"/>
  <c r="N8434" i="8220"/>
  <c r="K8434" i="8220"/>
  <c r="E8434" i="8220"/>
  <c r="N8433" i="8220"/>
  <c r="K8433" i="8220"/>
  <c r="E8433" i="8220"/>
  <c r="N8432" i="8220"/>
  <c r="K8432" i="8220"/>
  <c r="E8432" i="8220"/>
  <c r="N8431" i="8220"/>
  <c r="K8431" i="8220"/>
  <c r="E8431" i="8220"/>
  <c r="N8430" i="8220"/>
  <c r="K8430" i="8220"/>
  <c r="E8430" i="8220"/>
  <c r="N8429" i="8220"/>
  <c r="K8429" i="8220"/>
  <c r="E8429" i="8220"/>
  <c r="N8428" i="8220"/>
  <c r="K8428" i="8220"/>
  <c r="E8428" i="8220"/>
  <c r="N8427" i="8220"/>
  <c r="K8427" i="8220"/>
  <c r="E8427" i="8220"/>
  <c r="N8426" i="8220"/>
  <c r="K8426" i="8220"/>
  <c r="E8426" i="8220"/>
  <c r="N8425" i="8220"/>
  <c r="K8425" i="8220"/>
  <c r="E8425" i="8220"/>
  <c r="N8424" i="8220"/>
  <c r="K8424" i="8220"/>
  <c r="E8424" i="8220"/>
  <c r="N8423" i="8220"/>
  <c r="K8423" i="8220"/>
  <c r="E8423" i="8220"/>
  <c r="N8422" i="8220"/>
  <c r="K8422" i="8220"/>
  <c r="E8422" i="8220"/>
  <c r="N8421" i="8220"/>
  <c r="K8421" i="8220"/>
  <c r="E8421" i="8220"/>
  <c r="N8420" i="8220"/>
  <c r="K8420" i="8220"/>
  <c r="E8420" i="8220"/>
  <c r="N8419" i="8220"/>
  <c r="K8419" i="8220"/>
  <c r="E8419" i="8220"/>
  <c r="N8418" i="8220"/>
  <c r="K8418" i="8220"/>
  <c r="E8418" i="8220"/>
  <c r="N8417" i="8220"/>
  <c r="K8417" i="8220"/>
  <c r="E8417" i="8220"/>
  <c r="N8416" i="8220"/>
  <c r="K8416" i="8220"/>
  <c r="E8416" i="8220"/>
  <c r="N8415" i="8220"/>
  <c r="K8415" i="8220"/>
  <c r="E8415" i="8220"/>
  <c r="N8414" i="8220"/>
  <c r="K8414" i="8220"/>
  <c r="E8414" i="8220"/>
  <c r="N8413" i="8220"/>
  <c r="K8413" i="8220"/>
  <c r="E8413" i="8220"/>
  <c r="N8412" i="8220"/>
  <c r="K8412" i="8220"/>
  <c r="E8412" i="8220"/>
  <c r="N8411" i="8220"/>
  <c r="K8411" i="8220"/>
  <c r="E8411" i="8220"/>
  <c r="N8410" i="8220"/>
  <c r="K8410" i="8220"/>
  <c r="E8410" i="8220"/>
  <c r="N8409" i="8220"/>
  <c r="K8409" i="8220"/>
  <c r="E8409" i="8220"/>
  <c r="N8408" i="8220"/>
  <c r="K8408" i="8220"/>
  <c r="E8408" i="8220"/>
  <c r="N8407" i="8220"/>
  <c r="K8407" i="8220"/>
  <c r="E8407" i="8220"/>
  <c r="N8406" i="8220"/>
  <c r="K8406" i="8220"/>
  <c r="E8406" i="8220"/>
  <c r="N8405" i="8220"/>
  <c r="K8405" i="8220"/>
  <c r="E8405" i="8220"/>
  <c r="N8404" i="8220"/>
  <c r="K8404" i="8220"/>
  <c r="E8404" i="8220"/>
  <c r="N8403" i="8220"/>
  <c r="K8403" i="8220"/>
  <c r="E8403" i="8220"/>
  <c r="N8402" i="8220"/>
  <c r="K8402" i="8220"/>
  <c r="E8402" i="8220"/>
  <c r="N8401" i="8220"/>
  <c r="K8401" i="8220"/>
  <c r="E8401" i="8220"/>
  <c r="N8400" i="8220"/>
  <c r="K8400" i="8220"/>
  <c r="E8400" i="8220"/>
  <c r="N8399" i="8220"/>
  <c r="K8399" i="8220"/>
  <c r="E8399" i="8220"/>
  <c r="N8398" i="8220"/>
  <c r="K8398" i="8220"/>
  <c r="E8398" i="8220"/>
  <c r="N8397" i="8220"/>
  <c r="K8397" i="8220"/>
  <c r="E8397" i="8220"/>
  <c r="N8396" i="8220"/>
  <c r="K8396" i="8220"/>
  <c r="E8396" i="8220"/>
  <c r="N8395" i="8220"/>
  <c r="K8395" i="8220"/>
  <c r="E8395" i="8220"/>
  <c r="N8394" i="8220"/>
  <c r="K8394" i="8220"/>
  <c r="E8394" i="8220"/>
  <c r="N8393" i="8220"/>
  <c r="K8393" i="8220"/>
  <c r="E8393" i="8220"/>
  <c r="N8392" i="8220"/>
  <c r="K8392" i="8220"/>
  <c r="E8392" i="8220"/>
  <c r="N8391" i="8220"/>
  <c r="K8391" i="8220"/>
  <c r="E8391" i="8220"/>
  <c r="N8390" i="8220"/>
  <c r="K8390" i="8220"/>
  <c r="E8390" i="8220"/>
  <c r="N8389" i="8220"/>
  <c r="K8389" i="8220"/>
  <c r="E8389" i="8220"/>
  <c r="N8388" i="8220"/>
  <c r="K8388" i="8220"/>
  <c r="E8388" i="8220"/>
  <c r="N8387" i="8220"/>
  <c r="K8387" i="8220"/>
  <c r="E8387" i="8220"/>
  <c r="N8386" i="8220"/>
  <c r="K8386" i="8220"/>
  <c r="E8386" i="8220"/>
  <c r="N8385" i="8220"/>
  <c r="K8385" i="8220"/>
  <c r="E8385" i="8220"/>
  <c r="N8384" i="8220"/>
  <c r="K8384" i="8220"/>
  <c r="E8384" i="8220"/>
  <c r="N8383" i="8220"/>
  <c r="K8383" i="8220"/>
  <c r="E8383" i="8220"/>
  <c r="N8382" i="8220"/>
  <c r="K8382" i="8220"/>
  <c r="E8382" i="8220"/>
  <c r="N8381" i="8220"/>
  <c r="K8381" i="8220"/>
  <c r="E8381" i="8220"/>
  <c r="N8380" i="8220"/>
  <c r="K8380" i="8220"/>
  <c r="E8380" i="8220"/>
  <c r="N8379" i="8220"/>
  <c r="K8379" i="8220"/>
  <c r="E8379" i="8220"/>
  <c r="N8378" i="8220"/>
  <c r="K8378" i="8220"/>
  <c r="E8378" i="8220"/>
  <c r="N8377" i="8220"/>
  <c r="K8377" i="8220"/>
  <c r="E8377" i="8220"/>
  <c r="N8376" i="8220"/>
  <c r="K8376" i="8220"/>
  <c r="E8376" i="8220"/>
  <c r="N8375" i="8220"/>
  <c r="K8375" i="8220"/>
  <c r="E8375" i="8220"/>
  <c r="N8374" i="8220"/>
  <c r="K8374" i="8220"/>
  <c r="E8374" i="8220"/>
  <c r="N8373" i="8220"/>
  <c r="K8373" i="8220"/>
  <c r="E8373" i="8220"/>
  <c r="N8372" i="8220"/>
  <c r="K8372" i="8220"/>
  <c r="E8372" i="8220"/>
  <c r="N8371" i="8220"/>
  <c r="K8371" i="8220"/>
  <c r="E8371" i="8220"/>
  <c r="N8370" i="8220"/>
  <c r="K8370" i="8220"/>
  <c r="E8370" i="8220"/>
  <c r="N8369" i="8220"/>
  <c r="K8369" i="8220"/>
  <c r="E8369" i="8220"/>
  <c r="N8368" i="8220"/>
  <c r="K8368" i="8220"/>
  <c r="E8368" i="8220"/>
  <c r="N8367" i="8220"/>
  <c r="K8367" i="8220"/>
  <c r="E8367" i="8220"/>
  <c r="N8366" i="8220"/>
  <c r="K8366" i="8220"/>
  <c r="E8366" i="8220"/>
  <c r="N8365" i="8220"/>
  <c r="K8365" i="8220"/>
  <c r="E8365" i="8220"/>
  <c r="N8364" i="8220"/>
  <c r="K8364" i="8220"/>
  <c r="E8364" i="8220"/>
  <c r="J8363" i="8220"/>
  <c r="K8363" i="8220" s="1"/>
  <c r="E8363" i="8220"/>
  <c r="J8362" i="8220"/>
  <c r="E8362" i="8220"/>
  <c r="N8361" i="8220"/>
  <c r="J8361" i="8220"/>
  <c r="K8361" i="8220" s="1"/>
  <c r="E8361" i="8220"/>
  <c r="M8360" i="8220"/>
  <c r="L8360" i="8220"/>
  <c r="K8360" i="8220"/>
  <c r="H8360" i="8220"/>
  <c r="G8360" i="8220"/>
  <c r="F8360" i="8220"/>
  <c r="N8359" i="8220"/>
  <c r="J8358" i="8220"/>
  <c r="N8358" i="8220" s="1"/>
  <c r="E8358" i="8220"/>
  <c r="N8357" i="8220"/>
  <c r="J8357" i="8220"/>
  <c r="E8357" i="8220"/>
  <c r="J8356" i="8220"/>
  <c r="N8356" i="8220" s="1"/>
  <c r="E8356" i="8220"/>
  <c r="J8355" i="8220"/>
  <c r="N8355" i="8220" s="1"/>
  <c r="E8355" i="8220"/>
  <c r="J8354" i="8220"/>
  <c r="N8354" i="8220" s="1"/>
  <c r="E8354" i="8220"/>
  <c r="J8353" i="8220"/>
  <c r="N8353" i="8220" s="1"/>
  <c r="E8353" i="8220"/>
  <c r="J8352" i="8220"/>
  <c r="N8352" i="8220" s="1"/>
  <c r="E8352" i="8220"/>
  <c r="J8351" i="8220"/>
  <c r="N8351" i="8220" s="1"/>
  <c r="E8351" i="8220"/>
  <c r="J8350" i="8220"/>
  <c r="N8350" i="8220" s="1"/>
  <c r="E8350" i="8220"/>
  <c r="N8349" i="8220"/>
  <c r="J8349" i="8220"/>
  <c r="E8349" i="8220"/>
  <c r="J8348" i="8220"/>
  <c r="N8348" i="8220" s="1"/>
  <c r="E8348" i="8220"/>
  <c r="J8347" i="8220"/>
  <c r="N8347" i="8220" s="1"/>
  <c r="E8347" i="8220"/>
  <c r="J8346" i="8220"/>
  <c r="N8346" i="8220" s="1"/>
  <c r="E8346" i="8220"/>
  <c r="J8345" i="8220"/>
  <c r="N8345" i="8220" s="1"/>
  <c r="E8345" i="8220"/>
  <c r="J8344" i="8220"/>
  <c r="N8344" i="8220" s="1"/>
  <c r="E8344" i="8220"/>
  <c r="J8343" i="8220"/>
  <c r="N8343" i="8220" s="1"/>
  <c r="E8343" i="8220"/>
  <c r="J8342" i="8220"/>
  <c r="N8342" i="8220" s="1"/>
  <c r="E8342" i="8220"/>
  <c r="N8341" i="8220"/>
  <c r="J8341" i="8220"/>
  <c r="E8341" i="8220"/>
  <c r="J8340" i="8220"/>
  <c r="N8340" i="8220" s="1"/>
  <c r="E8340" i="8220"/>
  <c r="J8339" i="8220"/>
  <c r="N8339" i="8220" s="1"/>
  <c r="E8339" i="8220"/>
  <c r="J8338" i="8220"/>
  <c r="N8338" i="8220" s="1"/>
  <c r="E8338" i="8220"/>
  <c r="J8337" i="8220"/>
  <c r="N8337" i="8220" s="1"/>
  <c r="E8337" i="8220"/>
  <c r="J8336" i="8220"/>
  <c r="N8336" i="8220" s="1"/>
  <c r="E8336" i="8220"/>
  <c r="J8335" i="8220"/>
  <c r="N8335" i="8220" s="1"/>
  <c r="E8335" i="8220"/>
  <c r="J8334" i="8220"/>
  <c r="N8334" i="8220" s="1"/>
  <c r="E8334" i="8220"/>
  <c r="N8333" i="8220"/>
  <c r="J8333" i="8220"/>
  <c r="E8333" i="8220"/>
  <c r="J8332" i="8220"/>
  <c r="N8332" i="8220" s="1"/>
  <c r="E8332" i="8220"/>
  <c r="J8331" i="8220"/>
  <c r="N8331" i="8220" s="1"/>
  <c r="E8331" i="8220"/>
  <c r="J8330" i="8220"/>
  <c r="N8330" i="8220" s="1"/>
  <c r="E8330" i="8220"/>
  <c r="J8329" i="8220"/>
  <c r="N8329" i="8220" s="1"/>
  <c r="E8329" i="8220"/>
  <c r="J8328" i="8220"/>
  <c r="N8328" i="8220" s="1"/>
  <c r="E8328" i="8220"/>
  <c r="J8327" i="8220"/>
  <c r="N8327" i="8220" s="1"/>
  <c r="E8327" i="8220"/>
  <c r="J8326" i="8220"/>
  <c r="N8326" i="8220" s="1"/>
  <c r="E8326" i="8220"/>
  <c r="N8325" i="8220"/>
  <c r="J8325" i="8220"/>
  <c r="E8325" i="8220"/>
  <c r="J8324" i="8220"/>
  <c r="N8324" i="8220" s="1"/>
  <c r="E8324" i="8220"/>
  <c r="J8323" i="8220"/>
  <c r="N8323" i="8220" s="1"/>
  <c r="E8323" i="8220"/>
  <c r="J8322" i="8220"/>
  <c r="N8322" i="8220" s="1"/>
  <c r="E8322" i="8220"/>
  <c r="J8321" i="8220"/>
  <c r="N8321" i="8220" s="1"/>
  <c r="E8321" i="8220"/>
  <c r="J8320" i="8220"/>
  <c r="N8320" i="8220" s="1"/>
  <c r="E8320" i="8220"/>
  <c r="J8319" i="8220"/>
  <c r="N8319" i="8220" s="1"/>
  <c r="E8319" i="8220"/>
  <c r="J8318" i="8220"/>
  <c r="N8318" i="8220" s="1"/>
  <c r="E8318" i="8220"/>
  <c r="N8317" i="8220"/>
  <c r="J8317" i="8220"/>
  <c r="E8317" i="8220"/>
  <c r="J8316" i="8220"/>
  <c r="N8316" i="8220" s="1"/>
  <c r="E8316" i="8220"/>
  <c r="J8315" i="8220"/>
  <c r="N8315" i="8220" s="1"/>
  <c r="E8315" i="8220"/>
  <c r="J8314" i="8220"/>
  <c r="N8314" i="8220" s="1"/>
  <c r="E8314" i="8220"/>
  <c r="J8313" i="8220"/>
  <c r="N8313" i="8220" s="1"/>
  <c r="E8313" i="8220"/>
  <c r="J8312" i="8220"/>
  <c r="N8312" i="8220" s="1"/>
  <c r="E8312" i="8220"/>
  <c r="J8311" i="8220"/>
  <c r="N8311" i="8220" s="1"/>
  <c r="E8311" i="8220"/>
  <c r="J8310" i="8220"/>
  <c r="N8310" i="8220" s="1"/>
  <c r="E8310" i="8220"/>
  <c r="N8309" i="8220"/>
  <c r="J8309" i="8220"/>
  <c r="E8309" i="8220"/>
  <c r="J8308" i="8220"/>
  <c r="N8308" i="8220" s="1"/>
  <c r="E8308" i="8220"/>
  <c r="J8307" i="8220"/>
  <c r="N8307" i="8220" s="1"/>
  <c r="E8307" i="8220"/>
  <c r="J8306" i="8220"/>
  <c r="N8306" i="8220" s="1"/>
  <c r="E8306" i="8220"/>
  <c r="J8305" i="8220"/>
  <c r="N8305" i="8220" s="1"/>
  <c r="E8305" i="8220"/>
  <c r="J8304" i="8220"/>
  <c r="N8304" i="8220" s="1"/>
  <c r="E8304" i="8220"/>
  <c r="J8303" i="8220"/>
  <c r="N8303" i="8220" s="1"/>
  <c r="E8303" i="8220"/>
  <c r="J8302" i="8220"/>
  <c r="N8302" i="8220" s="1"/>
  <c r="E8302" i="8220"/>
  <c r="N8301" i="8220"/>
  <c r="J8301" i="8220"/>
  <c r="E8301" i="8220"/>
  <c r="J8300" i="8220"/>
  <c r="N8300" i="8220" s="1"/>
  <c r="E8300" i="8220"/>
  <c r="N8299" i="8220"/>
  <c r="J8299" i="8220"/>
  <c r="E8299" i="8220"/>
  <c r="J8298" i="8220"/>
  <c r="N8298" i="8220" s="1"/>
  <c r="E8298" i="8220"/>
  <c r="J8297" i="8220"/>
  <c r="N8297" i="8220" s="1"/>
  <c r="E8297" i="8220"/>
  <c r="J8296" i="8220"/>
  <c r="N8296" i="8220" s="1"/>
  <c r="E8296" i="8220"/>
  <c r="J8295" i="8220"/>
  <c r="N8295" i="8220" s="1"/>
  <c r="E8295" i="8220"/>
  <c r="J8294" i="8220"/>
  <c r="N8294" i="8220" s="1"/>
  <c r="E8294" i="8220"/>
  <c r="N8293" i="8220"/>
  <c r="J8293" i="8220"/>
  <c r="E8293" i="8220"/>
  <c r="J8292" i="8220"/>
  <c r="N8292" i="8220" s="1"/>
  <c r="E8292" i="8220"/>
  <c r="N8291" i="8220"/>
  <c r="J8291" i="8220"/>
  <c r="E8291" i="8220"/>
  <c r="J8290" i="8220"/>
  <c r="N8290" i="8220" s="1"/>
  <c r="E8290" i="8220"/>
  <c r="J8289" i="8220"/>
  <c r="N8289" i="8220" s="1"/>
  <c r="E8289" i="8220"/>
  <c r="J8288" i="8220"/>
  <c r="N8288" i="8220" s="1"/>
  <c r="E8288" i="8220"/>
  <c r="J8287" i="8220"/>
  <c r="N8287" i="8220" s="1"/>
  <c r="E8287" i="8220"/>
  <c r="J8286" i="8220"/>
  <c r="N8286" i="8220" s="1"/>
  <c r="E8286" i="8220"/>
  <c r="N8285" i="8220"/>
  <c r="J8285" i="8220"/>
  <c r="E8285" i="8220"/>
  <c r="J8284" i="8220"/>
  <c r="N8284" i="8220" s="1"/>
  <c r="E8284" i="8220"/>
  <c r="N8283" i="8220"/>
  <c r="J8283" i="8220"/>
  <c r="E8283" i="8220"/>
  <c r="J8282" i="8220"/>
  <c r="N8282" i="8220" s="1"/>
  <c r="E8282" i="8220"/>
  <c r="J8281" i="8220"/>
  <c r="N8281" i="8220" s="1"/>
  <c r="E8281" i="8220"/>
  <c r="J8280" i="8220"/>
  <c r="N8280" i="8220" s="1"/>
  <c r="E8280" i="8220"/>
  <c r="J8279" i="8220"/>
  <c r="N8279" i="8220" s="1"/>
  <c r="E8279" i="8220"/>
  <c r="J8278" i="8220"/>
  <c r="N8278" i="8220" s="1"/>
  <c r="E8278" i="8220"/>
  <c r="N8277" i="8220"/>
  <c r="J8277" i="8220"/>
  <c r="E8277" i="8220"/>
  <c r="J8276" i="8220"/>
  <c r="N8276" i="8220" s="1"/>
  <c r="E8276" i="8220"/>
  <c r="N8275" i="8220"/>
  <c r="J8275" i="8220"/>
  <c r="E8275" i="8220"/>
  <c r="J8274" i="8220"/>
  <c r="N8274" i="8220" s="1"/>
  <c r="E8274" i="8220"/>
  <c r="J8273" i="8220"/>
  <c r="N8273" i="8220" s="1"/>
  <c r="E8273" i="8220"/>
  <c r="J8272" i="8220"/>
  <c r="N8272" i="8220" s="1"/>
  <c r="E8272" i="8220"/>
  <c r="J8271" i="8220"/>
  <c r="N8271" i="8220" s="1"/>
  <c r="E8271" i="8220"/>
  <c r="J8270" i="8220"/>
  <c r="N8270" i="8220" s="1"/>
  <c r="E8270" i="8220"/>
  <c r="N8269" i="8220"/>
  <c r="J8269" i="8220"/>
  <c r="E8269" i="8220"/>
  <c r="J8268" i="8220"/>
  <c r="N8268" i="8220" s="1"/>
  <c r="E8268" i="8220"/>
  <c r="N8267" i="8220"/>
  <c r="J8267" i="8220"/>
  <c r="E8267" i="8220"/>
  <c r="J8266" i="8220"/>
  <c r="N8266" i="8220" s="1"/>
  <c r="E8266" i="8220"/>
  <c r="J8265" i="8220"/>
  <c r="N8265" i="8220" s="1"/>
  <c r="E8265" i="8220"/>
  <c r="J8264" i="8220"/>
  <c r="N8264" i="8220" s="1"/>
  <c r="E8264" i="8220"/>
  <c r="J8263" i="8220"/>
  <c r="N8263" i="8220" s="1"/>
  <c r="E8263" i="8220"/>
  <c r="J8262" i="8220"/>
  <c r="N8262" i="8220" s="1"/>
  <c r="E8262" i="8220"/>
  <c r="N8261" i="8220"/>
  <c r="J8261" i="8220"/>
  <c r="E8261" i="8220"/>
  <c r="J8260" i="8220"/>
  <c r="N8260" i="8220" s="1"/>
  <c r="E8260" i="8220"/>
  <c r="N8259" i="8220"/>
  <c r="J8259" i="8220"/>
  <c r="E8259" i="8220"/>
  <c r="J8258" i="8220"/>
  <c r="N8258" i="8220" s="1"/>
  <c r="E8258" i="8220"/>
  <c r="J8257" i="8220"/>
  <c r="N8257" i="8220" s="1"/>
  <c r="E8257" i="8220"/>
  <c r="J8256" i="8220"/>
  <c r="N8256" i="8220" s="1"/>
  <c r="E8256" i="8220"/>
  <c r="J8255" i="8220"/>
  <c r="N8255" i="8220" s="1"/>
  <c r="E8255" i="8220"/>
  <c r="J8254" i="8220"/>
  <c r="N8254" i="8220" s="1"/>
  <c r="E8254" i="8220"/>
  <c r="N8253" i="8220"/>
  <c r="J8253" i="8220"/>
  <c r="E8253" i="8220"/>
  <c r="J8252" i="8220"/>
  <c r="N8252" i="8220" s="1"/>
  <c r="E8252" i="8220"/>
  <c r="N8251" i="8220"/>
  <c r="J8251" i="8220"/>
  <c r="E8251" i="8220"/>
  <c r="J8250" i="8220"/>
  <c r="N8250" i="8220" s="1"/>
  <c r="E8250" i="8220"/>
  <c r="J8249" i="8220"/>
  <c r="N8249" i="8220" s="1"/>
  <c r="E8249" i="8220"/>
  <c r="J8248" i="8220"/>
  <c r="N8248" i="8220" s="1"/>
  <c r="E8248" i="8220"/>
  <c r="J8247" i="8220"/>
  <c r="N8247" i="8220" s="1"/>
  <c r="E8247" i="8220"/>
  <c r="J8246" i="8220"/>
  <c r="N8246" i="8220" s="1"/>
  <c r="E8246" i="8220"/>
  <c r="N8245" i="8220"/>
  <c r="J8245" i="8220"/>
  <c r="E8245" i="8220"/>
  <c r="J8244" i="8220"/>
  <c r="N8244" i="8220" s="1"/>
  <c r="E8244" i="8220"/>
  <c r="N8243" i="8220"/>
  <c r="J8243" i="8220"/>
  <c r="E8243" i="8220"/>
  <c r="J8242" i="8220"/>
  <c r="N8242" i="8220" s="1"/>
  <c r="E8242" i="8220"/>
  <c r="J8241" i="8220"/>
  <c r="N8241" i="8220" s="1"/>
  <c r="E8241" i="8220"/>
  <c r="J8240" i="8220"/>
  <c r="N8240" i="8220" s="1"/>
  <c r="E8240" i="8220"/>
  <c r="J8239" i="8220"/>
  <c r="N8239" i="8220" s="1"/>
  <c r="E8239" i="8220"/>
  <c r="J8238" i="8220"/>
  <c r="N8238" i="8220" s="1"/>
  <c r="E8238" i="8220"/>
  <c r="N8237" i="8220"/>
  <c r="J8237" i="8220"/>
  <c r="E8237" i="8220"/>
  <c r="J8236" i="8220"/>
  <c r="N8236" i="8220" s="1"/>
  <c r="E8236" i="8220"/>
  <c r="N8235" i="8220"/>
  <c r="J8235" i="8220"/>
  <c r="E8235" i="8220"/>
  <c r="J8234" i="8220"/>
  <c r="N8234" i="8220" s="1"/>
  <c r="E8234" i="8220"/>
  <c r="J8233" i="8220"/>
  <c r="N8233" i="8220" s="1"/>
  <c r="E8233" i="8220"/>
  <c r="J8232" i="8220"/>
  <c r="N8232" i="8220" s="1"/>
  <c r="E8232" i="8220"/>
  <c r="J8231" i="8220"/>
  <c r="N8231" i="8220" s="1"/>
  <c r="E8231" i="8220"/>
  <c r="J8230" i="8220"/>
  <c r="N8230" i="8220" s="1"/>
  <c r="E8230" i="8220"/>
  <c r="N8229" i="8220"/>
  <c r="J8229" i="8220"/>
  <c r="E8229" i="8220"/>
  <c r="J8228" i="8220"/>
  <c r="N8228" i="8220" s="1"/>
  <c r="E8228" i="8220"/>
  <c r="N8227" i="8220"/>
  <c r="J8227" i="8220"/>
  <c r="E8227" i="8220"/>
  <c r="J8226" i="8220"/>
  <c r="N8226" i="8220" s="1"/>
  <c r="E8226" i="8220"/>
  <c r="J8225" i="8220"/>
  <c r="N8225" i="8220" s="1"/>
  <c r="E8225" i="8220"/>
  <c r="J8224" i="8220"/>
  <c r="N8224" i="8220" s="1"/>
  <c r="E8224" i="8220"/>
  <c r="J8223" i="8220"/>
  <c r="N8223" i="8220" s="1"/>
  <c r="E8223" i="8220"/>
  <c r="J8222" i="8220"/>
  <c r="N8222" i="8220" s="1"/>
  <c r="E8222" i="8220"/>
  <c r="N8221" i="8220"/>
  <c r="J8221" i="8220"/>
  <c r="E8221" i="8220"/>
  <c r="J8220" i="8220"/>
  <c r="N8220" i="8220" s="1"/>
  <c r="E8220" i="8220"/>
  <c r="N8219" i="8220"/>
  <c r="J8219" i="8220"/>
  <c r="E8219" i="8220"/>
  <c r="J8218" i="8220"/>
  <c r="N8218" i="8220" s="1"/>
  <c r="E8218" i="8220"/>
  <c r="J8217" i="8220"/>
  <c r="N8217" i="8220" s="1"/>
  <c r="E8217" i="8220"/>
  <c r="J8216" i="8220"/>
  <c r="N8216" i="8220" s="1"/>
  <c r="E8216" i="8220"/>
  <c r="J8215" i="8220"/>
  <c r="N8215" i="8220" s="1"/>
  <c r="E8215" i="8220"/>
  <c r="J8214" i="8220"/>
  <c r="N8214" i="8220" s="1"/>
  <c r="E8214" i="8220"/>
  <c r="N8213" i="8220"/>
  <c r="J8213" i="8220"/>
  <c r="E8213" i="8220"/>
  <c r="J8212" i="8220"/>
  <c r="N8212" i="8220" s="1"/>
  <c r="E8212" i="8220"/>
  <c r="N8211" i="8220"/>
  <c r="J8211" i="8220"/>
  <c r="E8211" i="8220"/>
  <c r="J8210" i="8220"/>
  <c r="N8210" i="8220" s="1"/>
  <c r="E8210" i="8220"/>
  <c r="J8209" i="8220"/>
  <c r="N8209" i="8220" s="1"/>
  <c r="E8209" i="8220"/>
  <c r="J8208" i="8220"/>
  <c r="N8208" i="8220" s="1"/>
  <c r="E8208" i="8220"/>
  <c r="J8207" i="8220"/>
  <c r="N8207" i="8220" s="1"/>
  <c r="E8207" i="8220"/>
  <c r="J8206" i="8220"/>
  <c r="N8206" i="8220" s="1"/>
  <c r="E8206" i="8220"/>
  <c r="N8205" i="8220"/>
  <c r="J8205" i="8220"/>
  <c r="E8205" i="8220"/>
  <c r="J8204" i="8220"/>
  <c r="N8204" i="8220" s="1"/>
  <c r="E8204" i="8220"/>
  <c r="N8203" i="8220"/>
  <c r="J8203" i="8220"/>
  <c r="E8203" i="8220"/>
  <c r="J8202" i="8220"/>
  <c r="N8202" i="8220" s="1"/>
  <c r="E8202" i="8220"/>
  <c r="J8201" i="8220"/>
  <c r="N8201" i="8220" s="1"/>
  <c r="E8201" i="8220"/>
  <c r="J8200" i="8220"/>
  <c r="N8200" i="8220" s="1"/>
  <c r="E8200" i="8220"/>
  <c r="J8199" i="8220"/>
  <c r="N8199" i="8220" s="1"/>
  <c r="E8199" i="8220"/>
  <c r="J8198" i="8220"/>
  <c r="N8198" i="8220" s="1"/>
  <c r="E8198" i="8220"/>
  <c r="N8197" i="8220"/>
  <c r="J8197" i="8220"/>
  <c r="E8197" i="8220"/>
  <c r="J8196" i="8220"/>
  <c r="N8196" i="8220" s="1"/>
  <c r="E8196" i="8220"/>
  <c r="N8195" i="8220"/>
  <c r="J8195" i="8220"/>
  <c r="E8195" i="8220"/>
  <c r="J8194" i="8220"/>
  <c r="N8194" i="8220" s="1"/>
  <c r="E8194" i="8220"/>
  <c r="J8193" i="8220"/>
  <c r="N8193" i="8220" s="1"/>
  <c r="E8193" i="8220"/>
  <c r="J8192" i="8220"/>
  <c r="N8192" i="8220" s="1"/>
  <c r="E8192" i="8220"/>
  <c r="J8191" i="8220"/>
  <c r="N8191" i="8220" s="1"/>
  <c r="E8191" i="8220"/>
  <c r="J8190" i="8220"/>
  <c r="N8190" i="8220" s="1"/>
  <c r="E8190" i="8220"/>
  <c r="N8189" i="8220"/>
  <c r="J8189" i="8220"/>
  <c r="E8189" i="8220"/>
  <c r="J8188" i="8220"/>
  <c r="N8188" i="8220" s="1"/>
  <c r="E8188" i="8220"/>
  <c r="N8187" i="8220"/>
  <c r="J8187" i="8220"/>
  <c r="E8187" i="8220"/>
  <c r="J8186" i="8220"/>
  <c r="N8186" i="8220" s="1"/>
  <c r="E8186" i="8220"/>
  <c r="J8185" i="8220"/>
  <c r="N8185" i="8220" s="1"/>
  <c r="E8185" i="8220"/>
  <c r="J8184" i="8220"/>
  <c r="N8184" i="8220" s="1"/>
  <c r="E8184" i="8220"/>
  <c r="J8183" i="8220"/>
  <c r="N8183" i="8220" s="1"/>
  <c r="E8183" i="8220"/>
  <c r="J8182" i="8220"/>
  <c r="N8182" i="8220" s="1"/>
  <c r="E8182" i="8220"/>
  <c r="N8181" i="8220"/>
  <c r="J8181" i="8220"/>
  <c r="E8181" i="8220"/>
  <c r="J8180" i="8220"/>
  <c r="N8180" i="8220" s="1"/>
  <c r="E8180" i="8220"/>
  <c r="N8179" i="8220"/>
  <c r="J8179" i="8220"/>
  <c r="E8179" i="8220"/>
  <c r="J8178" i="8220"/>
  <c r="N8178" i="8220" s="1"/>
  <c r="E8178" i="8220"/>
  <c r="J8177" i="8220"/>
  <c r="N8177" i="8220" s="1"/>
  <c r="E8177" i="8220"/>
  <c r="J8176" i="8220"/>
  <c r="N8176" i="8220" s="1"/>
  <c r="E8176" i="8220"/>
  <c r="J8175" i="8220"/>
  <c r="N8175" i="8220" s="1"/>
  <c r="E8175" i="8220"/>
  <c r="J8174" i="8220"/>
  <c r="N8174" i="8220" s="1"/>
  <c r="E8174" i="8220"/>
  <c r="N8173" i="8220"/>
  <c r="J8173" i="8220"/>
  <c r="E8173" i="8220"/>
  <c r="J8172" i="8220"/>
  <c r="N8172" i="8220" s="1"/>
  <c r="E8172" i="8220"/>
  <c r="N8171" i="8220"/>
  <c r="J8171" i="8220"/>
  <c r="E8171" i="8220"/>
  <c r="J8170" i="8220"/>
  <c r="N8170" i="8220" s="1"/>
  <c r="E8170" i="8220"/>
  <c r="J8169" i="8220"/>
  <c r="N8169" i="8220" s="1"/>
  <c r="E8169" i="8220"/>
  <c r="J8168" i="8220"/>
  <c r="N8168" i="8220" s="1"/>
  <c r="E8168" i="8220"/>
  <c r="J8167" i="8220"/>
  <c r="N8167" i="8220" s="1"/>
  <c r="E8167" i="8220"/>
  <c r="J8166" i="8220"/>
  <c r="N8166" i="8220" s="1"/>
  <c r="E8166" i="8220"/>
  <c r="N8165" i="8220"/>
  <c r="J8165" i="8220"/>
  <c r="E8165" i="8220"/>
  <c r="J8164" i="8220"/>
  <c r="N8164" i="8220" s="1"/>
  <c r="E8164" i="8220"/>
  <c r="N8163" i="8220"/>
  <c r="J8163" i="8220"/>
  <c r="E8163" i="8220"/>
  <c r="J8162" i="8220"/>
  <c r="N8162" i="8220" s="1"/>
  <c r="E8162" i="8220"/>
  <c r="J8161" i="8220"/>
  <c r="N8161" i="8220" s="1"/>
  <c r="E8161" i="8220"/>
  <c r="J8160" i="8220"/>
  <c r="N8160" i="8220" s="1"/>
  <c r="E8160" i="8220"/>
  <c r="J8159" i="8220"/>
  <c r="N8159" i="8220" s="1"/>
  <c r="E8159" i="8220"/>
  <c r="J8158" i="8220"/>
  <c r="N8158" i="8220" s="1"/>
  <c r="E8158" i="8220"/>
  <c r="N8157" i="8220"/>
  <c r="J8157" i="8220"/>
  <c r="E8157" i="8220"/>
  <c r="J8156" i="8220"/>
  <c r="N8156" i="8220" s="1"/>
  <c r="E8156" i="8220"/>
  <c r="N8155" i="8220"/>
  <c r="J8155" i="8220"/>
  <c r="E8155" i="8220"/>
  <c r="J8154" i="8220"/>
  <c r="N8154" i="8220" s="1"/>
  <c r="E8154" i="8220"/>
  <c r="J8153" i="8220"/>
  <c r="N8153" i="8220" s="1"/>
  <c r="E8153" i="8220"/>
  <c r="J8152" i="8220"/>
  <c r="N8152" i="8220" s="1"/>
  <c r="E8152" i="8220"/>
  <c r="J8151" i="8220"/>
  <c r="N8151" i="8220" s="1"/>
  <c r="E8151" i="8220"/>
  <c r="J8150" i="8220"/>
  <c r="N8150" i="8220" s="1"/>
  <c r="E8150" i="8220"/>
  <c r="N8149" i="8220"/>
  <c r="J8149" i="8220"/>
  <c r="E8149" i="8220"/>
  <c r="J8148" i="8220"/>
  <c r="N8148" i="8220" s="1"/>
  <c r="E8148" i="8220"/>
  <c r="N8147" i="8220"/>
  <c r="J8147" i="8220"/>
  <c r="E8147" i="8220"/>
  <c r="J8146" i="8220"/>
  <c r="N8146" i="8220" s="1"/>
  <c r="E8146" i="8220"/>
  <c r="J8145" i="8220"/>
  <c r="N8145" i="8220" s="1"/>
  <c r="E8145" i="8220"/>
  <c r="J8144" i="8220"/>
  <c r="N8144" i="8220" s="1"/>
  <c r="E8144" i="8220"/>
  <c r="J8143" i="8220"/>
  <c r="N8143" i="8220" s="1"/>
  <c r="E8143" i="8220"/>
  <c r="J8142" i="8220"/>
  <c r="N8142" i="8220" s="1"/>
  <c r="E8142" i="8220"/>
  <c r="N8141" i="8220"/>
  <c r="J8141" i="8220"/>
  <c r="E8141" i="8220"/>
  <c r="J8140" i="8220"/>
  <c r="N8140" i="8220" s="1"/>
  <c r="E8140" i="8220"/>
  <c r="N8139" i="8220"/>
  <c r="J8139" i="8220"/>
  <c r="E8139" i="8220"/>
  <c r="J8138" i="8220"/>
  <c r="N8138" i="8220" s="1"/>
  <c r="E8138" i="8220"/>
  <c r="J8137" i="8220"/>
  <c r="N8137" i="8220" s="1"/>
  <c r="E8137" i="8220"/>
  <c r="J8136" i="8220"/>
  <c r="N8136" i="8220" s="1"/>
  <c r="E8136" i="8220"/>
  <c r="N8135" i="8220"/>
  <c r="J8135" i="8220"/>
  <c r="E8135" i="8220"/>
  <c r="J8134" i="8220"/>
  <c r="N8134" i="8220" s="1"/>
  <c r="E8134" i="8220"/>
  <c r="J8133" i="8220"/>
  <c r="N8133" i="8220" s="1"/>
  <c r="E8133" i="8220"/>
  <c r="N8132" i="8220"/>
  <c r="J8132" i="8220"/>
  <c r="E8132" i="8220"/>
  <c r="J8131" i="8220"/>
  <c r="N8131" i="8220" s="1"/>
  <c r="E8131" i="8220"/>
  <c r="J8130" i="8220"/>
  <c r="N8130" i="8220" s="1"/>
  <c r="E8130" i="8220"/>
  <c r="N8129" i="8220"/>
  <c r="J8129" i="8220"/>
  <c r="E8129" i="8220"/>
  <c r="J8128" i="8220"/>
  <c r="N8128" i="8220" s="1"/>
  <c r="E8128" i="8220"/>
  <c r="J8127" i="8220"/>
  <c r="N8127" i="8220" s="1"/>
  <c r="E8127" i="8220"/>
  <c r="J8126" i="8220"/>
  <c r="N8126" i="8220" s="1"/>
  <c r="E8126" i="8220"/>
  <c r="J8125" i="8220"/>
  <c r="N8125" i="8220" s="1"/>
  <c r="E8125" i="8220"/>
  <c r="N8124" i="8220"/>
  <c r="J8124" i="8220"/>
  <c r="E8124" i="8220"/>
  <c r="J8123" i="8220"/>
  <c r="N8123" i="8220" s="1"/>
  <c r="E8123" i="8220"/>
  <c r="J8122" i="8220"/>
  <c r="N8122" i="8220" s="1"/>
  <c r="E8122" i="8220"/>
  <c r="N8121" i="8220"/>
  <c r="J8121" i="8220"/>
  <c r="E8121" i="8220"/>
  <c r="J8120" i="8220"/>
  <c r="N8120" i="8220" s="1"/>
  <c r="E8120" i="8220"/>
  <c r="J8119" i="8220"/>
  <c r="N8119" i="8220" s="1"/>
  <c r="E8119" i="8220"/>
  <c r="J8118" i="8220"/>
  <c r="N8118" i="8220" s="1"/>
  <c r="E8118" i="8220"/>
  <c r="J8117" i="8220"/>
  <c r="N8117" i="8220" s="1"/>
  <c r="E8117" i="8220"/>
  <c r="N8116" i="8220"/>
  <c r="J8116" i="8220"/>
  <c r="E8116" i="8220"/>
  <c r="J8115" i="8220"/>
  <c r="N8115" i="8220" s="1"/>
  <c r="E8115" i="8220"/>
  <c r="J8114" i="8220"/>
  <c r="N8114" i="8220" s="1"/>
  <c r="E8114" i="8220"/>
  <c r="N8113" i="8220"/>
  <c r="J8113" i="8220"/>
  <c r="E8113" i="8220"/>
  <c r="J8112" i="8220"/>
  <c r="N8112" i="8220" s="1"/>
  <c r="E8112" i="8220"/>
  <c r="J8111" i="8220"/>
  <c r="N8111" i="8220" s="1"/>
  <c r="E8111" i="8220"/>
  <c r="J8110" i="8220"/>
  <c r="N8110" i="8220" s="1"/>
  <c r="E8110" i="8220"/>
  <c r="J8109" i="8220"/>
  <c r="N8109" i="8220" s="1"/>
  <c r="E8109" i="8220"/>
  <c r="N8108" i="8220"/>
  <c r="J8108" i="8220"/>
  <c r="E8108" i="8220"/>
  <c r="J8107" i="8220"/>
  <c r="N8107" i="8220" s="1"/>
  <c r="E8107" i="8220"/>
  <c r="J8106" i="8220"/>
  <c r="N8106" i="8220" s="1"/>
  <c r="E8106" i="8220"/>
  <c r="N8105" i="8220"/>
  <c r="J8105" i="8220"/>
  <c r="E8105" i="8220"/>
  <c r="J8104" i="8220"/>
  <c r="N8104" i="8220" s="1"/>
  <c r="E8104" i="8220"/>
  <c r="J8103" i="8220"/>
  <c r="N8103" i="8220" s="1"/>
  <c r="E8103" i="8220"/>
  <c r="J8102" i="8220"/>
  <c r="N8102" i="8220" s="1"/>
  <c r="E8102" i="8220"/>
  <c r="N8101" i="8220"/>
  <c r="J8101" i="8220"/>
  <c r="E8101" i="8220"/>
  <c r="J8100" i="8220"/>
  <c r="N8100" i="8220" s="1"/>
  <c r="E8100" i="8220"/>
  <c r="N8099" i="8220"/>
  <c r="J8099" i="8220"/>
  <c r="E8099" i="8220"/>
  <c r="J8098" i="8220"/>
  <c r="N8098" i="8220" s="1"/>
  <c r="E8098" i="8220"/>
  <c r="J8097" i="8220"/>
  <c r="N8097" i="8220" s="1"/>
  <c r="E8097" i="8220"/>
  <c r="J8096" i="8220"/>
  <c r="N8096" i="8220" s="1"/>
  <c r="E8096" i="8220"/>
  <c r="N8095" i="8220"/>
  <c r="J8095" i="8220"/>
  <c r="E8095" i="8220"/>
  <c r="J8094" i="8220"/>
  <c r="N8094" i="8220" s="1"/>
  <c r="E8094" i="8220"/>
  <c r="J8093" i="8220"/>
  <c r="N8093" i="8220" s="1"/>
  <c r="E8093" i="8220"/>
  <c r="N8092" i="8220"/>
  <c r="J8092" i="8220"/>
  <c r="E8092" i="8220"/>
  <c r="J8091" i="8220"/>
  <c r="N8091" i="8220" s="1"/>
  <c r="E8091" i="8220"/>
  <c r="J8090" i="8220"/>
  <c r="N8090" i="8220" s="1"/>
  <c r="E8090" i="8220"/>
  <c r="N8089" i="8220"/>
  <c r="J8089" i="8220"/>
  <c r="E8089" i="8220"/>
  <c r="J8088" i="8220"/>
  <c r="N8088" i="8220" s="1"/>
  <c r="E8088" i="8220"/>
  <c r="J8087" i="8220"/>
  <c r="N8087" i="8220" s="1"/>
  <c r="E8087" i="8220"/>
  <c r="J8086" i="8220"/>
  <c r="N8086" i="8220" s="1"/>
  <c r="E8086" i="8220"/>
  <c r="N8085" i="8220"/>
  <c r="J8085" i="8220"/>
  <c r="E8085" i="8220"/>
  <c r="J8084" i="8220"/>
  <c r="N8084" i="8220" s="1"/>
  <c r="E8084" i="8220"/>
  <c r="N8083" i="8220"/>
  <c r="J8083" i="8220"/>
  <c r="E8083" i="8220"/>
  <c r="J8082" i="8220"/>
  <c r="N8082" i="8220" s="1"/>
  <c r="E8082" i="8220"/>
  <c r="J8081" i="8220"/>
  <c r="N8081" i="8220" s="1"/>
  <c r="E8081" i="8220"/>
  <c r="J8080" i="8220"/>
  <c r="N8080" i="8220" s="1"/>
  <c r="E8080" i="8220"/>
  <c r="N8079" i="8220"/>
  <c r="J8079" i="8220"/>
  <c r="E8079" i="8220"/>
  <c r="J8078" i="8220"/>
  <c r="N8078" i="8220" s="1"/>
  <c r="E8078" i="8220"/>
  <c r="J8077" i="8220"/>
  <c r="N8077" i="8220" s="1"/>
  <c r="E8077" i="8220"/>
  <c r="N8076" i="8220"/>
  <c r="J8076" i="8220"/>
  <c r="E8076" i="8220"/>
  <c r="J8075" i="8220"/>
  <c r="N8075" i="8220" s="1"/>
  <c r="E8075" i="8220"/>
  <c r="J8074" i="8220"/>
  <c r="N8074" i="8220" s="1"/>
  <c r="E8074" i="8220"/>
  <c r="N8073" i="8220"/>
  <c r="J8073" i="8220"/>
  <c r="E8073" i="8220"/>
  <c r="J8072" i="8220"/>
  <c r="N8072" i="8220" s="1"/>
  <c r="E8072" i="8220"/>
  <c r="J8071" i="8220"/>
  <c r="N8071" i="8220" s="1"/>
  <c r="E8071" i="8220"/>
  <c r="J8070" i="8220"/>
  <c r="N8070" i="8220" s="1"/>
  <c r="E8070" i="8220"/>
  <c r="N8069" i="8220"/>
  <c r="J8069" i="8220"/>
  <c r="E8069" i="8220"/>
  <c r="J8068" i="8220"/>
  <c r="N8068" i="8220" s="1"/>
  <c r="E8068" i="8220"/>
  <c r="N8067" i="8220"/>
  <c r="J8067" i="8220"/>
  <c r="E8067" i="8220"/>
  <c r="J8066" i="8220"/>
  <c r="N8066" i="8220" s="1"/>
  <c r="E8066" i="8220"/>
  <c r="J8065" i="8220"/>
  <c r="N8065" i="8220" s="1"/>
  <c r="E8065" i="8220"/>
  <c r="J8064" i="8220"/>
  <c r="N8064" i="8220" s="1"/>
  <c r="E8064" i="8220"/>
  <c r="J8063" i="8220"/>
  <c r="N8063" i="8220" s="1"/>
  <c r="E8063" i="8220"/>
  <c r="J8062" i="8220"/>
  <c r="N8062" i="8220" s="1"/>
  <c r="E8062" i="8220"/>
  <c r="N8061" i="8220"/>
  <c r="J8061" i="8220"/>
  <c r="E8061" i="8220"/>
  <c r="J8060" i="8220"/>
  <c r="N8060" i="8220" s="1"/>
  <c r="E8060" i="8220"/>
  <c r="J8059" i="8220"/>
  <c r="N8059" i="8220" s="1"/>
  <c r="E8059" i="8220"/>
  <c r="J8058" i="8220"/>
  <c r="N8058" i="8220" s="1"/>
  <c r="E8058" i="8220"/>
  <c r="N8057" i="8220"/>
  <c r="J8057" i="8220"/>
  <c r="E8057" i="8220"/>
  <c r="J8056" i="8220"/>
  <c r="N8056" i="8220" s="1"/>
  <c r="E8056" i="8220"/>
  <c r="N8055" i="8220"/>
  <c r="J8055" i="8220"/>
  <c r="E8055" i="8220"/>
  <c r="J8054" i="8220"/>
  <c r="N8054" i="8220" s="1"/>
  <c r="E8054" i="8220"/>
  <c r="J8053" i="8220"/>
  <c r="N8053" i="8220" s="1"/>
  <c r="E8053" i="8220"/>
  <c r="N8052" i="8220"/>
  <c r="J8052" i="8220"/>
  <c r="E8052" i="8220"/>
  <c r="J8051" i="8220"/>
  <c r="N8051" i="8220" s="1"/>
  <c r="E8051" i="8220"/>
  <c r="J8050" i="8220"/>
  <c r="N8050" i="8220" s="1"/>
  <c r="E8050" i="8220"/>
  <c r="N8049" i="8220"/>
  <c r="J8049" i="8220"/>
  <c r="E8049" i="8220"/>
  <c r="J8048" i="8220"/>
  <c r="N8048" i="8220" s="1"/>
  <c r="E8048" i="8220"/>
  <c r="N8047" i="8220"/>
  <c r="J8047" i="8220"/>
  <c r="E8047" i="8220"/>
  <c r="J8046" i="8220"/>
  <c r="N8046" i="8220" s="1"/>
  <c r="E8046" i="8220"/>
  <c r="J8045" i="8220"/>
  <c r="N8045" i="8220" s="1"/>
  <c r="E8045" i="8220"/>
  <c r="N8044" i="8220"/>
  <c r="J8044" i="8220"/>
  <c r="E8044" i="8220"/>
  <c r="J8043" i="8220"/>
  <c r="N8043" i="8220" s="1"/>
  <c r="E8043" i="8220"/>
  <c r="J8042" i="8220"/>
  <c r="N8042" i="8220" s="1"/>
  <c r="E8042" i="8220"/>
  <c r="N8041" i="8220"/>
  <c r="J8041" i="8220"/>
  <c r="E8041" i="8220"/>
  <c r="J8040" i="8220"/>
  <c r="N8040" i="8220" s="1"/>
  <c r="E8040" i="8220"/>
  <c r="J8039" i="8220"/>
  <c r="N8039" i="8220" s="1"/>
  <c r="E8039" i="8220"/>
  <c r="J8038" i="8220"/>
  <c r="N8038" i="8220" s="1"/>
  <c r="E8038" i="8220"/>
  <c r="N8037" i="8220"/>
  <c r="J8037" i="8220"/>
  <c r="E8037" i="8220"/>
  <c r="J8036" i="8220"/>
  <c r="N8036" i="8220" s="1"/>
  <c r="E8036" i="8220"/>
  <c r="J8035" i="8220"/>
  <c r="N8035" i="8220" s="1"/>
  <c r="E8035" i="8220"/>
  <c r="J8034" i="8220"/>
  <c r="N8034" i="8220" s="1"/>
  <c r="E8034" i="8220"/>
  <c r="J8033" i="8220"/>
  <c r="N8033" i="8220" s="1"/>
  <c r="E8033" i="8220"/>
  <c r="J8032" i="8220"/>
  <c r="N8032" i="8220" s="1"/>
  <c r="E8032" i="8220"/>
  <c r="J8031" i="8220"/>
  <c r="N8031" i="8220" s="1"/>
  <c r="E8031" i="8220"/>
  <c r="J8030" i="8220"/>
  <c r="N8030" i="8220" s="1"/>
  <c r="E8030" i="8220"/>
  <c r="N8029" i="8220"/>
  <c r="J8029" i="8220"/>
  <c r="E8029" i="8220"/>
  <c r="J8028" i="8220"/>
  <c r="N8028" i="8220" s="1"/>
  <c r="E8028" i="8220"/>
  <c r="J8027" i="8220"/>
  <c r="N8027" i="8220" s="1"/>
  <c r="E8027" i="8220"/>
  <c r="J8026" i="8220"/>
  <c r="N8026" i="8220" s="1"/>
  <c r="E8026" i="8220"/>
  <c r="N8025" i="8220"/>
  <c r="J8025" i="8220"/>
  <c r="E8025" i="8220"/>
  <c r="J8024" i="8220"/>
  <c r="N8024" i="8220" s="1"/>
  <c r="E8024" i="8220"/>
  <c r="N8023" i="8220"/>
  <c r="J8023" i="8220"/>
  <c r="E8023" i="8220"/>
  <c r="J8022" i="8220"/>
  <c r="N8022" i="8220" s="1"/>
  <c r="E8022" i="8220"/>
  <c r="J8021" i="8220"/>
  <c r="N8021" i="8220" s="1"/>
  <c r="E8021" i="8220"/>
  <c r="N8020" i="8220"/>
  <c r="J8020" i="8220"/>
  <c r="E8020" i="8220"/>
  <c r="J8019" i="8220"/>
  <c r="N8019" i="8220" s="1"/>
  <c r="E8019" i="8220"/>
  <c r="J8018" i="8220"/>
  <c r="N8018" i="8220" s="1"/>
  <c r="E8018" i="8220"/>
  <c r="N8017" i="8220"/>
  <c r="J8017" i="8220"/>
  <c r="E8017" i="8220"/>
  <c r="J8016" i="8220"/>
  <c r="N8016" i="8220" s="1"/>
  <c r="E8016" i="8220"/>
  <c r="N8015" i="8220"/>
  <c r="J8015" i="8220"/>
  <c r="E8015" i="8220"/>
  <c r="J8014" i="8220"/>
  <c r="N8014" i="8220" s="1"/>
  <c r="E8014" i="8220"/>
  <c r="J8013" i="8220"/>
  <c r="N8013" i="8220" s="1"/>
  <c r="E8013" i="8220"/>
  <c r="N8012" i="8220"/>
  <c r="J8012" i="8220"/>
  <c r="E8012" i="8220"/>
  <c r="J8011" i="8220"/>
  <c r="N8011" i="8220" s="1"/>
  <c r="E8011" i="8220"/>
  <c r="J8010" i="8220"/>
  <c r="N8010" i="8220" s="1"/>
  <c r="E8010" i="8220"/>
  <c r="N8009" i="8220"/>
  <c r="J8009" i="8220"/>
  <c r="E8009" i="8220"/>
  <c r="J8008" i="8220"/>
  <c r="N8008" i="8220" s="1"/>
  <c r="E8008" i="8220"/>
  <c r="J8007" i="8220"/>
  <c r="N8007" i="8220" s="1"/>
  <c r="E8007" i="8220"/>
  <c r="J8006" i="8220"/>
  <c r="N8006" i="8220" s="1"/>
  <c r="E8006" i="8220"/>
  <c r="N8005" i="8220"/>
  <c r="J8005" i="8220"/>
  <c r="E8005" i="8220"/>
  <c r="J8004" i="8220"/>
  <c r="N8004" i="8220" s="1"/>
  <c r="E8004" i="8220"/>
  <c r="J8003" i="8220"/>
  <c r="N8003" i="8220" s="1"/>
  <c r="E8003" i="8220"/>
  <c r="J8002" i="8220"/>
  <c r="N8002" i="8220" s="1"/>
  <c r="E8002" i="8220"/>
  <c r="J8001" i="8220"/>
  <c r="N8001" i="8220" s="1"/>
  <c r="E8001" i="8220"/>
  <c r="J8000" i="8220"/>
  <c r="N8000" i="8220" s="1"/>
  <c r="E8000" i="8220"/>
  <c r="J7999" i="8220"/>
  <c r="N7999" i="8220" s="1"/>
  <c r="E7999" i="8220"/>
  <c r="J7998" i="8220"/>
  <c r="N7998" i="8220" s="1"/>
  <c r="E7998" i="8220"/>
  <c r="N7997" i="8220"/>
  <c r="J7997" i="8220"/>
  <c r="E7997" i="8220"/>
  <c r="J7996" i="8220"/>
  <c r="N7996" i="8220" s="1"/>
  <c r="E7996" i="8220"/>
  <c r="J7995" i="8220"/>
  <c r="N7995" i="8220" s="1"/>
  <c r="E7995" i="8220"/>
  <c r="J7994" i="8220"/>
  <c r="E7994" i="8220"/>
  <c r="M7993" i="8220"/>
  <c r="L7993" i="8220"/>
  <c r="K7993" i="8220"/>
  <c r="H7993" i="8220"/>
  <c r="G7993" i="8220"/>
  <c r="F7993" i="8220"/>
  <c r="N7992" i="8220"/>
  <c r="J7992" i="8220"/>
  <c r="E7992" i="8220"/>
  <c r="N7991" i="8220"/>
  <c r="J7991" i="8220"/>
  <c r="E7991" i="8220"/>
  <c r="N7990" i="8220"/>
  <c r="J7990" i="8220"/>
  <c r="E7990" i="8220"/>
  <c r="J7989" i="8220"/>
  <c r="N7989" i="8220" s="1"/>
  <c r="E7989" i="8220"/>
  <c r="N7988" i="8220"/>
  <c r="J7988" i="8220"/>
  <c r="E7988" i="8220"/>
  <c r="N7987" i="8220"/>
  <c r="J7987" i="8220"/>
  <c r="E7987" i="8220"/>
  <c r="J7986" i="8220"/>
  <c r="N7986" i="8220" s="1"/>
  <c r="E7986" i="8220"/>
  <c r="J7985" i="8220"/>
  <c r="N7985" i="8220" s="1"/>
  <c r="E7985" i="8220"/>
  <c r="J7984" i="8220"/>
  <c r="N7984" i="8220" s="1"/>
  <c r="E7984" i="8220"/>
  <c r="J7983" i="8220"/>
  <c r="N7983" i="8220" s="1"/>
  <c r="E7983" i="8220"/>
  <c r="N7982" i="8220"/>
  <c r="J7982" i="8220"/>
  <c r="E7982" i="8220"/>
  <c r="J7981" i="8220"/>
  <c r="N7981" i="8220" s="1"/>
  <c r="E7981" i="8220"/>
  <c r="J7980" i="8220"/>
  <c r="N7980" i="8220" s="1"/>
  <c r="E7980" i="8220"/>
  <c r="J7979" i="8220"/>
  <c r="N7979" i="8220" s="1"/>
  <c r="E7979" i="8220"/>
  <c r="N7978" i="8220"/>
  <c r="J7978" i="8220"/>
  <c r="E7978" i="8220"/>
  <c r="J7977" i="8220"/>
  <c r="N7977" i="8220" s="1"/>
  <c r="E7977" i="8220"/>
  <c r="J7976" i="8220"/>
  <c r="N7976" i="8220" s="1"/>
  <c r="E7976" i="8220"/>
  <c r="N7975" i="8220"/>
  <c r="J7975" i="8220"/>
  <c r="E7975" i="8220"/>
  <c r="J7974" i="8220"/>
  <c r="N7974" i="8220" s="1"/>
  <c r="E7974" i="8220"/>
  <c r="J7973" i="8220"/>
  <c r="N7973" i="8220" s="1"/>
  <c r="E7973" i="8220"/>
  <c r="N7972" i="8220"/>
  <c r="J7972" i="8220"/>
  <c r="E7972" i="8220"/>
  <c r="J7971" i="8220"/>
  <c r="N7971" i="8220" s="1"/>
  <c r="E7971" i="8220"/>
  <c r="J7970" i="8220"/>
  <c r="N7970" i="8220" s="1"/>
  <c r="E7970" i="8220"/>
  <c r="J7969" i="8220"/>
  <c r="N7969" i="8220" s="1"/>
  <c r="E7969" i="8220"/>
  <c r="N7968" i="8220"/>
  <c r="J7968" i="8220"/>
  <c r="E7968" i="8220"/>
  <c r="J7967" i="8220"/>
  <c r="N7967" i="8220" s="1"/>
  <c r="E7967" i="8220"/>
  <c r="J7966" i="8220"/>
  <c r="N7966" i="8220" s="1"/>
  <c r="E7966" i="8220"/>
  <c r="J7965" i="8220"/>
  <c r="N7965" i="8220" s="1"/>
  <c r="E7965" i="8220"/>
  <c r="J7964" i="8220"/>
  <c r="N7964" i="8220" s="1"/>
  <c r="E7964" i="8220"/>
  <c r="J7963" i="8220"/>
  <c r="N7963" i="8220" s="1"/>
  <c r="E7963" i="8220"/>
  <c r="J7962" i="8220"/>
  <c r="N7962" i="8220" s="1"/>
  <c r="E7962" i="8220"/>
  <c r="J7961" i="8220"/>
  <c r="N7961" i="8220" s="1"/>
  <c r="E7961" i="8220"/>
  <c r="N7960" i="8220"/>
  <c r="J7960" i="8220"/>
  <c r="E7960" i="8220"/>
  <c r="J7959" i="8220"/>
  <c r="N7959" i="8220" s="1"/>
  <c r="E7959" i="8220"/>
  <c r="J7958" i="8220"/>
  <c r="N7958" i="8220" s="1"/>
  <c r="E7958" i="8220"/>
  <c r="J7957" i="8220"/>
  <c r="N7957" i="8220" s="1"/>
  <c r="E7957" i="8220"/>
  <c r="J7956" i="8220"/>
  <c r="N7956" i="8220" s="1"/>
  <c r="E7956" i="8220"/>
  <c r="J7955" i="8220"/>
  <c r="N7955" i="8220" s="1"/>
  <c r="E7955" i="8220"/>
  <c r="N7954" i="8220"/>
  <c r="J7954" i="8220"/>
  <c r="E7954" i="8220"/>
  <c r="J7953" i="8220"/>
  <c r="N7953" i="8220" s="1"/>
  <c r="E7953" i="8220"/>
  <c r="J7952" i="8220"/>
  <c r="N7952" i="8220" s="1"/>
  <c r="E7952" i="8220"/>
  <c r="N7951" i="8220"/>
  <c r="J7951" i="8220"/>
  <c r="E7951" i="8220"/>
  <c r="N7950" i="8220"/>
  <c r="J7950" i="8220"/>
  <c r="E7950" i="8220"/>
  <c r="J7949" i="8220"/>
  <c r="N7949" i="8220" s="1"/>
  <c r="E7949" i="8220"/>
  <c r="N7948" i="8220"/>
  <c r="J7948" i="8220"/>
  <c r="E7948" i="8220"/>
  <c r="N7947" i="8220"/>
  <c r="J7947" i="8220"/>
  <c r="E7947" i="8220"/>
  <c r="J7946" i="8220"/>
  <c r="N7946" i="8220" s="1"/>
  <c r="E7946" i="8220"/>
  <c r="J7945" i="8220"/>
  <c r="N7945" i="8220" s="1"/>
  <c r="E7945" i="8220"/>
  <c r="N7944" i="8220"/>
  <c r="J7944" i="8220"/>
  <c r="E7944" i="8220"/>
  <c r="J7943" i="8220"/>
  <c r="N7943" i="8220" s="1"/>
  <c r="E7943" i="8220"/>
  <c r="J7942" i="8220"/>
  <c r="N7942" i="8220" s="1"/>
  <c r="E7942" i="8220"/>
  <c r="J7941" i="8220"/>
  <c r="N7941" i="8220" s="1"/>
  <c r="E7941" i="8220"/>
  <c r="J7940" i="8220"/>
  <c r="N7940" i="8220" s="1"/>
  <c r="E7940" i="8220"/>
  <c r="J7939" i="8220"/>
  <c r="N7939" i="8220" s="1"/>
  <c r="E7939" i="8220"/>
  <c r="J7938" i="8220"/>
  <c r="N7938" i="8220" s="1"/>
  <c r="E7938" i="8220"/>
  <c r="J7937" i="8220"/>
  <c r="N7937" i="8220" s="1"/>
  <c r="E7937" i="8220"/>
  <c r="J7936" i="8220"/>
  <c r="N7936" i="8220" s="1"/>
  <c r="E7936" i="8220"/>
  <c r="J7935" i="8220"/>
  <c r="N7935" i="8220" s="1"/>
  <c r="E7935" i="8220"/>
  <c r="J7934" i="8220"/>
  <c r="N7934" i="8220" s="1"/>
  <c r="E7934" i="8220"/>
  <c r="J7933" i="8220"/>
  <c r="N7933" i="8220" s="1"/>
  <c r="E7933" i="8220"/>
  <c r="N7932" i="8220"/>
  <c r="J7932" i="8220"/>
  <c r="E7932" i="8220"/>
  <c r="J7931" i="8220"/>
  <c r="N7931" i="8220" s="1"/>
  <c r="E7931" i="8220"/>
  <c r="J7930" i="8220"/>
  <c r="N7930" i="8220" s="1"/>
  <c r="E7930" i="8220"/>
  <c r="J7929" i="8220"/>
  <c r="N7929" i="8220" s="1"/>
  <c r="E7929" i="8220"/>
  <c r="J7928" i="8220"/>
  <c r="N7928" i="8220" s="1"/>
  <c r="E7928" i="8220"/>
  <c r="J7927" i="8220"/>
  <c r="N7927" i="8220" s="1"/>
  <c r="E7927" i="8220"/>
  <c r="J7926" i="8220"/>
  <c r="N7926" i="8220" s="1"/>
  <c r="E7926" i="8220"/>
  <c r="J7925" i="8220"/>
  <c r="N7925" i="8220" s="1"/>
  <c r="E7925" i="8220"/>
  <c r="J7924" i="8220"/>
  <c r="N7924" i="8220" s="1"/>
  <c r="E7924" i="8220"/>
  <c r="J7923" i="8220"/>
  <c r="N7923" i="8220" s="1"/>
  <c r="E7923" i="8220"/>
  <c r="N7922" i="8220"/>
  <c r="J7922" i="8220"/>
  <c r="E7922" i="8220"/>
  <c r="J7921" i="8220"/>
  <c r="N7921" i="8220" s="1"/>
  <c r="E7921" i="8220"/>
  <c r="J7920" i="8220"/>
  <c r="N7920" i="8220" s="1"/>
  <c r="E7920" i="8220"/>
  <c r="N7919" i="8220"/>
  <c r="J7919" i="8220"/>
  <c r="E7919" i="8220"/>
  <c r="N7918" i="8220"/>
  <c r="J7918" i="8220"/>
  <c r="E7918" i="8220"/>
  <c r="J7917" i="8220"/>
  <c r="N7917" i="8220" s="1"/>
  <c r="E7917" i="8220"/>
  <c r="N7916" i="8220"/>
  <c r="J7916" i="8220"/>
  <c r="E7916" i="8220"/>
  <c r="N7915" i="8220"/>
  <c r="J7915" i="8220"/>
  <c r="E7915" i="8220"/>
  <c r="J7914" i="8220"/>
  <c r="N7914" i="8220" s="1"/>
  <c r="E7914" i="8220"/>
  <c r="J7913" i="8220"/>
  <c r="N7913" i="8220" s="1"/>
  <c r="E7913" i="8220"/>
  <c r="N7912" i="8220"/>
  <c r="J7912" i="8220"/>
  <c r="E7912" i="8220"/>
  <c r="J7911" i="8220"/>
  <c r="N7911" i="8220" s="1"/>
  <c r="E7911" i="8220"/>
  <c r="J7910" i="8220"/>
  <c r="N7910" i="8220" s="1"/>
  <c r="E7910" i="8220"/>
  <c r="J7909" i="8220"/>
  <c r="N7909" i="8220" s="1"/>
  <c r="E7909" i="8220"/>
  <c r="J7908" i="8220"/>
  <c r="N7908" i="8220" s="1"/>
  <c r="E7908" i="8220"/>
  <c r="J7907" i="8220"/>
  <c r="N7907" i="8220" s="1"/>
  <c r="E7907" i="8220"/>
  <c r="J7906" i="8220"/>
  <c r="N7906" i="8220" s="1"/>
  <c r="E7906" i="8220"/>
  <c r="J7905" i="8220"/>
  <c r="N7905" i="8220" s="1"/>
  <c r="E7905" i="8220"/>
  <c r="J7904" i="8220"/>
  <c r="N7904" i="8220" s="1"/>
  <c r="E7904" i="8220"/>
  <c r="J7903" i="8220"/>
  <c r="N7903" i="8220" s="1"/>
  <c r="E7903" i="8220"/>
  <c r="J7902" i="8220"/>
  <c r="N7902" i="8220" s="1"/>
  <c r="E7902" i="8220"/>
  <c r="J7901" i="8220"/>
  <c r="N7901" i="8220" s="1"/>
  <c r="E7901" i="8220"/>
  <c r="N7900" i="8220"/>
  <c r="J7900" i="8220"/>
  <c r="E7900" i="8220"/>
  <c r="J7899" i="8220"/>
  <c r="N7899" i="8220" s="1"/>
  <c r="E7899" i="8220"/>
  <c r="J7898" i="8220"/>
  <c r="N7898" i="8220" s="1"/>
  <c r="E7898" i="8220"/>
  <c r="J7897" i="8220"/>
  <c r="N7897" i="8220" s="1"/>
  <c r="E7897" i="8220"/>
  <c r="J7896" i="8220"/>
  <c r="N7896" i="8220" s="1"/>
  <c r="E7896" i="8220"/>
  <c r="J7895" i="8220"/>
  <c r="N7895" i="8220" s="1"/>
  <c r="E7895" i="8220"/>
  <c r="N7894" i="8220"/>
  <c r="J7894" i="8220"/>
  <c r="E7894" i="8220"/>
  <c r="J7893" i="8220"/>
  <c r="N7893" i="8220" s="1"/>
  <c r="E7893" i="8220"/>
  <c r="J7892" i="8220"/>
  <c r="N7892" i="8220" s="1"/>
  <c r="E7892" i="8220"/>
  <c r="N7891" i="8220"/>
  <c r="J7891" i="8220"/>
  <c r="E7891" i="8220"/>
  <c r="J7890" i="8220"/>
  <c r="N7890" i="8220" s="1"/>
  <c r="E7890" i="8220"/>
  <c r="J7889" i="8220"/>
  <c r="N7889" i="8220" s="1"/>
  <c r="E7889" i="8220"/>
  <c r="N7888" i="8220"/>
  <c r="J7888" i="8220"/>
  <c r="E7888" i="8220"/>
  <c r="J7887" i="8220"/>
  <c r="N7887" i="8220" s="1"/>
  <c r="E7887" i="8220"/>
  <c r="J7886" i="8220"/>
  <c r="N7886" i="8220" s="1"/>
  <c r="E7886" i="8220"/>
  <c r="J7885" i="8220"/>
  <c r="N7885" i="8220" s="1"/>
  <c r="E7885" i="8220"/>
  <c r="J7884" i="8220"/>
  <c r="N7884" i="8220" s="1"/>
  <c r="E7884" i="8220"/>
  <c r="J7883" i="8220"/>
  <c r="N7883" i="8220" s="1"/>
  <c r="E7883" i="8220"/>
  <c r="J7882" i="8220"/>
  <c r="N7882" i="8220" s="1"/>
  <c r="E7882" i="8220"/>
  <c r="J7881" i="8220"/>
  <c r="N7881" i="8220" s="1"/>
  <c r="E7881" i="8220"/>
  <c r="J7880" i="8220"/>
  <c r="N7880" i="8220" s="1"/>
  <c r="E7880" i="8220"/>
  <c r="J7879" i="8220"/>
  <c r="N7879" i="8220" s="1"/>
  <c r="E7879" i="8220"/>
  <c r="J7878" i="8220"/>
  <c r="N7878" i="8220" s="1"/>
  <c r="E7878" i="8220"/>
  <c r="J7877" i="8220"/>
  <c r="N7877" i="8220" s="1"/>
  <c r="E7877" i="8220"/>
  <c r="N7876" i="8220"/>
  <c r="J7876" i="8220"/>
  <c r="E7876" i="8220"/>
  <c r="J7875" i="8220"/>
  <c r="N7875" i="8220" s="1"/>
  <c r="E7875" i="8220"/>
  <c r="J7874" i="8220"/>
  <c r="N7874" i="8220" s="1"/>
  <c r="E7874" i="8220"/>
  <c r="J7873" i="8220"/>
  <c r="N7873" i="8220" s="1"/>
  <c r="E7873" i="8220"/>
  <c r="J7872" i="8220"/>
  <c r="N7872" i="8220" s="1"/>
  <c r="E7872" i="8220"/>
  <c r="J7871" i="8220"/>
  <c r="N7871" i="8220" s="1"/>
  <c r="E7871" i="8220"/>
  <c r="J7870" i="8220"/>
  <c r="N7870" i="8220" s="1"/>
  <c r="E7870" i="8220"/>
  <c r="J7869" i="8220"/>
  <c r="N7869" i="8220" s="1"/>
  <c r="E7869" i="8220"/>
  <c r="J7868" i="8220"/>
  <c r="N7868" i="8220" s="1"/>
  <c r="E7868" i="8220"/>
  <c r="J7867" i="8220"/>
  <c r="N7867" i="8220" s="1"/>
  <c r="E7867" i="8220"/>
  <c r="J7866" i="8220"/>
  <c r="N7866" i="8220" s="1"/>
  <c r="E7866" i="8220"/>
  <c r="J7865" i="8220"/>
  <c r="N7865" i="8220" s="1"/>
  <c r="E7865" i="8220"/>
  <c r="J7864" i="8220"/>
  <c r="N7864" i="8220" s="1"/>
  <c r="E7864" i="8220"/>
  <c r="J7863" i="8220"/>
  <c r="N7863" i="8220" s="1"/>
  <c r="E7863" i="8220"/>
  <c r="N7862" i="8220"/>
  <c r="J7862" i="8220"/>
  <c r="E7862" i="8220"/>
  <c r="J7861" i="8220"/>
  <c r="N7861" i="8220" s="1"/>
  <c r="E7861" i="8220"/>
  <c r="J7860" i="8220"/>
  <c r="N7860" i="8220" s="1"/>
  <c r="E7860" i="8220"/>
  <c r="N7859" i="8220"/>
  <c r="J7859" i="8220"/>
  <c r="E7859" i="8220"/>
  <c r="J7858" i="8220"/>
  <c r="N7858" i="8220" s="1"/>
  <c r="E7858" i="8220"/>
  <c r="J7857" i="8220"/>
  <c r="N7857" i="8220" s="1"/>
  <c r="E7857" i="8220"/>
  <c r="N7856" i="8220"/>
  <c r="J7856" i="8220"/>
  <c r="E7856" i="8220"/>
  <c r="J7855" i="8220"/>
  <c r="N7855" i="8220" s="1"/>
  <c r="E7855" i="8220"/>
  <c r="J7854" i="8220"/>
  <c r="N7854" i="8220" s="1"/>
  <c r="E7854" i="8220"/>
  <c r="J7853" i="8220"/>
  <c r="N7853" i="8220" s="1"/>
  <c r="E7853" i="8220"/>
  <c r="J7852" i="8220"/>
  <c r="N7852" i="8220" s="1"/>
  <c r="E7852" i="8220"/>
  <c r="J7851" i="8220"/>
  <c r="N7851" i="8220" s="1"/>
  <c r="E7851" i="8220"/>
  <c r="J7850" i="8220"/>
  <c r="N7850" i="8220" s="1"/>
  <c r="E7850" i="8220"/>
  <c r="J7849" i="8220"/>
  <c r="N7849" i="8220" s="1"/>
  <c r="E7849" i="8220"/>
  <c r="J7848" i="8220"/>
  <c r="N7848" i="8220" s="1"/>
  <c r="E7848" i="8220"/>
  <c r="J7847" i="8220"/>
  <c r="N7847" i="8220" s="1"/>
  <c r="E7847" i="8220"/>
  <c r="J7846" i="8220"/>
  <c r="N7846" i="8220" s="1"/>
  <c r="E7846" i="8220"/>
  <c r="J7845" i="8220"/>
  <c r="N7845" i="8220" s="1"/>
  <c r="E7845" i="8220"/>
  <c r="N7844" i="8220"/>
  <c r="J7844" i="8220"/>
  <c r="E7844" i="8220"/>
  <c r="J7843" i="8220"/>
  <c r="N7843" i="8220" s="1"/>
  <c r="E7843" i="8220"/>
  <c r="J7842" i="8220"/>
  <c r="N7842" i="8220" s="1"/>
  <c r="E7842" i="8220"/>
  <c r="J7841" i="8220"/>
  <c r="N7841" i="8220" s="1"/>
  <c r="E7841" i="8220"/>
  <c r="J7840" i="8220"/>
  <c r="N7840" i="8220" s="1"/>
  <c r="E7840" i="8220"/>
  <c r="J7839" i="8220"/>
  <c r="N7839" i="8220" s="1"/>
  <c r="E7839" i="8220"/>
  <c r="J7838" i="8220"/>
  <c r="N7838" i="8220" s="1"/>
  <c r="E7838" i="8220"/>
  <c r="J7837" i="8220"/>
  <c r="N7837" i="8220" s="1"/>
  <c r="E7837" i="8220"/>
  <c r="J7836" i="8220"/>
  <c r="N7836" i="8220" s="1"/>
  <c r="E7836" i="8220"/>
  <c r="J7835" i="8220"/>
  <c r="N7835" i="8220" s="1"/>
  <c r="E7835" i="8220"/>
  <c r="J7834" i="8220"/>
  <c r="N7834" i="8220" s="1"/>
  <c r="E7834" i="8220"/>
  <c r="J7833" i="8220"/>
  <c r="N7833" i="8220" s="1"/>
  <c r="E7833" i="8220"/>
  <c r="J7832" i="8220"/>
  <c r="N7832" i="8220" s="1"/>
  <c r="E7832" i="8220"/>
  <c r="J7831" i="8220"/>
  <c r="N7831" i="8220" s="1"/>
  <c r="E7831" i="8220"/>
  <c r="N7830" i="8220"/>
  <c r="J7830" i="8220"/>
  <c r="E7830" i="8220"/>
  <c r="J7829" i="8220"/>
  <c r="N7829" i="8220" s="1"/>
  <c r="E7829" i="8220"/>
  <c r="J7828" i="8220"/>
  <c r="N7828" i="8220" s="1"/>
  <c r="E7828" i="8220"/>
  <c r="N7827" i="8220"/>
  <c r="J7827" i="8220"/>
  <c r="E7827" i="8220"/>
  <c r="J7826" i="8220"/>
  <c r="N7826" i="8220" s="1"/>
  <c r="E7826" i="8220"/>
  <c r="J7825" i="8220"/>
  <c r="N7825" i="8220" s="1"/>
  <c r="E7825" i="8220"/>
  <c r="N7824" i="8220"/>
  <c r="J7824" i="8220"/>
  <c r="E7824" i="8220"/>
  <c r="J7823" i="8220"/>
  <c r="N7823" i="8220" s="1"/>
  <c r="E7823" i="8220"/>
  <c r="J7822" i="8220"/>
  <c r="N7822" i="8220" s="1"/>
  <c r="E7822" i="8220"/>
  <c r="J7821" i="8220"/>
  <c r="N7821" i="8220" s="1"/>
  <c r="E7821" i="8220"/>
  <c r="J7820" i="8220"/>
  <c r="N7820" i="8220" s="1"/>
  <c r="E7820" i="8220"/>
  <c r="J7819" i="8220"/>
  <c r="N7819" i="8220" s="1"/>
  <c r="E7819" i="8220"/>
  <c r="J7818" i="8220"/>
  <c r="N7818" i="8220" s="1"/>
  <c r="E7818" i="8220"/>
  <c r="J7817" i="8220"/>
  <c r="N7817" i="8220" s="1"/>
  <c r="E7817" i="8220"/>
  <c r="J7816" i="8220"/>
  <c r="N7816" i="8220" s="1"/>
  <c r="E7816" i="8220"/>
  <c r="N7815" i="8220"/>
  <c r="J7815" i="8220"/>
  <c r="E7815" i="8220"/>
  <c r="J7814" i="8220"/>
  <c r="N7814" i="8220" s="1"/>
  <c r="E7814" i="8220"/>
  <c r="J7813" i="8220"/>
  <c r="N7813" i="8220" s="1"/>
  <c r="E7813" i="8220"/>
  <c r="J7812" i="8220"/>
  <c r="N7812" i="8220" s="1"/>
  <c r="E7812" i="8220"/>
  <c r="J7811" i="8220"/>
  <c r="N7811" i="8220" s="1"/>
  <c r="E7811" i="8220"/>
  <c r="J7810" i="8220"/>
  <c r="N7810" i="8220" s="1"/>
  <c r="E7810" i="8220"/>
  <c r="J7809" i="8220"/>
  <c r="N7809" i="8220" s="1"/>
  <c r="E7809" i="8220"/>
  <c r="J7808" i="8220"/>
  <c r="N7808" i="8220" s="1"/>
  <c r="E7808" i="8220"/>
  <c r="N7807" i="8220"/>
  <c r="J7807" i="8220"/>
  <c r="E7807" i="8220"/>
  <c r="J7806" i="8220"/>
  <c r="N7806" i="8220" s="1"/>
  <c r="E7806" i="8220"/>
  <c r="J7805" i="8220"/>
  <c r="N7805" i="8220" s="1"/>
  <c r="E7805" i="8220"/>
  <c r="J7804" i="8220"/>
  <c r="N7804" i="8220" s="1"/>
  <c r="E7804" i="8220"/>
  <c r="J7803" i="8220"/>
  <c r="N7803" i="8220" s="1"/>
  <c r="E7803" i="8220"/>
  <c r="J7802" i="8220"/>
  <c r="N7802" i="8220" s="1"/>
  <c r="E7802" i="8220"/>
  <c r="J7801" i="8220"/>
  <c r="N7801" i="8220" s="1"/>
  <c r="E7801" i="8220"/>
  <c r="J7800" i="8220"/>
  <c r="N7800" i="8220" s="1"/>
  <c r="E7800" i="8220"/>
  <c r="J7799" i="8220"/>
  <c r="N7799" i="8220" s="1"/>
  <c r="E7799" i="8220"/>
  <c r="N7798" i="8220"/>
  <c r="J7798" i="8220"/>
  <c r="E7798" i="8220"/>
  <c r="J7797" i="8220"/>
  <c r="N7797" i="8220" s="1"/>
  <c r="E7797" i="8220"/>
  <c r="J7796" i="8220"/>
  <c r="N7796" i="8220" s="1"/>
  <c r="E7796" i="8220"/>
  <c r="J7795" i="8220"/>
  <c r="N7795" i="8220" s="1"/>
  <c r="E7795" i="8220"/>
  <c r="J7794" i="8220"/>
  <c r="N7794" i="8220" s="1"/>
  <c r="E7794" i="8220"/>
  <c r="N7793" i="8220"/>
  <c r="J7793" i="8220"/>
  <c r="E7793" i="8220"/>
  <c r="J7792" i="8220"/>
  <c r="N7792" i="8220" s="1"/>
  <c r="E7792" i="8220"/>
  <c r="J7791" i="8220"/>
  <c r="N7791" i="8220" s="1"/>
  <c r="E7791" i="8220"/>
  <c r="J7790" i="8220"/>
  <c r="N7790" i="8220" s="1"/>
  <c r="E7790" i="8220"/>
  <c r="N7789" i="8220"/>
  <c r="J7789" i="8220"/>
  <c r="E7789" i="8220"/>
  <c r="J7788" i="8220"/>
  <c r="N7788" i="8220" s="1"/>
  <c r="E7788" i="8220"/>
  <c r="J7787" i="8220"/>
  <c r="N7787" i="8220" s="1"/>
  <c r="E7787" i="8220"/>
  <c r="J7786" i="8220"/>
  <c r="N7786" i="8220" s="1"/>
  <c r="E7786" i="8220"/>
  <c r="J7785" i="8220"/>
  <c r="N7785" i="8220" s="1"/>
  <c r="E7785" i="8220"/>
  <c r="N7784" i="8220"/>
  <c r="J7784" i="8220"/>
  <c r="E7784" i="8220"/>
  <c r="J7783" i="8220"/>
  <c r="N7783" i="8220" s="1"/>
  <c r="E7783" i="8220"/>
  <c r="J7782" i="8220"/>
  <c r="N7782" i="8220" s="1"/>
  <c r="E7782" i="8220"/>
  <c r="J7781" i="8220"/>
  <c r="N7781" i="8220" s="1"/>
  <c r="E7781" i="8220"/>
  <c r="J7780" i="8220"/>
  <c r="N7780" i="8220" s="1"/>
  <c r="E7780" i="8220"/>
  <c r="J7779" i="8220"/>
  <c r="N7779" i="8220" s="1"/>
  <c r="E7779" i="8220"/>
  <c r="J7778" i="8220"/>
  <c r="N7778" i="8220" s="1"/>
  <c r="E7778" i="8220"/>
  <c r="J7777" i="8220"/>
  <c r="N7777" i="8220" s="1"/>
  <c r="E7777" i="8220"/>
  <c r="N7776" i="8220"/>
  <c r="J7776" i="8220"/>
  <c r="E7776" i="8220"/>
  <c r="J7775" i="8220"/>
  <c r="N7775" i="8220" s="1"/>
  <c r="E7775" i="8220"/>
  <c r="J7774" i="8220"/>
  <c r="N7774" i="8220" s="1"/>
  <c r="E7774" i="8220"/>
  <c r="J7773" i="8220"/>
  <c r="N7773" i="8220" s="1"/>
  <c r="E7773" i="8220"/>
  <c r="J7772" i="8220"/>
  <c r="N7772" i="8220" s="1"/>
  <c r="E7772" i="8220"/>
  <c r="J7771" i="8220"/>
  <c r="N7771" i="8220" s="1"/>
  <c r="E7771" i="8220"/>
  <c r="J7770" i="8220"/>
  <c r="N7770" i="8220" s="1"/>
  <c r="E7770" i="8220"/>
  <c r="J7769" i="8220"/>
  <c r="N7769" i="8220" s="1"/>
  <c r="E7769" i="8220"/>
  <c r="N7768" i="8220"/>
  <c r="J7768" i="8220"/>
  <c r="E7768" i="8220"/>
  <c r="J7767" i="8220"/>
  <c r="N7767" i="8220" s="1"/>
  <c r="E7767" i="8220"/>
  <c r="J7766" i="8220"/>
  <c r="N7766" i="8220" s="1"/>
  <c r="E7766" i="8220"/>
  <c r="J7765" i="8220"/>
  <c r="N7765" i="8220" s="1"/>
  <c r="E7765" i="8220"/>
  <c r="J7764" i="8220"/>
  <c r="N7764" i="8220" s="1"/>
  <c r="E7764" i="8220"/>
  <c r="J7763" i="8220"/>
  <c r="N7763" i="8220" s="1"/>
  <c r="E7763" i="8220"/>
  <c r="J7762" i="8220"/>
  <c r="N7762" i="8220" s="1"/>
  <c r="E7762" i="8220"/>
  <c r="J7761" i="8220"/>
  <c r="N7761" i="8220" s="1"/>
  <c r="E7761" i="8220"/>
  <c r="N7760" i="8220"/>
  <c r="J7760" i="8220"/>
  <c r="E7760" i="8220"/>
  <c r="J7759" i="8220"/>
  <c r="N7759" i="8220" s="1"/>
  <c r="E7759" i="8220"/>
  <c r="J7758" i="8220"/>
  <c r="N7758" i="8220" s="1"/>
  <c r="E7758" i="8220"/>
  <c r="J7757" i="8220"/>
  <c r="N7757" i="8220" s="1"/>
  <c r="E7757" i="8220"/>
  <c r="J7756" i="8220"/>
  <c r="N7756" i="8220" s="1"/>
  <c r="E7756" i="8220"/>
  <c r="J7755" i="8220"/>
  <c r="N7755" i="8220" s="1"/>
  <c r="E7755" i="8220"/>
  <c r="J7754" i="8220"/>
  <c r="N7754" i="8220" s="1"/>
  <c r="E7754" i="8220"/>
  <c r="J7753" i="8220"/>
  <c r="N7753" i="8220" s="1"/>
  <c r="E7753" i="8220"/>
  <c r="J7752" i="8220"/>
  <c r="N7752" i="8220" s="1"/>
  <c r="E7752" i="8220"/>
  <c r="N7751" i="8220"/>
  <c r="J7751" i="8220"/>
  <c r="E7751" i="8220"/>
  <c r="J7750" i="8220"/>
  <c r="N7750" i="8220" s="1"/>
  <c r="E7750" i="8220"/>
  <c r="J7749" i="8220"/>
  <c r="N7749" i="8220" s="1"/>
  <c r="E7749" i="8220"/>
  <c r="J7748" i="8220"/>
  <c r="N7748" i="8220" s="1"/>
  <c r="E7748" i="8220"/>
  <c r="J7747" i="8220"/>
  <c r="N7747" i="8220" s="1"/>
  <c r="E7747" i="8220"/>
  <c r="J7746" i="8220"/>
  <c r="N7746" i="8220" s="1"/>
  <c r="E7746" i="8220"/>
  <c r="J7745" i="8220"/>
  <c r="N7745" i="8220" s="1"/>
  <c r="E7745" i="8220"/>
  <c r="J7744" i="8220"/>
  <c r="N7744" i="8220" s="1"/>
  <c r="E7744" i="8220"/>
  <c r="N7743" i="8220"/>
  <c r="J7743" i="8220"/>
  <c r="E7743" i="8220"/>
  <c r="J7742" i="8220"/>
  <c r="N7742" i="8220" s="1"/>
  <c r="E7742" i="8220"/>
  <c r="J7741" i="8220"/>
  <c r="N7741" i="8220" s="1"/>
  <c r="E7741" i="8220"/>
  <c r="J7740" i="8220"/>
  <c r="N7740" i="8220" s="1"/>
  <c r="E7740" i="8220"/>
  <c r="J7739" i="8220"/>
  <c r="N7739" i="8220" s="1"/>
  <c r="E7739" i="8220"/>
  <c r="J7738" i="8220"/>
  <c r="N7738" i="8220" s="1"/>
  <c r="E7738" i="8220"/>
  <c r="J7737" i="8220"/>
  <c r="N7737" i="8220" s="1"/>
  <c r="E7737" i="8220"/>
  <c r="J7736" i="8220"/>
  <c r="N7736" i="8220" s="1"/>
  <c r="E7736" i="8220"/>
  <c r="J7735" i="8220"/>
  <c r="N7735" i="8220" s="1"/>
  <c r="E7735" i="8220"/>
  <c r="N7734" i="8220"/>
  <c r="J7734" i="8220"/>
  <c r="E7734" i="8220"/>
  <c r="J7733" i="8220"/>
  <c r="N7733" i="8220" s="1"/>
  <c r="E7733" i="8220"/>
  <c r="J7732" i="8220"/>
  <c r="N7732" i="8220" s="1"/>
  <c r="E7732" i="8220"/>
  <c r="J7731" i="8220"/>
  <c r="N7731" i="8220" s="1"/>
  <c r="E7731" i="8220"/>
  <c r="J7730" i="8220"/>
  <c r="N7730" i="8220" s="1"/>
  <c r="E7730" i="8220"/>
  <c r="N7729" i="8220"/>
  <c r="J7729" i="8220"/>
  <c r="E7729" i="8220"/>
  <c r="J7728" i="8220"/>
  <c r="N7728" i="8220" s="1"/>
  <c r="E7728" i="8220"/>
  <c r="J7727" i="8220"/>
  <c r="N7727" i="8220" s="1"/>
  <c r="E7727" i="8220"/>
  <c r="J7726" i="8220"/>
  <c r="N7726" i="8220" s="1"/>
  <c r="E7726" i="8220"/>
  <c r="N7725" i="8220"/>
  <c r="J7725" i="8220"/>
  <c r="E7725" i="8220"/>
  <c r="J7724" i="8220"/>
  <c r="N7724" i="8220" s="1"/>
  <c r="E7724" i="8220"/>
  <c r="J7723" i="8220"/>
  <c r="N7723" i="8220" s="1"/>
  <c r="E7723" i="8220"/>
  <c r="J7722" i="8220"/>
  <c r="N7722" i="8220" s="1"/>
  <c r="E7722" i="8220"/>
  <c r="J7721" i="8220"/>
  <c r="N7721" i="8220" s="1"/>
  <c r="E7721" i="8220"/>
  <c r="N7720" i="8220"/>
  <c r="J7720" i="8220"/>
  <c r="E7720" i="8220"/>
  <c r="J7719" i="8220"/>
  <c r="N7719" i="8220" s="1"/>
  <c r="E7719" i="8220"/>
  <c r="J7718" i="8220"/>
  <c r="N7718" i="8220" s="1"/>
  <c r="E7718" i="8220"/>
  <c r="J7717" i="8220"/>
  <c r="N7717" i="8220" s="1"/>
  <c r="E7717" i="8220"/>
  <c r="J7716" i="8220"/>
  <c r="N7716" i="8220" s="1"/>
  <c r="E7716" i="8220"/>
  <c r="J7715" i="8220"/>
  <c r="N7715" i="8220" s="1"/>
  <c r="E7715" i="8220"/>
  <c r="J7714" i="8220"/>
  <c r="N7714" i="8220" s="1"/>
  <c r="E7714" i="8220"/>
  <c r="J7713" i="8220"/>
  <c r="N7713" i="8220" s="1"/>
  <c r="E7713" i="8220"/>
  <c r="N7712" i="8220"/>
  <c r="J7712" i="8220"/>
  <c r="E7712" i="8220"/>
  <c r="J7711" i="8220"/>
  <c r="N7711" i="8220" s="1"/>
  <c r="E7711" i="8220"/>
  <c r="J7710" i="8220"/>
  <c r="N7710" i="8220" s="1"/>
  <c r="E7710" i="8220"/>
  <c r="J7709" i="8220"/>
  <c r="N7709" i="8220" s="1"/>
  <c r="E7709" i="8220"/>
  <c r="J7708" i="8220"/>
  <c r="N7708" i="8220" s="1"/>
  <c r="E7708" i="8220"/>
  <c r="J7707" i="8220"/>
  <c r="N7707" i="8220" s="1"/>
  <c r="E7707" i="8220"/>
  <c r="J7706" i="8220"/>
  <c r="N7706" i="8220" s="1"/>
  <c r="E7706" i="8220"/>
  <c r="J7705" i="8220"/>
  <c r="N7705" i="8220" s="1"/>
  <c r="E7705" i="8220"/>
  <c r="J7704" i="8220"/>
  <c r="N7704" i="8220" s="1"/>
  <c r="E7704" i="8220"/>
  <c r="J7703" i="8220"/>
  <c r="N7703" i="8220" s="1"/>
  <c r="E7703" i="8220"/>
  <c r="J7702" i="8220"/>
  <c r="N7702" i="8220" s="1"/>
  <c r="E7702" i="8220"/>
  <c r="N7701" i="8220"/>
  <c r="J7701" i="8220"/>
  <c r="E7701" i="8220"/>
  <c r="J7700" i="8220"/>
  <c r="N7700" i="8220" s="1"/>
  <c r="E7700" i="8220"/>
  <c r="J7699" i="8220"/>
  <c r="N7699" i="8220" s="1"/>
  <c r="E7699" i="8220"/>
  <c r="J7698" i="8220"/>
  <c r="N7698" i="8220" s="1"/>
  <c r="E7698" i="8220"/>
  <c r="J7697" i="8220"/>
  <c r="N7697" i="8220" s="1"/>
  <c r="E7697" i="8220"/>
  <c r="J7696" i="8220"/>
  <c r="N7696" i="8220" s="1"/>
  <c r="E7696" i="8220"/>
  <c r="J7695" i="8220"/>
  <c r="N7695" i="8220" s="1"/>
  <c r="E7695" i="8220"/>
  <c r="N7694" i="8220"/>
  <c r="J7694" i="8220"/>
  <c r="E7694" i="8220"/>
  <c r="J7693" i="8220"/>
  <c r="N7693" i="8220" s="1"/>
  <c r="E7693" i="8220"/>
  <c r="J7692" i="8220"/>
  <c r="N7692" i="8220" s="1"/>
  <c r="E7692" i="8220"/>
  <c r="J7691" i="8220"/>
  <c r="N7691" i="8220" s="1"/>
  <c r="E7691" i="8220"/>
  <c r="J7690" i="8220"/>
  <c r="N7690" i="8220" s="1"/>
  <c r="E7690" i="8220"/>
  <c r="N7689" i="8220"/>
  <c r="J7689" i="8220"/>
  <c r="E7689" i="8220"/>
  <c r="J7688" i="8220"/>
  <c r="N7688" i="8220" s="1"/>
  <c r="E7688" i="8220"/>
  <c r="J7687" i="8220"/>
  <c r="N7687" i="8220" s="1"/>
  <c r="E7687" i="8220"/>
  <c r="N7686" i="8220"/>
  <c r="J7686" i="8220"/>
  <c r="E7686" i="8220"/>
  <c r="J7685" i="8220"/>
  <c r="N7685" i="8220" s="1"/>
  <c r="E7685" i="8220"/>
  <c r="J7684" i="8220"/>
  <c r="N7684" i="8220" s="1"/>
  <c r="E7684" i="8220"/>
  <c r="J7683" i="8220"/>
  <c r="N7683" i="8220" s="1"/>
  <c r="E7683" i="8220"/>
  <c r="J7682" i="8220"/>
  <c r="N7682" i="8220" s="1"/>
  <c r="E7682" i="8220"/>
  <c r="J7681" i="8220"/>
  <c r="N7681" i="8220" s="1"/>
  <c r="E7681" i="8220"/>
  <c r="J7680" i="8220"/>
  <c r="N7680" i="8220" s="1"/>
  <c r="E7680" i="8220"/>
  <c r="J7679" i="8220"/>
  <c r="N7679" i="8220" s="1"/>
  <c r="E7679" i="8220"/>
  <c r="N7678" i="8220"/>
  <c r="J7678" i="8220"/>
  <c r="E7678" i="8220"/>
  <c r="J7677" i="8220"/>
  <c r="N7677" i="8220" s="1"/>
  <c r="E7677" i="8220"/>
  <c r="J7676" i="8220"/>
  <c r="N7676" i="8220" s="1"/>
  <c r="E7676" i="8220"/>
  <c r="J7675" i="8220"/>
  <c r="N7675" i="8220" s="1"/>
  <c r="E7675" i="8220"/>
  <c r="J7674" i="8220"/>
  <c r="N7674" i="8220" s="1"/>
  <c r="E7674" i="8220"/>
  <c r="N7673" i="8220"/>
  <c r="J7673" i="8220"/>
  <c r="E7673" i="8220"/>
  <c r="J7672" i="8220"/>
  <c r="N7672" i="8220" s="1"/>
  <c r="E7672" i="8220"/>
  <c r="J7671" i="8220"/>
  <c r="N7671" i="8220" s="1"/>
  <c r="E7671" i="8220"/>
  <c r="N7670" i="8220"/>
  <c r="J7670" i="8220"/>
  <c r="E7670" i="8220"/>
  <c r="J7669" i="8220"/>
  <c r="N7669" i="8220" s="1"/>
  <c r="E7669" i="8220"/>
  <c r="J7668" i="8220"/>
  <c r="N7668" i="8220" s="1"/>
  <c r="E7668" i="8220"/>
  <c r="J7667" i="8220"/>
  <c r="N7667" i="8220" s="1"/>
  <c r="E7667" i="8220"/>
  <c r="J7666" i="8220"/>
  <c r="N7666" i="8220" s="1"/>
  <c r="E7666" i="8220"/>
  <c r="N7665" i="8220"/>
  <c r="J7665" i="8220"/>
  <c r="E7665" i="8220"/>
  <c r="J7664" i="8220"/>
  <c r="N7664" i="8220" s="1"/>
  <c r="E7664" i="8220"/>
  <c r="J7663" i="8220"/>
  <c r="N7663" i="8220" s="1"/>
  <c r="E7663" i="8220"/>
  <c r="J7662" i="8220"/>
  <c r="N7662" i="8220" s="1"/>
  <c r="E7662" i="8220"/>
  <c r="N7661" i="8220"/>
  <c r="J7661" i="8220"/>
  <c r="E7661" i="8220"/>
  <c r="J7660" i="8220"/>
  <c r="N7660" i="8220" s="1"/>
  <c r="E7660" i="8220"/>
  <c r="J7659" i="8220"/>
  <c r="N7659" i="8220" s="1"/>
  <c r="E7659" i="8220"/>
  <c r="J7658" i="8220"/>
  <c r="N7658" i="8220" s="1"/>
  <c r="E7658" i="8220"/>
  <c r="J7657" i="8220"/>
  <c r="N7657" i="8220" s="1"/>
  <c r="E7657" i="8220"/>
  <c r="N7656" i="8220"/>
  <c r="J7656" i="8220"/>
  <c r="E7656" i="8220"/>
  <c r="J7655" i="8220"/>
  <c r="N7655" i="8220" s="1"/>
  <c r="E7655" i="8220"/>
  <c r="J7654" i="8220"/>
  <c r="N7654" i="8220" s="1"/>
  <c r="E7654" i="8220"/>
  <c r="J7653" i="8220"/>
  <c r="N7653" i="8220" s="1"/>
  <c r="E7653" i="8220"/>
  <c r="J7652" i="8220"/>
  <c r="N7652" i="8220" s="1"/>
  <c r="E7652" i="8220"/>
  <c r="J7651" i="8220"/>
  <c r="N7651" i="8220" s="1"/>
  <c r="E7651" i="8220"/>
  <c r="J7650" i="8220"/>
  <c r="N7650" i="8220" s="1"/>
  <c r="E7650" i="8220"/>
  <c r="J7649" i="8220"/>
  <c r="N7649" i="8220" s="1"/>
  <c r="E7649" i="8220"/>
  <c r="N7648" i="8220"/>
  <c r="J7648" i="8220"/>
  <c r="E7648" i="8220"/>
  <c r="J7647" i="8220"/>
  <c r="N7647" i="8220" s="1"/>
  <c r="E7647" i="8220"/>
  <c r="J7646" i="8220"/>
  <c r="N7646" i="8220" s="1"/>
  <c r="E7646" i="8220"/>
  <c r="J7645" i="8220"/>
  <c r="N7645" i="8220" s="1"/>
  <c r="E7645" i="8220"/>
  <c r="J7644" i="8220"/>
  <c r="N7644" i="8220" s="1"/>
  <c r="E7644" i="8220"/>
  <c r="J7643" i="8220"/>
  <c r="N7643" i="8220" s="1"/>
  <c r="E7643" i="8220"/>
  <c r="J7642" i="8220"/>
  <c r="N7642" i="8220" s="1"/>
  <c r="E7642" i="8220"/>
  <c r="J7641" i="8220"/>
  <c r="N7641" i="8220" s="1"/>
  <c r="E7641" i="8220"/>
  <c r="J7640" i="8220"/>
  <c r="N7640" i="8220" s="1"/>
  <c r="E7640" i="8220"/>
  <c r="J7639" i="8220"/>
  <c r="N7639" i="8220" s="1"/>
  <c r="E7639" i="8220"/>
  <c r="J7638" i="8220"/>
  <c r="N7638" i="8220" s="1"/>
  <c r="E7638" i="8220"/>
  <c r="N7637" i="8220"/>
  <c r="J7637" i="8220"/>
  <c r="E7637" i="8220"/>
  <c r="J7636" i="8220"/>
  <c r="N7636" i="8220" s="1"/>
  <c r="E7636" i="8220"/>
  <c r="J7635" i="8220"/>
  <c r="N7635" i="8220" s="1"/>
  <c r="E7635" i="8220"/>
  <c r="J7634" i="8220"/>
  <c r="N7634" i="8220" s="1"/>
  <c r="E7634" i="8220"/>
  <c r="J7633" i="8220"/>
  <c r="N7633" i="8220" s="1"/>
  <c r="E7633" i="8220"/>
  <c r="J7632" i="8220"/>
  <c r="N7632" i="8220" s="1"/>
  <c r="E7632" i="8220"/>
  <c r="J7631" i="8220"/>
  <c r="N7631" i="8220" s="1"/>
  <c r="E7631" i="8220"/>
  <c r="N7630" i="8220"/>
  <c r="J7630" i="8220"/>
  <c r="E7630" i="8220"/>
  <c r="J7629" i="8220"/>
  <c r="N7629" i="8220" s="1"/>
  <c r="E7629" i="8220"/>
  <c r="J7628" i="8220"/>
  <c r="E7628" i="8220"/>
  <c r="M7627" i="8220"/>
  <c r="L7627" i="8220"/>
  <c r="K7627" i="8220"/>
  <c r="H7627" i="8220"/>
  <c r="G7627" i="8220"/>
  <c r="F7627" i="8220"/>
  <c r="J7626" i="8220"/>
  <c r="N7626" i="8220" s="1"/>
  <c r="E7626" i="8220"/>
  <c r="J7625" i="8220"/>
  <c r="N7625" i="8220" s="1"/>
  <c r="E7625" i="8220"/>
  <c r="N7624" i="8220"/>
  <c r="J7624" i="8220"/>
  <c r="E7624" i="8220"/>
  <c r="J7623" i="8220"/>
  <c r="N7623" i="8220" s="1"/>
  <c r="E7623" i="8220"/>
  <c r="N7622" i="8220"/>
  <c r="J7622" i="8220"/>
  <c r="E7622" i="8220"/>
  <c r="J7621" i="8220"/>
  <c r="N7621" i="8220" s="1"/>
  <c r="E7621" i="8220"/>
  <c r="N7620" i="8220"/>
  <c r="J7620" i="8220"/>
  <c r="E7620" i="8220"/>
  <c r="J7619" i="8220"/>
  <c r="N7619" i="8220" s="1"/>
  <c r="E7619" i="8220"/>
  <c r="J7618" i="8220"/>
  <c r="N7618" i="8220" s="1"/>
  <c r="E7618" i="8220"/>
  <c r="J7617" i="8220"/>
  <c r="N7617" i="8220" s="1"/>
  <c r="E7617" i="8220"/>
  <c r="J7616" i="8220"/>
  <c r="N7616" i="8220" s="1"/>
  <c r="E7616" i="8220"/>
  <c r="N7615" i="8220"/>
  <c r="J7615" i="8220"/>
  <c r="E7615" i="8220"/>
  <c r="J7614" i="8220"/>
  <c r="N7614" i="8220" s="1"/>
  <c r="E7614" i="8220"/>
  <c r="N7613" i="8220"/>
  <c r="J7613" i="8220"/>
  <c r="E7613" i="8220"/>
  <c r="J7612" i="8220"/>
  <c r="N7612" i="8220" s="1"/>
  <c r="E7612" i="8220"/>
  <c r="J7611" i="8220"/>
  <c r="N7611" i="8220" s="1"/>
  <c r="E7611" i="8220"/>
  <c r="J7610" i="8220"/>
  <c r="N7610" i="8220" s="1"/>
  <c r="E7610" i="8220"/>
  <c r="J7609" i="8220"/>
  <c r="N7609" i="8220" s="1"/>
  <c r="E7609" i="8220"/>
  <c r="J7608" i="8220"/>
  <c r="N7608" i="8220" s="1"/>
  <c r="E7608" i="8220"/>
  <c r="N7607" i="8220"/>
  <c r="J7607" i="8220"/>
  <c r="E7607" i="8220"/>
  <c r="J7606" i="8220"/>
  <c r="N7606" i="8220" s="1"/>
  <c r="E7606" i="8220"/>
  <c r="N7605" i="8220"/>
  <c r="J7605" i="8220"/>
  <c r="E7605" i="8220"/>
  <c r="J7604" i="8220"/>
  <c r="N7604" i="8220" s="1"/>
  <c r="E7604" i="8220"/>
  <c r="J7603" i="8220"/>
  <c r="N7603" i="8220" s="1"/>
  <c r="E7603" i="8220"/>
  <c r="J7602" i="8220"/>
  <c r="N7602" i="8220" s="1"/>
  <c r="E7602" i="8220"/>
  <c r="J7601" i="8220"/>
  <c r="N7601" i="8220" s="1"/>
  <c r="E7601" i="8220"/>
  <c r="J7600" i="8220"/>
  <c r="N7600" i="8220" s="1"/>
  <c r="E7600" i="8220"/>
  <c r="J7599" i="8220"/>
  <c r="N7599" i="8220" s="1"/>
  <c r="E7599" i="8220"/>
  <c r="N7598" i="8220"/>
  <c r="J7598" i="8220"/>
  <c r="E7598" i="8220"/>
  <c r="J7597" i="8220"/>
  <c r="N7597" i="8220" s="1"/>
  <c r="E7597" i="8220"/>
  <c r="N7596" i="8220"/>
  <c r="J7596" i="8220"/>
  <c r="E7596" i="8220"/>
  <c r="J7595" i="8220"/>
  <c r="N7595" i="8220" s="1"/>
  <c r="E7595" i="8220"/>
  <c r="J7594" i="8220"/>
  <c r="N7594" i="8220" s="1"/>
  <c r="E7594" i="8220"/>
  <c r="J7593" i="8220"/>
  <c r="N7593" i="8220" s="1"/>
  <c r="E7593" i="8220"/>
  <c r="J7592" i="8220"/>
  <c r="N7592" i="8220" s="1"/>
  <c r="E7592" i="8220"/>
  <c r="J7591" i="8220"/>
  <c r="N7591" i="8220" s="1"/>
  <c r="E7591" i="8220"/>
  <c r="N7590" i="8220"/>
  <c r="J7590" i="8220"/>
  <c r="E7590" i="8220"/>
  <c r="J7589" i="8220"/>
  <c r="N7589" i="8220" s="1"/>
  <c r="E7589" i="8220"/>
  <c r="N7588" i="8220"/>
  <c r="J7588" i="8220"/>
  <c r="E7588" i="8220"/>
  <c r="J7587" i="8220"/>
  <c r="N7587" i="8220" s="1"/>
  <c r="E7587" i="8220"/>
  <c r="J7586" i="8220"/>
  <c r="N7586" i="8220" s="1"/>
  <c r="E7586" i="8220"/>
  <c r="J7585" i="8220"/>
  <c r="N7585" i="8220" s="1"/>
  <c r="E7585" i="8220"/>
  <c r="J7584" i="8220"/>
  <c r="N7584" i="8220" s="1"/>
  <c r="E7584" i="8220"/>
  <c r="J7583" i="8220"/>
  <c r="N7583" i="8220" s="1"/>
  <c r="E7583" i="8220"/>
  <c r="N7582" i="8220"/>
  <c r="J7582" i="8220"/>
  <c r="E7582" i="8220"/>
  <c r="J7581" i="8220"/>
  <c r="N7581" i="8220" s="1"/>
  <c r="E7581" i="8220"/>
  <c r="N7580" i="8220"/>
  <c r="J7580" i="8220"/>
  <c r="E7580" i="8220"/>
  <c r="J7579" i="8220"/>
  <c r="N7579" i="8220" s="1"/>
  <c r="E7579" i="8220"/>
  <c r="J7578" i="8220"/>
  <c r="N7578" i="8220" s="1"/>
  <c r="E7578" i="8220"/>
  <c r="J7577" i="8220"/>
  <c r="N7577" i="8220" s="1"/>
  <c r="E7577" i="8220"/>
  <c r="J7576" i="8220"/>
  <c r="N7576" i="8220" s="1"/>
  <c r="E7576" i="8220"/>
  <c r="J7575" i="8220"/>
  <c r="N7575" i="8220" s="1"/>
  <c r="E7575" i="8220"/>
  <c r="N7574" i="8220"/>
  <c r="J7574" i="8220"/>
  <c r="E7574" i="8220"/>
  <c r="J7573" i="8220"/>
  <c r="N7573" i="8220" s="1"/>
  <c r="E7573" i="8220"/>
  <c r="N7572" i="8220"/>
  <c r="J7572" i="8220"/>
  <c r="E7572" i="8220"/>
  <c r="J7571" i="8220"/>
  <c r="N7571" i="8220" s="1"/>
  <c r="E7571" i="8220"/>
  <c r="J7570" i="8220"/>
  <c r="N7570" i="8220" s="1"/>
  <c r="E7570" i="8220"/>
  <c r="J7569" i="8220"/>
  <c r="N7569" i="8220" s="1"/>
  <c r="E7569" i="8220"/>
  <c r="J7568" i="8220"/>
  <c r="N7568" i="8220" s="1"/>
  <c r="E7568" i="8220"/>
  <c r="J7567" i="8220"/>
  <c r="N7567" i="8220" s="1"/>
  <c r="E7567" i="8220"/>
  <c r="N7566" i="8220"/>
  <c r="J7566" i="8220"/>
  <c r="E7566" i="8220"/>
  <c r="J7565" i="8220"/>
  <c r="N7565" i="8220" s="1"/>
  <c r="E7565" i="8220"/>
  <c r="N7564" i="8220"/>
  <c r="J7564" i="8220"/>
  <c r="E7564" i="8220"/>
  <c r="J7563" i="8220"/>
  <c r="N7563" i="8220" s="1"/>
  <c r="E7563" i="8220"/>
  <c r="J7562" i="8220"/>
  <c r="N7562" i="8220" s="1"/>
  <c r="E7562" i="8220"/>
  <c r="J7561" i="8220"/>
  <c r="N7561" i="8220" s="1"/>
  <c r="E7561" i="8220"/>
  <c r="J7560" i="8220"/>
  <c r="N7560" i="8220" s="1"/>
  <c r="E7560" i="8220"/>
  <c r="N7559" i="8220"/>
  <c r="J7559" i="8220"/>
  <c r="E7559" i="8220"/>
  <c r="J7558" i="8220"/>
  <c r="N7558" i="8220" s="1"/>
  <c r="E7558" i="8220"/>
  <c r="N7557" i="8220"/>
  <c r="J7557" i="8220"/>
  <c r="E7557" i="8220"/>
  <c r="J7556" i="8220"/>
  <c r="N7556" i="8220" s="1"/>
  <c r="E7556" i="8220"/>
  <c r="J7555" i="8220"/>
  <c r="N7555" i="8220" s="1"/>
  <c r="E7555" i="8220"/>
  <c r="J7554" i="8220"/>
  <c r="N7554" i="8220" s="1"/>
  <c r="E7554" i="8220"/>
  <c r="J7553" i="8220"/>
  <c r="N7553" i="8220" s="1"/>
  <c r="E7553" i="8220"/>
  <c r="N7552" i="8220"/>
  <c r="J7552" i="8220"/>
  <c r="E7552" i="8220"/>
  <c r="J7551" i="8220"/>
  <c r="N7551" i="8220" s="1"/>
  <c r="E7551" i="8220"/>
  <c r="N7550" i="8220"/>
  <c r="J7550" i="8220"/>
  <c r="E7550" i="8220"/>
  <c r="J7549" i="8220"/>
  <c r="N7549" i="8220" s="1"/>
  <c r="E7549" i="8220"/>
  <c r="N7548" i="8220"/>
  <c r="J7548" i="8220"/>
  <c r="E7548" i="8220"/>
  <c r="J7547" i="8220"/>
  <c r="N7547" i="8220" s="1"/>
  <c r="E7547" i="8220"/>
  <c r="J7546" i="8220"/>
  <c r="N7546" i="8220" s="1"/>
  <c r="E7546" i="8220"/>
  <c r="J7545" i="8220"/>
  <c r="N7545" i="8220" s="1"/>
  <c r="E7545" i="8220"/>
  <c r="J7544" i="8220"/>
  <c r="N7544" i="8220" s="1"/>
  <c r="E7544" i="8220"/>
  <c r="J7543" i="8220"/>
  <c r="N7543" i="8220" s="1"/>
  <c r="E7543" i="8220"/>
  <c r="N7542" i="8220"/>
  <c r="J7542" i="8220"/>
  <c r="E7542" i="8220"/>
  <c r="J7541" i="8220"/>
  <c r="N7541" i="8220" s="1"/>
  <c r="E7541" i="8220"/>
  <c r="N7540" i="8220"/>
  <c r="J7540" i="8220"/>
  <c r="E7540" i="8220"/>
  <c r="J7539" i="8220"/>
  <c r="N7539" i="8220" s="1"/>
  <c r="E7539" i="8220"/>
  <c r="J7538" i="8220"/>
  <c r="N7538" i="8220" s="1"/>
  <c r="E7538" i="8220"/>
  <c r="J7537" i="8220"/>
  <c r="N7537" i="8220" s="1"/>
  <c r="E7537" i="8220"/>
  <c r="J7536" i="8220"/>
  <c r="N7536" i="8220" s="1"/>
  <c r="E7536" i="8220"/>
  <c r="J7535" i="8220"/>
  <c r="N7535" i="8220" s="1"/>
  <c r="E7535" i="8220"/>
  <c r="J7534" i="8220"/>
  <c r="N7534" i="8220" s="1"/>
  <c r="E7534" i="8220"/>
  <c r="N7533" i="8220"/>
  <c r="J7533" i="8220"/>
  <c r="E7533" i="8220"/>
  <c r="J7532" i="8220"/>
  <c r="N7532" i="8220" s="1"/>
  <c r="E7532" i="8220"/>
  <c r="J7531" i="8220"/>
  <c r="N7531" i="8220" s="1"/>
  <c r="E7531" i="8220"/>
  <c r="J7530" i="8220"/>
  <c r="N7530" i="8220" s="1"/>
  <c r="E7530" i="8220"/>
  <c r="J7529" i="8220"/>
  <c r="N7529" i="8220" s="1"/>
  <c r="E7529" i="8220"/>
  <c r="J7528" i="8220"/>
  <c r="N7528" i="8220" s="1"/>
  <c r="E7528" i="8220"/>
  <c r="J7527" i="8220"/>
  <c r="N7527" i="8220" s="1"/>
  <c r="E7527" i="8220"/>
  <c r="N7526" i="8220"/>
  <c r="J7526" i="8220"/>
  <c r="E7526" i="8220"/>
  <c r="J7525" i="8220"/>
  <c r="N7525" i="8220" s="1"/>
  <c r="E7525" i="8220"/>
  <c r="N7524" i="8220"/>
  <c r="J7524" i="8220"/>
  <c r="E7524" i="8220"/>
  <c r="J7523" i="8220"/>
  <c r="N7523" i="8220" s="1"/>
  <c r="E7523" i="8220"/>
  <c r="J7522" i="8220"/>
  <c r="N7522" i="8220" s="1"/>
  <c r="E7522" i="8220"/>
  <c r="J7521" i="8220"/>
  <c r="N7521" i="8220" s="1"/>
  <c r="E7521" i="8220"/>
  <c r="J7520" i="8220"/>
  <c r="N7520" i="8220" s="1"/>
  <c r="E7520" i="8220"/>
  <c r="J7519" i="8220"/>
  <c r="N7519" i="8220" s="1"/>
  <c r="E7519" i="8220"/>
  <c r="N7518" i="8220"/>
  <c r="J7518" i="8220"/>
  <c r="E7518" i="8220"/>
  <c r="J7517" i="8220"/>
  <c r="N7517" i="8220" s="1"/>
  <c r="E7517" i="8220"/>
  <c r="N7516" i="8220"/>
  <c r="J7516" i="8220"/>
  <c r="E7516" i="8220"/>
  <c r="J7515" i="8220"/>
  <c r="N7515" i="8220" s="1"/>
  <c r="E7515" i="8220"/>
  <c r="J7514" i="8220"/>
  <c r="N7514" i="8220" s="1"/>
  <c r="E7514" i="8220"/>
  <c r="J7513" i="8220"/>
  <c r="N7513" i="8220" s="1"/>
  <c r="E7513" i="8220"/>
  <c r="J7512" i="8220"/>
  <c r="N7512" i="8220" s="1"/>
  <c r="E7512" i="8220"/>
  <c r="J7511" i="8220"/>
  <c r="N7511" i="8220" s="1"/>
  <c r="E7511" i="8220"/>
  <c r="N7510" i="8220"/>
  <c r="J7510" i="8220"/>
  <c r="E7510" i="8220"/>
  <c r="J7509" i="8220"/>
  <c r="N7509" i="8220" s="1"/>
  <c r="E7509" i="8220"/>
  <c r="N7508" i="8220"/>
  <c r="J7508" i="8220"/>
  <c r="E7508" i="8220"/>
  <c r="J7507" i="8220"/>
  <c r="N7507" i="8220" s="1"/>
  <c r="E7507" i="8220"/>
  <c r="J7506" i="8220"/>
  <c r="N7506" i="8220" s="1"/>
  <c r="E7506" i="8220"/>
  <c r="J7505" i="8220"/>
  <c r="N7505" i="8220" s="1"/>
  <c r="E7505" i="8220"/>
  <c r="J7504" i="8220"/>
  <c r="N7504" i="8220" s="1"/>
  <c r="E7504" i="8220"/>
  <c r="J7503" i="8220"/>
  <c r="N7503" i="8220" s="1"/>
  <c r="E7503" i="8220"/>
  <c r="N7502" i="8220"/>
  <c r="J7502" i="8220"/>
  <c r="E7502" i="8220"/>
  <c r="J7501" i="8220"/>
  <c r="N7501" i="8220" s="1"/>
  <c r="E7501" i="8220"/>
  <c r="N7500" i="8220"/>
  <c r="J7500" i="8220"/>
  <c r="E7500" i="8220"/>
  <c r="J7499" i="8220"/>
  <c r="N7499" i="8220" s="1"/>
  <c r="E7499" i="8220"/>
  <c r="J7498" i="8220"/>
  <c r="N7498" i="8220" s="1"/>
  <c r="E7498" i="8220"/>
  <c r="J7497" i="8220"/>
  <c r="N7497" i="8220" s="1"/>
  <c r="E7497" i="8220"/>
  <c r="J7496" i="8220"/>
  <c r="N7496" i="8220" s="1"/>
  <c r="E7496" i="8220"/>
  <c r="N7495" i="8220"/>
  <c r="J7495" i="8220"/>
  <c r="E7495" i="8220"/>
  <c r="J7494" i="8220"/>
  <c r="N7494" i="8220" s="1"/>
  <c r="E7494" i="8220"/>
  <c r="N7493" i="8220"/>
  <c r="J7493" i="8220"/>
  <c r="E7493" i="8220"/>
  <c r="J7492" i="8220"/>
  <c r="N7492" i="8220" s="1"/>
  <c r="E7492" i="8220"/>
  <c r="J7491" i="8220"/>
  <c r="N7491" i="8220" s="1"/>
  <c r="E7491" i="8220"/>
  <c r="J7490" i="8220"/>
  <c r="N7490" i="8220" s="1"/>
  <c r="E7490" i="8220"/>
  <c r="J7489" i="8220"/>
  <c r="N7489" i="8220" s="1"/>
  <c r="E7489" i="8220"/>
  <c r="N7488" i="8220"/>
  <c r="J7488" i="8220"/>
  <c r="E7488" i="8220"/>
  <c r="J7487" i="8220"/>
  <c r="N7487" i="8220" s="1"/>
  <c r="E7487" i="8220"/>
  <c r="N7486" i="8220"/>
  <c r="J7486" i="8220"/>
  <c r="E7486" i="8220"/>
  <c r="J7485" i="8220"/>
  <c r="N7485" i="8220" s="1"/>
  <c r="E7485" i="8220"/>
  <c r="N7484" i="8220"/>
  <c r="J7484" i="8220"/>
  <c r="E7484" i="8220"/>
  <c r="J7483" i="8220"/>
  <c r="N7483" i="8220" s="1"/>
  <c r="E7483" i="8220"/>
  <c r="J7482" i="8220"/>
  <c r="N7482" i="8220" s="1"/>
  <c r="E7482" i="8220"/>
  <c r="J7481" i="8220"/>
  <c r="N7481" i="8220" s="1"/>
  <c r="E7481" i="8220"/>
  <c r="J7480" i="8220"/>
  <c r="N7480" i="8220" s="1"/>
  <c r="E7480" i="8220"/>
  <c r="J7479" i="8220"/>
  <c r="N7479" i="8220" s="1"/>
  <c r="E7479" i="8220"/>
  <c r="N7478" i="8220"/>
  <c r="J7478" i="8220"/>
  <c r="E7478" i="8220"/>
  <c r="J7477" i="8220"/>
  <c r="N7477" i="8220" s="1"/>
  <c r="E7477" i="8220"/>
  <c r="J7476" i="8220"/>
  <c r="N7476" i="8220" s="1"/>
  <c r="E7476" i="8220"/>
  <c r="J7475" i="8220"/>
  <c r="N7475" i="8220" s="1"/>
  <c r="E7475" i="8220"/>
  <c r="J7474" i="8220"/>
  <c r="N7474" i="8220" s="1"/>
  <c r="E7474" i="8220"/>
  <c r="N7473" i="8220"/>
  <c r="J7473" i="8220"/>
  <c r="E7473" i="8220"/>
  <c r="J7472" i="8220"/>
  <c r="N7472" i="8220" s="1"/>
  <c r="E7472" i="8220"/>
  <c r="N7471" i="8220"/>
  <c r="J7471" i="8220"/>
  <c r="E7471" i="8220"/>
  <c r="J7470" i="8220"/>
  <c r="N7470" i="8220" s="1"/>
  <c r="E7470" i="8220"/>
  <c r="J7469" i="8220"/>
  <c r="N7469" i="8220" s="1"/>
  <c r="E7469" i="8220"/>
  <c r="J7468" i="8220"/>
  <c r="N7468" i="8220" s="1"/>
  <c r="E7468" i="8220"/>
  <c r="J7467" i="8220"/>
  <c r="N7467" i="8220" s="1"/>
  <c r="E7467" i="8220"/>
  <c r="J7466" i="8220"/>
  <c r="N7466" i="8220" s="1"/>
  <c r="E7466" i="8220"/>
  <c r="J7465" i="8220"/>
  <c r="N7465" i="8220" s="1"/>
  <c r="E7465" i="8220"/>
  <c r="J7464" i="8220"/>
  <c r="N7464" i="8220" s="1"/>
  <c r="E7464" i="8220"/>
  <c r="J7463" i="8220"/>
  <c r="N7463" i="8220" s="1"/>
  <c r="E7463" i="8220"/>
  <c r="N7462" i="8220"/>
  <c r="J7462" i="8220"/>
  <c r="E7462" i="8220"/>
  <c r="J7461" i="8220"/>
  <c r="N7461" i="8220" s="1"/>
  <c r="E7461" i="8220"/>
  <c r="N7460" i="8220"/>
  <c r="J7460" i="8220"/>
  <c r="E7460" i="8220"/>
  <c r="J7459" i="8220"/>
  <c r="N7459" i="8220" s="1"/>
  <c r="E7459" i="8220"/>
  <c r="J7458" i="8220"/>
  <c r="N7458" i="8220" s="1"/>
  <c r="E7458" i="8220"/>
  <c r="J7457" i="8220"/>
  <c r="N7457" i="8220" s="1"/>
  <c r="E7457" i="8220"/>
  <c r="J7456" i="8220"/>
  <c r="N7456" i="8220" s="1"/>
  <c r="E7456" i="8220"/>
  <c r="N7455" i="8220"/>
  <c r="J7455" i="8220"/>
  <c r="E7455" i="8220"/>
  <c r="J7454" i="8220"/>
  <c r="N7454" i="8220" s="1"/>
  <c r="E7454" i="8220"/>
  <c r="J7453" i="8220"/>
  <c r="N7453" i="8220" s="1"/>
  <c r="E7453" i="8220"/>
  <c r="J7452" i="8220"/>
  <c r="N7452" i="8220" s="1"/>
  <c r="E7452" i="8220"/>
  <c r="N7451" i="8220"/>
  <c r="J7451" i="8220"/>
  <c r="E7451" i="8220"/>
  <c r="J7450" i="8220"/>
  <c r="N7450" i="8220" s="1"/>
  <c r="E7450" i="8220"/>
  <c r="J7449" i="8220"/>
  <c r="N7449" i="8220" s="1"/>
  <c r="E7449" i="8220"/>
  <c r="J7448" i="8220"/>
  <c r="N7448" i="8220" s="1"/>
  <c r="E7448" i="8220"/>
  <c r="N7447" i="8220"/>
  <c r="J7447" i="8220"/>
  <c r="E7447" i="8220"/>
  <c r="J7446" i="8220"/>
  <c r="N7446" i="8220" s="1"/>
  <c r="E7446" i="8220"/>
  <c r="N7445" i="8220"/>
  <c r="J7445" i="8220"/>
  <c r="E7445" i="8220"/>
  <c r="J7444" i="8220"/>
  <c r="N7444" i="8220" s="1"/>
  <c r="E7444" i="8220"/>
  <c r="J7443" i="8220"/>
  <c r="N7443" i="8220" s="1"/>
  <c r="E7443" i="8220"/>
  <c r="J7442" i="8220"/>
  <c r="N7442" i="8220" s="1"/>
  <c r="E7442" i="8220"/>
  <c r="N7441" i="8220"/>
  <c r="J7441" i="8220"/>
  <c r="E7441" i="8220"/>
  <c r="J7440" i="8220"/>
  <c r="N7440" i="8220" s="1"/>
  <c r="E7440" i="8220"/>
  <c r="J7439" i="8220"/>
  <c r="N7439" i="8220" s="1"/>
  <c r="E7439" i="8220"/>
  <c r="J7438" i="8220"/>
  <c r="N7438" i="8220" s="1"/>
  <c r="E7438" i="8220"/>
  <c r="J7437" i="8220"/>
  <c r="N7437" i="8220" s="1"/>
  <c r="E7437" i="8220"/>
  <c r="N7436" i="8220"/>
  <c r="J7436" i="8220"/>
  <c r="E7436" i="8220"/>
  <c r="J7435" i="8220"/>
  <c r="N7435" i="8220" s="1"/>
  <c r="E7435" i="8220"/>
  <c r="J7434" i="8220"/>
  <c r="N7434" i="8220" s="1"/>
  <c r="E7434" i="8220"/>
  <c r="N7433" i="8220"/>
  <c r="J7433" i="8220"/>
  <c r="E7433" i="8220"/>
  <c r="J7432" i="8220"/>
  <c r="N7432" i="8220" s="1"/>
  <c r="E7432" i="8220"/>
  <c r="J7431" i="8220"/>
  <c r="N7431" i="8220" s="1"/>
  <c r="E7431" i="8220"/>
  <c r="N7430" i="8220"/>
  <c r="J7430" i="8220"/>
  <c r="E7430" i="8220"/>
  <c r="J7429" i="8220"/>
  <c r="N7429" i="8220" s="1"/>
  <c r="E7429" i="8220"/>
  <c r="N7428" i="8220"/>
  <c r="J7428" i="8220"/>
  <c r="E7428" i="8220"/>
  <c r="J7427" i="8220"/>
  <c r="N7427" i="8220" s="1"/>
  <c r="E7427" i="8220"/>
  <c r="J7426" i="8220"/>
  <c r="N7426" i="8220" s="1"/>
  <c r="E7426" i="8220"/>
  <c r="J7425" i="8220"/>
  <c r="N7425" i="8220" s="1"/>
  <c r="E7425" i="8220"/>
  <c r="J7424" i="8220"/>
  <c r="N7424" i="8220" s="1"/>
  <c r="E7424" i="8220"/>
  <c r="J7423" i="8220"/>
  <c r="N7423" i="8220" s="1"/>
  <c r="E7423" i="8220"/>
  <c r="N7422" i="8220"/>
  <c r="J7422" i="8220"/>
  <c r="E7422" i="8220"/>
  <c r="J7421" i="8220"/>
  <c r="N7421" i="8220" s="1"/>
  <c r="E7421" i="8220"/>
  <c r="J7420" i="8220"/>
  <c r="N7420" i="8220" s="1"/>
  <c r="E7420" i="8220"/>
  <c r="N7419" i="8220"/>
  <c r="J7419" i="8220"/>
  <c r="E7419" i="8220"/>
  <c r="J7418" i="8220"/>
  <c r="N7418" i="8220" s="1"/>
  <c r="E7418" i="8220"/>
  <c r="J7417" i="8220"/>
  <c r="N7417" i="8220" s="1"/>
  <c r="E7417" i="8220"/>
  <c r="J7416" i="8220"/>
  <c r="N7416" i="8220" s="1"/>
  <c r="E7416" i="8220"/>
  <c r="J7415" i="8220"/>
  <c r="N7415" i="8220" s="1"/>
  <c r="E7415" i="8220"/>
  <c r="J7414" i="8220"/>
  <c r="N7414" i="8220" s="1"/>
  <c r="E7414" i="8220"/>
  <c r="N7413" i="8220"/>
  <c r="J7413" i="8220"/>
  <c r="E7413" i="8220"/>
  <c r="J7412" i="8220"/>
  <c r="N7412" i="8220" s="1"/>
  <c r="E7412" i="8220"/>
  <c r="N7411" i="8220"/>
  <c r="J7411" i="8220"/>
  <c r="E7411" i="8220"/>
  <c r="J7410" i="8220"/>
  <c r="N7410" i="8220" s="1"/>
  <c r="E7410" i="8220"/>
  <c r="J7409" i="8220"/>
  <c r="N7409" i="8220" s="1"/>
  <c r="E7409" i="8220"/>
  <c r="N7408" i="8220"/>
  <c r="J7408" i="8220"/>
  <c r="E7408" i="8220"/>
  <c r="J7407" i="8220"/>
  <c r="N7407" i="8220" s="1"/>
  <c r="E7407" i="8220"/>
  <c r="J7406" i="8220"/>
  <c r="N7406" i="8220" s="1"/>
  <c r="E7406" i="8220"/>
  <c r="N7405" i="8220"/>
  <c r="J7405" i="8220"/>
  <c r="E7405" i="8220"/>
  <c r="J7404" i="8220"/>
  <c r="N7404" i="8220" s="1"/>
  <c r="E7404" i="8220"/>
  <c r="J7403" i="8220"/>
  <c r="N7403" i="8220" s="1"/>
  <c r="E7403" i="8220"/>
  <c r="J7402" i="8220"/>
  <c r="N7402" i="8220" s="1"/>
  <c r="E7402" i="8220"/>
  <c r="J7401" i="8220"/>
  <c r="N7401" i="8220" s="1"/>
  <c r="E7401" i="8220"/>
  <c r="J7400" i="8220"/>
  <c r="N7400" i="8220" s="1"/>
  <c r="E7400" i="8220"/>
  <c r="J7399" i="8220"/>
  <c r="N7399" i="8220" s="1"/>
  <c r="E7399" i="8220"/>
  <c r="N7398" i="8220"/>
  <c r="J7398" i="8220"/>
  <c r="E7398" i="8220"/>
  <c r="J7397" i="8220"/>
  <c r="N7397" i="8220" s="1"/>
  <c r="E7397" i="8220"/>
  <c r="N7396" i="8220"/>
  <c r="J7396" i="8220"/>
  <c r="E7396" i="8220"/>
  <c r="J7395" i="8220"/>
  <c r="N7395" i="8220" s="1"/>
  <c r="E7395" i="8220"/>
  <c r="J7394" i="8220"/>
  <c r="N7394" i="8220" s="1"/>
  <c r="E7394" i="8220"/>
  <c r="J7393" i="8220"/>
  <c r="N7393" i="8220" s="1"/>
  <c r="E7393" i="8220"/>
  <c r="J7392" i="8220"/>
  <c r="N7392" i="8220" s="1"/>
  <c r="E7392" i="8220"/>
  <c r="N7391" i="8220"/>
  <c r="J7391" i="8220"/>
  <c r="E7391" i="8220"/>
  <c r="J7390" i="8220"/>
  <c r="N7390" i="8220" s="1"/>
  <c r="E7390" i="8220"/>
  <c r="J7389" i="8220"/>
  <c r="N7389" i="8220" s="1"/>
  <c r="E7389" i="8220"/>
  <c r="J7388" i="8220"/>
  <c r="N7388" i="8220" s="1"/>
  <c r="E7388" i="8220"/>
  <c r="N7387" i="8220"/>
  <c r="J7387" i="8220"/>
  <c r="E7387" i="8220"/>
  <c r="J7386" i="8220"/>
  <c r="N7386" i="8220" s="1"/>
  <c r="E7386" i="8220"/>
  <c r="J7385" i="8220"/>
  <c r="N7385" i="8220" s="1"/>
  <c r="E7385" i="8220"/>
  <c r="J7384" i="8220"/>
  <c r="N7384" i="8220" s="1"/>
  <c r="E7384" i="8220"/>
  <c r="N7383" i="8220"/>
  <c r="J7383" i="8220"/>
  <c r="E7383" i="8220"/>
  <c r="J7382" i="8220"/>
  <c r="N7382" i="8220" s="1"/>
  <c r="E7382" i="8220"/>
  <c r="N7381" i="8220"/>
  <c r="J7381" i="8220"/>
  <c r="E7381" i="8220"/>
  <c r="J7380" i="8220"/>
  <c r="N7380" i="8220" s="1"/>
  <c r="E7380" i="8220"/>
  <c r="J7379" i="8220"/>
  <c r="N7379" i="8220" s="1"/>
  <c r="E7379" i="8220"/>
  <c r="J7378" i="8220"/>
  <c r="N7378" i="8220" s="1"/>
  <c r="E7378" i="8220"/>
  <c r="N7377" i="8220"/>
  <c r="J7377" i="8220"/>
  <c r="E7377" i="8220"/>
  <c r="J7376" i="8220"/>
  <c r="N7376" i="8220" s="1"/>
  <c r="E7376" i="8220"/>
  <c r="J7375" i="8220"/>
  <c r="N7375" i="8220" s="1"/>
  <c r="E7375" i="8220"/>
  <c r="J7374" i="8220"/>
  <c r="N7374" i="8220" s="1"/>
  <c r="E7374" i="8220"/>
  <c r="N7373" i="8220"/>
  <c r="J7373" i="8220"/>
  <c r="E7373" i="8220"/>
  <c r="J7372" i="8220"/>
  <c r="N7372" i="8220" s="1"/>
  <c r="E7372" i="8220"/>
  <c r="N7371" i="8220"/>
  <c r="J7371" i="8220"/>
  <c r="E7371" i="8220"/>
  <c r="J7370" i="8220"/>
  <c r="N7370" i="8220" s="1"/>
  <c r="E7370" i="8220"/>
  <c r="J7369" i="8220"/>
  <c r="N7369" i="8220" s="1"/>
  <c r="E7369" i="8220"/>
  <c r="N7368" i="8220"/>
  <c r="J7368" i="8220"/>
  <c r="E7368" i="8220"/>
  <c r="J7367" i="8220"/>
  <c r="N7367" i="8220" s="1"/>
  <c r="E7367" i="8220"/>
  <c r="J7366" i="8220"/>
  <c r="N7366" i="8220" s="1"/>
  <c r="E7366" i="8220"/>
  <c r="N7365" i="8220"/>
  <c r="J7365" i="8220"/>
  <c r="E7365" i="8220"/>
  <c r="J7364" i="8220"/>
  <c r="N7364" i="8220" s="1"/>
  <c r="E7364" i="8220"/>
  <c r="J7363" i="8220"/>
  <c r="N7363" i="8220" s="1"/>
  <c r="E7363" i="8220"/>
  <c r="J7362" i="8220"/>
  <c r="N7362" i="8220" s="1"/>
  <c r="E7362" i="8220"/>
  <c r="J7361" i="8220"/>
  <c r="N7361" i="8220" s="1"/>
  <c r="E7361" i="8220"/>
  <c r="J7360" i="8220"/>
  <c r="N7360" i="8220" s="1"/>
  <c r="E7360" i="8220"/>
  <c r="N7359" i="8220"/>
  <c r="J7359" i="8220"/>
  <c r="E7359" i="8220"/>
  <c r="J7358" i="8220"/>
  <c r="N7358" i="8220" s="1"/>
  <c r="E7358" i="8220"/>
  <c r="N7357" i="8220"/>
  <c r="J7357" i="8220"/>
  <c r="E7357" i="8220"/>
  <c r="J7356" i="8220"/>
  <c r="N7356" i="8220" s="1"/>
  <c r="E7356" i="8220"/>
  <c r="J7355" i="8220"/>
  <c r="N7355" i="8220" s="1"/>
  <c r="E7355" i="8220"/>
  <c r="J7354" i="8220"/>
  <c r="N7354" i="8220" s="1"/>
  <c r="E7354" i="8220"/>
  <c r="J7353" i="8220"/>
  <c r="N7353" i="8220" s="1"/>
  <c r="E7353" i="8220"/>
  <c r="N7352" i="8220"/>
  <c r="J7352" i="8220"/>
  <c r="E7352" i="8220"/>
  <c r="J7351" i="8220"/>
  <c r="N7351" i="8220" s="1"/>
  <c r="E7351" i="8220"/>
  <c r="J7350" i="8220"/>
  <c r="N7350" i="8220" s="1"/>
  <c r="E7350" i="8220"/>
  <c r="J7349" i="8220"/>
  <c r="N7349" i="8220" s="1"/>
  <c r="E7349" i="8220"/>
  <c r="N7348" i="8220"/>
  <c r="J7348" i="8220"/>
  <c r="E7348" i="8220"/>
  <c r="J7347" i="8220"/>
  <c r="N7347" i="8220" s="1"/>
  <c r="E7347" i="8220"/>
  <c r="J7346" i="8220"/>
  <c r="N7346" i="8220" s="1"/>
  <c r="E7346" i="8220"/>
  <c r="N7345" i="8220"/>
  <c r="J7345" i="8220"/>
  <c r="E7345" i="8220"/>
  <c r="J7344" i="8220"/>
  <c r="N7344" i="8220" s="1"/>
  <c r="E7344" i="8220"/>
  <c r="N7343" i="8220"/>
  <c r="J7343" i="8220"/>
  <c r="E7343" i="8220"/>
  <c r="J7342" i="8220"/>
  <c r="N7342" i="8220" s="1"/>
  <c r="E7342" i="8220"/>
  <c r="J7341" i="8220"/>
  <c r="N7341" i="8220" s="1"/>
  <c r="E7341" i="8220"/>
  <c r="J7340" i="8220"/>
  <c r="N7340" i="8220" s="1"/>
  <c r="E7340" i="8220"/>
  <c r="N7339" i="8220"/>
  <c r="J7339" i="8220"/>
  <c r="E7339" i="8220"/>
  <c r="J7338" i="8220"/>
  <c r="N7338" i="8220" s="1"/>
  <c r="E7338" i="8220"/>
  <c r="J7337" i="8220"/>
  <c r="N7337" i="8220" s="1"/>
  <c r="E7337" i="8220"/>
  <c r="J7336" i="8220"/>
  <c r="N7336" i="8220" s="1"/>
  <c r="E7336" i="8220"/>
  <c r="J7335" i="8220"/>
  <c r="N7335" i="8220" s="1"/>
  <c r="E7335" i="8220"/>
  <c r="J7334" i="8220"/>
  <c r="N7334" i="8220" s="1"/>
  <c r="E7334" i="8220"/>
  <c r="N7333" i="8220"/>
  <c r="J7333" i="8220"/>
  <c r="E7333" i="8220"/>
  <c r="J7332" i="8220"/>
  <c r="N7332" i="8220" s="1"/>
  <c r="E7332" i="8220"/>
  <c r="J7331" i="8220"/>
  <c r="N7331" i="8220" s="1"/>
  <c r="E7331" i="8220"/>
  <c r="J7330" i="8220"/>
  <c r="N7330" i="8220" s="1"/>
  <c r="E7330" i="8220"/>
  <c r="N7329" i="8220"/>
  <c r="J7329" i="8220"/>
  <c r="E7329" i="8220"/>
  <c r="J7328" i="8220"/>
  <c r="N7328" i="8220" s="1"/>
  <c r="E7328" i="8220"/>
  <c r="J7327" i="8220"/>
  <c r="N7327" i="8220" s="1"/>
  <c r="E7327" i="8220"/>
  <c r="J7326" i="8220"/>
  <c r="N7326" i="8220" s="1"/>
  <c r="E7326" i="8220"/>
  <c r="N7325" i="8220"/>
  <c r="J7325" i="8220"/>
  <c r="E7325" i="8220"/>
  <c r="J7324" i="8220"/>
  <c r="N7324" i="8220" s="1"/>
  <c r="E7324" i="8220"/>
  <c r="J7323" i="8220"/>
  <c r="N7323" i="8220" s="1"/>
  <c r="E7323" i="8220"/>
  <c r="J7322" i="8220"/>
  <c r="N7322" i="8220" s="1"/>
  <c r="E7322" i="8220"/>
  <c r="J7321" i="8220"/>
  <c r="N7321" i="8220" s="1"/>
  <c r="E7321" i="8220"/>
  <c r="N7320" i="8220"/>
  <c r="J7320" i="8220"/>
  <c r="E7320" i="8220"/>
  <c r="J7319" i="8220"/>
  <c r="N7319" i="8220" s="1"/>
  <c r="E7319" i="8220"/>
  <c r="N7318" i="8220"/>
  <c r="J7318" i="8220"/>
  <c r="E7318" i="8220"/>
  <c r="J7317" i="8220"/>
  <c r="N7317" i="8220" s="1"/>
  <c r="E7317" i="8220"/>
  <c r="N7316" i="8220"/>
  <c r="J7316" i="8220"/>
  <c r="E7316" i="8220"/>
  <c r="J7315" i="8220"/>
  <c r="N7315" i="8220" s="1"/>
  <c r="E7315" i="8220"/>
  <c r="J7314" i="8220"/>
  <c r="N7314" i="8220" s="1"/>
  <c r="E7314" i="8220"/>
  <c r="J7313" i="8220"/>
  <c r="N7313" i="8220" s="1"/>
  <c r="E7313" i="8220"/>
  <c r="J7312" i="8220"/>
  <c r="N7312" i="8220" s="1"/>
  <c r="E7312" i="8220"/>
  <c r="J7311" i="8220"/>
  <c r="N7311" i="8220" s="1"/>
  <c r="E7311" i="8220"/>
  <c r="J7310" i="8220"/>
  <c r="N7310" i="8220" s="1"/>
  <c r="E7310" i="8220"/>
  <c r="N7309" i="8220"/>
  <c r="J7309" i="8220"/>
  <c r="E7309" i="8220"/>
  <c r="J7308" i="8220"/>
  <c r="N7308" i="8220" s="1"/>
  <c r="E7308" i="8220"/>
  <c r="N7307" i="8220"/>
  <c r="J7307" i="8220"/>
  <c r="E7307" i="8220"/>
  <c r="J7306" i="8220"/>
  <c r="N7306" i="8220" s="1"/>
  <c r="E7306" i="8220"/>
  <c r="J7305" i="8220"/>
  <c r="N7305" i="8220" s="1"/>
  <c r="E7305" i="8220"/>
  <c r="N7304" i="8220"/>
  <c r="J7304" i="8220"/>
  <c r="E7304" i="8220"/>
  <c r="J7303" i="8220"/>
  <c r="N7303" i="8220" s="1"/>
  <c r="E7303" i="8220"/>
  <c r="J7302" i="8220"/>
  <c r="N7302" i="8220" s="1"/>
  <c r="E7302" i="8220"/>
  <c r="N7301" i="8220"/>
  <c r="J7301" i="8220"/>
  <c r="E7301" i="8220"/>
  <c r="J7300" i="8220"/>
  <c r="N7300" i="8220" s="1"/>
  <c r="E7300" i="8220"/>
  <c r="J7299" i="8220"/>
  <c r="N7299" i="8220" s="1"/>
  <c r="E7299" i="8220"/>
  <c r="J7298" i="8220"/>
  <c r="N7298" i="8220" s="1"/>
  <c r="E7298" i="8220"/>
  <c r="J7297" i="8220"/>
  <c r="N7297" i="8220" s="1"/>
  <c r="E7297" i="8220"/>
  <c r="J7296" i="8220"/>
  <c r="N7296" i="8220" s="1"/>
  <c r="E7296" i="8220"/>
  <c r="N7295" i="8220"/>
  <c r="J7295" i="8220"/>
  <c r="E7295" i="8220"/>
  <c r="J7294" i="8220"/>
  <c r="N7294" i="8220" s="1"/>
  <c r="E7294" i="8220"/>
  <c r="N7293" i="8220"/>
  <c r="J7293" i="8220"/>
  <c r="E7293" i="8220"/>
  <c r="J7292" i="8220"/>
  <c r="N7292" i="8220" s="1"/>
  <c r="E7292" i="8220"/>
  <c r="J7291" i="8220"/>
  <c r="N7291" i="8220" s="1"/>
  <c r="E7291" i="8220"/>
  <c r="J7290" i="8220"/>
  <c r="N7290" i="8220" s="1"/>
  <c r="E7290" i="8220"/>
  <c r="J7289" i="8220"/>
  <c r="N7289" i="8220" s="1"/>
  <c r="E7289" i="8220"/>
  <c r="N7288" i="8220"/>
  <c r="J7288" i="8220"/>
  <c r="E7288" i="8220"/>
  <c r="J7287" i="8220"/>
  <c r="N7287" i="8220" s="1"/>
  <c r="E7287" i="8220"/>
  <c r="J7286" i="8220"/>
  <c r="N7286" i="8220" s="1"/>
  <c r="E7286" i="8220"/>
  <c r="J7285" i="8220"/>
  <c r="N7285" i="8220" s="1"/>
  <c r="E7285" i="8220"/>
  <c r="J7284" i="8220"/>
  <c r="N7284" i="8220" s="1"/>
  <c r="E7284" i="8220"/>
  <c r="N7283" i="8220"/>
  <c r="J7283" i="8220"/>
  <c r="E7283" i="8220"/>
  <c r="J7282" i="8220"/>
  <c r="N7282" i="8220" s="1"/>
  <c r="E7282" i="8220"/>
  <c r="J7281" i="8220"/>
  <c r="N7281" i="8220" s="1"/>
  <c r="E7281" i="8220"/>
  <c r="N7280" i="8220"/>
  <c r="J7280" i="8220"/>
  <c r="E7280" i="8220"/>
  <c r="J7279" i="8220"/>
  <c r="N7279" i="8220" s="1"/>
  <c r="E7279" i="8220"/>
  <c r="J7278" i="8220"/>
  <c r="N7278" i="8220" s="1"/>
  <c r="E7278" i="8220"/>
  <c r="J7277" i="8220"/>
  <c r="N7277" i="8220" s="1"/>
  <c r="E7277" i="8220"/>
  <c r="J7276" i="8220"/>
  <c r="N7276" i="8220" s="1"/>
  <c r="E7276" i="8220"/>
  <c r="N7275" i="8220"/>
  <c r="J7275" i="8220"/>
  <c r="E7275" i="8220"/>
  <c r="J7274" i="8220"/>
  <c r="N7274" i="8220" s="1"/>
  <c r="E7274" i="8220"/>
  <c r="J7273" i="8220"/>
  <c r="N7273" i="8220" s="1"/>
  <c r="E7273" i="8220"/>
  <c r="N7272" i="8220"/>
  <c r="J7272" i="8220"/>
  <c r="E7272" i="8220"/>
  <c r="J7271" i="8220"/>
  <c r="N7271" i="8220" s="1"/>
  <c r="E7271" i="8220"/>
  <c r="J7270" i="8220"/>
  <c r="N7270" i="8220" s="1"/>
  <c r="E7270" i="8220"/>
  <c r="J7269" i="8220"/>
  <c r="N7269" i="8220" s="1"/>
  <c r="E7269" i="8220"/>
  <c r="J7268" i="8220"/>
  <c r="N7268" i="8220" s="1"/>
  <c r="E7268" i="8220"/>
  <c r="N7267" i="8220"/>
  <c r="J7267" i="8220"/>
  <c r="E7267" i="8220"/>
  <c r="J7266" i="8220"/>
  <c r="N7266" i="8220" s="1"/>
  <c r="E7266" i="8220"/>
  <c r="J7265" i="8220"/>
  <c r="N7265" i="8220" s="1"/>
  <c r="E7265" i="8220"/>
  <c r="N7264" i="8220"/>
  <c r="J7264" i="8220"/>
  <c r="E7264" i="8220"/>
  <c r="J7263" i="8220"/>
  <c r="N7263" i="8220" s="1"/>
  <c r="E7263" i="8220"/>
  <c r="J7262" i="8220"/>
  <c r="E7262" i="8220"/>
  <c r="M7261" i="8220"/>
  <c r="L7261" i="8220"/>
  <c r="K7261" i="8220"/>
  <c r="H7261" i="8220"/>
  <c r="G7261" i="8220"/>
  <c r="F7261" i="8220"/>
  <c r="J7260" i="8220"/>
  <c r="N7260" i="8220" s="1"/>
  <c r="E7260" i="8220"/>
  <c r="J7259" i="8220"/>
  <c r="N7259" i="8220" s="1"/>
  <c r="E7259" i="8220"/>
  <c r="N7258" i="8220"/>
  <c r="J7258" i="8220"/>
  <c r="E7258" i="8220"/>
  <c r="J7257" i="8220"/>
  <c r="N7257" i="8220" s="1"/>
  <c r="E7257" i="8220"/>
  <c r="J7256" i="8220"/>
  <c r="N7256" i="8220" s="1"/>
  <c r="E7256" i="8220"/>
  <c r="N7255" i="8220"/>
  <c r="J7255" i="8220"/>
  <c r="E7255" i="8220"/>
  <c r="J7254" i="8220"/>
  <c r="N7254" i="8220" s="1"/>
  <c r="E7254" i="8220"/>
  <c r="J7253" i="8220"/>
  <c r="N7253" i="8220" s="1"/>
  <c r="E7253" i="8220"/>
  <c r="J7252" i="8220"/>
  <c r="N7252" i="8220" s="1"/>
  <c r="E7252" i="8220"/>
  <c r="J7251" i="8220"/>
  <c r="N7251" i="8220" s="1"/>
  <c r="E7251" i="8220"/>
  <c r="N7250" i="8220"/>
  <c r="J7250" i="8220"/>
  <c r="E7250" i="8220"/>
  <c r="J7249" i="8220"/>
  <c r="N7249" i="8220" s="1"/>
  <c r="E7249" i="8220"/>
  <c r="J7248" i="8220"/>
  <c r="N7248" i="8220" s="1"/>
  <c r="E7248" i="8220"/>
  <c r="N7247" i="8220"/>
  <c r="J7247" i="8220"/>
  <c r="E7247" i="8220"/>
  <c r="J7246" i="8220"/>
  <c r="N7246" i="8220" s="1"/>
  <c r="E7246" i="8220"/>
  <c r="J7245" i="8220"/>
  <c r="N7245" i="8220" s="1"/>
  <c r="E7245" i="8220"/>
  <c r="J7244" i="8220"/>
  <c r="N7244" i="8220" s="1"/>
  <c r="E7244" i="8220"/>
  <c r="N7243" i="8220"/>
  <c r="J7243" i="8220"/>
  <c r="E7243" i="8220"/>
  <c r="J7242" i="8220"/>
  <c r="N7242" i="8220" s="1"/>
  <c r="E7242" i="8220"/>
  <c r="N7241" i="8220"/>
  <c r="J7241" i="8220"/>
  <c r="E7241" i="8220"/>
  <c r="J7240" i="8220"/>
  <c r="N7240" i="8220" s="1"/>
  <c r="E7240" i="8220"/>
  <c r="J7239" i="8220"/>
  <c r="N7239" i="8220" s="1"/>
  <c r="E7239" i="8220"/>
  <c r="J7238" i="8220"/>
  <c r="N7238" i="8220" s="1"/>
  <c r="E7238" i="8220"/>
  <c r="J7237" i="8220"/>
  <c r="N7237" i="8220" s="1"/>
  <c r="E7237" i="8220"/>
  <c r="J7236" i="8220"/>
  <c r="N7236" i="8220" s="1"/>
  <c r="E7236" i="8220"/>
  <c r="N7235" i="8220"/>
  <c r="J7235" i="8220"/>
  <c r="E7235" i="8220"/>
  <c r="J7234" i="8220"/>
  <c r="N7234" i="8220" s="1"/>
  <c r="E7234" i="8220"/>
  <c r="N7233" i="8220"/>
  <c r="J7233" i="8220"/>
  <c r="E7233" i="8220"/>
  <c r="J7232" i="8220"/>
  <c r="N7232" i="8220" s="1"/>
  <c r="E7232" i="8220"/>
  <c r="J7231" i="8220"/>
  <c r="N7231" i="8220" s="1"/>
  <c r="E7231" i="8220"/>
  <c r="J7230" i="8220"/>
  <c r="N7230" i="8220" s="1"/>
  <c r="E7230" i="8220"/>
  <c r="N7229" i="8220"/>
  <c r="J7229" i="8220"/>
  <c r="E7229" i="8220"/>
  <c r="J7228" i="8220"/>
  <c r="N7228" i="8220" s="1"/>
  <c r="E7228" i="8220"/>
  <c r="J7227" i="8220"/>
  <c r="N7227" i="8220" s="1"/>
  <c r="E7227" i="8220"/>
  <c r="N7226" i="8220"/>
  <c r="J7226" i="8220"/>
  <c r="E7226" i="8220"/>
  <c r="J7225" i="8220"/>
  <c r="N7225" i="8220" s="1"/>
  <c r="E7225" i="8220"/>
  <c r="J7224" i="8220"/>
  <c r="N7224" i="8220" s="1"/>
  <c r="E7224" i="8220"/>
  <c r="N7223" i="8220"/>
  <c r="J7223" i="8220"/>
  <c r="E7223" i="8220"/>
  <c r="J7222" i="8220"/>
  <c r="N7222" i="8220" s="1"/>
  <c r="E7222" i="8220"/>
  <c r="J7221" i="8220"/>
  <c r="N7221" i="8220" s="1"/>
  <c r="E7221" i="8220"/>
  <c r="J7220" i="8220"/>
  <c r="N7220" i="8220" s="1"/>
  <c r="E7220" i="8220"/>
  <c r="J7219" i="8220"/>
  <c r="N7219" i="8220" s="1"/>
  <c r="E7219" i="8220"/>
  <c r="N7218" i="8220"/>
  <c r="J7218" i="8220"/>
  <c r="E7218" i="8220"/>
  <c r="J7217" i="8220"/>
  <c r="N7217" i="8220" s="1"/>
  <c r="E7217" i="8220"/>
  <c r="J7216" i="8220"/>
  <c r="N7216" i="8220" s="1"/>
  <c r="E7216" i="8220"/>
  <c r="N7215" i="8220"/>
  <c r="J7215" i="8220"/>
  <c r="E7215" i="8220"/>
  <c r="J7214" i="8220"/>
  <c r="N7214" i="8220" s="1"/>
  <c r="E7214" i="8220"/>
  <c r="J7213" i="8220"/>
  <c r="N7213" i="8220" s="1"/>
  <c r="E7213" i="8220"/>
  <c r="J7212" i="8220"/>
  <c r="N7212" i="8220" s="1"/>
  <c r="E7212" i="8220"/>
  <c r="J7211" i="8220"/>
  <c r="N7211" i="8220" s="1"/>
  <c r="E7211" i="8220"/>
  <c r="N7210" i="8220"/>
  <c r="J7210" i="8220"/>
  <c r="E7210" i="8220"/>
  <c r="J7209" i="8220"/>
  <c r="N7209" i="8220" s="1"/>
  <c r="E7209" i="8220"/>
  <c r="J7208" i="8220"/>
  <c r="N7208" i="8220" s="1"/>
  <c r="E7208" i="8220"/>
  <c r="N7207" i="8220"/>
  <c r="J7207" i="8220"/>
  <c r="E7207" i="8220"/>
  <c r="J7206" i="8220"/>
  <c r="N7206" i="8220" s="1"/>
  <c r="E7206" i="8220"/>
  <c r="J7205" i="8220"/>
  <c r="N7205" i="8220" s="1"/>
  <c r="E7205" i="8220"/>
  <c r="J7204" i="8220"/>
  <c r="N7204" i="8220" s="1"/>
  <c r="E7204" i="8220"/>
  <c r="N7203" i="8220"/>
  <c r="J7203" i="8220"/>
  <c r="E7203" i="8220"/>
  <c r="J7202" i="8220"/>
  <c r="N7202" i="8220" s="1"/>
  <c r="E7202" i="8220"/>
  <c r="N7201" i="8220"/>
  <c r="J7201" i="8220"/>
  <c r="E7201" i="8220"/>
  <c r="J7200" i="8220"/>
  <c r="N7200" i="8220" s="1"/>
  <c r="E7200" i="8220"/>
  <c r="J7199" i="8220"/>
  <c r="N7199" i="8220" s="1"/>
  <c r="E7199" i="8220"/>
  <c r="J7198" i="8220"/>
  <c r="N7198" i="8220" s="1"/>
  <c r="E7198" i="8220"/>
  <c r="J7197" i="8220"/>
  <c r="N7197" i="8220" s="1"/>
  <c r="E7197" i="8220"/>
  <c r="J7196" i="8220"/>
  <c r="N7196" i="8220" s="1"/>
  <c r="E7196" i="8220"/>
  <c r="N7195" i="8220"/>
  <c r="J7195" i="8220"/>
  <c r="E7195" i="8220"/>
  <c r="J7194" i="8220"/>
  <c r="N7194" i="8220" s="1"/>
  <c r="E7194" i="8220"/>
  <c r="N7193" i="8220"/>
  <c r="J7193" i="8220"/>
  <c r="E7193" i="8220"/>
  <c r="J7192" i="8220"/>
  <c r="N7192" i="8220" s="1"/>
  <c r="E7192" i="8220"/>
  <c r="J7191" i="8220"/>
  <c r="N7191" i="8220" s="1"/>
  <c r="E7191" i="8220"/>
  <c r="J7190" i="8220"/>
  <c r="N7190" i="8220" s="1"/>
  <c r="E7190" i="8220"/>
  <c r="J7189" i="8220"/>
  <c r="N7189" i="8220" s="1"/>
  <c r="E7189" i="8220"/>
  <c r="J7188" i="8220"/>
  <c r="N7188" i="8220" s="1"/>
  <c r="E7188" i="8220"/>
  <c r="N7187" i="8220"/>
  <c r="J7187" i="8220"/>
  <c r="E7187" i="8220"/>
  <c r="J7186" i="8220"/>
  <c r="N7186" i="8220" s="1"/>
  <c r="E7186" i="8220"/>
  <c r="N7185" i="8220"/>
  <c r="J7185" i="8220"/>
  <c r="E7185" i="8220"/>
  <c r="J7184" i="8220"/>
  <c r="N7184" i="8220" s="1"/>
  <c r="E7184" i="8220"/>
  <c r="J7183" i="8220"/>
  <c r="N7183" i="8220" s="1"/>
  <c r="E7183" i="8220"/>
  <c r="J7182" i="8220"/>
  <c r="N7182" i="8220" s="1"/>
  <c r="E7182" i="8220"/>
  <c r="J7181" i="8220"/>
  <c r="N7181" i="8220" s="1"/>
  <c r="E7181" i="8220"/>
  <c r="J7180" i="8220"/>
  <c r="N7180" i="8220" s="1"/>
  <c r="E7180" i="8220"/>
  <c r="N7179" i="8220"/>
  <c r="J7179" i="8220"/>
  <c r="E7179" i="8220"/>
  <c r="J7178" i="8220"/>
  <c r="N7178" i="8220" s="1"/>
  <c r="E7178" i="8220"/>
  <c r="N7177" i="8220"/>
  <c r="J7177" i="8220"/>
  <c r="E7177" i="8220"/>
  <c r="J7176" i="8220"/>
  <c r="N7176" i="8220" s="1"/>
  <c r="E7176" i="8220"/>
  <c r="J7175" i="8220"/>
  <c r="N7175" i="8220" s="1"/>
  <c r="E7175" i="8220"/>
  <c r="J7174" i="8220"/>
  <c r="N7174" i="8220" s="1"/>
  <c r="E7174" i="8220"/>
  <c r="J7173" i="8220"/>
  <c r="N7173" i="8220" s="1"/>
  <c r="E7173" i="8220"/>
  <c r="J7172" i="8220"/>
  <c r="N7172" i="8220" s="1"/>
  <c r="E7172" i="8220"/>
  <c r="N7171" i="8220"/>
  <c r="J7171" i="8220"/>
  <c r="E7171" i="8220"/>
  <c r="J7170" i="8220"/>
  <c r="N7170" i="8220" s="1"/>
  <c r="E7170" i="8220"/>
  <c r="N7169" i="8220"/>
  <c r="J7169" i="8220"/>
  <c r="E7169" i="8220"/>
  <c r="J7168" i="8220"/>
  <c r="N7168" i="8220" s="1"/>
  <c r="E7168" i="8220"/>
  <c r="J7167" i="8220"/>
  <c r="N7167" i="8220" s="1"/>
  <c r="E7167" i="8220"/>
  <c r="J7166" i="8220"/>
  <c r="N7166" i="8220" s="1"/>
  <c r="E7166" i="8220"/>
  <c r="N7165" i="8220"/>
  <c r="J7165" i="8220"/>
  <c r="E7165" i="8220"/>
  <c r="J7164" i="8220"/>
  <c r="N7164" i="8220" s="1"/>
  <c r="E7164" i="8220"/>
  <c r="J7163" i="8220"/>
  <c r="N7163" i="8220" s="1"/>
  <c r="E7163" i="8220"/>
  <c r="N7162" i="8220"/>
  <c r="J7162" i="8220"/>
  <c r="E7162" i="8220"/>
  <c r="J7161" i="8220"/>
  <c r="N7161" i="8220" s="1"/>
  <c r="E7161" i="8220"/>
  <c r="J7160" i="8220"/>
  <c r="N7160" i="8220" s="1"/>
  <c r="E7160" i="8220"/>
  <c r="N7159" i="8220"/>
  <c r="J7159" i="8220"/>
  <c r="E7159" i="8220"/>
  <c r="J7158" i="8220"/>
  <c r="N7158" i="8220" s="1"/>
  <c r="E7158" i="8220"/>
  <c r="J7157" i="8220"/>
  <c r="N7157" i="8220" s="1"/>
  <c r="E7157" i="8220"/>
  <c r="J7156" i="8220"/>
  <c r="N7156" i="8220" s="1"/>
  <c r="E7156" i="8220"/>
  <c r="J7155" i="8220"/>
  <c r="N7155" i="8220" s="1"/>
  <c r="E7155" i="8220"/>
  <c r="N7154" i="8220"/>
  <c r="J7154" i="8220"/>
  <c r="E7154" i="8220"/>
  <c r="J7153" i="8220"/>
  <c r="N7153" i="8220" s="1"/>
  <c r="E7153" i="8220"/>
  <c r="J7152" i="8220"/>
  <c r="N7152" i="8220" s="1"/>
  <c r="E7152" i="8220"/>
  <c r="N7151" i="8220"/>
  <c r="J7151" i="8220"/>
  <c r="E7151" i="8220"/>
  <c r="J7150" i="8220"/>
  <c r="N7150" i="8220" s="1"/>
  <c r="E7150" i="8220"/>
  <c r="J7149" i="8220"/>
  <c r="N7149" i="8220" s="1"/>
  <c r="E7149" i="8220"/>
  <c r="J7148" i="8220"/>
  <c r="N7148" i="8220" s="1"/>
  <c r="E7148" i="8220"/>
  <c r="J7147" i="8220"/>
  <c r="N7147" i="8220" s="1"/>
  <c r="E7147" i="8220"/>
  <c r="N7146" i="8220"/>
  <c r="J7146" i="8220"/>
  <c r="E7146" i="8220"/>
  <c r="J7145" i="8220"/>
  <c r="N7145" i="8220" s="1"/>
  <c r="E7145" i="8220"/>
  <c r="J7144" i="8220"/>
  <c r="N7144" i="8220" s="1"/>
  <c r="E7144" i="8220"/>
  <c r="N7143" i="8220"/>
  <c r="J7143" i="8220"/>
  <c r="E7143" i="8220"/>
  <c r="J7142" i="8220"/>
  <c r="N7142" i="8220" s="1"/>
  <c r="E7142" i="8220"/>
  <c r="J7141" i="8220"/>
  <c r="N7141" i="8220" s="1"/>
  <c r="E7141" i="8220"/>
  <c r="J7140" i="8220"/>
  <c r="N7140" i="8220" s="1"/>
  <c r="E7140" i="8220"/>
  <c r="J7139" i="8220"/>
  <c r="N7139" i="8220" s="1"/>
  <c r="E7139" i="8220"/>
  <c r="N7138" i="8220"/>
  <c r="J7138" i="8220"/>
  <c r="E7138" i="8220"/>
  <c r="J7137" i="8220"/>
  <c r="N7137" i="8220" s="1"/>
  <c r="E7137" i="8220"/>
  <c r="J7136" i="8220"/>
  <c r="N7136" i="8220" s="1"/>
  <c r="E7136" i="8220"/>
  <c r="N7135" i="8220"/>
  <c r="J7135" i="8220"/>
  <c r="E7135" i="8220"/>
  <c r="J7134" i="8220"/>
  <c r="N7134" i="8220" s="1"/>
  <c r="E7134" i="8220"/>
  <c r="J7133" i="8220"/>
  <c r="N7133" i="8220" s="1"/>
  <c r="E7133" i="8220"/>
  <c r="J7132" i="8220"/>
  <c r="N7132" i="8220" s="1"/>
  <c r="E7132" i="8220"/>
  <c r="J7131" i="8220"/>
  <c r="N7131" i="8220" s="1"/>
  <c r="E7131" i="8220"/>
  <c r="N7130" i="8220"/>
  <c r="J7130" i="8220"/>
  <c r="E7130" i="8220"/>
  <c r="J7129" i="8220"/>
  <c r="N7129" i="8220" s="1"/>
  <c r="E7129" i="8220"/>
  <c r="J7128" i="8220"/>
  <c r="N7128" i="8220" s="1"/>
  <c r="E7128" i="8220"/>
  <c r="N7127" i="8220"/>
  <c r="J7127" i="8220"/>
  <c r="E7127" i="8220"/>
  <c r="J7126" i="8220"/>
  <c r="N7126" i="8220" s="1"/>
  <c r="E7126" i="8220"/>
  <c r="J7125" i="8220"/>
  <c r="N7125" i="8220" s="1"/>
  <c r="E7125" i="8220"/>
  <c r="J7124" i="8220"/>
  <c r="N7124" i="8220" s="1"/>
  <c r="E7124" i="8220"/>
  <c r="J7123" i="8220"/>
  <c r="N7123" i="8220" s="1"/>
  <c r="E7123" i="8220"/>
  <c r="N7122" i="8220"/>
  <c r="J7122" i="8220"/>
  <c r="E7122" i="8220"/>
  <c r="J7121" i="8220"/>
  <c r="N7121" i="8220" s="1"/>
  <c r="E7121" i="8220"/>
  <c r="J7120" i="8220"/>
  <c r="N7120" i="8220" s="1"/>
  <c r="E7120" i="8220"/>
  <c r="N7119" i="8220"/>
  <c r="J7119" i="8220"/>
  <c r="E7119" i="8220"/>
  <c r="J7118" i="8220"/>
  <c r="N7118" i="8220" s="1"/>
  <c r="E7118" i="8220"/>
  <c r="J7117" i="8220"/>
  <c r="N7117" i="8220" s="1"/>
  <c r="E7117" i="8220"/>
  <c r="J7116" i="8220"/>
  <c r="N7116" i="8220" s="1"/>
  <c r="E7116" i="8220"/>
  <c r="J7115" i="8220"/>
  <c r="N7115" i="8220" s="1"/>
  <c r="E7115" i="8220"/>
  <c r="N7114" i="8220"/>
  <c r="J7114" i="8220"/>
  <c r="E7114" i="8220"/>
  <c r="J7113" i="8220"/>
  <c r="N7113" i="8220" s="1"/>
  <c r="E7113" i="8220"/>
  <c r="J7112" i="8220"/>
  <c r="N7112" i="8220" s="1"/>
  <c r="E7112" i="8220"/>
  <c r="N7111" i="8220"/>
  <c r="J7111" i="8220"/>
  <c r="E7111" i="8220"/>
  <c r="J7110" i="8220"/>
  <c r="N7110" i="8220" s="1"/>
  <c r="E7110" i="8220"/>
  <c r="J7109" i="8220"/>
  <c r="N7109" i="8220" s="1"/>
  <c r="E7109" i="8220"/>
  <c r="J7108" i="8220"/>
  <c r="N7108" i="8220" s="1"/>
  <c r="E7108" i="8220"/>
  <c r="J7107" i="8220"/>
  <c r="N7107" i="8220" s="1"/>
  <c r="E7107" i="8220"/>
  <c r="N7106" i="8220"/>
  <c r="J7106" i="8220"/>
  <c r="E7106" i="8220"/>
  <c r="J7105" i="8220"/>
  <c r="N7105" i="8220" s="1"/>
  <c r="E7105" i="8220"/>
  <c r="J7104" i="8220"/>
  <c r="N7104" i="8220" s="1"/>
  <c r="E7104" i="8220"/>
  <c r="N7103" i="8220"/>
  <c r="J7103" i="8220"/>
  <c r="E7103" i="8220"/>
  <c r="J7102" i="8220"/>
  <c r="N7102" i="8220" s="1"/>
  <c r="E7102" i="8220"/>
  <c r="J7101" i="8220"/>
  <c r="N7101" i="8220" s="1"/>
  <c r="E7101" i="8220"/>
  <c r="J7100" i="8220"/>
  <c r="N7100" i="8220" s="1"/>
  <c r="E7100" i="8220"/>
  <c r="N7099" i="8220"/>
  <c r="J7099" i="8220"/>
  <c r="E7099" i="8220"/>
  <c r="J7098" i="8220"/>
  <c r="N7098" i="8220" s="1"/>
  <c r="E7098" i="8220"/>
  <c r="N7097" i="8220"/>
  <c r="J7097" i="8220"/>
  <c r="E7097" i="8220"/>
  <c r="J7096" i="8220"/>
  <c r="N7096" i="8220" s="1"/>
  <c r="E7096" i="8220"/>
  <c r="J7095" i="8220"/>
  <c r="N7095" i="8220" s="1"/>
  <c r="E7095" i="8220"/>
  <c r="J7094" i="8220"/>
  <c r="N7094" i="8220" s="1"/>
  <c r="E7094" i="8220"/>
  <c r="J7093" i="8220"/>
  <c r="N7093" i="8220" s="1"/>
  <c r="E7093" i="8220"/>
  <c r="J7092" i="8220"/>
  <c r="N7092" i="8220" s="1"/>
  <c r="E7092" i="8220"/>
  <c r="N7091" i="8220"/>
  <c r="J7091" i="8220"/>
  <c r="E7091" i="8220"/>
  <c r="J7090" i="8220"/>
  <c r="N7090" i="8220" s="1"/>
  <c r="E7090" i="8220"/>
  <c r="N7089" i="8220"/>
  <c r="J7089" i="8220"/>
  <c r="E7089" i="8220"/>
  <c r="J7088" i="8220"/>
  <c r="N7088" i="8220" s="1"/>
  <c r="E7088" i="8220"/>
  <c r="J7087" i="8220"/>
  <c r="N7087" i="8220" s="1"/>
  <c r="E7087" i="8220"/>
  <c r="J7086" i="8220"/>
  <c r="N7086" i="8220" s="1"/>
  <c r="E7086" i="8220"/>
  <c r="J7085" i="8220"/>
  <c r="N7085" i="8220" s="1"/>
  <c r="E7085" i="8220"/>
  <c r="J7084" i="8220"/>
  <c r="N7084" i="8220" s="1"/>
  <c r="E7084" i="8220"/>
  <c r="N7083" i="8220"/>
  <c r="J7083" i="8220"/>
  <c r="E7083" i="8220"/>
  <c r="J7082" i="8220"/>
  <c r="N7082" i="8220" s="1"/>
  <c r="E7082" i="8220"/>
  <c r="N7081" i="8220"/>
  <c r="J7081" i="8220"/>
  <c r="E7081" i="8220"/>
  <c r="J7080" i="8220"/>
  <c r="N7080" i="8220" s="1"/>
  <c r="E7080" i="8220"/>
  <c r="J7079" i="8220"/>
  <c r="N7079" i="8220" s="1"/>
  <c r="E7079" i="8220"/>
  <c r="J7078" i="8220"/>
  <c r="N7078" i="8220" s="1"/>
  <c r="E7078" i="8220"/>
  <c r="J7077" i="8220"/>
  <c r="N7077" i="8220" s="1"/>
  <c r="E7077" i="8220"/>
  <c r="J7076" i="8220"/>
  <c r="N7076" i="8220" s="1"/>
  <c r="E7076" i="8220"/>
  <c r="N7075" i="8220"/>
  <c r="J7075" i="8220"/>
  <c r="E7075" i="8220"/>
  <c r="J7074" i="8220"/>
  <c r="N7074" i="8220" s="1"/>
  <c r="E7074" i="8220"/>
  <c r="N7073" i="8220"/>
  <c r="J7073" i="8220"/>
  <c r="E7073" i="8220"/>
  <c r="J7072" i="8220"/>
  <c r="N7072" i="8220" s="1"/>
  <c r="E7072" i="8220"/>
  <c r="J7071" i="8220"/>
  <c r="N7071" i="8220" s="1"/>
  <c r="E7071" i="8220"/>
  <c r="J7070" i="8220"/>
  <c r="N7070" i="8220" s="1"/>
  <c r="E7070" i="8220"/>
  <c r="J7069" i="8220"/>
  <c r="N7069" i="8220" s="1"/>
  <c r="E7069" i="8220"/>
  <c r="J7068" i="8220"/>
  <c r="N7068" i="8220" s="1"/>
  <c r="E7068" i="8220"/>
  <c r="N7067" i="8220"/>
  <c r="J7067" i="8220"/>
  <c r="E7067" i="8220"/>
  <c r="J7066" i="8220"/>
  <c r="N7066" i="8220" s="1"/>
  <c r="E7066" i="8220"/>
  <c r="N7065" i="8220"/>
  <c r="J7065" i="8220"/>
  <c r="E7065" i="8220"/>
  <c r="J7064" i="8220"/>
  <c r="N7064" i="8220" s="1"/>
  <c r="E7064" i="8220"/>
  <c r="J7063" i="8220"/>
  <c r="N7063" i="8220" s="1"/>
  <c r="E7063" i="8220"/>
  <c r="J7062" i="8220"/>
  <c r="N7062" i="8220" s="1"/>
  <c r="E7062" i="8220"/>
  <c r="J7061" i="8220"/>
  <c r="N7061" i="8220" s="1"/>
  <c r="E7061" i="8220"/>
  <c r="J7060" i="8220"/>
  <c r="N7060" i="8220" s="1"/>
  <c r="E7060" i="8220"/>
  <c r="N7059" i="8220"/>
  <c r="J7059" i="8220"/>
  <c r="E7059" i="8220"/>
  <c r="J7058" i="8220"/>
  <c r="N7058" i="8220" s="1"/>
  <c r="E7058" i="8220"/>
  <c r="N7057" i="8220"/>
  <c r="J7057" i="8220"/>
  <c r="E7057" i="8220"/>
  <c r="J7056" i="8220"/>
  <c r="N7056" i="8220" s="1"/>
  <c r="E7056" i="8220"/>
  <c r="J7055" i="8220"/>
  <c r="N7055" i="8220" s="1"/>
  <c r="E7055" i="8220"/>
  <c r="J7054" i="8220"/>
  <c r="N7054" i="8220" s="1"/>
  <c r="E7054" i="8220"/>
  <c r="J7053" i="8220"/>
  <c r="N7053" i="8220" s="1"/>
  <c r="E7053" i="8220"/>
  <c r="J7052" i="8220"/>
  <c r="N7052" i="8220" s="1"/>
  <c r="E7052" i="8220"/>
  <c r="N7051" i="8220"/>
  <c r="J7051" i="8220"/>
  <c r="E7051" i="8220"/>
  <c r="J7050" i="8220"/>
  <c r="N7050" i="8220" s="1"/>
  <c r="E7050" i="8220"/>
  <c r="N7049" i="8220"/>
  <c r="J7049" i="8220"/>
  <c r="E7049" i="8220"/>
  <c r="J7048" i="8220"/>
  <c r="N7048" i="8220" s="1"/>
  <c r="E7048" i="8220"/>
  <c r="J7047" i="8220"/>
  <c r="N7047" i="8220" s="1"/>
  <c r="E7047" i="8220"/>
  <c r="J7046" i="8220"/>
  <c r="N7046" i="8220" s="1"/>
  <c r="E7046" i="8220"/>
  <c r="J7045" i="8220"/>
  <c r="N7045" i="8220" s="1"/>
  <c r="E7045" i="8220"/>
  <c r="J7044" i="8220"/>
  <c r="N7044" i="8220" s="1"/>
  <c r="E7044" i="8220"/>
  <c r="N7043" i="8220"/>
  <c r="J7043" i="8220"/>
  <c r="E7043" i="8220"/>
  <c r="J7042" i="8220"/>
  <c r="N7042" i="8220" s="1"/>
  <c r="E7042" i="8220"/>
  <c r="N7041" i="8220"/>
  <c r="J7041" i="8220"/>
  <c r="E7041" i="8220"/>
  <c r="J7040" i="8220"/>
  <c r="N7040" i="8220" s="1"/>
  <c r="E7040" i="8220"/>
  <c r="J7039" i="8220"/>
  <c r="N7039" i="8220" s="1"/>
  <c r="E7039" i="8220"/>
  <c r="J7038" i="8220"/>
  <c r="N7038" i="8220" s="1"/>
  <c r="E7038" i="8220"/>
  <c r="N7037" i="8220"/>
  <c r="J7037" i="8220"/>
  <c r="E7037" i="8220"/>
  <c r="J7036" i="8220"/>
  <c r="N7036" i="8220" s="1"/>
  <c r="E7036" i="8220"/>
  <c r="J7035" i="8220"/>
  <c r="N7035" i="8220" s="1"/>
  <c r="E7035" i="8220"/>
  <c r="N7034" i="8220"/>
  <c r="J7034" i="8220"/>
  <c r="E7034" i="8220"/>
  <c r="J7033" i="8220"/>
  <c r="N7033" i="8220" s="1"/>
  <c r="E7033" i="8220"/>
  <c r="J7032" i="8220"/>
  <c r="N7032" i="8220" s="1"/>
  <c r="E7032" i="8220"/>
  <c r="N7031" i="8220"/>
  <c r="J7031" i="8220"/>
  <c r="E7031" i="8220"/>
  <c r="J7030" i="8220"/>
  <c r="N7030" i="8220" s="1"/>
  <c r="E7030" i="8220"/>
  <c r="J7029" i="8220"/>
  <c r="N7029" i="8220" s="1"/>
  <c r="E7029" i="8220"/>
  <c r="J7028" i="8220"/>
  <c r="N7028" i="8220" s="1"/>
  <c r="E7028" i="8220"/>
  <c r="J7027" i="8220"/>
  <c r="N7027" i="8220" s="1"/>
  <c r="E7027" i="8220"/>
  <c r="N7026" i="8220"/>
  <c r="J7026" i="8220"/>
  <c r="E7026" i="8220"/>
  <c r="J7025" i="8220"/>
  <c r="N7025" i="8220" s="1"/>
  <c r="E7025" i="8220"/>
  <c r="J7024" i="8220"/>
  <c r="N7024" i="8220" s="1"/>
  <c r="E7024" i="8220"/>
  <c r="N7023" i="8220"/>
  <c r="J7023" i="8220"/>
  <c r="E7023" i="8220"/>
  <c r="J7022" i="8220"/>
  <c r="N7022" i="8220" s="1"/>
  <c r="E7022" i="8220"/>
  <c r="J7021" i="8220"/>
  <c r="N7021" i="8220" s="1"/>
  <c r="E7021" i="8220"/>
  <c r="J7020" i="8220"/>
  <c r="N7020" i="8220" s="1"/>
  <c r="E7020" i="8220"/>
  <c r="J7019" i="8220"/>
  <c r="N7019" i="8220" s="1"/>
  <c r="E7019" i="8220"/>
  <c r="N7018" i="8220"/>
  <c r="J7018" i="8220"/>
  <c r="E7018" i="8220"/>
  <c r="J7017" i="8220"/>
  <c r="N7017" i="8220" s="1"/>
  <c r="E7017" i="8220"/>
  <c r="J7016" i="8220"/>
  <c r="N7016" i="8220" s="1"/>
  <c r="E7016" i="8220"/>
  <c r="N7015" i="8220"/>
  <c r="J7015" i="8220"/>
  <c r="E7015" i="8220"/>
  <c r="J7014" i="8220"/>
  <c r="N7014" i="8220" s="1"/>
  <c r="E7014" i="8220"/>
  <c r="J7013" i="8220"/>
  <c r="N7013" i="8220" s="1"/>
  <c r="E7013" i="8220"/>
  <c r="J7012" i="8220"/>
  <c r="N7012" i="8220" s="1"/>
  <c r="E7012" i="8220"/>
  <c r="J7011" i="8220"/>
  <c r="N7011" i="8220" s="1"/>
  <c r="E7011" i="8220"/>
  <c r="N7010" i="8220"/>
  <c r="J7010" i="8220"/>
  <c r="E7010" i="8220"/>
  <c r="J7009" i="8220"/>
  <c r="N7009" i="8220" s="1"/>
  <c r="E7009" i="8220"/>
  <c r="J7008" i="8220"/>
  <c r="N7008" i="8220" s="1"/>
  <c r="E7008" i="8220"/>
  <c r="N7007" i="8220"/>
  <c r="J7007" i="8220"/>
  <c r="E7007" i="8220"/>
  <c r="J7006" i="8220"/>
  <c r="N7006" i="8220" s="1"/>
  <c r="E7006" i="8220"/>
  <c r="J7005" i="8220"/>
  <c r="N7005" i="8220" s="1"/>
  <c r="E7005" i="8220"/>
  <c r="J7004" i="8220"/>
  <c r="N7004" i="8220" s="1"/>
  <c r="E7004" i="8220"/>
  <c r="J7003" i="8220"/>
  <c r="N7003" i="8220" s="1"/>
  <c r="E7003" i="8220"/>
  <c r="N7002" i="8220"/>
  <c r="J7002" i="8220"/>
  <c r="E7002" i="8220"/>
  <c r="J7001" i="8220"/>
  <c r="N7001" i="8220" s="1"/>
  <c r="E7001" i="8220"/>
  <c r="J7000" i="8220"/>
  <c r="N7000" i="8220" s="1"/>
  <c r="E7000" i="8220"/>
  <c r="N6999" i="8220"/>
  <c r="J6999" i="8220"/>
  <c r="E6999" i="8220"/>
  <c r="J6998" i="8220"/>
  <c r="N6998" i="8220" s="1"/>
  <c r="E6998" i="8220"/>
  <c r="J6997" i="8220"/>
  <c r="N6997" i="8220" s="1"/>
  <c r="E6997" i="8220"/>
  <c r="J6996" i="8220"/>
  <c r="N6996" i="8220" s="1"/>
  <c r="E6996" i="8220"/>
  <c r="J6995" i="8220"/>
  <c r="N6995" i="8220" s="1"/>
  <c r="E6995" i="8220"/>
  <c r="N6994" i="8220"/>
  <c r="J6994" i="8220"/>
  <c r="E6994" i="8220"/>
  <c r="J6993" i="8220"/>
  <c r="N6993" i="8220" s="1"/>
  <c r="E6993" i="8220"/>
  <c r="J6992" i="8220"/>
  <c r="N6992" i="8220" s="1"/>
  <c r="E6992" i="8220"/>
  <c r="N6991" i="8220"/>
  <c r="J6991" i="8220"/>
  <c r="E6991" i="8220"/>
  <c r="J6990" i="8220"/>
  <c r="N6990" i="8220" s="1"/>
  <c r="E6990" i="8220"/>
  <c r="J6989" i="8220"/>
  <c r="N6989" i="8220" s="1"/>
  <c r="E6989" i="8220"/>
  <c r="J6988" i="8220"/>
  <c r="N6988" i="8220" s="1"/>
  <c r="E6988" i="8220"/>
  <c r="J6987" i="8220"/>
  <c r="N6987" i="8220" s="1"/>
  <c r="E6987" i="8220"/>
  <c r="N6986" i="8220"/>
  <c r="J6986" i="8220"/>
  <c r="E6986" i="8220"/>
  <c r="J6985" i="8220"/>
  <c r="N6985" i="8220" s="1"/>
  <c r="E6985" i="8220"/>
  <c r="J6984" i="8220"/>
  <c r="N6984" i="8220" s="1"/>
  <c r="E6984" i="8220"/>
  <c r="N6983" i="8220"/>
  <c r="J6983" i="8220"/>
  <c r="E6983" i="8220"/>
  <c r="J6982" i="8220"/>
  <c r="N6982" i="8220" s="1"/>
  <c r="E6982" i="8220"/>
  <c r="J6981" i="8220"/>
  <c r="N6981" i="8220" s="1"/>
  <c r="E6981" i="8220"/>
  <c r="J6980" i="8220"/>
  <c r="N6980" i="8220" s="1"/>
  <c r="E6980" i="8220"/>
  <c r="J6979" i="8220"/>
  <c r="N6979" i="8220" s="1"/>
  <c r="E6979" i="8220"/>
  <c r="N6978" i="8220"/>
  <c r="J6978" i="8220"/>
  <c r="E6978" i="8220"/>
  <c r="J6977" i="8220"/>
  <c r="N6977" i="8220" s="1"/>
  <c r="E6977" i="8220"/>
  <c r="J6976" i="8220"/>
  <c r="N6976" i="8220" s="1"/>
  <c r="E6976" i="8220"/>
  <c r="N6975" i="8220"/>
  <c r="J6975" i="8220"/>
  <c r="E6975" i="8220"/>
  <c r="J6974" i="8220"/>
  <c r="N6974" i="8220" s="1"/>
  <c r="E6974" i="8220"/>
  <c r="J6973" i="8220"/>
  <c r="N6973" i="8220" s="1"/>
  <c r="E6973" i="8220"/>
  <c r="J6972" i="8220"/>
  <c r="N6972" i="8220" s="1"/>
  <c r="E6972" i="8220"/>
  <c r="N6971" i="8220"/>
  <c r="J6971" i="8220"/>
  <c r="E6971" i="8220"/>
  <c r="J6970" i="8220"/>
  <c r="N6970" i="8220" s="1"/>
  <c r="E6970" i="8220"/>
  <c r="N6969" i="8220"/>
  <c r="J6969" i="8220"/>
  <c r="E6969" i="8220"/>
  <c r="J6968" i="8220"/>
  <c r="N6968" i="8220" s="1"/>
  <c r="E6968" i="8220"/>
  <c r="J6967" i="8220"/>
  <c r="N6967" i="8220" s="1"/>
  <c r="E6967" i="8220"/>
  <c r="J6966" i="8220"/>
  <c r="N6966" i="8220" s="1"/>
  <c r="E6966" i="8220"/>
  <c r="J6965" i="8220"/>
  <c r="N6965" i="8220" s="1"/>
  <c r="E6965" i="8220"/>
  <c r="J6964" i="8220"/>
  <c r="N6964" i="8220" s="1"/>
  <c r="E6964" i="8220"/>
  <c r="N6963" i="8220"/>
  <c r="J6963" i="8220"/>
  <c r="E6963" i="8220"/>
  <c r="J6962" i="8220"/>
  <c r="N6962" i="8220" s="1"/>
  <c r="E6962" i="8220"/>
  <c r="N6961" i="8220"/>
  <c r="J6961" i="8220"/>
  <c r="E6961" i="8220"/>
  <c r="J6960" i="8220"/>
  <c r="N6960" i="8220" s="1"/>
  <c r="E6960" i="8220"/>
  <c r="J6959" i="8220"/>
  <c r="N6959" i="8220" s="1"/>
  <c r="E6959" i="8220"/>
  <c r="J6958" i="8220"/>
  <c r="N6958" i="8220" s="1"/>
  <c r="E6958" i="8220"/>
  <c r="J6957" i="8220"/>
  <c r="N6957" i="8220" s="1"/>
  <c r="E6957" i="8220"/>
  <c r="J6956" i="8220"/>
  <c r="N6956" i="8220" s="1"/>
  <c r="E6956" i="8220"/>
  <c r="N6955" i="8220"/>
  <c r="J6955" i="8220"/>
  <c r="E6955" i="8220"/>
  <c r="J6954" i="8220"/>
  <c r="N6954" i="8220" s="1"/>
  <c r="E6954" i="8220"/>
  <c r="N6953" i="8220"/>
  <c r="J6953" i="8220"/>
  <c r="E6953" i="8220"/>
  <c r="J6952" i="8220"/>
  <c r="N6952" i="8220" s="1"/>
  <c r="E6952" i="8220"/>
  <c r="J6951" i="8220"/>
  <c r="N6951" i="8220" s="1"/>
  <c r="E6951" i="8220"/>
  <c r="J6950" i="8220"/>
  <c r="N6950" i="8220" s="1"/>
  <c r="E6950" i="8220"/>
  <c r="N6949" i="8220"/>
  <c r="J6949" i="8220"/>
  <c r="E6949" i="8220"/>
  <c r="J6948" i="8220"/>
  <c r="N6948" i="8220" s="1"/>
  <c r="E6948" i="8220"/>
  <c r="J6947" i="8220"/>
  <c r="N6947" i="8220" s="1"/>
  <c r="E6947" i="8220"/>
  <c r="N6946" i="8220"/>
  <c r="J6946" i="8220"/>
  <c r="E6946" i="8220"/>
  <c r="J6945" i="8220"/>
  <c r="N6945" i="8220" s="1"/>
  <c r="E6945" i="8220"/>
  <c r="J6944" i="8220"/>
  <c r="N6944" i="8220" s="1"/>
  <c r="E6944" i="8220"/>
  <c r="N6943" i="8220"/>
  <c r="J6943" i="8220"/>
  <c r="E6943" i="8220"/>
  <c r="J6942" i="8220"/>
  <c r="N6942" i="8220" s="1"/>
  <c r="E6942" i="8220"/>
  <c r="J6941" i="8220"/>
  <c r="N6941" i="8220" s="1"/>
  <c r="E6941" i="8220"/>
  <c r="J6940" i="8220"/>
  <c r="N6940" i="8220" s="1"/>
  <c r="E6940" i="8220"/>
  <c r="J6939" i="8220"/>
  <c r="N6939" i="8220" s="1"/>
  <c r="E6939" i="8220"/>
  <c r="N6938" i="8220"/>
  <c r="J6938" i="8220"/>
  <c r="E6938" i="8220"/>
  <c r="J6937" i="8220"/>
  <c r="N6937" i="8220" s="1"/>
  <c r="E6937" i="8220"/>
  <c r="J6936" i="8220"/>
  <c r="N6936" i="8220" s="1"/>
  <c r="E6936" i="8220"/>
  <c r="N6935" i="8220"/>
  <c r="J6935" i="8220"/>
  <c r="E6935" i="8220"/>
  <c r="J6934" i="8220"/>
  <c r="N6934" i="8220" s="1"/>
  <c r="E6934" i="8220"/>
  <c r="J6933" i="8220"/>
  <c r="N6933" i="8220" s="1"/>
  <c r="E6933" i="8220"/>
  <c r="J6932" i="8220"/>
  <c r="N6932" i="8220" s="1"/>
  <c r="E6932" i="8220"/>
  <c r="J6931" i="8220"/>
  <c r="N6931" i="8220" s="1"/>
  <c r="E6931" i="8220"/>
  <c r="N6930" i="8220"/>
  <c r="J6930" i="8220"/>
  <c r="E6930" i="8220"/>
  <c r="J6929" i="8220"/>
  <c r="N6929" i="8220" s="1"/>
  <c r="E6929" i="8220"/>
  <c r="J6928" i="8220"/>
  <c r="N6928" i="8220" s="1"/>
  <c r="E6928" i="8220"/>
  <c r="N6927" i="8220"/>
  <c r="J6927" i="8220"/>
  <c r="E6927" i="8220"/>
  <c r="J6926" i="8220"/>
  <c r="N6926" i="8220" s="1"/>
  <c r="E6926" i="8220"/>
  <c r="J6925" i="8220"/>
  <c r="N6925" i="8220" s="1"/>
  <c r="E6925" i="8220"/>
  <c r="J6924" i="8220"/>
  <c r="N6924" i="8220" s="1"/>
  <c r="E6924" i="8220"/>
  <c r="J6923" i="8220"/>
  <c r="N6923" i="8220" s="1"/>
  <c r="E6923" i="8220"/>
  <c r="N6922" i="8220"/>
  <c r="J6922" i="8220"/>
  <c r="E6922" i="8220"/>
  <c r="J6921" i="8220"/>
  <c r="N6921" i="8220" s="1"/>
  <c r="E6921" i="8220"/>
  <c r="J6920" i="8220"/>
  <c r="N6920" i="8220" s="1"/>
  <c r="E6920" i="8220"/>
  <c r="N6919" i="8220"/>
  <c r="J6919" i="8220"/>
  <c r="E6919" i="8220"/>
  <c r="J6918" i="8220"/>
  <c r="N6918" i="8220" s="1"/>
  <c r="E6918" i="8220"/>
  <c r="J6917" i="8220"/>
  <c r="N6917" i="8220" s="1"/>
  <c r="E6917" i="8220"/>
  <c r="J6916" i="8220"/>
  <c r="N6916" i="8220" s="1"/>
  <c r="E6916" i="8220"/>
  <c r="J6915" i="8220"/>
  <c r="N6915" i="8220" s="1"/>
  <c r="E6915" i="8220"/>
  <c r="N6914" i="8220"/>
  <c r="J6914" i="8220"/>
  <c r="E6914" i="8220"/>
  <c r="J6913" i="8220"/>
  <c r="N6913" i="8220" s="1"/>
  <c r="E6913" i="8220"/>
  <c r="J6912" i="8220"/>
  <c r="N6912" i="8220" s="1"/>
  <c r="E6912" i="8220"/>
  <c r="N6911" i="8220"/>
  <c r="J6911" i="8220"/>
  <c r="E6911" i="8220"/>
  <c r="J6910" i="8220"/>
  <c r="N6910" i="8220" s="1"/>
  <c r="E6910" i="8220"/>
  <c r="J6909" i="8220"/>
  <c r="N6909" i="8220" s="1"/>
  <c r="E6909" i="8220"/>
  <c r="J6908" i="8220"/>
  <c r="N6908" i="8220" s="1"/>
  <c r="E6908" i="8220"/>
  <c r="N6907" i="8220"/>
  <c r="J6907" i="8220"/>
  <c r="E6907" i="8220"/>
  <c r="J6906" i="8220"/>
  <c r="N6906" i="8220" s="1"/>
  <c r="E6906" i="8220"/>
  <c r="N6905" i="8220"/>
  <c r="J6905" i="8220"/>
  <c r="E6905" i="8220"/>
  <c r="J6904" i="8220"/>
  <c r="N6904" i="8220" s="1"/>
  <c r="E6904" i="8220"/>
  <c r="J6903" i="8220"/>
  <c r="N6903" i="8220" s="1"/>
  <c r="E6903" i="8220"/>
  <c r="J6902" i="8220"/>
  <c r="N6902" i="8220" s="1"/>
  <c r="E6902" i="8220"/>
  <c r="J6901" i="8220"/>
  <c r="N6901" i="8220" s="1"/>
  <c r="E6901" i="8220"/>
  <c r="J6900" i="8220"/>
  <c r="N6900" i="8220" s="1"/>
  <c r="E6900" i="8220"/>
  <c r="N6899" i="8220"/>
  <c r="J6899" i="8220"/>
  <c r="E6899" i="8220"/>
  <c r="J6898" i="8220"/>
  <c r="N6898" i="8220" s="1"/>
  <c r="E6898" i="8220"/>
  <c r="N6897" i="8220"/>
  <c r="J6897" i="8220"/>
  <c r="E6897" i="8220"/>
  <c r="J6896" i="8220"/>
  <c r="N6896" i="8220" s="1"/>
  <c r="E6896" i="8220"/>
  <c r="J6895" i="8220"/>
  <c r="N6895" i="8220" s="1"/>
  <c r="E6895" i="8220"/>
  <c r="M6894" i="8220"/>
  <c r="L6894" i="8220"/>
  <c r="K6894" i="8220"/>
  <c r="H6894" i="8220"/>
  <c r="G6894" i="8220"/>
  <c r="F6894" i="8220"/>
  <c r="J6893" i="8220"/>
  <c r="N6893" i="8220" s="1"/>
  <c r="E6893" i="8220"/>
  <c r="J6892" i="8220"/>
  <c r="N6892" i="8220" s="1"/>
  <c r="E6892" i="8220"/>
  <c r="J6891" i="8220"/>
  <c r="N6891" i="8220" s="1"/>
  <c r="E6891" i="8220"/>
  <c r="N6890" i="8220"/>
  <c r="J6890" i="8220"/>
  <c r="E6890" i="8220"/>
  <c r="J6889" i="8220"/>
  <c r="N6889" i="8220" s="1"/>
  <c r="E6889" i="8220"/>
  <c r="N6888" i="8220"/>
  <c r="J6888" i="8220"/>
  <c r="E6888" i="8220"/>
  <c r="J6887" i="8220"/>
  <c r="N6887" i="8220" s="1"/>
  <c r="E6887" i="8220"/>
  <c r="J6886" i="8220"/>
  <c r="N6886" i="8220" s="1"/>
  <c r="E6886" i="8220"/>
  <c r="J6885" i="8220"/>
  <c r="N6885" i="8220" s="1"/>
  <c r="E6885" i="8220"/>
  <c r="J6884" i="8220"/>
  <c r="N6884" i="8220" s="1"/>
  <c r="E6884" i="8220"/>
  <c r="J6883" i="8220"/>
  <c r="N6883" i="8220" s="1"/>
  <c r="E6883" i="8220"/>
  <c r="N6882" i="8220"/>
  <c r="J6882" i="8220"/>
  <c r="E6882" i="8220"/>
  <c r="J6881" i="8220"/>
  <c r="N6881" i="8220" s="1"/>
  <c r="E6881" i="8220"/>
  <c r="N6880" i="8220"/>
  <c r="J6880" i="8220"/>
  <c r="E6880" i="8220"/>
  <c r="J6879" i="8220"/>
  <c r="N6879" i="8220" s="1"/>
  <c r="E6879" i="8220"/>
  <c r="J6878" i="8220"/>
  <c r="N6878" i="8220" s="1"/>
  <c r="E6878" i="8220"/>
  <c r="J6877" i="8220"/>
  <c r="N6877" i="8220" s="1"/>
  <c r="E6877" i="8220"/>
  <c r="J6876" i="8220"/>
  <c r="N6876" i="8220" s="1"/>
  <c r="E6876" i="8220"/>
  <c r="J6875" i="8220"/>
  <c r="N6875" i="8220" s="1"/>
  <c r="E6875" i="8220"/>
  <c r="N6874" i="8220"/>
  <c r="J6874" i="8220"/>
  <c r="E6874" i="8220"/>
  <c r="J6873" i="8220"/>
  <c r="N6873" i="8220" s="1"/>
  <c r="E6873" i="8220"/>
  <c r="N6872" i="8220"/>
  <c r="J6872" i="8220"/>
  <c r="E6872" i="8220"/>
  <c r="J6871" i="8220"/>
  <c r="N6871" i="8220" s="1"/>
  <c r="E6871" i="8220"/>
  <c r="J6870" i="8220"/>
  <c r="N6870" i="8220" s="1"/>
  <c r="E6870" i="8220"/>
  <c r="J6869" i="8220"/>
  <c r="N6869" i="8220" s="1"/>
  <c r="E6869" i="8220"/>
  <c r="N6868" i="8220"/>
  <c r="J6868" i="8220"/>
  <c r="E6868" i="8220"/>
  <c r="J6867" i="8220"/>
  <c r="N6867" i="8220" s="1"/>
  <c r="E6867" i="8220"/>
  <c r="J6866" i="8220"/>
  <c r="N6866" i="8220" s="1"/>
  <c r="E6866" i="8220"/>
  <c r="N6865" i="8220"/>
  <c r="J6865" i="8220"/>
  <c r="E6865" i="8220"/>
  <c r="J6864" i="8220"/>
  <c r="N6864" i="8220" s="1"/>
  <c r="E6864" i="8220"/>
  <c r="J6863" i="8220"/>
  <c r="N6863" i="8220" s="1"/>
  <c r="E6863" i="8220"/>
  <c r="N6862" i="8220"/>
  <c r="J6862" i="8220"/>
  <c r="E6862" i="8220"/>
  <c r="J6861" i="8220"/>
  <c r="N6861" i="8220" s="1"/>
  <c r="E6861" i="8220"/>
  <c r="J6860" i="8220"/>
  <c r="N6860" i="8220" s="1"/>
  <c r="E6860" i="8220"/>
  <c r="J6859" i="8220"/>
  <c r="N6859" i="8220" s="1"/>
  <c r="E6859" i="8220"/>
  <c r="J6858" i="8220"/>
  <c r="N6858" i="8220" s="1"/>
  <c r="E6858" i="8220"/>
  <c r="N6857" i="8220"/>
  <c r="J6857" i="8220"/>
  <c r="E6857" i="8220"/>
  <c r="J6856" i="8220"/>
  <c r="N6856" i="8220" s="1"/>
  <c r="E6856" i="8220"/>
  <c r="J6855" i="8220"/>
  <c r="N6855" i="8220" s="1"/>
  <c r="E6855" i="8220"/>
  <c r="N6854" i="8220"/>
  <c r="J6854" i="8220"/>
  <c r="E6854" i="8220"/>
  <c r="J6853" i="8220"/>
  <c r="N6853" i="8220" s="1"/>
  <c r="E6853" i="8220"/>
  <c r="J6852" i="8220"/>
  <c r="N6852" i="8220" s="1"/>
  <c r="E6852" i="8220"/>
  <c r="J6851" i="8220"/>
  <c r="N6851" i="8220" s="1"/>
  <c r="E6851" i="8220"/>
  <c r="N6850" i="8220"/>
  <c r="J6850" i="8220"/>
  <c r="E6850" i="8220"/>
  <c r="J6849" i="8220"/>
  <c r="N6849" i="8220" s="1"/>
  <c r="E6849" i="8220"/>
  <c r="N6848" i="8220"/>
  <c r="J6848" i="8220"/>
  <c r="E6848" i="8220"/>
  <c r="J6847" i="8220"/>
  <c r="N6847" i="8220" s="1"/>
  <c r="E6847" i="8220"/>
  <c r="J6846" i="8220"/>
  <c r="N6846" i="8220" s="1"/>
  <c r="E6846" i="8220"/>
  <c r="J6845" i="8220"/>
  <c r="N6845" i="8220" s="1"/>
  <c r="E6845" i="8220"/>
  <c r="N6844" i="8220"/>
  <c r="J6844" i="8220"/>
  <c r="E6844" i="8220"/>
  <c r="J6843" i="8220"/>
  <c r="N6843" i="8220" s="1"/>
  <c r="E6843" i="8220"/>
  <c r="J6842" i="8220"/>
  <c r="N6842" i="8220" s="1"/>
  <c r="E6842" i="8220"/>
  <c r="N6841" i="8220"/>
  <c r="J6841" i="8220"/>
  <c r="E6841" i="8220"/>
  <c r="J6840" i="8220"/>
  <c r="N6840" i="8220" s="1"/>
  <c r="E6840" i="8220"/>
  <c r="J6839" i="8220"/>
  <c r="N6839" i="8220" s="1"/>
  <c r="E6839" i="8220"/>
  <c r="N6838" i="8220"/>
  <c r="J6838" i="8220"/>
  <c r="E6838" i="8220"/>
  <c r="J6837" i="8220"/>
  <c r="N6837" i="8220" s="1"/>
  <c r="E6837" i="8220"/>
  <c r="J6836" i="8220"/>
  <c r="N6836" i="8220" s="1"/>
  <c r="E6836" i="8220"/>
  <c r="J6835" i="8220"/>
  <c r="N6835" i="8220" s="1"/>
  <c r="E6835" i="8220"/>
  <c r="J6834" i="8220"/>
  <c r="N6834" i="8220" s="1"/>
  <c r="E6834" i="8220"/>
  <c r="N6833" i="8220"/>
  <c r="J6833" i="8220"/>
  <c r="E6833" i="8220"/>
  <c r="J6832" i="8220"/>
  <c r="N6832" i="8220" s="1"/>
  <c r="E6832" i="8220"/>
  <c r="J6831" i="8220"/>
  <c r="N6831" i="8220" s="1"/>
  <c r="E6831" i="8220"/>
  <c r="N6830" i="8220"/>
  <c r="J6830" i="8220"/>
  <c r="E6830" i="8220"/>
  <c r="J6829" i="8220"/>
  <c r="N6829" i="8220" s="1"/>
  <c r="E6829" i="8220"/>
  <c r="J6828" i="8220"/>
  <c r="N6828" i="8220" s="1"/>
  <c r="E6828" i="8220"/>
  <c r="J6827" i="8220"/>
  <c r="N6827" i="8220" s="1"/>
  <c r="E6827" i="8220"/>
  <c r="J6826" i="8220"/>
  <c r="N6826" i="8220" s="1"/>
  <c r="E6826" i="8220"/>
  <c r="N6825" i="8220"/>
  <c r="J6825" i="8220"/>
  <c r="E6825" i="8220"/>
  <c r="J6824" i="8220"/>
  <c r="N6824" i="8220" s="1"/>
  <c r="E6824" i="8220"/>
  <c r="J6823" i="8220"/>
  <c r="N6823" i="8220" s="1"/>
  <c r="E6823" i="8220"/>
  <c r="N6822" i="8220"/>
  <c r="J6822" i="8220"/>
  <c r="E6822" i="8220"/>
  <c r="J6821" i="8220"/>
  <c r="N6821" i="8220" s="1"/>
  <c r="E6821" i="8220"/>
  <c r="J6820" i="8220"/>
  <c r="N6820" i="8220" s="1"/>
  <c r="E6820" i="8220"/>
  <c r="J6819" i="8220"/>
  <c r="N6819" i="8220" s="1"/>
  <c r="E6819" i="8220"/>
  <c r="J6818" i="8220"/>
  <c r="N6818" i="8220" s="1"/>
  <c r="E6818" i="8220"/>
  <c r="N6817" i="8220"/>
  <c r="J6817" i="8220"/>
  <c r="E6817" i="8220"/>
  <c r="J6816" i="8220"/>
  <c r="N6816" i="8220" s="1"/>
  <c r="E6816" i="8220"/>
  <c r="J6815" i="8220"/>
  <c r="N6815" i="8220" s="1"/>
  <c r="E6815" i="8220"/>
  <c r="N6814" i="8220"/>
  <c r="J6814" i="8220"/>
  <c r="E6814" i="8220"/>
  <c r="J6813" i="8220"/>
  <c r="N6813" i="8220" s="1"/>
  <c r="E6813" i="8220"/>
  <c r="J6812" i="8220"/>
  <c r="N6812" i="8220" s="1"/>
  <c r="E6812" i="8220"/>
  <c r="J6811" i="8220"/>
  <c r="N6811" i="8220" s="1"/>
  <c r="E6811" i="8220"/>
  <c r="J6810" i="8220"/>
  <c r="N6810" i="8220" s="1"/>
  <c r="E6810" i="8220"/>
  <c r="N6809" i="8220"/>
  <c r="J6809" i="8220"/>
  <c r="E6809" i="8220"/>
  <c r="J6808" i="8220"/>
  <c r="N6808" i="8220" s="1"/>
  <c r="E6808" i="8220"/>
  <c r="J6807" i="8220"/>
  <c r="N6807" i="8220" s="1"/>
  <c r="E6807" i="8220"/>
  <c r="N6806" i="8220"/>
  <c r="J6806" i="8220"/>
  <c r="E6806" i="8220"/>
  <c r="J6805" i="8220"/>
  <c r="N6805" i="8220" s="1"/>
  <c r="E6805" i="8220"/>
  <c r="J6804" i="8220"/>
  <c r="N6804" i="8220" s="1"/>
  <c r="E6804" i="8220"/>
  <c r="J6803" i="8220"/>
  <c r="N6803" i="8220" s="1"/>
  <c r="E6803" i="8220"/>
  <c r="N6802" i="8220"/>
  <c r="J6802" i="8220"/>
  <c r="E6802" i="8220"/>
  <c r="J6801" i="8220"/>
  <c r="N6801" i="8220" s="1"/>
  <c r="E6801" i="8220"/>
  <c r="N6800" i="8220"/>
  <c r="J6800" i="8220"/>
  <c r="E6800" i="8220"/>
  <c r="J6799" i="8220"/>
  <c r="N6799" i="8220" s="1"/>
  <c r="E6799" i="8220"/>
  <c r="J6798" i="8220"/>
  <c r="N6798" i="8220" s="1"/>
  <c r="E6798" i="8220"/>
  <c r="J6797" i="8220"/>
  <c r="N6797" i="8220" s="1"/>
  <c r="E6797" i="8220"/>
  <c r="J6796" i="8220"/>
  <c r="N6796" i="8220" s="1"/>
  <c r="E6796" i="8220"/>
  <c r="J6795" i="8220"/>
  <c r="N6795" i="8220" s="1"/>
  <c r="E6795" i="8220"/>
  <c r="N6794" i="8220"/>
  <c r="J6794" i="8220"/>
  <c r="E6794" i="8220"/>
  <c r="J6793" i="8220"/>
  <c r="N6793" i="8220" s="1"/>
  <c r="E6793" i="8220"/>
  <c r="N6792" i="8220"/>
  <c r="J6792" i="8220"/>
  <c r="E6792" i="8220"/>
  <c r="J6791" i="8220"/>
  <c r="N6791" i="8220" s="1"/>
  <c r="E6791" i="8220"/>
  <c r="J6790" i="8220"/>
  <c r="N6790" i="8220" s="1"/>
  <c r="E6790" i="8220"/>
  <c r="J6789" i="8220"/>
  <c r="N6789" i="8220" s="1"/>
  <c r="E6789" i="8220"/>
  <c r="N6788" i="8220"/>
  <c r="J6788" i="8220"/>
  <c r="E6788" i="8220"/>
  <c r="J6787" i="8220"/>
  <c r="N6787" i="8220" s="1"/>
  <c r="E6787" i="8220"/>
  <c r="J6786" i="8220"/>
  <c r="N6786" i="8220" s="1"/>
  <c r="E6786" i="8220"/>
  <c r="N6785" i="8220"/>
  <c r="J6785" i="8220"/>
  <c r="E6785" i="8220"/>
  <c r="J6784" i="8220"/>
  <c r="N6784" i="8220" s="1"/>
  <c r="E6784" i="8220"/>
  <c r="J6783" i="8220"/>
  <c r="N6783" i="8220" s="1"/>
  <c r="E6783" i="8220"/>
  <c r="N6782" i="8220"/>
  <c r="J6782" i="8220"/>
  <c r="E6782" i="8220"/>
  <c r="J6781" i="8220"/>
  <c r="N6781" i="8220" s="1"/>
  <c r="E6781" i="8220"/>
  <c r="J6780" i="8220"/>
  <c r="N6780" i="8220" s="1"/>
  <c r="E6780" i="8220"/>
  <c r="J6779" i="8220"/>
  <c r="N6779" i="8220" s="1"/>
  <c r="E6779" i="8220"/>
  <c r="J6778" i="8220"/>
  <c r="N6778" i="8220" s="1"/>
  <c r="E6778" i="8220"/>
  <c r="N6777" i="8220"/>
  <c r="J6777" i="8220"/>
  <c r="E6777" i="8220"/>
  <c r="J6776" i="8220"/>
  <c r="N6776" i="8220" s="1"/>
  <c r="E6776" i="8220"/>
  <c r="J6775" i="8220"/>
  <c r="N6775" i="8220" s="1"/>
  <c r="E6775" i="8220"/>
  <c r="N6774" i="8220"/>
  <c r="J6774" i="8220"/>
  <c r="E6774" i="8220"/>
  <c r="J6773" i="8220"/>
  <c r="N6773" i="8220" s="1"/>
  <c r="E6773" i="8220"/>
  <c r="J6772" i="8220"/>
  <c r="N6772" i="8220" s="1"/>
  <c r="E6772" i="8220"/>
  <c r="J6771" i="8220"/>
  <c r="N6771" i="8220" s="1"/>
  <c r="E6771" i="8220"/>
  <c r="J6770" i="8220"/>
  <c r="N6770" i="8220" s="1"/>
  <c r="E6770" i="8220"/>
  <c r="N6769" i="8220"/>
  <c r="J6769" i="8220"/>
  <c r="E6769" i="8220"/>
  <c r="J6768" i="8220"/>
  <c r="N6768" i="8220" s="1"/>
  <c r="E6768" i="8220"/>
  <c r="J6767" i="8220"/>
  <c r="N6767" i="8220" s="1"/>
  <c r="E6767" i="8220"/>
  <c r="N6766" i="8220"/>
  <c r="J6766" i="8220"/>
  <c r="E6766" i="8220"/>
  <c r="J6765" i="8220"/>
  <c r="N6765" i="8220" s="1"/>
  <c r="E6765" i="8220"/>
  <c r="J6764" i="8220"/>
  <c r="N6764" i="8220" s="1"/>
  <c r="E6764" i="8220"/>
  <c r="J6763" i="8220"/>
  <c r="N6763" i="8220" s="1"/>
  <c r="E6763" i="8220"/>
  <c r="J6762" i="8220"/>
  <c r="N6762" i="8220" s="1"/>
  <c r="E6762" i="8220"/>
  <c r="N6761" i="8220"/>
  <c r="J6761" i="8220"/>
  <c r="E6761" i="8220"/>
  <c r="J6760" i="8220"/>
  <c r="N6760" i="8220" s="1"/>
  <c r="E6760" i="8220"/>
  <c r="J6759" i="8220"/>
  <c r="N6759" i="8220" s="1"/>
  <c r="E6759" i="8220"/>
  <c r="N6758" i="8220"/>
  <c r="J6758" i="8220"/>
  <c r="E6758" i="8220"/>
  <c r="J6757" i="8220"/>
  <c r="N6757" i="8220" s="1"/>
  <c r="E6757" i="8220"/>
  <c r="J6756" i="8220"/>
  <c r="N6756" i="8220" s="1"/>
  <c r="E6756" i="8220"/>
  <c r="J6755" i="8220"/>
  <c r="N6755" i="8220" s="1"/>
  <c r="E6755" i="8220"/>
  <c r="J6754" i="8220"/>
  <c r="N6754" i="8220" s="1"/>
  <c r="E6754" i="8220"/>
  <c r="N6753" i="8220"/>
  <c r="J6753" i="8220"/>
  <c r="E6753" i="8220"/>
  <c r="J6752" i="8220"/>
  <c r="N6752" i="8220" s="1"/>
  <c r="E6752" i="8220"/>
  <c r="J6751" i="8220"/>
  <c r="N6751" i="8220" s="1"/>
  <c r="E6751" i="8220"/>
  <c r="N6750" i="8220"/>
  <c r="J6750" i="8220"/>
  <c r="E6750" i="8220"/>
  <c r="J6749" i="8220"/>
  <c r="N6749" i="8220" s="1"/>
  <c r="E6749" i="8220"/>
  <c r="J6748" i="8220"/>
  <c r="N6748" i="8220" s="1"/>
  <c r="E6748" i="8220"/>
  <c r="J6747" i="8220"/>
  <c r="N6747" i="8220" s="1"/>
  <c r="E6747" i="8220"/>
  <c r="J6746" i="8220"/>
  <c r="N6746" i="8220" s="1"/>
  <c r="E6746" i="8220"/>
  <c r="N6745" i="8220"/>
  <c r="J6745" i="8220"/>
  <c r="E6745" i="8220"/>
  <c r="J6744" i="8220"/>
  <c r="N6744" i="8220" s="1"/>
  <c r="E6744" i="8220"/>
  <c r="J6743" i="8220"/>
  <c r="N6743" i="8220" s="1"/>
  <c r="E6743" i="8220"/>
  <c r="N6742" i="8220"/>
  <c r="J6742" i="8220"/>
  <c r="E6742" i="8220"/>
  <c r="J6741" i="8220"/>
  <c r="N6741" i="8220" s="1"/>
  <c r="E6741" i="8220"/>
  <c r="J6740" i="8220"/>
  <c r="N6740" i="8220" s="1"/>
  <c r="E6740" i="8220"/>
  <c r="J6739" i="8220"/>
  <c r="N6739" i="8220" s="1"/>
  <c r="E6739" i="8220"/>
  <c r="N6738" i="8220"/>
  <c r="J6738" i="8220"/>
  <c r="E6738" i="8220"/>
  <c r="J6737" i="8220"/>
  <c r="N6737" i="8220" s="1"/>
  <c r="E6737" i="8220"/>
  <c r="N6736" i="8220"/>
  <c r="J6736" i="8220"/>
  <c r="E6736" i="8220"/>
  <c r="J6735" i="8220"/>
  <c r="N6735" i="8220" s="1"/>
  <c r="E6735" i="8220"/>
  <c r="J6734" i="8220"/>
  <c r="N6734" i="8220" s="1"/>
  <c r="E6734" i="8220"/>
  <c r="J6733" i="8220"/>
  <c r="N6733" i="8220" s="1"/>
  <c r="E6733" i="8220"/>
  <c r="J6732" i="8220"/>
  <c r="N6732" i="8220" s="1"/>
  <c r="E6732" i="8220"/>
  <c r="J6731" i="8220"/>
  <c r="N6731" i="8220" s="1"/>
  <c r="E6731" i="8220"/>
  <c r="N6730" i="8220"/>
  <c r="J6730" i="8220"/>
  <c r="E6730" i="8220"/>
  <c r="J6729" i="8220"/>
  <c r="N6729" i="8220" s="1"/>
  <c r="E6729" i="8220"/>
  <c r="N6728" i="8220"/>
  <c r="J6728" i="8220"/>
  <c r="E6728" i="8220"/>
  <c r="J6727" i="8220"/>
  <c r="N6727" i="8220" s="1"/>
  <c r="E6727" i="8220"/>
  <c r="J6726" i="8220"/>
  <c r="N6726" i="8220" s="1"/>
  <c r="E6726" i="8220"/>
  <c r="J6725" i="8220"/>
  <c r="N6725" i="8220" s="1"/>
  <c r="E6725" i="8220"/>
  <c r="N6724" i="8220"/>
  <c r="J6724" i="8220"/>
  <c r="E6724" i="8220"/>
  <c r="J6723" i="8220"/>
  <c r="N6723" i="8220" s="1"/>
  <c r="E6723" i="8220"/>
  <c r="J6722" i="8220"/>
  <c r="N6722" i="8220" s="1"/>
  <c r="E6722" i="8220"/>
  <c r="N6721" i="8220"/>
  <c r="J6721" i="8220"/>
  <c r="E6721" i="8220"/>
  <c r="J6720" i="8220"/>
  <c r="N6720" i="8220" s="1"/>
  <c r="E6720" i="8220"/>
  <c r="J6719" i="8220"/>
  <c r="N6719" i="8220" s="1"/>
  <c r="E6719" i="8220"/>
  <c r="N6718" i="8220"/>
  <c r="J6718" i="8220"/>
  <c r="E6718" i="8220"/>
  <c r="J6717" i="8220"/>
  <c r="N6717" i="8220" s="1"/>
  <c r="E6717" i="8220"/>
  <c r="J6716" i="8220"/>
  <c r="N6716" i="8220" s="1"/>
  <c r="E6716" i="8220"/>
  <c r="J6715" i="8220"/>
  <c r="N6715" i="8220" s="1"/>
  <c r="E6715" i="8220"/>
  <c r="N6714" i="8220"/>
  <c r="J6714" i="8220"/>
  <c r="E6714" i="8220"/>
  <c r="J6713" i="8220"/>
  <c r="N6713" i="8220" s="1"/>
  <c r="E6713" i="8220"/>
  <c r="N6712" i="8220"/>
  <c r="J6712" i="8220"/>
  <c r="E6712" i="8220"/>
  <c r="J6711" i="8220"/>
  <c r="N6711" i="8220" s="1"/>
  <c r="E6711" i="8220"/>
  <c r="J6710" i="8220"/>
  <c r="N6710" i="8220" s="1"/>
  <c r="E6710" i="8220"/>
  <c r="J6709" i="8220"/>
  <c r="N6709" i="8220" s="1"/>
  <c r="E6709" i="8220"/>
  <c r="J6708" i="8220"/>
  <c r="N6708" i="8220" s="1"/>
  <c r="E6708" i="8220"/>
  <c r="J6707" i="8220"/>
  <c r="N6707" i="8220" s="1"/>
  <c r="E6707" i="8220"/>
  <c r="N6706" i="8220"/>
  <c r="J6706" i="8220"/>
  <c r="E6706" i="8220"/>
  <c r="J6705" i="8220"/>
  <c r="N6705" i="8220" s="1"/>
  <c r="E6705" i="8220"/>
  <c r="N6704" i="8220"/>
  <c r="J6704" i="8220"/>
  <c r="E6704" i="8220"/>
  <c r="J6703" i="8220"/>
  <c r="N6703" i="8220" s="1"/>
  <c r="E6703" i="8220"/>
  <c r="J6702" i="8220"/>
  <c r="N6702" i="8220" s="1"/>
  <c r="E6702" i="8220"/>
  <c r="J6701" i="8220"/>
  <c r="N6701" i="8220" s="1"/>
  <c r="E6701" i="8220"/>
  <c r="J6700" i="8220"/>
  <c r="N6700" i="8220" s="1"/>
  <c r="E6700" i="8220"/>
  <c r="J6699" i="8220"/>
  <c r="N6699" i="8220" s="1"/>
  <c r="E6699" i="8220"/>
  <c r="N6698" i="8220"/>
  <c r="J6698" i="8220"/>
  <c r="E6698" i="8220"/>
  <c r="J6697" i="8220"/>
  <c r="N6697" i="8220" s="1"/>
  <c r="E6697" i="8220"/>
  <c r="N6696" i="8220"/>
  <c r="J6696" i="8220"/>
  <c r="E6696" i="8220"/>
  <c r="J6695" i="8220"/>
  <c r="N6695" i="8220" s="1"/>
  <c r="E6695" i="8220"/>
  <c r="J6694" i="8220"/>
  <c r="N6694" i="8220" s="1"/>
  <c r="E6694" i="8220"/>
  <c r="J6693" i="8220"/>
  <c r="N6693" i="8220" s="1"/>
  <c r="E6693" i="8220"/>
  <c r="J6692" i="8220"/>
  <c r="N6692" i="8220" s="1"/>
  <c r="E6692" i="8220"/>
  <c r="J6691" i="8220"/>
  <c r="N6691" i="8220" s="1"/>
  <c r="E6691" i="8220"/>
  <c r="J6690" i="8220"/>
  <c r="N6690" i="8220" s="1"/>
  <c r="E6690" i="8220"/>
  <c r="J6689" i="8220"/>
  <c r="N6689" i="8220" s="1"/>
  <c r="E6689" i="8220"/>
  <c r="N6688" i="8220"/>
  <c r="J6688" i="8220"/>
  <c r="E6688" i="8220"/>
  <c r="J6687" i="8220"/>
  <c r="N6687" i="8220" s="1"/>
  <c r="E6687" i="8220"/>
  <c r="J6686" i="8220"/>
  <c r="N6686" i="8220" s="1"/>
  <c r="E6686" i="8220"/>
  <c r="J6685" i="8220"/>
  <c r="N6685" i="8220" s="1"/>
  <c r="E6685" i="8220"/>
  <c r="J6684" i="8220"/>
  <c r="N6684" i="8220" s="1"/>
  <c r="E6684" i="8220"/>
  <c r="J6683" i="8220"/>
  <c r="N6683" i="8220" s="1"/>
  <c r="E6683" i="8220"/>
  <c r="J6682" i="8220"/>
  <c r="N6682" i="8220" s="1"/>
  <c r="E6682" i="8220"/>
  <c r="J6681" i="8220"/>
  <c r="N6681" i="8220" s="1"/>
  <c r="E6681" i="8220"/>
  <c r="N6680" i="8220"/>
  <c r="J6680" i="8220"/>
  <c r="E6680" i="8220"/>
  <c r="J6679" i="8220"/>
  <c r="N6679" i="8220" s="1"/>
  <c r="E6679" i="8220"/>
  <c r="J6678" i="8220"/>
  <c r="N6678" i="8220" s="1"/>
  <c r="E6678" i="8220"/>
  <c r="J6677" i="8220"/>
  <c r="N6677" i="8220" s="1"/>
  <c r="E6677" i="8220"/>
  <c r="J6676" i="8220"/>
  <c r="N6676" i="8220" s="1"/>
  <c r="E6676" i="8220"/>
  <c r="J6675" i="8220"/>
  <c r="N6675" i="8220" s="1"/>
  <c r="E6675" i="8220"/>
  <c r="J6674" i="8220"/>
  <c r="N6674" i="8220" s="1"/>
  <c r="E6674" i="8220"/>
  <c r="J6673" i="8220"/>
  <c r="N6673" i="8220" s="1"/>
  <c r="E6673" i="8220"/>
  <c r="J6672" i="8220"/>
  <c r="N6672" i="8220" s="1"/>
  <c r="E6672" i="8220"/>
  <c r="J6671" i="8220"/>
  <c r="N6671" i="8220" s="1"/>
  <c r="E6671" i="8220"/>
  <c r="J6670" i="8220"/>
  <c r="N6670" i="8220" s="1"/>
  <c r="E6670" i="8220"/>
  <c r="J6669" i="8220"/>
  <c r="N6669" i="8220" s="1"/>
  <c r="E6669" i="8220"/>
  <c r="J6668" i="8220"/>
  <c r="N6668" i="8220" s="1"/>
  <c r="E6668" i="8220"/>
  <c r="J6667" i="8220"/>
  <c r="N6667" i="8220" s="1"/>
  <c r="E6667" i="8220"/>
  <c r="N6666" i="8220"/>
  <c r="J6666" i="8220"/>
  <c r="E6666" i="8220"/>
  <c r="J6665" i="8220"/>
  <c r="N6665" i="8220" s="1"/>
  <c r="E6665" i="8220"/>
  <c r="N6664" i="8220"/>
  <c r="J6664" i="8220"/>
  <c r="E6664" i="8220"/>
  <c r="J6663" i="8220"/>
  <c r="N6663" i="8220" s="1"/>
  <c r="E6663" i="8220"/>
  <c r="J6662" i="8220"/>
  <c r="N6662" i="8220" s="1"/>
  <c r="E6662" i="8220"/>
  <c r="J6661" i="8220"/>
  <c r="N6661" i="8220" s="1"/>
  <c r="E6661" i="8220"/>
  <c r="N6660" i="8220"/>
  <c r="J6660" i="8220"/>
  <c r="E6660" i="8220"/>
  <c r="J6659" i="8220"/>
  <c r="N6659" i="8220" s="1"/>
  <c r="E6659" i="8220"/>
  <c r="N6658" i="8220"/>
  <c r="J6658" i="8220"/>
  <c r="E6658" i="8220"/>
  <c r="N6657" i="8220"/>
  <c r="J6657" i="8220"/>
  <c r="E6657" i="8220"/>
  <c r="J6656" i="8220"/>
  <c r="N6656" i="8220" s="1"/>
  <c r="E6656" i="8220"/>
  <c r="J6655" i="8220"/>
  <c r="N6655" i="8220" s="1"/>
  <c r="E6655" i="8220"/>
  <c r="N6654" i="8220"/>
  <c r="J6654" i="8220"/>
  <c r="E6654" i="8220"/>
  <c r="J6653" i="8220"/>
  <c r="N6653" i="8220" s="1"/>
  <c r="E6653" i="8220"/>
  <c r="J6652" i="8220"/>
  <c r="N6652" i="8220" s="1"/>
  <c r="E6652" i="8220"/>
  <c r="J6651" i="8220"/>
  <c r="N6651" i="8220" s="1"/>
  <c r="E6651" i="8220"/>
  <c r="N6650" i="8220"/>
  <c r="J6650" i="8220"/>
  <c r="E6650" i="8220"/>
  <c r="J6649" i="8220"/>
  <c r="N6649" i="8220" s="1"/>
  <c r="E6649" i="8220"/>
  <c r="J6648" i="8220"/>
  <c r="N6648" i="8220" s="1"/>
  <c r="E6648" i="8220"/>
  <c r="J6647" i="8220"/>
  <c r="N6647" i="8220" s="1"/>
  <c r="E6647" i="8220"/>
  <c r="N6646" i="8220"/>
  <c r="J6646" i="8220"/>
  <c r="E6646" i="8220"/>
  <c r="J6645" i="8220"/>
  <c r="N6645" i="8220" s="1"/>
  <c r="E6645" i="8220"/>
  <c r="J6644" i="8220"/>
  <c r="N6644" i="8220" s="1"/>
  <c r="E6644" i="8220"/>
  <c r="J6643" i="8220"/>
  <c r="N6643" i="8220" s="1"/>
  <c r="E6643" i="8220"/>
  <c r="N6642" i="8220"/>
  <c r="J6642" i="8220"/>
  <c r="E6642" i="8220"/>
  <c r="J6641" i="8220"/>
  <c r="N6641" i="8220" s="1"/>
  <c r="E6641" i="8220"/>
  <c r="J6640" i="8220"/>
  <c r="N6640" i="8220" s="1"/>
  <c r="E6640" i="8220"/>
  <c r="J6639" i="8220"/>
  <c r="N6639" i="8220" s="1"/>
  <c r="E6639" i="8220"/>
  <c r="J6638" i="8220"/>
  <c r="N6638" i="8220" s="1"/>
  <c r="E6638" i="8220"/>
  <c r="J6637" i="8220"/>
  <c r="N6637" i="8220" s="1"/>
  <c r="E6637" i="8220"/>
  <c r="J6636" i="8220"/>
  <c r="N6636" i="8220" s="1"/>
  <c r="E6636" i="8220"/>
  <c r="J6635" i="8220"/>
  <c r="N6635" i="8220" s="1"/>
  <c r="E6635" i="8220"/>
  <c r="N6634" i="8220"/>
  <c r="J6634" i="8220"/>
  <c r="E6634" i="8220"/>
  <c r="J6633" i="8220"/>
  <c r="N6633" i="8220" s="1"/>
  <c r="E6633" i="8220"/>
  <c r="J6632" i="8220"/>
  <c r="N6632" i="8220" s="1"/>
  <c r="E6632" i="8220"/>
  <c r="J6631" i="8220"/>
  <c r="N6631" i="8220" s="1"/>
  <c r="E6631" i="8220"/>
  <c r="J6630" i="8220"/>
  <c r="N6630" i="8220" s="1"/>
  <c r="E6630" i="8220"/>
  <c r="J6629" i="8220"/>
  <c r="N6629" i="8220" s="1"/>
  <c r="E6629" i="8220"/>
  <c r="J6628" i="8220"/>
  <c r="N6628" i="8220" s="1"/>
  <c r="E6628" i="8220"/>
  <c r="J6627" i="8220"/>
  <c r="N6627" i="8220" s="1"/>
  <c r="E6627" i="8220"/>
  <c r="N6626" i="8220"/>
  <c r="J6626" i="8220"/>
  <c r="E6626" i="8220"/>
  <c r="J6625" i="8220"/>
  <c r="N6625" i="8220" s="1"/>
  <c r="E6625" i="8220"/>
  <c r="J6624" i="8220"/>
  <c r="N6624" i="8220" s="1"/>
  <c r="E6624" i="8220"/>
  <c r="J6623" i="8220"/>
  <c r="N6623" i="8220" s="1"/>
  <c r="E6623" i="8220"/>
  <c r="J6622" i="8220"/>
  <c r="N6622" i="8220" s="1"/>
  <c r="E6622" i="8220"/>
  <c r="J6621" i="8220"/>
  <c r="N6621" i="8220" s="1"/>
  <c r="E6621" i="8220"/>
  <c r="J6620" i="8220"/>
  <c r="N6620" i="8220" s="1"/>
  <c r="E6620" i="8220"/>
  <c r="J6619" i="8220"/>
  <c r="N6619" i="8220" s="1"/>
  <c r="E6619" i="8220"/>
  <c r="N6618" i="8220"/>
  <c r="J6618" i="8220"/>
  <c r="E6618" i="8220"/>
  <c r="J6617" i="8220"/>
  <c r="N6617" i="8220" s="1"/>
  <c r="E6617" i="8220"/>
  <c r="J6616" i="8220"/>
  <c r="N6616" i="8220" s="1"/>
  <c r="E6616" i="8220"/>
  <c r="J6615" i="8220"/>
  <c r="N6615" i="8220" s="1"/>
  <c r="E6615" i="8220"/>
  <c r="J6614" i="8220"/>
  <c r="N6614" i="8220" s="1"/>
  <c r="E6614" i="8220"/>
  <c r="J6613" i="8220"/>
  <c r="N6613" i="8220" s="1"/>
  <c r="E6613" i="8220"/>
  <c r="N6612" i="8220"/>
  <c r="J6612" i="8220"/>
  <c r="E6612" i="8220"/>
  <c r="J6611" i="8220"/>
  <c r="N6611" i="8220" s="1"/>
  <c r="E6611" i="8220"/>
  <c r="J6610" i="8220"/>
  <c r="N6610" i="8220" s="1"/>
  <c r="E6610" i="8220"/>
  <c r="N6609" i="8220"/>
  <c r="J6609" i="8220"/>
  <c r="E6609" i="8220"/>
  <c r="J6608" i="8220"/>
  <c r="N6608" i="8220" s="1"/>
  <c r="E6608" i="8220"/>
  <c r="J6607" i="8220"/>
  <c r="N6607" i="8220" s="1"/>
  <c r="E6607" i="8220"/>
  <c r="N6606" i="8220"/>
  <c r="J6606" i="8220"/>
  <c r="E6606" i="8220"/>
  <c r="J6605" i="8220"/>
  <c r="N6605" i="8220" s="1"/>
  <c r="E6605" i="8220"/>
  <c r="J6604" i="8220"/>
  <c r="N6604" i="8220" s="1"/>
  <c r="E6604" i="8220"/>
  <c r="J6603" i="8220"/>
  <c r="N6603" i="8220" s="1"/>
  <c r="E6603" i="8220"/>
  <c r="J6602" i="8220"/>
  <c r="N6602" i="8220" s="1"/>
  <c r="E6602" i="8220"/>
  <c r="N6601" i="8220"/>
  <c r="J6601" i="8220"/>
  <c r="E6601" i="8220"/>
  <c r="J6600" i="8220"/>
  <c r="N6600" i="8220" s="1"/>
  <c r="E6600" i="8220"/>
  <c r="J6599" i="8220"/>
  <c r="N6599" i="8220" s="1"/>
  <c r="E6599" i="8220"/>
  <c r="N6598" i="8220"/>
  <c r="J6598" i="8220"/>
  <c r="E6598" i="8220"/>
  <c r="J6597" i="8220"/>
  <c r="N6597" i="8220" s="1"/>
  <c r="E6597" i="8220"/>
  <c r="J6596" i="8220"/>
  <c r="N6596" i="8220" s="1"/>
  <c r="E6596" i="8220"/>
  <c r="J6595" i="8220"/>
  <c r="N6595" i="8220" s="1"/>
  <c r="E6595" i="8220"/>
  <c r="J6594" i="8220"/>
  <c r="N6594" i="8220" s="1"/>
  <c r="E6594" i="8220"/>
  <c r="J6593" i="8220"/>
  <c r="N6593" i="8220" s="1"/>
  <c r="E6593" i="8220"/>
  <c r="N6592" i="8220"/>
  <c r="J6592" i="8220"/>
  <c r="E6592" i="8220"/>
  <c r="J6591" i="8220"/>
  <c r="N6591" i="8220" s="1"/>
  <c r="E6591" i="8220"/>
  <c r="J6590" i="8220"/>
  <c r="N6590" i="8220" s="1"/>
  <c r="E6590" i="8220"/>
  <c r="J6589" i="8220"/>
  <c r="N6589" i="8220" s="1"/>
  <c r="E6589" i="8220"/>
  <c r="J6588" i="8220"/>
  <c r="N6588" i="8220" s="1"/>
  <c r="E6588" i="8220"/>
  <c r="J6587" i="8220"/>
  <c r="N6587" i="8220" s="1"/>
  <c r="E6587" i="8220"/>
  <c r="J6586" i="8220"/>
  <c r="N6586" i="8220" s="1"/>
  <c r="E6586" i="8220"/>
  <c r="J6585" i="8220"/>
  <c r="N6585" i="8220" s="1"/>
  <c r="E6585" i="8220"/>
  <c r="J6584" i="8220"/>
  <c r="N6584" i="8220" s="1"/>
  <c r="E6584" i="8220"/>
  <c r="J6583" i="8220"/>
  <c r="N6583" i="8220" s="1"/>
  <c r="E6583" i="8220"/>
  <c r="J6582" i="8220"/>
  <c r="N6582" i="8220" s="1"/>
  <c r="E6582" i="8220"/>
  <c r="J6581" i="8220"/>
  <c r="N6581" i="8220" s="1"/>
  <c r="E6581" i="8220"/>
  <c r="J6580" i="8220"/>
  <c r="N6580" i="8220" s="1"/>
  <c r="E6580" i="8220"/>
  <c r="J6579" i="8220"/>
  <c r="N6579" i="8220" s="1"/>
  <c r="E6579" i="8220"/>
  <c r="J6578" i="8220"/>
  <c r="N6578" i="8220" s="1"/>
  <c r="E6578" i="8220"/>
  <c r="J6577" i="8220"/>
  <c r="N6577" i="8220" s="1"/>
  <c r="E6577" i="8220"/>
  <c r="N6576" i="8220"/>
  <c r="J6576" i="8220"/>
  <c r="E6576" i="8220"/>
  <c r="J6575" i="8220"/>
  <c r="N6575" i="8220" s="1"/>
  <c r="E6575" i="8220"/>
  <c r="J6574" i="8220"/>
  <c r="N6574" i="8220" s="1"/>
  <c r="E6574" i="8220"/>
  <c r="J6573" i="8220"/>
  <c r="N6573" i="8220" s="1"/>
  <c r="E6573" i="8220"/>
  <c r="J6572" i="8220"/>
  <c r="N6572" i="8220" s="1"/>
  <c r="E6572" i="8220"/>
  <c r="J6571" i="8220"/>
  <c r="N6571" i="8220" s="1"/>
  <c r="E6571" i="8220"/>
  <c r="J6570" i="8220"/>
  <c r="N6570" i="8220" s="1"/>
  <c r="E6570" i="8220"/>
  <c r="J6569" i="8220"/>
  <c r="N6569" i="8220" s="1"/>
  <c r="E6569" i="8220"/>
  <c r="N6568" i="8220"/>
  <c r="J6568" i="8220"/>
  <c r="E6568" i="8220"/>
  <c r="J6567" i="8220"/>
  <c r="N6567" i="8220" s="1"/>
  <c r="E6567" i="8220"/>
  <c r="J6566" i="8220"/>
  <c r="N6566" i="8220" s="1"/>
  <c r="E6566" i="8220"/>
  <c r="J6565" i="8220"/>
  <c r="N6565" i="8220" s="1"/>
  <c r="E6565" i="8220"/>
  <c r="J6564" i="8220"/>
  <c r="N6564" i="8220" s="1"/>
  <c r="E6564" i="8220"/>
  <c r="J6563" i="8220"/>
  <c r="N6563" i="8220" s="1"/>
  <c r="E6563" i="8220"/>
  <c r="N6562" i="8220"/>
  <c r="J6562" i="8220"/>
  <c r="E6562" i="8220"/>
  <c r="J6561" i="8220"/>
  <c r="N6561" i="8220" s="1"/>
  <c r="E6561" i="8220"/>
  <c r="N6560" i="8220"/>
  <c r="J6560" i="8220"/>
  <c r="E6560" i="8220"/>
  <c r="J6559" i="8220"/>
  <c r="N6559" i="8220" s="1"/>
  <c r="E6559" i="8220"/>
  <c r="J6558" i="8220"/>
  <c r="N6558" i="8220" s="1"/>
  <c r="E6558" i="8220"/>
  <c r="J6557" i="8220"/>
  <c r="N6557" i="8220" s="1"/>
  <c r="E6557" i="8220"/>
  <c r="J6556" i="8220"/>
  <c r="N6556" i="8220" s="1"/>
  <c r="E6556" i="8220"/>
  <c r="J6555" i="8220"/>
  <c r="N6555" i="8220" s="1"/>
  <c r="E6555" i="8220"/>
  <c r="N6554" i="8220"/>
  <c r="J6554" i="8220"/>
  <c r="E6554" i="8220"/>
  <c r="J6553" i="8220"/>
  <c r="N6553" i="8220" s="1"/>
  <c r="E6553" i="8220"/>
  <c r="N6552" i="8220"/>
  <c r="J6552" i="8220"/>
  <c r="E6552" i="8220"/>
  <c r="J6551" i="8220"/>
  <c r="N6551" i="8220" s="1"/>
  <c r="E6551" i="8220"/>
  <c r="J6550" i="8220"/>
  <c r="N6550" i="8220" s="1"/>
  <c r="E6550" i="8220"/>
  <c r="J6549" i="8220"/>
  <c r="N6549" i="8220" s="1"/>
  <c r="E6549" i="8220"/>
  <c r="J6548" i="8220"/>
  <c r="N6548" i="8220" s="1"/>
  <c r="E6548" i="8220"/>
  <c r="J6547" i="8220"/>
  <c r="N6547" i="8220" s="1"/>
  <c r="E6547" i="8220"/>
  <c r="N6546" i="8220"/>
  <c r="J6546" i="8220"/>
  <c r="E6546" i="8220"/>
  <c r="J6545" i="8220"/>
  <c r="N6545" i="8220" s="1"/>
  <c r="E6545" i="8220"/>
  <c r="J6544" i="8220"/>
  <c r="N6544" i="8220" s="1"/>
  <c r="E6544" i="8220"/>
  <c r="J6543" i="8220"/>
  <c r="N6543" i="8220" s="1"/>
  <c r="E6543" i="8220"/>
  <c r="J6542" i="8220"/>
  <c r="N6542" i="8220" s="1"/>
  <c r="E6542" i="8220"/>
  <c r="J6541" i="8220"/>
  <c r="N6541" i="8220" s="1"/>
  <c r="E6541" i="8220"/>
  <c r="J6540" i="8220"/>
  <c r="N6540" i="8220" s="1"/>
  <c r="E6540" i="8220"/>
  <c r="J6539" i="8220"/>
  <c r="N6539" i="8220" s="1"/>
  <c r="E6539" i="8220"/>
  <c r="N6538" i="8220"/>
  <c r="J6538" i="8220"/>
  <c r="E6538" i="8220"/>
  <c r="J6537" i="8220"/>
  <c r="N6537" i="8220" s="1"/>
  <c r="E6537" i="8220"/>
  <c r="J6536" i="8220"/>
  <c r="N6536" i="8220" s="1"/>
  <c r="E6536" i="8220"/>
  <c r="J6535" i="8220"/>
  <c r="N6535" i="8220" s="1"/>
  <c r="E6535" i="8220"/>
  <c r="J6534" i="8220"/>
  <c r="N6534" i="8220" s="1"/>
  <c r="E6534" i="8220"/>
  <c r="J6533" i="8220"/>
  <c r="N6533" i="8220" s="1"/>
  <c r="E6533" i="8220"/>
  <c r="N6532" i="8220"/>
  <c r="J6532" i="8220"/>
  <c r="E6532" i="8220"/>
  <c r="J6531" i="8220"/>
  <c r="N6531" i="8220" s="1"/>
  <c r="E6531" i="8220"/>
  <c r="N6530" i="8220"/>
  <c r="J6530" i="8220"/>
  <c r="E6530" i="8220"/>
  <c r="N6529" i="8220"/>
  <c r="J6529" i="8220"/>
  <c r="E6529" i="8220"/>
  <c r="M6528" i="8220"/>
  <c r="L6528" i="8220"/>
  <c r="K6528" i="8220"/>
  <c r="H6528" i="8220"/>
  <c r="G6528" i="8220"/>
  <c r="F6528" i="8220"/>
  <c r="J6527" i="8220"/>
  <c r="N6527" i="8220" s="1"/>
  <c r="N6526" i="8220"/>
  <c r="J6526" i="8220"/>
  <c r="J6525" i="8220"/>
  <c r="N6525" i="8220" s="1"/>
  <c r="N6524" i="8220"/>
  <c r="J6524" i="8220"/>
  <c r="J6523" i="8220"/>
  <c r="N6523" i="8220" s="1"/>
  <c r="N6522" i="8220"/>
  <c r="J6522" i="8220"/>
  <c r="J6521" i="8220"/>
  <c r="N6521" i="8220" s="1"/>
  <c r="N6520" i="8220"/>
  <c r="J6520" i="8220"/>
  <c r="J6519" i="8220"/>
  <c r="N6519" i="8220" s="1"/>
  <c r="N6518" i="8220"/>
  <c r="J6518" i="8220"/>
  <c r="J6517" i="8220"/>
  <c r="N6517" i="8220" s="1"/>
  <c r="N6516" i="8220"/>
  <c r="J6516" i="8220"/>
  <c r="J6515" i="8220"/>
  <c r="N6515" i="8220" s="1"/>
  <c r="N6514" i="8220"/>
  <c r="J6514" i="8220"/>
  <c r="J6513" i="8220"/>
  <c r="N6513" i="8220" s="1"/>
  <c r="N6512" i="8220"/>
  <c r="J6512" i="8220"/>
  <c r="J6511" i="8220"/>
  <c r="N6511" i="8220" s="1"/>
  <c r="N6510" i="8220"/>
  <c r="J6510" i="8220"/>
  <c r="J6509" i="8220"/>
  <c r="N6509" i="8220" s="1"/>
  <c r="N6508" i="8220"/>
  <c r="J6508" i="8220"/>
  <c r="J6507" i="8220"/>
  <c r="N6507" i="8220" s="1"/>
  <c r="N6506" i="8220"/>
  <c r="J6506" i="8220"/>
  <c r="J6505" i="8220"/>
  <c r="N6505" i="8220" s="1"/>
  <c r="N6504" i="8220"/>
  <c r="J6504" i="8220"/>
  <c r="J6503" i="8220"/>
  <c r="N6503" i="8220" s="1"/>
  <c r="N6502" i="8220"/>
  <c r="J6502" i="8220"/>
  <c r="J6501" i="8220"/>
  <c r="N6501" i="8220" s="1"/>
  <c r="N6500" i="8220"/>
  <c r="J6500" i="8220"/>
  <c r="J6499" i="8220"/>
  <c r="N6499" i="8220" s="1"/>
  <c r="N6498" i="8220"/>
  <c r="J6498" i="8220"/>
  <c r="J6497" i="8220"/>
  <c r="N6497" i="8220" s="1"/>
  <c r="N6496" i="8220"/>
  <c r="J6496" i="8220"/>
  <c r="J6495" i="8220"/>
  <c r="N6495" i="8220" s="1"/>
  <c r="N6494" i="8220"/>
  <c r="J6494" i="8220"/>
  <c r="J6493" i="8220"/>
  <c r="N6493" i="8220" s="1"/>
  <c r="N6492" i="8220"/>
  <c r="J6492" i="8220"/>
  <c r="J6491" i="8220"/>
  <c r="N6491" i="8220" s="1"/>
  <c r="N6490" i="8220"/>
  <c r="J6490" i="8220"/>
  <c r="J6489" i="8220"/>
  <c r="N6489" i="8220" s="1"/>
  <c r="N6488" i="8220"/>
  <c r="J6488" i="8220"/>
  <c r="J6487" i="8220"/>
  <c r="N6487" i="8220" s="1"/>
  <c r="N6486" i="8220"/>
  <c r="J6486" i="8220"/>
  <c r="J6485" i="8220"/>
  <c r="N6485" i="8220" s="1"/>
  <c r="N6484" i="8220"/>
  <c r="J6484" i="8220"/>
  <c r="J6483" i="8220"/>
  <c r="N6483" i="8220" s="1"/>
  <c r="N6482" i="8220"/>
  <c r="J6482" i="8220"/>
  <c r="J6481" i="8220"/>
  <c r="N6481" i="8220" s="1"/>
  <c r="N6480" i="8220"/>
  <c r="J6480" i="8220"/>
  <c r="J6479" i="8220"/>
  <c r="N6479" i="8220" s="1"/>
  <c r="N6478" i="8220"/>
  <c r="J6478" i="8220"/>
  <c r="J6477" i="8220"/>
  <c r="N6477" i="8220" s="1"/>
  <c r="N6476" i="8220"/>
  <c r="J6476" i="8220"/>
  <c r="J6475" i="8220"/>
  <c r="N6475" i="8220" s="1"/>
  <c r="N6474" i="8220"/>
  <c r="J6474" i="8220"/>
  <c r="J6473" i="8220"/>
  <c r="N6473" i="8220" s="1"/>
  <c r="N6472" i="8220"/>
  <c r="J6472" i="8220"/>
  <c r="J6471" i="8220"/>
  <c r="N6471" i="8220" s="1"/>
  <c r="N6470" i="8220"/>
  <c r="J6470" i="8220"/>
  <c r="J6469" i="8220"/>
  <c r="N6469" i="8220" s="1"/>
  <c r="N6468" i="8220"/>
  <c r="J6468" i="8220"/>
  <c r="J6467" i="8220"/>
  <c r="N6467" i="8220" s="1"/>
  <c r="N6466" i="8220"/>
  <c r="J6466" i="8220"/>
  <c r="J6465" i="8220"/>
  <c r="N6465" i="8220" s="1"/>
  <c r="N6464" i="8220"/>
  <c r="J6464" i="8220"/>
  <c r="J6463" i="8220"/>
  <c r="N6463" i="8220" s="1"/>
  <c r="N6462" i="8220"/>
  <c r="J6462" i="8220"/>
  <c r="J6461" i="8220"/>
  <c r="N6461" i="8220" s="1"/>
  <c r="N6460" i="8220"/>
  <c r="J6460" i="8220"/>
  <c r="J6459" i="8220"/>
  <c r="N6459" i="8220" s="1"/>
  <c r="N6458" i="8220"/>
  <c r="J6458" i="8220"/>
  <c r="J6457" i="8220"/>
  <c r="N6457" i="8220" s="1"/>
  <c r="N6456" i="8220"/>
  <c r="J6456" i="8220"/>
  <c r="J6455" i="8220"/>
  <c r="N6455" i="8220" s="1"/>
  <c r="N6454" i="8220"/>
  <c r="J6454" i="8220"/>
  <c r="J6453" i="8220"/>
  <c r="N6453" i="8220" s="1"/>
  <c r="N6452" i="8220"/>
  <c r="J6452" i="8220"/>
  <c r="J6451" i="8220"/>
  <c r="N6451" i="8220" s="1"/>
  <c r="N6450" i="8220"/>
  <c r="J6450" i="8220"/>
  <c r="J6449" i="8220"/>
  <c r="N6449" i="8220" s="1"/>
  <c r="N6448" i="8220"/>
  <c r="J6448" i="8220"/>
  <c r="J6447" i="8220"/>
  <c r="N6447" i="8220" s="1"/>
  <c r="N6446" i="8220"/>
  <c r="J6446" i="8220"/>
  <c r="J6445" i="8220"/>
  <c r="N6445" i="8220" s="1"/>
  <c r="N6444" i="8220"/>
  <c r="J6444" i="8220"/>
  <c r="J6443" i="8220"/>
  <c r="N6443" i="8220" s="1"/>
  <c r="N6442" i="8220"/>
  <c r="J6442" i="8220"/>
  <c r="J6441" i="8220"/>
  <c r="N6441" i="8220" s="1"/>
  <c r="N6440" i="8220"/>
  <c r="J6440" i="8220"/>
  <c r="J6439" i="8220"/>
  <c r="N6439" i="8220" s="1"/>
  <c r="N6438" i="8220"/>
  <c r="J6438" i="8220"/>
  <c r="J6437" i="8220"/>
  <c r="N6437" i="8220" s="1"/>
  <c r="N6436" i="8220"/>
  <c r="J6436" i="8220"/>
  <c r="J6435" i="8220"/>
  <c r="N6435" i="8220" s="1"/>
  <c r="N6434" i="8220"/>
  <c r="J6434" i="8220"/>
  <c r="J6433" i="8220"/>
  <c r="N6433" i="8220" s="1"/>
  <c r="N6432" i="8220"/>
  <c r="J6432" i="8220"/>
  <c r="J6431" i="8220"/>
  <c r="N6431" i="8220" s="1"/>
  <c r="N6430" i="8220"/>
  <c r="J6430" i="8220"/>
  <c r="J6429" i="8220"/>
  <c r="N6429" i="8220" s="1"/>
  <c r="N6428" i="8220"/>
  <c r="J6428" i="8220"/>
  <c r="J6427" i="8220"/>
  <c r="N6427" i="8220" s="1"/>
  <c r="N6426" i="8220"/>
  <c r="J6426" i="8220"/>
  <c r="J6425" i="8220"/>
  <c r="N6425" i="8220" s="1"/>
  <c r="N6424" i="8220"/>
  <c r="J6424" i="8220"/>
  <c r="J6423" i="8220"/>
  <c r="N6423" i="8220" s="1"/>
  <c r="N6422" i="8220"/>
  <c r="J6422" i="8220"/>
  <c r="J6421" i="8220"/>
  <c r="N6421" i="8220" s="1"/>
  <c r="N6420" i="8220"/>
  <c r="J6420" i="8220"/>
  <c r="J6419" i="8220"/>
  <c r="N6419" i="8220" s="1"/>
  <c r="N6418" i="8220"/>
  <c r="J6418" i="8220"/>
  <c r="J6417" i="8220"/>
  <c r="N6417" i="8220" s="1"/>
  <c r="N6416" i="8220"/>
  <c r="J6416" i="8220"/>
  <c r="J6415" i="8220"/>
  <c r="N6415" i="8220" s="1"/>
  <c r="N6414" i="8220"/>
  <c r="J6414" i="8220"/>
  <c r="J6413" i="8220"/>
  <c r="N6413" i="8220" s="1"/>
  <c r="N6412" i="8220"/>
  <c r="J6412" i="8220"/>
  <c r="J6411" i="8220"/>
  <c r="N6411" i="8220" s="1"/>
  <c r="N6410" i="8220"/>
  <c r="J6410" i="8220"/>
  <c r="J6409" i="8220"/>
  <c r="N6409" i="8220" s="1"/>
  <c r="N6408" i="8220"/>
  <c r="J6408" i="8220"/>
  <c r="J6407" i="8220"/>
  <c r="N6407" i="8220" s="1"/>
  <c r="N6406" i="8220"/>
  <c r="J6406" i="8220"/>
  <c r="J6405" i="8220"/>
  <c r="N6405" i="8220" s="1"/>
  <c r="N6404" i="8220"/>
  <c r="J6404" i="8220"/>
  <c r="J6403" i="8220"/>
  <c r="N6403" i="8220" s="1"/>
  <c r="N6402" i="8220"/>
  <c r="J6402" i="8220"/>
  <c r="J6401" i="8220"/>
  <c r="N6401" i="8220" s="1"/>
  <c r="N6400" i="8220"/>
  <c r="J6400" i="8220"/>
  <c r="J6399" i="8220"/>
  <c r="N6399" i="8220" s="1"/>
  <c r="N6398" i="8220"/>
  <c r="J6398" i="8220"/>
  <c r="J6397" i="8220"/>
  <c r="N6397" i="8220" s="1"/>
  <c r="N6396" i="8220"/>
  <c r="J6396" i="8220"/>
  <c r="J6395" i="8220"/>
  <c r="N6395" i="8220" s="1"/>
  <c r="N6394" i="8220"/>
  <c r="J6394" i="8220"/>
  <c r="J6393" i="8220"/>
  <c r="N6393" i="8220" s="1"/>
  <c r="N6392" i="8220"/>
  <c r="J6392" i="8220"/>
  <c r="J6391" i="8220"/>
  <c r="N6391" i="8220" s="1"/>
  <c r="N6390" i="8220"/>
  <c r="J6390" i="8220"/>
  <c r="J6389" i="8220"/>
  <c r="N6389" i="8220" s="1"/>
  <c r="N6388" i="8220"/>
  <c r="J6388" i="8220"/>
  <c r="J6387" i="8220"/>
  <c r="N6387" i="8220" s="1"/>
  <c r="N6386" i="8220"/>
  <c r="J6386" i="8220"/>
  <c r="J6385" i="8220"/>
  <c r="N6385" i="8220" s="1"/>
  <c r="N6384" i="8220"/>
  <c r="J6384" i="8220"/>
  <c r="J6383" i="8220"/>
  <c r="N6383" i="8220" s="1"/>
  <c r="N6382" i="8220"/>
  <c r="J6382" i="8220"/>
  <c r="J6381" i="8220"/>
  <c r="N6381" i="8220" s="1"/>
  <c r="N6380" i="8220"/>
  <c r="J6380" i="8220"/>
  <c r="J6379" i="8220"/>
  <c r="N6379" i="8220" s="1"/>
  <c r="N6378" i="8220"/>
  <c r="J6378" i="8220"/>
  <c r="J6377" i="8220"/>
  <c r="N6377" i="8220" s="1"/>
  <c r="N6376" i="8220"/>
  <c r="J6376" i="8220"/>
  <c r="J6375" i="8220"/>
  <c r="N6375" i="8220" s="1"/>
  <c r="N6374" i="8220"/>
  <c r="J6374" i="8220"/>
  <c r="J6373" i="8220"/>
  <c r="N6373" i="8220" s="1"/>
  <c r="N6372" i="8220"/>
  <c r="J6372" i="8220"/>
  <c r="J6371" i="8220"/>
  <c r="N6371" i="8220" s="1"/>
  <c r="N6370" i="8220"/>
  <c r="J6370" i="8220"/>
  <c r="J6369" i="8220"/>
  <c r="N6369" i="8220" s="1"/>
  <c r="N6368" i="8220"/>
  <c r="J6368" i="8220"/>
  <c r="J6367" i="8220"/>
  <c r="N6367" i="8220" s="1"/>
  <c r="N6366" i="8220"/>
  <c r="J6366" i="8220"/>
  <c r="J6365" i="8220"/>
  <c r="N6365" i="8220" s="1"/>
  <c r="N6364" i="8220"/>
  <c r="J6364" i="8220"/>
  <c r="J6363" i="8220"/>
  <c r="N6363" i="8220" s="1"/>
  <c r="N6362" i="8220"/>
  <c r="J6362" i="8220"/>
  <c r="J6361" i="8220"/>
  <c r="N6361" i="8220" s="1"/>
  <c r="N6360" i="8220"/>
  <c r="J6360" i="8220"/>
  <c r="J6359" i="8220"/>
  <c r="N6359" i="8220" s="1"/>
  <c r="N6358" i="8220"/>
  <c r="J6358" i="8220"/>
  <c r="J6357" i="8220"/>
  <c r="N6357" i="8220" s="1"/>
  <c r="N6356" i="8220"/>
  <c r="J6356" i="8220"/>
  <c r="J6355" i="8220"/>
  <c r="N6355" i="8220" s="1"/>
  <c r="N6354" i="8220"/>
  <c r="J6354" i="8220"/>
  <c r="J6353" i="8220"/>
  <c r="N6353" i="8220" s="1"/>
  <c r="N6352" i="8220"/>
  <c r="J6352" i="8220"/>
  <c r="J6351" i="8220"/>
  <c r="N6351" i="8220" s="1"/>
  <c r="N6350" i="8220"/>
  <c r="J6350" i="8220"/>
  <c r="J6349" i="8220"/>
  <c r="N6349" i="8220" s="1"/>
  <c r="N6348" i="8220"/>
  <c r="J6348" i="8220"/>
  <c r="J6347" i="8220"/>
  <c r="N6347" i="8220" s="1"/>
  <c r="N6346" i="8220"/>
  <c r="J6346" i="8220"/>
  <c r="J6345" i="8220"/>
  <c r="N6345" i="8220" s="1"/>
  <c r="N6344" i="8220"/>
  <c r="J6344" i="8220"/>
  <c r="J6343" i="8220"/>
  <c r="N6343" i="8220" s="1"/>
  <c r="N6342" i="8220"/>
  <c r="J6342" i="8220"/>
  <c r="J6341" i="8220"/>
  <c r="N6341" i="8220" s="1"/>
  <c r="N6340" i="8220"/>
  <c r="J6340" i="8220"/>
  <c r="J6339" i="8220"/>
  <c r="N6339" i="8220" s="1"/>
  <c r="N6338" i="8220"/>
  <c r="J6338" i="8220"/>
  <c r="J6337" i="8220"/>
  <c r="N6337" i="8220" s="1"/>
  <c r="N6336" i="8220"/>
  <c r="J6336" i="8220"/>
  <c r="J6335" i="8220"/>
  <c r="N6335" i="8220" s="1"/>
  <c r="N6334" i="8220"/>
  <c r="J6334" i="8220"/>
  <c r="J6333" i="8220"/>
  <c r="N6333" i="8220" s="1"/>
  <c r="N6332" i="8220"/>
  <c r="J6332" i="8220"/>
  <c r="J6331" i="8220"/>
  <c r="N6331" i="8220" s="1"/>
  <c r="N6330" i="8220"/>
  <c r="J6330" i="8220"/>
  <c r="J6329" i="8220"/>
  <c r="N6329" i="8220" s="1"/>
  <c r="N6328" i="8220"/>
  <c r="J6328" i="8220"/>
  <c r="J6327" i="8220"/>
  <c r="N6327" i="8220" s="1"/>
  <c r="N6326" i="8220"/>
  <c r="J6326" i="8220"/>
  <c r="J6325" i="8220"/>
  <c r="N6325" i="8220" s="1"/>
  <c r="N6324" i="8220"/>
  <c r="J6324" i="8220"/>
  <c r="J6323" i="8220"/>
  <c r="N6323" i="8220" s="1"/>
  <c r="N6322" i="8220"/>
  <c r="J6322" i="8220"/>
  <c r="J6321" i="8220"/>
  <c r="N6321" i="8220" s="1"/>
  <c r="N6320" i="8220"/>
  <c r="J6320" i="8220"/>
  <c r="J6319" i="8220"/>
  <c r="N6319" i="8220" s="1"/>
  <c r="N6318" i="8220"/>
  <c r="J6318" i="8220"/>
  <c r="J6317" i="8220"/>
  <c r="N6317" i="8220" s="1"/>
  <c r="N6316" i="8220"/>
  <c r="J6316" i="8220"/>
  <c r="J6315" i="8220"/>
  <c r="N6315" i="8220" s="1"/>
  <c r="N6314" i="8220"/>
  <c r="J6314" i="8220"/>
  <c r="J6313" i="8220"/>
  <c r="N6313" i="8220" s="1"/>
  <c r="N6312" i="8220"/>
  <c r="J6312" i="8220"/>
  <c r="J6311" i="8220"/>
  <c r="N6311" i="8220" s="1"/>
  <c r="N6310" i="8220"/>
  <c r="J6310" i="8220"/>
  <c r="J6309" i="8220"/>
  <c r="N6309" i="8220" s="1"/>
  <c r="N6308" i="8220"/>
  <c r="J6308" i="8220"/>
  <c r="J6307" i="8220"/>
  <c r="N6307" i="8220" s="1"/>
  <c r="N6306" i="8220"/>
  <c r="J6306" i="8220"/>
  <c r="J6305" i="8220"/>
  <c r="N6305" i="8220" s="1"/>
  <c r="N6304" i="8220"/>
  <c r="J6304" i="8220"/>
  <c r="J6303" i="8220"/>
  <c r="N6303" i="8220" s="1"/>
  <c r="N6302" i="8220"/>
  <c r="J6302" i="8220"/>
  <c r="J6301" i="8220"/>
  <c r="N6301" i="8220" s="1"/>
  <c r="N6300" i="8220"/>
  <c r="J6300" i="8220"/>
  <c r="J6299" i="8220"/>
  <c r="N6299" i="8220" s="1"/>
  <c r="N6298" i="8220"/>
  <c r="J6298" i="8220"/>
  <c r="J6297" i="8220"/>
  <c r="N6297" i="8220" s="1"/>
  <c r="N6296" i="8220"/>
  <c r="J6296" i="8220"/>
  <c r="J6295" i="8220"/>
  <c r="N6295" i="8220" s="1"/>
  <c r="N6294" i="8220"/>
  <c r="J6294" i="8220"/>
  <c r="J6293" i="8220"/>
  <c r="N6293" i="8220" s="1"/>
  <c r="N6292" i="8220"/>
  <c r="J6292" i="8220"/>
  <c r="J6291" i="8220"/>
  <c r="N6291" i="8220" s="1"/>
  <c r="N6290" i="8220"/>
  <c r="J6290" i="8220"/>
  <c r="J6289" i="8220"/>
  <c r="N6289" i="8220" s="1"/>
  <c r="N6288" i="8220"/>
  <c r="J6288" i="8220"/>
  <c r="J6287" i="8220"/>
  <c r="N6287" i="8220" s="1"/>
  <c r="N6286" i="8220"/>
  <c r="J6286" i="8220"/>
  <c r="J6285" i="8220"/>
  <c r="N6285" i="8220" s="1"/>
  <c r="N6284" i="8220"/>
  <c r="J6284" i="8220"/>
  <c r="J6283" i="8220"/>
  <c r="N6283" i="8220" s="1"/>
  <c r="N6282" i="8220"/>
  <c r="J6282" i="8220"/>
  <c r="J6281" i="8220"/>
  <c r="N6281" i="8220" s="1"/>
  <c r="N6280" i="8220"/>
  <c r="J6280" i="8220"/>
  <c r="J6279" i="8220"/>
  <c r="N6279" i="8220" s="1"/>
  <c r="N6278" i="8220"/>
  <c r="J6278" i="8220"/>
  <c r="J6277" i="8220"/>
  <c r="N6277" i="8220" s="1"/>
  <c r="N6276" i="8220"/>
  <c r="J6276" i="8220"/>
  <c r="J6275" i="8220"/>
  <c r="N6275" i="8220" s="1"/>
  <c r="N6274" i="8220"/>
  <c r="J6274" i="8220"/>
  <c r="J6273" i="8220"/>
  <c r="N6273" i="8220" s="1"/>
  <c r="N6272" i="8220"/>
  <c r="J6272" i="8220"/>
  <c r="J6271" i="8220"/>
  <c r="N6271" i="8220" s="1"/>
  <c r="N6270" i="8220"/>
  <c r="J6270" i="8220"/>
  <c r="J6269" i="8220"/>
  <c r="N6269" i="8220" s="1"/>
  <c r="N6268" i="8220"/>
  <c r="J6268" i="8220"/>
  <c r="J6267" i="8220"/>
  <c r="N6267" i="8220" s="1"/>
  <c r="N6266" i="8220"/>
  <c r="J6266" i="8220"/>
  <c r="J6265" i="8220"/>
  <c r="N6265" i="8220" s="1"/>
  <c r="N6264" i="8220"/>
  <c r="J6264" i="8220"/>
  <c r="J6263" i="8220"/>
  <c r="N6263" i="8220" s="1"/>
  <c r="N6262" i="8220"/>
  <c r="J6262" i="8220"/>
  <c r="J6261" i="8220"/>
  <c r="N6261" i="8220" s="1"/>
  <c r="N6260" i="8220"/>
  <c r="J6260" i="8220"/>
  <c r="J6259" i="8220"/>
  <c r="N6259" i="8220" s="1"/>
  <c r="N6258" i="8220"/>
  <c r="J6258" i="8220"/>
  <c r="J6257" i="8220"/>
  <c r="N6257" i="8220" s="1"/>
  <c r="N6256" i="8220"/>
  <c r="J6256" i="8220"/>
  <c r="J6255" i="8220"/>
  <c r="N6255" i="8220" s="1"/>
  <c r="N6254" i="8220"/>
  <c r="J6254" i="8220"/>
  <c r="J6253" i="8220"/>
  <c r="N6253" i="8220" s="1"/>
  <c r="N6252" i="8220"/>
  <c r="J6252" i="8220"/>
  <c r="J6251" i="8220"/>
  <c r="N6251" i="8220" s="1"/>
  <c r="N6250" i="8220"/>
  <c r="J6250" i="8220"/>
  <c r="J6249" i="8220"/>
  <c r="N6249" i="8220" s="1"/>
  <c r="N6248" i="8220"/>
  <c r="J6248" i="8220"/>
  <c r="J6247" i="8220"/>
  <c r="N6247" i="8220" s="1"/>
  <c r="N6246" i="8220"/>
  <c r="J6246" i="8220"/>
  <c r="J6245" i="8220"/>
  <c r="N6245" i="8220" s="1"/>
  <c r="N6244" i="8220"/>
  <c r="J6244" i="8220"/>
  <c r="J6243" i="8220"/>
  <c r="N6243" i="8220" s="1"/>
  <c r="N6242" i="8220"/>
  <c r="J6242" i="8220"/>
  <c r="J6241" i="8220"/>
  <c r="N6241" i="8220" s="1"/>
  <c r="N6240" i="8220"/>
  <c r="J6240" i="8220"/>
  <c r="J6239" i="8220"/>
  <c r="N6239" i="8220" s="1"/>
  <c r="N6238" i="8220"/>
  <c r="J6238" i="8220"/>
  <c r="J6237" i="8220"/>
  <c r="N6237" i="8220" s="1"/>
  <c r="N6236" i="8220"/>
  <c r="J6236" i="8220"/>
  <c r="J6235" i="8220"/>
  <c r="N6235" i="8220" s="1"/>
  <c r="N6234" i="8220"/>
  <c r="J6234" i="8220"/>
  <c r="J6233" i="8220"/>
  <c r="N6233" i="8220" s="1"/>
  <c r="N6232" i="8220"/>
  <c r="J6232" i="8220"/>
  <c r="J6231" i="8220"/>
  <c r="N6231" i="8220" s="1"/>
  <c r="N6230" i="8220"/>
  <c r="J6230" i="8220"/>
  <c r="J6229" i="8220"/>
  <c r="N6229" i="8220" s="1"/>
  <c r="N6228" i="8220"/>
  <c r="J6228" i="8220"/>
  <c r="J6227" i="8220"/>
  <c r="N6227" i="8220" s="1"/>
  <c r="N6226" i="8220"/>
  <c r="J6226" i="8220"/>
  <c r="J6225" i="8220"/>
  <c r="N6225" i="8220" s="1"/>
  <c r="N6224" i="8220"/>
  <c r="J6224" i="8220"/>
  <c r="J6223" i="8220"/>
  <c r="N6223" i="8220" s="1"/>
  <c r="N6222" i="8220"/>
  <c r="J6222" i="8220"/>
  <c r="J6221" i="8220"/>
  <c r="N6221" i="8220" s="1"/>
  <c r="N6220" i="8220"/>
  <c r="J6220" i="8220"/>
  <c r="J6219" i="8220"/>
  <c r="N6219" i="8220" s="1"/>
  <c r="N6218" i="8220"/>
  <c r="J6218" i="8220"/>
  <c r="J6217" i="8220"/>
  <c r="N6217" i="8220" s="1"/>
  <c r="N6216" i="8220"/>
  <c r="J6216" i="8220"/>
  <c r="J6215" i="8220"/>
  <c r="N6215" i="8220" s="1"/>
  <c r="N6214" i="8220"/>
  <c r="J6214" i="8220"/>
  <c r="J6213" i="8220"/>
  <c r="N6213" i="8220" s="1"/>
  <c r="N6212" i="8220"/>
  <c r="J6212" i="8220"/>
  <c r="J6211" i="8220"/>
  <c r="N6211" i="8220" s="1"/>
  <c r="N6210" i="8220"/>
  <c r="J6210" i="8220"/>
  <c r="J6209" i="8220"/>
  <c r="N6209" i="8220" s="1"/>
  <c r="N6208" i="8220"/>
  <c r="J6208" i="8220"/>
  <c r="J6207" i="8220"/>
  <c r="N6207" i="8220" s="1"/>
  <c r="N6206" i="8220"/>
  <c r="J6206" i="8220"/>
  <c r="J6205" i="8220"/>
  <c r="N6205" i="8220" s="1"/>
  <c r="N6204" i="8220"/>
  <c r="J6204" i="8220"/>
  <c r="J6203" i="8220"/>
  <c r="N6203" i="8220" s="1"/>
  <c r="N6202" i="8220"/>
  <c r="J6202" i="8220"/>
  <c r="J6201" i="8220"/>
  <c r="N6201" i="8220" s="1"/>
  <c r="N6200" i="8220"/>
  <c r="J6200" i="8220"/>
  <c r="J6199" i="8220"/>
  <c r="N6199" i="8220" s="1"/>
  <c r="N6198" i="8220"/>
  <c r="J6198" i="8220"/>
  <c r="J6197" i="8220"/>
  <c r="N6197" i="8220" s="1"/>
  <c r="N6196" i="8220"/>
  <c r="J6196" i="8220"/>
  <c r="J6195" i="8220"/>
  <c r="N6195" i="8220" s="1"/>
  <c r="N6194" i="8220"/>
  <c r="J6194" i="8220"/>
  <c r="J6193" i="8220"/>
  <c r="N6193" i="8220" s="1"/>
  <c r="N6192" i="8220"/>
  <c r="J6192" i="8220"/>
  <c r="J6191" i="8220"/>
  <c r="N6191" i="8220" s="1"/>
  <c r="N6190" i="8220"/>
  <c r="J6190" i="8220"/>
  <c r="J6189" i="8220"/>
  <c r="N6189" i="8220" s="1"/>
  <c r="N6188" i="8220"/>
  <c r="J6188" i="8220"/>
  <c r="J6187" i="8220"/>
  <c r="N6187" i="8220" s="1"/>
  <c r="N6186" i="8220"/>
  <c r="J6186" i="8220"/>
  <c r="J6185" i="8220"/>
  <c r="N6185" i="8220" s="1"/>
  <c r="N6184" i="8220"/>
  <c r="J6184" i="8220"/>
  <c r="J6183" i="8220"/>
  <c r="N6183" i="8220" s="1"/>
  <c r="N6182" i="8220"/>
  <c r="J6182" i="8220"/>
  <c r="J6181" i="8220"/>
  <c r="N6181" i="8220" s="1"/>
  <c r="N6180" i="8220"/>
  <c r="J6180" i="8220"/>
  <c r="J6179" i="8220"/>
  <c r="N6179" i="8220" s="1"/>
  <c r="N6178" i="8220"/>
  <c r="J6178" i="8220"/>
  <c r="J6177" i="8220"/>
  <c r="N6177" i="8220" s="1"/>
  <c r="N6176" i="8220"/>
  <c r="J6176" i="8220"/>
  <c r="J6175" i="8220"/>
  <c r="N6175" i="8220" s="1"/>
  <c r="N6174" i="8220"/>
  <c r="J6174" i="8220"/>
  <c r="J6173" i="8220"/>
  <c r="N6173" i="8220" s="1"/>
  <c r="N6172" i="8220"/>
  <c r="J6172" i="8220"/>
  <c r="J6171" i="8220"/>
  <c r="N6171" i="8220" s="1"/>
  <c r="N6170" i="8220"/>
  <c r="J6170" i="8220"/>
  <c r="J6169" i="8220"/>
  <c r="N6169" i="8220" s="1"/>
  <c r="N6168" i="8220"/>
  <c r="J6168" i="8220"/>
  <c r="J6167" i="8220"/>
  <c r="N6167" i="8220" s="1"/>
  <c r="N6166" i="8220"/>
  <c r="J6166" i="8220"/>
  <c r="J6165" i="8220"/>
  <c r="N6165" i="8220" s="1"/>
  <c r="N6164" i="8220"/>
  <c r="J6164" i="8220"/>
  <c r="J6163" i="8220"/>
  <c r="J6528" i="8220" s="1"/>
  <c r="N6528" i="8220" s="1"/>
  <c r="M6162" i="8220"/>
  <c r="L6162" i="8220"/>
  <c r="K6162" i="8220"/>
  <c r="H6162" i="8220"/>
  <c r="G6162" i="8220"/>
  <c r="F6162" i="8220"/>
  <c r="J6161" i="8220"/>
  <c r="N6161" i="8220" s="1"/>
  <c r="J6160" i="8220"/>
  <c r="N6160" i="8220" s="1"/>
  <c r="N6159" i="8220"/>
  <c r="J6159" i="8220"/>
  <c r="J6158" i="8220"/>
  <c r="N6158" i="8220" s="1"/>
  <c r="N6157" i="8220"/>
  <c r="J6157" i="8220"/>
  <c r="J6156" i="8220"/>
  <c r="N6156" i="8220" s="1"/>
  <c r="N6155" i="8220"/>
  <c r="J6155" i="8220"/>
  <c r="J6154" i="8220"/>
  <c r="N6154" i="8220" s="1"/>
  <c r="N6153" i="8220"/>
  <c r="J6153" i="8220"/>
  <c r="J6152" i="8220"/>
  <c r="N6152" i="8220" s="1"/>
  <c r="J6151" i="8220"/>
  <c r="N6151" i="8220" s="1"/>
  <c r="N6150" i="8220"/>
  <c r="J6150" i="8220"/>
  <c r="J6149" i="8220"/>
  <c r="N6149" i="8220" s="1"/>
  <c r="J6148" i="8220"/>
  <c r="N6148" i="8220" s="1"/>
  <c r="J6147" i="8220"/>
  <c r="N6147" i="8220" s="1"/>
  <c r="N6146" i="8220"/>
  <c r="J6146" i="8220"/>
  <c r="J6145" i="8220"/>
  <c r="N6145" i="8220" s="1"/>
  <c r="J6144" i="8220"/>
  <c r="N6144" i="8220" s="1"/>
  <c r="N6143" i="8220"/>
  <c r="J6143" i="8220"/>
  <c r="J6142" i="8220"/>
  <c r="N6142" i="8220" s="1"/>
  <c r="N6141" i="8220"/>
  <c r="J6141" i="8220"/>
  <c r="J6140" i="8220"/>
  <c r="N6140" i="8220" s="1"/>
  <c r="N6139" i="8220"/>
  <c r="J6139" i="8220"/>
  <c r="J6138" i="8220"/>
  <c r="N6138" i="8220" s="1"/>
  <c r="N6137" i="8220"/>
  <c r="J6137" i="8220"/>
  <c r="J6136" i="8220"/>
  <c r="N6136" i="8220" s="1"/>
  <c r="J6135" i="8220"/>
  <c r="N6135" i="8220" s="1"/>
  <c r="N6134" i="8220"/>
  <c r="J6134" i="8220"/>
  <c r="J6133" i="8220"/>
  <c r="N6133" i="8220" s="1"/>
  <c r="J6132" i="8220"/>
  <c r="N6132" i="8220" s="1"/>
  <c r="J6131" i="8220"/>
  <c r="N6131" i="8220" s="1"/>
  <c r="N6130" i="8220"/>
  <c r="J6130" i="8220"/>
  <c r="J6129" i="8220"/>
  <c r="N6129" i="8220" s="1"/>
  <c r="J6128" i="8220"/>
  <c r="N6128" i="8220" s="1"/>
  <c r="N6127" i="8220"/>
  <c r="J6127" i="8220"/>
  <c r="J6126" i="8220"/>
  <c r="N6126" i="8220" s="1"/>
  <c r="N6125" i="8220"/>
  <c r="J6125" i="8220"/>
  <c r="J6124" i="8220"/>
  <c r="N6124" i="8220" s="1"/>
  <c r="N6123" i="8220"/>
  <c r="J6123" i="8220"/>
  <c r="J6122" i="8220"/>
  <c r="N6122" i="8220" s="1"/>
  <c r="N6121" i="8220"/>
  <c r="J6121" i="8220"/>
  <c r="J6120" i="8220"/>
  <c r="N6120" i="8220" s="1"/>
  <c r="J6119" i="8220"/>
  <c r="N6119" i="8220" s="1"/>
  <c r="N6118" i="8220"/>
  <c r="J6118" i="8220"/>
  <c r="J6117" i="8220"/>
  <c r="N6117" i="8220" s="1"/>
  <c r="J6116" i="8220"/>
  <c r="N6116" i="8220" s="1"/>
  <c r="J6115" i="8220"/>
  <c r="N6115" i="8220" s="1"/>
  <c r="N6114" i="8220"/>
  <c r="J6114" i="8220"/>
  <c r="J6113" i="8220"/>
  <c r="N6113" i="8220" s="1"/>
  <c r="J6112" i="8220"/>
  <c r="N6112" i="8220" s="1"/>
  <c r="N6111" i="8220"/>
  <c r="J6111" i="8220"/>
  <c r="J6110" i="8220"/>
  <c r="N6110" i="8220" s="1"/>
  <c r="N6109" i="8220"/>
  <c r="J6109" i="8220"/>
  <c r="J6108" i="8220"/>
  <c r="N6108" i="8220" s="1"/>
  <c r="N6107" i="8220"/>
  <c r="J6107" i="8220"/>
  <c r="J6106" i="8220"/>
  <c r="N6106" i="8220" s="1"/>
  <c r="N6105" i="8220"/>
  <c r="J6105" i="8220"/>
  <c r="J6104" i="8220"/>
  <c r="N6104" i="8220" s="1"/>
  <c r="J6103" i="8220"/>
  <c r="N6103" i="8220" s="1"/>
  <c r="N6102" i="8220"/>
  <c r="J6102" i="8220"/>
  <c r="J6101" i="8220"/>
  <c r="N6101" i="8220" s="1"/>
  <c r="J6100" i="8220"/>
  <c r="N6100" i="8220" s="1"/>
  <c r="J6099" i="8220"/>
  <c r="N6099" i="8220" s="1"/>
  <c r="N6098" i="8220"/>
  <c r="J6098" i="8220"/>
  <c r="J6097" i="8220"/>
  <c r="N6097" i="8220" s="1"/>
  <c r="J6096" i="8220"/>
  <c r="N6096" i="8220" s="1"/>
  <c r="N6095" i="8220"/>
  <c r="J6095" i="8220"/>
  <c r="J6094" i="8220"/>
  <c r="N6094" i="8220" s="1"/>
  <c r="N6093" i="8220"/>
  <c r="J6093" i="8220"/>
  <c r="J6092" i="8220"/>
  <c r="N6092" i="8220" s="1"/>
  <c r="N6091" i="8220"/>
  <c r="J6091" i="8220"/>
  <c r="J6090" i="8220"/>
  <c r="N6090" i="8220" s="1"/>
  <c r="N6089" i="8220"/>
  <c r="J6089" i="8220"/>
  <c r="J6088" i="8220"/>
  <c r="N6088" i="8220" s="1"/>
  <c r="J6087" i="8220"/>
  <c r="N6087" i="8220" s="1"/>
  <c r="N6086" i="8220"/>
  <c r="J6086" i="8220"/>
  <c r="J6085" i="8220"/>
  <c r="N6085" i="8220" s="1"/>
  <c r="J6084" i="8220"/>
  <c r="N6084" i="8220" s="1"/>
  <c r="J6083" i="8220"/>
  <c r="N6083" i="8220" s="1"/>
  <c r="N6082" i="8220"/>
  <c r="J6082" i="8220"/>
  <c r="J6081" i="8220"/>
  <c r="N6081" i="8220" s="1"/>
  <c r="J6080" i="8220"/>
  <c r="N6080" i="8220" s="1"/>
  <c r="N6079" i="8220"/>
  <c r="J6079" i="8220"/>
  <c r="J6078" i="8220"/>
  <c r="N6078" i="8220" s="1"/>
  <c r="N6077" i="8220"/>
  <c r="J6077" i="8220"/>
  <c r="J6076" i="8220"/>
  <c r="N6076" i="8220" s="1"/>
  <c r="N6075" i="8220"/>
  <c r="J6075" i="8220"/>
  <c r="J6074" i="8220"/>
  <c r="N6074" i="8220" s="1"/>
  <c r="N6073" i="8220"/>
  <c r="J6073" i="8220"/>
  <c r="J6072" i="8220"/>
  <c r="N6072" i="8220" s="1"/>
  <c r="J6071" i="8220"/>
  <c r="N6071" i="8220" s="1"/>
  <c r="N6070" i="8220"/>
  <c r="J6070" i="8220"/>
  <c r="J6069" i="8220"/>
  <c r="N6069" i="8220" s="1"/>
  <c r="J6068" i="8220"/>
  <c r="N6068" i="8220" s="1"/>
  <c r="J6067" i="8220"/>
  <c r="N6067" i="8220" s="1"/>
  <c r="N6066" i="8220"/>
  <c r="J6066" i="8220"/>
  <c r="J6065" i="8220"/>
  <c r="N6065" i="8220" s="1"/>
  <c r="J6064" i="8220"/>
  <c r="N6064" i="8220" s="1"/>
  <c r="N6063" i="8220"/>
  <c r="J6063" i="8220"/>
  <c r="J6062" i="8220"/>
  <c r="N6062" i="8220" s="1"/>
  <c r="N6061" i="8220"/>
  <c r="J6061" i="8220"/>
  <c r="J6060" i="8220"/>
  <c r="N6060" i="8220" s="1"/>
  <c r="N6059" i="8220"/>
  <c r="J6059" i="8220"/>
  <c r="J6058" i="8220"/>
  <c r="N6058" i="8220" s="1"/>
  <c r="N6057" i="8220"/>
  <c r="J6057" i="8220"/>
  <c r="J6056" i="8220"/>
  <c r="N6056" i="8220" s="1"/>
  <c r="J6055" i="8220"/>
  <c r="N6055" i="8220" s="1"/>
  <c r="N6054" i="8220"/>
  <c r="J6054" i="8220"/>
  <c r="J6053" i="8220"/>
  <c r="N6053" i="8220" s="1"/>
  <c r="J6052" i="8220"/>
  <c r="N6052" i="8220" s="1"/>
  <c r="J6051" i="8220"/>
  <c r="N6051" i="8220" s="1"/>
  <c r="N6050" i="8220"/>
  <c r="J6050" i="8220"/>
  <c r="J6049" i="8220"/>
  <c r="N6049" i="8220" s="1"/>
  <c r="J6048" i="8220"/>
  <c r="N6048" i="8220" s="1"/>
  <c r="N6047" i="8220"/>
  <c r="J6047" i="8220"/>
  <c r="J6046" i="8220"/>
  <c r="N6046" i="8220" s="1"/>
  <c r="N6045" i="8220"/>
  <c r="J6045" i="8220"/>
  <c r="J6044" i="8220"/>
  <c r="N6044" i="8220" s="1"/>
  <c r="N6043" i="8220"/>
  <c r="J6043" i="8220"/>
  <c r="J6042" i="8220"/>
  <c r="N6042" i="8220" s="1"/>
  <c r="N6041" i="8220"/>
  <c r="J6041" i="8220"/>
  <c r="J6040" i="8220"/>
  <c r="N6040" i="8220" s="1"/>
  <c r="J6039" i="8220"/>
  <c r="N6039" i="8220" s="1"/>
  <c r="N6038" i="8220"/>
  <c r="J6038" i="8220"/>
  <c r="J6037" i="8220"/>
  <c r="N6037" i="8220" s="1"/>
  <c r="J6036" i="8220"/>
  <c r="N6036" i="8220" s="1"/>
  <c r="J6035" i="8220"/>
  <c r="N6035" i="8220" s="1"/>
  <c r="N6034" i="8220"/>
  <c r="J6034" i="8220"/>
  <c r="J6033" i="8220"/>
  <c r="N6033" i="8220" s="1"/>
  <c r="J6032" i="8220"/>
  <c r="N6032" i="8220" s="1"/>
  <c r="N6031" i="8220"/>
  <c r="J6031" i="8220"/>
  <c r="J6030" i="8220"/>
  <c r="N6030" i="8220" s="1"/>
  <c r="N6029" i="8220"/>
  <c r="J6029" i="8220"/>
  <c r="J6028" i="8220"/>
  <c r="N6028" i="8220" s="1"/>
  <c r="N6027" i="8220"/>
  <c r="J6027" i="8220"/>
  <c r="J6026" i="8220"/>
  <c r="N6026" i="8220" s="1"/>
  <c r="N6025" i="8220"/>
  <c r="J6025" i="8220"/>
  <c r="J6024" i="8220"/>
  <c r="N6024" i="8220" s="1"/>
  <c r="J6023" i="8220"/>
  <c r="N6023" i="8220" s="1"/>
  <c r="N6022" i="8220"/>
  <c r="J6022" i="8220"/>
  <c r="J6021" i="8220"/>
  <c r="N6021" i="8220" s="1"/>
  <c r="J6020" i="8220"/>
  <c r="N6020" i="8220" s="1"/>
  <c r="J6019" i="8220"/>
  <c r="N6019" i="8220" s="1"/>
  <c r="N6018" i="8220"/>
  <c r="J6018" i="8220"/>
  <c r="J6017" i="8220"/>
  <c r="N6017" i="8220" s="1"/>
  <c r="J6016" i="8220"/>
  <c r="N6016" i="8220" s="1"/>
  <c r="N6015" i="8220"/>
  <c r="J6015" i="8220"/>
  <c r="J6014" i="8220"/>
  <c r="N6014" i="8220" s="1"/>
  <c r="N6013" i="8220"/>
  <c r="J6013" i="8220"/>
  <c r="J6012" i="8220"/>
  <c r="N6012" i="8220" s="1"/>
  <c r="N6011" i="8220"/>
  <c r="J6011" i="8220"/>
  <c r="J6010" i="8220"/>
  <c r="N6010" i="8220" s="1"/>
  <c r="N6009" i="8220"/>
  <c r="J6009" i="8220"/>
  <c r="J6008" i="8220"/>
  <c r="N6008" i="8220" s="1"/>
  <c r="J6007" i="8220"/>
  <c r="N6007" i="8220" s="1"/>
  <c r="N6006" i="8220"/>
  <c r="J6006" i="8220"/>
  <c r="J6005" i="8220"/>
  <c r="N6005" i="8220" s="1"/>
  <c r="J6004" i="8220"/>
  <c r="N6004" i="8220" s="1"/>
  <c r="J6003" i="8220"/>
  <c r="N6003" i="8220" s="1"/>
  <c r="N6002" i="8220"/>
  <c r="J6002" i="8220"/>
  <c r="J6001" i="8220"/>
  <c r="N6001" i="8220" s="1"/>
  <c r="J6000" i="8220"/>
  <c r="N6000" i="8220" s="1"/>
  <c r="N5999" i="8220"/>
  <c r="J5999" i="8220"/>
  <c r="J5998" i="8220"/>
  <c r="N5998" i="8220" s="1"/>
  <c r="N5997" i="8220"/>
  <c r="J5997" i="8220"/>
  <c r="J5996" i="8220"/>
  <c r="N5996" i="8220" s="1"/>
  <c r="N5995" i="8220"/>
  <c r="J5995" i="8220"/>
  <c r="J5994" i="8220"/>
  <c r="N5994" i="8220" s="1"/>
  <c r="N5993" i="8220"/>
  <c r="J5993" i="8220"/>
  <c r="J5992" i="8220"/>
  <c r="N5992" i="8220" s="1"/>
  <c r="J5991" i="8220"/>
  <c r="N5991" i="8220" s="1"/>
  <c r="N5990" i="8220"/>
  <c r="J5990" i="8220"/>
  <c r="J5989" i="8220"/>
  <c r="N5989" i="8220" s="1"/>
  <c r="J5988" i="8220"/>
  <c r="N5988" i="8220" s="1"/>
  <c r="J5987" i="8220"/>
  <c r="N5987" i="8220" s="1"/>
  <c r="N5986" i="8220"/>
  <c r="J5986" i="8220"/>
  <c r="J5985" i="8220"/>
  <c r="N5985" i="8220" s="1"/>
  <c r="J5984" i="8220"/>
  <c r="N5984" i="8220" s="1"/>
  <c r="N5983" i="8220"/>
  <c r="J5983" i="8220"/>
  <c r="J5982" i="8220"/>
  <c r="N5982" i="8220" s="1"/>
  <c r="N5981" i="8220"/>
  <c r="J5981" i="8220"/>
  <c r="J5980" i="8220"/>
  <c r="N5980" i="8220" s="1"/>
  <c r="N5979" i="8220"/>
  <c r="J5979" i="8220"/>
  <c r="J5978" i="8220"/>
  <c r="N5978" i="8220" s="1"/>
  <c r="N5977" i="8220"/>
  <c r="J5977" i="8220"/>
  <c r="J5976" i="8220"/>
  <c r="N5976" i="8220" s="1"/>
  <c r="J5975" i="8220"/>
  <c r="N5975" i="8220" s="1"/>
  <c r="N5974" i="8220"/>
  <c r="J5974" i="8220"/>
  <c r="J5973" i="8220"/>
  <c r="N5973" i="8220" s="1"/>
  <c r="J5972" i="8220"/>
  <c r="N5972" i="8220" s="1"/>
  <c r="J5971" i="8220"/>
  <c r="N5971" i="8220" s="1"/>
  <c r="N5970" i="8220"/>
  <c r="J5970" i="8220"/>
  <c r="J5969" i="8220"/>
  <c r="N5969" i="8220" s="1"/>
  <c r="J5968" i="8220"/>
  <c r="N5968" i="8220" s="1"/>
  <c r="N5967" i="8220"/>
  <c r="J5967" i="8220"/>
  <c r="J5966" i="8220"/>
  <c r="N5966" i="8220" s="1"/>
  <c r="N5965" i="8220"/>
  <c r="J5965" i="8220"/>
  <c r="J5964" i="8220"/>
  <c r="N5964" i="8220" s="1"/>
  <c r="N5963" i="8220"/>
  <c r="J5963" i="8220"/>
  <c r="J5962" i="8220"/>
  <c r="N5962" i="8220" s="1"/>
  <c r="N5961" i="8220"/>
  <c r="J5961" i="8220"/>
  <c r="E5961" i="8220"/>
  <c r="J5960" i="8220"/>
  <c r="N5960" i="8220" s="1"/>
  <c r="E5960" i="8220"/>
  <c r="J5959" i="8220"/>
  <c r="N5959" i="8220" s="1"/>
  <c r="E5959" i="8220"/>
  <c r="J5958" i="8220"/>
  <c r="N5958" i="8220" s="1"/>
  <c r="E5958" i="8220"/>
  <c r="J5957" i="8220"/>
  <c r="N5957" i="8220" s="1"/>
  <c r="E5957" i="8220"/>
  <c r="J5956" i="8220"/>
  <c r="N5956" i="8220" s="1"/>
  <c r="E5956" i="8220"/>
  <c r="J5955" i="8220"/>
  <c r="N5955" i="8220" s="1"/>
  <c r="E5955" i="8220"/>
  <c r="J5954" i="8220"/>
  <c r="N5954" i="8220" s="1"/>
  <c r="E5954" i="8220"/>
  <c r="N5953" i="8220"/>
  <c r="J5953" i="8220"/>
  <c r="E5953" i="8220"/>
  <c r="J5952" i="8220"/>
  <c r="N5952" i="8220" s="1"/>
  <c r="E5952" i="8220"/>
  <c r="J5951" i="8220"/>
  <c r="N5951" i="8220" s="1"/>
  <c r="E5951" i="8220"/>
  <c r="J5950" i="8220"/>
  <c r="N5950" i="8220" s="1"/>
  <c r="E5950" i="8220"/>
  <c r="J5949" i="8220"/>
  <c r="N5949" i="8220" s="1"/>
  <c r="E5949" i="8220"/>
  <c r="J5948" i="8220"/>
  <c r="N5948" i="8220" s="1"/>
  <c r="E5948" i="8220"/>
  <c r="J5947" i="8220"/>
  <c r="N5947" i="8220" s="1"/>
  <c r="E5947" i="8220"/>
  <c r="J5946" i="8220"/>
  <c r="N5946" i="8220" s="1"/>
  <c r="E5946" i="8220"/>
  <c r="N5945" i="8220"/>
  <c r="J5945" i="8220"/>
  <c r="E5945" i="8220"/>
  <c r="J5944" i="8220"/>
  <c r="N5944" i="8220" s="1"/>
  <c r="J5943" i="8220"/>
  <c r="N5943" i="8220" s="1"/>
  <c r="J5942" i="8220"/>
  <c r="N5942" i="8220" s="1"/>
  <c r="J5941" i="8220"/>
  <c r="N5941" i="8220" s="1"/>
  <c r="E5941" i="8220"/>
  <c r="N5940" i="8220"/>
  <c r="J5940" i="8220"/>
  <c r="E5940" i="8220"/>
  <c r="J5939" i="8220"/>
  <c r="N5939" i="8220" s="1"/>
  <c r="E5939" i="8220"/>
  <c r="J5938" i="8220"/>
  <c r="N5938" i="8220" s="1"/>
  <c r="E5938" i="8220"/>
  <c r="J5937" i="8220"/>
  <c r="N5937" i="8220" s="1"/>
  <c r="E5937" i="8220"/>
  <c r="J5936" i="8220"/>
  <c r="N5936" i="8220" s="1"/>
  <c r="E5936" i="8220"/>
  <c r="N5935" i="8220"/>
  <c r="J5935" i="8220"/>
  <c r="E5935" i="8220"/>
  <c r="N5934" i="8220"/>
  <c r="J5934" i="8220"/>
  <c r="E5934" i="8220"/>
  <c r="J5933" i="8220"/>
  <c r="N5933" i="8220" s="1"/>
  <c r="E5933" i="8220"/>
  <c r="N5932" i="8220"/>
  <c r="J5932" i="8220"/>
  <c r="E5932" i="8220"/>
  <c r="J5931" i="8220"/>
  <c r="N5931" i="8220" s="1"/>
  <c r="E5931" i="8220"/>
  <c r="J5930" i="8220"/>
  <c r="N5930" i="8220" s="1"/>
  <c r="E5930" i="8220"/>
  <c r="J5929" i="8220"/>
  <c r="N5929" i="8220" s="1"/>
  <c r="E5929" i="8220"/>
  <c r="J5928" i="8220"/>
  <c r="N5928" i="8220" s="1"/>
  <c r="E5928" i="8220"/>
  <c r="J5927" i="8220"/>
  <c r="N5927" i="8220" s="1"/>
  <c r="E5927" i="8220"/>
  <c r="J5926" i="8220"/>
  <c r="N5926" i="8220" s="1"/>
  <c r="E5926" i="8220"/>
  <c r="J5925" i="8220"/>
  <c r="N5925" i="8220" s="1"/>
  <c r="E5925" i="8220"/>
  <c r="N5924" i="8220"/>
  <c r="J5924" i="8220"/>
  <c r="E5924" i="8220"/>
  <c r="J5923" i="8220"/>
  <c r="N5923" i="8220" s="1"/>
  <c r="E5923" i="8220"/>
  <c r="J5922" i="8220"/>
  <c r="N5922" i="8220" s="1"/>
  <c r="E5922" i="8220"/>
  <c r="J5921" i="8220"/>
  <c r="N5921" i="8220" s="1"/>
  <c r="E5921" i="8220"/>
  <c r="N5920" i="8220"/>
  <c r="J5920" i="8220"/>
  <c r="E5920" i="8220"/>
  <c r="J5919" i="8220"/>
  <c r="N5919" i="8220" s="1"/>
  <c r="E5919" i="8220"/>
  <c r="J5918" i="8220"/>
  <c r="N5918" i="8220" s="1"/>
  <c r="E5918" i="8220"/>
  <c r="J5917" i="8220"/>
  <c r="N5917" i="8220" s="1"/>
  <c r="E5917" i="8220"/>
  <c r="J5916" i="8220"/>
  <c r="N5916" i="8220" s="1"/>
  <c r="E5916" i="8220"/>
  <c r="J5915" i="8220"/>
  <c r="N5915" i="8220" s="1"/>
  <c r="E5915" i="8220"/>
  <c r="J5914" i="8220"/>
  <c r="N5914" i="8220" s="1"/>
  <c r="E5914" i="8220"/>
  <c r="J5913" i="8220"/>
  <c r="N5913" i="8220" s="1"/>
  <c r="E5913" i="8220"/>
  <c r="N5912" i="8220"/>
  <c r="J5912" i="8220"/>
  <c r="E5912" i="8220"/>
  <c r="J5911" i="8220"/>
  <c r="N5911" i="8220" s="1"/>
  <c r="E5911" i="8220"/>
  <c r="N5910" i="8220"/>
  <c r="J5910" i="8220"/>
  <c r="E5910" i="8220"/>
  <c r="J5909" i="8220"/>
  <c r="N5909" i="8220" s="1"/>
  <c r="E5909" i="8220"/>
  <c r="J5908" i="8220"/>
  <c r="N5908" i="8220" s="1"/>
  <c r="E5908" i="8220"/>
  <c r="J5907" i="8220"/>
  <c r="N5907" i="8220" s="1"/>
  <c r="E5907" i="8220"/>
  <c r="J5906" i="8220"/>
  <c r="N5906" i="8220" s="1"/>
  <c r="E5906" i="8220"/>
  <c r="J5905" i="8220"/>
  <c r="N5905" i="8220" s="1"/>
  <c r="E5905" i="8220"/>
  <c r="N5904" i="8220"/>
  <c r="J5904" i="8220"/>
  <c r="E5904" i="8220"/>
  <c r="J5903" i="8220"/>
  <c r="N5903" i="8220" s="1"/>
  <c r="E5903" i="8220"/>
  <c r="J5902" i="8220"/>
  <c r="N5902" i="8220" s="1"/>
  <c r="E5902" i="8220"/>
  <c r="J5901" i="8220"/>
  <c r="N5901" i="8220" s="1"/>
  <c r="E5901" i="8220"/>
  <c r="J5900" i="8220"/>
  <c r="N5900" i="8220" s="1"/>
  <c r="E5900" i="8220"/>
  <c r="J5899" i="8220"/>
  <c r="N5899" i="8220" s="1"/>
  <c r="E5899" i="8220"/>
  <c r="J5898" i="8220"/>
  <c r="N5898" i="8220" s="1"/>
  <c r="E5898" i="8220"/>
  <c r="J5897" i="8220"/>
  <c r="N5897" i="8220" s="1"/>
  <c r="E5897" i="8220"/>
  <c r="N5896" i="8220"/>
  <c r="J5896" i="8220"/>
  <c r="E5896" i="8220"/>
  <c r="J5895" i="8220"/>
  <c r="N5895" i="8220" s="1"/>
  <c r="E5895" i="8220"/>
  <c r="N5894" i="8220"/>
  <c r="J5894" i="8220"/>
  <c r="E5894" i="8220"/>
  <c r="J5893" i="8220"/>
  <c r="N5893" i="8220" s="1"/>
  <c r="E5893" i="8220"/>
  <c r="J5892" i="8220"/>
  <c r="N5892" i="8220" s="1"/>
  <c r="E5892" i="8220"/>
  <c r="J5891" i="8220"/>
  <c r="N5891" i="8220" s="1"/>
  <c r="E5891" i="8220"/>
  <c r="J5890" i="8220"/>
  <c r="N5890" i="8220" s="1"/>
  <c r="E5890" i="8220"/>
  <c r="J5889" i="8220"/>
  <c r="N5889" i="8220" s="1"/>
  <c r="E5889" i="8220"/>
  <c r="J5888" i="8220"/>
  <c r="N5888" i="8220" s="1"/>
  <c r="E5888" i="8220"/>
  <c r="J5887" i="8220"/>
  <c r="N5887" i="8220" s="1"/>
  <c r="E5887" i="8220"/>
  <c r="N5886" i="8220"/>
  <c r="J5886" i="8220"/>
  <c r="E5886" i="8220"/>
  <c r="J5885" i="8220"/>
  <c r="N5885" i="8220" s="1"/>
  <c r="E5885" i="8220"/>
  <c r="N5884" i="8220"/>
  <c r="J5884" i="8220"/>
  <c r="E5884" i="8220"/>
  <c r="J5883" i="8220"/>
  <c r="N5883" i="8220" s="1"/>
  <c r="E5883" i="8220"/>
  <c r="J5882" i="8220"/>
  <c r="N5882" i="8220" s="1"/>
  <c r="E5882" i="8220"/>
  <c r="J5881" i="8220"/>
  <c r="N5881" i="8220" s="1"/>
  <c r="E5881" i="8220"/>
  <c r="J5880" i="8220"/>
  <c r="N5880" i="8220" s="1"/>
  <c r="E5880" i="8220"/>
  <c r="J5879" i="8220"/>
  <c r="N5879" i="8220" s="1"/>
  <c r="E5879" i="8220"/>
  <c r="N5878" i="8220"/>
  <c r="J5878" i="8220"/>
  <c r="E5878" i="8220"/>
  <c r="J5877" i="8220"/>
  <c r="N5877" i="8220" s="1"/>
  <c r="E5877" i="8220"/>
  <c r="J5876" i="8220"/>
  <c r="N5876" i="8220" s="1"/>
  <c r="E5876" i="8220"/>
  <c r="J5875" i="8220"/>
  <c r="N5875" i="8220" s="1"/>
  <c r="E5875" i="8220"/>
  <c r="J5874" i="8220"/>
  <c r="N5874" i="8220" s="1"/>
  <c r="E5874" i="8220"/>
  <c r="J5873" i="8220"/>
  <c r="N5873" i="8220" s="1"/>
  <c r="E5873" i="8220"/>
  <c r="J5872" i="8220"/>
  <c r="N5872" i="8220" s="1"/>
  <c r="E5872" i="8220"/>
  <c r="J5871" i="8220"/>
  <c r="N5871" i="8220" s="1"/>
  <c r="E5871" i="8220"/>
  <c r="N5870" i="8220"/>
  <c r="J5870" i="8220"/>
  <c r="E5870" i="8220"/>
  <c r="J5869" i="8220"/>
  <c r="N5869" i="8220" s="1"/>
  <c r="E5869" i="8220"/>
  <c r="N5868" i="8220"/>
  <c r="J5868" i="8220"/>
  <c r="E5868" i="8220"/>
  <c r="J5867" i="8220"/>
  <c r="N5867" i="8220" s="1"/>
  <c r="E5867" i="8220"/>
  <c r="J5866" i="8220"/>
  <c r="N5866" i="8220" s="1"/>
  <c r="E5866" i="8220"/>
  <c r="J5865" i="8220"/>
  <c r="N5865" i="8220" s="1"/>
  <c r="J5864" i="8220"/>
  <c r="N5864" i="8220" s="1"/>
  <c r="J5863" i="8220"/>
  <c r="N5863" i="8220" s="1"/>
  <c r="J5862" i="8220"/>
  <c r="N5862" i="8220" s="1"/>
  <c r="J5861" i="8220"/>
  <c r="N5861" i="8220" s="1"/>
  <c r="J5860" i="8220"/>
  <c r="N5860" i="8220" s="1"/>
  <c r="J5859" i="8220"/>
  <c r="N5859" i="8220" s="1"/>
  <c r="J5858" i="8220"/>
  <c r="N5858" i="8220" s="1"/>
  <c r="J5857" i="8220"/>
  <c r="N5857" i="8220" s="1"/>
  <c r="E5857" i="8220"/>
  <c r="J5856" i="8220"/>
  <c r="N5856" i="8220" s="1"/>
  <c r="E5856" i="8220"/>
  <c r="J5855" i="8220"/>
  <c r="N5855" i="8220" s="1"/>
  <c r="E5855" i="8220"/>
  <c r="N5854" i="8220"/>
  <c r="J5854" i="8220"/>
  <c r="E5854" i="8220"/>
  <c r="J5853" i="8220"/>
  <c r="N5853" i="8220" s="1"/>
  <c r="E5853" i="8220"/>
  <c r="N5852" i="8220"/>
  <c r="J5852" i="8220"/>
  <c r="E5852" i="8220"/>
  <c r="J5851" i="8220"/>
  <c r="N5851" i="8220" s="1"/>
  <c r="E5851" i="8220"/>
  <c r="J5850" i="8220"/>
  <c r="N5850" i="8220" s="1"/>
  <c r="E5850" i="8220"/>
  <c r="J5849" i="8220"/>
  <c r="N5849" i="8220" s="1"/>
  <c r="E5849" i="8220"/>
  <c r="J5848" i="8220"/>
  <c r="N5848" i="8220" s="1"/>
  <c r="E5848" i="8220"/>
  <c r="J5847" i="8220"/>
  <c r="N5847" i="8220" s="1"/>
  <c r="E5847" i="8220"/>
  <c r="N5846" i="8220"/>
  <c r="J5846" i="8220"/>
  <c r="E5846" i="8220"/>
  <c r="J5845" i="8220"/>
  <c r="N5845" i="8220" s="1"/>
  <c r="E5845" i="8220"/>
  <c r="J5844" i="8220"/>
  <c r="N5844" i="8220" s="1"/>
  <c r="E5844" i="8220"/>
  <c r="J5843" i="8220"/>
  <c r="N5843" i="8220" s="1"/>
  <c r="E5843" i="8220"/>
  <c r="J5842" i="8220"/>
  <c r="N5842" i="8220" s="1"/>
  <c r="E5842" i="8220"/>
  <c r="J5841" i="8220"/>
  <c r="N5841" i="8220" s="1"/>
  <c r="E5841" i="8220"/>
  <c r="J5840" i="8220"/>
  <c r="N5840" i="8220" s="1"/>
  <c r="E5840" i="8220"/>
  <c r="J5839" i="8220"/>
  <c r="N5839" i="8220" s="1"/>
  <c r="E5839" i="8220"/>
  <c r="N5838" i="8220"/>
  <c r="J5838" i="8220"/>
  <c r="E5838" i="8220"/>
  <c r="J5837" i="8220"/>
  <c r="N5837" i="8220" s="1"/>
  <c r="E5837" i="8220"/>
  <c r="N5836" i="8220"/>
  <c r="J5836" i="8220"/>
  <c r="E5836" i="8220"/>
  <c r="J5835" i="8220"/>
  <c r="N5835" i="8220" s="1"/>
  <c r="E5835" i="8220"/>
  <c r="J5834" i="8220"/>
  <c r="N5834" i="8220" s="1"/>
  <c r="E5834" i="8220"/>
  <c r="J5833" i="8220"/>
  <c r="N5833" i="8220" s="1"/>
  <c r="E5833" i="8220"/>
  <c r="J5832" i="8220"/>
  <c r="N5832" i="8220" s="1"/>
  <c r="E5832" i="8220"/>
  <c r="J5831" i="8220"/>
  <c r="N5831" i="8220" s="1"/>
  <c r="E5831" i="8220"/>
  <c r="J5830" i="8220"/>
  <c r="N5830" i="8220" s="1"/>
  <c r="E5830" i="8220"/>
  <c r="J5829" i="8220"/>
  <c r="N5829" i="8220" s="1"/>
  <c r="E5829" i="8220"/>
  <c r="N5828" i="8220"/>
  <c r="J5828" i="8220"/>
  <c r="E5828" i="8220"/>
  <c r="J5827" i="8220"/>
  <c r="N5827" i="8220" s="1"/>
  <c r="E5827" i="8220"/>
  <c r="N5826" i="8220"/>
  <c r="J5826" i="8220"/>
  <c r="E5826" i="8220"/>
  <c r="J5825" i="8220"/>
  <c r="N5825" i="8220" s="1"/>
  <c r="E5825" i="8220"/>
  <c r="J5824" i="8220"/>
  <c r="N5824" i="8220" s="1"/>
  <c r="E5824" i="8220"/>
  <c r="N5823" i="8220"/>
  <c r="J5823" i="8220"/>
  <c r="E5823" i="8220"/>
  <c r="N5822" i="8220"/>
  <c r="J5822" i="8220"/>
  <c r="E5822" i="8220"/>
  <c r="J5821" i="8220"/>
  <c r="N5821" i="8220" s="1"/>
  <c r="E5821" i="8220"/>
  <c r="N5820" i="8220"/>
  <c r="J5820" i="8220"/>
  <c r="E5820" i="8220"/>
  <c r="J5819" i="8220"/>
  <c r="N5819" i="8220" s="1"/>
  <c r="E5819" i="8220"/>
  <c r="J5818" i="8220"/>
  <c r="N5818" i="8220" s="1"/>
  <c r="E5818" i="8220"/>
  <c r="J5817" i="8220"/>
  <c r="N5817" i="8220" s="1"/>
  <c r="E5817" i="8220"/>
  <c r="J5816" i="8220"/>
  <c r="N5816" i="8220" s="1"/>
  <c r="E5816" i="8220"/>
  <c r="J5815" i="8220"/>
  <c r="N5815" i="8220" s="1"/>
  <c r="E5815" i="8220"/>
  <c r="J5814" i="8220"/>
  <c r="N5814" i="8220" s="1"/>
  <c r="E5814" i="8220"/>
  <c r="J5813" i="8220"/>
  <c r="N5813" i="8220" s="1"/>
  <c r="E5813" i="8220"/>
  <c r="N5812" i="8220"/>
  <c r="J5812" i="8220"/>
  <c r="E5812" i="8220"/>
  <c r="J5811" i="8220"/>
  <c r="N5811" i="8220" s="1"/>
  <c r="E5811" i="8220"/>
  <c r="J5810" i="8220"/>
  <c r="N5810" i="8220" s="1"/>
  <c r="E5810" i="8220"/>
  <c r="J5809" i="8220"/>
  <c r="N5809" i="8220" s="1"/>
  <c r="E5809" i="8220"/>
  <c r="N5808" i="8220"/>
  <c r="J5808" i="8220"/>
  <c r="E5808" i="8220"/>
  <c r="J5807" i="8220"/>
  <c r="N5807" i="8220" s="1"/>
  <c r="E5807" i="8220"/>
  <c r="J5806" i="8220"/>
  <c r="N5806" i="8220" s="1"/>
  <c r="E5806" i="8220"/>
  <c r="J5805" i="8220"/>
  <c r="N5805" i="8220" s="1"/>
  <c r="E5805" i="8220"/>
  <c r="J5804" i="8220"/>
  <c r="N5804" i="8220" s="1"/>
  <c r="E5804" i="8220"/>
  <c r="J5803" i="8220"/>
  <c r="N5803" i="8220" s="1"/>
  <c r="E5803" i="8220"/>
  <c r="N5802" i="8220"/>
  <c r="J5802" i="8220"/>
  <c r="E5802" i="8220"/>
  <c r="J5801" i="8220"/>
  <c r="N5801" i="8220" s="1"/>
  <c r="E5801" i="8220"/>
  <c r="N5800" i="8220"/>
  <c r="J5800" i="8220"/>
  <c r="E5800" i="8220"/>
  <c r="N5799" i="8220"/>
  <c r="J5799" i="8220"/>
  <c r="E5799" i="8220"/>
  <c r="J5798" i="8220"/>
  <c r="N5798" i="8220" s="1"/>
  <c r="E5798" i="8220"/>
  <c r="J5797" i="8220"/>
  <c r="E5797" i="8220"/>
  <c r="M5796" i="8220"/>
  <c r="L5796" i="8220"/>
  <c r="K5796" i="8220"/>
  <c r="H5796" i="8220"/>
  <c r="G5796" i="8220"/>
  <c r="F5796" i="8220"/>
  <c r="J5795" i="8220"/>
  <c r="N5795" i="8220" s="1"/>
  <c r="N5794" i="8220"/>
  <c r="J5794" i="8220"/>
  <c r="J5793" i="8220"/>
  <c r="N5793" i="8220" s="1"/>
  <c r="J5792" i="8220"/>
  <c r="N5792" i="8220" s="1"/>
  <c r="N5791" i="8220"/>
  <c r="J5791" i="8220"/>
  <c r="J5790" i="8220"/>
  <c r="N5790" i="8220" s="1"/>
  <c r="N5789" i="8220"/>
  <c r="J5789" i="8220"/>
  <c r="J5788" i="8220"/>
  <c r="N5788" i="8220" s="1"/>
  <c r="N5787" i="8220"/>
  <c r="J5787" i="8220"/>
  <c r="E5787" i="8220"/>
  <c r="J5786" i="8220"/>
  <c r="N5786" i="8220" s="1"/>
  <c r="E5786" i="8220"/>
  <c r="J5785" i="8220"/>
  <c r="N5785" i="8220" s="1"/>
  <c r="E5785" i="8220"/>
  <c r="J5784" i="8220"/>
  <c r="N5784" i="8220" s="1"/>
  <c r="E5784" i="8220"/>
  <c r="N5783" i="8220"/>
  <c r="J5783" i="8220"/>
  <c r="E5783" i="8220"/>
  <c r="J5782" i="8220"/>
  <c r="N5782" i="8220" s="1"/>
  <c r="E5782" i="8220"/>
  <c r="J5781" i="8220"/>
  <c r="N5781" i="8220" s="1"/>
  <c r="E5781" i="8220"/>
  <c r="J5780" i="8220"/>
  <c r="N5780" i="8220" s="1"/>
  <c r="E5780" i="8220"/>
  <c r="J5779" i="8220"/>
  <c r="N5779" i="8220" s="1"/>
  <c r="E5779" i="8220"/>
  <c r="J5778" i="8220"/>
  <c r="N5778" i="8220" s="1"/>
  <c r="E5778" i="8220"/>
  <c r="N5777" i="8220"/>
  <c r="J5777" i="8220"/>
  <c r="E5777" i="8220"/>
  <c r="J5776" i="8220"/>
  <c r="N5776" i="8220" s="1"/>
  <c r="E5776" i="8220"/>
  <c r="N5775" i="8220"/>
  <c r="J5775" i="8220"/>
  <c r="E5775" i="8220"/>
  <c r="N5774" i="8220"/>
  <c r="J5774" i="8220"/>
  <c r="E5774" i="8220"/>
  <c r="J5773" i="8220"/>
  <c r="N5773" i="8220" s="1"/>
  <c r="E5773" i="8220"/>
  <c r="J5772" i="8220"/>
  <c r="N5772" i="8220" s="1"/>
  <c r="E5772" i="8220"/>
  <c r="N5771" i="8220"/>
  <c r="J5771" i="8220"/>
  <c r="E5771" i="8220"/>
  <c r="J5770" i="8220"/>
  <c r="N5770" i="8220" s="1"/>
  <c r="E5770" i="8220"/>
  <c r="J5769" i="8220"/>
  <c r="N5769" i="8220" s="1"/>
  <c r="E5769" i="8220"/>
  <c r="J5768" i="8220"/>
  <c r="N5768" i="8220" s="1"/>
  <c r="E5768" i="8220"/>
  <c r="N5767" i="8220"/>
  <c r="J5767" i="8220"/>
  <c r="E5767" i="8220"/>
  <c r="J5766" i="8220"/>
  <c r="N5766" i="8220" s="1"/>
  <c r="E5766" i="8220"/>
  <c r="J5765" i="8220"/>
  <c r="N5765" i="8220" s="1"/>
  <c r="E5765" i="8220"/>
  <c r="J5764" i="8220"/>
  <c r="N5764" i="8220" s="1"/>
  <c r="E5764" i="8220"/>
  <c r="J5763" i="8220"/>
  <c r="N5763" i="8220" s="1"/>
  <c r="E5763" i="8220"/>
  <c r="J5762" i="8220"/>
  <c r="N5762" i="8220" s="1"/>
  <c r="E5762" i="8220"/>
  <c r="J5761" i="8220"/>
  <c r="N5761" i="8220" s="1"/>
  <c r="E5761" i="8220"/>
  <c r="J5760" i="8220"/>
  <c r="N5760" i="8220" s="1"/>
  <c r="E5760" i="8220"/>
  <c r="N5759" i="8220"/>
  <c r="J5759" i="8220"/>
  <c r="E5759" i="8220"/>
  <c r="J5758" i="8220"/>
  <c r="N5758" i="8220" s="1"/>
  <c r="E5758" i="8220"/>
  <c r="N5757" i="8220"/>
  <c r="J5757" i="8220"/>
  <c r="E5757" i="8220"/>
  <c r="J5756" i="8220"/>
  <c r="N5756" i="8220" s="1"/>
  <c r="E5756" i="8220"/>
  <c r="J5755" i="8220"/>
  <c r="N5755" i="8220" s="1"/>
  <c r="E5755" i="8220"/>
  <c r="J5754" i="8220"/>
  <c r="N5754" i="8220" s="1"/>
  <c r="E5754" i="8220"/>
  <c r="J5753" i="8220"/>
  <c r="N5753" i="8220" s="1"/>
  <c r="E5753" i="8220"/>
  <c r="J5752" i="8220"/>
  <c r="N5752" i="8220" s="1"/>
  <c r="E5752" i="8220"/>
  <c r="N5751" i="8220"/>
  <c r="J5751" i="8220"/>
  <c r="E5751" i="8220"/>
  <c r="J5750" i="8220"/>
  <c r="N5750" i="8220" s="1"/>
  <c r="E5750" i="8220"/>
  <c r="J5749" i="8220"/>
  <c r="N5749" i="8220" s="1"/>
  <c r="E5749" i="8220"/>
  <c r="J5748" i="8220"/>
  <c r="N5748" i="8220" s="1"/>
  <c r="E5748" i="8220"/>
  <c r="J5747" i="8220"/>
  <c r="N5747" i="8220" s="1"/>
  <c r="E5747" i="8220"/>
  <c r="J5746" i="8220"/>
  <c r="N5746" i="8220" s="1"/>
  <c r="E5746" i="8220"/>
  <c r="J5745" i="8220"/>
  <c r="N5745" i="8220" s="1"/>
  <c r="E5745" i="8220"/>
  <c r="J5744" i="8220"/>
  <c r="N5744" i="8220" s="1"/>
  <c r="E5744" i="8220"/>
  <c r="N5743" i="8220"/>
  <c r="J5743" i="8220"/>
  <c r="E5743" i="8220"/>
  <c r="J5742" i="8220"/>
  <c r="N5742" i="8220" s="1"/>
  <c r="E5742" i="8220"/>
  <c r="N5741" i="8220"/>
  <c r="J5741" i="8220"/>
  <c r="E5741" i="8220"/>
  <c r="J5740" i="8220"/>
  <c r="N5740" i="8220" s="1"/>
  <c r="E5740" i="8220"/>
  <c r="J5739" i="8220"/>
  <c r="N5739" i="8220" s="1"/>
  <c r="E5739" i="8220"/>
  <c r="J5738" i="8220"/>
  <c r="N5738" i="8220" s="1"/>
  <c r="E5738" i="8220"/>
  <c r="J5737" i="8220"/>
  <c r="N5737" i="8220" s="1"/>
  <c r="E5737" i="8220"/>
  <c r="J5736" i="8220"/>
  <c r="N5736" i="8220" s="1"/>
  <c r="E5736" i="8220"/>
  <c r="J5735" i="8220"/>
  <c r="N5735" i="8220" s="1"/>
  <c r="E5735" i="8220"/>
  <c r="J5734" i="8220"/>
  <c r="N5734" i="8220" s="1"/>
  <c r="E5734" i="8220"/>
  <c r="N5733" i="8220"/>
  <c r="J5733" i="8220"/>
  <c r="E5733" i="8220"/>
  <c r="J5732" i="8220"/>
  <c r="N5732" i="8220" s="1"/>
  <c r="E5732" i="8220"/>
  <c r="N5731" i="8220"/>
  <c r="J5731" i="8220"/>
  <c r="E5731" i="8220"/>
  <c r="J5730" i="8220"/>
  <c r="N5730" i="8220" s="1"/>
  <c r="E5730" i="8220"/>
  <c r="J5729" i="8220"/>
  <c r="N5729" i="8220" s="1"/>
  <c r="E5729" i="8220"/>
  <c r="J5728" i="8220"/>
  <c r="N5728" i="8220" s="1"/>
  <c r="E5728" i="8220"/>
  <c r="J5727" i="8220"/>
  <c r="N5727" i="8220" s="1"/>
  <c r="E5727" i="8220"/>
  <c r="J5726" i="8220"/>
  <c r="N5726" i="8220" s="1"/>
  <c r="E5726" i="8220"/>
  <c r="N5725" i="8220"/>
  <c r="J5725" i="8220"/>
  <c r="E5725" i="8220"/>
  <c r="J5724" i="8220"/>
  <c r="N5724" i="8220" s="1"/>
  <c r="E5724" i="8220"/>
  <c r="N5723" i="8220"/>
  <c r="J5723" i="8220"/>
  <c r="E5723" i="8220"/>
  <c r="J5722" i="8220"/>
  <c r="N5722" i="8220" s="1"/>
  <c r="E5722" i="8220"/>
  <c r="J5721" i="8220"/>
  <c r="N5721" i="8220" s="1"/>
  <c r="E5721" i="8220"/>
  <c r="J5720" i="8220"/>
  <c r="N5720" i="8220" s="1"/>
  <c r="E5720" i="8220"/>
  <c r="N5719" i="8220"/>
  <c r="J5719" i="8220"/>
  <c r="E5719" i="8220"/>
  <c r="J5718" i="8220"/>
  <c r="N5718" i="8220" s="1"/>
  <c r="E5718" i="8220"/>
  <c r="J5717" i="8220"/>
  <c r="N5717" i="8220" s="1"/>
  <c r="E5717" i="8220"/>
  <c r="J5716" i="8220"/>
  <c r="N5716" i="8220" s="1"/>
  <c r="E5716" i="8220"/>
  <c r="J5715" i="8220"/>
  <c r="N5715" i="8220" s="1"/>
  <c r="E5715" i="8220"/>
  <c r="J5714" i="8220"/>
  <c r="N5714" i="8220" s="1"/>
  <c r="E5714" i="8220"/>
  <c r="N5713" i="8220"/>
  <c r="J5713" i="8220"/>
  <c r="E5713" i="8220"/>
  <c r="J5712" i="8220"/>
  <c r="N5712" i="8220" s="1"/>
  <c r="E5712" i="8220"/>
  <c r="N5711" i="8220"/>
  <c r="J5711" i="8220"/>
  <c r="E5711" i="8220"/>
  <c r="N5710" i="8220"/>
  <c r="J5710" i="8220"/>
  <c r="E5710" i="8220"/>
  <c r="J5709" i="8220"/>
  <c r="N5709" i="8220" s="1"/>
  <c r="E5709" i="8220"/>
  <c r="J5708" i="8220"/>
  <c r="N5708" i="8220" s="1"/>
  <c r="E5708" i="8220"/>
  <c r="N5707" i="8220"/>
  <c r="J5707" i="8220"/>
  <c r="E5707" i="8220"/>
  <c r="J5706" i="8220"/>
  <c r="N5706" i="8220" s="1"/>
  <c r="E5706" i="8220"/>
  <c r="J5705" i="8220"/>
  <c r="N5705" i="8220" s="1"/>
  <c r="E5705" i="8220"/>
  <c r="J5704" i="8220"/>
  <c r="N5704" i="8220" s="1"/>
  <c r="E5704" i="8220"/>
  <c r="N5703" i="8220"/>
  <c r="J5703" i="8220"/>
  <c r="E5703" i="8220"/>
  <c r="J5702" i="8220"/>
  <c r="N5702" i="8220" s="1"/>
  <c r="E5702" i="8220"/>
  <c r="J5701" i="8220"/>
  <c r="N5701" i="8220" s="1"/>
  <c r="E5701" i="8220"/>
  <c r="J5700" i="8220"/>
  <c r="N5700" i="8220" s="1"/>
  <c r="E5700" i="8220"/>
  <c r="N5699" i="8220"/>
  <c r="J5699" i="8220"/>
  <c r="E5699" i="8220"/>
  <c r="J5698" i="8220"/>
  <c r="N5698" i="8220" s="1"/>
  <c r="E5698" i="8220"/>
  <c r="J5697" i="8220"/>
  <c r="N5697" i="8220" s="1"/>
  <c r="E5697" i="8220"/>
  <c r="J5696" i="8220"/>
  <c r="N5696" i="8220" s="1"/>
  <c r="E5696" i="8220"/>
  <c r="J5695" i="8220"/>
  <c r="N5695" i="8220" s="1"/>
  <c r="E5695" i="8220"/>
  <c r="J5694" i="8220"/>
  <c r="N5694" i="8220" s="1"/>
  <c r="E5694" i="8220"/>
  <c r="N5693" i="8220"/>
  <c r="J5693" i="8220"/>
  <c r="E5693" i="8220"/>
  <c r="J5692" i="8220"/>
  <c r="N5692" i="8220" s="1"/>
  <c r="E5692" i="8220"/>
  <c r="J5691" i="8220"/>
  <c r="N5691" i="8220" s="1"/>
  <c r="E5691" i="8220"/>
  <c r="J5690" i="8220"/>
  <c r="N5690" i="8220" s="1"/>
  <c r="E5690" i="8220"/>
  <c r="J5689" i="8220"/>
  <c r="N5689" i="8220" s="1"/>
  <c r="E5689" i="8220"/>
  <c r="J5688" i="8220"/>
  <c r="N5688" i="8220" s="1"/>
  <c r="E5688" i="8220"/>
  <c r="N5687" i="8220"/>
  <c r="J5687" i="8220"/>
  <c r="E5687" i="8220"/>
  <c r="J5686" i="8220"/>
  <c r="N5686" i="8220" s="1"/>
  <c r="E5686" i="8220"/>
  <c r="J5685" i="8220"/>
  <c r="N5685" i="8220" s="1"/>
  <c r="E5685" i="8220"/>
  <c r="J5684" i="8220"/>
  <c r="N5684" i="8220" s="1"/>
  <c r="E5684" i="8220"/>
  <c r="N5683" i="8220"/>
  <c r="J5683" i="8220"/>
  <c r="E5683" i="8220"/>
  <c r="J5682" i="8220"/>
  <c r="N5682" i="8220" s="1"/>
  <c r="E5682" i="8220"/>
  <c r="J5681" i="8220"/>
  <c r="N5681" i="8220" s="1"/>
  <c r="E5681" i="8220"/>
  <c r="J5680" i="8220"/>
  <c r="N5680" i="8220" s="1"/>
  <c r="E5680" i="8220"/>
  <c r="J5679" i="8220"/>
  <c r="N5679" i="8220" s="1"/>
  <c r="E5679" i="8220"/>
  <c r="J5678" i="8220"/>
  <c r="N5678" i="8220" s="1"/>
  <c r="E5678" i="8220"/>
  <c r="N5677" i="8220"/>
  <c r="J5677" i="8220"/>
  <c r="E5677" i="8220"/>
  <c r="J5676" i="8220"/>
  <c r="N5676" i="8220" s="1"/>
  <c r="E5676" i="8220"/>
  <c r="J5675" i="8220"/>
  <c r="N5675" i="8220" s="1"/>
  <c r="E5675" i="8220"/>
  <c r="J5674" i="8220"/>
  <c r="N5674" i="8220" s="1"/>
  <c r="E5674" i="8220"/>
  <c r="J5673" i="8220"/>
  <c r="N5673" i="8220" s="1"/>
  <c r="E5673" i="8220"/>
  <c r="J5672" i="8220"/>
  <c r="N5672" i="8220" s="1"/>
  <c r="E5672" i="8220"/>
  <c r="J5671" i="8220"/>
  <c r="N5671" i="8220" s="1"/>
  <c r="E5671" i="8220"/>
  <c r="J5670" i="8220"/>
  <c r="N5670" i="8220" s="1"/>
  <c r="E5670" i="8220"/>
  <c r="J5669" i="8220"/>
  <c r="N5669" i="8220" s="1"/>
  <c r="E5669" i="8220"/>
  <c r="J5668" i="8220"/>
  <c r="N5668" i="8220" s="1"/>
  <c r="E5668" i="8220"/>
  <c r="N5667" i="8220"/>
  <c r="J5667" i="8220"/>
  <c r="E5667" i="8220"/>
  <c r="J5666" i="8220"/>
  <c r="N5666" i="8220" s="1"/>
  <c r="E5666" i="8220"/>
  <c r="N5665" i="8220"/>
  <c r="J5665" i="8220"/>
  <c r="E5665" i="8220"/>
  <c r="J5664" i="8220"/>
  <c r="N5664" i="8220" s="1"/>
  <c r="E5664" i="8220"/>
  <c r="J5663" i="8220"/>
  <c r="N5663" i="8220" s="1"/>
  <c r="E5663" i="8220"/>
  <c r="N5662" i="8220"/>
  <c r="J5662" i="8220"/>
  <c r="E5662" i="8220"/>
  <c r="J5661" i="8220"/>
  <c r="N5661" i="8220" s="1"/>
  <c r="E5661" i="8220"/>
  <c r="J5660" i="8220"/>
  <c r="N5660" i="8220" s="1"/>
  <c r="E5660" i="8220"/>
  <c r="N5659" i="8220"/>
  <c r="J5659" i="8220"/>
  <c r="E5659" i="8220"/>
  <c r="J5658" i="8220"/>
  <c r="N5658" i="8220" s="1"/>
  <c r="E5658" i="8220"/>
  <c r="J5657" i="8220"/>
  <c r="N5657" i="8220" s="1"/>
  <c r="E5657" i="8220"/>
  <c r="J5656" i="8220"/>
  <c r="N5656" i="8220" s="1"/>
  <c r="E5656" i="8220"/>
  <c r="N5655" i="8220"/>
  <c r="J5655" i="8220"/>
  <c r="E5655" i="8220"/>
  <c r="J5654" i="8220"/>
  <c r="N5654" i="8220" s="1"/>
  <c r="E5654" i="8220"/>
  <c r="J5653" i="8220"/>
  <c r="N5653" i="8220" s="1"/>
  <c r="E5653" i="8220"/>
  <c r="J5652" i="8220"/>
  <c r="N5652" i="8220" s="1"/>
  <c r="E5652" i="8220"/>
  <c r="N5651" i="8220"/>
  <c r="J5651" i="8220"/>
  <c r="E5651" i="8220"/>
  <c r="J5650" i="8220"/>
  <c r="N5650" i="8220" s="1"/>
  <c r="E5650" i="8220"/>
  <c r="J5649" i="8220"/>
  <c r="N5649" i="8220" s="1"/>
  <c r="E5649" i="8220"/>
  <c r="J5648" i="8220"/>
  <c r="N5648" i="8220" s="1"/>
  <c r="E5648" i="8220"/>
  <c r="N5647" i="8220"/>
  <c r="J5647" i="8220"/>
  <c r="E5647" i="8220"/>
  <c r="J5646" i="8220"/>
  <c r="N5646" i="8220" s="1"/>
  <c r="E5646" i="8220"/>
  <c r="J5645" i="8220"/>
  <c r="N5645" i="8220" s="1"/>
  <c r="E5645" i="8220"/>
  <c r="J5644" i="8220"/>
  <c r="N5644" i="8220" s="1"/>
  <c r="E5644" i="8220"/>
  <c r="J5643" i="8220"/>
  <c r="N5643" i="8220" s="1"/>
  <c r="E5643" i="8220"/>
  <c r="J5642" i="8220"/>
  <c r="N5642" i="8220" s="1"/>
  <c r="E5642" i="8220"/>
  <c r="J5641" i="8220"/>
  <c r="N5641" i="8220" s="1"/>
  <c r="E5641" i="8220"/>
  <c r="J5640" i="8220"/>
  <c r="N5640" i="8220" s="1"/>
  <c r="E5640" i="8220"/>
  <c r="N5639" i="8220"/>
  <c r="J5639" i="8220"/>
  <c r="E5639" i="8220"/>
  <c r="J5638" i="8220"/>
  <c r="N5638" i="8220" s="1"/>
  <c r="E5638" i="8220"/>
  <c r="J5637" i="8220"/>
  <c r="N5637" i="8220" s="1"/>
  <c r="E5637" i="8220"/>
  <c r="J5636" i="8220"/>
  <c r="N5636" i="8220" s="1"/>
  <c r="E5636" i="8220"/>
  <c r="J5635" i="8220"/>
  <c r="N5635" i="8220" s="1"/>
  <c r="E5635" i="8220"/>
  <c r="J5634" i="8220"/>
  <c r="N5634" i="8220" s="1"/>
  <c r="E5634" i="8220"/>
  <c r="J5633" i="8220"/>
  <c r="N5633" i="8220" s="1"/>
  <c r="E5633" i="8220"/>
  <c r="J5632" i="8220"/>
  <c r="N5632" i="8220" s="1"/>
  <c r="E5632" i="8220"/>
  <c r="N5631" i="8220"/>
  <c r="J5631" i="8220"/>
  <c r="E5631" i="8220"/>
  <c r="J5630" i="8220"/>
  <c r="N5630" i="8220" s="1"/>
  <c r="E5630" i="8220"/>
  <c r="J5629" i="8220"/>
  <c r="N5629" i="8220" s="1"/>
  <c r="E5629" i="8220"/>
  <c r="J5628" i="8220"/>
  <c r="N5628" i="8220" s="1"/>
  <c r="E5628" i="8220"/>
  <c r="N5627" i="8220"/>
  <c r="J5627" i="8220"/>
  <c r="E5627" i="8220"/>
  <c r="J5626" i="8220"/>
  <c r="N5626" i="8220" s="1"/>
  <c r="E5626" i="8220"/>
  <c r="J5625" i="8220"/>
  <c r="N5625" i="8220" s="1"/>
  <c r="E5625" i="8220"/>
  <c r="J5624" i="8220"/>
  <c r="N5624" i="8220" s="1"/>
  <c r="E5624" i="8220"/>
  <c r="N5623" i="8220"/>
  <c r="J5623" i="8220"/>
  <c r="E5623" i="8220"/>
  <c r="J5622" i="8220"/>
  <c r="N5622" i="8220" s="1"/>
  <c r="E5622" i="8220"/>
  <c r="J5621" i="8220"/>
  <c r="N5621" i="8220" s="1"/>
  <c r="E5621" i="8220"/>
  <c r="J5620" i="8220"/>
  <c r="N5620" i="8220" s="1"/>
  <c r="E5620" i="8220"/>
  <c r="N5619" i="8220"/>
  <c r="J5619" i="8220"/>
  <c r="E5619" i="8220"/>
  <c r="J5618" i="8220"/>
  <c r="N5618" i="8220" s="1"/>
  <c r="E5618" i="8220"/>
  <c r="J5617" i="8220"/>
  <c r="N5617" i="8220" s="1"/>
  <c r="E5617" i="8220"/>
  <c r="J5616" i="8220"/>
  <c r="N5616" i="8220" s="1"/>
  <c r="E5616" i="8220"/>
  <c r="N5615" i="8220"/>
  <c r="J5615" i="8220"/>
  <c r="E5615" i="8220"/>
  <c r="J5614" i="8220"/>
  <c r="N5614" i="8220" s="1"/>
  <c r="E5614" i="8220"/>
  <c r="J5613" i="8220"/>
  <c r="N5613" i="8220" s="1"/>
  <c r="E5613" i="8220"/>
  <c r="J5612" i="8220"/>
  <c r="N5612" i="8220" s="1"/>
  <c r="E5612" i="8220"/>
  <c r="J5611" i="8220"/>
  <c r="N5611" i="8220" s="1"/>
  <c r="E5611" i="8220"/>
  <c r="N5610" i="8220"/>
  <c r="J5610" i="8220"/>
  <c r="E5610" i="8220"/>
  <c r="J5609" i="8220"/>
  <c r="N5609" i="8220" s="1"/>
  <c r="E5609" i="8220"/>
  <c r="N5608" i="8220"/>
  <c r="J5608" i="8220"/>
  <c r="E5608" i="8220"/>
  <c r="J5607" i="8220"/>
  <c r="N5607" i="8220" s="1"/>
  <c r="E5607" i="8220"/>
  <c r="J5606" i="8220"/>
  <c r="N5606" i="8220" s="1"/>
  <c r="E5606" i="8220"/>
  <c r="J5605" i="8220"/>
  <c r="N5605" i="8220" s="1"/>
  <c r="E5605" i="8220"/>
  <c r="J5604" i="8220"/>
  <c r="N5604" i="8220" s="1"/>
  <c r="E5604" i="8220"/>
  <c r="J5603" i="8220"/>
  <c r="N5603" i="8220" s="1"/>
  <c r="E5603" i="8220"/>
  <c r="J5602" i="8220"/>
  <c r="N5602" i="8220" s="1"/>
  <c r="E5602" i="8220"/>
  <c r="N5601" i="8220"/>
  <c r="J5601" i="8220"/>
  <c r="E5601" i="8220"/>
  <c r="J5600" i="8220"/>
  <c r="N5600" i="8220" s="1"/>
  <c r="E5600" i="8220"/>
  <c r="J5599" i="8220"/>
  <c r="N5599" i="8220" s="1"/>
  <c r="E5599" i="8220"/>
  <c r="J5598" i="8220"/>
  <c r="N5598" i="8220" s="1"/>
  <c r="E5598" i="8220"/>
  <c r="J5597" i="8220"/>
  <c r="N5597" i="8220" s="1"/>
  <c r="E5597" i="8220"/>
  <c r="J5596" i="8220"/>
  <c r="N5596" i="8220" s="1"/>
  <c r="E5596" i="8220"/>
  <c r="J5595" i="8220"/>
  <c r="N5595" i="8220" s="1"/>
  <c r="E5595" i="8220"/>
  <c r="N5594" i="8220"/>
  <c r="J5594" i="8220"/>
  <c r="E5594" i="8220"/>
  <c r="N5593" i="8220"/>
  <c r="J5593" i="8220"/>
  <c r="E5593" i="8220"/>
  <c r="J5592" i="8220"/>
  <c r="N5592" i="8220" s="1"/>
  <c r="E5592" i="8220"/>
  <c r="N5591" i="8220"/>
  <c r="J5591" i="8220"/>
  <c r="E5591" i="8220"/>
  <c r="J5590" i="8220"/>
  <c r="N5590" i="8220" s="1"/>
  <c r="E5590" i="8220"/>
  <c r="J5589" i="8220"/>
  <c r="N5589" i="8220" s="1"/>
  <c r="E5589" i="8220"/>
  <c r="J5588" i="8220"/>
  <c r="N5588" i="8220" s="1"/>
  <c r="E5588" i="8220"/>
  <c r="J5587" i="8220"/>
  <c r="N5587" i="8220" s="1"/>
  <c r="E5587" i="8220"/>
  <c r="N5586" i="8220"/>
  <c r="J5586" i="8220"/>
  <c r="E5586" i="8220"/>
  <c r="J5585" i="8220"/>
  <c r="N5585" i="8220" s="1"/>
  <c r="E5585" i="8220"/>
  <c r="J5584" i="8220"/>
  <c r="N5584" i="8220" s="1"/>
  <c r="E5584" i="8220"/>
  <c r="N5583" i="8220"/>
  <c r="J5583" i="8220"/>
  <c r="E5583" i="8220"/>
  <c r="J5582" i="8220"/>
  <c r="N5582" i="8220" s="1"/>
  <c r="E5582" i="8220"/>
  <c r="J5581" i="8220"/>
  <c r="N5581" i="8220" s="1"/>
  <c r="E5581" i="8220"/>
  <c r="J5580" i="8220"/>
  <c r="N5580" i="8220" s="1"/>
  <c r="E5580" i="8220"/>
  <c r="J5579" i="8220"/>
  <c r="N5579" i="8220" s="1"/>
  <c r="E5579" i="8220"/>
  <c r="J5578" i="8220"/>
  <c r="N5578" i="8220" s="1"/>
  <c r="E5578" i="8220"/>
  <c r="N5577" i="8220"/>
  <c r="J5577" i="8220"/>
  <c r="E5577" i="8220"/>
  <c r="J5576" i="8220"/>
  <c r="N5576" i="8220" s="1"/>
  <c r="E5576" i="8220"/>
  <c r="J5575" i="8220"/>
  <c r="N5575" i="8220" s="1"/>
  <c r="E5575" i="8220"/>
  <c r="J5574" i="8220"/>
  <c r="N5574" i="8220" s="1"/>
  <c r="E5574" i="8220"/>
  <c r="J5573" i="8220"/>
  <c r="N5573" i="8220" s="1"/>
  <c r="E5573" i="8220"/>
  <c r="J5572" i="8220"/>
  <c r="N5572" i="8220" s="1"/>
  <c r="E5572" i="8220"/>
  <c r="J5571" i="8220"/>
  <c r="N5571" i="8220" s="1"/>
  <c r="E5571" i="8220"/>
  <c r="N5570" i="8220"/>
  <c r="J5570" i="8220"/>
  <c r="E5570" i="8220"/>
  <c r="J5569" i="8220"/>
  <c r="N5569" i="8220" s="1"/>
  <c r="E5569" i="8220"/>
  <c r="J5568" i="8220"/>
  <c r="N5568" i="8220" s="1"/>
  <c r="E5568" i="8220"/>
  <c r="N5567" i="8220"/>
  <c r="J5567" i="8220"/>
  <c r="E5567" i="8220"/>
  <c r="J5566" i="8220"/>
  <c r="N5566" i="8220" s="1"/>
  <c r="E5566" i="8220"/>
  <c r="J5565" i="8220"/>
  <c r="N5565" i="8220" s="1"/>
  <c r="E5565" i="8220"/>
  <c r="J5564" i="8220"/>
  <c r="N5564" i="8220" s="1"/>
  <c r="E5564" i="8220"/>
  <c r="J5563" i="8220"/>
  <c r="N5563" i="8220" s="1"/>
  <c r="E5563" i="8220"/>
  <c r="J5562" i="8220"/>
  <c r="N5562" i="8220" s="1"/>
  <c r="E5562" i="8220"/>
  <c r="N5561" i="8220"/>
  <c r="J5561" i="8220"/>
  <c r="E5561" i="8220"/>
  <c r="J5560" i="8220"/>
  <c r="N5560" i="8220" s="1"/>
  <c r="E5560" i="8220"/>
  <c r="N5559" i="8220"/>
  <c r="J5559" i="8220"/>
  <c r="E5559" i="8220"/>
  <c r="J5558" i="8220"/>
  <c r="N5558" i="8220" s="1"/>
  <c r="E5558" i="8220"/>
  <c r="J5557" i="8220"/>
  <c r="N5557" i="8220" s="1"/>
  <c r="E5557" i="8220"/>
  <c r="J5556" i="8220"/>
  <c r="N5556" i="8220" s="1"/>
  <c r="E5556" i="8220"/>
  <c r="J5555" i="8220"/>
  <c r="N5555" i="8220" s="1"/>
  <c r="E5555" i="8220"/>
  <c r="N5554" i="8220"/>
  <c r="J5554" i="8220"/>
  <c r="E5554" i="8220"/>
  <c r="J5553" i="8220"/>
  <c r="N5553" i="8220" s="1"/>
  <c r="E5553" i="8220"/>
  <c r="N5552" i="8220"/>
  <c r="J5552" i="8220"/>
  <c r="E5552" i="8220"/>
  <c r="J5551" i="8220"/>
  <c r="N5551" i="8220" s="1"/>
  <c r="E5551" i="8220"/>
  <c r="J5550" i="8220"/>
  <c r="N5550" i="8220" s="1"/>
  <c r="E5550" i="8220"/>
  <c r="N5549" i="8220"/>
  <c r="J5549" i="8220"/>
  <c r="E5549" i="8220"/>
  <c r="J5548" i="8220"/>
  <c r="N5548" i="8220" s="1"/>
  <c r="E5548" i="8220"/>
  <c r="J5547" i="8220"/>
  <c r="N5547" i="8220" s="1"/>
  <c r="E5547" i="8220"/>
  <c r="J5546" i="8220"/>
  <c r="N5546" i="8220" s="1"/>
  <c r="E5546" i="8220"/>
  <c r="N5545" i="8220"/>
  <c r="J5545" i="8220"/>
  <c r="E5545" i="8220"/>
  <c r="J5544" i="8220"/>
  <c r="N5544" i="8220" s="1"/>
  <c r="E5544" i="8220"/>
  <c r="N5543" i="8220"/>
  <c r="J5543" i="8220"/>
  <c r="E5543" i="8220"/>
  <c r="J5542" i="8220"/>
  <c r="N5542" i="8220" s="1"/>
  <c r="E5542" i="8220"/>
  <c r="J5541" i="8220"/>
  <c r="N5541" i="8220" s="1"/>
  <c r="E5541" i="8220"/>
  <c r="J5540" i="8220"/>
  <c r="N5540" i="8220" s="1"/>
  <c r="E5540" i="8220"/>
  <c r="J5539" i="8220"/>
  <c r="N5539" i="8220" s="1"/>
  <c r="E5539" i="8220"/>
  <c r="N5538" i="8220"/>
  <c r="J5538" i="8220"/>
  <c r="E5538" i="8220"/>
  <c r="J5537" i="8220"/>
  <c r="N5537" i="8220" s="1"/>
  <c r="E5537" i="8220"/>
  <c r="J5536" i="8220"/>
  <c r="N5536" i="8220" s="1"/>
  <c r="E5536" i="8220"/>
  <c r="N5535" i="8220"/>
  <c r="J5535" i="8220"/>
  <c r="E5535" i="8220"/>
  <c r="J5534" i="8220"/>
  <c r="N5534" i="8220" s="1"/>
  <c r="E5534" i="8220"/>
  <c r="J5533" i="8220"/>
  <c r="N5533" i="8220" s="1"/>
  <c r="E5533" i="8220"/>
  <c r="J5532" i="8220"/>
  <c r="N5532" i="8220" s="1"/>
  <c r="E5532" i="8220"/>
  <c r="J5531" i="8220"/>
  <c r="N5531" i="8220" s="1"/>
  <c r="E5531" i="8220"/>
  <c r="J5530" i="8220"/>
  <c r="N5530" i="8220" s="1"/>
  <c r="E5530" i="8220"/>
  <c r="N5529" i="8220"/>
  <c r="J5529" i="8220"/>
  <c r="E5529" i="8220"/>
  <c r="J5528" i="8220"/>
  <c r="N5528" i="8220" s="1"/>
  <c r="E5528" i="8220"/>
  <c r="J5527" i="8220"/>
  <c r="N5527" i="8220" s="1"/>
  <c r="E5527" i="8220"/>
  <c r="J5526" i="8220"/>
  <c r="N5526" i="8220" s="1"/>
  <c r="E5526" i="8220"/>
  <c r="J5525" i="8220"/>
  <c r="N5525" i="8220" s="1"/>
  <c r="E5525" i="8220"/>
  <c r="J5524" i="8220"/>
  <c r="N5524" i="8220" s="1"/>
  <c r="E5524" i="8220"/>
  <c r="J5523" i="8220"/>
  <c r="N5523" i="8220" s="1"/>
  <c r="E5523" i="8220"/>
  <c r="N5522" i="8220"/>
  <c r="J5522" i="8220"/>
  <c r="E5522" i="8220"/>
  <c r="J5521" i="8220"/>
  <c r="N5521" i="8220" s="1"/>
  <c r="E5521" i="8220"/>
  <c r="J5520" i="8220"/>
  <c r="N5520" i="8220" s="1"/>
  <c r="E5520" i="8220"/>
  <c r="N5519" i="8220"/>
  <c r="J5519" i="8220"/>
  <c r="E5519" i="8220"/>
  <c r="J5518" i="8220"/>
  <c r="N5518" i="8220" s="1"/>
  <c r="E5518" i="8220"/>
  <c r="J5517" i="8220"/>
  <c r="N5517" i="8220" s="1"/>
  <c r="E5517" i="8220"/>
  <c r="J5516" i="8220"/>
  <c r="N5516" i="8220" s="1"/>
  <c r="E5516" i="8220"/>
  <c r="J5515" i="8220"/>
  <c r="N5515" i="8220" s="1"/>
  <c r="E5515" i="8220"/>
  <c r="J5514" i="8220"/>
  <c r="N5514" i="8220" s="1"/>
  <c r="E5514" i="8220"/>
  <c r="N5513" i="8220"/>
  <c r="J5513" i="8220"/>
  <c r="E5513" i="8220"/>
  <c r="J5512" i="8220"/>
  <c r="N5512" i="8220" s="1"/>
  <c r="E5512" i="8220"/>
  <c r="J5511" i="8220"/>
  <c r="N5511" i="8220" s="1"/>
  <c r="E5511" i="8220"/>
  <c r="J5510" i="8220"/>
  <c r="N5510" i="8220" s="1"/>
  <c r="E5510" i="8220"/>
  <c r="J5509" i="8220"/>
  <c r="N5509" i="8220" s="1"/>
  <c r="E5509" i="8220"/>
  <c r="J5508" i="8220"/>
  <c r="N5508" i="8220" s="1"/>
  <c r="E5508" i="8220"/>
  <c r="J5507" i="8220"/>
  <c r="N5507" i="8220" s="1"/>
  <c r="E5507" i="8220"/>
  <c r="N5506" i="8220"/>
  <c r="J5506" i="8220"/>
  <c r="E5506" i="8220"/>
  <c r="J5505" i="8220"/>
  <c r="N5505" i="8220" s="1"/>
  <c r="E5505" i="8220"/>
  <c r="J5504" i="8220"/>
  <c r="N5504" i="8220" s="1"/>
  <c r="E5504" i="8220"/>
  <c r="N5503" i="8220"/>
  <c r="J5503" i="8220"/>
  <c r="E5503" i="8220"/>
  <c r="J5502" i="8220"/>
  <c r="N5502" i="8220" s="1"/>
  <c r="E5502" i="8220"/>
  <c r="J5501" i="8220"/>
  <c r="N5501" i="8220" s="1"/>
  <c r="E5501" i="8220"/>
  <c r="J5500" i="8220"/>
  <c r="N5500" i="8220" s="1"/>
  <c r="E5500" i="8220"/>
  <c r="J5499" i="8220"/>
  <c r="N5499" i="8220" s="1"/>
  <c r="E5499" i="8220"/>
  <c r="J5498" i="8220"/>
  <c r="N5498" i="8220" s="1"/>
  <c r="E5498" i="8220"/>
  <c r="N5497" i="8220"/>
  <c r="J5497" i="8220"/>
  <c r="E5497" i="8220"/>
  <c r="J5496" i="8220"/>
  <c r="N5496" i="8220" s="1"/>
  <c r="E5496" i="8220"/>
  <c r="N5495" i="8220"/>
  <c r="J5495" i="8220"/>
  <c r="E5495" i="8220"/>
  <c r="J5494" i="8220"/>
  <c r="N5494" i="8220" s="1"/>
  <c r="E5494" i="8220"/>
  <c r="J5493" i="8220"/>
  <c r="N5493" i="8220" s="1"/>
  <c r="E5493" i="8220"/>
  <c r="J5492" i="8220"/>
  <c r="N5492" i="8220" s="1"/>
  <c r="E5492" i="8220"/>
  <c r="J5491" i="8220"/>
  <c r="N5491" i="8220" s="1"/>
  <c r="E5491" i="8220"/>
  <c r="N5490" i="8220"/>
  <c r="J5490" i="8220"/>
  <c r="E5490" i="8220"/>
  <c r="J5489" i="8220"/>
  <c r="N5489" i="8220" s="1"/>
  <c r="E5489" i="8220"/>
  <c r="N5488" i="8220"/>
  <c r="J5488" i="8220"/>
  <c r="E5488" i="8220"/>
  <c r="J5487" i="8220"/>
  <c r="N5487" i="8220" s="1"/>
  <c r="E5487" i="8220"/>
  <c r="J5486" i="8220"/>
  <c r="N5486" i="8220" s="1"/>
  <c r="E5486" i="8220"/>
  <c r="N5485" i="8220"/>
  <c r="J5485" i="8220"/>
  <c r="E5485" i="8220"/>
  <c r="J5484" i="8220"/>
  <c r="N5484" i="8220" s="1"/>
  <c r="E5484" i="8220"/>
  <c r="J5483" i="8220"/>
  <c r="N5483" i="8220" s="1"/>
  <c r="E5483" i="8220"/>
  <c r="J5482" i="8220"/>
  <c r="N5482" i="8220" s="1"/>
  <c r="E5482" i="8220"/>
  <c r="N5481" i="8220"/>
  <c r="J5481" i="8220"/>
  <c r="E5481" i="8220"/>
  <c r="J5480" i="8220"/>
  <c r="N5480" i="8220" s="1"/>
  <c r="E5480" i="8220"/>
  <c r="N5479" i="8220"/>
  <c r="J5479" i="8220"/>
  <c r="E5479" i="8220"/>
  <c r="J5478" i="8220"/>
  <c r="N5478" i="8220" s="1"/>
  <c r="E5478" i="8220"/>
  <c r="J5477" i="8220"/>
  <c r="N5477" i="8220" s="1"/>
  <c r="E5477" i="8220"/>
  <c r="J5476" i="8220"/>
  <c r="N5476" i="8220" s="1"/>
  <c r="E5476" i="8220"/>
  <c r="J5475" i="8220"/>
  <c r="N5475" i="8220" s="1"/>
  <c r="E5475" i="8220"/>
  <c r="N5474" i="8220"/>
  <c r="J5474" i="8220"/>
  <c r="E5474" i="8220"/>
  <c r="J5473" i="8220"/>
  <c r="N5473" i="8220" s="1"/>
  <c r="E5473" i="8220"/>
  <c r="J5472" i="8220"/>
  <c r="N5472" i="8220" s="1"/>
  <c r="E5472" i="8220"/>
  <c r="N5471" i="8220"/>
  <c r="J5471" i="8220"/>
  <c r="E5471" i="8220"/>
  <c r="J5470" i="8220"/>
  <c r="N5470" i="8220" s="1"/>
  <c r="E5470" i="8220"/>
  <c r="J5469" i="8220"/>
  <c r="N5469" i="8220" s="1"/>
  <c r="E5469" i="8220"/>
  <c r="J5468" i="8220"/>
  <c r="N5468" i="8220" s="1"/>
  <c r="E5468" i="8220"/>
  <c r="J5467" i="8220"/>
  <c r="N5467" i="8220" s="1"/>
  <c r="E5467" i="8220"/>
  <c r="J5466" i="8220"/>
  <c r="N5466" i="8220" s="1"/>
  <c r="E5466" i="8220"/>
  <c r="N5465" i="8220"/>
  <c r="J5465" i="8220"/>
  <c r="E5465" i="8220"/>
  <c r="J5464" i="8220"/>
  <c r="N5464" i="8220" s="1"/>
  <c r="E5464" i="8220"/>
  <c r="J5463" i="8220"/>
  <c r="N5463" i="8220" s="1"/>
  <c r="E5463" i="8220"/>
  <c r="J5462" i="8220"/>
  <c r="N5462" i="8220" s="1"/>
  <c r="E5462" i="8220"/>
  <c r="J5461" i="8220"/>
  <c r="N5461" i="8220" s="1"/>
  <c r="E5461" i="8220"/>
  <c r="J5460" i="8220"/>
  <c r="N5460" i="8220" s="1"/>
  <c r="E5460" i="8220"/>
  <c r="J5459" i="8220"/>
  <c r="N5459" i="8220" s="1"/>
  <c r="E5459" i="8220"/>
  <c r="N5458" i="8220"/>
  <c r="J5458" i="8220"/>
  <c r="E5458" i="8220"/>
  <c r="J5457" i="8220"/>
  <c r="N5457" i="8220" s="1"/>
  <c r="E5457" i="8220"/>
  <c r="J5456" i="8220"/>
  <c r="N5456" i="8220" s="1"/>
  <c r="E5456" i="8220"/>
  <c r="N5455" i="8220"/>
  <c r="J5455" i="8220"/>
  <c r="E5455" i="8220"/>
  <c r="J5454" i="8220"/>
  <c r="N5454" i="8220" s="1"/>
  <c r="E5454" i="8220"/>
  <c r="J5453" i="8220"/>
  <c r="N5453" i="8220" s="1"/>
  <c r="E5453" i="8220"/>
  <c r="J5452" i="8220"/>
  <c r="N5452" i="8220" s="1"/>
  <c r="E5452" i="8220"/>
  <c r="J5451" i="8220"/>
  <c r="N5451" i="8220" s="1"/>
  <c r="E5451" i="8220"/>
  <c r="J5450" i="8220"/>
  <c r="N5450" i="8220" s="1"/>
  <c r="E5450" i="8220"/>
  <c r="N5449" i="8220"/>
  <c r="J5449" i="8220"/>
  <c r="E5449" i="8220"/>
  <c r="J5448" i="8220"/>
  <c r="N5448" i="8220" s="1"/>
  <c r="E5448" i="8220"/>
  <c r="J5447" i="8220"/>
  <c r="N5447" i="8220" s="1"/>
  <c r="E5447" i="8220"/>
  <c r="J5446" i="8220"/>
  <c r="N5446" i="8220" s="1"/>
  <c r="E5446" i="8220"/>
  <c r="J5445" i="8220"/>
  <c r="N5445" i="8220" s="1"/>
  <c r="E5445" i="8220"/>
  <c r="J5444" i="8220"/>
  <c r="N5444" i="8220" s="1"/>
  <c r="E5444" i="8220"/>
  <c r="J5443" i="8220"/>
  <c r="N5443" i="8220" s="1"/>
  <c r="E5443" i="8220"/>
  <c r="N5442" i="8220"/>
  <c r="J5442" i="8220"/>
  <c r="E5442" i="8220"/>
  <c r="J5441" i="8220"/>
  <c r="N5441" i="8220" s="1"/>
  <c r="E5441" i="8220"/>
  <c r="J5440" i="8220"/>
  <c r="N5440" i="8220" s="1"/>
  <c r="E5440" i="8220"/>
  <c r="N5439" i="8220"/>
  <c r="J5439" i="8220"/>
  <c r="E5439" i="8220"/>
  <c r="J5438" i="8220"/>
  <c r="N5438" i="8220" s="1"/>
  <c r="E5438" i="8220"/>
  <c r="J5437" i="8220"/>
  <c r="N5437" i="8220" s="1"/>
  <c r="E5437" i="8220"/>
  <c r="J5436" i="8220"/>
  <c r="N5436" i="8220" s="1"/>
  <c r="E5436" i="8220"/>
  <c r="J5435" i="8220"/>
  <c r="N5435" i="8220" s="1"/>
  <c r="E5435" i="8220"/>
  <c r="J5434" i="8220"/>
  <c r="N5434" i="8220" s="1"/>
  <c r="E5434" i="8220"/>
  <c r="N5433" i="8220"/>
  <c r="J5433" i="8220"/>
  <c r="E5433" i="8220"/>
  <c r="J5432" i="8220"/>
  <c r="N5432" i="8220" s="1"/>
  <c r="E5432" i="8220"/>
  <c r="N5431" i="8220"/>
  <c r="J5431" i="8220"/>
  <c r="E5431" i="8220"/>
  <c r="J5430" i="8220"/>
  <c r="E5430" i="8220"/>
  <c r="M5429" i="8220"/>
  <c r="L5429" i="8220"/>
  <c r="K5429" i="8220"/>
  <c r="H5429" i="8220"/>
  <c r="G5429" i="8220"/>
  <c r="F5429" i="8220"/>
  <c r="J5428" i="8220"/>
  <c r="N5428" i="8220" s="1"/>
  <c r="E5428" i="8220"/>
  <c r="J5427" i="8220"/>
  <c r="N5427" i="8220" s="1"/>
  <c r="E5427" i="8220"/>
  <c r="J5426" i="8220"/>
  <c r="N5426" i="8220" s="1"/>
  <c r="E5426" i="8220"/>
  <c r="N5425" i="8220"/>
  <c r="J5425" i="8220"/>
  <c r="E5425" i="8220"/>
  <c r="J5424" i="8220"/>
  <c r="N5424" i="8220" s="1"/>
  <c r="E5424" i="8220"/>
  <c r="J5423" i="8220"/>
  <c r="N5423" i="8220" s="1"/>
  <c r="E5423" i="8220"/>
  <c r="J5422" i="8220"/>
  <c r="N5422" i="8220" s="1"/>
  <c r="E5422" i="8220"/>
  <c r="J5421" i="8220"/>
  <c r="N5421" i="8220" s="1"/>
  <c r="E5421" i="8220"/>
  <c r="J5420" i="8220"/>
  <c r="N5420" i="8220" s="1"/>
  <c r="E5420" i="8220"/>
  <c r="N5419" i="8220"/>
  <c r="J5419" i="8220"/>
  <c r="E5419" i="8220"/>
  <c r="J5418" i="8220"/>
  <c r="N5418" i="8220" s="1"/>
  <c r="E5418" i="8220"/>
  <c r="J5417" i="8220"/>
  <c r="N5417" i="8220" s="1"/>
  <c r="E5417" i="8220"/>
  <c r="J5416" i="8220"/>
  <c r="N5416" i="8220" s="1"/>
  <c r="E5416" i="8220"/>
  <c r="J5415" i="8220"/>
  <c r="N5415" i="8220" s="1"/>
  <c r="E5415" i="8220"/>
  <c r="N5414" i="8220"/>
  <c r="J5414" i="8220"/>
  <c r="E5414" i="8220"/>
  <c r="J5413" i="8220"/>
  <c r="N5413" i="8220" s="1"/>
  <c r="E5413" i="8220"/>
  <c r="J5412" i="8220"/>
  <c r="N5412" i="8220" s="1"/>
  <c r="E5412" i="8220"/>
  <c r="J5411" i="8220"/>
  <c r="N5411" i="8220" s="1"/>
  <c r="E5411" i="8220"/>
  <c r="J5410" i="8220"/>
  <c r="N5410" i="8220" s="1"/>
  <c r="E5410" i="8220"/>
  <c r="N5409" i="8220"/>
  <c r="J5409" i="8220"/>
  <c r="E5409" i="8220"/>
  <c r="J5408" i="8220"/>
  <c r="N5408" i="8220" s="1"/>
  <c r="E5408" i="8220"/>
  <c r="J5407" i="8220"/>
  <c r="N5407" i="8220" s="1"/>
  <c r="E5407" i="8220"/>
  <c r="J5406" i="8220"/>
  <c r="N5406" i="8220" s="1"/>
  <c r="E5406" i="8220"/>
  <c r="J5405" i="8220"/>
  <c r="N5405" i="8220" s="1"/>
  <c r="E5405" i="8220"/>
  <c r="J5404" i="8220"/>
  <c r="N5404" i="8220" s="1"/>
  <c r="E5404" i="8220"/>
  <c r="N5403" i="8220"/>
  <c r="J5403" i="8220"/>
  <c r="E5403" i="8220"/>
  <c r="J5402" i="8220"/>
  <c r="N5402" i="8220" s="1"/>
  <c r="E5402" i="8220"/>
  <c r="J5401" i="8220"/>
  <c r="N5401" i="8220" s="1"/>
  <c r="E5401" i="8220"/>
  <c r="J5400" i="8220"/>
  <c r="N5400" i="8220" s="1"/>
  <c r="E5400" i="8220"/>
  <c r="J5399" i="8220"/>
  <c r="N5399" i="8220" s="1"/>
  <c r="E5399" i="8220"/>
  <c r="N5398" i="8220"/>
  <c r="J5398" i="8220"/>
  <c r="E5398" i="8220"/>
  <c r="J5397" i="8220"/>
  <c r="N5397" i="8220" s="1"/>
  <c r="E5397" i="8220"/>
  <c r="J5396" i="8220"/>
  <c r="N5396" i="8220" s="1"/>
  <c r="E5396" i="8220"/>
  <c r="J5395" i="8220"/>
  <c r="N5395" i="8220" s="1"/>
  <c r="E5395" i="8220"/>
  <c r="J5394" i="8220"/>
  <c r="N5394" i="8220" s="1"/>
  <c r="E5394" i="8220"/>
  <c r="N5393" i="8220"/>
  <c r="J5393" i="8220"/>
  <c r="E5393" i="8220"/>
  <c r="J5392" i="8220"/>
  <c r="N5392" i="8220" s="1"/>
  <c r="E5392" i="8220"/>
  <c r="J5391" i="8220"/>
  <c r="N5391" i="8220" s="1"/>
  <c r="E5391" i="8220"/>
  <c r="N5390" i="8220"/>
  <c r="J5390" i="8220"/>
  <c r="E5390" i="8220"/>
  <c r="J5389" i="8220"/>
  <c r="N5389" i="8220" s="1"/>
  <c r="E5389" i="8220"/>
  <c r="J5388" i="8220"/>
  <c r="N5388" i="8220" s="1"/>
  <c r="E5388" i="8220"/>
  <c r="N5387" i="8220"/>
  <c r="J5387" i="8220"/>
  <c r="E5387" i="8220"/>
  <c r="J5386" i="8220"/>
  <c r="N5386" i="8220" s="1"/>
  <c r="E5386" i="8220"/>
  <c r="J5385" i="8220"/>
  <c r="N5385" i="8220" s="1"/>
  <c r="E5385" i="8220"/>
  <c r="J5384" i="8220"/>
  <c r="N5384" i="8220" s="1"/>
  <c r="E5384" i="8220"/>
  <c r="N5383" i="8220"/>
  <c r="J5383" i="8220"/>
  <c r="E5383" i="8220"/>
  <c r="J5382" i="8220"/>
  <c r="N5382" i="8220" s="1"/>
  <c r="E5382" i="8220"/>
  <c r="J5381" i="8220"/>
  <c r="N5381" i="8220" s="1"/>
  <c r="E5381" i="8220"/>
  <c r="N5380" i="8220"/>
  <c r="J5380" i="8220"/>
  <c r="E5380" i="8220"/>
  <c r="J5379" i="8220"/>
  <c r="N5379" i="8220" s="1"/>
  <c r="E5379" i="8220"/>
  <c r="J5378" i="8220"/>
  <c r="N5378" i="8220" s="1"/>
  <c r="E5378" i="8220"/>
  <c r="N5377" i="8220"/>
  <c r="J5377" i="8220"/>
  <c r="E5377" i="8220"/>
  <c r="J5376" i="8220"/>
  <c r="N5376" i="8220" s="1"/>
  <c r="E5376" i="8220"/>
  <c r="J5375" i="8220"/>
  <c r="N5375" i="8220" s="1"/>
  <c r="E5375" i="8220"/>
  <c r="N5374" i="8220"/>
  <c r="J5374" i="8220"/>
  <c r="E5374" i="8220"/>
  <c r="J5373" i="8220"/>
  <c r="N5373" i="8220" s="1"/>
  <c r="E5373" i="8220"/>
  <c r="J5372" i="8220"/>
  <c r="N5372" i="8220" s="1"/>
  <c r="E5372" i="8220"/>
  <c r="N5371" i="8220"/>
  <c r="J5371" i="8220"/>
  <c r="E5371" i="8220"/>
  <c r="J5370" i="8220"/>
  <c r="N5370" i="8220" s="1"/>
  <c r="E5370" i="8220"/>
  <c r="J5369" i="8220"/>
  <c r="N5369" i="8220" s="1"/>
  <c r="E5369" i="8220"/>
  <c r="J5368" i="8220"/>
  <c r="N5368" i="8220" s="1"/>
  <c r="E5368" i="8220"/>
  <c r="J5367" i="8220"/>
  <c r="N5367" i="8220" s="1"/>
  <c r="E5367" i="8220"/>
  <c r="N5366" i="8220"/>
  <c r="J5366" i="8220"/>
  <c r="E5366" i="8220"/>
  <c r="J5365" i="8220"/>
  <c r="N5365" i="8220" s="1"/>
  <c r="E5365" i="8220"/>
  <c r="J5364" i="8220"/>
  <c r="N5364" i="8220" s="1"/>
  <c r="E5364" i="8220"/>
  <c r="J5363" i="8220"/>
  <c r="N5363" i="8220" s="1"/>
  <c r="E5363" i="8220"/>
  <c r="J5362" i="8220"/>
  <c r="N5362" i="8220" s="1"/>
  <c r="E5362" i="8220"/>
  <c r="J5361" i="8220"/>
  <c r="N5361" i="8220" s="1"/>
  <c r="E5361" i="8220"/>
  <c r="J5360" i="8220"/>
  <c r="N5360" i="8220" s="1"/>
  <c r="E5360" i="8220"/>
  <c r="J5359" i="8220"/>
  <c r="N5359" i="8220" s="1"/>
  <c r="E5359" i="8220"/>
  <c r="N5358" i="8220"/>
  <c r="J5358" i="8220"/>
  <c r="E5358" i="8220"/>
  <c r="J5357" i="8220"/>
  <c r="N5357" i="8220" s="1"/>
  <c r="E5357" i="8220"/>
  <c r="J5356" i="8220"/>
  <c r="N5356" i="8220" s="1"/>
  <c r="E5356" i="8220"/>
  <c r="J5355" i="8220"/>
  <c r="N5355" i="8220" s="1"/>
  <c r="E5355" i="8220"/>
  <c r="J5354" i="8220"/>
  <c r="N5354" i="8220" s="1"/>
  <c r="E5354" i="8220"/>
  <c r="N5353" i="8220"/>
  <c r="J5353" i="8220"/>
  <c r="E5353" i="8220"/>
  <c r="J5352" i="8220"/>
  <c r="N5352" i="8220" s="1"/>
  <c r="E5352" i="8220"/>
  <c r="J5351" i="8220"/>
  <c r="N5351" i="8220" s="1"/>
  <c r="E5351" i="8220"/>
  <c r="N5350" i="8220"/>
  <c r="J5350" i="8220"/>
  <c r="E5350" i="8220"/>
  <c r="J5349" i="8220"/>
  <c r="N5349" i="8220" s="1"/>
  <c r="E5349" i="8220"/>
  <c r="J5348" i="8220"/>
  <c r="N5348" i="8220" s="1"/>
  <c r="E5348" i="8220"/>
  <c r="N5347" i="8220"/>
  <c r="J5347" i="8220"/>
  <c r="E5347" i="8220"/>
  <c r="J5346" i="8220"/>
  <c r="N5346" i="8220" s="1"/>
  <c r="E5346" i="8220"/>
  <c r="J5345" i="8220"/>
  <c r="N5345" i="8220" s="1"/>
  <c r="E5345" i="8220"/>
  <c r="J5344" i="8220"/>
  <c r="N5344" i="8220" s="1"/>
  <c r="E5344" i="8220"/>
  <c r="N5343" i="8220"/>
  <c r="J5343" i="8220"/>
  <c r="E5343" i="8220"/>
  <c r="J5342" i="8220"/>
  <c r="N5342" i="8220" s="1"/>
  <c r="E5342" i="8220"/>
  <c r="J5341" i="8220"/>
  <c r="N5341" i="8220" s="1"/>
  <c r="E5341" i="8220"/>
  <c r="N5340" i="8220"/>
  <c r="J5340" i="8220"/>
  <c r="E5340" i="8220"/>
  <c r="J5339" i="8220"/>
  <c r="N5339" i="8220" s="1"/>
  <c r="E5339" i="8220"/>
  <c r="J5338" i="8220"/>
  <c r="N5338" i="8220" s="1"/>
  <c r="E5338" i="8220"/>
  <c r="N5337" i="8220"/>
  <c r="J5337" i="8220"/>
  <c r="E5337" i="8220"/>
  <c r="J5336" i="8220"/>
  <c r="N5336" i="8220" s="1"/>
  <c r="E5336" i="8220"/>
  <c r="J5335" i="8220"/>
  <c r="N5335" i="8220" s="1"/>
  <c r="E5335" i="8220"/>
  <c r="N5334" i="8220"/>
  <c r="J5334" i="8220"/>
  <c r="E5334" i="8220"/>
  <c r="J5333" i="8220"/>
  <c r="N5333" i="8220" s="1"/>
  <c r="E5333" i="8220"/>
  <c r="J5332" i="8220"/>
  <c r="N5332" i="8220" s="1"/>
  <c r="E5332" i="8220"/>
  <c r="N5331" i="8220"/>
  <c r="J5331" i="8220"/>
  <c r="E5331" i="8220"/>
  <c r="J5330" i="8220"/>
  <c r="N5330" i="8220" s="1"/>
  <c r="E5330" i="8220"/>
  <c r="J5329" i="8220"/>
  <c r="N5329" i="8220" s="1"/>
  <c r="E5329" i="8220"/>
  <c r="J5328" i="8220"/>
  <c r="N5328" i="8220" s="1"/>
  <c r="E5328" i="8220"/>
  <c r="J5327" i="8220"/>
  <c r="N5327" i="8220" s="1"/>
  <c r="E5327" i="8220"/>
  <c r="N5326" i="8220"/>
  <c r="J5326" i="8220"/>
  <c r="E5326" i="8220"/>
  <c r="J5325" i="8220"/>
  <c r="N5325" i="8220" s="1"/>
  <c r="E5325" i="8220"/>
  <c r="J5324" i="8220"/>
  <c r="N5324" i="8220" s="1"/>
  <c r="E5324" i="8220"/>
  <c r="J5323" i="8220"/>
  <c r="N5323" i="8220" s="1"/>
  <c r="E5323" i="8220"/>
  <c r="J5322" i="8220"/>
  <c r="N5322" i="8220" s="1"/>
  <c r="E5322" i="8220"/>
  <c r="N5321" i="8220"/>
  <c r="J5321" i="8220"/>
  <c r="E5321" i="8220"/>
  <c r="J5320" i="8220"/>
  <c r="N5320" i="8220" s="1"/>
  <c r="E5320" i="8220"/>
  <c r="J5319" i="8220"/>
  <c r="N5319" i="8220" s="1"/>
  <c r="E5319" i="8220"/>
  <c r="J5318" i="8220"/>
  <c r="N5318" i="8220" s="1"/>
  <c r="E5318" i="8220"/>
  <c r="J5317" i="8220"/>
  <c r="N5317" i="8220" s="1"/>
  <c r="E5317" i="8220"/>
  <c r="J5316" i="8220"/>
  <c r="N5316" i="8220" s="1"/>
  <c r="E5316" i="8220"/>
  <c r="N5315" i="8220"/>
  <c r="J5315" i="8220"/>
  <c r="E5315" i="8220"/>
  <c r="J5314" i="8220"/>
  <c r="N5314" i="8220" s="1"/>
  <c r="E5314" i="8220"/>
  <c r="J5313" i="8220"/>
  <c r="N5313" i="8220" s="1"/>
  <c r="E5313" i="8220"/>
  <c r="J5312" i="8220"/>
  <c r="N5312" i="8220" s="1"/>
  <c r="E5312" i="8220"/>
  <c r="J5311" i="8220"/>
  <c r="N5311" i="8220" s="1"/>
  <c r="E5311" i="8220"/>
  <c r="N5310" i="8220"/>
  <c r="J5310" i="8220"/>
  <c r="E5310" i="8220"/>
  <c r="J5309" i="8220"/>
  <c r="N5309" i="8220" s="1"/>
  <c r="E5309" i="8220"/>
  <c r="J5308" i="8220"/>
  <c r="N5308" i="8220" s="1"/>
  <c r="E5308" i="8220"/>
  <c r="J5307" i="8220"/>
  <c r="N5307" i="8220" s="1"/>
  <c r="E5307" i="8220"/>
  <c r="J5306" i="8220"/>
  <c r="N5306" i="8220" s="1"/>
  <c r="E5306" i="8220"/>
  <c r="N5305" i="8220"/>
  <c r="J5305" i="8220"/>
  <c r="E5305" i="8220"/>
  <c r="J5304" i="8220"/>
  <c r="N5304" i="8220" s="1"/>
  <c r="E5304" i="8220"/>
  <c r="J5303" i="8220"/>
  <c r="N5303" i="8220" s="1"/>
  <c r="E5303" i="8220"/>
  <c r="J5302" i="8220"/>
  <c r="N5302" i="8220" s="1"/>
  <c r="E5302" i="8220"/>
  <c r="J5301" i="8220"/>
  <c r="N5301" i="8220" s="1"/>
  <c r="E5301" i="8220"/>
  <c r="J5300" i="8220"/>
  <c r="N5300" i="8220" s="1"/>
  <c r="E5300" i="8220"/>
  <c r="N5299" i="8220"/>
  <c r="J5299" i="8220"/>
  <c r="E5299" i="8220"/>
  <c r="J5298" i="8220"/>
  <c r="N5298" i="8220" s="1"/>
  <c r="E5298" i="8220"/>
  <c r="J5297" i="8220"/>
  <c r="N5297" i="8220" s="1"/>
  <c r="E5297" i="8220"/>
  <c r="J5296" i="8220"/>
  <c r="N5296" i="8220" s="1"/>
  <c r="E5296" i="8220"/>
  <c r="J5295" i="8220"/>
  <c r="N5295" i="8220" s="1"/>
  <c r="E5295" i="8220"/>
  <c r="N5294" i="8220"/>
  <c r="J5294" i="8220"/>
  <c r="E5294" i="8220"/>
  <c r="J5293" i="8220"/>
  <c r="N5293" i="8220" s="1"/>
  <c r="E5293" i="8220"/>
  <c r="J5292" i="8220"/>
  <c r="N5292" i="8220" s="1"/>
  <c r="E5292" i="8220"/>
  <c r="J5291" i="8220"/>
  <c r="N5291" i="8220" s="1"/>
  <c r="E5291" i="8220"/>
  <c r="J5290" i="8220"/>
  <c r="N5290" i="8220" s="1"/>
  <c r="E5290" i="8220"/>
  <c r="N5289" i="8220"/>
  <c r="J5289" i="8220"/>
  <c r="E5289" i="8220"/>
  <c r="J5288" i="8220"/>
  <c r="N5288" i="8220" s="1"/>
  <c r="E5288" i="8220"/>
  <c r="J5287" i="8220"/>
  <c r="N5287" i="8220" s="1"/>
  <c r="E5287" i="8220"/>
  <c r="N5286" i="8220"/>
  <c r="J5286" i="8220"/>
  <c r="E5286" i="8220"/>
  <c r="J5285" i="8220"/>
  <c r="N5285" i="8220" s="1"/>
  <c r="E5285" i="8220"/>
  <c r="J5284" i="8220"/>
  <c r="N5284" i="8220" s="1"/>
  <c r="E5284" i="8220"/>
  <c r="N5283" i="8220"/>
  <c r="J5283" i="8220"/>
  <c r="E5283" i="8220"/>
  <c r="J5282" i="8220"/>
  <c r="N5282" i="8220" s="1"/>
  <c r="E5282" i="8220"/>
  <c r="J5281" i="8220"/>
  <c r="N5281" i="8220" s="1"/>
  <c r="E5281" i="8220"/>
  <c r="J5280" i="8220"/>
  <c r="N5280" i="8220" s="1"/>
  <c r="E5280" i="8220"/>
  <c r="N5279" i="8220"/>
  <c r="J5279" i="8220"/>
  <c r="E5279" i="8220"/>
  <c r="J5278" i="8220"/>
  <c r="N5278" i="8220" s="1"/>
  <c r="E5278" i="8220"/>
  <c r="J5277" i="8220"/>
  <c r="N5277" i="8220" s="1"/>
  <c r="E5277" i="8220"/>
  <c r="N5276" i="8220"/>
  <c r="J5276" i="8220"/>
  <c r="E5276" i="8220"/>
  <c r="J5275" i="8220"/>
  <c r="N5275" i="8220" s="1"/>
  <c r="E5275" i="8220"/>
  <c r="J5274" i="8220"/>
  <c r="N5274" i="8220" s="1"/>
  <c r="E5274" i="8220"/>
  <c r="N5273" i="8220"/>
  <c r="J5273" i="8220"/>
  <c r="E5273" i="8220"/>
  <c r="J5272" i="8220"/>
  <c r="N5272" i="8220" s="1"/>
  <c r="E5272" i="8220"/>
  <c r="J5271" i="8220"/>
  <c r="N5271" i="8220" s="1"/>
  <c r="E5271" i="8220"/>
  <c r="N5270" i="8220"/>
  <c r="J5270" i="8220"/>
  <c r="E5270" i="8220"/>
  <c r="J5269" i="8220"/>
  <c r="N5269" i="8220" s="1"/>
  <c r="E5269" i="8220"/>
  <c r="J5268" i="8220"/>
  <c r="N5268" i="8220" s="1"/>
  <c r="E5268" i="8220"/>
  <c r="N5267" i="8220"/>
  <c r="J5267" i="8220"/>
  <c r="E5267" i="8220"/>
  <c r="J5266" i="8220"/>
  <c r="N5266" i="8220" s="1"/>
  <c r="E5266" i="8220"/>
  <c r="J5265" i="8220"/>
  <c r="N5265" i="8220" s="1"/>
  <c r="E5265" i="8220"/>
  <c r="J5264" i="8220"/>
  <c r="N5264" i="8220" s="1"/>
  <c r="E5264" i="8220"/>
  <c r="J5263" i="8220"/>
  <c r="N5263" i="8220" s="1"/>
  <c r="E5263" i="8220"/>
  <c r="N5262" i="8220"/>
  <c r="J5262" i="8220"/>
  <c r="E5262" i="8220"/>
  <c r="J5261" i="8220"/>
  <c r="N5261" i="8220" s="1"/>
  <c r="E5261" i="8220"/>
  <c r="J5260" i="8220"/>
  <c r="N5260" i="8220" s="1"/>
  <c r="E5260" i="8220"/>
  <c r="J5259" i="8220"/>
  <c r="N5259" i="8220" s="1"/>
  <c r="E5259" i="8220"/>
  <c r="J5258" i="8220"/>
  <c r="N5258" i="8220" s="1"/>
  <c r="E5258" i="8220"/>
  <c r="N5257" i="8220"/>
  <c r="J5257" i="8220"/>
  <c r="E5257" i="8220"/>
  <c r="J5256" i="8220"/>
  <c r="N5256" i="8220" s="1"/>
  <c r="E5256" i="8220"/>
  <c r="J5255" i="8220"/>
  <c r="N5255" i="8220" s="1"/>
  <c r="E5255" i="8220"/>
  <c r="J5254" i="8220"/>
  <c r="N5254" i="8220" s="1"/>
  <c r="E5254" i="8220"/>
  <c r="J5253" i="8220"/>
  <c r="N5253" i="8220" s="1"/>
  <c r="E5253" i="8220"/>
  <c r="J5252" i="8220"/>
  <c r="N5252" i="8220" s="1"/>
  <c r="E5252" i="8220"/>
  <c r="J5251" i="8220"/>
  <c r="N5251" i="8220" s="1"/>
  <c r="E5251" i="8220"/>
  <c r="J5250" i="8220"/>
  <c r="N5250" i="8220" s="1"/>
  <c r="E5250" i="8220"/>
  <c r="N5249" i="8220"/>
  <c r="J5249" i="8220"/>
  <c r="E5249" i="8220"/>
  <c r="J5248" i="8220"/>
  <c r="N5248" i="8220" s="1"/>
  <c r="E5248" i="8220"/>
  <c r="J5247" i="8220"/>
  <c r="N5247" i="8220" s="1"/>
  <c r="E5247" i="8220"/>
  <c r="N5246" i="8220"/>
  <c r="J5246" i="8220"/>
  <c r="E5246" i="8220"/>
  <c r="J5245" i="8220"/>
  <c r="N5245" i="8220" s="1"/>
  <c r="E5245" i="8220"/>
  <c r="J5244" i="8220"/>
  <c r="N5244" i="8220" s="1"/>
  <c r="E5244" i="8220"/>
  <c r="J5243" i="8220"/>
  <c r="N5243" i="8220" s="1"/>
  <c r="E5243" i="8220"/>
  <c r="J5242" i="8220"/>
  <c r="N5242" i="8220" s="1"/>
  <c r="E5242" i="8220"/>
  <c r="N5241" i="8220"/>
  <c r="J5241" i="8220"/>
  <c r="E5241" i="8220"/>
  <c r="J5240" i="8220"/>
  <c r="N5240" i="8220" s="1"/>
  <c r="E5240" i="8220"/>
  <c r="J5239" i="8220"/>
  <c r="N5239" i="8220" s="1"/>
  <c r="E5239" i="8220"/>
  <c r="J5238" i="8220"/>
  <c r="N5238" i="8220" s="1"/>
  <c r="E5238" i="8220"/>
  <c r="J5237" i="8220"/>
  <c r="N5237" i="8220" s="1"/>
  <c r="E5237" i="8220"/>
  <c r="J5236" i="8220"/>
  <c r="N5236" i="8220" s="1"/>
  <c r="E5236" i="8220"/>
  <c r="J5235" i="8220"/>
  <c r="N5235" i="8220" s="1"/>
  <c r="E5235" i="8220"/>
  <c r="J5234" i="8220"/>
  <c r="N5234" i="8220" s="1"/>
  <c r="E5234" i="8220"/>
  <c r="N5233" i="8220"/>
  <c r="J5233" i="8220"/>
  <c r="E5233" i="8220"/>
  <c r="J5232" i="8220"/>
  <c r="N5232" i="8220" s="1"/>
  <c r="E5232" i="8220"/>
  <c r="J5231" i="8220"/>
  <c r="N5231" i="8220" s="1"/>
  <c r="E5231" i="8220"/>
  <c r="N5230" i="8220"/>
  <c r="J5230" i="8220"/>
  <c r="E5230" i="8220"/>
  <c r="J5229" i="8220"/>
  <c r="N5229" i="8220" s="1"/>
  <c r="E5229" i="8220"/>
  <c r="J5228" i="8220"/>
  <c r="N5228" i="8220" s="1"/>
  <c r="E5228" i="8220"/>
  <c r="J5227" i="8220"/>
  <c r="N5227" i="8220" s="1"/>
  <c r="E5227" i="8220"/>
  <c r="J5226" i="8220"/>
  <c r="N5226" i="8220" s="1"/>
  <c r="E5226" i="8220"/>
  <c r="J5225" i="8220"/>
  <c r="N5225" i="8220" s="1"/>
  <c r="E5225" i="8220"/>
  <c r="N5224" i="8220"/>
  <c r="J5224" i="8220"/>
  <c r="E5224" i="8220"/>
  <c r="J5223" i="8220"/>
  <c r="N5223" i="8220" s="1"/>
  <c r="E5223" i="8220"/>
  <c r="J5222" i="8220"/>
  <c r="N5222" i="8220" s="1"/>
  <c r="E5222" i="8220"/>
  <c r="J5221" i="8220"/>
  <c r="N5221" i="8220" s="1"/>
  <c r="E5221" i="8220"/>
  <c r="J5220" i="8220"/>
  <c r="N5220" i="8220" s="1"/>
  <c r="E5220" i="8220"/>
  <c r="J5219" i="8220"/>
  <c r="N5219" i="8220" s="1"/>
  <c r="E5219" i="8220"/>
  <c r="J5218" i="8220"/>
  <c r="N5218" i="8220" s="1"/>
  <c r="E5218" i="8220"/>
  <c r="N5217" i="8220"/>
  <c r="J5217" i="8220"/>
  <c r="E5217" i="8220"/>
  <c r="J5216" i="8220"/>
  <c r="N5216" i="8220" s="1"/>
  <c r="E5216" i="8220"/>
  <c r="J5215" i="8220"/>
  <c r="N5215" i="8220" s="1"/>
  <c r="E5215" i="8220"/>
  <c r="N5214" i="8220"/>
  <c r="J5214" i="8220"/>
  <c r="E5214" i="8220"/>
  <c r="J5213" i="8220"/>
  <c r="N5213" i="8220" s="1"/>
  <c r="E5213" i="8220"/>
  <c r="J5212" i="8220"/>
  <c r="N5212" i="8220" s="1"/>
  <c r="E5212" i="8220"/>
  <c r="J5211" i="8220"/>
  <c r="N5211" i="8220" s="1"/>
  <c r="E5211" i="8220"/>
  <c r="J5210" i="8220"/>
  <c r="N5210" i="8220" s="1"/>
  <c r="E5210" i="8220"/>
  <c r="J5209" i="8220"/>
  <c r="N5209" i="8220" s="1"/>
  <c r="E5209" i="8220"/>
  <c r="N5208" i="8220"/>
  <c r="J5208" i="8220"/>
  <c r="E5208" i="8220"/>
  <c r="J5207" i="8220"/>
  <c r="N5207" i="8220" s="1"/>
  <c r="E5207" i="8220"/>
  <c r="N5206" i="8220"/>
  <c r="J5206" i="8220"/>
  <c r="E5206" i="8220"/>
  <c r="J5205" i="8220"/>
  <c r="N5205" i="8220" s="1"/>
  <c r="E5205" i="8220"/>
  <c r="J5204" i="8220"/>
  <c r="N5204" i="8220" s="1"/>
  <c r="E5204" i="8220"/>
  <c r="J5203" i="8220"/>
  <c r="N5203" i="8220" s="1"/>
  <c r="E5203" i="8220"/>
  <c r="J5202" i="8220"/>
  <c r="N5202" i="8220" s="1"/>
  <c r="E5202" i="8220"/>
  <c r="N5201" i="8220"/>
  <c r="J5201" i="8220"/>
  <c r="E5201" i="8220"/>
  <c r="J5200" i="8220"/>
  <c r="N5200" i="8220" s="1"/>
  <c r="E5200" i="8220"/>
  <c r="N5199" i="8220"/>
  <c r="J5199" i="8220"/>
  <c r="E5199" i="8220"/>
  <c r="J5198" i="8220"/>
  <c r="N5198" i="8220" s="1"/>
  <c r="E5198" i="8220"/>
  <c r="J5197" i="8220"/>
  <c r="N5197" i="8220" s="1"/>
  <c r="E5197" i="8220"/>
  <c r="N5196" i="8220"/>
  <c r="J5196" i="8220"/>
  <c r="E5196" i="8220"/>
  <c r="J5195" i="8220"/>
  <c r="N5195" i="8220" s="1"/>
  <c r="E5195" i="8220"/>
  <c r="J5194" i="8220"/>
  <c r="N5194" i="8220" s="1"/>
  <c r="E5194" i="8220"/>
  <c r="J5193" i="8220"/>
  <c r="N5193" i="8220" s="1"/>
  <c r="E5193" i="8220"/>
  <c r="N5192" i="8220"/>
  <c r="J5192" i="8220"/>
  <c r="E5192" i="8220"/>
  <c r="J5191" i="8220"/>
  <c r="N5191" i="8220" s="1"/>
  <c r="E5191" i="8220"/>
  <c r="N5190" i="8220"/>
  <c r="J5190" i="8220"/>
  <c r="E5190" i="8220"/>
  <c r="J5189" i="8220"/>
  <c r="N5189" i="8220" s="1"/>
  <c r="E5189" i="8220"/>
  <c r="J5188" i="8220"/>
  <c r="N5188" i="8220" s="1"/>
  <c r="E5188" i="8220"/>
  <c r="J5187" i="8220"/>
  <c r="N5187" i="8220" s="1"/>
  <c r="E5187" i="8220"/>
  <c r="J5186" i="8220"/>
  <c r="N5186" i="8220" s="1"/>
  <c r="E5186" i="8220"/>
  <c r="N5185" i="8220"/>
  <c r="J5185" i="8220"/>
  <c r="E5185" i="8220"/>
  <c r="J5184" i="8220"/>
  <c r="N5184" i="8220" s="1"/>
  <c r="E5184" i="8220"/>
  <c r="J5183" i="8220"/>
  <c r="N5183" i="8220" s="1"/>
  <c r="E5183" i="8220"/>
  <c r="N5182" i="8220"/>
  <c r="J5182" i="8220"/>
  <c r="E5182" i="8220"/>
  <c r="J5181" i="8220"/>
  <c r="N5181" i="8220" s="1"/>
  <c r="E5181" i="8220"/>
  <c r="J5180" i="8220"/>
  <c r="N5180" i="8220" s="1"/>
  <c r="E5180" i="8220"/>
  <c r="J5179" i="8220"/>
  <c r="N5179" i="8220" s="1"/>
  <c r="E5179" i="8220"/>
  <c r="J5178" i="8220"/>
  <c r="N5178" i="8220" s="1"/>
  <c r="E5178" i="8220"/>
  <c r="J5177" i="8220"/>
  <c r="N5177" i="8220" s="1"/>
  <c r="E5177" i="8220"/>
  <c r="N5176" i="8220"/>
  <c r="J5176" i="8220"/>
  <c r="E5176" i="8220"/>
  <c r="J5175" i="8220"/>
  <c r="N5175" i="8220" s="1"/>
  <c r="E5175" i="8220"/>
  <c r="N5174" i="8220"/>
  <c r="J5174" i="8220"/>
  <c r="E5174" i="8220"/>
  <c r="J5173" i="8220"/>
  <c r="N5173" i="8220" s="1"/>
  <c r="E5173" i="8220"/>
  <c r="J5172" i="8220"/>
  <c r="N5172" i="8220" s="1"/>
  <c r="E5172" i="8220"/>
  <c r="J5171" i="8220"/>
  <c r="N5171" i="8220" s="1"/>
  <c r="E5171" i="8220"/>
  <c r="N5170" i="8220"/>
  <c r="J5170" i="8220"/>
  <c r="E5170" i="8220"/>
  <c r="J5169" i="8220"/>
  <c r="N5169" i="8220" s="1"/>
  <c r="E5169" i="8220"/>
  <c r="N5168" i="8220"/>
  <c r="J5168" i="8220"/>
  <c r="E5168" i="8220"/>
  <c r="J5167" i="8220"/>
  <c r="N5167" i="8220" s="1"/>
  <c r="E5167" i="8220"/>
  <c r="J5166" i="8220"/>
  <c r="N5166" i="8220" s="1"/>
  <c r="E5166" i="8220"/>
  <c r="J5165" i="8220"/>
  <c r="N5165" i="8220" s="1"/>
  <c r="E5165" i="8220"/>
  <c r="J5164" i="8220"/>
  <c r="N5164" i="8220" s="1"/>
  <c r="E5164" i="8220"/>
  <c r="J5163" i="8220"/>
  <c r="N5163" i="8220" s="1"/>
  <c r="E5163" i="8220"/>
  <c r="N5162" i="8220"/>
  <c r="J5162" i="8220"/>
  <c r="E5162" i="8220"/>
  <c r="J5161" i="8220"/>
  <c r="N5161" i="8220" s="1"/>
  <c r="E5161" i="8220"/>
  <c r="N5160" i="8220"/>
  <c r="J5160" i="8220"/>
  <c r="E5160" i="8220"/>
  <c r="J5159" i="8220"/>
  <c r="N5159" i="8220" s="1"/>
  <c r="E5159" i="8220"/>
  <c r="J5158" i="8220"/>
  <c r="N5158" i="8220" s="1"/>
  <c r="E5158" i="8220"/>
  <c r="J5157" i="8220"/>
  <c r="N5157" i="8220" s="1"/>
  <c r="E5157" i="8220"/>
  <c r="J5156" i="8220"/>
  <c r="N5156" i="8220" s="1"/>
  <c r="E5156" i="8220"/>
  <c r="J5155" i="8220"/>
  <c r="N5155" i="8220" s="1"/>
  <c r="E5155" i="8220"/>
  <c r="J5154" i="8220"/>
  <c r="N5154" i="8220" s="1"/>
  <c r="E5154" i="8220"/>
  <c r="N5153" i="8220"/>
  <c r="J5153" i="8220"/>
  <c r="E5153" i="8220"/>
  <c r="J5152" i="8220"/>
  <c r="N5152" i="8220" s="1"/>
  <c r="E5152" i="8220"/>
  <c r="J5151" i="8220"/>
  <c r="N5151" i="8220" s="1"/>
  <c r="E5151" i="8220"/>
  <c r="N5150" i="8220"/>
  <c r="J5150" i="8220"/>
  <c r="E5150" i="8220"/>
  <c r="J5149" i="8220"/>
  <c r="N5149" i="8220" s="1"/>
  <c r="E5149" i="8220"/>
  <c r="J5148" i="8220"/>
  <c r="N5148" i="8220" s="1"/>
  <c r="E5148" i="8220"/>
  <c r="J5147" i="8220"/>
  <c r="N5147" i="8220" s="1"/>
  <c r="E5147" i="8220"/>
  <c r="J5146" i="8220"/>
  <c r="N5146" i="8220" s="1"/>
  <c r="E5146" i="8220"/>
  <c r="J5145" i="8220"/>
  <c r="N5145" i="8220" s="1"/>
  <c r="E5145" i="8220"/>
  <c r="J5144" i="8220"/>
  <c r="N5144" i="8220" s="1"/>
  <c r="E5144" i="8220"/>
  <c r="N5143" i="8220"/>
  <c r="J5143" i="8220"/>
  <c r="E5143" i="8220"/>
  <c r="J5142" i="8220"/>
  <c r="N5142" i="8220" s="1"/>
  <c r="E5142" i="8220"/>
  <c r="J5141" i="8220"/>
  <c r="N5141" i="8220" s="1"/>
  <c r="E5141" i="8220"/>
  <c r="N5140" i="8220"/>
  <c r="J5140" i="8220"/>
  <c r="E5140" i="8220"/>
  <c r="J5139" i="8220"/>
  <c r="N5139" i="8220" s="1"/>
  <c r="E5139" i="8220"/>
  <c r="J5138" i="8220"/>
  <c r="N5138" i="8220" s="1"/>
  <c r="E5138" i="8220"/>
  <c r="J5137" i="8220"/>
  <c r="N5137" i="8220" s="1"/>
  <c r="E5137" i="8220"/>
  <c r="N5136" i="8220"/>
  <c r="J5136" i="8220"/>
  <c r="E5136" i="8220"/>
  <c r="J5135" i="8220"/>
  <c r="N5135" i="8220" s="1"/>
  <c r="E5135" i="8220"/>
  <c r="J5134" i="8220"/>
  <c r="N5134" i="8220" s="1"/>
  <c r="E5134" i="8220"/>
  <c r="J5133" i="8220"/>
  <c r="N5133" i="8220" s="1"/>
  <c r="E5133" i="8220"/>
  <c r="J5132" i="8220"/>
  <c r="N5132" i="8220" s="1"/>
  <c r="E5132" i="8220"/>
  <c r="N5131" i="8220"/>
  <c r="J5131" i="8220"/>
  <c r="E5131" i="8220"/>
  <c r="J5130" i="8220"/>
  <c r="N5130" i="8220" s="1"/>
  <c r="E5130" i="8220"/>
  <c r="N5129" i="8220"/>
  <c r="J5129" i="8220"/>
  <c r="E5129" i="8220"/>
  <c r="J5128" i="8220"/>
  <c r="N5128" i="8220" s="1"/>
  <c r="E5128" i="8220"/>
  <c r="J5127" i="8220"/>
  <c r="N5127" i="8220" s="1"/>
  <c r="E5127" i="8220"/>
  <c r="N5126" i="8220"/>
  <c r="J5126" i="8220"/>
  <c r="E5126" i="8220"/>
  <c r="J5125" i="8220"/>
  <c r="N5125" i="8220" s="1"/>
  <c r="E5125" i="8220"/>
  <c r="J5124" i="8220"/>
  <c r="N5124" i="8220" s="1"/>
  <c r="E5124" i="8220"/>
  <c r="J5123" i="8220"/>
  <c r="N5123" i="8220" s="1"/>
  <c r="E5123" i="8220"/>
  <c r="J5122" i="8220"/>
  <c r="N5122" i="8220" s="1"/>
  <c r="E5122" i="8220"/>
  <c r="J5121" i="8220"/>
  <c r="N5121" i="8220" s="1"/>
  <c r="E5121" i="8220"/>
  <c r="N5120" i="8220"/>
  <c r="J5120" i="8220"/>
  <c r="E5120" i="8220"/>
  <c r="J5119" i="8220"/>
  <c r="N5119" i="8220" s="1"/>
  <c r="E5119" i="8220"/>
  <c r="J5118" i="8220"/>
  <c r="N5118" i="8220" s="1"/>
  <c r="E5118" i="8220"/>
  <c r="J5117" i="8220"/>
  <c r="N5117" i="8220" s="1"/>
  <c r="E5117" i="8220"/>
  <c r="J5116" i="8220"/>
  <c r="N5116" i="8220" s="1"/>
  <c r="E5116" i="8220"/>
  <c r="J5115" i="8220"/>
  <c r="N5115" i="8220" s="1"/>
  <c r="E5115" i="8220"/>
  <c r="J5114" i="8220"/>
  <c r="N5114" i="8220" s="1"/>
  <c r="E5114" i="8220"/>
  <c r="J5113" i="8220"/>
  <c r="N5113" i="8220" s="1"/>
  <c r="E5113" i="8220"/>
  <c r="N5112" i="8220"/>
  <c r="J5112" i="8220"/>
  <c r="E5112" i="8220"/>
  <c r="J5111" i="8220"/>
  <c r="N5111" i="8220" s="1"/>
  <c r="E5111" i="8220"/>
  <c r="J5110" i="8220"/>
  <c r="N5110" i="8220" s="1"/>
  <c r="E5110" i="8220"/>
  <c r="N5109" i="8220"/>
  <c r="J5109" i="8220"/>
  <c r="E5109" i="8220"/>
  <c r="J5108" i="8220"/>
  <c r="N5108" i="8220" s="1"/>
  <c r="E5108" i="8220"/>
  <c r="J5107" i="8220"/>
  <c r="N5107" i="8220" s="1"/>
  <c r="E5107" i="8220"/>
  <c r="J5106" i="8220"/>
  <c r="N5106" i="8220" s="1"/>
  <c r="E5106" i="8220"/>
  <c r="J5105" i="8220"/>
  <c r="N5105" i="8220" s="1"/>
  <c r="E5105" i="8220"/>
  <c r="J5104" i="8220"/>
  <c r="N5104" i="8220" s="1"/>
  <c r="E5104" i="8220"/>
  <c r="J5103" i="8220"/>
  <c r="N5103" i="8220" s="1"/>
  <c r="E5103" i="8220"/>
  <c r="N5102" i="8220"/>
  <c r="J5102" i="8220"/>
  <c r="E5102" i="8220"/>
  <c r="J5101" i="8220"/>
  <c r="N5101" i="8220" s="1"/>
  <c r="E5101" i="8220"/>
  <c r="N5100" i="8220"/>
  <c r="J5100" i="8220"/>
  <c r="E5100" i="8220"/>
  <c r="J5099" i="8220"/>
  <c r="N5099" i="8220" s="1"/>
  <c r="E5099" i="8220"/>
  <c r="J5098" i="8220"/>
  <c r="N5098" i="8220" s="1"/>
  <c r="E5098" i="8220"/>
  <c r="J5097" i="8220"/>
  <c r="N5097" i="8220" s="1"/>
  <c r="E5097" i="8220"/>
  <c r="J5096" i="8220"/>
  <c r="N5096" i="8220" s="1"/>
  <c r="E5096" i="8220"/>
  <c r="J5095" i="8220"/>
  <c r="N5095" i="8220" s="1"/>
  <c r="E5095" i="8220"/>
  <c r="J5094" i="8220"/>
  <c r="N5094" i="8220" s="1"/>
  <c r="E5094" i="8220"/>
  <c r="N5093" i="8220"/>
  <c r="J5093" i="8220"/>
  <c r="E5093" i="8220"/>
  <c r="J5092" i="8220"/>
  <c r="N5092" i="8220" s="1"/>
  <c r="E5092" i="8220"/>
  <c r="J5091" i="8220"/>
  <c r="N5091" i="8220" s="1"/>
  <c r="E5091" i="8220"/>
  <c r="J5090" i="8220"/>
  <c r="N5090" i="8220" s="1"/>
  <c r="E5090" i="8220"/>
  <c r="J5089" i="8220"/>
  <c r="N5089" i="8220" s="1"/>
  <c r="E5089" i="8220"/>
  <c r="J5088" i="8220"/>
  <c r="N5088" i="8220" s="1"/>
  <c r="E5088" i="8220"/>
  <c r="J5087" i="8220"/>
  <c r="N5087" i="8220" s="1"/>
  <c r="E5087" i="8220"/>
  <c r="N5086" i="8220"/>
  <c r="J5086" i="8220"/>
  <c r="E5086" i="8220"/>
  <c r="J5085" i="8220"/>
  <c r="N5085" i="8220" s="1"/>
  <c r="E5085" i="8220"/>
  <c r="N5084" i="8220"/>
  <c r="J5084" i="8220"/>
  <c r="E5084" i="8220"/>
  <c r="J5083" i="8220"/>
  <c r="N5083" i="8220" s="1"/>
  <c r="E5083" i="8220"/>
  <c r="J5082" i="8220"/>
  <c r="N5082" i="8220" s="1"/>
  <c r="E5082" i="8220"/>
  <c r="J5081" i="8220"/>
  <c r="N5081" i="8220" s="1"/>
  <c r="E5081" i="8220"/>
  <c r="J5080" i="8220"/>
  <c r="N5080" i="8220" s="1"/>
  <c r="E5080" i="8220"/>
  <c r="J5079" i="8220"/>
  <c r="N5079" i="8220" s="1"/>
  <c r="E5079" i="8220"/>
  <c r="J5078" i="8220"/>
  <c r="N5078" i="8220" s="1"/>
  <c r="E5078" i="8220"/>
  <c r="N5077" i="8220"/>
  <c r="J5077" i="8220"/>
  <c r="E5077" i="8220"/>
  <c r="J5076" i="8220"/>
  <c r="N5076" i="8220" s="1"/>
  <c r="E5076" i="8220"/>
  <c r="J5075" i="8220"/>
  <c r="N5075" i="8220" s="1"/>
  <c r="E5075" i="8220"/>
  <c r="J5074" i="8220"/>
  <c r="N5074" i="8220" s="1"/>
  <c r="E5074" i="8220"/>
  <c r="J5073" i="8220"/>
  <c r="N5073" i="8220" s="1"/>
  <c r="E5073" i="8220"/>
  <c r="J5072" i="8220"/>
  <c r="N5072" i="8220" s="1"/>
  <c r="E5072" i="8220"/>
  <c r="J5071" i="8220"/>
  <c r="N5071" i="8220" s="1"/>
  <c r="E5071" i="8220"/>
  <c r="N5070" i="8220"/>
  <c r="J5070" i="8220"/>
  <c r="E5070" i="8220"/>
  <c r="J5069" i="8220"/>
  <c r="N5069" i="8220" s="1"/>
  <c r="E5069" i="8220"/>
  <c r="N5068" i="8220"/>
  <c r="J5068" i="8220"/>
  <c r="E5068" i="8220"/>
  <c r="J5067" i="8220"/>
  <c r="N5067" i="8220" s="1"/>
  <c r="E5067" i="8220"/>
  <c r="J5066" i="8220"/>
  <c r="N5066" i="8220" s="1"/>
  <c r="E5066" i="8220"/>
  <c r="J5065" i="8220"/>
  <c r="N5065" i="8220" s="1"/>
  <c r="E5065" i="8220"/>
  <c r="J5064" i="8220"/>
  <c r="E5064" i="8220"/>
  <c r="M5063" i="8220"/>
  <c r="L5063" i="8220"/>
  <c r="K5063" i="8220"/>
  <c r="H5063" i="8220"/>
  <c r="G5063" i="8220"/>
  <c r="F5063" i="8220"/>
  <c r="J5062" i="8220"/>
  <c r="N5062" i="8220" s="1"/>
  <c r="E5062" i="8220"/>
  <c r="J5061" i="8220"/>
  <c r="N5061" i="8220" s="1"/>
  <c r="E5061" i="8220"/>
  <c r="N5060" i="8220"/>
  <c r="J5060" i="8220"/>
  <c r="E5060" i="8220"/>
  <c r="J5059" i="8220"/>
  <c r="N5059" i="8220" s="1"/>
  <c r="E5059" i="8220"/>
  <c r="J5058" i="8220"/>
  <c r="N5058" i="8220" s="1"/>
  <c r="E5058" i="8220"/>
  <c r="J5057" i="8220"/>
  <c r="N5057" i="8220" s="1"/>
  <c r="E5057" i="8220"/>
  <c r="J5056" i="8220"/>
  <c r="N5056" i="8220" s="1"/>
  <c r="E5056" i="8220"/>
  <c r="J5055" i="8220"/>
  <c r="N5055" i="8220" s="1"/>
  <c r="E5055" i="8220"/>
  <c r="J5054" i="8220"/>
  <c r="N5054" i="8220" s="1"/>
  <c r="E5054" i="8220"/>
  <c r="N5053" i="8220"/>
  <c r="J5053" i="8220"/>
  <c r="E5053" i="8220"/>
  <c r="J5052" i="8220"/>
  <c r="N5052" i="8220" s="1"/>
  <c r="E5052" i="8220"/>
  <c r="N5051" i="8220"/>
  <c r="J5051" i="8220"/>
  <c r="E5051" i="8220"/>
  <c r="J5050" i="8220"/>
  <c r="N5050" i="8220" s="1"/>
  <c r="E5050" i="8220"/>
  <c r="J5049" i="8220"/>
  <c r="N5049" i="8220" s="1"/>
  <c r="E5049" i="8220"/>
  <c r="J5048" i="8220"/>
  <c r="N5048" i="8220" s="1"/>
  <c r="E5048" i="8220"/>
  <c r="J5047" i="8220"/>
  <c r="N5047" i="8220" s="1"/>
  <c r="E5047" i="8220"/>
  <c r="J5046" i="8220"/>
  <c r="N5046" i="8220" s="1"/>
  <c r="E5046" i="8220"/>
  <c r="N5045" i="8220"/>
  <c r="J5045" i="8220"/>
  <c r="E5045" i="8220"/>
  <c r="J5044" i="8220"/>
  <c r="N5044" i="8220" s="1"/>
  <c r="E5044" i="8220"/>
  <c r="N5043" i="8220"/>
  <c r="J5043" i="8220"/>
  <c r="E5043" i="8220"/>
  <c r="J5042" i="8220"/>
  <c r="N5042" i="8220" s="1"/>
  <c r="E5042" i="8220"/>
  <c r="J5041" i="8220"/>
  <c r="N5041" i="8220" s="1"/>
  <c r="E5041" i="8220"/>
  <c r="J5040" i="8220"/>
  <c r="N5040" i="8220" s="1"/>
  <c r="E5040" i="8220"/>
  <c r="J5039" i="8220"/>
  <c r="N5039" i="8220" s="1"/>
  <c r="E5039" i="8220"/>
  <c r="J5038" i="8220"/>
  <c r="N5038" i="8220" s="1"/>
  <c r="E5038" i="8220"/>
  <c r="N5037" i="8220"/>
  <c r="J5037" i="8220"/>
  <c r="E5037" i="8220"/>
  <c r="J5036" i="8220"/>
  <c r="N5036" i="8220" s="1"/>
  <c r="E5036" i="8220"/>
  <c r="N5035" i="8220"/>
  <c r="J5035" i="8220"/>
  <c r="E5035" i="8220"/>
  <c r="J5034" i="8220"/>
  <c r="N5034" i="8220" s="1"/>
  <c r="E5034" i="8220"/>
  <c r="J5033" i="8220"/>
  <c r="N5033" i="8220" s="1"/>
  <c r="E5033" i="8220"/>
  <c r="J5032" i="8220"/>
  <c r="N5032" i="8220" s="1"/>
  <c r="E5032" i="8220"/>
  <c r="J5031" i="8220"/>
  <c r="N5031" i="8220" s="1"/>
  <c r="E5031" i="8220"/>
  <c r="J5030" i="8220"/>
  <c r="N5030" i="8220" s="1"/>
  <c r="E5030" i="8220"/>
  <c r="N5029" i="8220"/>
  <c r="J5029" i="8220"/>
  <c r="E5029" i="8220"/>
  <c r="J5028" i="8220"/>
  <c r="N5028" i="8220" s="1"/>
  <c r="E5028" i="8220"/>
  <c r="N5027" i="8220"/>
  <c r="J5027" i="8220"/>
  <c r="E5027" i="8220"/>
  <c r="J5026" i="8220"/>
  <c r="N5026" i="8220" s="1"/>
  <c r="E5026" i="8220"/>
  <c r="J5025" i="8220"/>
  <c r="N5025" i="8220" s="1"/>
  <c r="E5025" i="8220"/>
  <c r="J5024" i="8220"/>
  <c r="N5024" i="8220" s="1"/>
  <c r="E5024" i="8220"/>
  <c r="J5023" i="8220"/>
  <c r="N5023" i="8220" s="1"/>
  <c r="E5023" i="8220"/>
  <c r="J5022" i="8220"/>
  <c r="N5022" i="8220" s="1"/>
  <c r="E5022" i="8220"/>
  <c r="N5021" i="8220"/>
  <c r="J5021" i="8220"/>
  <c r="E5021" i="8220"/>
  <c r="J5020" i="8220"/>
  <c r="N5020" i="8220" s="1"/>
  <c r="E5020" i="8220"/>
  <c r="N5019" i="8220"/>
  <c r="J5019" i="8220"/>
  <c r="E5019" i="8220"/>
  <c r="J5018" i="8220"/>
  <c r="N5018" i="8220" s="1"/>
  <c r="E5018" i="8220"/>
  <c r="J5017" i="8220"/>
  <c r="N5017" i="8220" s="1"/>
  <c r="E5017" i="8220"/>
  <c r="J5016" i="8220"/>
  <c r="N5016" i="8220" s="1"/>
  <c r="E5016" i="8220"/>
  <c r="J5015" i="8220"/>
  <c r="N5015" i="8220" s="1"/>
  <c r="E5015" i="8220"/>
  <c r="J5014" i="8220"/>
  <c r="N5014" i="8220" s="1"/>
  <c r="E5014" i="8220"/>
  <c r="N5013" i="8220"/>
  <c r="J5013" i="8220"/>
  <c r="E5013" i="8220"/>
  <c r="J5012" i="8220"/>
  <c r="N5012" i="8220" s="1"/>
  <c r="E5012" i="8220"/>
  <c r="N5011" i="8220"/>
  <c r="J5011" i="8220"/>
  <c r="E5011" i="8220"/>
  <c r="J5010" i="8220"/>
  <c r="N5010" i="8220" s="1"/>
  <c r="E5010" i="8220"/>
  <c r="J5009" i="8220"/>
  <c r="N5009" i="8220" s="1"/>
  <c r="E5009" i="8220"/>
  <c r="J5008" i="8220"/>
  <c r="N5008" i="8220" s="1"/>
  <c r="E5008" i="8220"/>
  <c r="J5007" i="8220"/>
  <c r="N5007" i="8220" s="1"/>
  <c r="E5007" i="8220"/>
  <c r="J5006" i="8220"/>
  <c r="N5006" i="8220" s="1"/>
  <c r="E5006" i="8220"/>
  <c r="N5005" i="8220"/>
  <c r="J5005" i="8220"/>
  <c r="E5005" i="8220"/>
  <c r="J5004" i="8220"/>
  <c r="N5004" i="8220" s="1"/>
  <c r="E5004" i="8220"/>
  <c r="N5003" i="8220"/>
  <c r="J5003" i="8220"/>
  <c r="E5003" i="8220"/>
  <c r="J5002" i="8220"/>
  <c r="N5002" i="8220" s="1"/>
  <c r="E5002" i="8220"/>
  <c r="J5001" i="8220"/>
  <c r="N5001" i="8220" s="1"/>
  <c r="E5001" i="8220"/>
  <c r="J5000" i="8220"/>
  <c r="N5000" i="8220" s="1"/>
  <c r="E5000" i="8220"/>
  <c r="J4999" i="8220"/>
  <c r="N4999" i="8220" s="1"/>
  <c r="E4999" i="8220"/>
  <c r="J4998" i="8220"/>
  <c r="N4998" i="8220" s="1"/>
  <c r="E4998" i="8220"/>
  <c r="N4997" i="8220"/>
  <c r="J4997" i="8220"/>
  <c r="E4997" i="8220"/>
  <c r="J4996" i="8220"/>
  <c r="N4996" i="8220" s="1"/>
  <c r="E4996" i="8220"/>
  <c r="N4995" i="8220"/>
  <c r="J4995" i="8220"/>
  <c r="E4995" i="8220"/>
  <c r="J4994" i="8220"/>
  <c r="N4994" i="8220" s="1"/>
  <c r="E4994" i="8220"/>
  <c r="J4993" i="8220"/>
  <c r="N4993" i="8220" s="1"/>
  <c r="E4993" i="8220"/>
  <c r="J4992" i="8220"/>
  <c r="N4992" i="8220" s="1"/>
  <c r="E4992" i="8220"/>
  <c r="J4991" i="8220"/>
  <c r="N4991" i="8220" s="1"/>
  <c r="E4991" i="8220"/>
  <c r="J4990" i="8220"/>
  <c r="N4990" i="8220" s="1"/>
  <c r="E4990" i="8220"/>
  <c r="N4989" i="8220"/>
  <c r="J4989" i="8220"/>
  <c r="E4989" i="8220"/>
  <c r="J4988" i="8220"/>
  <c r="N4988" i="8220" s="1"/>
  <c r="E4988" i="8220"/>
  <c r="N4987" i="8220"/>
  <c r="J4987" i="8220"/>
  <c r="E4987" i="8220"/>
  <c r="J4986" i="8220"/>
  <c r="N4986" i="8220" s="1"/>
  <c r="E4986" i="8220"/>
  <c r="J4985" i="8220"/>
  <c r="N4985" i="8220" s="1"/>
  <c r="E4985" i="8220"/>
  <c r="J4984" i="8220"/>
  <c r="N4984" i="8220" s="1"/>
  <c r="E4984" i="8220"/>
  <c r="J4983" i="8220"/>
  <c r="N4983" i="8220" s="1"/>
  <c r="E4983" i="8220"/>
  <c r="J4982" i="8220"/>
  <c r="N4982" i="8220" s="1"/>
  <c r="E4982" i="8220"/>
  <c r="N4981" i="8220"/>
  <c r="J4981" i="8220"/>
  <c r="E4981" i="8220"/>
  <c r="J4980" i="8220"/>
  <c r="N4980" i="8220" s="1"/>
  <c r="E4980" i="8220"/>
  <c r="J4979" i="8220"/>
  <c r="N4979" i="8220" s="1"/>
  <c r="E4979" i="8220"/>
  <c r="J4978" i="8220"/>
  <c r="N4978" i="8220" s="1"/>
  <c r="E4978" i="8220"/>
  <c r="J4977" i="8220"/>
  <c r="N4977" i="8220" s="1"/>
  <c r="E4977" i="8220"/>
  <c r="J4976" i="8220"/>
  <c r="N4976" i="8220" s="1"/>
  <c r="E4976" i="8220"/>
  <c r="J4975" i="8220"/>
  <c r="N4975" i="8220" s="1"/>
  <c r="E4975" i="8220"/>
  <c r="J4974" i="8220"/>
  <c r="N4974" i="8220" s="1"/>
  <c r="E4974" i="8220"/>
  <c r="N4973" i="8220"/>
  <c r="J4973" i="8220"/>
  <c r="E4973" i="8220"/>
  <c r="J4972" i="8220"/>
  <c r="N4972" i="8220" s="1"/>
  <c r="E4972" i="8220"/>
  <c r="J4971" i="8220"/>
  <c r="N4971" i="8220" s="1"/>
  <c r="E4971" i="8220"/>
  <c r="J4970" i="8220"/>
  <c r="N4970" i="8220" s="1"/>
  <c r="E4970" i="8220"/>
  <c r="J4969" i="8220"/>
  <c r="N4969" i="8220" s="1"/>
  <c r="E4969" i="8220"/>
  <c r="J4968" i="8220"/>
  <c r="N4968" i="8220" s="1"/>
  <c r="E4968" i="8220"/>
  <c r="J4967" i="8220"/>
  <c r="N4967" i="8220" s="1"/>
  <c r="E4967" i="8220"/>
  <c r="J4966" i="8220"/>
  <c r="N4966" i="8220" s="1"/>
  <c r="E4966" i="8220"/>
  <c r="N4965" i="8220"/>
  <c r="J4965" i="8220"/>
  <c r="E4965" i="8220"/>
  <c r="J4964" i="8220"/>
  <c r="N4964" i="8220" s="1"/>
  <c r="E4964" i="8220"/>
  <c r="J4963" i="8220"/>
  <c r="N4963" i="8220" s="1"/>
  <c r="E4963" i="8220"/>
  <c r="J4962" i="8220"/>
  <c r="N4962" i="8220" s="1"/>
  <c r="E4962" i="8220"/>
  <c r="J4961" i="8220"/>
  <c r="N4961" i="8220" s="1"/>
  <c r="E4961" i="8220"/>
  <c r="J4960" i="8220"/>
  <c r="N4960" i="8220" s="1"/>
  <c r="E4960" i="8220"/>
  <c r="J4959" i="8220"/>
  <c r="N4959" i="8220" s="1"/>
  <c r="E4959" i="8220"/>
  <c r="J4958" i="8220"/>
  <c r="N4958" i="8220" s="1"/>
  <c r="E4958" i="8220"/>
  <c r="N4957" i="8220"/>
  <c r="J4957" i="8220"/>
  <c r="E4957" i="8220"/>
  <c r="J4956" i="8220"/>
  <c r="N4956" i="8220" s="1"/>
  <c r="E4956" i="8220"/>
  <c r="J4955" i="8220"/>
  <c r="N4955" i="8220" s="1"/>
  <c r="E4955" i="8220"/>
  <c r="J4954" i="8220"/>
  <c r="N4954" i="8220" s="1"/>
  <c r="E4954" i="8220"/>
  <c r="J4953" i="8220"/>
  <c r="N4953" i="8220" s="1"/>
  <c r="E4953" i="8220"/>
  <c r="J4952" i="8220"/>
  <c r="N4952" i="8220" s="1"/>
  <c r="E4952" i="8220"/>
  <c r="J4951" i="8220"/>
  <c r="N4951" i="8220" s="1"/>
  <c r="E4951" i="8220"/>
  <c r="J4950" i="8220"/>
  <c r="N4950" i="8220" s="1"/>
  <c r="E4950" i="8220"/>
  <c r="N4949" i="8220"/>
  <c r="J4949" i="8220"/>
  <c r="E4949" i="8220"/>
  <c r="J4948" i="8220"/>
  <c r="N4948" i="8220" s="1"/>
  <c r="E4948" i="8220"/>
  <c r="J4947" i="8220"/>
  <c r="N4947" i="8220" s="1"/>
  <c r="E4947" i="8220"/>
  <c r="J4946" i="8220"/>
  <c r="N4946" i="8220" s="1"/>
  <c r="E4946" i="8220"/>
  <c r="J4945" i="8220"/>
  <c r="N4945" i="8220" s="1"/>
  <c r="E4945" i="8220"/>
  <c r="J4944" i="8220"/>
  <c r="N4944" i="8220" s="1"/>
  <c r="E4944" i="8220"/>
  <c r="J4943" i="8220"/>
  <c r="N4943" i="8220" s="1"/>
  <c r="E4943" i="8220"/>
  <c r="J4942" i="8220"/>
  <c r="N4942" i="8220" s="1"/>
  <c r="E4942" i="8220"/>
  <c r="N4941" i="8220"/>
  <c r="J4941" i="8220"/>
  <c r="E4941" i="8220"/>
  <c r="J4940" i="8220"/>
  <c r="N4940" i="8220" s="1"/>
  <c r="E4940" i="8220"/>
  <c r="J4939" i="8220"/>
  <c r="N4939" i="8220" s="1"/>
  <c r="E4939" i="8220"/>
  <c r="J4938" i="8220"/>
  <c r="N4938" i="8220" s="1"/>
  <c r="E4938" i="8220"/>
  <c r="J4937" i="8220"/>
  <c r="N4937" i="8220" s="1"/>
  <c r="E4937" i="8220"/>
  <c r="J4936" i="8220"/>
  <c r="N4936" i="8220" s="1"/>
  <c r="E4936" i="8220"/>
  <c r="J4935" i="8220"/>
  <c r="N4935" i="8220" s="1"/>
  <c r="E4935" i="8220"/>
  <c r="J4934" i="8220"/>
  <c r="N4934" i="8220" s="1"/>
  <c r="E4934" i="8220"/>
  <c r="N4933" i="8220"/>
  <c r="J4933" i="8220"/>
  <c r="E4933" i="8220"/>
  <c r="J4932" i="8220"/>
  <c r="N4932" i="8220" s="1"/>
  <c r="E4932" i="8220"/>
  <c r="J4931" i="8220"/>
  <c r="N4931" i="8220" s="1"/>
  <c r="E4931" i="8220"/>
  <c r="J4930" i="8220"/>
  <c r="N4930" i="8220" s="1"/>
  <c r="E4930" i="8220"/>
  <c r="J4929" i="8220"/>
  <c r="N4929" i="8220" s="1"/>
  <c r="E4929" i="8220"/>
  <c r="J4928" i="8220"/>
  <c r="N4928" i="8220" s="1"/>
  <c r="E4928" i="8220"/>
  <c r="J4927" i="8220"/>
  <c r="N4927" i="8220" s="1"/>
  <c r="E4927" i="8220"/>
  <c r="J4926" i="8220"/>
  <c r="N4926" i="8220" s="1"/>
  <c r="E4926" i="8220"/>
  <c r="N4925" i="8220"/>
  <c r="J4925" i="8220"/>
  <c r="E4925" i="8220"/>
  <c r="J4924" i="8220"/>
  <c r="N4924" i="8220" s="1"/>
  <c r="E4924" i="8220"/>
  <c r="J4923" i="8220"/>
  <c r="N4923" i="8220" s="1"/>
  <c r="E4923" i="8220"/>
  <c r="J4922" i="8220"/>
  <c r="N4922" i="8220" s="1"/>
  <c r="E4922" i="8220"/>
  <c r="J4921" i="8220"/>
  <c r="N4921" i="8220" s="1"/>
  <c r="E4921" i="8220"/>
  <c r="J4920" i="8220"/>
  <c r="N4920" i="8220" s="1"/>
  <c r="E4920" i="8220"/>
  <c r="J4919" i="8220"/>
  <c r="N4919" i="8220" s="1"/>
  <c r="E4919" i="8220"/>
  <c r="J4918" i="8220"/>
  <c r="N4918" i="8220" s="1"/>
  <c r="E4918" i="8220"/>
  <c r="N4917" i="8220"/>
  <c r="J4917" i="8220"/>
  <c r="E4917" i="8220"/>
  <c r="J4916" i="8220"/>
  <c r="N4916" i="8220" s="1"/>
  <c r="E4916" i="8220"/>
  <c r="J4915" i="8220"/>
  <c r="N4915" i="8220" s="1"/>
  <c r="E4915" i="8220"/>
  <c r="J4914" i="8220"/>
  <c r="N4914" i="8220" s="1"/>
  <c r="E4914" i="8220"/>
  <c r="J4913" i="8220"/>
  <c r="N4913" i="8220" s="1"/>
  <c r="E4913" i="8220"/>
  <c r="J4912" i="8220"/>
  <c r="N4912" i="8220" s="1"/>
  <c r="E4912" i="8220"/>
  <c r="J4911" i="8220"/>
  <c r="N4911" i="8220" s="1"/>
  <c r="E4911" i="8220"/>
  <c r="J4910" i="8220"/>
  <c r="N4910" i="8220" s="1"/>
  <c r="E4910" i="8220"/>
  <c r="N4909" i="8220"/>
  <c r="J4909" i="8220"/>
  <c r="E4909" i="8220"/>
  <c r="J4908" i="8220"/>
  <c r="N4908" i="8220" s="1"/>
  <c r="E4908" i="8220"/>
  <c r="J4907" i="8220"/>
  <c r="N4907" i="8220" s="1"/>
  <c r="E4907" i="8220"/>
  <c r="J4906" i="8220"/>
  <c r="N4906" i="8220" s="1"/>
  <c r="E4906" i="8220"/>
  <c r="J4905" i="8220"/>
  <c r="N4905" i="8220" s="1"/>
  <c r="E4905" i="8220"/>
  <c r="J4904" i="8220"/>
  <c r="N4904" i="8220" s="1"/>
  <c r="E4904" i="8220"/>
  <c r="J4903" i="8220"/>
  <c r="N4903" i="8220" s="1"/>
  <c r="E4903" i="8220"/>
  <c r="J4902" i="8220"/>
  <c r="N4902" i="8220" s="1"/>
  <c r="E4902" i="8220"/>
  <c r="N4901" i="8220"/>
  <c r="J4901" i="8220"/>
  <c r="E4901" i="8220"/>
  <c r="J4900" i="8220"/>
  <c r="N4900" i="8220" s="1"/>
  <c r="E4900" i="8220"/>
  <c r="J4899" i="8220"/>
  <c r="N4899" i="8220" s="1"/>
  <c r="E4899" i="8220"/>
  <c r="J4898" i="8220"/>
  <c r="N4898" i="8220" s="1"/>
  <c r="E4898" i="8220"/>
  <c r="J4897" i="8220"/>
  <c r="N4897" i="8220" s="1"/>
  <c r="E4897" i="8220"/>
  <c r="J4896" i="8220"/>
  <c r="N4896" i="8220" s="1"/>
  <c r="E4896" i="8220"/>
  <c r="J4895" i="8220"/>
  <c r="N4895" i="8220" s="1"/>
  <c r="E4895" i="8220"/>
  <c r="J4894" i="8220"/>
  <c r="N4894" i="8220" s="1"/>
  <c r="E4894" i="8220"/>
  <c r="N4893" i="8220"/>
  <c r="J4893" i="8220"/>
  <c r="E4893" i="8220"/>
  <c r="J4892" i="8220"/>
  <c r="N4892" i="8220" s="1"/>
  <c r="E4892" i="8220"/>
  <c r="J4891" i="8220"/>
  <c r="N4891" i="8220" s="1"/>
  <c r="E4891" i="8220"/>
  <c r="J4890" i="8220"/>
  <c r="N4890" i="8220" s="1"/>
  <c r="E4890" i="8220"/>
  <c r="J4889" i="8220"/>
  <c r="N4889" i="8220" s="1"/>
  <c r="E4889" i="8220"/>
  <c r="J4888" i="8220"/>
  <c r="N4888" i="8220" s="1"/>
  <c r="E4888" i="8220"/>
  <c r="J4887" i="8220"/>
  <c r="N4887" i="8220" s="1"/>
  <c r="E4887" i="8220"/>
  <c r="J4886" i="8220"/>
  <c r="N4886" i="8220" s="1"/>
  <c r="E4886" i="8220"/>
  <c r="N4885" i="8220"/>
  <c r="J4885" i="8220"/>
  <c r="E4885" i="8220"/>
  <c r="J4884" i="8220"/>
  <c r="N4884" i="8220" s="1"/>
  <c r="E4884" i="8220"/>
  <c r="J4883" i="8220"/>
  <c r="N4883" i="8220" s="1"/>
  <c r="E4883" i="8220"/>
  <c r="J4882" i="8220"/>
  <c r="N4882" i="8220" s="1"/>
  <c r="E4882" i="8220"/>
  <c r="J4881" i="8220"/>
  <c r="N4881" i="8220" s="1"/>
  <c r="E4881" i="8220"/>
  <c r="J4880" i="8220"/>
  <c r="N4880" i="8220" s="1"/>
  <c r="E4880" i="8220"/>
  <c r="J4879" i="8220"/>
  <c r="N4879" i="8220" s="1"/>
  <c r="E4879" i="8220"/>
  <c r="J4878" i="8220"/>
  <c r="N4878" i="8220" s="1"/>
  <c r="E4878" i="8220"/>
  <c r="N4877" i="8220"/>
  <c r="J4877" i="8220"/>
  <c r="E4877" i="8220"/>
  <c r="J4876" i="8220"/>
  <c r="N4876" i="8220" s="1"/>
  <c r="E4876" i="8220"/>
  <c r="J4875" i="8220"/>
  <c r="N4875" i="8220" s="1"/>
  <c r="E4875" i="8220"/>
  <c r="J4874" i="8220"/>
  <c r="N4874" i="8220" s="1"/>
  <c r="E4874" i="8220"/>
  <c r="J4873" i="8220"/>
  <c r="N4873" i="8220" s="1"/>
  <c r="E4873" i="8220"/>
  <c r="J4872" i="8220"/>
  <c r="N4872" i="8220" s="1"/>
  <c r="E4872" i="8220"/>
  <c r="J4871" i="8220"/>
  <c r="N4871" i="8220" s="1"/>
  <c r="E4871" i="8220"/>
  <c r="J4870" i="8220"/>
  <c r="N4870" i="8220" s="1"/>
  <c r="E4870" i="8220"/>
  <c r="N4869" i="8220"/>
  <c r="J4869" i="8220"/>
  <c r="E4869" i="8220"/>
  <c r="J4868" i="8220"/>
  <c r="N4868" i="8220" s="1"/>
  <c r="E4868" i="8220"/>
  <c r="J4867" i="8220"/>
  <c r="N4867" i="8220" s="1"/>
  <c r="E4867" i="8220"/>
  <c r="J4866" i="8220"/>
  <c r="N4866" i="8220" s="1"/>
  <c r="E4866" i="8220"/>
  <c r="J4865" i="8220"/>
  <c r="N4865" i="8220" s="1"/>
  <c r="E4865" i="8220"/>
  <c r="J4864" i="8220"/>
  <c r="N4864" i="8220" s="1"/>
  <c r="E4864" i="8220"/>
  <c r="J4863" i="8220"/>
  <c r="N4863" i="8220" s="1"/>
  <c r="E4863" i="8220"/>
  <c r="J4862" i="8220"/>
  <c r="N4862" i="8220" s="1"/>
  <c r="E4862" i="8220"/>
  <c r="N4861" i="8220"/>
  <c r="J4861" i="8220"/>
  <c r="E4861" i="8220"/>
  <c r="J4860" i="8220"/>
  <c r="N4860" i="8220" s="1"/>
  <c r="E4860" i="8220"/>
  <c r="J4859" i="8220"/>
  <c r="N4859" i="8220" s="1"/>
  <c r="E4859" i="8220"/>
  <c r="J4858" i="8220"/>
  <c r="N4858" i="8220" s="1"/>
  <c r="E4858" i="8220"/>
  <c r="J4857" i="8220"/>
  <c r="N4857" i="8220" s="1"/>
  <c r="E4857" i="8220"/>
  <c r="J4856" i="8220"/>
  <c r="N4856" i="8220" s="1"/>
  <c r="E4856" i="8220"/>
  <c r="J4855" i="8220"/>
  <c r="N4855" i="8220" s="1"/>
  <c r="E4855" i="8220"/>
  <c r="J4854" i="8220"/>
  <c r="N4854" i="8220" s="1"/>
  <c r="E4854" i="8220"/>
  <c r="N4853" i="8220"/>
  <c r="J4853" i="8220"/>
  <c r="E4853" i="8220"/>
  <c r="J4852" i="8220"/>
  <c r="N4852" i="8220" s="1"/>
  <c r="E4852" i="8220"/>
  <c r="J4851" i="8220"/>
  <c r="N4851" i="8220" s="1"/>
  <c r="E4851" i="8220"/>
  <c r="J4850" i="8220"/>
  <c r="N4850" i="8220" s="1"/>
  <c r="E4850" i="8220"/>
  <c r="J4849" i="8220"/>
  <c r="N4849" i="8220" s="1"/>
  <c r="E4849" i="8220"/>
  <c r="J4848" i="8220"/>
  <c r="N4848" i="8220" s="1"/>
  <c r="E4848" i="8220"/>
  <c r="J4847" i="8220"/>
  <c r="N4847" i="8220" s="1"/>
  <c r="E4847" i="8220"/>
  <c r="J4846" i="8220"/>
  <c r="N4846" i="8220" s="1"/>
  <c r="E4846" i="8220"/>
  <c r="N4845" i="8220"/>
  <c r="J4845" i="8220"/>
  <c r="E4845" i="8220"/>
  <c r="J4844" i="8220"/>
  <c r="N4844" i="8220" s="1"/>
  <c r="E4844" i="8220"/>
  <c r="J4843" i="8220"/>
  <c r="N4843" i="8220" s="1"/>
  <c r="E4843" i="8220"/>
  <c r="J4842" i="8220"/>
  <c r="N4842" i="8220" s="1"/>
  <c r="E4842" i="8220"/>
  <c r="J4841" i="8220"/>
  <c r="N4841" i="8220" s="1"/>
  <c r="E4841" i="8220"/>
  <c r="J4840" i="8220"/>
  <c r="N4840" i="8220" s="1"/>
  <c r="E4840" i="8220"/>
  <c r="J4839" i="8220"/>
  <c r="N4839" i="8220" s="1"/>
  <c r="E4839" i="8220"/>
  <c r="J4838" i="8220"/>
  <c r="N4838" i="8220" s="1"/>
  <c r="E4838" i="8220"/>
  <c r="N4837" i="8220"/>
  <c r="J4837" i="8220"/>
  <c r="E4837" i="8220"/>
  <c r="J4836" i="8220"/>
  <c r="N4836" i="8220" s="1"/>
  <c r="E4836" i="8220"/>
  <c r="J4835" i="8220"/>
  <c r="N4835" i="8220" s="1"/>
  <c r="E4835" i="8220"/>
  <c r="J4834" i="8220"/>
  <c r="N4834" i="8220" s="1"/>
  <c r="E4834" i="8220"/>
  <c r="J4833" i="8220"/>
  <c r="N4833" i="8220" s="1"/>
  <c r="E4833" i="8220"/>
  <c r="J4832" i="8220"/>
  <c r="N4832" i="8220" s="1"/>
  <c r="E4832" i="8220"/>
  <c r="J4831" i="8220"/>
  <c r="N4831" i="8220" s="1"/>
  <c r="E4831" i="8220"/>
  <c r="J4830" i="8220"/>
  <c r="N4830" i="8220" s="1"/>
  <c r="E4830" i="8220"/>
  <c r="N4829" i="8220"/>
  <c r="J4829" i="8220"/>
  <c r="E4829" i="8220"/>
  <c r="J4828" i="8220"/>
  <c r="N4828" i="8220" s="1"/>
  <c r="E4828" i="8220"/>
  <c r="J4827" i="8220"/>
  <c r="N4827" i="8220" s="1"/>
  <c r="E4827" i="8220"/>
  <c r="J4826" i="8220"/>
  <c r="N4826" i="8220" s="1"/>
  <c r="E4826" i="8220"/>
  <c r="J4825" i="8220"/>
  <c r="N4825" i="8220" s="1"/>
  <c r="E4825" i="8220"/>
  <c r="J4824" i="8220"/>
  <c r="N4824" i="8220" s="1"/>
  <c r="E4824" i="8220"/>
  <c r="J4823" i="8220"/>
  <c r="N4823" i="8220" s="1"/>
  <c r="E4823" i="8220"/>
  <c r="J4822" i="8220"/>
  <c r="N4822" i="8220" s="1"/>
  <c r="E4822" i="8220"/>
  <c r="N4821" i="8220"/>
  <c r="J4821" i="8220"/>
  <c r="E4821" i="8220"/>
  <c r="J4820" i="8220"/>
  <c r="N4820" i="8220" s="1"/>
  <c r="E4820" i="8220"/>
  <c r="N4819" i="8220"/>
  <c r="J4819" i="8220"/>
  <c r="E4819" i="8220"/>
  <c r="J4818" i="8220"/>
  <c r="N4818" i="8220" s="1"/>
  <c r="E4818" i="8220"/>
  <c r="J4817" i="8220"/>
  <c r="N4817" i="8220" s="1"/>
  <c r="E4817" i="8220"/>
  <c r="J4816" i="8220"/>
  <c r="N4816" i="8220" s="1"/>
  <c r="E4816" i="8220"/>
  <c r="J4815" i="8220"/>
  <c r="N4815" i="8220" s="1"/>
  <c r="E4815" i="8220"/>
  <c r="J4814" i="8220"/>
  <c r="N4814" i="8220" s="1"/>
  <c r="E4814" i="8220"/>
  <c r="N4813" i="8220"/>
  <c r="J4813" i="8220"/>
  <c r="E4813" i="8220"/>
  <c r="J4812" i="8220"/>
  <c r="N4812" i="8220" s="1"/>
  <c r="E4812" i="8220"/>
  <c r="N4811" i="8220"/>
  <c r="J4811" i="8220"/>
  <c r="E4811" i="8220"/>
  <c r="J4810" i="8220"/>
  <c r="N4810" i="8220" s="1"/>
  <c r="E4810" i="8220"/>
  <c r="J4809" i="8220"/>
  <c r="N4809" i="8220" s="1"/>
  <c r="E4809" i="8220"/>
  <c r="J4808" i="8220"/>
  <c r="N4808" i="8220" s="1"/>
  <c r="E4808" i="8220"/>
  <c r="J4807" i="8220"/>
  <c r="N4807" i="8220" s="1"/>
  <c r="E4807" i="8220"/>
  <c r="J4806" i="8220"/>
  <c r="N4806" i="8220" s="1"/>
  <c r="E4806" i="8220"/>
  <c r="N4805" i="8220"/>
  <c r="J4805" i="8220"/>
  <c r="E4805" i="8220"/>
  <c r="J4804" i="8220"/>
  <c r="N4804" i="8220" s="1"/>
  <c r="E4804" i="8220"/>
  <c r="N4803" i="8220"/>
  <c r="J4803" i="8220"/>
  <c r="E4803" i="8220"/>
  <c r="J4802" i="8220"/>
  <c r="N4802" i="8220" s="1"/>
  <c r="E4802" i="8220"/>
  <c r="J4801" i="8220"/>
  <c r="N4801" i="8220" s="1"/>
  <c r="E4801" i="8220"/>
  <c r="J4800" i="8220"/>
  <c r="N4800" i="8220" s="1"/>
  <c r="E4800" i="8220"/>
  <c r="J4799" i="8220"/>
  <c r="N4799" i="8220" s="1"/>
  <c r="E4799" i="8220"/>
  <c r="J4798" i="8220"/>
  <c r="N4798" i="8220" s="1"/>
  <c r="E4798" i="8220"/>
  <c r="N4797" i="8220"/>
  <c r="J4797" i="8220"/>
  <c r="E4797" i="8220"/>
  <c r="J4796" i="8220"/>
  <c r="N4796" i="8220" s="1"/>
  <c r="E4796" i="8220"/>
  <c r="N4795" i="8220"/>
  <c r="J4795" i="8220"/>
  <c r="E4795" i="8220"/>
  <c r="J4794" i="8220"/>
  <c r="N4794" i="8220" s="1"/>
  <c r="E4794" i="8220"/>
  <c r="J4793" i="8220"/>
  <c r="N4793" i="8220" s="1"/>
  <c r="E4793" i="8220"/>
  <c r="J4792" i="8220"/>
  <c r="N4792" i="8220" s="1"/>
  <c r="E4792" i="8220"/>
  <c r="J4791" i="8220"/>
  <c r="N4791" i="8220" s="1"/>
  <c r="E4791" i="8220"/>
  <c r="J4790" i="8220"/>
  <c r="N4790" i="8220" s="1"/>
  <c r="E4790" i="8220"/>
  <c r="N4789" i="8220"/>
  <c r="J4789" i="8220"/>
  <c r="E4789" i="8220"/>
  <c r="J4788" i="8220"/>
  <c r="N4788" i="8220" s="1"/>
  <c r="E4788" i="8220"/>
  <c r="N4787" i="8220"/>
  <c r="J4787" i="8220"/>
  <c r="E4787" i="8220"/>
  <c r="J4786" i="8220"/>
  <c r="N4786" i="8220" s="1"/>
  <c r="E4786" i="8220"/>
  <c r="J4785" i="8220"/>
  <c r="N4785" i="8220" s="1"/>
  <c r="E4785" i="8220"/>
  <c r="J4784" i="8220"/>
  <c r="N4784" i="8220" s="1"/>
  <c r="E4784" i="8220"/>
  <c r="J4783" i="8220"/>
  <c r="N4783" i="8220" s="1"/>
  <c r="E4783" i="8220"/>
  <c r="J4782" i="8220"/>
  <c r="N4782" i="8220" s="1"/>
  <c r="E4782" i="8220"/>
  <c r="N4781" i="8220"/>
  <c r="J4781" i="8220"/>
  <c r="E4781" i="8220"/>
  <c r="J4780" i="8220"/>
  <c r="N4780" i="8220" s="1"/>
  <c r="E4780" i="8220"/>
  <c r="N4779" i="8220"/>
  <c r="J4779" i="8220"/>
  <c r="E4779" i="8220"/>
  <c r="J4778" i="8220"/>
  <c r="N4778" i="8220" s="1"/>
  <c r="E4778" i="8220"/>
  <c r="J4777" i="8220"/>
  <c r="N4777" i="8220" s="1"/>
  <c r="E4777" i="8220"/>
  <c r="J4776" i="8220"/>
  <c r="N4776" i="8220" s="1"/>
  <c r="E4776" i="8220"/>
  <c r="J4775" i="8220"/>
  <c r="N4775" i="8220" s="1"/>
  <c r="E4775" i="8220"/>
  <c r="J4774" i="8220"/>
  <c r="N4774" i="8220" s="1"/>
  <c r="E4774" i="8220"/>
  <c r="N4773" i="8220"/>
  <c r="J4773" i="8220"/>
  <c r="E4773" i="8220"/>
  <c r="J4772" i="8220"/>
  <c r="N4772" i="8220" s="1"/>
  <c r="E4772" i="8220"/>
  <c r="N4771" i="8220"/>
  <c r="J4771" i="8220"/>
  <c r="E4771" i="8220"/>
  <c r="J4770" i="8220"/>
  <c r="N4770" i="8220" s="1"/>
  <c r="E4770" i="8220"/>
  <c r="J4769" i="8220"/>
  <c r="N4769" i="8220" s="1"/>
  <c r="E4769" i="8220"/>
  <c r="J4768" i="8220"/>
  <c r="N4768" i="8220" s="1"/>
  <c r="E4768" i="8220"/>
  <c r="J4767" i="8220"/>
  <c r="N4767" i="8220" s="1"/>
  <c r="E4767" i="8220"/>
  <c r="J4766" i="8220"/>
  <c r="N4766" i="8220" s="1"/>
  <c r="E4766" i="8220"/>
  <c r="N4765" i="8220"/>
  <c r="J4765" i="8220"/>
  <c r="E4765" i="8220"/>
  <c r="J4764" i="8220"/>
  <c r="N4764" i="8220" s="1"/>
  <c r="E4764" i="8220"/>
  <c r="N4763" i="8220"/>
  <c r="J4763" i="8220"/>
  <c r="E4763" i="8220"/>
  <c r="J4762" i="8220"/>
  <c r="N4762" i="8220" s="1"/>
  <c r="E4762" i="8220"/>
  <c r="J4761" i="8220"/>
  <c r="N4761" i="8220" s="1"/>
  <c r="E4761" i="8220"/>
  <c r="J4760" i="8220"/>
  <c r="N4760" i="8220" s="1"/>
  <c r="E4760" i="8220"/>
  <c r="J4759" i="8220"/>
  <c r="N4759" i="8220" s="1"/>
  <c r="E4759" i="8220"/>
  <c r="J4758" i="8220"/>
  <c r="N4758" i="8220" s="1"/>
  <c r="E4758" i="8220"/>
  <c r="N4757" i="8220"/>
  <c r="J4757" i="8220"/>
  <c r="E4757" i="8220"/>
  <c r="J4756" i="8220"/>
  <c r="N4756" i="8220" s="1"/>
  <c r="E4756" i="8220"/>
  <c r="N4755" i="8220"/>
  <c r="J4755" i="8220"/>
  <c r="E4755" i="8220"/>
  <c r="J4754" i="8220"/>
  <c r="N4754" i="8220" s="1"/>
  <c r="E4754" i="8220"/>
  <c r="J4753" i="8220"/>
  <c r="N4753" i="8220" s="1"/>
  <c r="E4753" i="8220"/>
  <c r="J4752" i="8220"/>
  <c r="N4752" i="8220" s="1"/>
  <c r="E4752" i="8220"/>
  <c r="J4751" i="8220"/>
  <c r="N4751" i="8220" s="1"/>
  <c r="E4751" i="8220"/>
  <c r="J4750" i="8220"/>
  <c r="N4750" i="8220" s="1"/>
  <c r="E4750" i="8220"/>
  <c r="N4749" i="8220"/>
  <c r="J4749" i="8220"/>
  <c r="E4749" i="8220"/>
  <c r="J4748" i="8220"/>
  <c r="N4748" i="8220" s="1"/>
  <c r="E4748" i="8220"/>
  <c r="N4747" i="8220"/>
  <c r="J4747" i="8220"/>
  <c r="E4747" i="8220"/>
  <c r="J4746" i="8220"/>
  <c r="N4746" i="8220" s="1"/>
  <c r="E4746" i="8220"/>
  <c r="J4745" i="8220"/>
  <c r="N4745" i="8220" s="1"/>
  <c r="E4745" i="8220"/>
  <c r="J4744" i="8220"/>
  <c r="N4744" i="8220" s="1"/>
  <c r="E4744" i="8220"/>
  <c r="J4743" i="8220"/>
  <c r="N4743" i="8220" s="1"/>
  <c r="E4743" i="8220"/>
  <c r="J4742" i="8220"/>
  <c r="N4742" i="8220" s="1"/>
  <c r="E4742" i="8220"/>
  <c r="N4741" i="8220"/>
  <c r="J4741" i="8220"/>
  <c r="E4741" i="8220"/>
  <c r="J4740" i="8220"/>
  <c r="N4740" i="8220" s="1"/>
  <c r="E4740" i="8220"/>
  <c r="N4739" i="8220"/>
  <c r="J4739" i="8220"/>
  <c r="E4739" i="8220"/>
  <c r="J4738" i="8220"/>
  <c r="N4738" i="8220" s="1"/>
  <c r="E4738" i="8220"/>
  <c r="J4737" i="8220"/>
  <c r="N4737" i="8220" s="1"/>
  <c r="E4737" i="8220"/>
  <c r="J4736" i="8220"/>
  <c r="N4736" i="8220" s="1"/>
  <c r="E4736" i="8220"/>
  <c r="J4735" i="8220"/>
  <c r="N4735" i="8220" s="1"/>
  <c r="E4735" i="8220"/>
  <c r="J4734" i="8220"/>
  <c r="N4734" i="8220" s="1"/>
  <c r="E4734" i="8220"/>
  <c r="N4733" i="8220"/>
  <c r="J4733" i="8220"/>
  <c r="E4733" i="8220"/>
  <c r="J4732" i="8220"/>
  <c r="N4732" i="8220" s="1"/>
  <c r="E4732" i="8220"/>
  <c r="N4731" i="8220"/>
  <c r="J4731" i="8220"/>
  <c r="E4731" i="8220"/>
  <c r="J4730" i="8220"/>
  <c r="N4730" i="8220" s="1"/>
  <c r="E4730" i="8220"/>
  <c r="J4729" i="8220"/>
  <c r="N4729" i="8220" s="1"/>
  <c r="E4729" i="8220"/>
  <c r="J4728" i="8220"/>
  <c r="N4728" i="8220" s="1"/>
  <c r="E4728" i="8220"/>
  <c r="J4727" i="8220"/>
  <c r="N4727" i="8220" s="1"/>
  <c r="E4727" i="8220"/>
  <c r="J4726" i="8220"/>
  <c r="N4726" i="8220" s="1"/>
  <c r="E4726" i="8220"/>
  <c r="N4725" i="8220"/>
  <c r="J4725" i="8220"/>
  <c r="E4725" i="8220"/>
  <c r="J4724" i="8220"/>
  <c r="N4724" i="8220" s="1"/>
  <c r="E4724" i="8220"/>
  <c r="N4723" i="8220"/>
  <c r="J4723" i="8220"/>
  <c r="E4723" i="8220"/>
  <c r="J4722" i="8220"/>
  <c r="N4722" i="8220" s="1"/>
  <c r="E4722" i="8220"/>
  <c r="J4721" i="8220"/>
  <c r="N4721" i="8220" s="1"/>
  <c r="E4721" i="8220"/>
  <c r="J4720" i="8220"/>
  <c r="N4720" i="8220" s="1"/>
  <c r="E4720" i="8220"/>
  <c r="J4719" i="8220"/>
  <c r="N4719" i="8220" s="1"/>
  <c r="E4719" i="8220"/>
  <c r="J4718" i="8220"/>
  <c r="N4718" i="8220" s="1"/>
  <c r="E4718" i="8220"/>
  <c r="N4717" i="8220"/>
  <c r="J4717" i="8220"/>
  <c r="E4717" i="8220"/>
  <c r="J4716" i="8220"/>
  <c r="N4716" i="8220" s="1"/>
  <c r="E4716" i="8220"/>
  <c r="N4715" i="8220"/>
  <c r="J4715" i="8220"/>
  <c r="E4715" i="8220"/>
  <c r="J4714" i="8220"/>
  <c r="N4714" i="8220" s="1"/>
  <c r="E4714" i="8220"/>
  <c r="J4713" i="8220"/>
  <c r="N4713" i="8220" s="1"/>
  <c r="E4713" i="8220"/>
  <c r="J4712" i="8220"/>
  <c r="N4712" i="8220" s="1"/>
  <c r="E4712" i="8220"/>
  <c r="J4711" i="8220"/>
  <c r="N4711" i="8220" s="1"/>
  <c r="E4711" i="8220"/>
  <c r="J4710" i="8220"/>
  <c r="N4710" i="8220" s="1"/>
  <c r="E4710" i="8220"/>
  <c r="N4709" i="8220"/>
  <c r="J4709" i="8220"/>
  <c r="E4709" i="8220"/>
  <c r="J4708" i="8220"/>
  <c r="N4708" i="8220" s="1"/>
  <c r="E4708" i="8220"/>
  <c r="N4707" i="8220"/>
  <c r="J4707" i="8220"/>
  <c r="E4707" i="8220"/>
  <c r="J4706" i="8220"/>
  <c r="N4706" i="8220" s="1"/>
  <c r="E4706" i="8220"/>
  <c r="J4705" i="8220"/>
  <c r="N4705" i="8220" s="1"/>
  <c r="E4705" i="8220"/>
  <c r="J4704" i="8220"/>
  <c r="N4704" i="8220" s="1"/>
  <c r="E4704" i="8220"/>
  <c r="J4703" i="8220"/>
  <c r="N4703" i="8220" s="1"/>
  <c r="E4703" i="8220"/>
  <c r="J4702" i="8220"/>
  <c r="N4702" i="8220" s="1"/>
  <c r="E4702" i="8220"/>
  <c r="N4701" i="8220"/>
  <c r="J4701" i="8220"/>
  <c r="E4701" i="8220"/>
  <c r="J4700" i="8220"/>
  <c r="N4700" i="8220" s="1"/>
  <c r="E4700" i="8220"/>
  <c r="N4699" i="8220"/>
  <c r="J4699" i="8220"/>
  <c r="E4699" i="8220"/>
  <c r="J4698" i="8220"/>
  <c r="E4698" i="8220"/>
  <c r="M4697" i="8220"/>
  <c r="L4697" i="8220"/>
  <c r="K4697" i="8220"/>
  <c r="H4697" i="8220"/>
  <c r="G4697" i="8220"/>
  <c r="F4697" i="8220"/>
  <c r="J4696" i="8220"/>
  <c r="N4696" i="8220" s="1"/>
  <c r="E4696" i="8220"/>
  <c r="J4695" i="8220"/>
  <c r="N4695" i="8220" s="1"/>
  <c r="E4695" i="8220"/>
  <c r="J4694" i="8220"/>
  <c r="N4694" i="8220" s="1"/>
  <c r="E4694" i="8220"/>
  <c r="J4693" i="8220"/>
  <c r="N4693" i="8220" s="1"/>
  <c r="E4693" i="8220"/>
  <c r="N4692" i="8220"/>
  <c r="J4692" i="8220"/>
  <c r="E4692" i="8220"/>
  <c r="J4691" i="8220"/>
  <c r="N4691" i="8220" s="1"/>
  <c r="E4691" i="8220"/>
  <c r="N4690" i="8220"/>
  <c r="J4690" i="8220"/>
  <c r="E4690" i="8220"/>
  <c r="J4689" i="8220"/>
  <c r="N4689" i="8220" s="1"/>
  <c r="E4689" i="8220"/>
  <c r="J4688" i="8220"/>
  <c r="N4688" i="8220" s="1"/>
  <c r="E4688" i="8220"/>
  <c r="J4687" i="8220"/>
  <c r="N4687" i="8220" s="1"/>
  <c r="E4687" i="8220"/>
  <c r="J4686" i="8220"/>
  <c r="N4686" i="8220" s="1"/>
  <c r="E4686" i="8220"/>
  <c r="J4685" i="8220"/>
  <c r="N4685" i="8220" s="1"/>
  <c r="E4685" i="8220"/>
  <c r="N4684" i="8220"/>
  <c r="J4684" i="8220"/>
  <c r="E4684" i="8220"/>
  <c r="J4683" i="8220"/>
  <c r="N4683" i="8220" s="1"/>
  <c r="E4683" i="8220"/>
  <c r="N4682" i="8220"/>
  <c r="J4682" i="8220"/>
  <c r="E4682" i="8220"/>
  <c r="J4681" i="8220"/>
  <c r="N4681" i="8220" s="1"/>
  <c r="E4681" i="8220"/>
  <c r="J4680" i="8220"/>
  <c r="N4680" i="8220" s="1"/>
  <c r="E4680" i="8220"/>
  <c r="J4679" i="8220"/>
  <c r="N4679" i="8220" s="1"/>
  <c r="E4679" i="8220"/>
  <c r="J4678" i="8220"/>
  <c r="N4678" i="8220" s="1"/>
  <c r="E4678" i="8220"/>
  <c r="J4677" i="8220"/>
  <c r="N4677" i="8220" s="1"/>
  <c r="E4677" i="8220"/>
  <c r="N4676" i="8220"/>
  <c r="J4676" i="8220"/>
  <c r="E4676" i="8220"/>
  <c r="J4675" i="8220"/>
  <c r="N4675" i="8220" s="1"/>
  <c r="E4675" i="8220"/>
  <c r="N4674" i="8220"/>
  <c r="J4674" i="8220"/>
  <c r="E4674" i="8220"/>
  <c r="J4673" i="8220"/>
  <c r="N4673" i="8220" s="1"/>
  <c r="E4673" i="8220"/>
  <c r="J4672" i="8220"/>
  <c r="N4672" i="8220" s="1"/>
  <c r="E4672" i="8220"/>
  <c r="J4671" i="8220"/>
  <c r="N4671" i="8220" s="1"/>
  <c r="E4671" i="8220"/>
  <c r="J4670" i="8220"/>
  <c r="N4670" i="8220" s="1"/>
  <c r="E4670" i="8220"/>
  <c r="J4669" i="8220"/>
  <c r="N4669" i="8220" s="1"/>
  <c r="E4669" i="8220"/>
  <c r="N4668" i="8220"/>
  <c r="J4668" i="8220"/>
  <c r="E4668" i="8220"/>
  <c r="J4667" i="8220"/>
  <c r="N4667" i="8220" s="1"/>
  <c r="E4667" i="8220"/>
  <c r="N4666" i="8220"/>
  <c r="J4666" i="8220"/>
  <c r="E4666" i="8220"/>
  <c r="J4665" i="8220"/>
  <c r="N4665" i="8220" s="1"/>
  <c r="E4665" i="8220"/>
  <c r="J4664" i="8220"/>
  <c r="N4664" i="8220" s="1"/>
  <c r="E4664" i="8220"/>
  <c r="J4663" i="8220"/>
  <c r="N4663" i="8220" s="1"/>
  <c r="E4663" i="8220"/>
  <c r="J4662" i="8220"/>
  <c r="N4662" i="8220" s="1"/>
  <c r="E4662" i="8220"/>
  <c r="J4661" i="8220"/>
  <c r="N4661" i="8220" s="1"/>
  <c r="E4661" i="8220"/>
  <c r="N4660" i="8220"/>
  <c r="J4660" i="8220"/>
  <c r="E4660" i="8220"/>
  <c r="J4659" i="8220"/>
  <c r="N4659" i="8220" s="1"/>
  <c r="E4659" i="8220"/>
  <c r="N4658" i="8220"/>
  <c r="J4658" i="8220"/>
  <c r="E4658" i="8220"/>
  <c r="J4657" i="8220"/>
  <c r="N4657" i="8220" s="1"/>
  <c r="E4657" i="8220"/>
  <c r="J4656" i="8220"/>
  <c r="N4656" i="8220" s="1"/>
  <c r="E4656" i="8220"/>
  <c r="J4655" i="8220"/>
  <c r="N4655" i="8220" s="1"/>
  <c r="E4655" i="8220"/>
  <c r="J4654" i="8220"/>
  <c r="N4654" i="8220" s="1"/>
  <c r="E4654" i="8220"/>
  <c r="J4653" i="8220"/>
  <c r="N4653" i="8220" s="1"/>
  <c r="E4653" i="8220"/>
  <c r="N4652" i="8220"/>
  <c r="J4652" i="8220"/>
  <c r="E4652" i="8220"/>
  <c r="J4651" i="8220"/>
  <c r="N4651" i="8220" s="1"/>
  <c r="E4651" i="8220"/>
  <c r="N4650" i="8220"/>
  <c r="J4650" i="8220"/>
  <c r="E4650" i="8220"/>
  <c r="J4649" i="8220"/>
  <c r="N4649" i="8220" s="1"/>
  <c r="E4649" i="8220"/>
  <c r="J4648" i="8220"/>
  <c r="N4648" i="8220" s="1"/>
  <c r="E4648" i="8220"/>
  <c r="J4647" i="8220"/>
  <c r="N4647" i="8220" s="1"/>
  <c r="E4647" i="8220"/>
  <c r="J4646" i="8220"/>
  <c r="N4646" i="8220" s="1"/>
  <c r="E4646" i="8220"/>
  <c r="J4645" i="8220"/>
  <c r="N4645" i="8220" s="1"/>
  <c r="E4645" i="8220"/>
  <c r="N4644" i="8220"/>
  <c r="J4644" i="8220"/>
  <c r="E4644" i="8220"/>
  <c r="J4643" i="8220"/>
  <c r="N4643" i="8220" s="1"/>
  <c r="E4643" i="8220"/>
  <c r="N4642" i="8220"/>
  <c r="J4642" i="8220"/>
  <c r="E4642" i="8220"/>
  <c r="J4641" i="8220"/>
  <c r="N4641" i="8220" s="1"/>
  <c r="E4641" i="8220"/>
  <c r="J4640" i="8220"/>
  <c r="N4640" i="8220" s="1"/>
  <c r="E4640" i="8220"/>
  <c r="J4639" i="8220"/>
  <c r="N4639" i="8220" s="1"/>
  <c r="E4639" i="8220"/>
  <c r="J4638" i="8220"/>
  <c r="N4638" i="8220" s="1"/>
  <c r="E4638" i="8220"/>
  <c r="J4637" i="8220"/>
  <c r="N4637" i="8220" s="1"/>
  <c r="E4637" i="8220"/>
  <c r="N4636" i="8220"/>
  <c r="J4636" i="8220"/>
  <c r="E4636" i="8220"/>
  <c r="J4635" i="8220"/>
  <c r="N4635" i="8220" s="1"/>
  <c r="E4635" i="8220"/>
  <c r="N4634" i="8220"/>
  <c r="J4634" i="8220"/>
  <c r="E4634" i="8220"/>
  <c r="J4633" i="8220"/>
  <c r="N4633" i="8220" s="1"/>
  <c r="E4633" i="8220"/>
  <c r="J4632" i="8220"/>
  <c r="N4632" i="8220" s="1"/>
  <c r="E4632" i="8220"/>
  <c r="J4631" i="8220"/>
  <c r="N4631" i="8220" s="1"/>
  <c r="E4631" i="8220"/>
  <c r="J4630" i="8220"/>
  <c r="N4630" i="8220" s="1"/>
  <c r="E4630" i="8220"/>
  <c r="J4629" i="8220"/>
  <c r="N4629" i="8220" s="1"/>
  <c r="E4629" i="8220"/>
  <c r="N4628" i="8220"/>
  <c r="J4628" i="8220"/>
  <c r="E4628" i="8220"/>
  <c r="J4627" i="8220"/>
  <c r="N4627" i="8220" s="1"/>
  <c r="E4627" i="8220"/>
  <c r="N4626" i="8220"/>
  <c r="J4626" i="8220"/>
  <c r="E4626" i="8220"/>
  <c r="J4625" i="8220"/>
  <c r="N4625" i="8220" s="1"/>
  <c r="E4625" i="8220"/>
  <c r="J4624" i="8220"/>
  <c r="N4624" i="8220" s="1"/>
  <c r="E4624" i="8220"/>
  <c r="J4623" i="8220"/>
  <c r="N4623" i="8220" s="1"/>
  <c r="E4623" i="8220"/>
  <c r="J4622" i="8220"/>
  <c r="N4622" i="8220" s="1"/>
  <c r="E4622" i="8220"/>
  <c r="J4621" i="8220"/>
  <c r="N4621" i="8220" s="1"/>
  <c r="E4621" i="8220"/>
  <c r="N4620" i="8220"/>
  <c r="J4620" i="8220"/>
  <c r="E4620" i="8220"/>
  <c r="J4619" i="8220"/>
  <c r="N4619" i="8220" s="1"/>
  <c r="E4619" i="8220"/>
  <c r="N4618" i="8220"/>
  <c r="J4618" i="8220"/>
  <c r="E4618" i="8220"/>
  <c r="J4617" i="8220"/>
  <c r="N4617" i="8220" s="1"/>
  <c r="E4617" i="8220"/>
  <c r="J4616" i="8220"/>
  <c r="N4616" i="8220" s="1"/>
  <c r="E4616" i="8220"/>
  <c r="J4615" i="8220"/>
  <c r="N4615" i="8220" s="1"/>
  <c r="E4615" i="8220"/>
  <c r="J4614" i="8220"/>
  <c r="N4614" i="8220" s="1"/>
  <c r="E4614" i="8220"/>
  <c r="J4613" i="8220"/>
  <c r="N4613" i="8220" s="1"/>
  <c r="E4613" i="8220"/>
  <c r="N4612" i="8220"/>
  <c r="J4612" i="8220"/>
  <c r="E4612" i="8220"/>
  <c r="J4611" i="8220"/>
  <c r="N4611" i="8220" s="1"/>
  <c r="E4611" i="8220"/>
  <c r="N4610" i="8220"/>
  <c r="J4610" i="8220"/>
  <c r="E4610" i="8220"/>
  <c r="J4609" i="8220"/>
  <c r="N4609" i="8220" s="1"/>
  <c r="E4609" i="8220"/>
  <c r="J4608" i="8220"/>
  <c r="N4608" i="8220" s="1"/>
  <c r="E4608" i="8220"/>
  <c r="J4607" i="8220"/>
  <c r="N4607" i="8220" s="1"/>
  <c r="E4607" i="8220"/>
  <c r="J4606" i="8220"/>
  <c r="N4606" i="8220" s="1"/>
  <c r="E4606" i="8220"/>
  <c r="J4605" i="8220"/>
  <c r="N4605" i="8220" s="1"/>
  <c r="E4605" i="8220"/>
  <c r="N4604" i="8220"/>
  <c r="J4604" i="8220"/>
  <c r="E4604" i="8220"/>
  <c r="J4603" i="8220"/>
  <c r="N4603" i="8220" s="1"/>
  <c r="E4603" i="8220"/>
  <c r="N4602" i="8220"/>
  <c r="J4602" i="8220"/>
  <c r="E4602" i="8220"/>
  <c r="J4601" i="8220"/>
  <c r="N4601" i="8220" s="1"/>
  <c r="E4601" i="8220"/>
  <c r="J4600" i="8220"/>
  <c r="N4600" i="8220" s="1"/>
  <c r="E4600" i="8220"/>
  <c r="J4599" i="8220"/>
  <c r="N4599" i="8220" s="1"/>
  <c r="E4599" i="8220"/>
  <c r="J4598" i="8220"/>
  <c r="N4598" i="8220" s="1"/>
  <c r="E4598" i="8220"/>
  <c r="J4597" i="8220"/>
  <c r="N4597" i="8220" s="1"/>
  <c r="E4597" i="8220"/>
  <c r="N4596" i="8220"/>
  <c r="J4596" i="8220"/>
  <c r="E4596" i="8220"/>
  <c r="J4595" i="8220"/>
  <c r="N4595" i="8220" s="1"/>
  <c r="E4595" i="8220"/>
  <c r="N4594" i="8220"/>
  <c r="J4594" i="8220"/>
  <c r="E4594" i="8220"/>
  <c r="J4593" i="8220"/>
  <c r="N4593" i="8220" s="1"/>
  <c r="E4593" i="8220"/>
  <c r="J4592" i="8220"/>
  <c r="N4592" i="8220" s="1"/>
  <c r="E4592" i="8220"/>
  <c r="J4591" i="8220"/>
  <c r="N4591" i="8220" s="1"/>
  <c r="E4591" i="8220"/>
  <c r="J4590" i="8220"/>
  <c r="N4590" i="8220" s="1"/>
  <c r="E4590" i="8220"/>
  <c r="J4589" i="8220"/>
  <c r="N4589" i="8220" s="1"/>
  <c r="E4589" i="8220"/>
  <c r="N4588" i="8220"/>
  <c r="J4588" i="8220"/>
  <c r="E4588" i="8220"/>
  <c r="J4587" i="8220"/>
  <c r="N4587" i="8220" s="1"/>
  <c r="E4587" i="8220"/>
  <c r="N4586" i="8220"/>
  <c r="J4586" i="8220"/>
  <c r="E4586" i="8220"/>
  <c r="J4585" i="8220"/>
  <c r="N4585" i="8220" s="1"/>
  <c r="E4585" i="8220"/>
  <c r="J4584" i="8220"/>
  <c r="N4584" i="8220" s="1"/>
  <c r="E4584" i="8220"/>
  <c r="J4583" i="8220"/>
  <c r="N4583" i="8220" s="1"/>
  <c r="E4583" i="8220"/>
  <c r="J4582" i="8220"/>
  <c r="N4582" i="8220" s="1"/>
  <c r="E4582" i="8220"/>
  <c r="J4581" i="8220"/>
  <c r="N4581" i="8220" s="1"/>
  <c r="E4581" i="8220"/>
  <c r="N4580" i="8220"/>
  <c r="J4580" i="8220"/>
  <c r="E4580" i="8220"/>
  <c r="J4579" i="8220"/>
  <c r="N4579" i="8220" s="1"/>
  <c r="E4579" i="8220"/>
  <c r="N4578" i="8220"/>
  <c r="J4578" i="8220"/>
  <c r="E4578" i="8220"/>
  <c r="J4577" i="8220"/>
  <c r="N4577" i="8220" s="1"/>
  <c r="E4577" i="8220"/>
  <c r="J4576" i="8220"/>
  <c r="N4576" i="8220" s="1"/>
  <c r="E4576" i="8220"/>
  <c r="J4575" i="8220"/>
  <c r="N4575" i="8220" s="1"/>
  <c r="E4575" i="8220"/>
  <c r="J4574" i="8220"/>
  <c r="N4574" i="8220" s="1"/>
  <c r="E4574" i="8220"/>
  <c r="J4573" i="8220"/>
  <c r="N4573" i="8220" s="1"/>
  <c r="E4573" i="8220"/>
  <c r="N4572" i="8220"/>
  <c r="J4572" i="8220"/>
  <c r="E4572" i="8220"/>
  <c r="J4571" i="8220"/>
  <c r="N4571" i="8220" s="1"/>
  <c r="E4571" i="8220"/>
  <c r="N4570" i="8220"/>
  <c r="J4570" i="8220"/>
  <c r="E4570" i="8220"/>
  <c r="J4569" i="8220"/>
  <c r="N4569" i="8220" s="1"/>
  <c r="E4569" i="8220"/>
  <c r="J4568" i="8220"/>
  <c r="N4568" i="8220" s="1"/>
  <c r="E4568" i="8220"/>
  <c r="J4567" i="8220"/>
  <c r="N4567" i="8220" s="1"/>
  <c r="E4567" i="8220"/>
  <c r="J4566" i="8220"/>
  <c r="N4566" i="8220" s="1"/>
  <c r="E4566" i="8220"/>
  <c r="J4565" i="8220"/>
  <c r="N4565" i="8220" s="1"/>
  <c r="E4565" i="8220"/>
  <c r="N4564" i="8220"/>
  <c r="J4564" i="8220"/>
  <c r="E4564" i="8220"/>
  <c r="J4563" i="8220"/>
  <c r="N4563" i="8220" s="1"/>
  <c r="E4563" i="8220"/>
  <c r="N4562" i="8220"/>
  <c r="J4562" i="8220"/>
  <c r="E4562" i="8220"/>
  <c r="J4561" i="8220"/>
  <c r="N4561" i="8220" s="1"/>
  <c r="E4561" i="8220"/>
  <c r="J4560" i="8220"/>
  <c r="N4560" i="8220" s="1"/>
  <c r="E4560" i="8220"/>
  <c r="J4559" i="8220"/>
  <c r="N4559" i="8220" s="1"/>
  <c r="E4559" i="8220"/>
  <c r="J4558" i="8220"/>
  <c r="N4558" i="8220" s="1"/>
  <c r="E4558" i="8220"/>
  <c r="J4557" i="8220"/>
  <c r="N4557" i="8220" s="1"/>
  <c r="E4557" i="8220"/>
  <c r="N4556" i="8220"/>
  <c r="J4556" i="8220"/>
  <c r="E4556" i="8220"/>
  <c r="J4555" i="8220"/>
  <c r="N4555" i="8220" s="1"/>
  <c r="E4555" i="8220"/>
  <c r="N4554" i="8220"/>
  <c r="J4554" i="8220"/>
  <c r="E4554" i="8220"/>
  <c r="J4553" i="8220"/>
  <c r="N4553" i="8220" s="1"/>
  <c r="E4553" i="8220"/>
  <c r="J4552" i="8220"/>
  <c r="N4552" i="8220" s="1"/>
  <c r="E4552" i="8220"/>
  <c r="J4551" i="8220"/>
  <c r="N4551" i="8220" s="1"/>
  <c r="E4551" i="8220"/>
  <c r="J4550" i="8220"/>
  <c r="N4550" i="8220" s="1"/>
  <c r="E4550" i="8220"/>
  <c r="J4549" i="8220"/>
  <c r="N4549" i="8220" s="1"/>
  <c r="E4549" i="8220"/>
  <c r="N4548" i="8220"/>
  <c r="J4548" i="8220"/>
  <c r="E4548" i="8220"/>
  <c r="J4547" i="8220"/>
  <c r="N4547" i="8220" s="1"/>
  <c r="E4547" i="8220"/>
  <c r="N4546" i="8220"/>
  <c r="J4546" i="8220"/>
  <c r="E4546" i="8220"/>
  <c r="J4545" i="8220"/>
  <c r="N4545" i="8220" s="1"/>
  <c r="E4545" i="8220"/>
  <c r="J4544" i="8220"/>
  <c r="N4544" i="8220" s="1"/>
  <c r="E4544" i="8220"/>
  <c r="J4543" i="8220"/>
  <c r="N4543" i="8220" s="1"/>
  <c r="E4543" i="8220"/>
  <c r="J4542" i="8220"/>
  <c r="N4542" i="8220" s="1"/>
  <c r="E4542" i="8220"/>
  <c r="J4541" i="8220"/>
  <c r="N4541" i="8220" s="1"/>
  <c r="E4541" i="8220"/>
  <c r="N4540" i="8220"/>
  <c r="J4540" i="8220"/>
  <c r="E4540" i="8220"/>
  <c r="J4539" i="8220"/>
  <c r="N4539" i="8220" s="1"/>
  <c r="E4539" i="8220"/>
  <c r="N4538" i="8220"/>
  <c r="J4538" i="8220"/>
  <c r="E4538" i="8220"/>
  <c r="J4537" i="8220"/>
  <c r="N4537" i="8220" s="1"/>
  <c r="E4537" i="8220"/>
  <c r="J4536" i="8220"/>
  <c r="N4536" i="8220" s="1"/>
  <c r="E4536" i="8220"/>
  <c r="J4535" i="8220"/>
  <c r="N4535" i="8220" s="1"/>
  <c r="E4535" i="8220"/>
  <c r="J4534" i="8220"/>
  <c r="N4534" i="8220" s="1"/>
  <c r="E4534" i="8220"/>
  <c r="J4533" i="8220"/>
  <c r="N4533" i="8220" s="1"/>
  <c r="E4533" i="8220"/>
  <c r="N4532" i="8220"/>
  <c r="J4532" i="8220"/>
  <c r="E4532" i="8220"/>
  <c r="J4531" i="8220"/>
  <c r="N4531" i="8220" s="1"/>
  <c r="E4531" i="8220"/>
  <c r="N4530" i="8220"/>
  <c r="J4530" i="8220"/>
  <c r="E4530" i="8220"/>
  <c r="J4529" i="8220"/>
  <c r="N4529" i="8220" s="1"/>
  <c r="E4529" i="8220"/>
  <c r="J4528" i="8220"/>
  <c r="N4528" i="8220" s="1"/>
  <c r="E4528" i="8220"/>
  <c r="J4527" i="8220"/>
  <c r="N4527" i="8220" s="1"/>
  <c r="E4527" i="8220"/>
  <c r="J4526" i="8220"/>
  <c r="N4526" i="8220" s="1"/>
  <c r="E4526" i="8220"/>
  <c r="J4525" i="8220"/>
  <c r="N4525" i="8220" s="1"/>
  <c r="E4525" i="8220"/>
  <c r="N4524" i="8220"/>
  <c r="J4524" i="8220"/>
  <c r="E4524" i="8220"/>
  <c r="J4523" i="8220"/>
  <c r="N4523" i="8220" s="1"/>
  <c r="E4523" i="8220"/>
  <c r="N4522" i="8220"/>
  <c r="J4522" i="8220"/>
  <c r="E4522" i="8220"/>
  <c r="J4521" i="8220"/>
  <c r="N4521" i="8220" s="1"/>
  <c r="E4521" i="8220"/>
  <c r="J4520" i="8220"/>
  <c r="N4520" i="8220" s="1"/>
  <c r="E4520" i="8220"/>
  <c r="J4519" i="8220"/>
  <c r="N4519" i="8220" s="1"/>
  <c r="E4519" i="8220"/>
  <c r="J4518" i="8220"/>
  <c r="N4518" i="8220" s="1"/>
  <c r="E4518" i="8220"/>
  <c r="J4517" i="8220"/>
  <c r="N4517" i="8220" s="1"/>
  <c r="E4517" i="8220"/>
  <c r="N4516" i="8220"/>
  <c r="J4516" i="8220"/>
  <c r="E4516" i="8220"/>
  <c r="J4515" i="8220"/>
  <c r="N4515" i="8220" s="1"/>
  <c r="E4515" i="8220"/>
  <c r="N4514" i="8220"/>
  <c r="J4514" i="8220"/>
  <c r="E4514" i="8220"/>
  <c r="J4513" i="8220"/>
  <c r="N4513" i="8220" s="1"/>
  <c r="E4513" i="8220"/>
  <c r="J4512" i="8220"/>
  <c r="N4512" i="8220" s="1"/>
  <c r="E4512" i="8220"/>
  <c r="J4511" i="8220"/>
  <c r="N4511" i="8220" s="1"/>
  <c r="E4511" i="8220"/>
  <c r="J4510" i="8220"/>
  <c r="N4510" i="8220" s="1"/>
  <c r="E4510" i="8220"/>
  <c r="J4509" i="8220"/>
  <c r="N4509" i="8220" s="1"/>
  <c r="E4509" i="8220"/>
  <c r="N4508" i="8220"/>
  <c r="J4508" i="8220"/>
  <c r="E4508" i="8220"/>
  <c r="J4507" i="8220"/>
  <c r="N4507" i="8220" s="1"/>
  <c r="E4507" i="8220"/>
  <c r="N4506" i="8220"/>
  <c r="J4506" i="8220"/>
  <c r="E4506" i="8220"/>
  <c r="J4505" i="8220"/>
  <c r="N4505" i="8220" s="1"/>
  <c r="E4505" i="8220"/>
  <c r="J4504" i="8220"/>
  <c r="N4504" i="8220" s="1"/>
  <c r="E4504" i="8220"/>
  <c r="J4503" i="8220"/>
  <c r="N4503" i="8220" s="1"/>
  <c r="E4503" i="8220"/>
  <c r="J4502" i="8220"/>
  <c r="N4502" i="8220" s="1"/>
  <c r="E4502" i="8220"/>
  <c r="J4501" i="8220"/>
  <c r="N4501" i="8220" s="1"/>
  <c r="E4501" i="8220"/>
  <c r="N4500" i="8220"/>
  <c r="J4500" i="8220"/>
  <c r="E4500" i="8220"/>
  <c r="J4499" i="8220"/>
  <c r="N4499" i="8220" s="1"/>
  <c r="E4499" i="8220"/>
  <c r="N4498" i="8220"/>
  <c r="J4498" i="8220"/>
  <c r="E4498" i="8220"/>
  <c r="J4497" i="8220"/>
  <c r="N4497" i="8220" s="1"/>
  <c r="E4497" i="8220"/>
  <c r="J4496" i="8220"/>
  <c r="N4496" i="8220" s="1"/>
  <c r="E4496" i="8220"/>
  <c r="J4495" i="8220"/>
  <c r="N4495" i="8220" s="1"/>
  <c r="E4495" i="8220"/>
  <c r="J4494" i="8220"/>
  <c r="N4494" i="8220" s="1"/>
  <c r="E4494" i="8220"/>
  <c r="J4493" i="8220"/>
  <c r="N4493" i="8220" s="1"/>
  <c r="E4493" i="8220"/>
  <c r="N4492" i="8220"/>
  <c r="J4492" i="8220"/>
  <c r="E4492" i="8220"/>
  <c r="J4491" i="8220"/>
  <c r="N4491" i="8220" s="1"/>
  <c r="E4491" i="8220"/>
  <c r="N4490" i="8220"/>
  <c r="J4490" i="8220"/>
  <c r="E4490" i="8220"/>
  <c r="J4489" i="8220"/>
  <c r="N4489" i="8220" s="1"/>
  <c r="E4489" i="8220"/>
  <c r="J4488" i="8220"/>
  <c r="N4488" i="8220" s="1"/>
  <c r="E4488" i="8220"/>
  <c r="J4487" i="8220"/>
  <c r="N4487" i="8220" s="1"/>
  <c r="E4487" i="8220"/>
  <c r="J4486" i="8220"/>
  <c r="N4486" i="8220" s="1"/>
  <c r="E4486" i="8220"/>
  <c r="J4485" i="8220"/>
  <c r="N4485" i="8220" s="1"/>
  <c r="E4485" i="8220"/>
  <c r="N4484" i="8220"/>
  <c r="J4484" i="8220"/>
  <c r="E4484" i="8220"/>
  <c r="J4483" i="8220"/>
  <c r="N4483" i="8220" s="1"/>
  <c r="E4483" i="8220"/>
  <c r="N4482" i="8220"/>
  <c r="J4482" i="8220"/>
  <c r="E4482" i="8220"/>
  <c r="J4481" i="8220"/>
  <c r="N4481" i="8220" s="1"/>
  <c r="E4481" i="8220"/>
  <c r="J4480" i="8220"/>
  <c r="N4480" i="8220" s="1"/>
  <c r="E4480" i="8220"/>
  <c r="J4479" i="8220"/>
  <c r="N4479" i="8220" s="1"/>
  <c r="E4479" i="8220"/>
  <c r="J4478" i="8220"/>
  <c r="N4478" i="8220" s="1"/>
  <c r="E4478" i="8220"/>
  <c r="J4477" i="8220"/>
  <c r="N4477" i="8220" s="1"/>
  <c r="E4477" i="8220"/>
  <c r="N4476" i="8220"/>
  <c r="J4476" i="8220"/>
  <c r="E4476" i="8220"/>
  <c r="J4475" i="8220"/>
  <c r="N4475" i="8220" s="1"/>
  <c r="E4475" i="8220"/>
  <c r="N4474" i="8220"/>
  <c r="J4474" i="8220"/>
  <c r="E4474" i="8220"/>
  <c r="J4473" i="8220"/>
  <c r="N4473" i="8220" s="1"/>
  <c r="E4473" i="8220"/>
  <c r="J4472" i="8220"/>
  <c r="N4472" i="8220" s="1"/>
  <c r="E4472" i="8220"/>
  <c r="J4471" i="8220"/>
  <c r="N4471" i="8220" s="1"/>
  <c r="E4471" i="8220"/>
  <c r="J4470" i="8220"/>
  <c r="N4470" i="8220" s="1"/>
  <c r="E4470" i="8220"/>
  <c r="J4469" i="8220"/>
  <c r="N4469" i="8220" s="1"/>
  <c r="E4469" i="8220"/>
  <c r="N4468" i="8220"/>
  <c r="J4468" i="8220"/>
  <c r="E4468" i="8220"/>
  <c r="J4467" i="8220"/>
  <c r="N4467" i="8220" s="1"/>
  <c r="E4467" i="8220"/>
  <c r="N4466" i="8220"/>
  <c r="J4466" i="8220"/>
  <c r="E4466" i="8220"/>
  <c r="J4465" i="8220"/>
  <c r="N4465" i="8220" s="1"/>
  <c r="E4465" i="8220"/>
  <c r="J4464" i="8220"/>
  <c r="N4464" i="8220" s="1"/>
  <c r="E4464" i="8220"/>
  <c r="J4463" i="8220"/>
  <c r="N4463" i="8220" s="1"/>
  <c r="E4463" i="8220"/>
  <c r="J4462" i="8220"/>
  <c r="N4462" i="8220" s="1"/>
  <c r="E4462" i="8220"/>
  <c r="J4461" i="8220"/>
  <c r="N4461" i="8220" s="1"/>
  <c r="E4461" i="8220"/>
  <c r="N4460" i="8220"/>
  <c r="J4460" i="8220"/>
  <c r="E4460" i="8220"/>
  <c r="J4459" i="8220"/>
  <c r="N4459" i="8220" s="1"/>
  <c r="E4459" i="8220"/>
  <c r="N4458" i="8220"/>
  <c r="J4458" i="8220"/>
  <c r="E4458" i="8220"/>
  <c r="J4457" i="8220"/>
  <c r="N4457" i="8220" s="1"/>
  <c r="E4457" i="8220"/>
  <c r="J4456" i="8220"/>
  <c r="N4456" i="8220" s="1"/>
  <c r="E4456" i="8220"/>
  <c r="J4455" i="8220"/>
  <c r="N4455" i="8220" s="1"/>
  <c r="E4455" i="8220"/>
  <c r="J4454" i="8220"/>
  <c r="N4454" i="8220" s="1"/>
  <c r="E4454" i="8220"/>
  <c r="J4453" i="8220"/>
  <c r="N4453" i="8220" s="1"/>
  <c r="E4453" i="8220"/>
  <c r="N4452" i="8220"/>
  <c r="J4452" i="8220"/>
  <c r="E4452" i="8220"/>
  <c r="J4451" i="8220"/>
  <c r="N4451" i="8220" s="1"/>
  <c r="E4451" i="8220"/>
  <c r="N4450" i="8220"/>
  <c r="J4450" i="8220"/>
  <c r="E4450" i="8220"/>
  <c r="J4449" i="8220"/>
  <c r="N4449" i="8220" s="1"/>
  <c r="E4449" i="8220"/>
  <c r="J4448" i="8220"/>
  <c r="N4448" i="8220" s="1"/>
  <c r="E4448" i="8220"/>
  <c r="J4447" i="8220"/>
  <c r="N4447" i="8220" s="1"/>
  <c r="E4447" i="8220"/>
  <c r="J4446" i="8220"/>
  <c r="N4446" i="8220" s="1"/>
  <c r="E4446" i="8220"/>
  <c r="J4445" i="8220"/>
  <c r="N4445" i="8220" s="1"/>
  <c r="E4445" i="8220"/>
  <c r="N4444" i="8220"/>
  <c r="J4444" i="8220"/>
  <c r="E4444" i="8220"/>
  <c r="J4443" i="8220"/>
  <c r="N4443" i="8220" s="1"/>
  <c r="E4443" i="8220"/>
  <c r="N4442" i="8220"/>
  <c r="J4442" i="8220"/>
  <c r="E4442" i="8220"/>
  <c r="J4441" i="8220"/>
  <c r="N4441" i="8220" s="1"/>
  <c r="E4441" i="8220"/>
  <c r="J4440" i="8220"/>
  <c r="N4440" i="8220" s="1"/>
  <c r="E4440" i="8220"/>
  <c r="J4439" i="8220"/>
  <c r="N4439" i="8220" s="1"/>
  <c r="E4439" i="8220"/>
  <c r="J4438" i="8220"/>
  <c r="N4438" i="8220" s="1"/>
  <c r="E4438" i="8220"/>
  <c r="J4437" i="8220"/>
  <c r="N4437" i="8220" s="1"/>
  <c r="E4437" i="8220"/>
  <c r="N4436" i="8220"/>
  <c r="J4436" i="8220"/>
  <c r="E4436" i="8220"/>
  <c r="J4435" i="8220"/>
  <c r="N4435" i="8220" s="1"/>
  <c r="E4435" i="8220"/>
  <c r="N4434" i="8220"/>
  <c r="J4434" i="8220"/>
  <c r="E4434" i="8220"/>
  <c r="J4433" i="8220"/>
  <c r="N4433" i="8220" s="1"/>
  <c r="E4433" i="8220"/>
  <c r="J4432" i="8220"/>
  <c r="N4432" i="8220" s="1"/>
  <c r="E4432" i="8220"/>
  <c r="J4431" i="8220"/>
  <c r="N4431" i="8220" s="1"/>
  <c r="E4431" i="8220"/>
  <c r="J4430" i="8220"/>
  <c r="N4430" i="8220" s="1"/>
  <c r="E4430" i="8220"/>
  <c r="J4429" i="8220"/>
  <c r="N4429" i="8220" s="1"/>
  <c r="E4429" i="8220"/>
  <c r="N4428" i="8220"/>
  <c r="J4428" i="8220"/>
  <c r="E4428" i="8220"/>
  <c r="J4427" i="8220"/>
  <c r="N4427" i="8220" s="1"/>
  <c r="E4427" i="8220"/>
  <c r="N4426" i="8220"/>
  <c r="J4426" i="8220"/>
  <c r="E4426" i="8220"/>
  <c r="J4425" i="8220"/>
  <c r="N4425" i="8220" s="1"/>
  <c r="E4425" i="8220"/>
  <c r="J4424" i="8220"/>
  <c r="N4424" i="8220" s="1"/>
  <c r="E4424" i="8220"/>
  <c r="J4423" i="8220"/>
  <c r="N4423" i="8220" s="1"/>
  <c r="E4423" i="8220"/>
  <c r="J4422" i="8220"/>
  <c r="N4422" i="8220" s="1"/>
  <c r="E4422" i="8220"/>
  <c r="J4421" i="8220"/>
  <c r="N4421" i="8220" s="1"/>
  <c r="E4421" i="8220"/>
  <c r="N4420" i="8220"/>
  <c r="J4420" i="8220"/>
  <c r="E4420" i="8220"/>
  <c r="J4419" i="8220"/>
  <c r="N4419" i="8220" s="1"/>
  <c r="E4419" i="8220"/>
  <c r="N4418" i="8220"/>
  <c r="J4418" i="8220"/>
  <c r="E4418" i="8220"/>
  <c r="J4417" i="8220"/>
  <c r="N4417" i="8220" s="1"/>
  <c r="E4417" i="8220"/>
  <c r="J4416" i="8220"/>
  <c r="N4416" i="8220" s="1"/>
  <c r="E4416" i="8220"/>
  <c r="J4415" i="8220"/>
  <c r="N4415" i="8220" s="1"/>
  <c r="E4415" i="8220"/>
  <c r="J4414" i="8220"/>
  <c r="N4414" i="8220" s="1"/>
  <c r="E4414" i="8220"/>
  <c r="J4413" i="8220"/>
  <c r="N4413" i="8220" s="1"/>
  <c r="E4413" i="8220"/>
  <c r="N4412" i="8220"/>
  <c r="J4412" i="8220"/>
  <c r="E4412" i="8220"/>
  <c r="J4411" i="8220"/>
  <c r="N4411" i="8220" s="1"/>
  <c r="E4411" i="8220"/>
  <c r="N4410" i="8220"/>
  <c r="J4410" i="8220"/>
  <c r="E4410" i="8220"/>
  <c r="J4409" i="8220"/>
  <c r="N4409" i="8220" s="1"/>
  <c r="E4409" i="8220"/>
  <c r="J4408" i="8220"/>
  <c r="N4408" i="8220" s="1"/>
  <c r="E4408" i="8220"/>
  <c r="J4407" i="8220"/>
  <c r="N4407" i="8220" s="1"/>
  <c r="E4407" i="8220"/>
  <c r="J4406" i="8220"/>
  <c r="N4406" i="8220" s="1"/>
  <c r="E4406" i="8220"/>
  <c r="J4405" i="8220"/>
  <c r="N4405" i="8220" s="1"/>
  <c r="E4405" i="8220"/>
  <c r="N4404" i="8220"/>
  <c r="J4404" i="8220"/>
  <c r="E4404" i="8220"/>
  <c r="J4403" i="8220"/>
  <c r="N4403" i="8220" s="1"/>
  <c r="E4403" i="8220"/>
  <c r="N4402" i="8220"/>
  <c r="J4402" i="8220"/>
  <c r="E4402" i="8220"/>
  <c r="J4401" i="8220"/>
  <c r="N4401" i="8220" s="1"/>
  <c r="E4401" i="8220"/>
  <c r="J4400" i="8220"/>
  <c r="N4400" i="8220" s="1"/>
  <c r="E4400" i="8220"/>
  <c r="J4399" i="8220"/>
  <c r="N4399" i="8220" s="1"/>
  <c r="E4399" i="8220"/>
  <c r="J4398" i="8220"/>
  <c r="N4398" i="8220" s="1"/>
  <c r="E4398" i="8220"/>
  <c r="J4397" i="8220"/>
  <c r="N4397" i="8220" s="1"/>
  <c r="E4397" i="8220"/>
  <c r="N4396" i="8220"/>
  <c r="J4396" i="8220"/>
  <c r="E4396" i="8220"/>
  <c r="J4395" i="8220"/>
  <c r="N4395" i="8220" s="1"/>
  <c r="E4395" i="8220"/>
  <c r="N4394" i="8220"/>
  <c r="J4394" i="8220"/>
  <c r="E4394" i="8220"/>
  <c r="J4393" i="8220"/>
  <c r="N4393" i="8220" s="1"/>
  <c r="E4393" i="8220"/>
  <c r="J4392" i="8220"/>
  <c r="N4392" i="8220" s="1"/>
  <c r="E4392" i="8220"/>
  <c r="J4391" i="8220"/>
  <c r="N4391" i="8220" s="1"/>
  <c r="E4391" i="8220"/>
  <c r="J4390" i="8220"/>
  <c r="N4390" i="8220" s="1"/>
  <c r="E4390" i="8220"/>
  <c r="J4389" i="8220"/>
  <c r="N4389" i="8220" s="1"/>
  <c r="E4389" i="8220"/>
  <c r="N4388" i="8220"/>
  <c r="J4388" i="8220"/>
  <c r="E4388" i="8220"/>
  <c r="J4387" i="8220"/>
  <c r="N4387" i="8220" s="1"/>
  <c r="E4387" i="8220"/>
  <c r="N4386" i="8220"/>
  <c r="J4386" i="8220"/>
  <c r="E4386" i="8220"/>
  <c r="J4385" i="8220"/>
  <c r="N4385" i="8220" s="1"/>
  <c r="E4385" i="8220"/>
  <c r="J4384" i="8220"/>
  <c r="N4384" i="8220" s="1"/>
  <c r="E4384" i="8220"/>
  <c r="J4383" i="8220"/>
  <c r="N4383" i="8220" s="1"/>
  <c r="E4383" i="8220"/>
  <c r="J4382" i="8220"/>
  <c r="N4382" i="8220" s="1"/>
  <c r="E4382" i="8220"/>
  <c r="N4381" i="8220"/>
  <c r="J4381" i="8220"/>
  <c r="E4381" i="8220"/>
  <c r="J4380" i="8220"/>
  <c r="N4380" i="8220" s="1"/>
  <c r="E4380" i="8220"/>
  <c r="N4379" i="8220"/>
  <c r="J4379" i="8220"/>
  <c r="E4379" i="8220"/>
  <c r="J4378" i="8220"/>
  <c r="N4378" i="8220" s="1"/>
  <c r="E4378" i="8220"/>
  <c r="J4377" i="8220"/>
  <c r="N4377" i="8220" s="1"/>
  <c r="E4377" i="8220"/>
  <c r="J4376" i="8220"/>
  <c r="N4376" i="8220" s="1"/>
  <c r="E4376" i="8220"/>
  <c r="J4375" i="8220"/>
  <c r="N4375" i="8220" s="1"/>
  <c r="E4375" i="8220"/>
  <c r="J4374" i="8220"/>
  <c r="N4374" i="8220" s="1"/>
  <c r="E4374" i="8220"/>
  <c r="N4373" i="8220"/>
  <c r="J4373" i="8220"/>
  <c r="E4373" i="8220"/>
  <c r="J4372" i="8220"/>
  <c r="N4372" i="8220" s="1"/>
  <c r="E4372" i="8220"/>
  <c r="N4371" i="8220"/>
  <c r="J4371" i="8220"/>
  <c r="E4371" i="8220"/>
  <c r="J4370" i="8220"/>
  <c r="N4370" i="8220" s="1"/>
  <c r="E4370" i="8220"/>
  <c r="J4369" i="8220"/>
  <c r="N4369" i="8220" s="1"/>
  <c r="E4369" i="8220"/>
  <c r="J4368" i="8220"/>
  <c r="N4368" i="8220" s="1"/>
  <c r="E4368" i="8220"/>
  <c r="J4367" i="8220"/>
  <c r="N4367" i="8220" s="1"/>
  <c r="E4367" i="8220"/>
  <c r="N4366" i="8220"/>
  <c r="J4366" i="8220"/>
  <c r="E4366" i="8220"/>
  <c r="J4365" i="8220"/>
  <c r="N4365" i="8220" s="1"/>
  <c r="E4365" i="8220"/>
  <c r="J4364" i="8220"/>
  <c r="N4364" i="8220" s="1"/>
  <c r="E4364" i="8220"/>
  <c r="N4363" i="8220"/>
  <c r="J4363" i="8220"/>
  <c r="E4363" i="8220"/>
  <c r="J4362" i="8220"/>
  <c r="N4362" i="8220" s="1"/>
  <c r="E4362" i="8220"/>
  <c r="J4361" i="8220"/>
  <c r="N4361" i="8220" s="1"/>
  <c r="E4361" i="8220"/>
  <c r="J4360" i="8220"/>
  <c r="N4360" i="8220" s="1"/>
  <c r="E4360" i="8220"/>
  <c r="J4359" i="8220"/>
  <c r="N4359" i="8220" s="1"/>
  <c r="E4359" i="8220"/>
  <c r="N4358" i="8220"/>
  <c r="J4358" i="8220"/>
  <c r="E4358" i="8220"/>
  <c r="J4357" i="8220"/>
  <c r="N4357" i="8220" s="1"/>
  <c r="E4357" i="8220"/>
  <c r="N4356" i="8220"/>
  <c r="J4356" i="8220"/>
  <c r="E4356" i="8220"/>
  <c r="J4355" i="8220"/>
  <c r="N4355" i="8220" s="1"/>
  <c r="E4355" i="8220"/>
  <c r="N4354" i="8220"/>
  <c r="J4354" i="8220"/>
  <c r="E4354" i="8220"/>
  <c r="J4353" i="8220"/>
  <c r="N4353" i="8220" s="1"/>
  <c r="E4353" i="8220"/>
  <c r="J4352" i="8220"/>
  <c r="N4352" i="8220" s="1"/>
  <c r="E4352" i="8220"/>
  <c r="J4351" i="8220"/>
  <c r="N4351" i="8220" s="1"/>
  <c r="E4351" i="8220"/>
  <c r="J4350" i="8220"/>
  <c r="N4350" i="8220" s="1"/>
  <c r="E4350" i="8220"/>
  <c r="N4349" i="8220"/>
  <c r="J4349" i="8220"/>
  <c r="E4349" i="8220"/>
  <c r="J4348" i="8220"/>
  <c r="N4348" i="8220" s="1"/>
  <c r="E4348" i="8220"/>
  <c r="N4347" i="8220"/>
  <c r="J4347" i="8220"/>
  <c r="E4347" i="8220"/>
  <c r="J4346" i="8220"/>
  <c r="N4346" i="8220" s="1"/>
  <c r="E4346" i="8220"/>
  <c r="J4345" i="8220"/>
  <c r="N4345" i="8220" s="1"/>
  <c r="E4345" i="8220"/>
  <c r="J4344" i="8220"/>
  <c r="N4344" i="8220" s="1"/>
  <c r="E4344" i="8220"/>
  <c r="J4343" i="8220"/>
  <c r="N4343" i="8220" s="1"/>
  <c r="E4343" i="8220"/>
  <c r="J4342" i="8220"/>
  <c r="N4342" i="8220" s="1"/>
  <c r="E4342" i="8220"/>
  <c r="N4341" i="8220"/>
  <c r="J4341" i="8220"/>
  <c r="E4341" i="8220"/>
  <c r="J4340" i="8220"/>
  <c r="N4340" i="8220" s="1"/>
  <c r="E4340" i="8220"/>
  <c r="N4339" i="8220"/>
  <c r="J4339" i="8220"/>
  <c r="E4339" i="8220"/>
  <c r="J4338" i="8220"/>
  <c r="N4338" i="8220" s="1"/>
  <c r="E4338" i="8220"/>
  <c r="J4337" i="8220"/>
  <c r="N4337" i="8220" s="1"/>
  <c r="E4337" i="8220"/>
  <c r="N4336" i="8220"/>
  <c r="J4336" i="8220"/>
  <c r="E4336" i="8220"/>
  <c r="J4335" i="8220"/>
  <c r="N4335" i="8220" s="1"/>
  <c r="E4335" i="8220"/>
  <c r="J4334" i="8220"/>
  <c r="N4334" i="8220" s="1"/>
  <c r="E4334" i="8220"/>
  <c r="N4333" i="8220"/>
  <c r="J4333" i="8220"/>
  <c r="E4333" i="8220"/>
  <c r="J4332" i="8220"/>
  <c r="N4332" i="8220" s="1"/>
  <c r="E4332" i="8220"/>
  <c r="M4331" i="8220"/>
  <c r="L4331" i="8220"/>
  <c r="K4331" i="8220"/>
  <c r="H4331" i="8220"/>
  <c r="G4331" i="8220"/>
  <c r="F4331" i="8220"/>
  <c r="N4330" i="8220"/>
  <c r="J4330" i="8220"/>
  <c r="E4330" i="8220"/>
  <c r="N4329" i="8220"/>
  <c r="J4329" i="8220"/>
  <c r="E4329" i="8220"/>
  <c r="J4328" i="8220"/>
  <c r="N4328" i="8220" s="1"/>
  <c r="E4328" i="8220"/>
  <c r="N4327" i="8220"/>
  <c r="J4327" i="8220"/>
  <c r="E4327" i="8220"/>
  <c r="J4326" i="8220"/>
  <c r="N4326" i="8220" s="1"/>
  <c r="E4326" i="8220"/>
  <c r="J4325" i="8220"/>
  <c r="N4325" i="8220" s="1"/>
  <c r="E4325" i="8220"/>
  <c r="N4324" i="8220"/>
  <c r="J4324" i="8220"/>
  <c r="E4324" i="8220"/>
  <c r="N4323" i="8220"/>
  <c r="J4323" i="8220"/>
  <c r="E4323" i="8220"/>
  <c r="J4322" i="8220"/>
  <c r="N4322" i="8220" s="1"/>
  <c r="E4322" i="8220"/>
  <c r="N4321" i="8220"/>
  <c r="J4321" i="8220"/>
  <c r="E4321" i="8220"/>
  <c r="J4320" i="8220"/>
  <c r="N4320" i="8220" s="1"/>
  <c r="E4320" i="8220"/>
  <c r="J4319" i="8220"/>
  <c r="N4319" i="8220" s="1"/>
  <c r="E4319" i="8220"/>
  <c r="J4318" i="8220"/>
  <c r="N4318" i="8220" s="1"/>
  <c r="E4318" i="8220"/>
  <c r="J4317" i="8220"/>
  <c r="N4317" i="8220" s="1"/>
  <c r="E4317" i="8220"/>
  <c r="J4316" i="8220"/>
  <c r="N4316" i="8220" s="1"/>
  <c r="E4316" i="8220"/>
  <c r="J4315" i="8220"/>
  <c r="N4315" i="8220" s="1"/>
  <c r="E4315" i="8220"/>
  <c r="J4314" i="8220"/>
  <c r="N4314" i="8220" s="1"/>
  <c r="E4314" i="8220"/>
  <c r="N4313" i="8220"/>
  <c r="J4313" i="8220"/>
  <c r="E4313" i="8220"/>
  <c r="J4312" i="8220"/>
  <c r="N4312" i="8220" s="1"/>
  <c r="E4312" i="8220"/>
  <c r="J4311" i="8220"/>
  <c r="N4311" i="8220" s="1"/>
  <c r="E4311" i="8220"/>
  <c r="J4310" i="8220"/>
  <c r="N4310" i="8220" s="1"/>
  <c r="E4310" i="8220"/>
  <c r="J4309" i="8220"/>
  <c r="N4309" i="8220" s="1"/>
  <c r="E4309" i="8220"/>
  <c r="N4308" i="8220"/>
  <c r="J4308" i="8220"/>
  <c r="E4308" i="8220"/>
  <c r="N4307" i="8220"/>
  <c r="J4307" i="8220"/>
  <c r="E4307" i="8220"/>
  <c r="J4306" i="8220"/>
  <c r="N4306" i="8220" s="1"/>
  <c r="E4306" i="8220"/>
  <c r="N4305" i="8220"/>
  <c r="J4305" i="8220"/>
  <c r="E4305" i="8220"/>
  <c r="J4304" i="8220"/>
  <c r="N4304" i="8220" s="1"/>
  <c r="E4304" i="8220"/>
  <c r="J4303" i="8220"/>
  <c r="N4303" i="8220" s="1"/>
  <c r="E4303" i="8220"/>
  <c r="J4302" i="8220"/>
  <c r="N4302" i="8220" s="1"/>
  <c r="E4302" i="8220"/>
  <c r="J4301" i="8220"/>
  <c r="N4301" i="8220" s="1"/>
  <c r="E4301" i="8220"/>
  <c r="J4300" i="8220"/>
  <c r="N4300" i="8220" s="1"/>
  <c r="E4300" i="8220"/>
  <c r="N4299" i="8220"/>
  <c r="J4298" i="8220"/>
  <c r="N4298" i="8220" s="1"/>
  <c r="E4298" i="8220"/>
  <c r="N4297" i="8220"/>
  <c r="J4297" i="8220"/>
  <c r="E4297" i="8220"/>
  <c r="J4296" i="8220"/>
  <c r="N4296" i="8220" s="1"/>
  <c r="E4296" i="8220"/>
  <c r="J4295" i="8220"/>
  <c r="N4295" i="8220" s="1"/>
  <c r="E4295" i="8220"/>
  <c r="N4294" i="8220"/>
  <c r="J4294" i="8220"/>
  <c r="E4294" i="8220"/>
  <c r="N4293" i="8220"/>
  <c r="J4293" i="8220"/>
  <c r="E4293" i="8220"/>
  <c r="J4292" i="8220"/>
  <c r="N4292" i="8220" s="1"/>
  <c r="E4292" i="8220"/>
  <c r="N4291" i="8220"/>
  <c r="J4291" i="8220"/>
  <c r="E4291" i="8220"/>
  <c r="N4290" i="8220"/>
  <c r="J4290" i="8220"/>
  <c r="E4290" i="8220"/>
  <c r="J4289" i="8220"/>
  <c r="N4289" i="8220" s="1"/>
  <c r="E4289" i="8220"/>
  <c r="J4288" i="8220"/>
  <c r="N4288" i="8220" s="1"/>
  <c r="E4288" i="8220"/>
  <c r="N4287" i="8220"/>
  <c r="J4287" i="8220"/>
  <c r="E4287" i="8220"/>
  <c r="J4286" i="8220"/>
  <c r="N4286" i="8220" s="1"/>
  <c r="E4286" i="8220"/>
  <c r="N4285" i="8220"/>
  <c r="J4285" i="8220"/>
  <c r="E4285" i="8220"/>
  <c r="J4284" i="8220"/>
  <c r="N4284" i="8220" s="1"/>
  <c r="E4284" i="8220"/>
  <c r="J4283" i="8220"/>
  <c r="N4283" i="8220" s="1"/>
  <c r="E4283" i="8220"/>
  <c r="N4282" i="8220"/>
  <c r="J4282" i="8220"/>
  <c r="E4282" i="8220"/>
  <c r="J4281" i="8220"/>
  <c r="N4281" i="8220" s="1"/>
  <c r="E4281" i="8220"/>
  <c r="J4280" i="8220"/>
  <c r="N4280" i="8220" s="1"/>
  <c r="E4280" i="8220"/>
  <c r="J4279" i="8220"/>
  <c r="N4279" i="8220" s="1"/>
  <c r="E4279" i="8220"/>
  <c r="J4278" i="8220"/>
  <c r="N4278" i="8220" s="1"/>
  <c r="E4278" i="8220"/>
  <c r="N4277" i="8220"/>
  <c r="J4277" i="8220"/>
  <c r="E4277" i="8220"/>
  <c r="J4276" i="8220"/>
  <c r="N4276" i="8220" s="1"/>
  <c r="E4276" i="8220"/>
  <c r="J4275" i="8220"/>
  <c r="N4275" i="8220" s="1"/>
  <c r="E4275" i="8220"/>
  <c r="J4274" i="8220"/>
  <c r="N4274" i="8220" s="1"/>
  <c r="E4274" i="8220"/>
  <c r="J4273" i="8220"/>
  <c r="N4273" i="8220" s="1"/>
  <c r="E4273" i="8220"/>
  <c r="J4272" i="8220"/>
  <c r="N4272" i="8220" s="1"/>
  <c r="E4272" i="8220"/>
  <c r="N4271" i="8220"/>
  <c r="J4271" i="8220"/>
  <c r="E4271" i="8220"/>
  <c r="J4270" i="8220"/>
  <c r="N4270" i="8220" s="1"/>
  <c r="E4270" i="8220"/>
  <c r="N4269" i="8220"/>
  <c r="J4269" i="8220"/>
  <c r="E4269" i="8220"/>
  <c r="J4268" i="8220"/>
  <c r="N4268" i="8220" s="1"/>
  <c r="E4268" i="8220"/>
  <c r="J4267" i="8220"/>
  <c r="N4267" i="8220" s="1"/>
  <c r="E4267" i="8220"/>
  <c r="N4266" i="8220"/>
  <c r="J4266" i="8220"/>
  <c r="E4266" i="8220"/>
  <c r="J4265" i="8220"/>
  <c r="N4265" i="8220" s="1"/>
  <c r="E4265" i="8220"/>
  <c r="J4264" i="8220"/>
  <c r="N4264" i="8220" s="1"/>
  <c r="E4264" i="8220"/>
  <c r="N4263" i="8220"/>
  <c r="J4263" i="8220"/>
  <c r="E4263" i="8220"/>
  <c r="J4262" i="8220"/>
  <c r="N4262" i="8220" s="1"/>
  <c r="E4262" i="8220"/>
  <c r="N4261" i="8220"/>
  <c r="J4261" i="8220"/>
  <c r="E4261" i="8220"/>
  <c r="J4260" i="8220"/>
  <c r="N4260" i="8220" s="1"/>
  <c r="E4260" i="8220"/>
  <c r="J4259" i="8220"/>
  <c r="N4259" i="8220" s="1"/>
  <c r="E4259" i="8220"/>
  <c r="N4258" i="8220"/>
  <c r="J4258" i="8220"/>
  <c r="E4258" i="8220"/>
  <c r="J4257" i="8220"/>
  <c r="N4257" i="8220" s="1"/>
  <c r="E4257" i="8220"/>
  <c r="J4256" i="8220"/>
  <c r="N4256" i="8220" s="1"/>
  <c r="E4256" i="8220"/>
  <c r="N4255" i="8220"/>
  <c r="J4255" i="8220"/>
  <c r="E4255" i="8220"/>
  <c r="J4254" i="8220"/>
  <c r="N4254" i="8220" s="1"/>
  <c r="E4254" i="8220"/>
  <c r="N4253" i="8220"/>
  <c r="J4253" i="8220"/>
  <c r="E4253" i="8220"/>
  <c r="J4252" i="8220"/>
  <c r="N4252" i="8220" s="1"/>
  <c r="E4252" i="8220"/>
  <c r="J4251" i="8220"/>
  <c r="N4251" i="8220" s="1"/>
  <c r="E4251" i="8220"/>
  <c r="N4250" i="8220"/>
  <c r="J4250" i="8220"/>
  <c r="E4250" i="8220"/>
  <c r="J4249" i="8220"/>
  <c r="N4249" i="8220" s="1"/>
  <c r="E4249" i="8220"/>
  <c r="J4248" i="8220"/>
  <c r="N4248" i="8220" s="1"/>
  <c r="E4248" i="8220"/>
  <c r="J4247" i="8220"/>
  <c r="N4247" i="8220" s="1"/>
  <c r="E4247" i="8220"/>
  <c r="J4246" i="8220"/>
  <c r="N4246" i="8220" s="1"/>
  <c r="E4246" i="8220"/>
  <c r="N4245" i="8220"/>
  <c r="J4245" i="8220"/>
  <c r="E4245" i="8220"/>
  <c r="J4244" i="8220"/>
  <c r="N4244" i="8220" s="1"/>
  <c r="E4244" i="8220"/>
  <c r="J4243" i="8220"/>
  <c r="N4243" i="8220" s="1"/>
  <c r="E4243" i="8220"/>
  <c r="J4242" i="8220"/>
  <c r="N4242" i="8220" s="1"/>
  <c r="E4242" i="8220"/>
  <c r="J4241" i="8220"/>
  <c r="N4241" i="8220" s="1"/>
  <c r="E4241" i="8220"/>
  <c r="J4240" i="8220"/>
  <c r="N4240" i="8220" s="1"/>
  <c r="E4240" i="8220"/>
  <c r="N4239" i="8220"/>
  <c r="J4239" i="8220"/>
  <c r="E4239" i="8220"/>
  <c r="J4238" i="8220"/>
  <c r="N4238" i="8220" s="1"/>
  <c r="E4238" i="8220"/>
  <c r="N4237" i="8220"/>
  <c r="J4237" i="8220"/>
  <c r="E4237" i="8220"/>
  <c r="J4236" i="8220"/>
  <c r="N4236" i="8220" s="1"/>
  <c r="E4236" i="8220"/>
  <c r="J4235" i="8220"/>
  <c r="N4235" i="8220" s="1"/>
  <c r="E4235" i="8220"/>
  <c r="N4234" i="8220"/>
  <c r="J4234" i="8220"/>
  <c r="E4234" i="8220"/>
  <c r="J4233" i="8220"/>
  <c r="N4233" i="8220" s="1"/>
  <c r="E4233" i="8220"/>
  <c r="J4232" i="8220"/>
  <c r="N4232" i="8220" s="1"/>
  <c r="E4232" i="8220"/>
  <c r="N4231" i="8220"/>
  <c r="J4231" i="8220"/>
  <c r="E4231" i="8220"/>
  <c r="J4230" i="8220"/>
  <c r="N4230" i="8220" s="1"/>
  <c r="E4230" i="8220"/>
  <c r="N4229" i="8220"/>
  <c r="J4229" i="8220"/>
  <c r="E4229" i="8220"/>
  <c r="J4228" i="8220"/>
  <c r="N4228" i="8220" s="1"/>
  <c r="E4228" i="8220"/>
  <c r="J4227" i="8220"/>
  <c r="N4227" i="8220" s="1"/>
  <c r="E4227" i="8220"/>
  <c r="N4226" i="8220"/>
  <c r="J4226" i="8220"/>
  <c r="E4226" i="8220"/>
  <c r="J4225" i="8220"/>
  <c r="N4225" i="8220" s="1"/>
  <c r="E4225" i="8220"/>
  <c r="J4224" i="8220"/>
  <c r="N4224" i="8220" s="1"/>
  <c r="E4224" i="8220"/>
  <c r="N4223" i="8220"/>
  <c r="J4223" i="8220"/>
  <c r="E4223" i="8220"/>
  <c r="J4222" i="8220"/>
  <c r="N4222" i="8220" s="1"/>
  <c r="E4222" i="8220"/>
  <c r="N4221" i="8220"/>
  <c r="J4221" i="8220"/>
  <c r="E4221" i="8220"/>
  <c r="J4220" i="8220"/>
  <c r="N4220" i="8220" s="1"/>
  <c r="E4220" i="8220"/>
  <c r="J4219" i="8220"/>
  <c r="N4219" i="8220" s="1"/>
  <c r="E4219" i="8220"/>
  <c r="N4218" i="8220"/>
  <c r="J4218" i="8220"/>
  <c r="E4218" i="8220"/>
  <c r="J4217" i="8220"/>
  <c r="N4217" i="8220" s="1"/>
  <c r="E4217" i="8220"/>
  <c r="J4216" i="8220"/>
  <c r="N4216" i="8220" s="1"/>
  <c r="E4216" i="8220"/>
  <c r="J4215" i="8220"/>
  <c r="N4215" i="8220" s="1"/>
  <c r="E4215" i="8220"/>
  <c r="J4214" i="8220"/>
  <c r="N4214" i="8220" s="1"/>
  <c r="E4214" i="8220"/>
  <c r="N4213" i="8220"/>
  <c r="J4213" i="8220"/>
  <c r="E4213" i="8220"/>
  <c r="J4212" i="8220"/>
  <c r="N4212" i="8220" s="1"/>
  <c r="E4212" i="8220"/>
  <c r="J4211" i="8220"/>
  <c r="N4211" i="8220" s="1"/>
  <c r="E4211" i="8220"/>
  <c r="J4210" i="8220"/>
  <c r="N4210" i="8220" s="1"/>
  <c r="E4210" i="8220"/>
  <c r="J4209" i="8220"/>
  <c r="N4209" i="8220" s="1"/>
  <c r="E4209" i="8220"/>
  <c r="J4208" i="8220"/>
  <c r="N4208" i="8220" s="1"/>
  <c r="E4208" i="8220"/>
  <c r="N4207" i="8220"/>
  <c r="J4207" i="8220"/>
  <c r="E4207" i="8220"/>
  <c r="N4206" i="8220"/>
  <c r="J4206" i="8220"/>
  <c r="E4206" i="8220"/>
  <c r="N4205" i="8220"/>
  <c r="J4205" i="8220"/>
  <c r="E4205" i="8220"/>
  <c r="J4204" i="8220"/>
  <c r="N4204" i="8220" s="1"/>
  <c r="E4204" i="8220"/>
  <c r="J4203" i="8220"/>
  <c r="N4203" i="8220" s="1"/>
  <c r="E4203" i="8220"/>
  <c r="J4202" i="8220"/>
  <c r="N4202" i="8220" s="1"/>
  <c r="E4202" i="8220"/>
  <c r="J4201" i="8220"/>
  <c r="N4201" i="8220" s="1"/>
  <c r="E4201" i="8220"/>
  <c r="J4200" i="8220"/>
  <c r="N4200" i="8220" s="1"/>
  <c r="E4200" i="8220"/>
  <c r="N4199" i="8220"/>
  <c r="J4199" i="8220"/>
  <c r="E4199" i="8220"/>
  <c r="N4198" i="8220"/>
  <c r="J4198" i="8220"/>
  <c r="E4198" i="8220"/>
  <c r="N4197" i="8220"/>
  <c r="J4197" i="8220"/>
  <c r="E4197" i="8220"/>
  <c r="J4196" i="8220"/>
  <c r="N4196" i="8220" s="1"/>
  <c r="E4196" i="8220"/>
  <c r="J4195" i="8220"/>
  <c r="N4195" i="8220" s="1"/>
  <c r="E4195" i="8220"/>
  <c r="J4194" i="8220"/>
  <c r="N4194" i="8220" s="1"/>
  <c r="E4194" i="8220"/>
  <c r="J4193" i="8220"/>
  <c r="N4193" i="8220" s="1"/>
  <c r="E4193" i="8220"/>
  <c r="J4192" i="8220"/>
  <c r="N4192" i="8220" s="1"/>
  <c r="E4192" i="8220"/>
  <c r="N4191" i="8220"/>
  <c r="J4191" i="8220"/>
  <c r="E4191" i="8220"/>
  <c r="N4190" i="8220"/>
  <c r="J4190" i="8220"/>
  <c r="E4190" i="8220"/>
  <c r="N4189" i="8220"/>
  <c r="J4189" i="8220"/>
  <c r="E4189" i="8220"/>
  <c r="J4188" i="8220"/>
  <c r="N4188" i="8220" s="1"/>
  <c r="E4188" i="8220"/>
  <c r="J4187" i="8220"/>
  <c r="N4187" i="8220" s="1"/>
  <c r="E4187" i="8220"/>
  <c r="J4186" i="8220"/>
  <c r="N4186" i="8220" s="1"/>
  <c r="E4186" i="8220"/>
  <c r="J4185" i="8220"/>
  <c r="N4185" i="8220" s="1"/>
  <c r="E4185" i="8220"/>
  <c r="J4184" i="8220"/>
  <c r="N4184" i="8220" s="1"/>
  <c r="E4184" i="8220"/>
  <c r="N4183" i="8220"/>
  <c r="J4183" i="8220"/>
  <c r="E4183" i="8220"/>
  <c r="N4182" i="8220"/>
  <c r="J4182" i="8220"/>
  <c r="E4182" i="8220"/>
  <c r="N4181" i="8220"/>
  <c r="J4181" i="8220"/>
  <c r="E4181" i="8220"/>
  <c r="J4180" i="8220"/>
  <c r="N4180" i="8220" s="1"/>
  <c r="E4180" i="8220"/>
  <c r="N4179" i="8220"/>
  <c r="J4179" i="8220"/>
  <c r="E4179" i="8220"/>
  <c r="N4178" i="8220"/>
  <c r="J4178" i="8220"/>
  <c r="E4178" i="8220"/>
  <c r="J4177" i="8220"/>
  <c r="N4177" i="8220" s="1"/>
  <c r="E4177" i="8220"/>
  <c r="J4176" i="8220"/>
  <c r="N4176" i="8220" s="1"/>
  <c r="E4176" i="8220"/>
  <c r="J4175" i="8220"/>
  <c r="N4175" i="8220" s="1"/>
  <c r="E4175" i="8220"/>
  <c r="N4174" i="8220"/>
  <c r="J4174" i="8220"/>
  <c r="E4174" i="8220"/>
  <c r="N4173" i="8220"/>
  <c r="J4173" i="8220"/>
  <c r="E4173" i="8220"/>
  <c r="J4172" i="8220"/>
  <c r="N4172" i="8220" s="1"/>
  <c r="E4172" i="8220"/>
  <c r="N4171" i="8220"/>
  <c r="J4171" i="8220"/>
  <c r="E4171" i="8220"/>
  <c r="N4170" i="8220"/>
  <c r="J4170" i="8220"/>
  <c r="E4170" i="8220"/>
  <c r="J4169" i="8220"/>
  <c r="N4169" i="8220" s="1"/>
  <c r="E4169" i="8220"/>
  <c r="J4168" i="8220"/>
  <c r="N4168" i="8220" s="1"/>
  <c r="E4168" i="8220"/>
  <c r="N4167" i="8220"/>
  <c r="J4167" i="8220"/>
  <c r="E4167" i="8220"/>
  <c r="J4166" i="8220"/>
  <c r="N4166" i="8220" s="1"/>
  <c r="E4166" i="8220"/>
  <c r="N4165" i="8220"/>
  <c r="J4165" i="8220"/>
  <c r="E4165" i="8220"/>
  <c r="J4164" i="8220"/>
  <c r="N4164" i="8220" s="1"/>
  <c r="E4164" i="8220"/>
  <c r="J4163" i="8220"/>
  <c r="N4163" i="8220" s="1"/>
  <c r="E4163" i="8220"/>
  <c r="N4162" i="8220"/>
  <c r="J4162" i="8220"/>
  <c r="E4162" i="8220"/>
  <c r="J4161" i="8220"/>
  <c r="N4161" i="8220" s="1"/>
  <c r="E4161" i="8220"/>
  <c r="J4160" i="8220"/>
  <c r="N4160" i="8220" s="1"/>
  <c r="E4160" i="8220"/>
  <c r="N4159" i="8220"/>
  <c r="J4159" i="8220"/>
  <c r="E4159" i="8220"/>
  <c r="N4158" i="8220"/>
  <c r="J4158" i="8220"/>
  <c r="E4158" i="8220"/>
  <c r="J4157" i="8220"/>
  <c r="N4157" i="8220" s="1"/>
  <c r="E4157" i="8220"/>
  <c r="J4156" i="8220"/>
  <c r="N4156" i="8220" s="1"/>
  <c r="E4156" i="8220"/>
  <c r="N4155" i="8220"/>
  <c r="J4155" i="8220"/>
  <c r="E4155" i="8220"/>
  <c r="J4154" i="8220"/>
  <c r="N4154" i="8220" s="1"/>
  <c r="E4154" i="8220"/>
  <c r="J4153" i="8220"/>
  <c r="N4153" i="8220" s="1"/>
  <c r="E4153" i="8220"/>
  <c r="J4152" i="8220"/>
  <c r="N4152" i="8220" s="1"/>
  <c r="E4152" i="8220"/>
  <c r="N4151" i="8220"/>
  <c r="J4151" i="8220"/>
  <c r="E4151" i="8220"/>
  <c r="N4150" i="8220"/>
  <c r="J4150" i="8220"/>
  <c r="E4150" i="8220"/>
  <c r="N4149" i="8220"/>
  <c r="J4149" i="8220"/>
  <c r="E4149" i="8220"/>
  <c r="J4148" i="8220"/>
  <c r="N4148" i="8220" s="1"/>
  <c r="E4148" i="8220"/>
  <c r="N4147" i="8220"/>
  <c r="J4147" i="8220"/>
  <c r="E4147" i="8220"/>
  <c r="N4146" i="8220"/>
  <c r="J4146" i="8220"/>
  <c r="E4146" i="8220"/>
  <c r="J4145" i="8220"/>
  <c r="N4145" i="8220" s="1"/>
  <c r="E4145" i="8220"/>
  <c r="J4144" i="8220"/>
  <c r="N4144" i="8220" s="1"/>
  <c r="E4144" i="8220"/>
  <c r="J4143" i="8220"/>
  <c r="N4143" i="8220" s="1"/>
  <c r="E4143" i="8220"/>
  <c r="N4142" i="8220"/>
  <c r="J4142" i="8220"/>
  <c r="E4142" i="8220"/>
  <c r="N4141" i="8220"/>
  <c r="J4141" i="8220"/>
  <c r="E4141" i="8220"/>
  <c r="J4140" i="8220"/>
  <c r="N4140" i="8220" s="1"/>
  <c r="E4140" i="8220"/>
  <c r="N4139" i="8220"/>
  <c r="J4139" i="8220"/>
  <c r="E4139" i="8220"/>
  <c r="N4138" i="8220"/>
  <c r="J4138" i="8220"/>
  <c r="E4138" i="8220"/>
  <c r="J4137" i="8220"/>
  <c r="N4137" i="8220" s="1"/>
  <c r="E4137" i="8220"/>
  <c r="J4136" i="8220"/>
  <c r="N4136" i="8220" s="1"/>
  <c r="E4136" i="8220"/>
  <c r="N4135" i="8220"/>
  <c r="J4135" i="8220"/>
  <c r="E4135" i="8220"/>
  <c r="J4134" i="8220"/>
  <c r="N4134" i="8220" s="1"/>
  <c r="E4134" i="8220"/>
  <c r="N4133" i="8220"/>
  <c r="J4133" i="8220"/>
  <c r="E4133" i="8220"/>
  <c r="J4132" i="8220"/>
  <c r="N4132" i="8220" s="1"/>
  <c r="E4132" i="8220"/>
  <c r="J4131" i="8220"/>
  <c r="N4131" i="8220" s="1"/>
  <c r="E4131" i="8220"/>
  <c r="N4130" i="8220"/>
  <c r="J4130" i="8220"/>
  <c r="E4130" i="8220"/>
  <c r="J4129" i="8220"/>
  <c r="N4129" i="8220" s="1"/>
  <c r="E4129" i="8220"/>
  <c r="J4128" i="8220"/>
  <c r="N4128" i="8220" s="1"/>
  <c r="E4128" i="8220"/>
  <c r="N4127" i="8220"/>
  <c r="J4127" i="8220"/>
  <c r="E4127" i="8220"/>
  <c r="J4126" i="8220"/>
  <c r="N4126" i="8220" s="1"/>
  <c r="E4126" i="8220"/>
  <c r="N4125" i="8220"/>
  <c r="J4125" i="8220"/>
  <c r="E4125" i="8220"/>
  <c r="J4124" i="8220"/>
  <c r="N4124" i="8220" s="1"/>
  <c r="E4124" i="8220"/>
  <c r="J4123" i="8220"/>
  <c r="N4123" i="8220" s="1"/>
  <c r="E4123" i="8220"/>
  <c r="N4122" i="8220"/>
  <c r="J4122" i="8220"/>
  <c r="E4122" i="8220"/>
  <c r="J4121" i="8220"/>
  <c r="N4121" i="8220" s="1"/>
  <c r="E4121" i="8220"/>
  <c r="J4120" i="8220"/>
  <c r="N4120" i="8220" s="1"/>
  <c r="E4120" i="8220"/>
  <c r="N4119" i="8220"/>
  <c r="J4119" i="8220"/>
  <c r="E4119" i="8220"/>
  <c r="N4118" i="8220"/>
  <c r="J4118" i="8220"/>
  <c r="E4118" i="8220"/>
  <c r="J4117" i="8220"/>
  <c r="N4117" i="8220" s="1"/>
  <c r="E4117" i="8220"/>
  <c r="J4116" i="8220"/>
  <c r="N4116" i="8220" s="1"/>
  <c r="E4116" i="8220"/>
  <c r="N4115" i="8220"/>
  <c r="J4115" i="8220"/>
  <c r="E4115" i="8220"/>
  <c r="J4114" i="8220"/>
  <c r="N4114" i="8220" s="1"/>
  <c r="E4114" i="8220"/>
  <c r="J4113" i="8220"/>
  <c r="N4113" i="8220" s="1"/>
  <c r="E4113" i="8220"/>
  <c r="J4112" i="8220"/>
  <c r="N4112" i="8220" s="1"/>
  <c r="E4112" i="8220"/>
  <c r="N4111" i="8220"/>
  <c r="J4111" i="8220"/>
  <c r="E4111" i="8220"/>
  <c r="N4110" i="8220"/>
  <c r="J4110" i="8220"/>
  <c r="E4110" i="8220"/>
  <c r="N4109" i="8220"/>
  <c r="J4109" i="8220"/>
  <c r="E4109" i="8220"/>
  <c r="J4108" i="8220"/>
  <c r="N4108" i="8220" s="1"/>
  <c r="E4108" i="8220"/>
  <c r="N4107" i="8220"/>
  <c r="J4107" i="8220"/>
  <c r="E4107" i="8220"/>
  <c r="N4106" i="8220"/>
  <c r="J4106" i="8220"/>
  <c r="E4106" i="8220"/>
  <c r="J4105" i="8220"/>
  <c r="N4105" i="8220" s="1"/>
  <c r="E4105" i="8220"/>
  <c r="J4104" i="8220"/>
  <c r="N4104" i="8220" s="1"/>
  <c r="E4104" i="8220"/>
  <c r="J4103" i="8220"/>
  <c r="N4103" i="8220" s="1"/>
  <c r="E4103" i="8220"/>
  <c r="N4102" i="8220"/>
  <c r="J4102" i="8220"/>
  <c r="E4102" i="8220"/>
  <c r="N4101" i="8220"/>
  <c r="J4101" i="8220"/>
  <c r="E4101" i="8220"/>
  <c r="J4100" i="8220"/>
  <c r="N4100" i="8220" s="1"/>
  <c r="E4100" i="8220"/>
  <c r="N4099" i="8220"/>
  <c r="J4099" i="8220"/>
  <c r="E4099" i="8220"/>
  <c r="N4098" i="8220"/>
  <c r="J4098" i="8220"/>
  <c r="E4098" i="8220"/>
  <c r="J4097" i="8220"/>
  <c r="N4097" i="8220" s="1"/>
  <c r="E4097" i="8220"/>
  <c r="J4096" i="8220"/>
  <c r="N4096" i="8220" s="1"/>
  <c r="E4096" i="8220"/>
  <c r="N4095" i="8220"/>
  <c r="J4095" i="8220"/>
  <c r="E4095" i="8220"/>
  <c r="J4094" i="8220"/>
  <c r="N4094" i="8220" s="1"/>
  <c r="E4094" i="8220"/>
  <c r="N4093" i="8220"/>
  <c r="J4093" i="8220"/>
  <c r="E4093" i="8220"/>
  <c r="J4092" i="8220"/>
  <c r="N4092" i="8220" s="1"/>
  <c r="E4092" i="8220"/>
  <c r="J4091" i="8220"/>
  <c r="N4091" i="8220" s="1"/>
  <c r="E4091" i="8220"/>
  <c r="N4090" i="8220"/>
  <c r="J4090" i="8220"/>
  <c r="E4090" i="8220"/>
  <c r="J4089" i="8220"/>
  <c r="N4089" i="8220" s="1"/>
  <c r="E4089" i="8220"/>
  <c r="J4088" i="8220"/>
  <c r="N4088" i="8220" s="1"/>
  <c r="E4088" i="8220"/>
  <c r="J4087" i="8220"/>
  <c r="N4087" i="8220" s="1"/>
  <c r="E4087" i="8220"/>
  <c r="N4086" i="8220"/>
  <c r="J4086" i="8220"/>
  <c r="E4086" i="8220"/>
  <c r="N4085" i="8220"/>
  <c r="J4085" i="8220"/>
  <c r="E4085" i="8220"/>
  <c r="N4084" i="8220"/>
  <c r="J4084" i="8220"/>
  <c r="E4084" i="8220"/>
  <c r="J4083" i="8220"/>
  <c r="N4083" i="8220" s="1"/>
  <c r="E4083" i="8220"/>
  <c r="N4082" i="8220"/>
  <c r="J4082" i="8220"/>
  <c r="E4082" i="8220"/>
  <c r="J4081" i="8220"/>
  <c r="N4081" i="8220" s="1"/>
  <c r="E4081" i="8220"/>
  <c r="J4080" i="8220"/>
  <c r="N4080" i="8220" s="1"/>
  <c r="E4080" i="8220"/>
  <c r="J4079" i="8220"/>
  <c r="N4079" i="8220" s="1"/>
  <c r="E4079" i="8220"/>
  <c r="J4078" i="8220"/>
  <c r="N4078" i="8220" s="1"/>
  <c r="E4078" i="8220"/>
  <c r="N4077" i="8220"/>
  <c r="J4077" i="8220"/>
  <c r="E4077" i="8220"/>
  <c r="N4076" i="8220"/>
  <c r="J4076" i="8220"/>
  <c r="E4076" i="8220"/>
  <c r="J4075" i="8220"/>
  <c r="N4075" i="8220" s="1"/>
  <c r="E4075" i="8220"/>
  <c r="N4074" i="8220"/>
  <c r="J4074" i="8220"/>
  <c r="E4074" i="8220"/>
  <c r="J4073" i="8220"/>
  <c r="N4073" i="8220" s="1"/>
  <c r="E4073" i="8220"/>
  <c r="J4072" i="8220"/>
  <c r="N4072" i="8220" s="1"/>
  <c r="E4072" i="8220"/>
  <c r="J4071" i="8220"/>
  <c r="N4071" i="8220" s="1"/>
  <c r="E4071" i="8220"/>
  <c r="J4070" i="8220"/>
  <c r="N4070" i="8220" s="1"/>
  <c r="E4070" i="8220"/>
  <c r="N4069" i="8220"/>
  <c r="J4069" i="8220"/>
  <c r="E4069" i="8220"/>
  <c r="N4068" i="8220"/>
  <c r="J4068" i="8220"/>
  <c r="E4068" i="8220"/>
  <c r="J4067" i="8220"/>
  <c r="N4067" i="8220" s="1"/>
  <c r="E4067" i="8220"/>
  <c r="N4066" i="8220"/>
  <c r="J4066" i="8220"/>
  <c r="E4066" i="8220"/>
  <c r="J4065" i="8220"/>
  <c r="N4065" i="8220" s="1"/>
  <c r="E4065" i="8220"/>
  <c r="J4064" i="8220"/>
  <c r="N4064" i="8220" s="1"/>
  <c r="E4064" i="8220"/>
  <c r="J4063" i="8220"/>
  <c r="N4063" i="8220" s="1"/>
  <c r="E4063" i="8220"/>
  <c r="J4062" i="8220"/>
  <c r="N4062" i="8220" s="1"/>
  <c r="E4062" i="8220"/>
  <c r="N4061" i="8220"/>
  <c r="J4061" i="8220"/>
  <c r="E4061" i="8220"/>
  <c r="J4060" i="8220"/>
  <c r="N4060" i="8220" s="1"/>
  <c r="E4060" i="8220"/>
  <c r="J4059" i="8220"/>
  <c r="N4059" i="8220" s="1"/>
  <c r="E4059" i="8220"/>
  <c r="N4058" i="8220"/>
  <c r="J4058" i="8220"/>
  <c r="E4058" i="8220"/>
  <c r="J4057" i="8220"/>
  <c r="N4057" i="8220" s="1"/>
  <c r="E4057" i="8220"/>
  <c r="J4056" i="8220"/>
  <c r="N4056" i="8220" s="1"/>
  <c r="E4056" i="8220"/>
  <c r="J4055" i="8220"/>
  <c r="N4055" i="8220" s="1"/>
  <c r="E4055" i="8220"/>
  <c r="N4054" i="8220"/>
  <c r="J4054" i="8220"/>
  <c r="E4054" i="8220"/>
  <c r="N4053" i="8220"/>
  <c r="J4053" i="8220"/>
  <c r="E4053" i="8220"/>
  <c r="N4052" i="8220"/>
  <c r="J4052" i="8220"/>
  <c r="E4052" i="8220"/>
  <c r="J4051" i="8220"/>
  <c r="N4051" i="8220" s="1"/>
  <c r="E4051" i="8220"/>
  <c r="N4050" i="8220"/>
  <c r="J4050" i="8220"/>
  <c r="E4050" i="8220"/>
  <c r="J4049" i="8220"/>
  <c r="N4049" i="8220" s="1"/>
  <c r="E4049" i="8220"/>
  <c r="J4048" i="8220"/>
  <c r="N4048" i="8220" s="1"/>
  <c r="E4048" i="8220"/>
  <c r="N4047" i="8220"/>
  <c r="J4047" i="8220"/>
  <c r="E4047" i="8220"/>
  <c r="J4046" i="8220"/>
  <c r="N4046" i="8220" s="1"/>
  <c r="E4046" i="8220"/>
  <c r="N4045" i="8220"/>
  <c r="J4045" i="8220"/>
  <c r="E4045" i="8220"/>
  <c r="J4044" i="8220"/>
  <c r="N4044" i="8220" s="1"/>
  <c r="E4044" i="8220"/>
  <c r="J4043" i="8220"/>
  <c r="N4043" i="8220" s="1"/>
  <c r="E4043" i="8220"/>
  <c r="N4042" i="8220"/>
  <c r="J4042" i="8220"/>
  <c r="E4042" i="8220"/>
  <c r="J4041" i="8220"/>
  <c r="N4041" i="8220" s="1"/>
  <c r="E4041" i="8220"/>
  <c r="J4040" i="8220"/>
  <c r="N4040" i="8220" s="1"/>
  <c r="E4040" i="8220"/>
  <c r="N4039" i="8220"/>
  <c r="J4039" i="8220"/>
  <c r="E4039" i="8220"/>
  <c r="N4038" i="8220"/>
  <c r="J4038" i="8220"/>
  <c r="E4038" i="8220"/>
  <c r="J4037" i="8220"/>
  <c r="N4037" i="8220" s="1"/>
  <c r="E4037" i="8220"/>
  <c r="J4036" i="8220"/>
  <c r="N4036" i="8220" s="1"/>
  <c r="E4036" i="8220"/>
  <c r="N4035" i="8220"/>
  <c r="J4035" i="8220"/>
  <c r="E4035" i="8220"/>
  <c r="J4034" i="8220"/>
  <c r="N4034" i="8220" s="1"/>
  <c r="E4034" i="8220"/>
  <c r="J4033" i="8220"/>
  <c r="N4033" i="8220" s="1"/>
  <c r="E4033" i="8220"/>
  <c r="J4032" i="8220"/>
  <c r="N4032" i="8220" s="1"/>
  <c r="E4032" i="8220"/>
  <c r="N4031" i="8220"/>
  <c r="J4031" i="8220"/>
  <c r="E4031" i="8220"/>
  <c r="N4030" i="8220"/>
  <c r="J4030" i="8220"/>
  <c r="E4030" i="8220"/>
  <c r="N4029" i="8220"/>
  <c r="J4029" i="8220"/>
  <c r="E4029" i="8220"/>
  <c r="J4028" i="8220"/>
  <c r="N4028" i="8220" s="1"/>
  <c r="E4028" i="8220"/>
  <c r="N4027" i="8220"/>
  <c r="J4027" i="8220"/>
  <c r="E4027" i="8220"/>
  <c r="N4026" i="8220"/>
  <c r="J4026" i="8220"/>
  <c r="E4026" i="8220"/>
  <c r="J4025" i="8220"/>
  <c r="N4025" i="8220" s="1"/>
  <c r="E4025" i="8220"/>
  <c r="J4024" i="8220"/>
  <c r="N4024" i="8220" s="1"/>
  <c r="E4024" i="8220"/>
  <c r="J4023" i="8220"/>
  <c r="N4023" i="8220" s="1"/>
  <c r="E4023" i="8220"/>
  <c r="N4022" i="8220"/>
  <c r="J4022" i="8220"/>
  <c r="E4022" i="8220"/>
  <c r="N4021" i="8220"/>
  <c r="J4021" i="8220"/>
  <c r="E4021" i="8220"/>
  <c r="J4020" i="8220"/>
  <c r="N4020" i="8220" s="1"/>
  <c r="E4020" i="8220"/>
  <c r="N4019" i="8220"/>
  <c r="J4019" i="8220"/>
  <c r="E4019" i="8220"/>
  <c r="N4018" i="8220"/>
  <c r="J4018" i="8220"/>
  <c r="E4018" i="8220"/>
  <c r="J4017" i="8220"/>
  <c r="N4017" i="8220" s="1"/>
  <c r="E4017" i="8220"/>
  <c r="J4016" i="8220"/>
  <c r="N4016" i="8220" s="1"/>
  <c r="E4016" i="8220"/>
  <c r="N4015" i="8220"/>
  <c r="J4015" i="8220"/>
  <c r="E4015" i="8220"/>
  <c r="J4014" i="8220"/>
  <c r="N4014" i="8220" s="1"/>
  <c r="E4014" i="8220"/>
  <c r="N4013" i="8220"/>
  <c r="J4013" i="8220"/>
  <c r="E4013" i="8220"/>
  <c r="J4012" i="8220"/>
  <c r="N4012" i="8220" s="1"/>
  <c r="E4012" i="8220"/>
  <c r="J4011" i="8220"/>
  <c r="N4011" i="8220" s="1"/>
  <c r="E4011" i="8220"/>
  <c r="N4010" i="8220"/>
  <c r="J4010" i="8220"/>
  <c r="E4010" i="8220"/>
  <c r="J4009" i="8220"/>
  <c r="N4009" i="8220" s="1"/>
  <c r="E4009" i="8220"/>
  <c r="J4008" i="8220"/>
  <c r="N4008" i="8220" s="1"/>
  <c r="E4008" i="8220"/>
  <c r="J4007" i="8220"/>
  <c r="N4007" i="8220" s="1"/>
  <c r="E4007" i="8220"/>
  <c r="J4006" i="8220"/>
  <c r="N4006" i="8220" s="1"/>
  <c r="E4006" i="8220"/>
  <c r="N4005" i="8220"/>
  <c r="J4005" i="8220"/>
  <c r="E4005" i="8220"/>
  <c r="J4004" i="8220"/>
  <c r="N4004" i="8220" s="1"/>
  <c r="E4004" i="8220"/>
  <c r="J4003" i="8220"/>
  <c r="N4003" i="8220" s="1"/>
  <c r="E4003" i="8220"/>
  <c r="N4002" i="8220"/>
  <c r="J4002" i="8220"/>
  <c r="E4002" i="8220"/>
  <c r="J4001" i="8220"/>
  <c r="N4001" i="8220" s="1"/>
  <c r="E4001" i="8220"/>
  <c r="J4000" i="8220"/>
  <c r="N4000" i="8220" s="1"/>
  <c r="E4000" i="8220"/>
  <c r="N3999" i="8220"/>
  <c r="J3999" i="8220"/>
  <c r="E3999" i="8220"/>
  <c r="J3998" i="8220"/>
  <c r="N3998" i="8220" s="1"/>
  <c r="E3998" i="8220"/>
  <c r="N3997" i="8220"/>
  <c r="J3997" i="8220"/>
  <c r="E3997" i="8220"/>
  <c r="J3996" i="8220"/>
  <c r="N3996" i="8220" s="1"/>
  <c r="E3996" i="8220"/>
  <c r="J3995" i="8220"/>
  <c r="N3995" i="8220" s="1"/>
  <c r="E3995" i="8220"/>
  <c r="N3994" i="8220"/>
  <c r="J3994" i="8220"/>
  <c r="E3994" i="8220"/>
  <c r="J3993" i="8220"/>
  <c r="N3993" i="8220" s="1"/>
  <c r="E3993" i="8220"/>
  <c r="J3992" i="8220"/>
  <c r="N3992" i="8220" s="1"/>
  <c r="E3992" i="8220"/>
  <c r="N3991" i="8220"/>
  <c r="J3991" i="8220"/>
  <c r="E3991" i="8220"/>
  <c r="N3990" i="8220"/>
  <c r="J3990" i="8220"/>
  <c r="E3990" i="8220"/>
  <c r="J3989" i="8220"/>
  <c r="N3989" i="8220" s="1"/>
  <c r="E3989" i="8220"/>
  <c r="J3988" i="8220"/>
  <c r="N3988" i="8220" s="1"/>
  <c r="E3988" i="8220"/>
  <c r="N3987" i="8220"/>
  <c r="J3987" i="8220"/>
  <c r="E3987" i="8220"/>
  <c r="J3986" i="8220"/>
  <c r="N3986" i="8220" s="1"/>
  <c r="E3986" i="8220"/>
  <c r="J3985" i="8220"/>
  <c r="N3985" i="8220" s="1"/>
  <c r="E3985" i="8220"/>
  <c r="J3984" i="8220"/>
  <c r="N3984" i="8220" s="1"/>
  <c r="E3984" i="8220"/>
  <c r="J3983" i="8220"/>
  <c r="N3983" i="8220" s="1"/>
  <c r="E3983" i="8220"/>
  <c r="N3982" i="8220"/>
  <c r="J3982" i="8220"/>
  <c r="E3982" i="8220"/>
  <c r="J3981" i="8220"/>
  <c r="N3981" i="8220" s="1"/>
  <c r="E3981" i="8220"/>
  <c r="J3980" i="8220"/>
  <c r="N3980" i="8220" s="1"/>
  <c r="E3980" i="8220"/>
  <c r="J3979" i="8220"/>
  <c r="N3979" i="8220" s="1"/>
  <c r="E3979" i="8220"/>
  <c r="N3978" i="8220"/>
  <c r="J3978" i="8220"/>
  <c r="E3978" i="8220"/>
  <c r="J3977" i="8220"/>
  <c r="N3977" i="8220" s="1"/>
  <c r="E3977" i="8220"/>
  <c r="J3976" i="8220"/>
  <c r="N3976" i="8220" s="1"/>
  <c r="E3976" i="8220"/>
  <c r="J3975" i="8220"/>
  <c r="N3975" i="8220" s="1"/>
  <c r="E3975" i="8220"/>
  <c r="N3974" i="8220"/>
  <c r="J3974" i="8220"/>
  <c r="E3974" i="8220"/>
  <c r="J3973" i="8220"/>
  <c r="N3973" i="8220" s="1"/>
  <c r="E3973" i="8220"/>
  <c r="J3972" i="8220"/>
  <c r="N3972" i="8220" s="1"/>
  <c r="E3972" i="8220"/>
  <c r="N3971" i="8220"/>
  <c r="J3971" i="8220"/>
  <c r="E3971" i="8220"/>
  <c r="J3970" i="8220"/>
  <c r="N3970" i="8220" s="1"/>
  <c r="E3970" i="8220"/>
  <c r="J3969" i="8220"/>
  <c r="N3969" i="8220" s="1"/>
  <c r="E3969" i="8220"/>
  <c r="J3968" i="8220"/>
  <c r="N3968" i="8220" s="1"/>
  <c r="E3968" i="8220"/>
  <c r="N3967" i="8220"/>
  <c r="J3967" i="8220"/>
  <c r="E3967" i="8220"/>
  <c r="J3966" i="8220"/>
  <c r="N3966" i="8220" s="1"/>
  <c r="E3966" i="8220"/>
  <c r="N3965" i="8220"/>
  <c r="J3965" i="8220"/>
  <c r="E3965" i="8220"/>
  <c r="J3964" i="8220"/>
  <c r="E3964" i="8220"/>
  <c r="M3963" i="8220"/>
  <c r="L3963" i="8220"/>
  <c r="K3963" i="8220"/>
  <c r="H3963" i="8220"/>
  <c r="G3963" i="8220"/>
  <c r="F3963" i="8220"/>
  <c r="J3962" i="8220"/>
  <c r="N3962" i="8220" s="1"/>
  <c r="E3962" i="8220"/>
  <c r="J3961" i="8220"/>
  <c r="N3961" i="8220" s="1"/>
  <c r="E3961" i="8220"/>
  <c r="J3960" i="8220"/>
  <c r="N3960" i="8220" s="1"/>
  <c r="E3960" i="8220"/>
  <c r="J3959" i="8220"/>
  <c r="N3959" i="8220" s="1"/>
  <c r="E3959" i="8220"/>
  <c r="J3958" i="8220"/>
  <c r="N3958" i="8220" s="1"/>
  <c r="E3958" i="8220"/>
  <c r="N3957" i="8220"/>
  <c r="J3957" i="8220"/>
  <c r="E3957" i="8220"/>
  <c r="J3956" i="8220"/>
  <c r="N3956" i="8220" s="1"/>
  <c r="E3956" i="8220"/>
  <c r="N3955" i="8220"/>
  <c r="J3955" i="8220"/>
  <c r="E3955" i="8220"/>
  <c r="J3954" i="8220"/>
  <c r="N3954" i="8220" s="1"/>
  <c r="E3954" i="8220"/>
  <c r="J3953" i="8220"/>
  <c r="N3953" i="8220" s="1"/>
  <c r="E3953" i="8220"/>
  <c r="J3952" i="8220"/>
  <c r="N3952" i="8220" s="1"/>
  <c r="E3952" i="8220"/>
  <c r="J3951" i="8220"/>
  <c r="N3951" i="8220" s="1"/>
  <c r="E3951" i="8220"/>
  <c r="J3950" i="8220"/>
  <c r="N3950" i="8220" s="1"/>
  <c r="E3950" i="8220"/>
  <c r="N3949" i="8220"/>
  <c r="J3949" i="8220"/>
  <c r="E3949" i="8220"/>
  <c r="J3948" i="8220"/>
  <c r="N3948" i="8220" s="1"/>
  <c r="E3948" i="8220"/>
  <c r="N3947" i="8220"/>
  <c r="J3947" i="8220"/>
  <c r="E3947" i="8220"/>
  <c r="J3946" i="8220"/>
  <c r="N3946" i="8220" s="1"/>
  <c r="E3946" i="8220"/>
  <c r="J3945" i="8220"/>
  <c r="N3945" i="8220" s="1"/>
  <c r="E3945" i="8220"/>
  <c r="J3944" i="8220"/>
  <c r="N3944" i="8220" s="1"/>
  <c r="E3944" i="8220"/>
  <c r="J3943" i="8220"/>
  <c r="N3943" i="8220" s="1"/>
  <c r="E3943" i="8220"/>
  <c r="J3942" i="8220"/>
  <c r="N3942" i="8220" s="1"/>
  <c r="E3942" i="8220"/>
  <c r="N3941" i="8220"/>
  <c r="J3941" i="8220"/>
  <c r="E3941" i="8220"/>
  <c r="J3940" i="8220"/>
  <c r="N3940" i="8220" s="1"/>
  <c r="E3940" i="8220"/>
  <c r="N3939" i="8220"/>
  <c r="J3939" i="8220"/>
  <c r="E3939" i="8220"/>
  <c r="J3938" i="8220"/>
  <c r="N3938" i="8220" s="1"/>
  <c r="E3938" i="8220"/>
  <c r="J3937" i="8220"/>
  <c r="N3937" i="8220" s="1"/>
  <c r="E3937" i="8220"/>
  <c r="J3936" i="8220"/>
  <c r="N3936" i="8220" s="1"/>
  <c r="E3936" i="8220"/>
  <c r="J3935" i="8220"/>
  <c r="N3935" i="8220" s="1"/>
  <c r="E3935" i="8220"/>
  <c r="J3934" i="8220"/>
  <c r="N3934" i="8220" s="1"/>
  <c r="E3934" i="8220"/>
  <c r="N3933" i="8220"/>
  <c r="J3933" i="8220"/>
  <c r="E3933" i="8220"/>
  <c r="J3932" i="8220"/>
  <c r="N3932" i="8220" s="1"/>
  <c r="E3932" i="8220"/>
  <c r="N3931" i="8220"/>
  <c r="J3931" i="8220"/>
  <c r="E3931" i="8220"/>
  <c r="J3930" i="8220"/>
  <c r="N3930" i="8220" s="1"/>
  <c r="E3930" i="8220"/>
  <c r="J3929" i="8220"/>
  <c r="N3929" i="8220" s="1"/>
  <c r="E3929" i="8220"/>
  <c r="J3928" i="8220"/>
  <c r="N3928" i="8220" s="1"/>
  <c r="E3928" i="8220"/>
  <c r="J3927" i="8220"/>
  <c r="N3927" i="8220" s="1"/>
  <c r="E3927" i="8220"/>
  <c r="J3926" i="8220"/>
  <c r="N3926" i="8220" s="1"/>
  <c r="E3926" i="8220"/>
  <c r="N3925" i="8220"/>
  <c r="J3925" i="8220"/>
  <c r="E3925" i="8220"/>
  <c r="J3924" i="8220"/>
  <c r="N3924" i="8220" s="1"/>
  <c r="E3924" i="8220"/>
  <c r="N3923" i="8220"/>
  <c r="J3923" i="8220"/>
  <c r="E3923" i="8220"/>
  <c r="J3922" i="8220"/>
  <c r="N3922" i="8220" s="1"/>
  <c r="E3922" i="8220"/>
  <c r="J3921" i="8220"/>
  <c r="N3921" i="8220" s="1"/>
  <c r="E3921" i="8220"/>
  <c r="J3920" i="8220"/>
  <c r="N3920" i="8220" s="1"/>
  <c r="E3920" i="8220"/>
  <c r="J3919" i="8220"/>
  <c r="N3919" i="8220" s="1"/>
  <c r="E3919" i="8220"/>
  <c r="J3918" i="8220"/>
  <c r="N3918" i="8220" s="1"/>
  <c r="E3918" i="8220"/>
  <c r="N3917" i="8220"/>
  <c r="J3917" i="8220"/>
  <c r="E3917" i="8220"/>
  <c r="J3916" i="8220"/>
  <c r="N3916" i="8220" s="1"/>
  <c r="E3916" i="8220"/>
  <c r="N3915" i="8220"/>
  <c r="J3915" i="8220"/>
  <c r="E3915" i="8220"/>
  <c r="J3914" i="8220"/>
  <c r="N3914" i="8220" s="1"/>
  <c r="E3914" i="8220"/>
  <c r="J3913" i="8220"/>
  <c r="N3913" i="8220" s="1"/>
  <c r="E3913" i="8220"/>
  <c r="J3912" i="8220"/>
  <c r="N3912" i="8220" s="1"/>
  <c r="E3912" i="8220"/>
  <c r="J3911" i="8220"/>
  <c r="N3911" i="8220" s="1"/>
  <c r="E3911" i="8220"/>
  <c r="J3910" i="8220"/>
  <c r="N3910" i="8220" s="1"/>
  <c r="E3910" i="8220"/>
  <c r="N3909" i="8220"/>
  <c r="J3909" i="8220"/>
  <c r="E3909" i="8220"/>
  <c r="J3908" i="8220"/>
  <c r="N3908" i="8220" s="1"/>
  <c r="E3908" i="8220"/>
  <c r="N3907" i="8220"/>
  <c r="J3907" i="8220"/>
  <c r="E3907" i="8220"/>
  <c r="J3906" i="8220"/>
  <c r="N3906" i="8220" s="1"/>
  <c r="E3906" i="8220"/>
  <c r="J3905" i="8220"/>
  <c r="N3905" i="8220" s="1"/>
  <c r="E3905" i="8220"/>
  <c r="J3904" i="8220"/>
  <c r="N3904" i="8220" s="1"/>
  <c r="E3904" i="8220"/>
  <c r="J3903" i="8220"/>
  <c r="N3903" i="8220" s="1"/>
  <c r="E3903" i="8220"/>
  <c r="J3902" i="8220"/>
  <c r="N3902" i="8220" s="1"/>
  <c r="E3902" i="8220"/>
  <c r="N3901" i="8220"/>
  <c r="J3901" i="8220"/>
  <c r="E3901" i="8220"/>
  <c r="J3900" i="8220"/>
  <c r="N3900" i="8220" s="1"/>
  <c r="E3900" i="8220"/>
  <c r="J3899" i="8220"/>
  <c r="N3899" i="8220" s="1"/>
  <c r="E3899" i="8220"/>
  <c r="J3898" i="8220"/>
  <c r="N3898" i="8220" s="1"/>
  <c r="E3898" i="8220"/>
  <c r="N3897" i="8220"/>
  <c r="J3897" i="8220"/>
  <c r="E3897" i="8220"/>
  <c r="J3896" i="8220"/>
  <c r="N3896" i="8220" s="1"/>
  <c r="E3896" i="8220"/>
  <c r="J3895" i="8220"/>
  <c r="N3895" i="8220" s="1"/>
  <c r="E3895" i="8220"/>
  <c r="J3894" i="8220"/>
  <c r="N3894" i="8220" s="1"/>
  <c r="E3894" i="8220"/>
  <c r="J3893" i="8220"/>
  <c r="N3893" i="8220" s="1"/>
  <c r="E3893" i="8220"/>
  <c r="N3892" i="8220"/>
  <c r="J3892" i="8220"/>
  <c r="E3892" i="8220"/>
  <c r="J3891" i="8220"/>
  <c r="N3891" i="8220" s="1"/>
  <c r="E3891" i="8220"/>
  <c r="J3890" i="8220"/>
  <c r="N3890" i="8220" s="1"/>
  <c r="E3890" i="8220"/>
  <c r="J3889" i="8220"/>
  <c r="N3889" i="8220" s="1"/>
  <c r="E3889" i="8220"/>
  <c r="J3888" i="8220"/>
  <c r="N3888" i="8220" s="1"/>
  <c r="E3888" i="8220"/>
  <c r="J3887" i="8220"/>
  <c r="N3887" i="8220" s="1"/>
  <c r="E3887" i="8220"/>
  <c r="J3886" i="8220"/>
  <c r="N3886" i="8220" s="1"/>
  <c r="E3886" i="8220"/>
  <c r="N3885" i="8220"/>
  <c r="J3885" i="8220"/>
  <c r="E3885" i="8220"/>
  <c r="J3884" i="8220"/>
  <c r="N3884" i="8220" s="1"/>
  <c r="E3884" i="8220"/>
  <c r="J3883" i="8220"/>
  <c r="N3883" i="8220" s="1"/>
  <c r="E3883" i="8220"/>
  <c r="J3882" i="8220"/>
  <c r="N3882" i="8220" s="1"/>
  <c r="E3882" i="8220"/>
  <c r="N3881" i="8220"/>
  <c r="J3881" i="8220"/>
  <c r="E3881" i="8220"/>
  <c r="J3880" i="8220"/>
  <c r="N3880" i="8220" s="1"/>
  <c r="E3880" i="8220"/>
  <c r="J3879" i="8220"/>
  <c r="N3879" i="8220" s="1"/>
  <c r="E3879" i="8220"/>
  <c r="J3878" i="8220"/>
  <c r="N3878" i="8220" s="1"/>
  <c r="E3878" i="8220"/>
  <c r="J3877" i="8220"/>
  <c r="N3877" i="8220" s="1"/>
  <c r="E3877" i="8220"/>
  <c r="N3876" i="8220"/>
  <c r="J3876" i="8220"/>
  <c r="E3876" i="8220"/>
  <c r="J3875" i="8220"/>
  <c r="N3875" i="8220" s="1"/>
  <c r="E3875" i="8220"/>
  <c r="J3874" i="8220"/>
  <c r="N3874" i="8220" s="1"/>
  <c r="E3874" i="8220"/>
  <c r="N3873" i="8220"/>
  <c r="J3873" i="8220"/>
  <c r="E3873" i="8220"/>
  <c r="J3872" i="8220"/>
  <c r="N3872" i="8220" s="1"/>
  <c r="E3872" i="8220"/>
  <c r="J3871" i="8220"/>
  <c r="N3871" i="8220" s="1"/>
  <c r="E3871" i="8220"/>
  <c r="J3870" i="8220"/>
  <c r="N3870" i="8220" s="1"/>
  <c r="E3870" i="8220"/>
  <c r="J3869" i="8220"/>
  <c r="N3869" i="8220" s="1"/>
  <c r="E3869" i="8220"/>
  <c r="N3868" i="8220"/>
  <c r="J3868" i="8220"/>
  <c r="E3868" i="8220"/>
  <c r="J3867" i="8220"/>
  <c r="N3867" i="8220" s="1"/>
  <c r="E3867" i="8220"/>
  <c r="J3866" i="8220"/>
  <c r="N3866" i="8220" s="1"/>
  <c r="E3866" i="8220"/>
  <c r="J3865" i="8220"/>
  <c r="N3865" i="8220" s="1"/>
  <c r="E3865" i="8220"/>
  <c r="J3864" i="8220"/>
  <c r="N3864" i="8220" s="1"/>
  <c r="E3864" i="8220"/>
  <c r="J3863" i="8220"/>
  <c r="N3863" i="8220" s="1"/>
  <c r="E3863" i="8220"/>
  <c r="J3862" i="8220"/>
  <c r="N3862" i="8220" s="1"/>
  <c r="E3862" i="8220"/>
  <c r="N3861" i="8220"/>
  <c r="J3861" i="8220"/>
  <c r="E3861" i="8220"/>
  <c r="J3860" i="8220"/>
  <c r="N3860" i="8220" s="1"/>
  <c r="E3860" i="8220"/>
  <c r="J3859" i="8220"/>
  <c r="N3859" i="8220" s="1"/>
  <c r="E3859" i="8220"/>
  <c r="J3858" i="8220"/>
  <c r="N3858" i="8220" s="1"/>
  <c r="E3858" i="8220"/>
  <c r="N3857" i="8220"/>
  <c r="J3857" i="8220"/>
  <c r="E3857" i="8220"/>
  <c r="J3856" i="8220"/>
  <c r="N3856" i="8220" s="1"/>
  <c r="E3856" i="8220"/>
  <c r="J3855" i="8220"/>
  <c r="N3855" i="8220" s="1"/>
  <c r="E3855" i="8220"/>
  <c r="J3854" i="8220"/>
  <c r="N3854" i="8220" s="1"/>
  <c r="E3854" i="8220"/>
  <c r="J3853" i="8220"/>
  <c r="N3853" i="8220" s="1"/>
  <c r="E3853" i="8220"/>
  <c r="N3852" i="8220"/>
  <c r="J3852" i="8220"/>
  <c r="E3852" i="8220"/>
  <c r="J3851" i="8220"/>
  <c r="N3851" i="8220" s="1"/>
  <c r="E3851" i="8220"/>
  <c r="J3850" i="8220"/>
  <c r="N3850" i="8220" s="1"/>
  <c r="E3850" i="8220"/>
  <c r="J3849" i="8220"/>
  <c r="N3849" i="8220" s="1"/>
  <c r="E3849" i="8220"/>
  <c r="J3848" i="8220"/>
  <c r="N3848" i="8220" s="1"/>
  <c r="E3848" i="8220"/>
  <c r="J3847" i="8220"/>
  <c r="N3847" i="8220" s="1"/>
  <c r="E3847" i="8220"/>
  <c r="J3846" i="8220"/>
  <c r="N3846" i="8220" s="1"/>
  <c r="E3846" i="8220"/>
  <c r="N3845" i="8220"/>
  <c r="J3845" i="8220"/>
  <c r="E3845" i="8220"/>
  <c r="J3844" i="8220"/>
  <c r="N3844" i="8220" s="1"/>
  <c r="E3844" i="8220"/>
  <c r="J3843" i="8220"/>
  <c r="N3843" i="8220" s="1"/>
  <c r="E3843" i="8220"/>
  <c r="J3842" i="8220"/>
  <c r="N3842" i="8220" s="1"/>
  <c r="E3842" i="8220"/>
  <c r="N3841" i="8220"/>
  <c r="J3841" i="8220"/>
  <c r="E3841" i="8220"/>
  <c r="J3840" i="8220"/>
  <c r="N3840" i="8220" s="1"/>
  <c r="E3840" i="8220"/>
  <c r="J3839" i="8220"/>
  <c r="N3839" i="8220" s="1"/>
  <c r="E3839" i="8220"/>
  <c r="J3838" i="8220"/>
  <c r="N3838" i="8220" s="1"/>
  <c r="E3838" i="8220"/>
  <c r="J3837" i="8220"/>
  <c r="N3837" i="8220" s="1"/>
  <c r="E3837" i="8220"/>
  <c r="N3836" i="8220"/>
  <c r="J3836" i="8220"/>
  <c r="E3836" i="8220"/>
  <c r="J3835" i="8220"/>
  <c r="N3835" i="8220" s="1"/>
  <c r="E3835" i="8220"/>
  <c r="J3834" i="8220"/>
  <c r="N3834" i="8220" s="1"/>
  <c r="E3834" i="8220"/>
  <c r="J3833" i="8220"/>
  <c r="N3833" i="8220" s="1"/>
  <c r="E3833" i="8220"/>
  <c r="J3832" i="8220"/>
  <c r="N3832" i="8220" s="1"/>
  <c r="E3832" i="8220"/>
  <c r="J3831" i="8220"/>
  <c r="N3831" i="8220" s="1"/>
  <c r="E3831" i="8220"/>
  <c r="J3830" i="8220"/>
  <c r="N3830" i="8220" s="1"/>
  <c r="E3830" i="8220"/>
  <c r="N3829" i="8220"/>
  <c r="J3829" i="8220"/>
  <c r="E3829" i="8220"/>
  <c r="J3828" i="8220"/>
  <c r="N3828" i="8220" s="1"/>
  <c r="E3828" i="8220"/>
  <c r="J3827" i="8220"/>
  <c r="N3827" i="8220" s="1"/>
  <c r="E3827" i="8220"/>
  <c r="J3826" i="8220"/>
  <c r="N3826" i="8220" s="1"/>
  <c r="E3826" i="8220"/>
  <c r="N3825" i="8220"/>
  <c r="J3825" i="8220"/>
  <c r="E3825" i="8220"/>
  <c r="J3824" i="8220"/>
  <c r="N3824" i="8220" s="1"/>
  <c r="E3824" i="8220"/>
  <c r="J3823" i="8220"/>
  <c r="N3823" i="8220" s="1"/>
  <c r="E3823" i="8220"/>
  <c r="J3822" i="8220"/>
  <c r="N3822" i="8220" s="1"/>
  <c r="E3822" i="8220"/>
  <c r="J3821" i="8220"/>
  <c r="N3821" i="8220" s="1"/>
  <c r="E3821" i="8220"/>
  <c r="N3820" i="8220"/>
  <c r="J3820" i="8220"/>
  <c r="E3820" i="8220"/>
  <c r="J3819" i="8220"/>
  <c r="N3819" i="8220" s="1"/>
  <c r="E3819" i="8220"/>
  <c r="J3818" i="8220"/>
  <c r="N3818" i="8220" s="1"/>
  <c r="E3818" i="8220"/>
  <c r="J3817" i="8220"/>
  <c r="N3817" i="8220" s="1"/>
  <c r="E3817" i="8220"/>
  <c r="J3816" i="8220"/>
  <c r="N3816" i="8220" s="1"/>
  <c r="E3816" i="8220"/>
  <c r="J3815" i="8220"/>
  <c r="N3815" i="8220" s="1"/>
  <c r="E3815" i="8220"/>
  <c r="J3814" i="8220"/>
  <c r="N3814" i="8220" s="1"/>
  <c r="E3814" i="8220"/>
  <c r="N3813" i="8220"/>
  <c r="J3813" i="8220"/>
  <c r="E3813" i="8220"/>
  <c r="J3812" i="8220"/>
  <c r="N3812" i="8220" s="1"/>
  <c r="E3812" i="8220"/>
  <c r="J3811" i="8220"/>
  <c r="N3811" i="8220" s="1"/>
  <c r="E3811" i="8220"/>
  <c r="J3810" i="8220"/>
  <c r="N3810" i="8220" s="1"/>
  <c r="E3810" i="8220"/>
  <c r="N3809" i="8220"/>
  <c r="J3809" i="8220"/>
  <c r="E3809" i="8220"/>
  <c r="J3808" i="8220"/>
  <c r="N3808" i="8220" s="1"/>
  <c r="E3808" i="8220"/>
  <c r="J3807" i="8220"/>
  <c r="N3807" i="8220" s="1"/>
  <c r="E3807" i="8220"/>
  <c r="J3806" i="8220"/>
  <c r="N3806" i="8220" s="1"/>
  <c r="E3806" i="8220"/>
  <c r="J3805" i="8220"/>
  <c r="N3805" i="8220" s="1"/>
  <c r="E3805" i="8220"/>
  <c r="N3804" i="8220"/>
  <c r="J3804" i="8220"/>
  <c r="E3804" i="8220"/>
  <c r="J3803" i="8220"/>
  <c r="N3803" i="8220" s="1"/>
  <c r="E3803" i="8220"/>
  <c r="J3802" i="8220"/>
  <c r="N3802" i="8220" s="1"/>
  <c r="E3802" i="8220"/>
  <c r="J3801" i="8220"/>
  <c r="N3801" i="8220" s="1"/>
  <c r="E3801" i="8220"/>
  <c r="J3800" i="8220"/>
  <c r="N3800" i="8220" s="1"/>
  <c r="E3800" i="8220"/>
  <c r="J3799" i="8220"/>
  <c r="N3799" i="8220" s="1"/>
  <c r="E3799" i="8220"/>
  <c r="J3798" i="8220"/>
  <c r="N3798" i="8220" s="1"/>
  <c r="E3798" i="8220"/>
  <c r="N3797" i="8220"/>
  <c r="J3797" i="8220"/>
  <c r="E3797" i="8220"/>
  <c r="J3796" i="8220"/>
  <c r="N3796" i="8220" s="1"/>
  <c r="E3796" i="8220"/>
  <c r="J3795" i="8220"/>
  <c r="N3795" i="8220" s="1"/>
  <c r="E3795" i="8220"/>
  <c r="N3794" i="8220"/>
  <c r="J3794" i="8220"/>
  <c r="E3794" i="8220"/>
  <c r="J3793" i="8220"/>
  <c r="N3793" i="8220" s="1"/>
  <c r="E3793" i="8220"/>
  <c r="J3792" i="8220"/>
  <c r="N3792" i="8220" s="1"/>
  <c r="E3792" i="8220"/>
  <c r="J3791" i="8220"/>
  <c r="N3791" i="8220" s="1"/>
  <c r="E3791" i="8220"/>
  <c r="J3790" i="8220"/>
  <c r="N3790" i="8220" s="1"/>
  <c r="E3790" i="8220"/>
  <c r="J3789" i="8220"/>
  <c r="N3789" i="8220" s="1"/>
  <c r="E3789" i="8220"/>
  <c r="N3788" i="8220"/>
  <c r="J3788" i="8220"/>
  <c r="E3788" i="8220"/>
  <c r="J3787" i="8220"/>
  <c r="N3787" i="8220" s="1"/>
  <c r="E3787" i="8220"/>
  <c r="J3786" i="8220"/>
  <c r="N3786" i="8220" s="1"/>
  <c r="E3786" i="8220"/>
  <c r="J3785" i="8220"/>
  <c r="N3785" i="8220" s="1"/>
  <c r="E3785" i="8220"/>
  <c r="J3784" i="8220"/>
  <c r="N3784" i="8220" s="1"/>
  <c r="E3784" i="8220"/>
  <c r="J3783" i="8220"/>
  <c r="N3783" i="8220" s="1"/>
  <c r="E3783" i="8220"/>
  <c r="N3782" i="8220"/>
  <c r="J3782" i="8220"/>
  <c r="E3782" i="8220"/>
  <c r="J3781" i="8220"/>
  <c r="N3781" i="8220" s="1"/>
  <c r="E3781" i="8220"/>
  <c r="N3780" i="8220"/>
  <c r="J3780" i="8220"/>
  <c r="E3780" i="8220"/>
  <c r="J3779" i="8220"/>
  <c r="N3779" i="8220" s="1"/>
  <c r="E3779" i="8220"/>
  <c r="J3778" i="8220"/>
  <c r="N3778" i="8220" s="1"/>
  <c r="E3778" i="8220"/>
  <c r="J3777" i="8220"/>
  <c r="N3777" i="8220" s="1"/>
  <c r="E3777" i="8220"/>
  <c r="J3776" i="8220"/>
  <c r="N3776" i="8220" s="1"/>
  <c r="E3776" i="8220"/>
  <c r="J3775" i="8220"/>
  <c r="N3775" i="8220" s="1"/>
  <c r="E3775" i="8220"/>
  <c r="N3774" i="8220"/>
  <c r="J3774" i="8220"/>
  <c r="E3774" i="8220"/>
  <c r="J3773" i="8220"/>
  <c r="N3773" i="8220" s="1"/>
  <c r="E3773" i="8220"/>
  <c r="N3772" i="8220"/>
  <c r="J3772" i="8220"/>
  <c r="E3772" i="8220"/>
  <c r="J3771" i="8220"/>
  <c r="N3771" i="8220" s="1"/>
  <c r="E3771" i="8220"/>
  <c r="J3770" i="8220"/>
  <c r="N3770" i="8220" s="1"/>
  <c r="E3770" i="8220"/>
  <c r="J3769" i="8220"/>
  <c r="N3769" i="8220" s="1"/>
  <c r="E3769" i="8220"/>
  <c r="J3768" i="8220"/>
  <c r="N3768" i="8220" s="1"/>
  <c r="E3768" i="8220"/>
  <c r="J3767" i="8220"/>
  <c r="N3767" i="8220" s="1"/>
  <c r="E3767" i="8220"/>
  <c r="N3766" i="8220"/>
  <c r="J3766" i="8220"/>
  <c r="E3766" i="8220"/>
  <c r="J3765" i="8220"/>
  <c r="N3765" i="8220" s="1"/>
  <c r="E3765" i="8220"/>
  <c r="N3764" i="8220"/>
  <c r="J3764" i="8220"/>
  <c r="E3764" i="8220"/>
  <c r="J3763" i="8220"/>
  <c r="N3763" i="8220" s="1"/>
  <c r="E3763" i="8220"/>
  <c r="J3762" i="8220"/>
  <c r="N3762" i="8220" s="1"/>
  <c r="E3762" i="8220"/>
  <c r="J3761" i="8220"/>
  <c r="N3761" i="8220" s="1"/>
  <c r="E3761" i="8220"/>
  <c r="J3760" i="8220"/>
  <c r="N3760" i="8220" s="1"/>
  <c r="E3760" i="8220"/>
  <c r="J3759" i="8220"/>
  <c r="N3759" i="8220" s="1"/>
  <c r="E3759" i="8220"/>
  <c r="N3758" i="8220"/>
  <c r="J3758" i="8220"/>
  <c r="E3758" i="8220"/>
  <c r="J3757" i="8220"/>
  <c r="N3757" i="8220" s="1"/>
  <c r="E3757" i="8220"/>
  <c r="N3756" i="8220"/>
  <c r="J3756" i="8220"/>
  <c r="E3756" i="8220"/>
  <c r="J3755" i="8220"/>
  <c r="N3755" i="8220" s="1"/>
  <c r="E3755" i="8220"/>
  <c r="N3754" i="8220"/>
  <c r="J3754" i="8220"/>
  <c r="E3754" i="8220"/>
  <c r="J3753" i="8220"/>
  <c r="N3753" i="8220" s="1"/>
  <c r="E3753" i="8220"/>
  <c r="J3752" i="8220"/>
  <c r="N3752" i="8220" s="1"/>
  <c r="E3752" i="8220"/>
  <c r="J3751" i="8220"/>
  <c r="N3751" i="8220" s="1"/>
  <c r="E3751" i="8220"/>
  <c r="J3750" i="8220"/>
  <c r="N3750" i="8220" s="1"/>
  <c r="E3750" i="8220"/>
  <c r="N3749" i="8220"/>
  <c r="J3749" i="8220"/>
  <c r="E3749" i="8220"/>
  <c r="J3748" i="8220"/>
  <c r="N3748" i="8220" s="1"/>
  <c r="E3748" i="8220"/>
  <c r="N3747" i="8220"/>
  <c r="J3747" i="8220"/>
  <c r="E3747" i="8220"/>
  <c r="J3746" i="8220"/>
  <c r="N3746" i="8220" s="1"/>
  <c r="E3746" i="8220"/>
  <c r="J3745" i="8220"/>
  <c r="N3745" i="8220" s="1"/>
  <c r="E3745" i="8220"/>
  <c r="J3744" i="8220"/>
  <c r="N3744" i="8220" s="1"/>
  <c r="E3744" i="8220"/>
  <c r="J3743" i="8220"/>
  <c r="N3743" i="8220" s="1"/>
  <c r="E3743" i="8220"/>
  <c r="N3742" i="8220"/>
  <c r="J3742" i="8220"/>
  <c r="E3742" i="8220"/>
  <c r="J3741" i="8220"/>
  <c r="N3741" i="8220" s="1"/>
  <c r="E3741" i="8220"/>
  <c r="N3740" i="8220"/>
  <c r="J3740" i="8220"/>
  <c r="E3740" i="8220"/>
  <c r="J3739" i="8220"/>
  <c r="N3739" i="8220" s="1"/>
  <c r="E3739" i="8220"/>
  <c r="J3738" i="8220"/>
  <c r="N3738" i="8220" s="1"/>
  <c r="E3738" i="8220"/>
  <c r="J3737" i="8220"/>
  <c r="N3737" i="8220" s="1"/>
  <c r="E3737" i="8220"/>
  <c r="J3736" i="8220"/>
  <c r="N3736" i="8220" s="1"/>
  <c r="E3736" i="8220"/>
  <c r="J3735" i="8220"/>
  <c r="N3735" i="8220" s="1"/>
  <c r="E3735" i="8220"/>
  <c r="J3734" i="8220"/>
  <c r="N3734" i="8220" s="1"/>
  <c r="E3734" i="8220"/>
  <c r="N3733" i="8220"/>
  <c r="J3733" i="8220"/>
  <c r="E3733" i="8220"/>
  <c r="J3732" i="8220"/>
  <c r="N3732" i="8220" s="1"/>
  <c r="E3732" i="8220"/>
  <c r="J3731" i="8220"/>
  <c r="N3731" i="8220" s="1"/>
  <c r="E3731" i="8220"/>
  <c r="J3730" i="8220"/>
  <c r="N3730" i="8220" s="1"/>
  <c r="E3730" i="8220"/>
  <c r="J3729" i="8220"/>
  <c r="N3729" i="8220" s="1"/>
  <c r="E3729" i="8220"/>
  <c r="J3728" i="8220"/>
  <c r="N3728" i="8220" s="1"/>
  <c r="E3728" i="8220"/>
  <c r="J3727" i="8220"/>
  <c r="N3727" i="8220" s="1"/>
  <c r="E3727" i="8220"/>
  <c r="J3726" i="8220"/>
  <c r="N3726" i="8220" s="1"/>
  <c r="E3726" i="8220"/>
  <c r="N3725" i="8220"/>
  <c r="J3725" i="8220"/>
  <c r="E3725" i="8220"/>
  <c r="J3724" i="8220"/>
  <c r="N3724" i="8220" s="1"/>
  <c r="E3724" i="8220"/>
  <c r="N3723" i="8220"/>
  <c r="J3723" i="8220"/>
  <c r="E3723" i="8220"/>
  <c r="J3722" i="8220"/>
  <c r="N3722" i="8220" s="1"/>
  <c r="E3722" i="8220"/>
  <c r="J3721" i="8220"/>
  <c r="N3721" i="8220" s="1"/>
  <c r="E3721" i="8220"/>
  <c r="J3720" i="8220"/>
  <c r="N3720" i="8220" s="1"/>
  <c r="E3720" i="8220"/>
  <c r="J3719" i="8220"/>
  <c r="N3719" i="8220" s="1"/>
  <c r="E3719" i="8220"/>
  <c r="J3718" i="8220"/>
  <c r="N3718" i="8220" s="1"/>
  <c r="E3718" i="8220"/>
  <c r="N3717" i="8220"/>
  <c r="J3717" i="8220"/>
  <c r="E3717" i="8220"/>
  <c r="J3716" i="8220"/>
  <c r="N3716" i="8220" s="1"/>
  <c r="E3716" i="8220"/>
  <c r="N3715" i="8220"/>
  <c r="J3715" i="8220"/>
  <c r="E3715" i="8220"/>
  <c r="J3714" i="8220"/>
  <c r="N3714" i="8220" s="1"/>
  <c r="E3714" i="8220"/>
  <c r="J3713" i="8220"/>
  <c r="N3713" i="8220" s="1"/>
  <c r="E3713" i="8220"/>
  <c r="J3712" i="8220"/>
  <c r="N3712" i="8220" s="1"/>
  <c r="E3712" i="8220"/>
  <c r="J3711" i="8220"/>
  <c r="N3711" i="8220" s="1"/>
  <c r="E3711" i="8220"/>
  <c r="N3710" i="8220"/>
  <c r="J3710" i="8220"/>
  <c r="E3710" i="8220"/>
  <c r="J3709" i="8220"/>
  <c r="N3709" i="8220" s="1"/>
  <c r="E3709" i="8220"/>
  <c r="N3708" i="8220"/>
  <c r="J3708" i="8220"/>
  <c r="E3708" i="8220"/>
  <c r="J3707" i="8220"/>
  <c r="N3707" i="8220" s="1"/>
  <c r="E3707" i="8220"/>
  <c r="N3706" i="8220"/>
  <c r="J3706" i="8220"/>
  <c r="E3706" i="8220"/>
  <c r="J3705" i="8220"/>
  <c r="N3705" i="8220" s="1"/>
  <c r="E3705" i="8220"/>
  <c r="J3704" i="8220"/>
  <c r="N3704" i="8220" s="1"/>
  <c r="E3704" i="8220"/>
  <c r="J3703" i="8220"/>
  <c r="N3703" i="8220" s="1"/>
  <c r="E3703" i="8220"/>
  <c r="J3702" i="8220"/>
  <c r="N3702" i="8220" s="1"/>
  <c r="E3702" i="8220"/>
  <c r="N3701" i="8220"/>
  <c r="J3701" i="8220"/>
  <c r="E3701" i="8220"/>
  <c r="J3700" i="8220"/>
  <c r="N3700" i="8220" s="1"/>
  <c r="E3700" i="8220"/>
  <c r="N3699" i="8220"/>
  <c r="J3699" i="8220"/>
  <c r="E3699" i="8220"/>
  <c r="J3698" i="8220"/>
  <c r="N3698" i="8220" s="1"/>
  <c r="E3698" i="8220"/>
  <c r="J3697" i="8220"/>
  <c r="N3697" i="8220" s="1"/>
  <c r="E3697" i="8220"/>
  <c r="J3696" i="8220"/>
  <c r="N3696" i="8220" s="1"/>
  <c r="E3696" i="8220"/>
  <c r="J3695" i="8220"/>
  <c r="N3695" i="8220" s="1"/>
  <c r="E3695" i="8220"/>
  <c r="N3694" i="8220"/>
  <c r="J3694" i="8220"/>
  <c r="E3694" i="8220"/>
  <c r="J3693" i="8220"/>
  <c r="N3693" i="8220" s="1"/>
  <c r="E3693" i="8220"/>
  <c r="N3692" i="8220"/>
  <c r="J3692" i="8220"/>
  <c r="E3692" i="8220"/>
  <c r="J3691" i="8220"/>
  <c r="N3691" i="8220" s="1"/>
  <c r="E3691" i="8220"/>
  <c r="J3690" i="8220"/>
  <c r="N3690" i="8220" s="1"/>
  <c r="E3690" i="8220"/>
  <c r="J3689" i="8220"/>
  <c r="N3689" i="8220" s="1"/>
  <c r="E3689" i="8220"/>
  <c r="J3688" i="8220"/>
  <c r="N3688" i="8220" s="1"/>
  <c r="E3688" i="8220"/>
  <c r="J3687" i="8220"/>
  <c r="N3687" i="8220" s="1"/>
  <c r="E3687" i="8220"/>
  <c r="J3686" i="8220"/>
  <c r="N3686" i="8220" s="1"/>
  <c r="E3686" i="8220"/>
  <c r="N3685" i="8220"/>
  <c r="J3685" i="8220"/>
  <c r="E3685" i="8220"/>
  <c r="J3684" i="8220"/>
  <c r="N3684" i="8220" s="1"/>
  <c r="E3684" i="8220"/>
  <c r="J3683" i="8220"/>
  <c r="N3683" i="8220" s="1"/>
  <c r="E3683" i="8220"/>
  <c r="J3682" i="8220"/>
  <c r="N3682" i="8220" s="1"/>
  <c r="E3682" i="8220"/>
  <c r="J3681" i="8220"/>
  <c r="N3681" i="8220" s="1"/>
  <c r="E3681" i="8220"/>
  <c r="J3680" i="8220"/>
  <c r="N3680" i="8220" s="1"/>
  <c r="E3680" i="8220"/>
  <c r="J3679" i="8220"/>
  <c r="N3679" i="8220" s="1"/>
  <c r="E3679" i="8220"/>
  <c r="N3678" i="8220"/>
  <c r="J3678" i="8220"/>
  <c r="E3678" i="8220"/>
  <c r="J3677" i="8220"/>
  <c r="N3677" i="8220" s="1"/>
  <c r="E3677" i="8220"/>
  <c r="J3676" i="8220"/>
  <c r="N3676" i="8220" s="1"/>
  <c r="E3676" i="8220"/>
  <c r="J3675" i="8220"/>
  <c r="N3675" i="8220" s="1"/>
  <c r="E3675" i="8220"/>
  <c r="J3674" i="8220"/>
  <c r="N3674" i="8220" s="1"/>
  <c r="E3674" i="8220"/>
  <c r="N3673" i="8220"/>
  <c r="J3673" i="8220"/>
  <c r="E3673" i="8220"/>
  <c r="J3672" i="8220"/>
  <c r="N3672" i="8220" s="1"/>
  <c r="E3672" i="8220"/>
  <c r="J3671" i="8220"/>
  <c r="N3671" i="8220" s="1"/>
  <c r="E3671" i="8220"/>
  <c r="J3670" i="8220"/>
  <c r="N3670" i="8220" s="1"/>
  <c r="E3670" i="8220"/>
  <c r="J3669" i="8220"/>
  <c r="N3669" i="8220" s="1"/>
  <c r="E3669" i="8220"/>
  <c r="J3668" i="8220"/>
  <c r="N3668" i="8220" s="1"/>
  <c r="E3668" i="8220"/>
  <c r="J3667" i="8220"/>
  <c r="N3667" i="8220" s="1"/>
  <c r="E3667" i="8220"/>
  <c r="N3666" i="8220"/>
  <c r="J3666" i="8220"/>
  <c r="E3666" i="8220"/>
  <c r="J3665" i="8220"/>
  <c r="N3665" i="8220" s="1"/>
  <c r="E3665" i="8220"/>
  <c r="J3664" i="8220"/>
  <c r="N3664" i="8220" s="1"/>
  <c r="E3664" i="8220"/>
  <c r="J3663" i="8220"/>
  <c r="N3663" i="8220" s="1"/>
  <c r="E3663" i="8220"/>
  <c r="N3662" i="8220"/>
  <c r="J3662" i="8220"/>
  <c r="E3662" i="8220"/>
  <c r="J3661" i="8220"/>
  <c r="N3661" i="8220" s="1"/>
  <c r="E3661" i="8220"/>
  <c r="J3660" i="8220"/>
  <c r="N3660" i="8220" s="1"/>
  <c r="E3660" i="8220"/>
  <c r="J3659" i="8220"/>
  <c r="N3659" i="8220" s="1"/>
  <c r="E3659" i="8220"/>
  <c r="N3658" i="8220"/>
  <c r="J3658" i="8220"/>
  <c r="E3658" i="8220"/>
  <c r="J3657" i="8220"/>
  <c r="N3657" i="8220" s="1"/>
  <c r="E3657" i="8220"/>
  <c r="J3656" i="8220"/>
  <c r="N3656" i="8220" s="1"/>
  <c r="E3656" i="8220"/>
  <c r="J3655" i="8220"/>
  <c r="N3655" i="8220" s="1"/>
  <c r="E3655" i="8220"/>
  <c r="J3654" i="8220"/>
  <c r="N3654" i="8220" s="1"/>
  <c r="E3654" i="8220"/>
  <c r="N3653" i="8220"/>
  <c r="J3653" i="8220"/>
  <c r="E3653" i="8220"/>
  <c r="J3652" i="8220"/>
  <c r="N3652" i="8220" s="1"/>
  <c r="E3652" i="8220"/>
  <c r="J3651" i="8220"/>
  <c r="N3651" i="8220" s="1"/>
  <c r="E3651" i="8220"/>
  <c r="J3650" i="8220"/>
  <c r="N3650" i="8220" s="1"/>
  <c r="E3650" i="8220"/>
  <c r="J3649" i="8220"/>
  <c r="N3649" i="8220" s="1"/>
  <c r="E3649" i="8220"/>
  <c r="J3648" i="8220"/>
  <c r="N3648" i="8220" s="1"/>
  <c r="E3648" i="8220"/>
  <c r="J3647" i="8220"/>
  <c r="N3647" i="8220" s="1"/>
  <c r="E3647" i="8220"/>
  <c r="N3646" i="8220"/>
  <c r="J3646" i="8220"/>
  <c r="E3646" i="8220"/>
  <c r="J3645" i="8220"/>
  <c r="N3645" i="8220" s="1"/>
  <c r="E3645" i="8220"/>
  <c r="J3644" i="8220"/>
  <c r="N3644" i="8220" s="1"/>
  <c r="E3644" i="8220"/>
  <c r="J3643" i="8220"/>
  <c r="N3643" i="8220" s="1"/>
  <c r="E3643" i="8220"/>
  <c r="N3642" i="8220"/>
  <c r="J3642" i="8220"/>
  <c r="E3642" i="8220"/>
  <c r="J3641" i="8220"/>
  <c r="N3641" i="8220" s="1"/>
  <c r="E3641" i="8220"/>
  <c r="J3640" i="8220"/>
  <c r="N3640" i="8220" s="1"/>
  <c r="E3640" i="8220"/>
  <c r="J3639" i="8220"/>
  <c r="N3639" i="8220" s="1"/>
  <c r="E3639" i="8220"/>
  <c r="J3638" i="8220"/>
  <c r="N3638" i="8220" s="1"/>
  <c r="E3638" i="8220"/>
  <c r="N3637" i="8220"/>
  <c r="J3637" i="8220"/>
  <c r="E3637" i="8220"/>
  <c r="J3636" i="8220"/>
  <c r="N3636" i="8220" s="1"/>
  <c r="E3636" i="8220"/>
  <c r="J3635" i="8220"/>
  <c r="N3635" i="8220" s="1"/>
  <c r="E3635" i="8220"/>
  <c r="J3634" i="8220"/>
  <c r="N3634" i="8220" s="1"/>
  <c r="E3634" i="8220"/>
  <c r="J3633" i="8220"/>
  <c r="N3633" i="8220" s="1"/>
  <c r="E3633" i="8220"/>
  <c r="J3632" i="8220"/>
  <c r="N3632" i="8220" s="1"/>
  <c r="E3632" i="8220"/>
  <c r="J3631" i="8220"/>
  <c r="N3631" i="8220" s="1"/>
  <c r="E3631" i="8220"/>
  <c r="N3630" i="8220"/>
  <c r="J3630" i="8220"/>
  <c r="E3630" i="8220"/>
  <c r="J3629" i="8220"/>
  <c r="N3629" i="8220" s="1"/>
  <c r="E3629" i="8220"/>
  <c r="J3628" i="8220"/>
  <c r="N3628" i="8220" s="1"/>
  <c r="E3628" i="8220"/>
  <c r="J3627" i="8220"/>
  <c r="N3627" i="8220" s="1"/>
  <c r="E3627" i="8220"/>
  <c r="N3626" i="8220"/>
  <c r="J3626" i="8220"/>
  <c r="E3626" i="8220"/>
  <c r="J3625" i="8220"/>
  <c r="N3625" i="8220" s="1"/>
  <c r="E3625" i="8220"/>
  <c r="J3624" i="8220"/>
  <c r="N3624" i="8220" s="1"/>
  <c r="E3624" i="8220"/>
  <c r="J3623" i="8220"/>
  <c r="N3623" i="8220" s="1"/>
  <c r="E3623" i="8220"/>
  <c r="J3622" i="8220"/>
  <c r="N3622" i="8220" s="1"/>
  <c r="E3622" i="8220"/>
  <c r="N3621" i="8220"/>
  <c r="J3621" i="8220"/>
  <c r="E3621" i="8220"/>
  <c r="J3620" i="8220"/>
  <c r="N3620" i="8220" s="1"/>
  <c r="E3620" i="8220"/>
  <c r="J3619" i="8220"/>
  <c r="N3619" i="8220" s="1"/>
  <c r="E3619" i="8220"/>
  <c r="N3618" i="8220"/>
  <c r="J3618" i="8220"/>
  <c r="E3618" i="8220"/>
  <c r="J3617" i="8220"/>
  <c r="N3617" i="8220" s="1"/>
  <c r="E3617" i="8220"/>
  <c r="J3616" i="8220"/>
  <c r="N3616" i="8220" s="1"/>
  <c r="E3616" i="8220"/>
  <c r="J3615" i="8220"/>
  <c r="N3615" i="8220" s="1"/>
  <c r="E3615" i="8220"/>
  <c r="J3614" i="8220"/>
  <c r="N3614" i="8220" s="1"/>
  <c r="E3614" i="8220"/>
  <c r="N3613" i="8220"/>
  <c r="J3613" i="8220"/>
  <c r="E3613" i="8220"/>
  <c r="J3612" i="8220"/>
  <c r="N3612" i="8220" s="1"/>
  <c r="E3612" i="8220"/>
  <c r="J3611" i="8220"/>
  <c r="N3611" i="8220" s="1"/>
  <c r="E3611" i="8220"/>
  <c r="N3610" i="8220"/>
  <c r="J3610" i="8220"/>
  <c r="E3610" i="8220"/>
  <c r="J3609" i="8220"/>
  <c r="N3609" i="8220" s="1"/>
  <c r="E3609" i="8220"/>
  <c r="J3608" i="8220"/>
  <c r="N3608" i="8220" s="1"/>
  <c r="E3608" i="8220"/>
  <c r="J3607" i="8220"/>
  <c r="N3607" i="8220" s="1"/>
  <c r="E3607" i="8220"/>
  <c r="J3606" i="8220"/>
  <c r="N3606" i="8220" s="1"/>
  <c r="E3606" i="8220"/>
  <c r="N3605" i="8220"/>
  <c r="J3605" i="8220"/>
  <c r="E3605" i="8220"/>
  <c r="J3604" i="8220"/>
  <c r="N3604" i="8220" s="1"/>
  <c r="E3604" i="8220"/>
  <c r="J3603" i="8220"/>
  <c r="N3603" i="8220" s="1"/>
  <c r="E3603" i="8220"/>
  <c r="J3602" i="8220"/>
  <c r="N3602" i="8220" s="1"/>
  <c r="E3602" i="8220"/>
  <c r="J3601" i="8220"/>
  <c r="N3601" i="8220" s="1"/>
  <c r="E3601" i="8220"/>
  <c r="J3600" i="8220"/>
  <c r="N3600" i="8220" s="1"/>
  <c r="E3600" i="8220"/>
  <c r="J3599" i="8220"/>
  <c r="N3599" i="8220" s="1"/>
  <c r="E3599" i="8220"/>
  <c r="N3598" i="8220"/>
  <c r="J3598" i="8220"/>
  <c r="E3598" i="8220"/>
  <c r="M3597" i="8220"/>
  <c r="L3597" i="8220"/>
  <c r="H3597" i="8220"/>
  <c r="G3597" i="8220"/>
  <c r="F3597" i="8220"/>
  <c r="J3596" i="8220"/>
  <c r="N3596" i="8220" s="1"/>
  <c r="E3596" i="8220"/>
  <c r="J3595" i="8220"/>
  <c r="N3595" i="8220" s="1"/>
  <c r="E3595" i="8220"/>
  <c r="J3594" i="8220"/>
  <c r="N3594" i="8220" s="1"/>
  <c r="E3594" i="8220"/>
  <c r="N3593" i="8220"/>
  <c r="J3593" i="8220"/>
  <c r="E3593" i="8220"/>
  <c r="J3592" i="8220"/>
  <c r="N3592" i="8220" s="1"/>
  <c r="E3592" i="8220"/>
  <c r="J3591" i="8220"/>
  <c r="N3591" i="8220" s="1"/>
  <c r="E3591" i="8220"/>
  <c r="N3590" i="8220"/>
  <c r="J3590" i="8220"/>
  <c r="E3590" i="8220"/>
  <c r="J3589" i="8220"/>
  <c r="N3589" i="8220" s="1"/>
  <c r="E3589" i="8220"/>
  <c r="J3588" i="8220"/>
  <c r="N3588" i="8220" s="1"/>
  <c r="E3588" i="8220"/>
  <c r="J3587" i="8220"/>
  <c r="N3587" i="8220" s="1"/>
  <c r="E3587" i="8220"/>
  <c r="J3586" i="8220"/>
  <c r="N3586" i="8220" s="1"/>
  <c r="E3586" i="8220"/>
  <c r="N3585" i="8220"/>
  <c r="J3585" i="8220"/>
  <c r="E3585" i="8220"/>
  <c r="J3584" i="8220"/>
  <c r="N3584" i="8220" s="1"/>
  <c r="E3584" i="8220"/>
  <c r="J3583" i="8220"/>
  <c r="N3583" i="8220" s="1"/>
  <c r="E3583" i="8220"/>
  <c r="N3582" i="8220"/>
  <c r="J3582" i="8220"/>
  <c r="E3582" i="8220"/>
  <c r="J3581" i="8220"/>
  <c r="N3581" i="8220" s="1"/>
  <c r="E3581" i="8220"/>
  <c r="J3580" i="8220"/>
  <c r="N3580" i="8220" s="1"/>
  <c r="E3580" i="8220"/>
  <c r="J3579" i="8220"/>
  <c r="N3579" i="8220" s="1"/>
  <c r="E3579" i="8220"/>
  <c r="J3578" i="8220"/>
  <c r="N3578" i="8220" s="1"/>
  <c r="E3578" i="8220"/>
  <c r="N3577" i="8220"/>
  <c r="J3577" i="8220"/>
  <c r="E3577" i="8220"/>
  <c r="J3576" i="8220"/>
  <c r="N3576" i="8220" s="1"/>
  <c r="E3576" i="8220"/>
  <c r="J3575" i="8220"/>
  <c r="N3575" i="8220" s="1"/>
  <c r="E3575" i="8220"/>
  <c r="N3574" i="8220"/>
  <c r="J3574" i="8220"/>
  <c r="E3574" i="8220"/>
  <c r="J3573" i="8220"/>
  <c r="N3573" i="8220" s="1"/>
  <c r="E3573" i="8220"/>
  <c r="J3572" i="8220"/>
  <c r="N3572" i="8220" s="1"/>
  <c r="E3572" i="8220"/>
  <c r="J3571" i="8220"/>
  <c r="N3571" i="8220" s="1"/>
  <c r="E3571" i="8220"/>
  <c r="J3570" i="8220"/>
  <c r="N3570" i="8220" s="1"/>
  <c r="E3570" i="8220"/>
  <c r="N3569" i="8220"/>
  <c r="J3569" i="8220"/>
  <c r="E3569" i="8220"/>
  <c r="J3568" i="8220"/>
  <c r="N3568" i="8220" s="1"/>
  <c r="E3568" i="8220"/>
  <c r="J3567" i="8220"/>
  <c r="N3567" i="8220" s="1"/>
  <c r="E3567" i="8220"/>
  <c r="N3566" i="8220"/>
  <c r="J3566" i="8220"/>
  <c r="E3566" i="8220"/>
  <c r="J3565" i="8220"/>
  <c r="N3565" i="8220" s="1"/>
  <c r="E3565" i="8220"/>
  <c r="J3564" i="8220"/>
  <c r="N3564" i="8220" s="1"/>
  <c r="E3564" i="8220"/>
  <c r="J3563" i="8220"/>
  <c r="N3563" i="8220" s="1"/>
  <c r="E3563" i="8220"/>
  <c r="J3562" i="8220"/>
  <c r="N3562" i="8220" s="1"/>
  <c r="E3562" i="8220"/>
  <c r="N3561" i="8220"/>
  <c r="J3561" i="8220"/>
  <c r="E3561" i="8220"/>
  <c r="J3560" i="8220"/>
  <c r="N3560" i="8220" s="1"/>
  <c r="E3560" i="8220"/>
  <c r="J3559" i="8220"/>
  <c r="N3559" i="8220" s="1"/>
  <c r="E3559" i="8220"/>
  <c r="N3558" i="8220"/>
  <c r="J3558" i="8220"/>
  <c r="E3558" i="8220"/>
  <c r="J3557" i="8220"/>
  <c r="N3557" i="8220" s="1"/>
  <c r="E3557" i="8220"/>
  <c r="J3556" i="8220"/>
  <c r="N3556" i="8220" s="1"/>
  <c r="E3556" i="8220"/>
  <c r="J3555" i="8220"/>
  <c r="N3555" i="8220" s="1"/>
  <c r="E3555" i="8220"/>
  <c r="J3554" i="8220"/>
  <c r="N3554" i="8220" s="1"/>
  <c r="E3554" i="8220"/>
  <c r="N3553" i="8220"/>
  <c r="J3553" i="8220"/>
  <c r="E3553" i="8220"/>
  <c r="J3552" i="8220"/>
  <c r="N3552" i="8220" s="1"/>
  <c r="E3552" i="8220"/>
  <c r="J3551" i="8220"/>
  <c r="N3551" i="8220" s="1"/>
  <c r="E3551" i="8220"/>
  <c r="N3550" i="8220"/>
  <c r="J3550" i="8220"/>
  <c r="E3550" i="8220"/>
  <c r="J3549" i="8220"/>
  <c r="N3549" i="8220" s="1"/>
  <c r="E3549" i="8220"/>
  <c r="J3548" i="8220"/>
  <c r="N3548" i="8220" s="1"/>
  <c r="E3548" i="8220"/>
  <c r="J3547" i="8220"/>
  <c r="N3547" i="8220" s="1"/>
  <c r="E3547" i="8220"/>
  <c r="J3546" i="8220"/>
  <c r="N3546" i="8220" s="1"/>
  <c r="E3546" i="8220"/>
  <c r="N3545" i="8220"/>
  <c r="J3545" i="8220"/>
  <c r="E3545" i="8220"/>
  <c r="J3544" i="8220"/>
  <c r="N3544" i="8220" s="1"/>
  <c r="E3544" i="8220"/>
  <c r="J3543" i="8220"/>
  <c r="N3543" i="8220" s="1"/>
  <c r="E3543" i="8220"/>
  <c r="N3542" i="8220"/>
  <c r="J3542" i="8220"/>
  <c r="E3542" i="8220"/>
  <c r="J3541" i="8220"/>
  <c r="N3541" i="8220" s="1"/>
  <c r="E3541" i="8220"/>
  <c r="J3540" i="8220"/>
  <c r="N3540" i="8220" s="1"/>
  <c r="E3540" i="8220"/>
  <c r="J3539" i="8220"/>
  <c r="N3539" i="8220" s="1"/>
  <c r="E3539" i="8220"/>
  <c r="J3538" i="8220"/>
  <c r="N3538" i="8220" s="1"/>
  <c r="E3538" i="8220"/>
  <c r="N3537" i="8220"/>
  <c r="J3537" i="8220"/>
  <c r="E3537" i="8220"/>
  <c r="J3536" i="8220"/>
  <c r="N3536" i="8220" s="1"/>
  <c r="E3536" i="8220"/>
  <c r="J3535" i="8220"/>
  <c r="N3535" i="8220" s="1"/>
  <c r="E3535" i="8220"/>
  <c r="N3534" i="8220"/>
  <c r="J3534" i="8220"/>
  <c r="E3534" i="8220"/>
  <c r="J3533" i="8220"/>
  <c r="N3533" i="8220" s="1"/>
  <c r="E3533" i="8220"/>
  <c r="J3532" i="8220"/>
  <c r="N3532" i="8220" s="1"/>
  <c r="E3532" i="8220"/>
  <c r="J3531" i="8220"/>
  <c r="N3531" i="8220" s="1"/>
  <c r="E3531" i="8220"/>
  <c r="J3530" i="8220"/>
  <c r="N3530" i="8220" s="1"/>
  <c r="E3530" i="8220"/>
  <c r="N3529" i="8220"/>
  <c r="J3529" i="8220"/>
  <c r="E3529" i="8220"/>
  <c r="J3528" i="8220"/>
  <c r="N3528" i="8220" s="1"/>
  <c r="E3528" i="8220"/>
  <c r="J3527" i="8220"/>
  <c r="N3527" i="8220" s="1"/>
  <c r="E3527" i="8220"/>
  <c r="N3526" i="8220"/>
  <c r="J3526" i="8220"/>
  <c r="E3526" i="8220"/>
  <c r="J3525" i="8220"/>
  <c r="N3525" i="8220" s="1"/>
  <c r="E3525" i="8220"/>
  <c r="J3524" i="8220"/>
  <c r="N3524" i="8220" s="1"/>
  <c r="E3524" i="8220"/>
  <c r="J3523" i="8220"/>
  <c r="N3523" i="8220" s="1"/>
  <c r="E3523" i="8220"/>
  <c r="J3522" i="8220"/>
  <c r="N3522" i="8220" s="1"/>
  <c r="E3522" i="8220"/>
  <c r="N3521" i="8220"/>
  <c r="J3521" i="8220"/>
  <c r="E3521" i="8220"/>
  <c r="J3520" i="8220"/>
  <c r="N3520" i="8220" s="1"/>
  <c r="E3520" i="8220"/>
  <c r="J3519" i="8220"/>
  <c r="N3519" i="8220" s="1"/>
  <c r="E3519" i="8220"/>
  <c r="N3518" i="8220"/>
  <c r="J3518" i="8220"/>
  <c r="E3518" i="8220"/>
  <c r="J3517" i="8220"/>
  <c r="N3517" i="8220" s="1"/>
  <c r="E3517" i="8220"/>
  <c r="J3516" i="8220"/>
  <c r="N3516" i="8220" s="1"/>
  <c r="E3516" i="8220"/>
  <c r="J3515" i="8220"/>
  <c r="N3515" i="8220" s="1"/>
  <c r="E3515" i="8220"/>
  <c r="J3514" i="8220"/>
  <c r="N3514" i="8220" s="1"/>
  <c r="E3514" i="8220"/>
  <c r="N3513" i="8220"/>
  <c r="J3513" i="8220"/>
  <c r="E3513" i="8220"/>
  <c r="J3512" i="8220"/>
  <c r="N3512" i="8220" s="1"/>
  <c r="E3512" i="8220"/>
  <c r="J3511" i="8220"/>
  <c r="N3511" i="8220" s="1"/>
  <c r="E3511" i="8220"/>
  <c r="N3510" i="8220"/>
  <c r="J3510" i="8220"/>
  <c r="E3510" i="8220"/>
  <c r="J3509" i="8220"/>
  <c r="N3509" i="8220" s="1"/>
  <c r="E3509" i="8220"/>
  <c r="J3508" i="8220"/>
  <c r="N3508" i="8220" s="1"/>
  <c r="E3508" i="8220"/>
  <c r="J3507" i="8220"/>
  <c r="N3507" i="8220" s="1"/>
  <c r="E3507" i="8220"/>
  <c r="J3506" i="8220"/>
  <c r="N3506" i="8220" s="1"/>
  <c r="E3506" i="8220"/>
  <c r="N3505" i="8220"/>
  <c r="J3505" i="8220"/>
  <c r="E3505" i="8220"/>
  <c r="J3504" i="8220"/>
  <c r="N3504" i="8220" s="1"/>
  <c r="E3504" i="8220"/>
  <c r="J3503" i="8220"/>
  <c r="N3503" i="8220" s="1"/>
  <c r="E3503" i="8220"/>
  <c r="J3502" i="8220"/>
  <c r="N3502" i="8220" s="1"/>
  <c r="E3502" i="8220"/>
  <c r="N3501" i="8220"/>
  <c r="J3501" i="8220"/>
  <c r="E3501" i="8220"/>
  <c r="J3500" i="8220"/>
  <c r="N3500" i="8220" s="1"/>
  <c r="E3500" i="8220"/>
  <c r="J3499" i="8220"/>
  <c r="N3499" i="8220" s="1"/>
  <c r="E3499" i="8220"/>
  <c r="J3498" i="8220"/>
  <c r="N3498" i="8220" s="1"/>
  <c r="E3498" i="8220"/>
  <c r="N3497" i="8220"/>
  <c r="J3497" i="8220"/>
  <c r="E3497" i="8220"/>
  <c r="J3496" i="8220"/>
  <c r="N3496" i="8220" s="1"/>
  <c r="E3496" i="8220"/>
  <c r="J3495" i="8220"/>
  <c r="N3495" i="8220" s="1"/>
  <c r="E3495" i="8220"/>
  <c r="J3494" i="8220"/>
  <c r="N3494" i="8220" s="1"/>
  <c r="E3494" i="8220"/>
  <c r="N3493" i="8220"/>
  <c r="J3493" i="8220"/>
  <c r="E3493" i="8220"/>
  <c r="J3492" i="8220"/>
  <c r="N3492" i="8220" s="1"/>
  <c r="E3492" i="8220"/>
  <c r="J3491" i="8220"/>
  <c r="N3491" i="8220" s="1"/>
  <c r="E3491" i="8220"/>
  <c r="J3490" i="8220"/>
  <c r="N3490" i="8220" s="1"/>
  <c r="E3490" i="8220"/>
  <c r="J3489" i="8220"/>
  <c r="N3489" i="8220" s="1"/>
  <c r="E3489" i="8220"/>
  <c r="J3488" i="8220"/>
  <c r="N3488" i="8220" s="1"/>
  <c r="E3488" i="8220"/>
  <c r="N3487" i="8220"/>
  <c r="J3487" i="8220"/>
  <c r="E3487" i="8220"/>
  <c r="J3486" i="8220"/>
  <c r="N3486" i="8220" s="1"/>
  <c r="E3486" i="8220"/>
  <c r="J3485" i="8220"/>
  <c r="N3485" i="8220" s="1"/>
  <c r="E3485" i="8220"/>
  <c r="J3484" i="8220"/>
  <c r="N3484" i="8220" s="1"/>
  <c r="E3484" i="8220"/>
  <c r="J3483" i="8220"/>
  <c r="N3483" i="8220" s="1"/>
  <c r="E3483" i="8220"/>
  <c r="J3482" i="8220"/>
  <c r="N3482" i="8220" s="1"/>
  <c r="E3482" i="8220"/>
  <c r="N3481" i="8220"/>
  <c r="J3481" i="8220"/>
  <c r="E3481" i="8220"/>
  <c r="J3480" i="8220"/>
  <c r="N3480" i="8220" s="1"/>
  <c r="E3480" i="8220"/>
  <c r="J3479" i="8220"/>
  <c r="N3479" i="8220" s="1"/>
  <c r="E3479" i="8220"/>
  <c r="J3478" i="8220"/>
  <c r="N3478" i="8220" s="1"/>
  <c r="E3478" i="8220"/>
  <c r="J3477" i="8220"/>
  <c r="N3477" i="8220" s="1"/>
  <c r="E3477" i="8220"/>
  <c r="J3476" i="8220"/>
  <c r="N3476" i="8220" s="1"/>
  <c r="E3476" i="8220"/>
  <c r="N3475" i="8220"/>
  <c r="J3475" i="8220"/>
  <c r="E3475" i="8220"/>
  <c r="J3474" i="8220"/>
  <c r="N3474" i="8220" s="1"/>
  <c r="E3474" i="8220"/>
  <c r="J3473" i="8220"/>
  <c r="N3473" i="8220" s="1"/>
  <c r="E3473" i="8220"/>
  <c r="J3472" i="8220"/>
  <c r="N3472" i="8220" s="1"/>
  <c r="E3472" i="8220"/>
  <c r="J3471" i="8220"/>
  <c r="N3471" i="8220" s="1"/>
  <c r="E3471" i="8220"/>
  <c r="J3470" i="8220"/>
  <c r="N3470" i="8220" s="1"/>
  <c r="E3470" i="8220"/>
  <c r="N3469" i="8220"/>
  <c r="J3469" i="8220"/>
  <c r="E3469" i="8220"/>
  <c r="J3468" i="8220"/>
  <c r="N3468" i="8220" s="1"/>
  <c r="E3468" i="8220"/>
  <c r="J3467" i="8220"/>
  <c r="N3467" i="8220" s="1"/>
  <c r="E3467" i="8220"/>
  <c r="J3466" i="8220"/>
  <c r="N3466" i="8220" s="1"/>
  <c r="E3466" i="8220"/>
  <c r="J3465" i="8220"/>
  <c r="N3465" i="8220" s="1"/>
  <c r="E3465" i="8220"/>
  <c r="J3464" i="8220"/>
  <c r="N3464" i="8220" s="1"/>
  <c r="E3464" i="8220"/>
  <c r="N3463" i="8220"/>
  <c r="J3463" i="8220"/>
  <c r="E3463" i="8220"/>
  <c r="J3462" i="8220"/>
  <c r="N3462" i="8220" s="1"/>
  <c r="E3462" i="8220"/>
  <c r="N3461" i="8220"/>
  <c r="J3461" i="8220"/>
  <c r="E3461" i="8220"/>
  <c r="J3460" i="8220"/>
  <c r="N3460" i="8220" s="1"/>
  <c r="E3460" i="8220"/>
  <c r="J3459" i="8220"/>
  <c r="N3459" i="8220" s="1"/>
  <c r="E3459" i="8220"/>
  <c r="J3458" i="8220"/>
  <c r="N3458" i="8220" s="1"/>
  <c r="E3458" i="8220"/>
  <c r="J3457" i="8220"/>
  <c r="N3457" i="8220" s="1"/>
  <c r="E3457" i="8220"/>
  <c r="J3456" i="8220"/>
  <c r="N3456" i="8220" s="1"/>
  <c r="E3456" i="8220"/>
  <c r="N3455" i="8220"/>
  <c r="J3455" i="8220"/>
  <c r="E3455" i="8220"/>
  <c r="J3454" i="8220"/>
  <c r="N3454" i="8220" s="1"/>
  <c r="E3454" i="8220"/>
  <c r="N3453" i="8220"/>
  <c r="J3453" i="8220"/>
  <c r="E3453" i="8220"/>
  <c r="J3452" i="8220"/>
  <c r="N3452" i="8220" s="1"/>
  <c r="E3452" i="8220"/>
  <c r="J3451" i="8220"/>
  <c r="N3451" i="8220" s="1"/>
  <c r="E3451" i="8220"/>
  <c r="J3450" i="8220"/>
  <c r="N3450" i="8220" s="1"/>
  <c r="E3450" i="8220"/>
  <c r="J3449" i="8220"/>
  <c r="N3449" i="8220" s="1"/>
  <c r="E3449" i="8220"/>
  <c r="J3448" i="8220"/>
  <c r="N3448" i="8220" s="1"/>
  <c r="E3448" i="8220"/>
  <c r="N3447" i="8220"/>
  <c r="J3447" i="8220"/>
  <c r="E3447" i="8220"/>
  <c r="J3446" i="8220"/>
  <c r="N3446" i="8220" s="1"/>
  <c r="E3446" i="8220"/>
  <c r="J3445" i="8220"/>
  <c r="N3445" i="8220" s="1"/>
  <c r="E3445" i="8220"/>
  <c r="J3444" i="8220"/>
  <c r="N3444" i="8220" s="1"/>
  <c r="E3444" i="8220"/>
  <c r="J3443" i="8220"/>
  <c r="N3443" i="8220" s="1"/>
  <c r="E3443" i="8220"/>
  <c r="J3442" i="8220"/>
  <c r="N3442" i="8220" s="1"/>
  <c r="E3442" i="8220"/>
  <c r="N3441" i="8220"/>
  <c r="J3441" i="8220"/>
  <c r="E3441" i="8220"/>
  <c r="J3440" i="8220"/>
  <c r="N3440" i="8220" s="1"/>
  <c r="E3440" i="8220"/>
  <c r="J3439" i="8220"/>
  <c r="N3439" i="8220" s="1"/>
  <c r="E3439" i="8220"/>
  <c r="J3438" i="8220"/>
  <c r="N3438" i="8220" s="1"/>
  <c r="E3438" i="8220"/>
  <c r="N3437" i="8220"/>
  <c r="J3437" i="8220"/>
  <c r="E3437" i="8220"/>
  <c r="J3436" i="8220"/>
  <c r="N3436" i="8220" s="1"/>
  <c r="E3436" i="8220"/>
  <c r="J3435" i="8220"/>
  <c r="N3435" i="8220" s="1"/>
  <c r="E3435" i="8220"/>
  <c r="J3434" i="8220"/>
  <c r="N3434" i="8220" s="1"/>
  <c r="E3434" i="8220"/>
  <c r="J3433" i="8220"/>
  <c r="N3433" i="8220" s="1"/>
  <c r="E3433" i="8220"/>
  <c r="J3432" i="8220"/>
  <c r="N3432" i="8220" s="1"/>
  <c r="E3432" i="8220"/>
  <c r="N3431" i="8220"/>
  <c r="J3431" i="8220"/>
  <c r="E3431" i="8220"/>
  <c r="J3430" i="8220"/>
  <c r="N3430" i="8220" s="1"/>
  <c r="E3430" i="8220"/>
  <c r="J3429" i="8220"/>
  <c r="N3429" i="8220" s="1"/>
  <c r="E3429" i="8220"/>
  <c r="J3428" i="8220"/>
  <c r="N3428" i="8220" s="1"/>
  <c r="E3428" i="8220"/>
  <c r="J3427" i="8220"/>
  <c r="N3427" i="8220" s="1"/>
  <c r="E3427" i="8220"/>
  <c r="J3426" i="8220"/>
  <c r="N3426" i="8220" s="1"/>
  <c r="E3426" i="8220"/>
  <c r="N3425" i="8220"/>
  <c r="J3425" i="8220"/>
  <c r="E3425" i="8220"/>
  <c r="J3424" i="8220"/>
  <c r="N3424" i="8220" s="1"/>
  <c r="E3424" i="8220"/>
  <c r="J3423" i="8220"/>
  <c r="N3423" i="8220" s="1"/>
  <c r="E3423" i="8220"/>
  <c r="J3422" i="8220"/>
  <c r="N3422" i="8220" s="1"/>
  <c r="E3422" i="8220"/>
  <c r="J3421" i="8220"/>
  <c r="N3421" i="8220" s="1"/>
  <c r="E3421" i="8220"/>
  <c r="J3420" i="8220"/>
  <c r="N3420" i="8220" s="1"/>
  <c r="E3420" i="8220"/>
  <c r="N3419" i="8220"/>
  <c r="J3419" i="8220"/>
  <c r="E3419" i="8220"/>
  <c r="J3418" i="8220"/>
  <c r="N3418" i="8220" s="1"/>
  <c r="E3418" i="8220"/>
  <c r="J3417" i="8220"/>
  <c r="N3417" i="8220" s="1"/>
  <c r="E3417" i="8220"/>
  <c r="J3416" i="8220"/>
  <c r="N3416" i="8220" s="1"/>
  <c r="E3416" i="8220"/>
  <c r="N3415" i="8220"/>
  <c r="J3415" i="8220"/>
  <c r="E3415" i="8220"/>
  <c r="J3414" i="8220"/>
  <c r="N3414" i="8220" s="1"/>
  <c r="E3414" i="8220"/>
  <c r="J3413" i="8220"/>
  <c r="N3413" i="8220" s="1"/>
  <c r="E3413" i="8220"/>
  <c r="J3412" i="8220"/>
  <c r="N3412" i="8220" s="1"/>
  <c r="E3412" i="8220"/>
  <c r="N3411" i="8220"/>
  <c r="J3411" i="8220"/>
  <c r="E3411" i="8220"/>
  <c r="J3410" i="8220"/>
  <c r="N3410" i="8220" s="1"/>
  <c r="E3410" i="8220"/>
  <c r="J3409" i="8220"/>
  <c r="N3409" i="8220" s="1"/>
  <c r="E3409" i="8220"/>
  <c r="J3408" i="8220"/>
  <c r="N3408" i="8220" s="1"/>
  <c r="E3408" i="8220"/>
  <c r="N3407" i="8220"/>
  <c r="J3407" i="8220"/>
  <c r="E3407" i="8220"/>
  <c r="J3406" i="8220"/>
  <c r="N3406" i="8220" s="1"/>
  <c r="E3406" i="8220"/>
  <c r="J3405" i="8220"/>
  <c r="N3405" i="8220" s="1"/>
  <c r="E3405" i="8220"/>
  <c r="J3404" i="8220"/>
  <c r="N3404" i="8220" s="1"/>
  <c r="E3404" i="8220"/>
  <c r="J3403" i="8220"/>
  <c r="N3403" i="8220" s="1"/>
  <c r="E3403" i="8220"/>
  <c r="J3402" i="8220"/>
  <c r="N3402" i="8220" s="1"/>
  <c r="E3402" i="8220"/>
  <c r="N3401" i="8220"/>
  <c r="J3401" i="8220"/>
  <c r="E3401" i="8220"/>
  <c r="J3400" i="8220"/>
  <c r="N3400" i="8220" s="1"/>
  <c r="E3400" i="8220"/>
  <c r="J3399" i="8220"/>
  <c r="N3399" i="8220" s="1"/>
  <c r="E3399" i="8220"/>
  <c r="N3398" i="8220"/>
  <c r="J3398" i="8220"/>
  <c r="E3398" i="8220"/>
  <c r="J3397" i="8220"/>
  <c r="N3397" i="8220" s="1"/>
  <c r="E3397" i="8220"/>
  <c r="J3396" i="8220"/>
  <c r="N3396" i="8220" s="1"/>
  <c r="E3396" i="8220"/>
  <c r="N3395" i="8220"/>
  <c r="J3395" i="8220"/>
  <c r="E3395" i="8220"/>
  <c r="J3394" i="8220"/>
  <c r="N3394" i="8220" s="1"/>
  <c r="E3394" i="8220"/>
  <c r="J3393" i="8220"/>
  <c r="N3393" i="8220" s="1"/>
  <c r="E3393" i="8220"/>
  <c r="J3392" i="8220"/>
  <c r="N3392" i="8220" s="1"/>
  <c r="E3392" i="8220"/>
  <c r="N3391" i="8220"/>
  <c r="J3391" i="8220"/>
  <c r="E3391" i="8220"/>
  <c r="J3390" i="8220"/>
  <c r="N3390" i="8220" s="1"/>
  <c r="E3390" i="8220"/>
  <c r="N3389" i="8220"/>
  <c r="J3389" i="8220"/>
  <c r="E3389" i="8220"/>
  <c r="J3388" i="8220"/>
  <c r="N3388" i="8220" s="1"/>
  <c r="E3388" i="8220"/>
  <c r="J3387" i="8220"/>
  <c r="N3387" i="8220" s="1"/>
  <c r="E3387" i="8220"/>
  <c r="J3386" i="8220"/>
  <c r="N3386" i="8220" s="1"/>
  <c r="E3386" i="8220"/>
  <c r="N3385" i="8220"/>
  <c r="J3385" i="8220"/>
  <c r="E3385" i="8220"/>
  <c r="J3384" i="8220"/>
  <c r="N3384" i="8220" s="1"/>
  <c r="E3384" i="8220"/>
  <c r="J3383" i="8220"/>
  <c r="N3383" i="8220" s="1"/>
  <c r="E3383" i="8220"/>
  <c r="N3382" i="8220"/>
  <c r="J3382" i="8220"/>
  <c r="E3382" i="8220"/>
  <c r="J3381" i="8220"/>
  <c r="N3381" i="8220" s="1"/>
  <c r="E3381" i="8220"/>
  <c r="J3380" i="8220"/>
  <c r="N3380" i="8220" s="1"/>
  <c r="E3380" i="8220"/>
  <c r="K3379" i="8220"/>
  <c r="K3597" i="8220" s="1"/>
  <c r="J3379" i="8220"/>
  <c r="N3379" i="8220" s="1"/>
  <c r="E3379" i="8220"/>
  <c r="J3378" i="8220"/>
  <c r="N3378" i="8220" s="1"/>
  <c r="E3378" i="8220"/>
  <c r="N3377" i="8220"/>
  <c r="J3377" i="8220"/>
  <c r="E3377" i="8220"/>
  <c r="J3376" i="8220"/>
  <c r="N3376" i="8220" s="1"/>
  <c r="E3376" i="8220"/>
  <c r="J3375" i="8220"/>
  <c r="N3375" i="8220" s="1"/>
  <c r="E3375" i="8220"/>
  <c r="J3374" i="8220"/>
  <c r="N3374" i="8220" s="1"/>
  <c r="E3374" i="8220"/>
  <c r="J3373" i="8220"/>
  <c r="N3373" i="8220" s="1"/>
  <c r="E3373" i="8220"/>
  <c r="N3372" i="8220"/>
  <c r="J3372" i="8220"/>
  <c r="E3372" i="8220"/>
  <c r="J3371" i="8220"/>
  <c r="N3371" i="8220" s="1"/>
  <c r="E3371" i="8220"/>
  <c r="J3370" i="8220"/>
  <c r="N3370" i="8220" s="1"/>
  <c r="E3370" i="8220"/>
  <c r="N3369" i="8220"/>
  <c r="J3369" i="8220"/>
  <c r="E3369" i="8220"/>
  <c r="J3368" i="8220"/>
  <c r="N3368" i="8220" s="1"/>
  <c r="E3368" i="8220"/>
  <c r="J3367" i="8220"/>
  <c r="N3367" i="8220" s="1"/>
  <c r="E3367" i="8220"/>
  <c r="J3366" i="8220"/>
  <c r="N3366" i="8220" s="1"/>
  <c r="E3366" i="8220"/>
  <c r="J3365" i="8220"/>
  <c r="N3365" i="8220" s="1"/>
  <c r="E3365" i="8220"/>
  <c r="N3364" i="8220"/>
  <c r="J3364" i="8220"/>
  <c r="E3364" i="8220"/>
  <c r="J3363" i="8220"/>
  <c r="N3363" i="8220" s="1"/>
  <c r="E3363" i="8220"/>
  <c r="J3362" i="8220"/>
  <c r="N3362" i="8220" s="1"/>
  <c r="E3362" i="8220"/>
  <c r="N3361" i="8220"/>
  <c r="J3361" i="8220"/>
  <c r="E3361" i="8220"/>
  <c r="J3360" i="8220"/>
  <c r="N3360" i="8220" s="1"/>
  <c r="E3360" i="8220"/>
  <c r="J3359" i="8220"/>
  <c r="N3359" i="8220" s="1"/>
  <c r="E3359" i="8220"/>
  <c r="J3358" i="8220"/>
  <c r="N3358" i="8220" s="1"/>
  <c r="E3358" i="8220"/>
  <c r="J3357" i="8220"/>
  <c r="N3357" i="8220" s="1"/>
  <c r="E3357" i="8220"/>
  <c r="N3356" i="8220"/>
  <c r="J3356" i="8220"/>
  <c r="E3356" i="8220"/>
  <c r="J3355" i="8220"/>
  <c r="N3355" i="8220" s="1"/>
  <c r="E3355" i="8220"/>
  <c r="J3354" i="8220"/>
  <c r="N3354" i="8220" s="1"/>
  <c r="E3354" i="8220"/>
  <c r="N3353" i="8220"/>
  <c r="J3353" i="8220"/>
  <c r="E3353" i="8220"/>
  <c r="J3352" i="8220"/>
  <c r="N3352" i="8220" s="1"/>
  <c r="E3352" i="8220"/>
  <c r="J3351" i="8220"/>
  <c r="N3351" i="8220" s="1"/>
  <c r="E3351" i="8220"/>
  <c r="J3350" i="8220"/>
  <c r="N3350" i="8220" s="1"/>
  <c r="E3350" i="8220"/>
  <c r="J3349" i="8220"/>
  <c r="N3349" i="8220" s="1"/>
  <c r="E3349" i="8220"/>
  <c r="N3348" i="8220"/>
  <c r="J3348" i="8220"/>
  <c r="E3348" i="8220"/>
  <c r="J3347" i="8220"/>
  <c r="N3347" i="8220" s="1"/>
  <c r="E3347" i="8220"/>
  <c r="J3346" i="8220"/>
  <c r="N3346" i="8220" s="1"/>
  <c r="E3346" i="8220"/>
  <c r="J3345" i="8220"/>
  <c r="N3345" i="8220" s="1"/>
  <c r="E3345" i="8220"/>
  <c r="N3344" i="8220"/>
  <c r="J3344" i="8220"/>
  <c r="E3344" i="8220"/>
  <c r="J3343" i="8220"/>
  <c r="N3343" i="8220" s="1"/>
  <c r="E3343" i="8220"/>
  <c r="J3342" i="8220"/>
  <c r="N3342" i="8220" s="1"/>
  <c r="E3342" i="8220"/>
  <c r="J3341" i="8220"/>
  <c r="N3341" i="8220" s="1"/>
  <c r="E3341" i="8220"/>
  <c r="J3340" i="8220"/>
  <c r="N3340" i="8220" s="1"/>
  <c r="E3340" i="8220"/>
  <c r="J3339" i="8220"/>
  <c r="N3339" i="8220" s="1"/>
  <c r="E3339" i="8220"/>
  <c r="N3338" i="8220"/>
  <c r="J3338" i="8220"/>
  <c r="E3338" i="8220"/>
  <c r="J3337" i="8220"/>
  <c r="N3337" i="8220" s="1"/>
  <c r="E3337" i="8220"/>
  <c r="N3336" i="8220"/>
  <c r="J3336" i="8220"/>
  <c r="E3336" i="8220"/>
  <c r="J3335" i="8220"/>
  <c r="N3335" i="8220" s="1"/>
  <c r="E3335" i="8220"/>
  <c r="J3334" i="8220"/>
  <c r="N3334" i="8220" s="1"/>
  <c r="E3334" i="8220"/>
  <c r="J3333" i="8220"/>
  <c r="N3333" i="8220" s="1"/>
  <c r="E3333" i="8220"/>
  <c r="J3332" i="8220"/>
  <c r="N3332" i="8220" s="1"/>
  <c r="E3332" i="8220"/>
  <c r="J3331" i="8220"/>
  <c r="N3331" i="8220" s="1"/>
  <c r="E3331" i="8220"/>
  <c r="N3330" i="8220"/>
  <c r="J3330" i="8220"/>
  <c r="E3330" i="8220"/>
  <c r="J3329" i="8220"/>
  <c r="N3329" i="8220" s="1"/>
  <c r="E3329" i="8220"/>
  <c r="J3328" i="8220"/>
  <c r="N3328" i="8220" s="1"/>
  <c r="E3328" i="8220"/>
  <c r="J3327" i="8220"/>
  <c r="N3327" i="8220" s="1"/>
  <c r="E3327" i="8220"/>
  <c r="J3326" i="8220"/>
  <c r="N3326" i="8220" s="1"/>
  <c r="E3326" i="8220"/>
  <c r="J3325" i="8220"/>
  <c r="N3325" i="8220" s="1"/>
  <c r="E3325" i="8220"/>
  <c r="N3324" i="8220"/>
  <c r="J3324" i="8220"/>
  <c r="E3324" i="8220"/>
  <c r="J3323" i="8220"/>
  <c r="N3323" i="8220" s="1"/>
  <c r="E3323" i="8220"/>
  <c r="J3322" i="8220"/>
  <c r="N3322" i="8220" s="1"/>
  <c r="E3322" i="8220"/>
  <c r="J3321" i="8220"/>
  <c r="N3321" i="8220" s="1"/>
  <c r="E3321" i="8220"/>
  <c r="J3320" i="8220"/>
  <c r="N3320" i="8220" s="1"/>
  <c r="E3320" i="8220"/>
  <c r="J3319" i="8220"/>
  <c r="N3319" i="8220" s="1"/>
  <c r="E3319" i="8220"/>
  <c r="J3318" i="8220"/>
  <c r="N3318" i="8220" s="1"/>
  <c r="E3318" i="8220"/>
  <c r="N3317" i="8220"/>
  <c r="J3317" i="8220"/>
  <c r="E3317" i="8220"/>
  <c r="J3316" i="8220"/>
  <c r="N3316" i="8220" s="1"/>
  <c r="E3316" i="8220"/>
  <c r="J3315" i="8220"/>
  <c r="N3315" i="8220" s="1"/>
  <c r="E3315" i="8220"/>
  <c r="J3314" i="8220"/>
  <c r="N3314" i="8220" s="1"/>
  <c r="E3314" i="8220"/>
  <c r="J3313" i="8220"/>
  <c r="N3313" i="8220" s="1"/>
  <c r="E3313" i="8220"/>
  <c r="N3312" i="8220"/>
  <c r="J3312" i="8220"/>
  <c r="E3312" i="8220"/>
  <c r="J3311" i="8220"/>
  <c r="N3311" i="8220" s="1"/>
  <c r="E3311" i="8220"/>
  <c r="N3310" i="8220"/>
  <c r="J3310" i="8220"/>
  <c r="E3310" i="8220"/>
  <c r="J3309" i="8220"/>
  <c r="N3309" i="8220" s="1"/>
  <c r="E3309" i="8220"/>
  <c r="N3308" i="8220"/>
  <c r="J3308" i="8220"/>
  <c r="E3308" i="8220"/>
  <c r="J3307" i="8220"/>
  <c r="N3307" i="8220" s="1"/>
  <c r="E3307" i="8220"/>
  <c r="J3306" i="8220"/>
  <c r="N3306" i="8220" s="1"/>
  <c r="E3306" i="8220"/>
  <c r="J3305" i="8220"/>
  <c r="N3305" i="8220" s="1"/>
  <c r="E3305" i="8220"/>
  <c r="J3304" i="8220"/>
  <c r="N3304" i="8220" s="1"/>
  <c r="E3304" i="8220"/>
  <c r="J3303" i="8220"/>
  <c r="N3303" i="8220" s="1"/>
  <c r="E3303" i="8220"/>
  <c r="N3302" i="8220"/>
  <c r="J3302" i="8220"/>
  <c r="E3302" i="8220"/>
  <c r="J3301" i="8220"/>
  <c r="N3301" i="8220" s="1"/>
  <c r="E3301" i="8220"/>
  <c r="J3300" i="8220"/>
  <c r="N3300" i="8220" s="1"/>
  <c r="E3300" i="8220"/>
  <c r="J3299" i="8220"/>
  <c r="N3299" i="8220" s="1"/>
  <c r="E3299" i="8220"/>
  <c r="N3298" i="8220"/>
  <c r="J3298" i="8220"/>
  <c r="E3298" i="8220"/>
  <c r="J3297" i="8220"/>
  <c r="N3297" i="8220" s="1"/>
  <c r="E3297" i="8220"/>
  <c r="J3296" i="8220"/>
  <c r="N3296" i="8220" s="1"/>
  <c r="E3296" i="8220"/>
  <c r="J3295" i="8220"/>
  <c r="N3295" i="8220" s="1"/>
  <c r="E3295" i="8220"/>
  <c r="N3294" i="8220"/>
  <c r="J3294" i="8220"/>
  <c r="E3294" i="8220"/>
  <c r="J3293" i="8220"/>
  <c r="N3293" i="8220" s="1"/>
  <c r="E3293" i="8220"/>
  <c r="J3292" i="8220"/>
  <c r="N3292" i="8220" s="1"/>
  <c r="E3292" i="8220"/>
  <c r="J3291" i="8220"/>
  <c r="N3291" i="8220" s="1"/>
  <c r="E3291" i="8220"/>
  <c r="N3290" i="8220"/>
  <c r="J3290" i="8220"/>
  <c r="E3290" i="8220"/>
  <c r="J3289" i="8220"/>
  <c r="N3289" i="8220" s="1"/>
  <c r="E3289" i="8220"/>
  <c r="N3288" i="8220"/>
  <c r="J3288" i="8220"/>
  <c r="E3288" i="8220"/>
  <c r="J3287" i="8220"/>
  <c r="N3287" i="8220" s="1"/>
  <c r="E3287" i="8220"/>
  <c r="J3286" i="8220"/>
  <c r="N3286" i="8220" s="1"/>
  <c r="E3286" i="8220"/>
  <c r="J3285" i="8220"/>
  <c r="N3285" i="8220" s="1"/>
  <c r="E3285" i="8220"/>
  <c r="J3284" i="8220"/>
  <c r="N3284" i="8220" s="1"/>
  <c r="E3284" i="8220"/>
  <c r="J3283" i="8220"/>
  <c r="N3283" i="8220" s="1"/>
  <c r="E3283" i="8220"/>
  <c r="J3282" i="8220"/>
  <c r="N3282" i="8220" s="1"/>
  <c r="E3282" i="8220"/>
  <c r="N3281" i="8220"/>
  <c r="J3281" i="8220"/>
  <c r="E3281" i="8220"/>
  <c r="J3280" i="8220"/>
  <c r="N3280" i="8220" s="1"/>
  <c r="E3280" i="8220"/>
  <c r="J3279" i="8220"/>
  <c r="N3279" i="8220" s="1"/>
  <c r="E3279" i="8220"/>
  <c r="J3278" i="8220"/>
  <c r="N3278" i="8220" s="1"/>
  <c r="E3278" i="8220"/>
  <c r="J3277" i="8220"/>
  <c r="N3277" i="8220" s="1"/>
  <c r="E3277" i="8220"/>
  <c r="N3276" i="8220"/>
  <c r="J3276" i="8220"/>
  <c r="E3276" i="8220"/>
  <c r="J3275" i="8220"/>
  <c r="N3275" i="8220" s="1"/>
  <c r="E3275" i="8220"/>
  <c r="J3274" i="8220"/>
  <c r="N3274" i="8220" s="1"/>
  <c r="E3274" i="8220"/>
  <c r="J3273" i="8220"/>
  <c r="N3273" i="8220" s="1"/>
  <c r="E3273" i="8220"/>
  <c r="N3272" i="8220"/>
  <c r="J3272" i="8220"/>
  <c r="E3272" i="8220"/>
  <c r="J3271" i="8220"/>
  <c r="N3271" i="8220" s="1"/>
  <c r="E3271" i="8220"/>
  <c r="J3270" i="8220"/>
  <c r="N3270" i="8220" s="1"/>
  <c r="E3270" i="8220"/>
  <c r="J3269" i="8220"/>
  <c r="N3269" i="8220" s="1"/>
  <c r="E3269" i="8220"/>
  <c r="J3268" i="8220"/>
  <c r="N3268" i="8220" s="1"/>
  <c r="E3268" i="8220"/>
  <c r="N3267" i="8220"/>
  <c r="J3267" i="8220"/>
  <c r="E3267" i="8220"/>
  <c r="J3266" i="8220"/>
  <c r="N3266" i="8220" s="1"/>
  <c r="E3266" i="8220"/>
  <c r="N3265" i="8220"/>
  <c r="J3265" i="8220"/>
  <c r="E3265" i="8220"/>
  <c r="J3264" i="8220"/>
  <c r="N3264" i="8220" s="1"/>
  <c r="E3264" i="8220"/>
  <c r="J3263" i="8220"/>
  <c r="N3263" i="8220" s="1"/>
  <c r="E3263" i="8220"/>
  <c r="J3262" i="8220"/>
  <c r="N3262" i="8220" s="1"/>
  <c r="E3262" i="8220"/>
  <c r="J3261" i="8220"/>
  <c r="N3261" i="8220" s="1"/>
  <c r="E3261" i="8220"/>
  <c r="N3260" i="8220"/>
  <c r="J3260" i="8220"/>
  <c r="E3260" i="8220"/>
  <c r="J3259" i="8220"/>
  <c r="N3259" i="8220" s="1"/>
  <c r="E3259" i="8220"/>
  <c r="N3258" i="8220"/>
  <c r="J3258" i="8220"/>
  <c r="E3258" i="8220"/>
  <c r="J3257" i="8220"/>
  <c r="N3257" i="8220" s="1"/>
  <c r="E3257" i="8220"/>
  <c r="J3256" i="8220"/>
  <c r="N3256" i="8220" s="1"/>
  <c r="E3256" i="8220"/>
  <c r="J3255" i="8220"/>
  <c r="N3255" i="8220" s="1"/>
  <c r="E3255" i="8220"/>
  <c r="J3254" i="8220"/>
  <c r="N3254" i="8220" s="1"/>
  <c r="E3254" i="8220"/>
  <c r="J3253" i="8220"/>
  <c r="N3253" i="8220" s="1"/>
  <c r="E3253" i="8220"/>
  <c r="N3252" i="8220"/>
  <c r="J3252" i="8220"/>
  <c r="E3252" i="8220"/>
  <c r="J3251" i="8220"/>
  <c r="N3251" i="8220" s="1"/>
  <c r="E3251" i="8220"/>
  <c r="N3250" i="8220"/>
  <c r="J3250" i="8220"/>
  <c r="E3250" i="8220"/>
  <c r="J3249" i="8220"/>
  <c r="N3249" i="8220" s="1"/>
  <c r="E3249" i="8220"/>
  <c r="N3248" i="8220"/>
  <c r="J3248" i="8220"/>
  <c r="E3248" i="8220"/>
  <c r="J3247" i="8220"/>
  <c r="N3247" i="8220" s="1"/>
  <c r="E3247" i="8220"/>
  <c r="J3246" i="8220"/>
  <c r="N3246" i="8220" s="1"/>
  <c r="E3246" i="8220"/>
  <c r="J3245" i="8220"/>
  <c r="N3245" i="8220" s="1"/>
  <c r="E3245" i="8220"/>
  <c r="N3244" i="8220"/>
  <c r="J3244" i="8220"/>
  <c r="E3244" i="8220"/>
  <c r="J3243" i="8220"/>
  <c r="N3243" i="8220" s="1"/>
  <c r="E3243" i="8220"/>
  <c r="J3242" i="8220"/>
  <c r="N3242" i="8220" s="1"/>
  <c r="E3242" i="8220"/>
  <c r="J3241" i="8220"/>
  <c r="N3241" i="8220" s="1"/>
  <c r="E3241" i="8220"/>
  <c r="N3240" i="8220"/>
  <c r="J3240" i="8220"/>
  <c r="E3240" i="8220"/>
  <c r="J3239" i="8220"/>
  <c r="N3239" i="8220" s="1"/>
  <c r="E3239" i="8220"/>
  <c r="J3238" i="8220"/>
  <c r="N3238" i="8220" s="1"/>
  <c r="E3238" i="8220"/>
  <c r="N3237" i="8220"/>
  <c r="J3237" i="8220"/>
  <c r="E3237" i="8220"/>
  <c r="J3236" i="8220"/>
  <c r="N3236" i="8220" s="1"/>
  <c r="E3236" i="8220"/>
  <c r="J3235" i="8220"/>
  <c r="N3235" i="8220" s="1"/>
  <c r="E3235" i="8220"/>
  <c r="N3234" i="8220"/>
  <c r="J3234" i="8220"/>
  <c r="E3234" i="8220"/>
  <c r="J3233" i="8220"/>
  <c r="N3233" i="8220" s="1"/>
  <c r="E3233" i="8220"/>
  <c r="J3232" i="8220"/>
  <c r="E3232" i="8220"/>
  <c r="M3231" i="8220"/>
  <c r="L3231" i="8220"/>
  <c r="K3231" i="8220"/>
  <c r="H3231" i="8220"/>
  <c r="G3231" i="8220"/>
  <c r="F3231" i="8220"/>
  <c r="J3230" i="8220"/>
  <c r="N3230" i="8220" s="1"/>
  <c r="E3230" i="8220"/>
  <c r="J3229" i="8220"/>
  <c r="N3229" i="8220" s="1"/>
  <c r="E3229" i="8220"/>
  <c r="N3228" i="8220"/>
  <c r="J3228" i="8220"/>
  <c r="E3228" i="8220"/>
  <c r="J3227" i="8220"/>
  <c r="N3227" i="8220" s="1"/>
  <c r="E3227" i="8220"/>
  <c r="J3226" i="8220"/>
  <c r="N3226" i="8220" s="1"/>
  <c r="E3226" i="8220"/>
  <c r="N3225" i="8220"/>
  <c r="J3225" i="8220"/>
  <c r="E3225" i="8220"/>
  <c r="J3224" i="8220"/>
  <c r="N3224" i="8220" s="1"/>
  <c r="E3224" i="8220"/>
  <c r="J3223" i="8220"/>
  <c r="N3223" i="8220" s="1"/>
  <c r="E3223" i="8220"/>
  <c r="J3222" i="8220"/>
  <c r="N3222" i="8220" s="1"/>
  <c r="E3222" i="8220"/>
  <c r="J3221" i="8220"/>
  <c r="N3221" i="8220" s="1"/>
  <c r="E3221" i="8220"/>
  <c r="N3220" i="8220"/>
  <c r="J3220" i="8220"/>
  <c r="E3220" i="8220"/>
  <c r="J3219" i="8220"/>
  <c r="N3219" i="8220" s="1"/>
  <c r="E3219" i="8220"/>
  <c r="J3218" i="8220"/>
  <c r="N3218" i="8220" s="1"/>
  <c r="E3218" i="8220"/>
  <c r="N3217" i="8220"/>
  <c r="J3217" i="8220"/>
  <c r="E3217" i="8220"/>
  <c r="J3216" i="8220"/>
  <c r="N3216" i="8220" s="1"/>
  <c r="E3216" i="8220"/>
  <c r="J3215" i="8220"/>
  <c r="N3215" i="8220" s="1"/>
  <c r="E3215" i="8220"/>
  <c r="J3214" i="8220"/>
  <c r="N3214" i="8220" s="1"/>
  <c r="E3214" i="8220"/>
  <c r="J3213" i="8220"/>
  <c r="N3213" i="8220" s="1"/>
  <c r="E3213" i="8220"/>
  <c r="J3212" i="8220"/>
  <c r="N3212" i="8220" s="1"/>
  <c r="E3212" i="8220"/>
  <c r="N3211" i="8220"/>
  <c r="J3211" i="8220"/>
  <c r="E3211" i="8220"/>
  <c r="J3210" i="8220"/>
  <c r="N3210" i="8220" s="1"/>
  <c r="E3210" i="8220"/>
  <c r="J3209" i="8220"/>
  <c r="N3209" i="8220" s="1"/>
  <c r="E3209" i="8220"/>
  <c r="J3208" i="8220"/>
  <c r="N3208" i="8220" s="1"/>
  <c r="E3208" i="8220"/>
  <c r="J3207" i="8220"/>
  <c r="N3207" i="8220" s="1"/>
  <c r="E3207" i="8220"/>
  <c r="J3206" i="8220"/>
  <c r="N3206" i="8220" s="1"/>
  <c r="E3206" i="8220"/>
  <c r="N3205" i="8220"/>
  <c r="J3205" i="8220"/>
  <c r="E3205" i="8220"/>
  <c r="J3204" i="8220"/>
  <c r="N3204" i="8220" s="1"/>
  <c r="E3204" i="8220"/>
  <c r="J3203" i="8220"/>
  <c r="N3203" i="8220" s="1"/>
  <c r="E3203" i="8220"/>
  <c r="J3202" i="8220"/>
  <c r="N3202" i="8220" s="1"/>
  <c r="E3202" i="8220"/>
  <c r="N3201" i="8220"/>
  <c r="J3201" i="8220"/>
  <c r="E3201" i="8220"/>
  <c r="J3200" i="8220"/>
  <c r="N3200" i="8220" s="1"/>
  <c r="E3200" i="8220"/>
  <c r="J3199" i="8220"/>
  <c r="N3199" i="8220" s="1"/>
  <c r="E3199" i="8220"/>
  <c r="J3198" i="8220"/>
  <c r="N3198" i="8220" s="1"/>
  <c r="E3198" i="8220"/>
  <c r="J3197" i="8220"/>
  <c r="N3197" i="8220" s="1"/>
  <c r="E3197" i="8220"/>
  <c r="J3196" i="8220"/>
  <c r="N3196" i="8220" s="1"/>
  <c r="E3196" i="8220"/>
  <c r="N3195" i="8220"/>
  <c r="J3195" i="8220"/>
  <c r="E3195" i="8220"/>
  <c r="J3194" i="8220"/>
  <c r="N3194" i="8220" s="1"/>
  <c r="E3194" i="8220"/>
  <c r="J3193" i="8220"/>
  <c r="N3193" i="8220" s="1"/>
  <c r="E3193" i="8220"/>
  <c r="J3192" i="8220"/>
  <c r="N3192" i="8220" s="1"/>
  <c r="E3192" i="8220"/>
  <c r="J3191" i="8220"/>
  <c r="N3191" i="8220" s="1"/>
  <c r="E3191" i="8220"/>
  <c r="J3190" i="8220"/>
  <c r="N3190" i="8220" s="1"/>
  <c r="E3190" i="8220"/>
  <c r="N3189" i="8220"/>
  <c r="J3189" i="8220"/>
  <c r="E3189" i="8220"/>
  <c r="J3188" i="8220"/>
  <c r="N3188" i="8220" s="1"/>
  <c r="E3188" i="8220"/>
  <c r="J3187" i="8220"/>
  <c r="N3187" i="8220" s="1"/>
  <c r="E3187" i="8220"/>
  <c r="J3186" i="8220"/>
  <c r="N3186" i="8220" s="1"/>
  <c r="E3186" i="8220"/>
  <c r="N3185" i="8220"/>
  <c r="J3185" i="8220"/>
  <c r="E3185" i="8220"/>
  <c r="J3184" i="8220"/>
  <c r="N3184" i="8220" s="1"/>
  <c r="E3184" i="8220"/>
  <c r="J3183" i="8220"/>
  <c r="N3183" i="8220" s="1"/>
  <c r="E3183" i="8220"/>
  <c r="J3182" i="8220"/>
  <c r="N3182" i="8220" s="1"/>
  <c r="E3182" i="8220"/>
  <c r="J3181" i="8220"/>
  <c r="N3181" i="8220" s="1"/>
  <c r="E3181" i="8220"/>
  <c r="J3180" i="8220"/>
  <c r="N3180" i="8220" s="1"/>
  <c r="E3180" i="8220"/>
  <c r="N3179" i="8220"/>
  <c r="J3179" i="8220"/>
  <c r="E3179" i="8220"/>
  <c r="J3178" i="8220"/>
  <c r="N3178" i="8220" s="1"/>
  <c r="E3178" i="8220"/>
  <c r="J3177" i="8220"/>
  <c r="N3177" i="8220" s="1"/>
  <c r="E3177" i="8220"/>
  <c r="J3176" i="8220"/>
  <c r="N3176" i="8220" s="1"/>
  <c r="E3176" i="8220"/>
  <c r="J3175" i="8220"/>
  <c r="N3175" i="8220" s="1"/>
  <c r="E3175" i="8220"/>
  <c r="J3174" i="8220"/>
  <c r="N3174" i="8220" s="1"/>
  <c r="E3174" i="8220"/>
  <c r="N3173" i="8220"/>
  <c r="J3173" i="8220"/>
  <c r="E3173" i="8220"/>
  <c r="J3172" i="8220"/>
  <c r="N3172" i="8220" s="1"/>
  <c r="E3172" i="8220"/>
  <c r="J3171" i="8220"/>
  <c r="N3171" i="8220" s="1"/>
  <c r="E3171" i="8220"/>
  <c r="J3170" i="8220"/>
  <c r="N3170" i="8220" s="1"/>
  <c r="E3170" i="8220"/>
  <c r="N3169" i="8220"/>
  <c r="J3169" i="8220"/>
  <c r="E3169" i="8220"/>
  <c r="J3168" i="8220"/>
  <c r="N3168" i="8220" s="1"/>
  <c r="E3168" i="8220"/>
  <c r="J3167" i="8220"/>
  <c r="N3167" i="8220" s="1"/>
  <c r="E3167" i="8220"/>
  <c r="J3166" i="8220"/>
  <c r="N3166" i="8220" s="1"/>
  <c r="E3166" i="8220"/>
  <c r="J3165" i="8220"/>
  <c r="N3165" i="8220" s="1"/>
  <c r="E3165" i="8220"/>
  <c r="J3164" i="8220"/>
  <c r="N3164" i="8220" s="1"/>
  <c r="E3164" i="8220"/>
  <c r="N3163" i="8220"/>
  <c r="J3163" i="8220"/>
  <c r="E3163" i="8220"/>
  <c r="J3162" i="8220"/>
  <c r="N3162" i="8220" s="1"/>
  <c r="E3162" i="8220"/>
  <c r="J3161" i="8220"/>
  <c r="N3161" i="8220" s="1"/>
  <c r="E3161" i="8220"/>
  <c r="J3160" i="8220"/>
  <c r="N3160" i="8220" s="1"/>
  <c r="E3160" i="8220"/>
  <c r="J3159" i="8220"/>
  <c r="N3159" i="8220" s="1"/>
  <c r="E3159" i="8220"/>
  <c r="J3158" i="8220"/>
  <c r="N3158" i="8220" s="1"/>
  <c r="E3158" i="8220"/>
  <c r="N3157" i="8220"/>
  <c r="J3157" i="8220"/>
  <c r="E3157" i="8220"/>
  <c r="J3156" i="8220"/>
  <c r="N3156" i="8220" s="1"/>
  <c r="E3156" i="8220"/>
  <c r="J3155" i="8220"/>
  <c r="N3155" i="8220" s="1"/>
  <c r="E3155" i="8220"/>
  <c r="J3154" i="8220"/>
  <c r="N3154" i="8220" s="1"/>
  <c r="E3154" i="8220"/>
  <c r="N3153" i="8220"/>
  <c r="J3153" i="8220"/>
  <c r="E3153" i="8220"/>
  <c r="J3152" i="8220"/>
  <c r="N3152" i="8220" s="1"/>
  <c r="E3152" i="8220"/>
  <c r="J3151" i="8220"/>
  <c r="N3151" i="8220" s="1"/>
  <c r="E3151" i="8220"/>
  <c r="J3150" i="8220"/>
  <c r="N3150" i="8220" s="1"/>
  <c r="E3150" i="8220"/>
  <c r="J3149" i="8220"/>
  <c r="N3149" i="8220" s="1"/>
  <c r="E3149" i="8220"/>
  <c r="J3148" i="8220"/>
  <c r="N3148" i="8220" s="1"/>
  <c r="E3148" i="8220"/>
  <c r="N3147" i="8220"/>
  <c r="J3147" i="8220"/>
  <c r="E3147" i="8220"/>
  <c r="J3146" i="8220"/>
  <c r="N3146" i="8220" s="1"/>
  <c r="E3146" i="8220"/>
  <c r="J3145" i="8220"/>
  <c r="N3145" i="8220" s="1"/>
  <c r="E3145" i="8220"/>
  <c r="J3144" i="8220"/>
  <c r="N3144" i="8220" s="1"/>
  <c r="E3144" i="8220"/>
  <c r="J3143" i="8220"/>
  <c r="N3143" i="8220" s="1"/>
  <c r="E3143" i="8220"/>
  <c r="J3142" i="8220"/>
  <c r="N3142" i="8220" s="1"/>
  <c r="E3142" i="8220"/>
  <c r="N3141" i="8220"/>
  <c r="J3141" i="8220"/>
  <c r="E3141" i="8220"/>
  <c r="J3140" i="8220"/>
  <c r="N3140" i="8220" s="1"/>
  <c r="E3140" i="8220"/>
  <c r="J3139" i="8220"/>
  <c r="N3139" i="8220" s="1"/>
  <c r="E3139" i="8220"/>
  <c r="J3138" i="8220"/>
  <c r="N3138" i="8220" s="1"/>
  <c r="E3138" i="8220"/>
  <c r="N3137" i="8220"/>
  <c r="J3137" i="8220"/>
  <c r="E3137" i="8220"/>
  <c r="J3136" i="8220"/>
  <c r="N3136" i="8220" s="1"/>
  <c r="E3136" i="8220"/>
  <c r="J3135" i="8220"/>
  <c r="N3135" i="8220" s="1"/>
  <c r="E3135" i="8220"/>
  <c r="J3134" i="8220"/>
  <c r="N3134" i="8220" s="1"/>
  <c r="E3134" i="8220"/>
  <c r="J3133" i="8220"/>
  <c r="N3133" i="8220" s="1"/>
  <c r="E3133" i="8220"/>
  <c r="J3132" i="8220"/>
  <c r="N3132" i="8220" s="1"/>
  <c r="E3132" i="8220"/>
  <c r="N3131" i="8220"/>
  <c r="J3131" i="8220"/>
  <c r="E3131" i="8220"/>
  <c r="J3130" i="8220"/>
  <c r="N3130" i="8220" s="1"/>
  <c r="E3130" i="8220"/>
  <c r="N3129" i="8220"/>
  <c r="J3129" i="8220"/>
  <c r="E3129" i="8220"/>
  <c r="J3128" i="8220"/>
  <c r="N3128" i="8220" s="1"/>
  <c r="E3128" i="8220"/>
  <c r="J3127" i="8220"/>
  <c r="N3127" i="8220" s="1"/>
  <c r="E3127" i="8220"/>
  <c r="J3126" i="8220"/>
  <c r="N3126" i="8220" s="1"/>
  <c r="E3126" i="8220"/>
  <c r="J3125" i="8220"/>
  <c r="N3125" i="8220" s="1"/>
  <c r="E3125" i="8220"/>
  <c r="J3124" i="8220"/>
  <c r="N3124" i="8220" s="1"/>
  <c r="E3124" i="8220"/>
  <c r="N3123" i="8220"/>
  <c r="J3123" i="8220"/>
  <c r="E3123" i="8220"/>
  <c r="J3122" i="8220"/>
  <c r="N3122" i="8220" s="1"/>
  <c r="E3122" i="8220"/>
  <c r="J3121" i="8220"/>
  <c r="N3121" i="8220" s="1"/>
  <c r="E3121" i="8220"/>
  <c r="J3120" i="8220"/>
  <c r="N3120" i="8220" s="1"/>
  <c r="E3120" i="8220"/>
  <c r="J3119" i="8220"/>
  <c r="N3119" i="8220" s="1"/>
  <c r="E3119" i="8220"/>
  <c r="J3118" i="8220"/>
  <c r="N3118" i="8220" s="1"/>
  <c r="E3118" i="8220"/>
  <c r="N3117" i="8220"/>
  <c r="J3117" i="8220"/>
  <c r="E3117" i="8220"/>
  <c r="J3116" i="8220"/>
  <c r="N3116" i="8220" s="1"/>
  <c r="E3116" i="8220"/>
  <c r="J3115" i="8220"/>
  <c r="N3115" i="8220" s="1"/>
  <c r="E3115" i="8220"/>
  <c r="N3114" i="8220"/>
  <c r="J3114" i="8220"/>
  <c r="E3114" i="8220"/>
  <c r="J3113" i="8220"/>
  <c r="N3113" i="8220" s="1"/>
  <c r="E3113" i="8220"/>
  <c r="J3112" i="8220"/>
  <c r="N3112" i="8220" s="1"/>
  <c r="E3112" i="8220"/>
  <c r="J3111" i="8220"/>
  <c r="N3111" i="8220" s="1"/>
  <c r="E3111" i="8220"/>
  <c r="J3110" i="8220"/>
  <c r="N3110" i="8220" s="1"/>
  <c r="E3110" i="8220"/>
  <c r="N3109" i="8220"/>
  <c r="J3109" i="8220"/>
  <c r="E3109" i="8220"/>
  <c r="J3108" i="8220"/>
  <c r="N3108" i="8220" s="1"/>
  <c r="E3108" i="8220"/>
  <c r="J3107" i="8220"/>
  <c r="N3107" i="8220" s="1"/>
  <c r="E3107" i="8220"/>
  <c r="J3106" i="8220"/>
  <c r="N3106" i="8220" s="1"/>
  <c r="E3106" i="8220"/>
  <c r="N3105" i="8220"/>
  <c r="J3105" i="8220"/>
  <c r="E3105" i="8220"/>
  <c r="J3104" i="8220"/>
  <c r="N3104" i="8220" s="1"/>
  <c r="E3104" i="8220"/>
  <c r="J3103" i="8220"/>
  <c r="N3103" i="8220" s="1"/>
  <c r="E3103" i="8220"/>
  <c r="J3102" i="8220"/>
  <c r="N3102" i="8220" s="1"/>
  <c r="E3102" i="8220"/>
  <c r="N3101" i="8220"/>
  <c r="J3101" i="8220"/>
  <c r="E3101" i="8220"/>
  <c r="J3100" i="8220"/>
  <c r="N3100" i="8220" s="1"/>
  <c r="E3100" i="8220"/>
  <c r="J3099" i="8220"/>
  <c r="N3099" i="8220" s="1"/>
  <c r="E3099" i="8220"/>
  <c r="J3098" i="8220"/>
  <c r="N3098" i="8220" s="1"/>
  <c r="E3098" i="8220"/>
  <c r="N3097" i="8220"/>
  <c r="J3097" i="8220"/>
  <c r="E3097" i="8220"/>
  <c r="J3096" i="8220"/>
  <c r="N3096" i="8220" s="1"/>
  <c r="E3096" i="8220"/>
  <c r="J3095" i="8220"/>
  <c r="N3095" i="8220" s="1"/>
  <c r="E3095" i="8220"/>
  <c r="J3094" i="8220"/>
  <c r="N3094" i="8220" s="1"/>
  <c r="E3094" i="8220"/>
  <c r="N3093" i="8220"/>
  <c r="J3093" i="8220"/>
  <c r="E3093" i="8220"/>
  <c r="J3092" i="8220"/>
  <c r="N3092" i="8220" s="1"/>
  <c r="E3092" i="8220"/>
  <c r="J3091" i="8220"/>
  <c r="N3091" i="8220" s="1"/>
  <c r="E3091" i="8220"/>
  <c r="J3090" i="8220"/>
  <c r="N3090" i="8220" s="1"/>
  <c r="E3090" i="8220"/>
  <c r="N3089" i="8220"/>
  <c r="J3089" i="8220"/>
  <c r="E3089" i="8220"/>
  <c r="J3088" i="8220"/>
  <c r="N3088" i="8220" s="1"/>
  <c r="E3088" i="8220"/>
  <c r="J3087" i="8220"/>
  <c r="N3087" i="8220" s="1"/>
  <c r="E3087" i="8220"/>
  <c r="J3086" i="8220"/>
  <c r="N3086" i="8220" s="1"/>
  <c r="E3086" i="8220"/>
  <c r="N3085" i="8220"/>
  <c r="J3085" i="8220"/>
  <c r="E3085" i="8220"/>
  <c r="J3084" i="8220"/>
  <c r="N3084" i="8220" s="1"/>
  <c r="E3084" i="8220"/>
  <c r="J3083" i="8220"/>
  <c r="N3083" i="8220" s="1"/>
  <c r="E3083" i="8220"/>
  <c r="J3082" i="8220"/>
  <c r="N3082" i="8220" s="1"/>
  <c r="E3082" i="8220"/>
  <c r="N3081" i="8220"/>
  <c r="J3081" i="8220"/>
  <c r="E3081" i="8220"/>
  <c r="J3080" i="8220"/>
  <c r="N3080" i="8220" s="1"/>
  <c r="E3080" i="8220"/>
  <c r="J3079" i="8220"/>
  <c r="N3079" i="8220" s="1"/>
  <c r="E3079" i="8220"/>
  <c r="J3078" i="8220"/>
  <c r="N3078" i="8220" s="1"/>
  <c r="E3078" i="8220"/>
  <c r="N3077" i="8220"/>
  <c r="J3077" i="8220"/>
  <c r="E3077" i="8220"/>
  <c r="J3076" i="8220"/>
  <c r="N3076" i="8220" s="1"/>
  <c r="E3076" i="8220"/>
  <c r="J3075" i="8220"/>
  <c r="N3075" i="8220" s="1"/>
  <c r="E3075" i="8220"/>
  <c r="J3074" i="8220"/>
  <c r="N3074" i="8220" s="1"/>
  <c r="E3074" i="8220"/>
  <c r="N3073" i="8220"/>
  <c r="J3073" i="8220"/>
  <c r="E3073" i="8220"/>
  <c r="J3072" i="8220"/>
  <c r="N3072" i="8220" s="1"/>
  <c r="E3072" i="8220"/>
  <c r="J3071" i="8220"/>
  <c r="N3071" i="8220" s="1"/>
  <c r="E3071" i="8220"/>
  <c r="J3070" i="8220"/>
  <c r="N3070" i="8220" s="1"/>
  <c r="E3070" i="8220"/>
  <c r="N3069" i="8220"/>
  <c r="J3069" i="8220"/>
  <c r="E3069" i="8220"/>
  <c r="J3068" i="8220"/>
  <c r="N3068" i="8220" s="1"/>
  <c r="E3068" i="8220"/>
  <c r="J3067" i="8220"/>
  <c r="N3067" i="8220" s="1"/>
  <c r="E3067" i="8220"/>
  <c r="J3066" i="8220"/>
  <c r="N3066" i="8220" s="1"/>
  <c r="E3066" i="8220"/>
  <c r="N3065" i="8220"/>
  <c r="J3065" i="8220"/>
  <c r="E3065" i="8220"/>
  <c r="J3064" i="8220"/>
  <c r="N3064" i="8220" s="1"/>
  <c r="E3064" i="8220"/>
  <c r="J3063" i="8220"/>
  <c r="N3063" i="8220" s="1"/>
  <c r="E3063" i="8220"/>
  <c r="J3062" i="8220"/>
  <c r="N3062" i="8220" s="1"/>
  <c r="E3062" i="8220"/>
  <c r="N3061" i="8220"/>
  <c r="J3061" i="8220"/>
  <c r="E3061" i="8220"/>
  <c r="J3060" i="8220"/>
  <c r="N3060" i="8220" s="1"/>
  <c r="E3060" i="8220"/>
  <c r="J3059" i="8220"/>
  <c r="N3059" i="8220" s="1"/>
  <c r="E3059" i="8220"/>
  <c r="J3058" i="8220"/>
  <c r="N3058" i="8220" s="1"/>
  <c r="E3058" i="8220"/>
  <c r="N3057" i="8220"/>
  <c r="J3057" i="8220"/>
  <c r="E3057" i="8220"/>
  <c r="J3056" i="8220"/>
  <c r="N3056" i="8220" s="1"/>
  <c r="E3056" i="8220"/>
  <c r="J3055" i="8220"/>
  <c r="N3055" i="8220" s="1"/>
  <c r="E3055" i="8220"/>
  <c r="J3054" i="8220"/>
  <c r="N3054" i="8220" s="1"/>
  <c r="E3054" i="8220"/>
  <c r="N3053" i="8220"/>
  <c r="J3053" i="8220"/>
  <c r="E3053" i="8220"/>
  <c r="J3052" i="8220"/>
  <c r="N3052" i="8220" s="1"/>
  <c r="E3052" i="8220"/>
  <c r="J3051" i="8220"/>
  <c r="N3051" i="8220" s="1"/>
  <c r="E3051" i="8220"/>
  <c r="J3050" i="8220"/>
  <c r="N3050" i="8220" s="1"/>
  <c r="E3050" i="8220"/>
  <c r="N3049" i="8220"/>
  <c r="J3049" i="8220"/>
  <c r="E3049" i="8220"/>
  <c r="J3048" i="8220"/>
  <c r="N3048" i="8220" s="1"/>
  <c r="E3048" i="8220"/>
  <c r="J3047" i="8220"/>
  <c r="N3047" i="8220" s="1"/>
  <c r="E3047" i="8220"/>
  <c r="J3046" i="8220"/>
  <c r="N3046" i="8220" s="1"/>
  <c r="E3046" i="8220"/>
  <c r="N3045" i="8220"/>
  <c r="J3045" i="8220"/>
  <c r="E3045" i="8220"/>
  <c r="J3044" i="8220"/>
  <c r="N3044" i="8220" s="1"/>
  <c r="E3044" i="8220"/>
  <c r="J3043" i="8220"/>
  <c r="N3043" i="8220" s="1"/>
  <c r="E3043" i="8220"/>
  <c r="J3042" i="8220"/>
  <c r="N3042" i="8220" s="1"/>
  <c r="E3042" i="8220"/>
  <c r="N3041" i="8220"/>
  <c r="J3041" i="8220"/>
  <c r="E3041" i="8220"/>
  <c r="J3040" i="8220"/>
  <c r="N3040" i="8220" s="1"/>
  <c r="E3040" i="8220"/>
  <c r="J3039" i="8220"/>
  <c r="N3039" i="8220" s="1"/>
  <c r="E3039" i="8220"/>
  <c r="J3038" i="8220"/>
  <c r="N3038" i="8220" s="1"/>
  <c r="E3038" i="8220"/>
  <c r="N3037" i="8220"/>
  <c r="J3037" i="8220"/>
  <c r="E3037" i="8220"/>
  <c r="J3036" i="8220"/>
  <c r="N3036" i="8220" s="1"/>
  <c r="E3036" i="8220"/>
  <c r="J3035" i="8220"/>
  <c r="N3035" i="8220" s="1"/>
  <c r="E3035" i="8220"/>
  <c r="J3034" i="8220"/>
  <c r="N3034" i="8220" s="1"/>
  <c r="E3034" i="8220"/>
  <c r="N3033" i="8220"/>
  <c r="J3033" i="8220"/>
  <c r="E3033" i="8220"/>
  <c r="J3032" i="8220"/>
  <c r="N3032" i="8220" s="1"/>
  <c r="E3032" i="8220"/>
  <c r="J3031" i="8220"/>
  <c r="N3031" i="8220" s="1"/>
  <c r="E3031" i="8220"/>
  <c r="J3030" i="8220"/>
  <c r="N3030" i="8220" s="1"/>
  <c r="E3030" i="8220"/>
  <c r="N3029" i="8220"/>
  <c r="J3029" i="8220"/>
  <c r="E3029" i="8220"/>
  <c r="J3028" i="8220"/>
  <c r="N3028" i="8220" s="1"/>
  <c r="E3028" i="8220"/>
  <c r="J3027" i="8220"/>
  <c r="N3027" i="8220" s="1"/>
  <c r="E3027" i="8220"/>
  <c r="J3026" i="8220"/>
  <c r="N3026" i="8220" s="1"/>
  <c r="E3026" i="8220"/>
  <c r="N3025" i="8220"/>
  <c r="J3025" i="8220"/>
  <c r="E3025" i="8220"/>
  <c r="J3024" i="8220"/>
  <c r="N3024" i="8220" s="1"/>
  <c r="E3024" i="8220"/>
  <c r="J3023" i="8220"/>
  <c r="N3023" i="8220" s="1"/>
  <c r="E3023" i="8220"/>
  <c r="J3022" i="8220"/>
  <c r="N3022" i="8220" s="1"/>
  <c r="E3022" i="8220"/>
  <c r="N3021" i="8220"/>
  <c r="J3021" i="8220"/>
  <c r="E3021" i="8220"/>
  <c r="J3020" i="8220"/>
  <c r="N3020" i="8220" s="1"/>
  <c r="E3020" i="8220"/>
  <c r="J3019" i="8220"/>
  <c r="N3019" i="8220" s="1"/>
  <c r="E3019" i="8220"/>
  <c r="J3018" i="8220"/>
  <c r="N3018" i="8220" s="1"/>
  <c r="E3018" i="8220"/>
  <c r="N3017" i="8220"/>
  <c r="J3017" i="8220"/>
  <c r="E3017" i="8220"/>
  <c r="J3016" i="8220"/>
  <c r="N3016" i="8220" s="1"/>
  <c r="E3016" i="8220"/>
  <c r="J3015" i="8220"/>
  <c r="N3015" i="8220" s="1"/>
  <c r="E3015" i="8220"/>
  <c r="J3014" i="8220"/>
  <c r="N3014" i="8220" s="1"/>
  <c r="E3014" i="8220"/>
  <c r="N3013" i="8220"/>
  <c r="J3013" i="8220"/>
  <c r="E3013" i="8220"/>
  <c r="J3012" i="8220"/>
  <c r="N3012" i="8220" s="1"/>
  <c r="E3012" i="8220"/>
  <c r="J3011" i="8220"/>
  <c r="N3011" i="8220" s="1"/>
  <c r="E3011" i="8220"/>
  <c r="J3010" i="8220"/>
  <c r="N3010" i="8220" s="1"/>
  <c r="E3010" i="8220"/>
  <c r="N3009" i="8220"/>
  <c r="J3009" i="8220"/>
  <c r="E3009" i="8220"/>
  <c r="J3008" i="8220"/>
  <c r="N3008" i="8220" s="1"/>
  <c r="E3008" i="8220"/>
  <c r="J3007" i="8220"/>
  <c r="N3007" i="8220" s="1"/>
  <c r="E3007" i="8220"/>
  <c r="J3006" i="8220"/>
  <c r="N3006" i="8220" s="1"/>
  <c r="E3006" i="8220"/>
  <c r="N3005" i="8220"/>
  <c r="J3005" i="8220"/>
  <c r="E3005" i="8220"/>
  <c r="J3004" i="8220"/>
  <c r="N3004" i="8220" s="1"/>
  <c r="E3004" i="8220"/>
  <c r="J3003" i="8220"/>
  <c r="N3003" i="8220" s="1"/>
  <c r="E3003" i="8220"/>
  <c r="J3002" i="8220"/>
  <c r="N3002" i="8220" s="1"/>
  <c r="E3002" i="8220"/>
  <c r="J3001" i="8220"/>
  <c r="N3001" i="8220" s="1"/>
  <c r="E3001" i="8220"/>
  <c r="J3000" i="8220"/>
  <c r="N3000" i="8220" s="1"/>
  <c r="E3000" i="8220"/>
  <c r="N2999" i="8220"/>
  <c r="J2999" i="8220"/>
  <c r="E2999" i="8220"/>
  <c r="J2998" i="8220"/>
  <c r="N2998" i="8220" s="1"/>
  <c r="E2998" i="8220"/>
  <c r="J2997" i="8220"/>
  <c r="N2997" i="8220" s="1"/>
  <c r="E2997" i="8220"/>
  <c r="J2996" i="8220"/>
  <c r="N2996" i="8220" s="1"/>
  <c r="E2996" i="8220"/>
  <c r="N2995" i="8220"/>
  <c r="J2995" i="8220"/>
  <c r="E2995" i="8220"/>
  <c r="J2994" i="8220"/>
  <c r="N2994" i="8220" s="1"/>
  <c r="E2994" i="8220"/>
  <c r="J2993" i="8220"/>
  <c r="N2993" i="8220" s="1"/>
  <c r="E2993" i="8220"/>
  <c r="J2992" i="8220"/>
  <c r="N2992" i="8220" s="1"/>
  <c r="E2992" i="8220"/>
  <c r="J2991" i="8220"/>
  <c r="N2991" i="8220" s="1"/>
  <c r="E2991" i="8220"/>
  <c r="J2990" i="8220"/>
  <c r="N2990" i="8220" s="1"/>
  <c r="E2990" i="8220"/>
  <c r="J2989" i="8220"/>
  <c r="N2989" i="8220" s="1"/>
  <c r="E2989" i="8220"/>
  <c r="J2988" i="8220"/>
  <c r="N2988" i="8220" s="1"/>
  <c r="E2988" i="8220"/>
  <c r="N2987" i="8220"/>
  <c r="J2987" i="8220"/>
  <c r="E2987" i="8220"/>
  <c r="J2986" i="8220"/>
  <c r="N2986" i="8220" s="1"/>
  <c r="E2986" i="8220"/>
  <c r="J2985" i="8220"/>
  <c r="N2985" i="8220" s="1"/>
  <c r="E2985" i="8220"/>
  <c r="J2984" i="8220"/>
  <c r="N2984" i="8220" s="1"/>
  <c r="E2984" i="8220"/>
  <c r="J2983" i="8220"/>
  <c r="N2983" i="8220" s="1"/>
  <c r="E2983" i="8220"/>
  <c r="J2982" i="8220"/>
  <c r="N2982" i="8220" s="1"/>
  <c r="E2982" i="8220"/>
  <c r="N2981" i="8220"/>
  <c r="J2981" i="8220"/>
  <c r="E2981" i="8220"/>
  <c r="J2980" i="8220"/>
  <c r="N2980" i="8220" s="1"/>
  <c r="E2980" i="8220"/>
  <c r="J2979" i="8220"/>
  <c r="N2979" i="8220" s="1"/>
  <c r="E2979" i="8220"/>
  <c r="N2978" i="8220"/>
  <c r="J2978" i="8220"/>
  <c r="E2978" i="8220"/>
  <c r="J2977" i="8220"/>
  <c r="N2977" i="8220" s="1"/>
  <c r="E2977" i="8220"/>
  <c r="J2976" i="8220"/>
  <c r="N2976" i="8220" s="1"/>
  <c r="E2976" i="8220"/>
  <c r="J2975" i="8220"/>
  <c r="N2975" i="8220" s="1"/>
  <c r="E2975" i="8220"/>
  <c r="J2974" i="8220"/>
  <c r="N2974" i="8220" s="1"/>
  <c r="E2974" i="8220"/>
  <c r="J2973" i="8220"/>
  <c r="N2973" i="8220" s="1"/>
  <c r="E2973" i="8220"/>
  <c r="J2972" i="8220"/>
  <c r="N2972" i="8220" s="1"/>
  <c r="E2972" i="8220"/>
  <c r="N2971" i="8220"/>
  <c r="J2971" i="8220"/>
  <c r="E2971" i="8220"/>
  <c r="J2970" i="8220"/>
  <c r="N2970" i="8220" s="1"/>
  <c r="E2970" i="8220"/>
  <c r="J2969" i="8220"/>
  <c r="N2969" i="8220" s="1"/>
  <c r="E2969" i="8220"/>
  <c r="J2968" i="8220"/>
  <c r="N2968" i="8220" s="1"/>
  <c r="E2968" i="8220"/>
  <c r="J2967" i="8220"/>
  <c r="N2967" i="8220" s="1"/>
  <c r="E2967" i="8220"/>
  <c r="J2966" i="8220"/>
  <c r="N2966" i="8220" s="1"/>
  <c r="E2966" i="8220"/>
  <c r="N2965" i="8220"/>
  <c r="J2965" i="8220"/>
  <c r="E2965" i="8220"/>
  <c r="J2964" i="8220"/>
  <c r="N2964" i="8220" s="1"/>
  <c r="E2964" i="8220"/>
  <c r="J2963" i="8220"/>
  <c r="N2963" i="8220" s="1"/>
  <c r="E2963" i="8220"/>
  <c r="N2962" i="8220"/>
  <c r="J2962" i="8220"/>
  <c r="E2962" i="8220"/>
  <c r="J2961" i="8220"/>
  <c r="N2961" i="8220" s="1"/>
  <c r="E2961" i="8220"/>
  <c r="J2960" i="8220"/>
  <c r="N2960" i="8220" s="1"/>
  <c r="E2960" i="8220"/>
  <c r="J2959" i="8220"/>
  <c r="N2959" i="8220" s="1"/>
  <c r="E2959" i="8220"/>
  <c r="J2958" i="8220"/>
  <c r="N2958" i="8220" s="1"/>
  <c r="E2958" i="8220"/>
  <c r="N2957" i="8220"/>
  <c r="J2957" i="8220"/>
  <c r="E2957" i="8220"/>
  <c r="J2956" i="8220"/>
  <c r="N2956" i="8220" s="1"/>
  <c r="E2956" i="8220"/>
  <c r="J2955" i="8220"/>
  <c r="N2955" i="8220" s="1"/>
  <c r="E2955" i="8220"/>
  <c r="J2954" i="8220"/>
  <c r="N2954" i="8220" s="1"/>
  <c r="E2954" i="8220"/>
  <c r="J2953" i="8220"/>
  <c r="N2953" i="8220" s="1"/>
  <c r="E2953" i="8220"/>
  <c r="J2952" i="8220"/>
  <c r="N2952" i="8220" s="1"/>
  <c r="E2952" i="8220"/>
  <c r="N2951" i="8220"/>
  <c r="J2951" i="8220"/>
  <c r="E2951" i="8220"/>
  <c r="J2950" i="8220"/>
  <c r="N2950" i="8220" s="1"/>
  <c r="E2950" i="8220"/>
  <c r="J2949" i="8220"/>
  <c r="N2949" i="8220" s="1"/>
  <c r="E2949" i="8220"/>
  <c r="J2948" i="8220"/>
  <c r="N2948" i="8220" s="1"/>
  <c r="E2948" i="8220"/>
  <c r="N2947" i="8220"/>
  <c r="J2947" i="8220"/>
  <c r="E2947" i="8220"/>
  <c r="J2946" i="8220"/>
  <c r="N2946" i="8220" s="1"/>
  <c r="E2946" i="8220"/>
  <c r="J2945" i="8220"/>
  <c r="N2945" i="8220" s="1"/>
  <c r="E2945" i="8220"/>
  <c r="J2944" i="8220"/>
  <c r="N2944" i="8220" s="1"/>
  <c r="E2944" i="8220"/>
  <c r="J2943" i="8220"/>
  <c r="N2943" i="8220" s="1"/>
  <c r="E2943" i="8220"/>
  <c r="J2942" i="8220"/>
  <c r="N2942" i="8220" s="1"/>
  <c r="E2942" i="8220"/>
  <c r="N2941" i="8220"/>
  <c r="J2941" i="8220"/>
  <c r="E2941" i="8220"/>
  <c r="J2940" i="8220"/>
  <c r="N2940" i="8220" s="1"/>
  <c r="E2940" i="8220"/>
  <c r="J2939" i="8220"/>
  <c r="N2939" i="8220" s="1"/>
  <c r="E2939" i="8220"/>
  <c r="J2938" i="8220"/>
  <c r="N2938" i="8220" s="1"/>
  <c r="E2938" i="8220"/>
  <c r="J2937" i="8220"/>
  <c r="N2937" i="8220" s="1"/>
  <c r="E2937" i="8220"/>
  <c r="J2936" i="8220"/>
  <c r="N2936" i="8220" s="1"/>
  <c r="E2936" i="8220"/>
  <c r="N2935" i="8220"/>
  <c r="J2935" i="8220"/>
  <c r="E2935" i="8220"/>
  <c r="J2934" i="8220"/>
  <c r="N2934" i="8220" s="1"/>
  <c r="E2934" i="8220"/>
  <c r="J2933" i="8220"/>
  <c r="N2933" i="8220" s="1"/>
  <c r="E2933" i="8220"/>
  <c r="J2932" i="8220"/>
  <c r="N2932" i="8220" s="1"/>
  <c r="E2932" i="8220"/>
  <c r="N2931" i="8220"/>
  <c r="J2931" i="8220"/>
  <c r="E2931" i="8220"/>
  <c r="J2930" i="8220"/>
  <c r="N2930" i="8220" s="1"/>
  <c r="E2930" i="8220"/>
  <c r="J2929" i="8220"/>
  <c r="N2929" i="8220" s="1"/>
  <c r="E2929" i="8220"/>
  <c r="J2928" i="8220"/>
  <c r="N2928" i="8220" s="1"/>
  <c r="E2928" i="8220"/>
  <c r="J2927" i="8220"/>
  <c r="N2927" i="8220" s="1"/>
  <c r="E2927" i="8220"/>
  <c r="J2926" i="8220"/>
  <c r="N2926" i="8220" s="1"/>
  <c r="E2926" i="8220"/>
  <c r="J2925" i="8220"/>
  <c r="N2925" i="8220" s="1"/>
  <c r="E2925" i="8220"/>
  <c r="N2924" i="8220"/>
  <c r="J2924" i="8220"/>
  <c r="E2924" i="8220"/>
  <c r="J2923" i="8220"/>
  <c r="N2923" i="8220" s="1"/>
  <c r="E2923" i="8220"/>
  <c r="N2922" i="8220"/>
  <c r="J2922" i="8220"/>
  <c r="E2922" i="8220"/>
  <c r="J2921" i="8220"/>
  <c r="N2921" i="8220" s="1"/>
  <c r="E2921" i="8220"/>
  <c r="J2920" i="8220"/>
  <c r="N2920" i="8220" s="1"/>
  <c r="E2920" i="8220"/>
  <c r="J2919" i="8220"/>
  <c r="N2919" i="8220" s="1"/>
  <c r="E2919" i="8220"/>
  <c r="J2918" i="8220"/>
  <c r="N2918" i="8220" s="1"/>
  <c r="E2918" i="8220"/>
  <c r="J2917" i="8220"/>
  <c r="N2917" i="8220" s="1"/>
  <c r="E2917" i="8220"/>
  <c r="N2916" i="8220"/>
  <c r="J2916" i="8220"/>
  <c r="E2916" i="8220"/>
  <c r="J2915" i="8220"/>
  <c r="N2915" i="8220" s="1"/>
  <c r="E2915" i="8220"/>
  <c r="N2914" i="8220"/>
  <c r="J2914" i="8220"/>
  <c r="E2914" i="8220"/>
  <c r="J2913" i="8220"/>
  <c r="N2913" i="8220" s="1"/>
  <c r="E2913" i="8220"/>
  <c r="J2912" i="8220"/>
  <c r="N2912" i="8220" s="1"/>
  <c r="E2912" i="8220"/>
  <c r="J2911" i="8220"/>
  <c r="N2911" i="8220" s="1"/>
  <c r="E2911" i="8220"/>
  <c r="J2910" i="8220"/>
  <c r="N2910" i="8220" s="1"/>
  <c r="E2910" i="8220"/>
  <c r="J2909" i="8220"/>
  <c r="N2909" i="8220" s="1"/>
  <c r="E2909" i="8220"/>
  <c r="J2908" i="8220"/>
  <c r="N2908" i="8220" s="1"/>
  <c r="E2908" i="8220"/>
  <c r="N2907" i="8220"/>
  <c r="J2907" i="8220"/>
  <c r="E2907" i="8220"/>
  <c r="J2906" i="8220"/>
  <c r="N2906" i="8220" s="1"/>
  <c r="E2906" i="8220"/>
  <c r="J2905" i="8220"/>
  <c r="N2905" i="8220" s="1"/>
  <c r="E2905" i="8220"/>
  <c r="J2904" i="8220"/>
  <c r="N2904" i="8220" s="1"/>
  <c r="E2904" i="8220"/>
  <c r="J2903" i="8220"/>
  <c r="N2903" i="8220" s="1"/>
  <c r="E2903" i="8220"/>
  <c r="J2902" i="8220"/>
  <c r="N2902" i="8220" s="1"/>
  <c r="E2902" i="8220"/>
  <c r="J2901" i="8220"/>
  <c r="N2901" i="8220" s="1"/>
  <c r="E2901" i="8220"/>
  <c r="J2900" i="8220"/>
  <c r="N2900" i="8220" s="1"/>
  <c r="E2900" i="8220"/>
  <c r="J2899" i="8220"/>
  <c r="N2899" i="8220" s="1"/>
  <c r="E2899" i="8220"/>
  <c r="J2898" i="8220"/>
  <c r="N2898" i="8220" s="1"/>
  <c r="E2898" i="8220"/>
  <c r="J2897" i="8220"/>
  <c r="N2897" i="8220" s="1"/>
  <c r="E2897" i="8220"/>
  <c r="N2896" i="8220"/>
  <c r="J2896" i="8220"/>
  <c r="E2896" i="8220"/>
  <c r="J2895" i="8220"/>
  <c r="N2895" i="8220" s="1"/>
  <c r="E2895" i="8220"/>
  <c r="J2894" i="8220"/>
  <c r="N2894" i="8220" s="1"/>
  <c r="E2894" i="8220"/>
  <c r="J2893" i="8220"/>
  <c r="N2893" i="8220" s="1"/>
  <c r="E2893" i="8220"/>
  <c r="J2892" i="8220"/>
  <c r="N2892" i="8220" s="1"/>
  <c r="E2892" i="8220"/>
  <c r="J2891" i="8220"/>
  <c r="N2891" i="8220" s="1"/>
  <c r="E2891" i="8220"/>
  <c r="J2890" i="8220"/>
  <c r="N2890" i="8220" s="1"/>
  <c r="E2890" i="8220"/>
  <c r="N2889" i="8220"/>
  <c r="J2889" i="8220"/>
  <c r="E2889" i="8220"/>
  <c r="J2888" i="8220"/>
  <c r="N2888" i="8220" s="1"/>
  <c r="E2888" i="8220"/>
  <c r="N2887" i="8220"/>
  <c r="J2887" i="8220"/>
  <c r="E2887" i="8220"/>
  <c r="J2886" i="8220"/>
  <c r="N2886" i="8220" s="1"/>
  <c r="E2886" i="8220"/>
  <c r="N2885" i="8220"/>
  <c r="J2885" i="8220"/>
  <c r="E2885" i="8220"/>
  <c r="J2884" i="8220"/>
  <c r="N2884" i="8220" s="1"/>
  <c r="E2884" i="8220"/>
  <c r="J2883" i="8220"/>
  <c r="N2883" i="8220" s="1"/>
  <c r="E2883" i="8220"/>
  <c r="J2882" i="8220"/>
  <c r="N2882" i="8220" s="1"/>
  <c r="E2882" i="8220"/>
  <c r="J2881" i="8220"/>
  <c r="N2881" i="8220" s="1"/>
  <c r="E2881" i="8220"/>
  <c r="J2880" i="8220"/>
  <c r="N2880" i="8220" s="1"/>
  <c r="E2880" i="8220"/>
  <c r="N2879" i="8220"/>
  <c r="J2879" i="8220"/>
  <c r="E2879" i="8220"/>
  <c r="J2878" i="8220"/>
  <c r="N2878" i="8220" s="1"/>
  <c r="E2878" i="8220"/>
  <c r="N2877" i="8220"/>
  <c r="J2877" i="8220"/>
  <c r="E2877" i="8220"/>
  <c r="J2876" i="8220"/>
  <c r="N2876" i="8220" s="1"/>
  <c r="E2876" i="8220"/>
  <c r="J2875" i="8220"/>
  <c r="N2875" i="8220" s="1"/>
  <c r="E2875" i="8220"/>
  <c r="J2874" i="8220"/>
  <c r="N2874" i="8220" s="1"/>
  <c r="E2874" i="8220"/>
  <c r="J2873" i="8220"/>
  <c r="N2873" i="8220" s="1"/>
  <c r="E2873" i="8220"/>
  <c r="J2872" i="8220"/>
  <c r="N2872" i="8220" s="1"/>
  <c r="E2872" i="8220"/>
  <c r="J2871" i="8220"/>
  <c r="N2871" i="8220" s="1"/>
  <c r="E2871" i="8220"/>
  <c r="N2870" i="8220"/>
  <c r="J2870" i="8220"/>
  <c r="E2870" i="8220"/>
  <c r="J2869" i="8220"/>
  <c r="N2869" i="8220" s="1"/>
  <c r="E2869" i="8220"/>
  <c r="J2868" i="8220"/>
  <c r="N2868" i="8220" s="1"/>
  <c r="E2868" i="8220"/>
  <c r="J2867" i="8220"/>
  <c r="N2867" i="8220" s="1"/>
  <c r="E2867" i="8220"/>
  <c r="N2866" i="8220"/>
  <c r="J2866" i="8220"/>
  <c r="E2866" i="8220"/>
  <c r="M2865" i="8220"/>
  <c r="L2865" i="8220"/>
  <c r="K2865" i="8220"/>
  <c r="H2865" i="8220"/>
  <c r="G2865" i="8220"/>
  <c r="F2865" i="8220"/>
  <c r="J2864" i="8220"/>
  <c r="N2864" i="8220" s="1"/>
  <c r="E2864" i="8220"/>
  <c r="J2863" i="8220"/>
  <c r="N2863" i="8220" s="1"/>
  <c r="E2863" i="8220"/>
  <c r="J2862" i="8220"/>
  <c r="N2862" i="8220" s="1"/>
  <c r="E2862" i="8220"/>
  <c r="N2861" i="8220"/>
  <c r="J2861" i="8220"/>
  <c r="E2861" i="8220"/>
  <c r="J2860" i="8220"/>
  <c r="N2860" i="8220" s="1"/>
  <c r="E2860" i="8220"/>
  <c r="J2859" i="8220"/>
  <c r="N2859" i="8220" s="1"/>
  <c r="E2859" i="8220"/>
  <c r="J2858" i="8220"/>
  <c r="N2858" i="8220" s="1"/>
  <c r="E2858" i="8220"/>
  <c r="N2857" i="8220"/>
  <c r="J2857" i="8220"/>
  <c r="E2857" i="8220"/>
  <c r="J2856" i="8220"/>
  <c r="N2856" i="8220" s="1"/>
  <c r="E2856" i="8220"/>
  <c r="J2855" i="8220"/>
  <c r="N2855" i="8220" s="1"/>
  <c r="E2855" i="8220"/>
  <c r="J2854" i="8220"/>
  <c r="N2854" i="8220" s="1"/>
  <c r="E2854" i="8220"/>
  <c r="J2853" i="8220"/>
  <c r="N2853" i="8220" s="1"/>
  <c r="E2853" i="8220"/>
  <c r="J2852" i="8220"/>
  <c r="N2852" i="8220" s="1"/>
  <c r="E2852" i="8220"/>
  <c r="N2851" i="8220"/>
  <c r="J2851" i="8220"/>
  <c r="E2851" i="8220"/>
  <c r="J2850" i="8220"/>
  <c r="N2850" i="8220" s="1"/>
  <c r="E2850" i="8220"/>
  <c r="J2849" i="8220"/>
  <c r="N2849" i="8220" s="1"/>
  <c r="E2849" i="8220"/>
  <c r="J2848" i="8220"/>
  <c r="N2848" i="8220" s="1"/>
  <c r="E2848" i="8220"/>
  <c r="N2847" i="8220"/>
  <c r="J2847" i="8220"/>
  <c r="E2847" i="8220"/>
  <c r="J2846" i="8220"/>
  <c r="N2846" i="8220" s="1"/>
  <c r="E2846" i="8220"/>
  <c r="J2845" i="8220"/>
  <c r="N2845" i="8220" s="1"/>
  <c r="E2845" i="8220"/>
  <c r="J2844" i="8220"/>
  <c r="N2844" i="8220" s="1"/>
  <c r="E2844" i="8220"/>
  <c r="J2843" i="8220"/>
  <c r="N2843" i="8220" s="1"/>
  <c r="E2843" i="8220"/>
  <c r="J2842" i="8220"/>
  <c r="N2842" i="8220" s="1"/>
  <c r="E2842" i="8220"/>
  <c r="N2841" i="8220"/>
  <c r="J2841" i="8220"/>
  <c r="E2841" i="8220"/>
  <c r="J2840" i="8220"/>
  <c r="N2840" i="8220" s="1"/>
  <c r="E2840" i="8220"/>
  <c r="J2839" i="8220"/>
  <c r="N2839" i="8220" s="1"/>
  <c r="E2839" i="8220"/>
  <c r="J2838" i="8220"/>
  <c r="N2838" i="8220" s="1"/>
  <c r="E2838" i="8220"/>
  <c r="J2837" i="8220"/>
  <c r="N2837" i="8220" s="1"/>
  <c r="E2837" i="8220"/>
  <c r="J2836" i="8220"/>
  <c r="N2836" i="8220" s="1"/>
  <c r="E2836" i="8220"/>
  <c r="J2835" i="8220"/>
  <c r="N2835" i="8220" s="1"/>
  <c r="E2835" i="8220"/>
  <c r="N2834" i="8220"/>
  <c r="J2834" i="8220"/>
  <c r="E2834" i="8220"/>
  <c r="J2833" i="8220"/>
  <c r="N2833" i="8220" s="1"/>
  <c r="E2833" i="8220"/>
  <c r="J2832" i="8220"/>
  <c r="N2832" i="8220" s="1"/>
  <c r="E2832" i="8220"/>
  <c r="N2831" i="8220"/>
  <c r="J2831" i="8220"/>
  <c r="E2831" i="8220"/>
  <c r="J2830" i="8220"/>
  <c r="N2830" i="8220" s="1"/>
  <c r="E2830" i="8220"/>
  <c r="J2829" i="8220"/>
  <c r="N2829" i="8220" s="1"/>
  <c r="E2829" i="8220"/>
  <c r="J2828" i="8220"/>
  <c r="N2828" i="8220" s="1"/>
  <c r="E2828" i="8220"/>
  <c r="J2827" i="8220"/>
  <c r="N2827" i="8220" s="1"/>
  <c r="E2827" i="8220"/>
  <c r="N2826" i="8220"/>
  <c r="J2826" i="8220"/>
  <c r="E2826" i="8220"/>
  <c r="J2825" i="8220"/>
  <c r="N2825" i="8220" s="1"/>
  <c r="E2825" i="8220"/>
  <c r="J2824" i="8220"/>
  <c r="N2824" i="8220" s="1"/>
  <c r="E2824" i="8220"/>
  <c r="N2823" i="8220"/>
  <c r="J2823" i="8220"/>
  <c r="E2823" i="8220"/>
  <c r="J2822" i="8220"/>
  <c r="N2822" i="8220" s="1"/>
  <c r="E2822" i="8220"/>
  <c r="J2821" i="8220"/>
  <c r="N2821" i="8220" s="1"/>
  <c r="E2821" i="8220"/>
  <c r="J2820" i="8220"/>
  <c r="N2820" i="8220" s="1"/>
  <c r="E2820" i="8220"/>
  <c r="J2819" i="8220"/>
  <c r="N2819" i="8220" s="1"/>
  <c r="E2819" i="8220"/>
  <c r="N2818" i="8220"/>
  <c r="J2818" i="8220"/>
  <c r="E2818" i="8220"/>
  <c r="J2817" i="8220"/>
  <c r="N2817" i="8220" s="1"/>
  <c r="E2817" i="8220"/>
  <c r="J2816" i="8220"/>
  <c r="N2816" i="8220" s="1"/>
  <c r="E2816" i="8220"/>
  <c r="N2815" i="8220"/>
  <c r="J2815" i="8220"/>
  <c r="E2815" i="8220"/>
  <c r="J2814" i="8220"/>
  <c r="N2814" i="8220" s="1"/>
  <c r="E2814" i="8220"/>
  <c r="J2813" i="8220"/>
  <c r="N2813" i="8220" s="1"/>
  <c r="E2813" i="8220"/>
  <c r="J2812" i="8220"/>
  <c r="N2812" i="8220" s="1"/>
  <c r="E2812" i="8220"/>
  <c r="J2811" i="8220"/>
  <c r="N2811" i="8220" s="1"/>
  <c r="E2811" i="8220"/>
  <c r="N2810" i="8220"/>
  <c r="J2810" i="8220"/>
  <c r="E2810" i="8220"/>
  <c r="J2809" i="8220"/>
  <c r="N2809" i="8220" s="1"/>
  <c r="E2809" i="8220"/>
  <c r="J2808" i="8220"/>
  <c r="N2808" i="8220" s="1"/>
  <c r="E2808" i="8220"/>
  <c r="N2807" i="8220"/>
  <c r="J2807" i="8220"/>
  <c r="E2807" i="8220"/>
  <c r="J2806" i="8220"/>
  <c r="N2806" i="8220" s="1"/>
  <c r="E2806" i="8220"/>
  <c r="J2805" i="8220"/>
  <c r="N2805" i="8220" s="1"/>
  <c r="E2805" i="8220"/>
  <c r="J2804" i="8220"/>
  <c r="N2804" i="8220" s="1"/>
  <c r="E2804" i="8220"/>
  <c r="J2803" i="8220"/>
  <c r="N2803" i="8220" s="1"/>
  <c r="E2803" i="8220"/>
  <c r="N2802" i="8220"/>
  <c r="J2802" i="8220"/>
  <c r="E2802" i="8220"/>
  <c r="J2801" i="8220"/>
  <c r="N2801" i="8220" s="1"/>
  <c r="E2801" i="8220"/>
  <c r="J2800" i="8220"/>
  <c r="N2800" i="8220" s="1"/>
  <c r="E2800" i="8220"/>
  <c r="N2799" i="8220"/>
  <c r="J2799" i="8220"/>
  <c r="E2799" i="8220"/>
  <c r="J2798" i="8220"/>
  <c r="N2798" i="8220" s="1"/>
  <c r="E2798" i="8220"/>
  <c r="J2797" i="8220"/>
  <c r="N2797" i="8220" s="1"/>
  <c r="E2797" i="8220"/>
  <c r="J2796" i="8220"/>
  <c r="N2796" i="8220" s="1"/>
  <c r="E2796" i="8220"/>
  <c r="J2795" i="8220"/>
  <c r="N2795" i="8220" s="1"/>
  <c r="E2795" i="8220"/>
  <c r="N2794" i="8220"/>
  <c r="J2794" i="8220"/>
  <c r="E2794" i="8220"/>
  <c r="J2793" i="8220"/>
  <c r="N2793" i="8220" s="1"/>
  <c r="E2793" i="8220"/>
  <c r="J2792" i="8220"/>
  <c r="N2792" i="8220" s="1"/>
  <c r="E2792" i="8220"/>
  <c r="N2791" i="8220"/>
  <c r="J2791" i="8220"/>
  <c r="E2791" i="8220"/>
  <c r="J2790" i="8220"/>
  <c r="N2790" i="8220" s="1"/>
  <c r="E2790" i="8220"/>
  <c r="J2789" i="8220"/>
  <c r="N2789" i="8220" s="1"/>
  <c r="E2789" i="8220"/>
  <c r="J2788" i="8220"/>
  <c r="N2788" i="8220" s="1"/>
  <c r="E2788" i="8220"/>
  <c r="J2787" i="8220"/>
  <c r="N2787" i="8220" s="1"/>
  <c r="E2787" i="8220"/>
  <c r="N2786" i="8220"/>
  <c r="J2786" i="8220"/>
  <c r="E2786" i="8220"/>
  <c r="J2785" i="8220"/>
  <c r="N2785" i="8220" s="1"/>
  <c r="E2785" i="8220"/>
  <c r="J2784" i="8220"/>
  <c r="N2784" i="8220" s="1"/>
  <c r="E2784" i="8220"/>
  <c r="N2783" i="8220"/>
  <c r="J2783" i="8220"/>
  <c r="E2783" i="8220"/>
  <c r="J2782" i="8220"/>
  <c r="N2782" i="8220" s="1"/>
  <c r="E2782" i="8220"/>
  <c r="J2781" i="8220"/>
  <c r="N2781" i="8220" s="1"/>
  <c r="E2781" i="8220"/>
  <c r="J2780" i="8220"/>
  <c r="N2780" i="8220" s="1"/>
  <c r="E2780" i="8220"/>
  <c r="J2779" i="8220"/>
  <c r="N2779" i="8220" s="1"/>
  <c r="E2779" i="8220"/>
  <c r="N2778" i="8220"/>
  <c r="J2778" i="8220"/>
  <c r="E2778" i="8220"/>
  <c r="J2777" i="8220"/>
  <c r="N2777" i="8220" s="1"/>
  <c r="E2777" i="8220"/>
  <c r="J2776" i="8220"/>
  <c r="N2776" i="8220" s="1"/>
  <c r="E2776" i="8220"/>
  <c r="N2775" i="8220"/>
  <c r="J2775" i="8220"/>
  <c r="E2775" i="8220"/>
  <c r="J2774" i="8220"/>
  <c r="N2774" i="8220" s="1"/>
  <c r="E2774" i="8220"/>
  <c r="J2773" i="8220"/>
  <c r="N2773" i="8220" s="1"/>
  <c r="E2773" i="8220"/>
  <c r="J2772" i="8220"/>
  <c r="N2772" i="8220" s="1"/>
  <c r="E2772" i="8220"/>
  <c r="J2771" i="8220"/>
  <c r="N2771" i="8220" s="1"/>
  <c r="E2771" i="8220"/>
  <c r="N2770" i="8220"/>
  <c r="J2770" i="8220"/>
  <c r="E2770" i="8220"/>
  <c r="J2769" i="8220"/>
  <c r="N2769" i="8220" s="1"/>
  <c r="E2769" i="8220"/>
  <c r="J2768" i="8220"/>
  <c r="N2768" i="8220" s="1"/>
  <c r="E2768" i="8220"/>
  <c r="N2767" i="8220"/>
  <c r="J2767" i="8220"/>
  <c r="E2767" i="8220"/>
  <c r="J2766" i="8220"/>
  <c r="N2766" i="8220" s="1"/>
  <c r="E2766" i="8220"/>
  <c r="J2765" i="8220"/>
  <c r="N2765" i="8220" s="1"/>
  <c r="E2765" i="8220"/>
  <c r="J2764" i="8220"/>
  <c r="N2764" i="8220" s="1"/>
  <c r="E2764" i="8220"/>
  <c r="J2763" i="8220"/>
  <c r="N2763" i="8220" s="1"/>
  <c r="E2763" i="8220"/>
  <c r="N2762" i="8220"/>
  <c r="J2762" i="8220"/>
  <c r="E2762" i="8220"/>
  <c r="J2761" i="8220"/>
  <c r="N2761" i="8220" s="1"/>
  <c r="E2761" i="8220"/>
  <c r="J2760" i="8220"/>
  <c r="N2760" i="8220" s="1"/>
  <c r="E2760" i="8220"/>
  <c r="N2759" i="8220"/>
  <c r="J2759" i="8220"/>
  <c r="E2759" i="8220"/>
  <c r="J2758" i="8220"/>
  <c r="N2758" i="8220" s="1"/>
  <c r="E2758" i="8220"/>
  <c r="J2757" i="8220"/>
  <c r="N2757" i="8220" s="1"/>
  <c r="E2757" i="8220"/>
  <c r="J2756" i="8220"/>
  <c r="N2756" i="8220" s="1"/>
  <c r="E2756" i="8220"/>
  <c r="J2755" i="8220"/>
  <c r="N2755" i="8220" s="1"/>
  <c r="E2755" i="8220"/>
  <c r="N2754" i="8220"/>
  <c r="J2754" i="8220"/>
  <c r="E2754" i="8220"/>
  <c r="J2753" i="8220"/>
  <c r="N2753" i="8220" s="1"/>
  <c r="E2753" i="8220"/>
  <c r="J2752" i="8220"/>
  <c r="N2752" i="8220" s="1"/>
  <c r="E2752" i="8220"/>
  <c r="N2751" i="8220"/>
  <c r="J2751" i="8220"/>
  <c r="E2751" i="8220"/>
  <c r="J2750" i="8220"/>
  <c r="N2750" i="8220" s="1"/>
  <c r="E2750" i="8220"/>
  <c r="J2749" i="8220"/>
  <c r="N2749" i="8220" s="1"/>
  <c r="E2749" i="8220"/>
  <c r="J2748" i="8220"/>
  <c r="N2748" i="8220" s="1"/>
  <c r="E2748" i="8220"/>
  <c r="J2747" i="8220"/>
  <c r="N2747" i="8220" s="1"/>
  <c r="E2747" i="8220"/>
  <c r="N2746" i="8220"/>
  <c r="J2746" i="8220"/>
  <c r="E2746" i="8220"/>
  <c r="J2745" i="8220"/>
  <c r="N2745" i="8220" s="1"/>
  <c r="E2745" i="8220"/>
  <c r="J2744" i="8220"/>
  <c r="N2744" i="8220" s="1"/>
  <c r="E2744" i="8220"/>
  <c r="N2743" i="8220"/>
  <c r="J2743" i="8220"/>
  <c r="E2743" i="8220"/>
  <c r="J2742" i="8220"/>
  <c r="N2742" i="8220" s="1"/>
  <c r="E2742" i="8220"/>
  <c r="J2741" i="8220"/>
  <c r="N2741" i="8220" s="1"/>
  <c r="E2741" i="8220"/>
  <c r="J2740" i="8220"/>
  <c r="N2740" i="8220" s="1"/>
  <c r="E2740" i="8220"/>
  <c r="J2739" i="8220"/>
  <c r="N2739" i="8220" s="1"/>
  <c r="E2739" i="8220"/>
  <c r="N2738" i="8220"/>
  <c r="J2738" i="8220"/>
  <c r="E2738" i="8220"/>
  <c r="J2737" i="8220"/>
  <c r="N2737" i="8220" s="1"/>
  <c r="E2737" i="8220"/>
  <c r="J2736" i="8220"/>
  <c r="N2736" i="8220" s="1"/>
  <c r="E2736" i="8220"/>
  <c r="N2735" i="8220"/>
  <c r="J2735" i="8220"/>
  <c r="E2735" i="8220"/>
  <c r="J2734" i="8220"/>
  <c r="N2734" i="8220" s="1"/>
  <c r="E2734" i="8220"/>
  <c r="J2733" i="8220"/>
  <c r="N2733" i="8220" s="1"/>
  <c r="E2733" i="8220"/>
  <c r="J2732" i="8220"/>
  <c r="N2732" i="8220" s="1"/>
  <c r="E2732" i="8220"/>
  <c r="J2731" i="8220"/>
  <c r="N2731" i="8220" s="1"/>
  <c r="E2731" i="8220"/>
  <c r="N2730" i="8220"/>
  <c r="J2730" i="8220"/>
  <c r="E2730" i="8220"/>
  <c r="J2729" i="8220"/>
  <c r="N2729" i="8220" s="1"/>
  <c r="E2729" i="8220"/>
  <c r="J2728" i="8220"/>
  <c r="N2728" i="8220" s="1"/>
  <c r="E2728" i="8220"/>
  <c r="N2727" i="8220"/>
  <c r="J2727" i="8220"/>
  <c r="E2727" i="8220"/>
  <c r="J2726" i="8220"/>
  <c r="N2726" i="8220" s="1"/>
  <c r="E2726" i="8220"/>
  <c r="J2725" i="8220"/>
  <c r="N2725" i="8220" s="1"/>
  <c r="E2725" i="8220"/>
  <c r="J2724" i="8220"/>
  <c r="N2724" i="8220" s="1"/>
  <c r="E2724" i="8220"/>
  <c r="J2723" i="8220"/>
  <c r="N2723" i="8220" s="1"/>
  <c r="E2723" i="8220"/>
  <c r="N2722" i="8220"/>
  <c r="J2722" i="8220"/>
  <c r="E2722" i="8220"/>
  <c r="J2721" i="8220"/>
  <c r="N2721" i="8220" s="1"/>
  <c r="E2721" i="8220"/>
  <c r="J2720" i="8220"/>
  <c r="N2720" i="8220" s="1"/>
  <c r="E2720" i="8220"/>
  <c r="N2719" i="8220"/>
  <c r="J2719" i="8220"/>
  <c r="E2719" i="8220"/>
  <c r="J2718" i="8220"/>
  <c r="N2718" i="8220" s="1"/>
  <c r="E2718" i="8220"/>
  <c r="J2717" i="8220"/>
  <c r="N2717" i="8220" s="1"/>
  <c r="E2717" i="8220"/>
  <c r="J2716" i="8220"/>
  <c r="N2716" i="8220" s="1"/>
  <c r="E2716" i="8220"/>
  <c r="J2715" i="8220"/>
  <c r="N2715" i="8220" s="1"/>
  <c r="E2715" i="8220"/>
  <c r="N2714" i="8220"/>
  <c r="J2714" i="8220"/>
  <c r="E2714" i="8220"/>
  <c r="J2713" i="8220"/>
  <c r="N2713" i="8220" s="1"/>
  <c r="E2713" i="8220"/>
  <c r="J2712" i="8220"/>
  <c r="N2712" i="8220" s="1"/>
  <c r="E2712" i="8220"/>
  <c r="N2711" i="8220"/>
  <c r="J2711" i="8220"/>
  <c r="E2711" i="8220"/>
  <c r="J2710" i="8220"/>
  <c r="N2710" i="8220" s="1"/>
  <c r="E2710" i="8220"/>
  <c r="J2709" i="8220"/>
  <c r="N2709" i="8220" s="1"/>
  <c r="E2709" i="8220"/>
  <c r="J2708" i="8220"/>
  <c r="N2708" i="8220" s="1"/>
  <c r="E2708" i="8220"/>
  <c r="J2707" i="8220"/>
  <c r="N2707" i="8220" s="1"/>
  <c r="E2707" i="8220"/>
  <c r="N2706" i="8220"/>
  <c r="J2706" i="8220"/>
  <c r="E2706" i="8220"/>
  <c r="J2705" i="8220"/>
  <c r="N2705" i="8220" s="1"/>
  <c r="E2705" i="8220"/>
  <c r="J2704" i="8220"/>
  <c r="N2704" i="8220" s="1"/>
  <c r="E2704" i="8220"/>
  <c r="N2703" i="8220"/>
  <c r="J2703" i="8220"/>
  <c r="E2703" i="8220"/>
  <c r="J2702" i="8220"/>
  <c r="N2702" i="8220" s="1"/>
  <c r="E2702" i="8220"/>
  <c r="J2701" i="8220"/>
  <c r="N2701" i="8220" s="1"/>
  <c r="E2701" i="8220"/>
  <c r="J2700" i="8220"/>
  <c r="N2700" i="8220" s="1"/>
  <c r="E2700" i="8220"/>
  <c r="J2699" i="8220"/>
  <c r="N2699" i="8220" s="1"/>
  <c r="E2699" i="8220"/>
  <c r="N2698" i="8220"/>
  <c r="J2698" i="8220"/>
  <c r="E2698" i="8220"/>
  <c r="J2697" i="8220"/>
  <c r="N2697" i="8220" s="1"/>
  <c r="E2697" i="8220"/>
  <c r="J2696" i="8220"/>
  <c r="N2696" i="8220" s="1"/>
  <c r="E2696" i="8220"/>
  <c r="N2695" i="8220"/>
  <c r="J2695" i="8220"/>
  <c r="E2695" i="8220"/>
  <c r="J2694" i="8220"/>
  <c r="N2694" i="8220" s="1"/>
  <c r="E2694" i="8220"/>
  <c r="J2693" i="8220"/>
  <c r="N2693" i="8220" s="1"/>
  <c r="E2693" i="8220"/>
  <c r="J2692" i="8220"/>
  <c r="N2692" i="8220" s="1"/>
  <c r="E2692" i="8220"/>
  <c r="J2691" i="8220"/>
  <c r="N2691" i="8220" s="1"/>
  <c r="E2691" i="8220"/>
  <c r="N2690" i="8220"/>
  <c r="J2690" i="8220"/>
  <c r="E2690" i="8220"/>
  <c r="J2689" i="8220"/>
  <c r="N2689" i="8220" s="1"/>
  <c r="E2689" i="8220"/>
  <c r="J2688" i="8220"/>
  <c r="N2688" i="8220" s="1"/>
  <c r="E2688" i="8220"/>
  <c r="N2687" i="8220"/>
  <c r="J2687" i="8220"/>
  <c r="E2687" i="8220"/>
  <c r="J2686" i="8220"/>
  <c r="N2686" i="8220" s="1"/>
  <c r="E2686" i="8220"/>
  <c r="J2685" i="8220"/>
  <c r="N2685" i="8220" s="1"/>
  <c r="E2685" i="8220"/>
  <c r="J2684" i="8220"/>
  <c r="N2684" i="8220" s="1"/>
  <c r="E2684" i="8220"/>
  <c r="J2683" i="8220"/>
  <c r="N2683" i="8220" s="1"/>
  <c r="E2683" i="8220"/>
  <c r="N2682" i="8220"/>
  <c r="J2682" i="8220"/>
  <c r="E2682" i="8220"/>
  <c r="J2681" i="8220"/>
  <c r="N2681" i="8220" s="1"/>
  <c r="E2681" i="8220"/>
  <c r="J2680" i="8220"/>
  <c r="N2680" i="8220" s="1"/>
  <c r="E2680" i="8220"/>
  <c r="N2679" i="8220"/>
  <c r="J2679" i="8220"/>
  <c r="E2679" i="8220"/>
  <c r="J2678" i="8220"/>
  <c r="N2678" i="8220" s="1"/>
  <c r="E2678" i="8220"/>
  <c r="J2677" i="8220"/>
  <c r="N2677" i="8220" s="1"/>
  <c r="E2677" i="8220"/>
  <c r="J2676" i="8220"/>
  <c r="N2676" i="8220" s="1"/>
  <c r="E2676" i="8220"/>
  <c r="J2675" i="8220"/>
  <c r="N2675" i="8220" s="1"/>
  <c r="E2675" i="8220"/>
  <c r="N2674" i="8220"/>
  <c r="J2674" i="8220"/>
  <c r="E2674" i="8220"/>
  <c r="N2673" i="8220"/>
  <c r="J2673" i="8220"/>
  <c r="E2673" i="8220"/>
  <c r="J2672" i="8220"/>
  <c r="N2672" i="8220" s="1"/>
  <c r="E2672" i="8220"/>
  <c r="J2671" i="8220"/>
  <c r="N2671" i="8220" s="1"/>
  <c r="E2671" i="8220"/>
  <c r="J2670" i="8220"/>
  <c r="N2670" i="8220" s="1"/>
  <c r="E2670" i="8220"/>
  <c r="J2669" i="8220"/>
  <c r="N2669" i="8220" s="1"/>
  <c r="E2669" i="8220"/>
  <c r="J2668" i="8220"/>
  <c r="N2668" i="8220" s="1"/>
  <c r="E2668" i="8220"/>
  <c r="J2667" i="8220"/>
  <c r="N2667" i="8220" s="1"/>
  <c r="E2667" i="8220"/>
  <c r="J2666" i="8220"/>
  <c r="N2666" i="8220" s="1"/>
  <c r="E2666" i="8220"/>
  <c r="N2665" i="8220"/>
  <c r="J2665" i="8220"/>
  <c r="E2665" i="8220"/>
  <c r="N2664" i="8220"/>
  <c r="J2664" i="8220"/>
  <c r="E2664" i="8220"/>
  <c r="J2663" i="8220"/>
  <c r="N2663" i="8220" s="1"/>
  <c r="E2663" i="8220"/>
  <c r="J2662" i="8220"/>
  <c r="N2662" i="8220" s="1"/>
  <c r="E2662" i="8220"/>
  <c r="J2661" i="8220"/>
  <c r="N2661" i="8220" s="1"/>
  <c r="E2661" i="8220"/>
  <c r="J2660" i="8220"/>
  <c r="N2660" i="8220" s="1"/>
  <c r="E2660" i="8220"/>
  <c r="N2659" i="8220"/>
  <c r="J2659" i="8220"/>
  <c r="E2659" i="8220"/>
  <c r="J2658" i="8220"/>
  <c r="N2658" i="8220" s="1"/>
  <c r="E2658" i="8220"/>
  <c r="J2657" i="8220"/>
  <c r="N2657" i="8220" s="1"/>
  <c r="E2657" i="8220"/>
  <c r="N2656" i="8220"/>
  <c r="J2656" i="8220"/>
  <c r="E2656" i="8220"/>
  <c r="N2655" i="8220"/>
  <c r="J2655" i="8220"/>
  <c r="E2655" i="8220"/>
  <c r="J2654" i="8220"/>
  <c r="N2654" i="8220" s="1"/>
  <c r="E2654" i="8220"/>
  <c r="J2653" i="8220"/>
  <c r="N2653" i="8220" s="1"/>
  <c r="E2653" i="8220"/>
  <c r="J2652" i="8220"/>
  <c r="N2652" i="8220" s="1"/>
  <c r="E2652" i="8220"/>
  <c r="N2651" i="8220"/>
  <c r="J2651" i="8220"/>
  <c r="E2651" i="8220"/>
  <c r="N2650" i="8220"/>
  <c r="J2650" i="8220"/>
  <c r="E2650" i="8220"/>
  <c r="J2649" i="8220"/>
  <c r="N2649" i="8220" s="1"/>
  <c r="E2649" i="8220"/>
  <c r="J2648" i="8220"/>
  <c r="N2648" i="8220" s="1"/>
  <c r="E2648" i="8220"/>
  <c r="N2647" i="8220"/>
  <c r="J2647" i="8220"/>
  <c r="E2647" i="8220"/>
  <c r="J2646" i="8220"/>
  <c r="N2646" i="8220" s="1"/>
  <c r="E2646" i="8220"/>
  <c r="J2645" i="8220"/>
  <c r="N2645" i="8220" s="1"/>
  <c r="E2645" i="8220"/>
  <c r="J2644" i="8220"/>
  <c r="N2644" i="8220" s="1"/>
  <c r="E2644" i="8220"/>
  <c r="J2643" i="8220"/>
  <c r="N2643" i="8220" s="1"/>
  <c r="E2643" i="8220"/>
  <c r="N2642" i="8220"/>
  <c r="J2642" i="8220"/>
  <c r="E2642" i="8220"/>
  <c r="J2641" i="8220"/>
  <c r="N2641" i="8220" s="1"/>
  <c r="E2641" i="8220"/>
  <c r="J2640" i="8220"/>
  <c r="N2640" i="8220" s="1"/>
  <c r="E2640" i="8220"/>
  <c r="N2639" i="8220"/>
  <c r="J2639" i="8220"/>
  <c r="E2639" i="8220"/>
  <c r="N2638" i="8220"/>
  <c r="J2638" i="8220"/>
  <c r="E2638" i="8220"/>
  <c r="J2637" i="8220"/>
  <c r="N2637" i="8220" s="1"/>
  <c r="E2637" i="8220"/>
  <c r="J2636" i="8220"/>
  <c r="N2636" i="8220" s="1"/>
  <c r="E2636" i="8220"/>
  <c r="J2635" i="8220"/>
  <c r="N2635" i="8220" s="1"/>
  <c r="E2635" i="8220"/>
  <c r="J2634" i="8220"/>
  <c r="N2634" i="8220" s="1"/>
  <c r="E2634" i="8220"/>
  <c r="N2633" i="8220"/>
  <c r="J2633" i="8220"/>
  <c r="E2633" i="8220"/>
  <c r="N2632" i="8220"/>
  <c r="J2632" i="8220"/>
  <c r="E2632" i="8220"/>
  <c r="J2631" i="8220"/>
  <c r="N2631" i="8220" s="1"/>
  <c r="E2631" i="8220"/>
  <c r="J2630" i="8220"/>
  <c r="N2630" i="8220" s="1"/>
  <c r="E2630" i="8220"/>
  <c r="J2629" i="8220"/>
  <c r="N2629" i="8220" s="1"/>
  <c r="E2629" i="8220"/>
  <c r="J2628" i="8220"/>
  <c r="N2628" i="8220" s="1"/>
  <c r="E2628" i="8220"/>
  <c r="N2627" i="8220"/>
  <c r="J2627" i="8220"/>
  <c r="E2627" i="8220"/>
  <c r="N2626" i="8220"/>
  <c r="J2626" i="8220"/>
  <c r="E2626" i="8220"/>
  <c r="J2625" i="8220"/>
  <c r="N2625" i="8220" s="1"/>
  <c r="E2625" i="8220"/>
  <c r="J2624" i="8220"/>
  <c r="N2624" i="8220" s="1"/>
  <c r="E2624" i="8220"/>
  <c r="N2623" i="8220"/>
  <c r="J2623" i="8220"/>
  <c r="E2623" i="8220"/>
  <c r="N2622" i="8220"/>
  <c r="J2622" i="8220"/>
  <c r="E2622" i="8220"/>
  <c r="J2621" i="8220"/>
  <c r="N2621" i="8220" s="1"/>
  <c r="E2621" i="8220"/>
  <c r="J2620" i="8220"/>
  <c r="N2620" i="8220" s="1"/>
  <c r="E2620" i="8220"/>
  <c r="J2619" i="8220"/>
  <c r="N2619" i="8220" s="1"/>
  <c r="E2619" i="8220"/>
  <c r="J2618" i="8220"/>
  <c r="N2618" i="8220" s="1"/>
  <c r="E2618" i="8220"/>
  <c r="N2617" i="8220"/>
  <c r="J2617" i="8220"/>
  <c r="E2617" i="8220"/>
  <c r="J2616" i="8220"/>
  <c r="N2616" i="8220" s="1"/>
  <c r="E2616" i="8220"/>
  <c r="J2615" i="8220"/>
  <c r="N2615" i="8220" s="1"/>
  <c r="E2615" i="8220"/>
  <c r="N2614" i="8220"/>
  <c r="J2614" i="8220"/>
  <c r="E2614" i="8220"/>
  <c r="J2613" i="8220"/>
  <c r="N2613" i="8220" s="1"/>
  <c r="E2613" i="8220"/>
  <c r="J2612" i="8220"/>
  <c r="N2612" i="8220" s="1"/>
  <c r="E2612" i="8220"/>
  <c r="J2611" i="8220"/>
  <c r="N2611" i="8220" s="1"/>
  <c r="E2611" i="8220"/>
  <c r="J2610" i="8220"/>
  <c r="N2610" i="8220" s="1"/>
  <c r="E2610" i="8220"/>
  <c r="N2609" i="8220"/>
  <c r="J2609" i="8220"/>
  <c r="E2609" i="8220"/>
  <c r="N2608" i="8220"/>
  <c r="J2608" i="8220"/>
  <c r="E2608" i="8220"/>
  <c r="J2607" i="8220"/>
  <c r="N2607" i="8220" s="1"/>
  <c r="E2607" i="8220"/>
  <c r="J2606" i="8220"/>
  <c r="N2606" i="8220" s="1"/>
  <c r="E2606" i="8220"/>
  <c r="J2605" i="8220"/>
  <c r="N2605" i="8220" s="1"/>
  <c r="E2605" i="8220"/>
  <c r="J2604" i="8220"/>
  <c r="N2604" i="8220" s="1"/>
  <c r="E2604" i="8220"/>
  <c r="J2603" i="8220"/>
  <c r="N2603" i="8220" s="1"/>
  <c r="E2603" i="8220"/>
  <c r="N2602" i="8220"/>
  <c r="J2602" i="8220"/>
  <c r="E2602" i="8220"/>
  <c r="J2601" i="8220"/>
  <c r="N2601" i="8220" s="1"/>
  <c r="E2601" i="8220"/>
  <c r="J2600" i="8220"/>
  <c r="N2600" i="8220" s="1"/>
  <c r="E2600" i="8220"/>
  <c r="N2599" i="8220"/>
  <c r="J2599" i="8220"/>
  <c r="E2599" i="8220"/>
  <c r="J2598" i="8220"/>
  <c r="N2598" i="8220" s="1"/>
  <c r="E2598" i="8220"/>
  <c r="J2597" i="8220"/>
  <c r="N2597" i="8220" s="1"/>
  <c r="E2597" i="8220"/>
  <c r="N2596" i="8220"/>
  <c r="J2596" i="8220"/>
  <c r="E2596" i="8220"/>
  <c r="J2595" i="8220"/>
  <c r="N2595" i="8220" s="1"/>
  <c r="E2595" i="8220"/>
  <c r="J2594" i="8220"/>
  <c r="N2594" i="8220" s="1"/>
  <c r="E2594" i="8220"/>
  <c r="J2593" i="8220"/>
  <c r="N2593" i="8220" s="1"/>
  <c r="E2593" i="8220"/>
  <c r="J2592" i="8220"/>
  <c r="N2592" i="8220" s="1"/>
  <c r="E2592" i="8220"/>
  <c r="N2591" i="8220"/>
  <c r="J2591" i="8220"/>
  <c r="E2591" i="8220"/>
  <c r="J2590" i="8220"/>
  <c r="N2590" i="8220" s="1"/>
  <c r="E2590" i="8220"/>
  <c r="N2589" i="8220"/>
  <c r="J2589" i="8220"/>
  <c r="E2589" i="8220"/>
  <c r="J2588" i="8220"/>
  <c r="N2588" i="8220" s="1"/>
  <c r="E2588" i="8220"/>
  <c r="J2587" i="8220"/>
  <c r="N2587" i="8220" s="1"/>
  <c r="E2587" i="8220"/>
  <c r="J2586" i="8220"/>
  <c r="N2586" i="8220" s="1"/>
  <c r="E2586" i="8220"/>
  <c r="J2585" i="8220"/>
  <c r="N2585" i="8220" s="1"/>
  <c r="E2585" i="8220"/>
  <c r="J2584" i="8220"/>
  <c r="N2584" i="8220" s="1"/>
  <c r="E2584" i="8220"/>
  <c r="J2583" i="8220"/>
  <c r="N2583" i="8220" s="1"/>
  <c r="E2583" i="8220"/>
  <c r="J2582" i="8220"/>
  <c r="N2582" i="8220" s="1"/>
  <c r="E2582" i="8220"/>
  <c r="N2581" i="8220"/>
  <c r="J2581" i="8220"/>
  <c r="E2581" i="8220"/>
  <c r="J2580" i="8220"/>
  <c r="N2580" i="8220" s="1"/>
  <c r="E2580" i="8220"/>
  <c r="N2579" i="8220"/>
  <c r="J2579" i="8220"/>
  <c r="E2579" i="8220"/>
  <c r="J2578" i="8220"/>
  <c r="N2578" i="8220" s="1"/>
  <c r="E2578" i="8220"/>
  <c r="J2577" i="8220"/>
  <c r="N2577" i="8220" s="1"/>
  <c r="E2577" i="8220"/>
  <c r="J2576" i="8220"/>
  <c r="N2576" i="8220" s="1"/>
  <c r="E2576" i="8220"/>
  <c r="J2575" i="8220"/>
  <c r="N2575" i="8220" s="1"/>
  <c r="E2575" i="8220"/>
  <c r="J2574" i="8220"/>
  <c r="N2574" i="8220" s="1"/>
  <c r="E2574" i="8220"/>
  <c r="J2573" i="8220"/>
  <c r="N2573" i="8220" s="1"/>
  <c r="E2573" i="8220"/>
  <c r="J2572" i="8220"/>
  <c r="N2572" i="8220" s="1"/>
  <c r="E2572" i="8220"/>
  <c r="N2571" i="8220"/>
  <c r="J2571" i="8220"/>
  <c r="E2571" i="8220"/>
  <c r="J2570" i="8220"/>
  <c r="N2570" i="8220" s="1"/>
  <c r="E2570" i="8220"/>
  <c r="N2569" i="8220"/>
  <c r="J2569" i="8220"/>
  <c r="E2569" i="8220"/>
  <c r="J2568" i="8220"/>
  <c r="N2568" i="8220" s="1"/>
  <c r="E2568" i="8220"/>
  <c r="J2567" i="8220"/>
  <c r="N2567" i="8220" s="1"/>
  <c r="E2567" i="8220"/>
  <c r="N2566" i="8220"/>
  <c r="J2566" i="8220"/>
  <c r="E2566" i="8220"/>
  <c r="J2565" i="8220"/>
  <c r="N2565" i="8220" s="1"/>
  <c r="E2565" i="8220"/>
  <c r="J2564" i="8220"/>
  <c r="N2564" i="8220" s="1"/>
  <c r="E2564" i="8220"/>
  <c r="N2563" i="8220"/>
  <c r="J2563" i="8220"/>
  <c r="E2563" i="8220"/>
  <c r="J2562" i="8220"/>
  <c r="N2562" i="8220" s="1"/>
  <c r="E2562" i="8220"/>
  <c r="N2561" i="8220"/>
  <c r="J2561" i="8220"/>
  <c r="E2561" i="8220"/>
  <c r="J2560" i="8220"/>
  <c r="N2560" i="8220" s="1"/>
  <c r="E2560" i="8220"/>
  <c r="J2559" i="8220"/>
  <c r="N2559" i="8220" s="1"/>
  <c r="E2559" i="8220"/>
  <c r="J2558" i="8220"/>
  <c r="N2558" i="8220" s="1"/>
  <c r="E2558" i="8220"/>
  <c r="J2557" i="8220"/>
  <c r="N2557" i="8220" s="1"/>
  <c r="E2557" i="8220"/>
  <c r="J2556" i="8220"/>
  <c r="N2556" i="8220" s="1"/>
  <c r="E2556" i="8220"/>
  <c r="J2555" i="8220"/>
  <c r="N2555" i="8220" s="1"/>
  <c r="E2555" i="8220"/>
  <c r="J2554" i="8220"/>
  <c r="N2554" i="8220" s="1"/>
  <c r="E2554" i="8220"/>
  <c r="N2553" i="8220"/>
  <c r="J2553" i="8220"/>
  <c r="E2553" i="8220"/>
  <c r="J2552" i="8220"/>
  <c r="N2552" i="8220" s="1"/>
  <c r="E2552" i="8220"/>
  <c r="J2551" i="8220"/>
  <c r="N2551" i="8220" s="1"/>
  <c r="E2551" i="8220"/>
  <c r="J2550" i="8220"/>
  <c r="N2550" i="8220" s="1"/>
  <c r="E2550" i="8220"/>
  <c r="N2549" i="8220"/>
  <c r="J2549" i="8220"/>
  <c r="E2549" i="8220"/>
  <c r="J2548" i="8220"/>
  <c r="N2548" i="8220" s="1"/>
  <c r="E2548" i="8220"/>
  <c r="J2547" i="8220"/>
  <c r="N2547" i="8220" s="1"/>
  <c r="E2547" i="8220"/>
  <c r="J2546" i="8220"/>
  <c r="N2546" i="8220" s="1"/>
  <c r="E2546" i="8220"/>
  <c r="J2545" i="8220"/>
  <c r="N2545" i="8220" s="1"/>
  <c r="E2545" i="8220"/>
  <c r="J2544" i="8220"/>
  <c r="N2544" i="8220" s="1"/>
  <c r="E2544" i="8220"/>
  <c r="J2543" i="8220"/>
  <c r="N2543" i="8220" s="1"/>
  <c r="E2543" i="8220"/>
  <c r="J2542" i="8220"/>
  <c r="N2542" i="8220" s="1"/>
  <c r="E2542" i="8220"/>
  <c r="N2541" i="8220"/>
  <c r="J2541" i="8220"/>
  <c r="E2541" i="8220"/>
  <c r="J2540" i="8220"/>
  <c r="N2540" i="8220" s="1"/>
  <c r="E2540" i="8220"/>
  <c r="N2539" i="8220"/>
  <c r="J2539" i="8220"/>
  <c r="E2539" i="8220"/>
  <c r="N2538" i="8220"/>
  <c r="J2538" i="8220"/>
  <c r="E2538" i="8220"/>
  <c r="J2537" i="8220"/>
  <c r="N2537" i="8220" s="1"/>
  <c r="E2537" i="8220"/>
  <c r="J2536" i="8220"/>
  <c r="N2536" i="8220" s="1"/>
  <c r="E2536" i="8220"/>
  <c r="J2535" i="8220"/>
  <c r="N2535" i="8220" s="1"/>
  <c r="E2535" i="8220"/>
  <c r="J2534" i="8220"/>
  <c r="N2534" i="8220" s="1"/>
  <c r="E2534" i="8220"/>
  <c r="N2533" i="8220"/>
  <c r="J2533" i="8220"/>
  <c r="E2533" i="8220"/>
  <c r="J2532" i="8220"/>
  <c r="N2532" i="8220" s="1"/>
  <c r="E2532" i="8220"/>
  <c r="J2531" i="8220"/>
  <c r="N2531" i="8220" s="1"/>
  <c r="E2531" i="8220"/>
  <c r="J2530" i="8220"/>
  <c r="N2530" i="8220" s="1"/>
  <c r="E2530" i="8220"/>
  <c r="J2529" i="8220"/>
  <c r="N2529" i="8220" s="1"/>
  <c r="E2529" i="8220"/>
  <c r="J2528" i="8220"/>
  <c r="N2528" i="8220" s="1"/>
  <c r="E2528" i="8220"/>
  <c r="J2527" i="8220"/>
  <c r="N2527" i="8220" s="1"/>
  <c r="E2527" i="8220"/>
  <c r="J2526" i="8220"/>
  <c r="N2526" i="8220" s="1"/>
  <c r="E2526" i="8220"/>
  <c r="J2525" i="8220"/>
  <c r="N2525" i="8220" s="1"/>
  <c r="E2525" i="8220"/>
  <c r="J2524" i="8220"/>
  <c r="N2524" i="8220" s="1"/>
  <c r="E2524" i="8220"/>
  <c r="N2523" i="8220"/>
  <c r="J2523" i="8220"/>
  <c r="E2523" i="8220"/>
  <c r="J2522" i="8220"/>
  <c r="N2522" i="8220" s="1"/>
  <c r="E2522" i="8220"/>
  <c r="N2521" i="8220"/>
  <c r="J2521" i="8220"/>
  <c r="E2521" i="8220"/>
  <c r="J2520" i="8220"/>
  <c r="N2520" i="8220" s="1"/>
  <c r="E2520" i="8220"/>
  <c r="J2519" i="8220"/>
  <c r="N2519" i="8220" s="1"/>
  <c r="E2519" i="8220"/>
  <c r="J2518" i="8220"/>
  <c r="N2518" i="8220" s="1"/>
  <c r="E2518" i="8220"/>
  <c r="J2517" i="8220"/>
  <c r="N2517" i="8220" s="1"/>
  <c r="E2517" i="8220"/>
  <c r="J2516" i="8220"/>
  <c r="N2516" i="8220" s="1"/>
  <c r="E2516" i="8220"/>
  <c r="J2515" i="8220"/>
  <c r="N2515" i="8220" s="1"/>
  <c r="E2515" i="8220"/>
  <c r="J2514" i="8220"/>
  <c r="N2514" i="8220" s="1"/>
  <c r="E2514" i="8220"/>
  <c r="N2513" i="8220"/>
  <c r="J2513" i="8220"/>
  <c r="E2513" i="8220"/>
  <c r="J2512" i="8220"/>
  <c r="N2512" i="8220" s="1"/>
  <c r="E2512" i="8220"/>
  <c r="J2511" i="8220"/>
  <c r="N2511" i="8220" s="1"/>
  <c r="E2511" i="8220"/>
  <c r="J2510" i="8220"/>
  <c r="N2510" i="8220" s="1"/>
  <c r="E2510" i="8220"/>
  <c r="N2509" i="8220"/>
  <c r="J2509" i="8220"/>
  <c r="E2509" i="8220"/>
  <c r="J2508" i="8220"/>
  <c r="N2508" i="8220" s="1"/>
  <c r="E2508" i="8220"/>
  <c r="J2507" i="8220"/>
  <c r="N2507" i="8220" s="1"/>
  <c r="E2507" i="8220"/>
  <c r="J2506" i="8220"/>
  <c r="N2506" i="8220" s="1"/>
  <c r="E2506" i="8220"/>
  <c r="J2505" i="8220"/>
  <c r="N2505" i="8220" s="1"/>
  <c r="E2505" i="8220"/>
  <c r="J2504" i="8220"/>
  <c r="N2504" i="8220" s="1"/>
  <c r="E2504" i="8220"/>
  <c r="J2503" i="8220"/>
  <c r="N2503" i="8220" s="1"/>
  <c r="E2503" i="8220"/>
  <c r="J2502" i="8220"/>
  <c r="N2502" i="8220" s="1"/>
  <c r="E2502" i="8220"/>
  <c r="N2501" i="8220"/>
  <c r="J2501" i="8220"/>
  <c r="E2501" i="8220"/>
  <c r="J2500" i="8220"/>
  <c r="N2500" i="8220" s="1"/>
  <c r="E2500" i="8220"/>
  <c r="J2499" i="8220"/>
  <c r="N2499" i="8220" s="1"/>
  <c r="E2499" i="8220"/>
  <c r="M2498" i="8220"/>
  <c r="L2498" i="8220"/>
  <c r="H2498" i="8220"/>
  <c r="G2498" i="8220"/>
  <c r="F2498" i="8220"/>
  <c r="K2497" i="8220"/>
  <c r="J2497" i="8220"/>
  <c r="N2497" i="8220" s="1"/>
  <c r="E2497" i="8220"/>
  <c r="K2496" i="8220"/>
  <c r="J2496" i="8220"/>
  <c r="N2496" i="8220" s="1"/>
  <c r="E2496" i="8220"/>
  <c r="K2495" i="8220"/>
  <c r="J2495" i="8220"/>
  <c r="N2495" i="8220" s="1"/>
  <c r="E2495" i="8220"/>
  <c r="K2494" i="8220"/>
  <c r="J2494" i="8220"/>
  <c r="N2494" i="8220" s="1"/>
  <c r="E2494" i="8220"/>
  <c r="K2493" i="8220"/>
  <c r="J2493" i="8220"/>
  <c r="N2493" i="8220" s="1"/>
  <c r="E2493" i="8220"/>
  <c r="J2492" i="8220"/>
  <c r="N2492" i="8220" s="1"/>
  <c r="E2492" i="8220"/>
  <c r="J2491" i="8220"/>
  <c r="N2491" i="8220" s="1"/>
  <c r="E2491" i="8220"/>
  <c r="J2490" i="8220"/>
  <c r="N2490" i="8220" s="1"/>
  <c r="E2490" i="8220"/>
  <c r="J2489" i="8220"/>
  <c r="N2489" i="8220" s="1"/>
  <c r="E2489" i="8220"/>
  <c r="J2488" i="8220"/>
  <c r="N2488" i="8220" s="1"/>
  <c r="E2488" i="8220"/>
  <c r="N2487" i="8220"/>
  <c r="J2487" i="8220"/>
  <c r="E2487" i="8220"/>
  <c r="J2486" i="8220"/>
  <c r="N2486" i="8220" s="1"/>
  <c r="E2486" i="8220"/>
  <c r="J2485" i="8220"/>
  <c r="N2485" i="8220" s="1"/>
  <c r="E2485" i="8220"/>
  <c r="J2484" i="8220"/>
  <c r="N2484" i="8220" s="1"/>
  <c r="E2484" i="8220"/>
  <c r="J2483" i="8220"/>
  <c r="N2483" i="8220" s="1"/>
  <c r="E2483" i="8220"/>
  <c r="J2482" i="8220"/>
  <c r="N2482" i="8220" s="1"/>
  <c r="E2482" i="8220"/>
  <c r="J2481" i="8220"/>
  <c r="N2481" i="8220" s="1"/>
  <c r="E2481" i="8220"/>
  <c r="J2480" i="8220"/>
  <c r="N2480" i="8220" s="1"/>
  <c r="E2480" i="8220"/>
  <c r="J2479" i="8220"/>
  <c r="N2479" i="8220" s="1"/>
  <c r="E2479" i="8220"/>
  <c r="J2478" i="8220"/>
  <c r="N2478" i="8220" s="1"/>
  <c r="E2478" i="8220"/>
  <c r="J2477" i="8220"/>
  <c r="N2477" i="8220" s="1"/>
  <c r="E2477" i="8220"/>
  <c r="J2476" i="8220"/>
  <c r="N2476" i="8220" s="1"/>
  <c r="E2476" i="8220"/>
  <c r="N2475" i="8220"/>
  <c r="J2475" i="8220"/>
  <c r="E2475" i="8220"/>
  <c r="J2474" i="8220"/>
  <c r="N2474" i="8220" s="1"/>
  <c r="E2474" i="8220"/>
  <c r="J2473" i="8220"/>
  <c r="N2473" i="8220" s="1"/>
  <c r="E2473" i="8220"/>
  <c r="J2472" i="8220"/>
  <c r="N2472" i="8220" s="1"/>
  <c r="E2472" i="8220"/>
  <c r="J2471" i="8220"/>
  <c r="N2471" i="8220" s="1"/>
  <c r="E2471" i="8220"/>
  <c r="J2470" i="8220"/>
  <c r="N2470" i="8220" s="1"/>
  <c r="E2470" i="8220"/>
  <c r="J2469" i="8220"/>
  <c r="N2469" i="8220" s="1"/>
  <c r="E2469" i="8220"/>
  <c r="J2468" i="8220"/>
  <c r="N2468" i="8220" s="1"/>
  <c r="E2468" i="8220"/>
  <c r="J2467" i="8220"/>
  <c r="N2467" i="8220" s="1"/>
  <c r="E2467" i="8220"/>
  <c r="J2466" i="8220"/>
  <c r="N2466" i="8220" s="1"/>
  <c r="E2466" i="8220"/>
  <c r="N2465" i="8220"/>
  <c r="J2465" i="8220"/>
  <c r="E2465" i="8220"/>
  <c r="J2464" i="8220"/>
  <c r="N2464" i="8220" s="1"/>
  <c r="E2464" i="8220"/>
  <c r="J2463" i="8220"/>
  <c r="N2463" i="8220" s="1"/>
  <c r="E2463" i="8220"/>
  <c r="J2462" i="8220"/>
  <c r="N2462" i="8220" s="1"/>
  <c r="E2462" i="8220"/>
  <c r="J2461" i="8220"/>
  <c r="N2461" i="8220" s="1"/>
  <c r="E2461" i="8220"/>
  <c r="J2460" i="8220"/>
  <c r="N2460" i="8220" s="1"/>
  <c r="E2460" i="8220"/>
  <c r="J2459" i="8220"/>
  <c r="N2459" i="8220" s="1"/>
  <c r="E2459" i="8220"/>
  <c r="J2458" i="8220"/>
  <c r="N2458" i="8220" s="1"/>
  <c r="E2458" i="8220"/>
  <c r="J2457" i="8220"/>
  <c r="N2457" i="8220" s="1"/>
  <c r="E2457" i="8220"/>
  <c r="J2456" i="8220"/>
  <c r="N2456" i="8220" s="1"/>
  <c r="E2456" i="8220"/>
  <c r="N2455" i="8220"/>
  <c r="J2455" i="8220"/>
  <c r="E2455" i="8220"/>
  <c r="J2454" i="8220"/>
  <c r="N2454" i="8220" s="1"/>
  <c r="E2454" i="8220"/>
  <c r="J2453" i="8220"/>
  <c r="N2453" i="8220" s="1"/>
  <c r="E2453" i="8220"/>
  <c r="J2452" i="8220"/>
  <c r="N2452" i="8220" s="1"/>
  <c r="E2452" i="8220"/>
  <c r="J2451" i="8220"/>
  <c r="N2451" i="8220" s="1"/>
  <c r="E2451" i="8220"/>
  <c r="J2450" i="8220"/>
  <c r="N2450" i="8220" s="1"/>
  <c r="E2450" i="8220"/>
  <c r="J2449" i="8220"/>
  <c r="N2449" i="8220" s="1"/>
  <c r="E2449" i="8220"/>
  <c r="J2448" i="8220"/>
  <c r="N2448" i="8220" s="1"/>
  <c r="E2448" i="8220"/>
  <c r="J2447" i="8220"/>
  <c r="N2447" i="8220" s="1"/>
  <c r="E2447" i="8220"/>
  <c r="J2446" i="8220"/>
  <c r="N2446" i="8220" s="1"/>
  <c r="E2446" i="8220"/>
  <c r="J2445" i="8220"/>
  <c r="N2445" i="8220" s="1"/>
  <c r="E2445" i="8220"/>
  <c r="J2444" i="8220"/>
  <c r="N2444" i="8220" s="1"/>
  <c r="E2444" i="8220"/>
  <c r="N2443" i="8220"/>
  <c r="J2443" i="8220"/>
  <c r="E2443" i="8220"/>
  <c r="J2442" i="8220"/>
  <c r="N2442" i="8220" s="1"/>
  <c r="E2442" i="8220"/>
  <c r="J2441" i="8220"/>
  <c r="N2441" i="8220" s="1"/>
  <c r="E2441" i="8220"/>
  <c r="J2440" i="8220"/>
  <c r="N2440" i="8220" s="1"/>
  <c r="E2440" i="8220"/>
  <c r="J2439" i="8220"/>
  <c r="N2439" i="8220" s="1"/>
  <c r="E2439" i="8220"/>
  <c r="J2438" i="8220"/>
  <c r="N2438" i="8220" s="1"/>
  <c r="E2438" i="8220"/>
  <c r="J2437" i="8220"/>
  <c r="N2437" i="8220" s="1"/>
  <c r="E2437" i="8220"/>
  <c r="J2436" i="8220"/>
  <c r="N2436" i="8220" s="1"/>
  <c r="E2436" i="8220"/>
  <c r="J2435" i="8220"/>
  <c r="N2435" i="8220" s="1"/>
  <c r="E2435" i="8220"/>
  <c r="J2434" i="8220"/>
  <c r="N2434" i="8220" s="1"/>
  <c r="E2434" i="8220"/>
  <c r="N2433" i="8220"/>
  <c r="J2433" i="8220"/>
  <c r="E2433" i="8220"/>
  <c r="J2432" i="8220"/>
  <c r="N2432" i="8220" s="1"/>
  <c r="E2432" i="8220"/>
  <c r="J2431" i="8220"/>
  <c r="N2431" i="8220" s="1"/>
  <c r="E2431" i="8220"/>
  <c r="J2430" i="8220"/>
  <c r="N2430" i="8220" s="1"/>
  <c r="E2430" i="8220"/>
  <c r="J2429" i="8220"/>
  <c r="N2429" i="8220" s="1"/>
  <c r="E2429" i="8220"/>
  <c r="J2428" i="8220"/>
  <c r="N2428" i="8220" s="1"/>
  <c r="E2428" i="8220"/>
  <c r="J2427" i="8220"/>
  <c r="N2427" i="8220" s="1"/>
  <c r="E2427" i="8220"/>
  <c r="J2426" i="8220"/>
  <c r="N2426" i="8220" s="1"/>
  <c r="E2426" i="8220"/>
  <c r="J2425" i="8220"/>
  <c r="N2425" i="8220" s="1"/>
  <c r="E2425" i="8220"/>
  <c r="J2424" i="8220"/>
  <c r="N2424" i="8220" s="1"/>
  <c r="E2424" i="8220"/>
  <c r="N2423" i="8220"/>
  <c r="J2423" i="8220"/>
  <c r="E2423" i="8220"/>
  <c r="J2422" i="8220"/>
  <c r="N2422" i="8220" s="1"/>
  <c r="E2422" i="8220"/>
  <c r="J2421" i="8220"/>
  <c r="N2421" i="8220" s="1"/>
  <c r="E2421" i="8220"/>
  <c r="J2420" i="8220"/>
  <c r="N2420" i="8220" s="1"/>
  <c r="E2420" i="8220"/>
  <c r="J2419" i="8220"/>
  <c r="N2419" i="8220" s="1"/>
  <c r="E2419" i="8220"/>
  <c r="J2418" i="8220"/>
  <c r="N2418" i="8220" s="1"/>
  <c r="E2418" i="8220"/>
  <c r="J2417" i="8220"/>
  <c r="N2417" i="8220" s="1"/>
  <c r="E2417" i="8220"/>
  <c r="J2416" i="8220"/>
  <c r="N2416" i="8220" s="1"/>
  <c r="E2416" i="8220"/>
  <c r="J2415" i="8220"/>
  <c r="N2415" i="8220" s="1"/>
  <c r="E2415" i="8220"/>
  <c r="J2414" i="8220"/>
  <c r="N2414" i="8220" s="1"/>
  <c r="E2414" i="8220"/>
  <c r="J2413" i="8220"/>
  <c r="N2413" i="8220" s="1"/>
  <c r="E2413" i="8220"/>
  <c r="J2412" i="8220"/>
  <c r="N2412" i="8220" s="1"/>
  <c r="E2412" i="8220"/>
  <c r="N2411" i="8220"/>
  <c r="J2411" i="8220"/>
  <c r="E2411" i="8220"/>
  <c r="J2410" i="8220"/>
  <c r="N2410" i="8220" s="1"/>
  <c r="E2410" i="8220"/>
  <c r="J2409" i="8220"/>
  <c r="N2409" i="8220" s="1"/>
  <c r="E2409" i="8220"/>
  <c r="J2408" i="8220"/>
  <c r="N2408" i="8220" s="1"/>
  <c r="E2408" i="8220"/>
  <c r="J2407" i="8220"/>
  <c r="N2407" i="8220" s="1"/>
  <c r="E2407" i="8220"/>
  <c r="J2406" i="8220"/>
  <c r="N2406" i="8220" s="1"/>
  <c r="E2406" i="8220"/>
  <c r="J2405" i="8220"/>
  <c r="N2405" i="8220" s="1"/>
  <c r="E2405" i="8220"/>
  <c r="J2404" i="8220"/>
  <c r="N2404" i="8220" s="1"/>
  <c r="E2404" i="8220"/>
  <c r="J2403" i="8220"/>
  <c r="N2403" i="8220" s="1"/>
  <c r="E2403" i="8220"/>
  <c r="J2402" i="8220"/>
  <c r="N2402" i="8220" s="1"/>
  <c r="E2402" i="8220"/>
  <c r="N2401" i="8220"/>
  <c r="J2401" i="8220"/>
  <c r="E2401" i="8220"/>
  <c r="J2400" i="8220"/>
  <c r="N2400" i="8220" s="1"/>
  <c r="E2400" i="8220"/>
  <c r="J2399" i="8220"/>
  <c r="N2399" i="8220" s="1"/>
  <c r="E2399" i="8220"/>
  <c r="J2398" i="8220"/>
  <c r="N2398" i="8220" s="1"/>
  <c r="E2398" i="8220"/>
  <c r="J2397" i="8220"/>
  <c r="N2397" i="8220" s="1"/>
  <c r="E2397" i="8220"/>
  <c r="J2396" i="8220"/>
  <c r="N2396" i="8220" s="1"/>
  <c r="E2396" i="8220"/>
  <c r="J2395" i="8220"/>
  <c r="N2395" i="8220" s="1"/>
  <c r="E2395" i="8220"/>
  <c r="J2394" i="8220"/>
  <c r="N2394" i="8220" s="1"/>
  <c r="E2394" i="8220"/>
  <c r="N2393" i="8220"/>
  <c r="J2393" i="8220"/>
  <c r="E2393" i="8220"/>
  <c r="J2392" i="8220"/>
  <c r="N2392" i="8220" s="1"/>
  <c r="E2392" i="8220"/>
  <c r="J2391" i="8220"/>
  <c r="N2391" i="8220" s="1"/>
  <c r="E2391" i="8220"/>
  <c r="J2390" i="8220"/>
  <c r="N2390" i="8220" s="1"/>
  <c r="E2390" i="8220"/>
  <c r="J2389" i="8220"/>
  <c r="N2389" i="8220" s="1"/>
  <c r="E2389" i="8220"/>
  <c r="J2388" i="8220"/>
  <c r="N2388" i="8220" s="1"/>
  <c r="E2388" i="8220"/>
  <c r="J2387" i="8220"/>
  <c r="N2387" i="8220" s="1"/>
  <c r="E2387" i="8220"/>
  <c r="J2386" i="8220"/>
  <c r="N2386" i="8220" s="1"/>
  <c r="E2386" i="8220"/>
  <c r="N2385" i="8220"/>
  <c r="J2385" i="8220"/>
  <c r="E2385" i="8220"/>
  <c r="J2384" i="8220"/>
  <c r="N2384" i="8220" s="1"/>
  <c r="E2384" i="8220"/>
  <c r="J2383" i="8220"/>
  <c r="N2383" i="8220" s="1"/>
  <c r="E2383" i="8220"/>
  <c r="J2382" i="8220"/>
  <c r="N2382" i="8220" s="1"/>
  <c r="E2382" i="8220"/>
  <c r="J2381" i="8220"/>
  <c r="N2381" i="8220" s="1"/>
  <c r="E2381" i="8220"/>
  <c r="J2380" i="8220"/>
  <c r="N2380" i="8220" s="1"/>
  <c r="E2380" i="8220"/>
  <c r="J2379" i="8220"/>
  <c r="N2379" i="8220" s="1"/>
  <c r="E2379" i="8220"/>
  <c r="J2378" i="8220"/>
  <c r="N2378" i="8220" s="1"/>
  <c r="E2378" i="8220"/>
  <c r="N2377" i="8220"/>
  <c r="J2377" i="8220"/>
  <c r="E2377" i="8220"/>
  <c r="J2376" i="8220"/>
  <c r="N2376" i="8220" s="1"/>
  <c r="E2376" i="8220"/>
  <c r="J2375" i="8220"/>
  <c r="N2375" i="8220" s="1"/>
  <c r="E2375" i="8220"/>
  <c r="J2374" i="8220"/>
  <c r="N2374" i="8220" s="1"/>
  <c r="E2374" i="8220"/>
  <c r="J2373" i="8220"/>
  <c r="N2373" i="8220" s="1"/>
  <c r="E2373" i="8220"/>
  <c r="J2372" i="8220"/>
  <c r="N2372" i="8220" s="1"/>
  <c r="E2372" i="8220"/>
  <c r="J2371" i="8220"/>
  <c r="N2371" i="8220" s="1"/>
  <c r="E2371" i="8220"/>
  <c r="J2370" i="8220"/>
  <c r="N2370" i="8220" s="1"/>
  <c r="E2370" i="8220"/>
  <c r="N2369" i="8220"/>
  <c r="J2369" i="8220"/>
  <c r="E2369" i="8220"/>
  <c r="J2368" i="8220"/>
  <c r="N2368" i="8220" s="1"/>
  <c r="E2368" i="8220"/>
  <c r="J2367" i="8220"/>
  <c r="N2367" i="8220" s="1"/>
  <c r="E2367" i="8220"/>
  <c r="J2366" i="8220"/>
  <c r="N2366" i="8220" s="1"/>
  <c r="E2366" i="8220"/>
  <c r="J2365" i="8220"/>
  <c r="N2365" i="8220" s="1"/>
  <c r="E2365" i="8220"/>
  <c r="J2364" i="8220"/>
  <c r="N2364" i="8220" s="1"/>
  <c r="E2364" i="8220"/>
  <c r="J2363" i="8220"/>
  <c r="N2363" i="8220" s="1"/>
  <c r="E2363" i="8220"/>
  <c r="J2362" i="8220"/>
  <c r="N2362" i="8220" s="1"/>
  <c r="E2362" i="8220"/>
  <c r="N2361" i="8220"/>
  <c r="J2361" i="8220"/>
  <c r="E2361" i="8220"/>
  <c r="J2360" i="8220"/>
  <c r="N2360" i="8220" s="1"/>
  <c r="E2360" i="8220"/>
  <c r="J2359" i="8220"/>
  <c r="N2359" i="8220" s="1"/>
  <c r="E2359" i="8220"/>
  <c r="J2358" i="8220"/>
  <c r="N2358" i="8220" s="1"/>
  <c r="E2358" i="8220"/>
  <c r="J2357" i="8220"/>
  <c r="N2357" i="8220" s="1"/>
  <c r="E2357" i="8220"/>
  <c r="J2356" i="8220"/>
  <c r="N2356" i="8220" s="1"/>
  <c r="E2356" i="8220"/>
  <c r="J2355" i="8220"/>
  <c r="N2355" i="8220" s="1"/>
  <c r="E2355" i="8220"/>
  <c r="J2354" i="8220"/>
  <c r="N2354" i="8220" s="1"/>
  <c r="E2354" i="8220"/>
  <c r="N2353" i="8220"/>
  <c r="J2353" i="8220"/>
  <c r="E2353" i="8220"/>
  <c r="J2352" i="8220"/>
  <c r="N2352" i="8220" s="1"/>
  <c r="E2352" i="8220"/>
  <c r="J2351" i="8220"/>
  <c r="N2351" i="8220" s="1"/>
  <c r="E2351" i="8220"/>
  <c r="J2350" i="8220"/>
  <c r="N2350" i="8220" s="1"/>
  <c r="E2350" i="8220"/>
  <c r="J2349" i="8220"/>
  <c r="N2349" i="8220" s="1"/>
  <c r="E2349" i="8220"/>
  <c r="J2348" i="8220"/>
  <c r="N2348" i="8220" s="1"/>
  <c r="E2348" i="8220"/>
  <c r="J2347" i="8220"/>
  <c r="N2347" i="8220" s="1"/>
  <c r="E2347" i="8220"/>
  <c r="J2346" i="8220"/>
  <c r="N2346" i="8220" s="1"/>
  <c r="E2346" i="8220"/>
  <c r="N2345" i="8220"/>
  <c r="J2345" i="8220"/>
  <c r="E2345" i="8220"/>
  <c r="J2344" i="8220"/>
  <c r="N2344" i="8220" s="1"/>
  <c r="E2344" i="8220"/>
  <c r="J2343" i="8220"/>
  <c r="N2343" i="8220" s="1"/>
  <c r="E2343" i="8220"/>
  <c r="J2342" i="8220"/>
  <c r="N2342" i="8220" s="1"/>
  <c r="E2342" i="8220"/>
  <c r="J2341" i="8220"/>
  <c r="N2341" i="8220" s="1"/>
  <c r="E2341" i="8220"/>
  <c r="J2340" i="8220"/>
  <c r="N2340" i="8220" s="1"/>
  <c r="E2340" i="8220"/>
  <c r="J2339" i="8220"/>
  <c r="N2339" i="8220" s="1"/>
  <c r="E2339" i="8220"/>
  <c r="J2338" i="8220"/>
  <c r="N2338" i="8220" s="1"/>
  <c r="E2338" i="8220"/>
  <c r="N2337" i="8220"/>
  <c r="J2337" i="8220"/>
  <c r="E2337" i="8220"/>
  <c r="J2336" i="8220"/>
  <c r="N2336" i="8220" s="1"/>
  <c r="E2336" i="8220"/>
  <c r="J2335" i="8220"/>
  <c r="N2335" i="8220" s="1"/>
  <c r="E2335" i="8220"/>
  <c r="J2334" i="8220"/>
  <c r="N2334" i="8220" s="1"/>
  <c r="E2334" i="8220"/>
  <c r="J2333" i="8220"/>
  <c r="N2333" i="8220" s="1"/>
  <c r="E2333" i="8220"/>
  <c r="J2332" i="8220"/>
  <c r="N2332" i="8220" s="1"/>
  <c r="E2332" i="8220"/>
  <c r="J2331" i="8220"/>
  <c r="N2331" i="8220" s="1"/>
  <c r="E2331" i="8220"/>
  <c r="J2330" i="8220"/>
  <c r="N2330" i="8220" s="1"/>
  <c r="E2330" i="8220"/>
  <c r="N2329" i="8220"/>
  <c r="J2329" i="8220"/>
  <c r="E2329" i="8220"/>
  <c r="J2328" i="8220"/>
  <c r="N2328" i="8220" s="1"/>
  <c r="E2328" i="8220"/>
  <c r="J2327" i="8220"/>
  <c r="N2327" i="8220" s="1"/>
  <c r="E2327" i="8220"/>
  <c r="J2326" i="8220"/>
  <c r="N2326" i="8220" s="1"/>
  <c r="E2326" i="8220"/>
  <c r="J2325" i="8220"/>
  <c r="N2325" i="8220" s="1"/>
  <c r="E2325" i="8220"/>
  <c r="J2324" i="8220"/>
  <c r="N2324" i="8220" s="1"/>
  <c r="E2324" i="8220"/>
  <c r="J2323" i="8220"/>
  <c r="N2323" i="8220" s="1"/>
  <c r="E2323" i="8220"/>
  <c r="J2322" i="8220"/>
  <c r="N2322" i="8220" s="1"/>
  <c r="E2322" i="8220"/>
  <c r="N2321" i="8220"/>
  <c r="J2321" i="8220"/>
  <c r="E2321" i="8220"/>
  <c r="J2320" i="8220"/>
  <c r="N2320" i="8220" s="1"/>
  <c r="E2320" i="8220"/>
  <c r="J2319" i="8220"/>
  <c r="N2319" i="8220" s="1"/>
  <c r="E2319" i="8220"/>
  <c r="J2318" i="8220"/>
  <c r="N2318" i="8220" s="1"/>
  <c r="E2318" i="8220"/>
  <c r="J2317" i="8220"/>
  <c r="N2317" i="8220" s="1"/>
  <c r="E2317" i="8220"/>
  <c r="J2316" i="8220"/>
  <c r="N2316" i="8220" s="1"/>
  <c r="E2316" i="8220"/>
  <c r="J2315" i="8220"/>
  <c r="N2315" i="8220" s="1"/>
  <c r="E2315" i="8220"/>
  <c r="J2314" i="8220"/>
  <c r="N2314" i="8220" s="1"/>
  <c r="E2314" i="8220"/>
  <c r="K2313" i="8220"/>
  <c r="J2313" i="8220"/>
  <c r="N2313" i="8220" s="1"/>
  <c r="E2313" i="8220"/>
  <c r="K2312" i="8220"/>
  <c r="J2312" i="8220"/>
  <c r="N2312" i="8220" s="1"/>
  <c r="E2312" i="8220"/>
  <c r="K2311" i="8220"/>
  <c r="J2311" i="8220"/>
  <c r="N2311" i="8220" s="1"/>
  <c r="E2311" i="8220"/>
  <c r="K2310" i="8220"/>
  <c r="J2310" i="8220"/>
  <c r="N2310" i="8220" s="1"/>
  <c r="E2310" i="8220"/>
  <c r="K2309" i="8220"/>
  <c r="J2309" i="8220"/>
  <c r="N2309" i="8220" s="1"/>
  <c r="E2309" i="8220"/>
  <c r="K2308" i="8220"/>
  <c r="J2308" i="8220"/>
  <c r="N2308" i="8220" s="1"/>
  <c r="E2308" i="8220"/>
  <c r="K2307" i="8220"/>
  <c r="J2307" i="8220"/>
  <c r="N2307" i="8220" s="1"/>
  <c r="E2307" i="8220"/>
  <c r="K2306" i="8220"/>
  <c r="J2306" i="8220"/>
  <c r="N2306" i="8220" s="1"/>
  <c r="E2306" i="8220"/>
  <c r="K2305" i="8220"/>
  <c r="J2305" i="8220"/>
  <c r="N2305" i="8220" s="1"/>
  <c r="E2305" i="8220"/>
  <c r="K2304" i="8220"/>
  <c r="J2304" i="8220"/>
  <c r="N2304" i="8220" s="1"/>
  <c r="E2304" i="8220"/>
  <c r="K2303" i="8220"/>
  <c r="J2303" i="8220"/>
  <c r="N2303" i="8220" s="1"/>
  <c r="E2303" i="8220"/>
  <c r="K2302" i="8220"/>
  <c r="J2302" i="8220"/>
  <c r="N2302" i="8220" s="1"/>
  <c r="E2302" i="8220"/>
  <c r="K2301" i="8220"/>
  <c r="J2301" i="8220"/>
  <c r="N2301" i="8220" s="1"/>
  <c r="E2301" i="8220"/>
  <c r="K2300" i="8220"/>
  <c r="J2300" i="8220"/>
  <c r="N2300" i="8220" s="1"/>
  <c r="E2300" i="8220"/>
  <c r="K2299" i="8220"/>
  <c r="J2299" i="8220"/>
  <c r="N2299" i="8220" s="1"/>
  <c r="E2299" i="8220"/>
  <c r="K2298" i="8220"/>
  <c r="J2298" i="8220"/>
  <c r="N2298" i="8220" s="1"/>
  <c r="E2298" i="8220"/>
  <c r="K2297" i="8220"/>
  <c r="J2297" i="8220"/>
  <c r="N2297" i="8220" s="1"/>
  <c r="E2297" i="8220"/>
  <c r="K2296" i="8220"/>
  <c r="J2296" i="8220"/>
  <c r="N2296" i="8220" s="1"/>
  <c r="E2296" i="8220"/>
  <c r="K2295" i="8220"/>
  <c r="J2295" i="8220"/>
  <c r="N2295" i="8220" s="1"/>
  <c r="E2295" i="8220"/>
  <c r="K2294" i="8220"/>
  <c r="J2294" i="8220"/>
  <c r="N2294" i="8220" s="1"/>
  <c r="E2294" i="8220"/>
  <c r="K2293" i="8220"/>
  <c r="J2293" i="8220"/>
  <c r="N2293" i="8220" s="1"/>
  <c r="E2293" i="8220"/>
  <c r="K2292" i="8220"/>
  <c r="J2292" i="8220"/>
  <c r="N2292" i="8220" s="1"/>
  <c r="E2292" i="8220"/>
  <c r="K2291" i="8220"/>
  <c r="J2291" i="8220"/>
  <c r="N2291" i="8220" s="1"/>
  <c r="E2291" i="8220"/>
  <c r="K2290" i="8220"/>
  <c r="J2290" i="8220"/>
  <c r="N2290" i="8220" s="1"/>
  <c r="E2290" i="8220"/>
  <c r="K2289" i="8220"/>
  <c r="J2289" i="8220"/>
  <c r="N2289" i="8220" s="1"/>
  <c r="E2289" i="8220"/>
  <c r="K2288" i="8220"/>
  <c r="J2288" i="8220"/>
  <c r="N2288" i="8220" s="1"/>
  <c r="E2288" i="8220"/>
  <c r="K2287" i="8220"/>
  <c r="J2287" i="8220"/>
  <c r="N2287" i="8220" s="1"/>
  <c r="E2287" i="8220"/>
  <c r="K2286" i="8220"/>
  <c r="J2286" i="8220"/>
  <c r="N2286" i="8220" s="1"/>
  <c r="E2286" i="8220"/>
  <c r="K2285" i="8220"/>
  <c r="J2285" i="8220"/>
  <c r="N2285" i="8220" s="1"/>
  <c r="E2285" i="8220"/>
  <c r="K2284" i="8220"/>
  <c r="J2284" i="8220"/>
  <c r="N2284" i="8220" s="1"/>
  <c r="E2284" i="8220"/>
  <c r="K2283" i="8220"/>
  <c r="J2283" i="8220"/>
  <c r="N2283" i="8220" s="1"/>
  <c r="E2283" i="8220"/>
  <c r="K2282" i="8220"/>
  <c r="J2282" i="8220"/>
  <c r="N2282" i="8220" s="1"/>
  <c r="E2282" i="8220"/>
  <c r="K2281" i="8220"/>
  <c r="J2281" i="8220"/>
  <c r="N2281" i="8220" s="1"/>
  <c r="E2281" i="8220"/>
  <c r="K2280" i="8220"/>
  <c r="J2280" i="8220"/>
  <c r="N2280" i="8220" s="1"/>
  <c r="E2280" i="8220"/>
  <c r="K2279" i="8220"/>
  <c r="J2279" i="8220"/>
  <c r="N2279" i="8220" s="1"/>
  <c r="E2279" i="8220"/>
  <c r="K2278" i="8220"/>
  <c r="J2278" i="8220"/>
  <c r="N2278" i="8220" s="1"/>
  <c r="E2278" i="8220"/>
  <c r="K2277" i="8220"/>
  <c r="J2277" i="8220"/>
  <c r="N2277" i="8220" s="1"/>
  <c r="E2277" i="8220"/>
  <c r="K2276" i="8220"/>
  <c r="J2276" i="8220"/>
  <c r="N2276" i="8220" s="1"/>
  <c r="E2276" i="8220"/>
  <c r="K2275" i="8220"/>
  <c r="J2275" i="8220"/>
  <c r="N2275" i="8220" s="1"/>
  <c r="E2275" i="8220"/>
  <c r="K2274" i="8220"/>
  <c r="J2274" i="8220"/>
  <c r="N2274" i="8220" s="1"/>
  <c r="E2274" i="8220"/>
  <c r="K2273" i="8220"/>
  <c r="J2273" i="8220"/>
  <c r="N2273" i="8220" s="1"/>
  <c r="E2273" i="8220"/>
  <c r="K2272" i="8220"/>
  <c r="J2272" i="8220"/>
  <c r="N2272" i="8220" s="1"/>
  <c r="E2272" i="8220"/>
  <c r="K2271" i="8220"/>
  <c r="J2271" i="8220"/>
  <c r="N2271" i="8220" s="1"/>
  <c r="E2271" i="8220"/>
  <c r="K2270" i="8220"/>
  <c r="J2270" i="8220"/>
  <c r="N2270" i="8220" s="1"/>
  <c r="E2270" i="8220"/>
  <c r="K2269" i="8220"/>
  <c r="J2269" i="8220"/>
  <c r="N2269" i="8220" s="1"/>
  <c r="E2269" i="8220"/>
  <c r="K2268" i="8220"/>
  <c r="J2268" i="8220"/>
  <c r="N2268" i="8220" s="1"/>
  <c r="E2268" i="8220"/>
  <c r="K2267" i="8220"/>
  <c r="J2267" i="8220"/>
  <c r="N2267" i="8220" s="1"/>
  <c r="E2267" i="8220"/>
  <c r="K2266" i="8220"/>
  <c r="J2266" i="8220"/>
  <c r="N2266" i="8220" s="1"/>
  <c r="E2266" i="8220"/>
  <c r="K2265" i="8220"/>
  <c r="J2265" i="8220"/>
  <c r="N2265" i="8220" s="1"/>
  <c r="E2265" i="8220"/>
  <c r="K2264" i="8220"/>
  <c r="J2264" i="8220"/>
  <c r="N2264" i="8220" s="1"/>
  <c r="E2264" i="8220"/>
  <c r="K2263" i="8220"/>
  <c r="J2263" i="8220"/>
  <c r="N2263" i="8220" s="1"/>
  <c r="E2263" i="8220"/>
  <c r="K2262" i="8220"/>
  <c r="J2262" i="8220"/>
  <c r="N2262" i="8220" s="1"/>
  <c r="E2262" i="8220"/>
  <c r="K2261" i="8220"/>
  <c r="J2261" i="8220"/>
  <c r="N2261" i="8220" s="1"/>
  <c r="E2261" i="8220"/>
  <c r="K2260" i="8220"/>
  <c r="J2260" i="8220"/>
  <c r="N2260" i="8220" s="1"/>
  <c r="E2260" i="8220"/>
  <c r="K2259" i="8220"/>
  <c r="J2259" i="8220"/>
  <c r="N2259" i="8220" s="1"/>
  <c r="E2259" i="8220"/>
  <c r="K2258" i="8220"/>
  <c r="J2258" i="8220"/>
  <c r="N2258" i="8220" s="1"/>
  <c r="E2258" i="8220"/>
  <c r="K2257" i="8220"/>
  <c r="J2257" i="8220"/>
  <c r="N2257" i="8220" s="1"/>
  <c r="E2257" i="8220"/>
  <c r="K2256" i="8220"/>
  <c r="J2256" i="8220"/>
  <c r="N2256" i="8220" s="1"/>
  <c r="E2256" i="8220"/>
  <c r="K2255" i="8220"/>
  <c r="J2255" i="8220"/>
  <c r="N2255" i="8220" s="1"/>
  <c r="E2255" i="8220"/>
  <c r="K2254" i="8220"/>
  <c r="J2254" i="8220"/>
  <c r="N2254" i="8220" s="1"/>
  <c r="E2254" i="8220"/>
  <c r="K2253" i="8220"/>
  <c r="J2253" i="8220"/>
  <c r="N2253" i="8220" s="1"/>
  <c r="E2253" i="8220"/>
  <c r="K2252" i="8220"/>
  <c r="J2252" i="8220"/>
  <c r="N2252" i="8220" s="1"/>
  <c r="E2252" i="8220"/>
  <c r="K2251" i="8220"/>
  <c r="J2251" i="8220"/>
  <c r="N2251" i="8220" s="1"/>
  <c r="E2251" i="8220"/>
  <c r="K2250" i="8220"/>
  <c r="J2250" i="8220"/>
  <c r="N2250" i="8220" s="1"/>
  <c r="E2250" i="8220"/>
  <c r="K2249" i="8220"/>
  <c r="J2249" i="8220"/>
  <c r="N2249" i="8220" s="1"/>
  <c r="E2249" i="8220"/>
  <c r="K2248" i="8220"/>
  <c r="J2248" i="8220"/>
  <c r="N2248" i="8220" s="1"/>
  <c r="E2248" i="8220"/>
  <c r="K2247" i="8220"/>
  <c r="J2247" i="8220"/>
  <c r="N2247" i="8220" s="1"/>
  <c r="E2247" i="8220"/>
  <c r="K2246" i="8220"/>
  <c r="J2246" i="8220"/>
  <c r="N2246" i="8220" s="1"/>
  <c r="E2246" i="8220"/>
  <c r="K2245" i="8220"/>
  <c r="J2245" i="8220"/>
  <c r="N2245" i="8220" s="1"/>
  <c r="E2245" i="8220"/>
  <c r="K2244" i="8220"/>
  <c r="J2244" i="8220"/>
  <c r="N2244" i="8220" s="1"/>
  <c r="E2244" i="8220"/>
  <c r="K2243" i="8220"/>
  <c r="J2243" i="8220"/>
  <c r="N2243" i="8220" s="1"/>
  <c r="E2243" i="8220"/>
  <c r="K2242" i="8220"/>
  <c r="J2242" i="8220"/>
  <c r="N2242" i="8220" s="1"/>
  <c r="E2242" i="8220"/>
  <c r="K2241" i="8220"/>
  <c r="J2241" i="8220"/>
  <c r="N2241" i="8220" s="1"/>
  <c r="E2241" i="8220"/>
  <c r="K2240" i="8220"/>
  <c r="J2240" i="8220"/>
  <c r="N2240" i="8220" s="1"/>
  <c r="E2240" i="8220"/>
  <c r="K2239" i="8220"/>
  <c r="J2239" i="8220"/>
  <c r="N2239" i="8220" s="1"/>
  <c r="E2239" i="8220"/>
  <c r="K2238" i="8220"/>
  <c r="J2238" i="8220"/>
  <c r="N2238" i="8220" s="1"/>
  <c r="E2238" i="8220"/>
  <c r="K2237" i="8220"/>
  <c r="J2237" i="8220"/>
  <c r="N2237" i="8220" s="1"/>
  <c r="E2237" i="8220"/>
  <c r="K2236" i="8220"/>
  <c r="J2236" i="8220"/>
  <c r="N2236" i="8220" s="1"/>
  <c r="E2236" i="8220"/>
  <c r="K2235" i="8220"/>
  <c r="J2235" i="8220"/>
  <c r="N2235" i="8220" s="1"/>
  <c r="E2235" i="8220"/>
  <c r="K2234" i="8220"/>
  <c r="J2234" i="8220"/>
  <c r="N2234" i="8220" s="1"/>
  <c r="E2234" i="8220"/>
  <c r="K2233" i="8220"/>
  <c r="J2233" i="8220"/>
  <c r="N2233" i="8220" s="1"/>
  <c r="E2233" i="8220"/>
  <c r="K2232" i="8220"/>
  <c r="J2232" i="8220"/>
  <c r="N2232" i="8220" s="1"/>
  <c r="E2232" i="8220"/>
  <c r="K2231" i="8220"/>
  <c r="J2231" i="8220"/>
  <c r="N2231" i="8220" s="1"/>
  <c r="E2231" i="8220"/>
  <c r="K2230" i="8220"/>
  <c r="J2230" i="8220"/>
  <c r="N2230" i="8220" s="1"/>
  <c r="E2230" i="8220"/>
  <c r="K2229" i="8220"/>
  <c r="J2229" i="8220"/>
  <c r="N2229" i="8220" s="1"/>
  <c r="E2229" i="8220"/>
  <c r="K2228" i="8220"/>
  <c r="J2228" i="8220"/>
  <c r="N2228" i="8220" s="1"/>
  <c r="E2228" i="8220"/>
  <c r="K2227" i="8220"/>
  <c r="J2227" i="8220"/>
  <c r="N2227" i="8220" s="1"/>
  <c r="E2227" i="8220"/>
  <c r="K2226" i="8220"/>
  <c r="J2226" i="8220"/>
  <c r="N2226" i="8220" s="1"/>
  <c r="E2226" i="8220"/>
  <c r="K2225" i="8220"/>
  <c r="J2225" i="8220"/>
  <c r="N2225" i="8220" s="1"/>
  <c r="E2225" i="8220"/>
  <c r="K2224" i="8220"/>
  <c r="J2224" i="8220"/>
  <c r="N2224" i="8220" s="1"/>
  <c r="E2224" i="8220"/>
  <c r="K2223" i="8220"/>
  <c r="J2223" i="8220"/>
  <c r="N2223" i="8220" s="1"/>
  <c r="E2223" i="8220"/>
  <c r="J2222" i="8220"/>
  <c r="N2222" i="8220" s="1"/>
  <c r="E2222" i="8220"/>
  <c r="K2221" i="8220"/>
  <c r="J2221" i="8220"/>
  <c r="N2221" i="8220" s="1"/>
  <c r="E2221" i="8220"/>
  <c r="K2220" i="8220"/>
  <c r="J2220" i="8220"/>
  <c r="N2220" i="8220" s="1"/>
  <c r="E2220" i="8220"/>
  <c r="K2219" i="8220"/>
  <c r="J2219" i="8220"/>
  <c r="N2219" i="8220" s="1"/>
  <c r="E2219" i="8220"/>
  <c r="K2218" i="8220"/>
  <c r="J2218" i="8220"/>
  <c r="N2218" i="8220" s="1"/>
  <c r="E2218" i="8220"/>
  <c r="K2217" i="8220"/>
  <c r="J2217" i="8220"/>
  <c r="N2217" i="8220" s="1"/>
  <c r="E2217" i="8220"/>
  <c r="K2216" i="8220"/>
  <c r="J2216" i="8220"/>
  <c r="N2216" i="8220" s="1"/>
  <c r="E2216" i="8220"/>
  <c r="J2215" i="8220"/>
  <c r="N2215" i="8220" s="1"/>
  <c r="E2215" i="8220"/>
  <c r="J2214" i="8220"/>
  <c r="N2214" i="8220" s="1"/>
  <c r="E2214" i="8220"/>
  <c r="K2213" i="8220"/>
  <c r="J2213" i="8220"/>
  <c r="N2213" i="8220" s="1"/>
  <c r="E2213" i="8220"/>
  <c r="K2212" i="8220"/>
  <c r="J2212" i="8220"/>
  <c r="N2212" i="8220" s="1"/>
  <c r="E2212" i="8220"/>
  <c r="K2211" i="8220"/>
  <c r="J2211" i="8220"/>
  <c r="N2211" i="8220" s="1"/>
  <c r="E2211" i="8220"/>
  <c r="K2210" i="8220"/>
  <c r="J2210" i="8220"/>
  <c r="N2210" i="8220" s="1"/>
  <c r="E2210" i="8220"/>
  <c r="N2209" i="8220"/>
  <c r="K2209" i="8220"/>
  <c r="J2209" i="8220"/>
  <c r="E2209" i="8220"/>
  <c r="N2208" i="8220"/>
  <c r="K2208" i="8220"/>
  <c r="J2208" i="8220"/>
  <c r="E2208" i="8220"/>
  <c r="N2207" i="8220"/>
  <c r="K2207" i="8220"/>
  <c r="J2207" i="8220"/>
  <c r="E2207" i="8220"/>
  <c r="N2206" i="8220"/>
  <c r="K2206" i="8220"/>
  <c r="J2206" i="8220"/>
  <c r="E2206" i="8220"/>
  <c r="N2205" i="8220"/>
  <c r="K2205" i="8220"/>
  <c r="J2205" i="8220"/>
  <c r="E2205" i="8220"/>
  <c r="N2204" i="8220"/>
  <c r="K2204" i="8220"/>
  <c r="J2204" i="8220"/>
  <c r="E2204" i="8220"/>
  <c r="N2203" i="8220"/>
  <c r="K2203" i="8220"/>
  <c r="J2203" i="8220"/>
  <c r="E2203" i="8220"/>
  <c r="N2202" i="8220"/>
  <c r="K2202" i="8220"/>
  <c r="J2202" i="8220"/>
  <c r="E2202" i="8220"/>
  <c r="N2201" i="8220"/>
  <c r="K2201" i="8220"/>
  <c r="J2201" i="8220"/>
  <c r="E2201" i="8220"/>
  <c r="N2200" i="8220"/>
  <c r="K2200" i="8220"/>
  <c r="J2200" i="8220"/>
  <c r="E2200" i="8220"/>
  <c r="K2199" i="8220"/>
  <c r="J2199" i="8220"/>
  <c r="N2199" i="8220" s="1"/>
  <c r="E2199" i="8220"/>
  <c r="N2198" i="8220"/>
  <c r="K2198" i="8220"/>
  <c r="J2198" i="8220"/>
  <c r="E2198" i="8220"/>
  <c r="K2197" i="8220"/>
  <c r="J2197" i="8220"/>
  <c r="N2197" i="8220" s="1"/>
  <c r="E2197" i="8220"/>
  <c r="K2196" i="8220"/>
  <c r="J2196" i="8220"/>
  <c r="N2196" i="8220" s="1"/>
  <c r="E2196" i="8220"/>
  <c r="K2195" i="8220"/>
  <c r="J2195" i="8220"/>
  <c r="N2195" i="8220" s="1"/>
  <c r="E2195" i="8220"/>
  <c r="K2194" i="8220"/>
  <c r="J2194" i="8220"/>
  <c r="N2194" i="8220" s="1"/>
  <c r="E2194" i="8220"/>
  <c r="K2193" i="8220"/>
  <c r="J2193" i="8220"/>
  <c r="N2193" i="8220" s="1"/>
  <c r="E2193" i="8220"/>
  <c r="K2192" i="8220"/>
  <c r="J2192" i="8220"/>
  <c r="N2192" i="8220" s="1"/>
  <c r="E2192" i="8220"/>
  <c r="K2191" i="8220"/>
  <c r="J2191" i="8220"/>
  <c r="N2191" i="8220" s="1"/>
  <c r="E2191" i="8220"/>
  <c r="K2190" i="8220"/>
  <c r="J2190" i="8220"/>
  <c r="N2190" i="8220" s="1"/>
  <c r="E2190" i="8220"/>
  <c r="K2189" i="8220"/>
  <c r="J2189" i="8220"/>
  <c r="N2189" i="8220" s="1"/>
  <c r="E2189" i="8220"/>
  <c r="K2188" i="8220"/>
  <c r="J2188" i="8220"/>
  <c r="N2188" i="8220" s="1"/>
  <c r="E2188" i="8220"/>
  <c r="K2187" i="8220"/>
  <c r="J2187" i="8220"/>
  <c r="N2187" i="8220" s="1"/>
  <c r="E2187" i="8220"/>
  <c r="K2186" i="8220"/>
  <c r="J2186" i="8220"/>
  <c r="N2186" i="8220" s="1"/>
  <c r="E2186" i="8220"/>
  <c r="K2185" i="8220"/>
  <c r="J2185" i="8220"/>
  <c r="N2185" i="8220" s="1"/>
  <c r="E2185" i="8220"/>
  <c r="K2184" i="8220"/>
  <c r="J2184" i="8220"/>
  <c r="N2184" i="8220" s="1"/>
  <c r="E2184" i="8220"/>
  <c r="K2183" i="8220"/>
  <c r="J2183" i="8220"/>
  <c r="N2183" i="8220" s="1"/>
  <c r="E2183" i="8220"/>
  <c r="K2182" i="8220"/>
  <c r="J2182" i="8220"/>
  <c r="N2182" i="8220" s="1"/>
  <c r="E2182" i="8220"/>
  <c r="K2181" i="8220"/>
  <c r="J2181" i="8220"/>
  <c r="N2181" i="8220" s="1"/>
  <c r="E2181" i="8220"/>
  <c r="K2180" i="8220"/>
  <c r="J2180" i="8220"/>
  <c r="N2180" i="8220" s="1"/>
  <c r="E2180" i="8220"/>
  <c r="K2179" i="8220"/>
  <c r="J2179" i="8220"/>
  <c r="N2179" i="8220" s="1"/>
  <c r="E2179" i="8220"/>
  <c r="K2178" i="8220"/>
  <c r="J2178" i="8220"/>
  <c r="N2178" i="8220" s="1"/>
  <c r="E2178" i="8220"/>
  <c r="K2177" i="8220"/>
  <c r="J2177" i="8220"/>
  <c r="N2177" i="8220" s="1"/>
  <c r="E2177" i="8220"/>
  <c r="K2176" i="8220"/>
  <c r="J2176" i="8220"/>
  <c r="N2176" i="8220" s="1"/>
  <c r="E2176" i="8220"/>
  <c r="K2175" i="8220"/>
  <c r="J2175" i="8220"/>
  <c r="N2175" i="8220" s="1"/>
  <c r="E2175" i="8220"/>
  <c r="K2174" i="8220"/>
  <c r="J2174" i="8220"/>
  <c r="N2174" i="8220" s="1"/>
  <c r="E2174" i="8220"/>
  <c r="K2173" i="8220"/>
  <c r="J2173" i="8220"/>
  <c r="N2173" i="8220" s="1"/>
  <c r="E2173" i="8220"/>
  <c r="K2172" i="8220"/>
  <c r="J2172" i="8220"/>
  <c r="N2172" i="8220" s="1"/>
  <c r="E2172" i="8220"/>
  <c r="K2171" i="8220"/>
  <c r="J2171" i="8220"/>
  <c r="N2171" i="8220" s="1"/>
  <c r="E2171" i="8220"/>
  <c r="K2170" i="8220"/>
  <c r="J2170" i="8220"/>
  <c r="N2170" i="8220" s="1"/>
  <c r="E2170" i="8220"/>
  <c r="K2169" i="8220"/>
  <c r="J2169" i="8220"/>
  <c r="N2169" i="8220" s="1"/>
  <c r="E2169" i="8220"/>
  <c r="K2168" i="8220"/>
  <c r="J2168" i="8220"/>
  <c r="N2168" i="8220" s="1"/>
  <c r="E2168" i="8220"/>
  <c r="K2167" i="8220"/>
  <c r="J2167" i="8220"/>
  <c r="N2167" i="8220" s="1"/>
  <c r="E2167" i="8220"/>
  <c r="K2166" i="8220"/>
  <c r="J2166" i="8220"/>
  <c r="N2166" i="8220" s="1"/>
  <c r="E2166" i="8220"/>
  <c r="K2165" i="8220"/>
  <c r="J2165" i="8220"/>
  <c r="N2165" i="8220" s="1"/>
  <c r="E2165" i="8220"/>
  <c r="K2164" i="8220"/>
  <c r="J2164" i="8220"/>
  <c r="N2164" i="8220" s="1"/>
  <c r="E2164" i="8220"/>
  <c r="K2163" i="8220"/>
  <c r="J2163" i="8220"/>
  <c r="N2163" i="8220" s="1"/>
  <c r="E2163" i="8220"/>
  <c r="K2162" i="8220"/>
  <c r="J2162" i="8220"/>
  <c r="N2162" i="8220" s="1"/>
  <c r="E2162" i="8220"/>
  <c r="K2161" i="8220"/>
  <c r="J2161" i="8220"/>
  <c r="N2161" i="8220" s="1"/>
  <c r="E2161" i="8220"/>
  <c r="K2160" i="8220"/>
  <c r="J2160" i="8220"/>
  <c r="N2160" i="8220" s="1"/>
  <c r="E2160" i="8220"/>
  <c r="K2159" i="8220"/>
  <c r="J2159" i="8220"/>
  <c r="N2159" i="8220" s="1"/>
  <c r="E2159" i="8220"/>
  <c r="K2158" i="8220"/>
  <c r="J2158" i="8220"/>
  <c r="N2158" i="8220" s="1"/>
  <c r="E2158" i="8220"/>
  <c r="K2157" i="8220"/>
  <c r="J2157" i="8220"/>
  <c r="N2157" i="8220" s="1"/>
  <c r="E2157" i="8220"/>
  <c r="K2156" i="8220"/>
  <c r="J2156" i="8220"/>
  <c r="N2156" i="8220" s="1"/>
  <c r="E2156" i="8220"/>
  <c r="K2155" i="8220"/>
  <c r="J2155" i="8220"/>
  <c r="N2155" i="8220" s="1"/>
  <c r="E2155" i="8220"/>
  <c r="K2154" i="8220"/>
  <c r="J2154" i="8220"/>
  <c r="N2154" i="8220" s="1"/>
  <c r="E2154" i="8220"/>
  <c r="K2153" i="8220"/>
  <c r="J2153" i="8220"/>
  <c r="N2153" i="8220" s="1"/>
  <c r="E2153" i="8220"/>
  <c r="K2152" i="8220"/>
  <c r="J2152" i="8220"/>
  <c r="N2152" i="8220" s="1"/>
  <c r="E2152" i="8220"/>
  <c r="K2151" i="8220"/>
  <c r="J2151" i="8220"/>
  <c r="N2151" i="8220" s="1"/>
  <c r="E2151" i="8220"/>
  <c r="K2150" i="8220"/>
  <c r="J2150" i="8220"/>
  <c r="N2150" i="8220" s="1"/>
  <c r="E2150" i="8220"/>
  <c r="K2149" i="8220"/>
  <c r="J2149" i="8220"/>
  <c r="N2149" i="8220" s="1"/>
  <c r="E2149" i="8220"/>
  <c r="K2148" i="8220"/>
  <c r="J2148" i="8220"/>
  <c r="N2148" i="8220" s="1"/>
  <c r="E2148" i="8220"/>
  <c r="K2147" i="8220"/>
  <c r="J2147" i="8220"/>
  <c r="N2147" i="8220" s="1"/>
  <c r="E2147" i="8220"/>
  <c r="K2146" i="8220"/>
  <c r="J2146" i="8220"/>
  <c r="N2146" i="8220" s="1"/>
  <c r="E2146" i="8220"/>
  <c r="K2145" i="8220"/>
  <c r="J2145" i="8220"/>
  <c r="N2145" i="8220" s="1"/>
  <c r="E2145" i="8220"/>
  <c r="K2144" i="8220"/>
  <c r="J2144" i="8220"/>
  <c r="N2144" i="8220" s="1"/>
  <c r="E2144" i="8220"/>
  <c r="K2143" i="8220"/>
  <c r="J2143" i="8220"/>
  <c r="N2143" i="8220" s="1"/>
  <c r="E2143" i="8220"/>
  <c r="K2142" i="8220"/>
  <c r="J2142" i="8220"/>
  <c r="N2142" i="8220" s="1"/>
  <c r="E2142" i="8220"/>
  <c r="K2141" i="8220"/>
  <c r="J2141" i="8220"/>
  <c r="N2141" i="8220" s="1"/>
  <c r="E2141" i="8220"/>
  <c r="K2140" i="8220"/>
  <c r="J2140" i="8220"/>
  <c r="N2140" i="8220" s="1"/>
  <c r="E2140" i="8220"/>
  <c r="K2139" i="8220"/>
  <c r="J2139" i="8220"/>
  <c r="N2139" i="8220" s="1"/>
  <c r="E2139" i="8220"/>
  <c r="K2138" i="8220"/>
  <c r="J2138" i="8220"/>
  <c r="N2138" i="8220" s="1"/>
  <c r="E2138" i="8220"/>
  <c r="N2137" i="8220"/>
  <c r="K2137" i="8220"/>
  <c r="J2137" i="8220"/>
  <c r="E2137" i="8220"/>
  <c r="K2136" i="8220"/>
  <c r="J2136" i="8220"/>
  <c r="N2136" i="8220" s="1"/>
  <c r="E2136" i="8220"/>
  <c r="K2135" i="8220"/>
  <c r="J2135" i="8220"/>
  <c r="N2135" i="8220" s="1"/>
  <c r="E2135" i="8220"/>
  <c r="K2134" i="8220"/>
  <c r="J2134" i="8220"/>
  <c r="N2134" i="8220" s="1"/>
  <c r="E2134" i="8220"/>
  <c r="K2133" i="8220"/>
  <c r="J2133" i="8220"/>
  <c r="N2133" i="8220" s="1"/>
  <c r="E2133" i="8220"/>
  <c r="M2132" i="8220"/>
  <c r="L2132" i="8220"/>
  <c r="K2132" i="8220"/>
  <c r="H2132" i="8220"/>
  <c r="G2132" i="8220"/>
  <c r="F2132" i="8220"/>
  <c r="J2131" i="8220"/>
  <c r="N2131" i="8220" s="1"/>
  <c r="E2131" i="8220"/>
  <c r="J2130" i="8220"/>
  <c r="N2130" i="8220" s="1"/>
  <c r="E2130" i="8220"/>
  <c r="J2129" i="8220"/>
  <c r="N2129" i="8220" s="1"/>
  <c r="E2129" i="8220"/>
  <c r="N2128" i="8220"/>
  <c r="J2128" i="8220"/>
  <c r="E2128" i="8220"/>
  <c r="J2127" i="8220"/>
  <c r="N2127" i="8220" s="1"/>
  <c r="E2127" i="8220"/>
  <c r="J2126" i="8220"/>
  <c r="N2126" i="8220" s="1"/>
  <c r="E2126" i="8220"/>
  <c r="J2125" i="8220"/>
  <c r="N2125" i="8220" s="1"/>
  <c r="E2125" i="8220"/>
  <c r="N2124" i="8220"/>
  <c r="J2124" i="8220"/>
  <c r="E2124" i="8220"/>
  <c r="J2123" i="8220"/>
  <c r="N2123" i="8220" s="1"/>
  <c r="E2123" i="8220"/>
  <c r="J2122" i="8220"/>
  <c r="N2122" i="8220" s="1"/>
  <c r="E2122" i="8220"/>
  <c r="J2121" i="8220"/>
  <c r="N2121" i="8220" s="1"/>
  <c r="E2121" i="8220"/>
  <c r="N2120" i="8220"/>
  <c r="J2120" i="8220"/>
  <c r="E2120" i="8220"/>
  <c r="J2119" i="8220"/>
  <c r="N2119" i="8220" s="1"/>
  <c r="E2119" i="8220"/>
  <c r="J2118" i="8220"/>
  <c r="N2118" i="8220" s="1"/>
  <c r="E2118" i="8220"/>
  <c r="J2117" i="8220"/>
  <c r="N2117" i="8220" s="1"/>
  <c r="E2117" i="8220"/>
  <c r="N2116" i="8220"/>
  <c r="J2116" i="8220"/>
  <c r="E2116" i="8220"/>
  <c r="J2115" i="8220"/>
  <c r="N2115" i="8220" s="1"/>
  <c r="E2115" i="8220"/>
  <c r="J2114" i="8220"/>
  <c r="N2114" i="8220" s="1"/>
  <c r="E2114" i="8220"/>
  <c r="J2113" i="8220"/>
  <c r="N2113" i="8220" s="1"/>
  <c r="E2113" i="8220"/>
  <c r="N2112" i="8220"/>
  <c r="J2112" i="8220"/>
  <c r="E2112" i="8220"/>
  <c r="J2111" i="8220"/>
  <c r="N2111" i="8220" s="1"/>
  <c r="E2111" i="8220"/>
  <c r="J2110" i="8220"/>
  <c r="N2110" i="8220" s="1"/>
  <c r="E2110" i="8220"/>
  <c r="J2109" i="8220"/>
  <c r="N2109" i="8220" s="1"/>
  <c r="E2109" i="8220"/>
  <c r="N2108" i="8220"/>
  <c r="J2108" i="8220"/>
  <c r="E2108" i="8220"/>
  <c r="J2107" i="8220"/>
  <c r="N2107" i="8220" s="1"/>
  <c r="E2107" i="8220"/>
  <c r="J2106" i="8220"/>
  <c r="N2106" i="8220" s="1"/>
  <c r="E2106" i="8220"/>
  <c r="J2105" i="8220"/>
  <c r="N2105" i="8220" s="1"/>
  <c r="E2105" i="8220"/>
  <c r="N2104" i="8220"/>
  <c r="J2104" i="8220"/>
  <c r="E2104" i="8220"/>
  <c r="J2103" i="8220"/>
  <c r="N2103" i="8220" s="1"/>
  <c r="E2103" i="8220"/>
  <c r="J2102" i="8220"/>
  <c r="N2102" i="8220" s="1"/>
  <c r="E2102" i="8220"/>
  <c r="J2101" i="8220"/>
  <c r="N2101" i="8220" s="1"/>
  <c r="E2101" i="8220"/>
  <c r="N2100" i="8220"/>
  <c r="J2100" i="8220"/>
  <c r="E2100" i="8220"/>
  <c r="J2099" i="8220"/>
  <c r="N2099" i="8220" s="1"/>
  <c r="E2099" i="8220"/>
  <c r="J2098" i="8220"/>
  <c r="N2098" i="8220" s="1"/>
  <c r="E2098" i="8220"/>
  <c r="J2097" i="8220"/>
  <c r="N2097" i="8220" s="1"/>
  <c r="E2097" i="8220"/>
  <c r="N2096" i="8220"/>
  <c r="J2096" i="8220"/>
  <c r="E2096" i="8220"/>
  <c r="J2095" i="8220"/>
  <c r="N2095" i="8220" s="1"/>
  <c r="E2095" i="8220"/>
  <c r="J2094" i="8220"/>
  <c r="N2094" i="8220" s="1"/>
  <c r="E2094" i="8220"/>
  <c r="N2093" i="8220"/>
  <c r="J2093" i="8220"/>
  <c r="E2093" i="8220"/>
  <c r="J2092" i="8220"/>
  <c r="N2092" i="8220" s="1"/>
  <c r="E2092" i="8220"/>
  <c r="J2091" i="8220"/>
  <c r="N2091" i="8220" s="1"/>
  <c r="E2091" i="8220"/>
  <c r="N2090" i="8220"/>
  <c r="J2090" i="8220"/>
  <c r="E2090" i="8220"/>
  <c r="J2089" i="8220"/>
  <c r="N2089" i="8220" s="1"/>
  <c r="E2089" i="8220"/>
  <c r="J2088" i="8220"/>
  <c r="N2088" i="8220" s="1"/>
  <c r="E2088" i="8220"/>
  <c r="J2087" i="8220"/>
  <c r="N2087" i="8220" s="1"/>
  <c r="E2087" i="8220"/>
  <c r="J2086" i="8220"/>
  <c r="N2086" i="8220" s="1"/>
  <c r="E2086" i="8220"/>
  <c r="N2085" i="8220"/>
  <c r="J2085" i="8220"/>
  <c r="E2085" i="8220"/>
  <c r="J2084" i="8220"/>
  <c r="N2084" i="8220" s="1"/>
  <c r="E2084" i="8220"/>
  <c r="J2083" i="8220"/>
  <c r="N2083" i="8220" s="1"/>
  <c r="E2083" i="8220"/>
  <c r="N2082" i="8220"/>
  <c r="J2082" i="8220"/>
  <c r="E2082" i="8220"/>
  <c r="J2081" i="8220"/>
  <c r="N2081" i="8220" s="1"/>
  <c r="E2081" i="8220"/>
  <c r="J2080" i="8220"/>
  <c r="N2080" i="8220" s="1"/>
  <c r="E2080" i="8220"/>
  <c r="J2079" i="8220"/>
  <c r="N2079" i="8220" s="1"/>
  <c r="E2079" i="8220"/>
  <c r="N2078" i="8220"/>
  <c r="J2078" i="8220"/>
  <c r="E2078" i="8220"/>
  <c r="J2077" i="8220"/>
  <c r="N2077" i="8220" s="1"/>
  <c r="E2077" i="8220"/>
  <c r="N2076" i="8220"/>
  <c r="J2076" i="8220"/>
  <c r="E2076" i="8220"/>
  <c r="J2075" i="8220"/>
  <c r="N2075" i="8220" s="1"/>
  <c r="E2075" i="8220"/>
  <c r="J2074" i="8220"/>
  <c r="N2074" i="8220" s="1"/>
  <c r="E2074" i="8220"/>
  <c r="J2073" i="8220"/>
  <c r="N2073" i="8220" s="1"/>
  <c r="E2073" i="8220"/>
  <c r="N2072" i="8220"/>
  <c r="J2072" i="8220"/>
  <c r="E2072" i="8220"/>
  <c r="J2071" i="8220"/>
  <c r="N2071" i="8220" s="1"/>
  <c r="E2071" i="8220"/>
  <c r="J2070" i="8220"/>
  <c r="N2070" i="8220" s="1"/>
  <c r="E2070" i="8220"/>
  <c r="N2069" i="8220"/>
  <c r="J2069" i="8220"/>
  <c r="E2069" i="8220"/>
  <c r="J2068" i="8220"/>
  <c r="N2068" i="8220" s="1"/>
  <c r="E2068" i="8220"/>
  <c r="J2067" i="8220"/>
  <c r="N2067" i="8220" s="1"/>
  <c r="E2067" i="8220"/>
  <c r="N2066" i="8220"/>
  <c r="J2066" i="8220"/>
  <c r="E2066" i="8220"/>
  <c r="J2065" i="8220"/>
  <c r="N2065" i="8220" s="1"/>
  <c r="E2065" i="8220"/>
  <c r="J2064" i="8220"/>
  <c r="N2064" i="8220" s="1"/>
  <c r="E2064" i="8220"/>
  <c r="J2063" i="8220"/>
  <c r="N2063" i="8220" s="1"/>
  <c r="E2063" i="8220"/>
  <c r="N2062" i="8220"/>
  <c r="J2062" i="8220"/>
  <c r="E2062" i="8220"/>
  <c r="J2061" i="8220"/>
  <c r="N2061" i="8220" s="1"/>
  <c r="E2061" i="8220"/>
  <c r="N2060" i="8220"/>
  <c r="J2060" i="8220"/>
  <c r="E2060" i="8220"/>
  <c r="J2059" i="8220"/>
  <c r="N2059" i="8220" s="1"/>
  <c r="E2059" i="8220"/>
  <c r="J2058" i="8220"/>
  <c r="N2058" i="8220" s="1"/>
  <c r="E2058" i="8220"/>
  <c r="J2057" i="8220"/>
  <c r="N2057" i="8220" s="1"/>
  <c r="E2057" i="8220"/>
  <c r="N2056" i="8220"/>
  <c r="J2056" i="8220"/>
  <c r="E2056" i="8220"/>
  <c r="J2055" i="8220"/>
  <c r="N2055" i="8220" s="1"/>
  <c r="E2055" i="8220"/>
  <c r="J2054" i="8220"/>
  <c r="N2054" i="8220" s="1"/>
  <c r="E2054" i="8220"/>
  <c r="N2053" i="8220"/>
  <c r="J2053" i="8220"/>
  <c r="E2053" i="8220"/>
  <c r="J2052" i="8220"/>
  <c r="N2052" i="8220" s="1"/>
  <c r="E2052" i="8220"/>
  <c r="J2051" i="8220"/>
  <c r="N2051" i="8220" s="1"/>
  <c r="E2051" i="8220"/>
  <c r="N2050" i="8220"/>
  <c r="J2050" i="8220"/>
  <c r="E2050" i="8220"/>
  <c r="J2049" i="8220"/>
  <c r="N2049" i="8220" s="1"/>
  <c r="E2049" i="8220"/>
  <c r="J2048" i="8220"/>
  <c r="N2048" i="8220" s="1"/>
  <c r="E2048" i="8220"/>
  <c r="J2047" i="8220"/>
  <c r="N2047" i="8220" s="1"/>
  <c r="E2047" i="8220"/>
  <c r="N2046" i="8220"/>
  <c r="J2046" i="8220"/>
  <c r="E2046" i="8220"/>
  <c r="J2045" i="8220"/>
  <c r="N2045" i="8220" s="1"/>
  <c r="E2045" i="8220"/>
  <c r="J2044" i="8220"/>
  <c r="N2044" i="8220" s="1"/>
  <c r="E2044" i="8220"/>
  <c r="J2043" i="8220"/>
  <c r="N2043" i="8220" s="1"/>
  <c r="E2043" i="8220"/>
  <c r="N2042" i="8220"/>
  <c r="J2042" i="8220"/>
  <c r="E2042" i="8220"/>
  <c r="J2041" i="8220"/>
  <c r="N2041" i="8220" s="1"/>
  <c r="E2041" i="8220"/>
  <c r="J2040" i="8220"/>
  <c r="N2040" i="8220" s="1"/>
  <c r="E2040" i="8220"/>
  <c r="J2039" i="8220"/>
  <c r="N2039" i="8220" s="1"/>
  <c r="E2039" i="8220"/>
  <c r="N2038" i="8220"/>
  <c r="J2038" i="8220"/>
  <c r="E2038" i="8220"/>
  <c r="J2037" i="8220"/>
  <c r="N2037" i="8220" s="1"/>
  <c r="E2037" i="8220"/>
  <c r="N2036" i="8220"/>
  <c r="J2036" i="8220"/>
  <c r="E2036" i="8220"/>
  <c r="J2035" i="8220"/>
  <c r="N2035" i="8220" s="1"/>
  <c r="E2035" i="8220"/>
  <c r="J2034" i="8220"/>
  <c r="N2034" i="8220" s="1"/>
  <c r="E2034" i="8220"/>
  <c r="J2033" i="8220"/>
  <c r="N2033" i="8220" s="1"/>
  <c r="E2033" i="8220"/>
  <c r="N2032" i="8220"/>
  <c r="J2032" i="8220"/>
  <c r="E2032" i="8220"/>
  <c r="J2031" i="8220"/>
  <c r="N2031" i="8220" s="1"/>
  <c r="E2031" i="8220"/>
  <c r="J2030" i="8220"/>
  <c r="N2030" i="8220" s="1"/>
  <c r="E2030" i="8220"/>
  <c r="N2029" i="8220"/>
  <c r="J2029" i="8220"/>
  <c r="E2029" i="8220"/>
  <c r="J2028" i="8220"/>
  <c r="N2028" i="8220" s="1"/>
  <c r="E2028" i="8220"/>
  <c r="J2027" i="8220"/>
  <c r="N2027" i="8220" s="1"/>
  <c r="E2027" i="8220"/>
  <c r="N2026" i="8220"/>
  <c r="J2026" i="8220"/>
  <c r="E2026" i="8220"/>
  <c r="J2025" i="8220"/>
  <c r="N2025" i="8220" s="1"/>
  <c r="E2025" i="8220"/>
  <c r="J2024" i="8220"/>
  <c r="N2024" i="8220" s="1"/>
  <c r="E2024" i="8220"/>
  <c r="J2023" i="8220"/>
  <c r="N2023" i="8220" s="1"/>
  <c r="E2023" i="8220"/>
  <c r="N2022" i="8220"/>
  <c r="J2022" i="8220"/>
  <c r="E2022" i="8220"/>
  <c r="J2021" i="8220"/>
  <c r="N2021" i="8220" s="1"/>
  <c r="E2021" i="8220"/>
  <c r="N2020" i="8220"/>
  <c r="J2020" i="8220"/>
  <c r="E2020" i="8220"/>
  <c r="J2019" i="8220"/>
  <c r="N2019" i="8220" s="1"/>
  <c r="E2019" i="8220"/>
  <c r="J2018" i="8220"/>
  <c r="N2018" i="8220" s="1"/>
  <c r="E2018" i="8220"/>
  <c r="J2017" i="8220"/>
  <c r="N2017" i="8220" s="1"/>
  <c r="E2017" i="8220"/>
  <c r="J2016" i="8220"/>
  <c r="N2016" i="8220" s="1"/>
  <c r="E2016" i="8220"/>
  <c r="J2015" i="8220"/>
  <c r="N2015" i="8220" s="1"/>
  <c r="E2015" i="8220"/>
  <c r="N2014" i="8220"/>
  <c r="J2014" i="8220"/>
  <c r="E2014" i="8220"/>
  <c r="J2013" i="8220"/>
  <c r="N2013" i="8220" s="1"/>
  <c r="E2013" i="8220"/>
  <c r="N2012" i="8220"/>
  <c r="J2012" i="8220"/>
  <c r="E2012" i="8220"/>
  <c r="J2011" i="8220"/>
  <c r="N2011" i="8220" s="1"/>
  <c r="E2011" i="8220"/>
  <c r="J2010" i="8220"/>
  <c r="N2010" i="8220" s="1"/>
  <c r="E2010" i="8220"/>
  <c r="J2009" i="8220"/>
  <c r="N2009" i="8220" s="1"/>
  <c r="E2009" i="8220"/>
  <c r="N2008" i="8220"/>
  <c r="J2008" i="8220"/>
  <c r="E2008" i="8220"/>
  <c r="J2007" i="8220"/>
  <c r="N2007" i="8220" s="1"/>
  <c r="E2007" i="8220"/>
  <c r="J2006" i="8220"/>
  <c r="N2006" i="8220" s="1"/>
  <c r="E2006" i="8220"/>
  <c r="N2005" i="8220"/>
  <c r="J2005" i="8220"/>
  <c r="E2005" i="8220"/>
  <c r="J2004" i="8220"/>
  <c r="N2004" i="8220" s="1"/>
  <c r="E2004" i="8220"/>
  <c r="J2003" i="8220"/>
  <c r="N2003" i="8220" s="1"/>
  <c r="E2003" i="8220"/>
  <c r="N2002" i="8220"/>
  <c r="J2002" i="8220"/>
  <c r="E2002" i="8220"/>
  <c r="J2001" i="8220"/>
  <c r="N2001" i="8220" s="1"/>
  <c r="E2001" i="8220"/>
  <c r="J2000" i="8220"/>
  <c r="N2000" i="8220" s="1"/>
  <c r="E2000" i="8220"/>
  <c r="J1999" i="8220"/>
  <c r="N1999" i="8220" s="1"/>
  <c r="E1999" i="8220"/>
  <c r="J1998" i="8220"/>
  <c r="N1998" i="8220" s="1"/>
  <c r="E1998" i="8220"/>
  <c r="N1997" i="8220"/>
  <c r="J1997" i="8220"/>
  <c r="E1997" i="8220"/>
  <c r="J1996" i="8220"/>
  <c r="N1996" i="8220" s="1"/>
  <c r="E1996" i="8220"/>
  <c r="J1995" i="8220"/>
  <c r="N1995" i="8220" s="1"/>
  <c r="E1995" i="8220"/>
  <c r="N1994" i="8220"/>
  <c r="J1994" i="8220"/>
  <c r="E1994" i="8220"/>
  <c r="J1993" i="8220"/>
  <c r="N1993" i="8220" s="1"/>
  <c r="E1993" i="8220"/>
  <c r="J1992" i="8220"/>
  <c r="N1992" i="8220" s="1"/>
  <c r="E1992" i="8220"/>
  <c r="J1991" i="8220"/>
  <c r="N1991" i="8220" s="1"/>
  <c r="E1991" i="8220"/>
  <c r="J1990" i="8220"/>
  <c r="N1990" i="8220" s="1"/>
  <c r="E1990" i="8220"/>
  <c r="N1989" i="8220"/>
  <c r="J1989" i="8220"/>
  <c r="E1989" i="8220"/>
  <c r="J1988" i="8220"/>
  <c r="N1988" i="8220" s="1"/>
  <c r="E1988" i="8220"/>
  <c r="J1987" i="8220"/>
  <c r="N1987" i="8220" s="1"/>
  <c r="E1987" i="8220"/>
  <c r="N1986" i="8220"/>
  <c r="J1986" i="8220"/>
  <c r="E1986" i="8220"/>
  <c r="J1985" i="8220"/>
  <c r="N1985" i="8220" s="1"/>
  <c r="E1985" i="8220"/>
  <c r="J1984" i="8220"/>
  <c r="N1984" i="8220" s="1"/>
  <c r="E1984" i="8220"/>
  <c r="J1983" i="8220"/>
  <c r="N1983" i="8220" s="1"/>
  <c r="E1983" i="8220"/>
  <c r="J1982" i="8220"/>
  <c r="N1982" i="8220" s="1"/>
  <c r="E1982" i="8220"/>
  <c r="N1981" i="8220"/>
  <c r="J1981" i="8220"/>
  <c r="E1981" i="8220"/>
  <c r="J1980" i="8220"/>
  <c r="N1980" i="8220" s="1"/>
  <c r="E1980" i="8220"/>
  <c r="J1979" i="8220"/>
  <c r="N1979" i="8220" s="1"/>
  <c r="E1979" i="8220"/>
  <c r="N1978" i="8220"/>
  <c r="J1978" i="8220"/>
  <c r="E1978" i="8220"/>
  <c r="J1977" i="8220"/>
  <c r="N1977" i="8220" s="1"/>
  <c r="E1977" i="8220"/>
  <c r="J1976" i="8220"/>
  <c r="N1976" i="8220" s="1"/>
  <c r="E1976" i="8220"/>
  <c r="J1975" i="8220"/>
  <c r="N1975" i="8220" s="1"/>
  <c r="E1975" i="8220"/>
  <c r="J1974" i="8220"/>
  <c r="N1974" i="8220" s="1"/>
  <c r="E1974" i="8220"/>
  <c r="N1973" i="8220"/>
  <c r="J1973" i="8220"/>
  <c r="E1973" i="8220"/>
  <c r="J1972" i="8220"/>
  <c r="N1972" i="8220" s="1"/>
  <c r="E1972" i="8220"/>
  <c r="J1971" i="8220"/>
  <c r="N1971" i="8220" s="1"/>
  <c r="E1971" i="8220"/>
  <c r="N1970" i="8220"/>
  <c r="J1970" i="8220"/>
  <c r="E1970" i="8220"/>
  <c r="J1969" i="8220"/>
  <c r="N1969" i="8220" s="1"/>
  <c r="E1969" i="8220"/>
  <c r="J1968" i="8220"/>
  <c r="N1968" i="8220" s="1"/>
  <c r="E1968" i="8220"/>
  <c r="J1967" i="8220"/>
  <c r="N1967" i="8220" s="1"/>
  <c r="E1967" i="8220"/>
  <c r="J1966" i="8220"/>
  <c r="N1966" i="8220" s="1"/>
  <c r="E1966" i="8220"/>
  <c r="N1965" i="8220"/>
  <c r="J1965" i="8220"/>
  <c r="E1965" i="8220"/>
  <c r="J1964" i="8220"/>
  <c r="N1964" i="8220" s="1"/>
  <c r="E1964" i="8220"/>
  <c r="J1963" i="8220"/>
  <c r="N1963" i="8220" s="1"/>
  <c r="E1963" i="8220"/>
  <c r="N1962" i="8220"/>
  <c r="J1962" i="8220"/>
  <c r="E1962" i="8220"/>
  <c r="J1961" i="8220"/>
  <c r="N1961" i="8220" s="1"/>
  <c r="E1961" i="8220"/>
  <c r="J1960" i="8220"/>
  <c r="N1960" i="8220" s="1"/>
  <c r="E1960" i="8220"/>
  <c r="J1959" i="8220"/>
  <c r="N1959" i="8220" s="1"/>
  <c r="E1959" i="8220"/>
  <c r="J1958" i="8220"/>
  <c r="N1958" i="8220" s="1"/>
  <c r="E1958" i="8220"/>
  <c r="N1957" i="8220"/>
  <c r="J1957" i="8220"/>
  <c r="E1957" i="8220"/>
  <c r="J1956" i="8220"/>
  <c r="N1956" i="8220" s="1"/>
  <c r="E1956" i="8220"/>
  <c r="J1955" i="8220"/>
  <c r="N1955" i="8220" s="1"/>
  <c r="E1955" i="8220"/>
  <c r="N1954" i="8220"/>
  <c r="J1954" i="8220"/>
  <c r="E1954" i="8220"/>
  <c r="J1953" i="8220"/>
  <c r="N1953" i="8220" s="1"/>
  <c r="E1953" i="8220"/>
  <c r="J1952" i="8220"/>
  <c r="N1952" i="8220" s="1"/>
  <c r="E1952" i="8220"/>
  <c r="J1951" i="8220"/>
  <c r="N1951" i="8220" s="1"/>
  <c r="E1951" i="8220"/>
  <c r="J1950" i="8220"/>
  <c r="N1950" i="8220" s="1"/>
  <c r="E1950" i="8220"/>
  <c r="N1949" i="8220"/>
  <c r="J1949" i="8220"/>
  <c r="E1949" i="8220"/>
  <c r="J1948" i="8220"/>
  <c r="N1948" i="8220" s="1"/>
  <c r="E1948" i="8220"/>
  <c r="J1947" i="8220"/>
  <c r="N1947" i="8220" s="1"/>
  <c r="E1947" i="8220"/>
  <c r="N1946" i="8220"/>
  <c r="J1946" i="8220"/>
  <c r="E1946" i="8220"/>
  <c r="J1945" i="8220"/>
  <c r="N1945" i="8220" s="1"/>
  <c r="E1945" i="8220"/>
  <c r="J1944" i="8220"/>
  <c r="N1944" i="8220" s="1"/>
  <c r="E1944" i="8220"/>
  <c r="J1943" i="8220"/>
  <c r="N1943" i="8220" s="1"/>
  <c r="E1943" i="8220"/>
  <c r="N1942" i="8220"/>
  <c r="J1942" i="8220"/>
  <c r="E1942" i="8220"/>
  <c r="J1941" i="8220"/>
  <c r="N1941" i="8220" s="1"/>
  <c r="E1941" i="8220"/>
  <c r="N1940" i="8220"/>
  <c r="J1940" i="8220"/>
  <c r="E1940" i="8220"/>
  <c r="J1939" i="8220"/>
  <c r="N1939" i="8220" s="1"/>
  <c r="E1939" i="8220"/>
  <c r="J1938" i="8220"/>
  <c r="N1938" i="8220" s="1"/>
  <c r="E1938" i="8220"/>
  <c r="J1937" i="8220"/>
  <c r="N1937" i="8220" s="1"/>
  <c r="E1937" i="8220"/>
  <c r="N1936" i="8220"/>
  <c r="J1936" i="8220"/>
  <c r="E1936" i="8220"/>
  <c r="J1935" i="8220"/>
  <c r="N1935" i="8220" s="1"/>
  <c r="E1935" i="8220"/>
  <c r="J1934" i="8220"/>
  <c r="N1934" i="8220" s="1"/>
  <c r="E1934" i="8220"/>
  <c r="N1933" i="8220"/>
  <c r="J1933" i="8220"/>
  <c r="E1933" i="8220"/>
  <c r="J1932" i="8220"/>
  <c r="N1932" i="8220" s="1"/>
  <c r="E1932" i="8220"/>
  <c r="J1931" i="8220"/>
  <c r="N1931" i="8220" s="1"/>
  <c r="E1931" i="8220"/>
  <c r="N1930" i="8220"/>
  <c r="J1930" i="8220"/>
  <c r="E1930" i="8220"/>
  <c r="J1929" i="8220"/>
  <c r="N1929" i="8220" s="1"/>
  <c r="E1929" i="8220"/>
  <c r="J1928" i="8220"/>
  <c r="N1928" i="8220" s="1"/>
  <c r="E1928" i="8220"/>
  <c r="J1927" i="8220"/>
  <c r="N1927" i="8220" s="1"/>
  <c r="E1927" i="8220"/>
  <c r="N1926" i="8220"/>
  <c r="J1926" i="8220"/>
  <c r="E1926" i="8220"/>
  <c r="J1925" i="8220"/>
  <c r="N1925" i="8220" s="1"/>
  <c r="E1925" i="8220"/>
  <c r="N1924" i="8220"/>
  <c r="J1924" i="8220"/>
  <c r="E1924" i="8220"/>
  <c r="J1923" i="8220"/>
  <c r="N1923" i="8220" s="1"/>
  <c r="E1923" i="8220"/>
  <c r="J1922" i="8220"/>
  <c r="N1922" i="8220" s="1"/>
  <c r="E1922" i="8220"/>
  <c r="J1921" i="8220"/>
  <c r="N1921" i="8220" s="1"/>
  <c r="E1921" i="8220"/>
  <c r="N1920" i="8220"/>
  <c r="J1920" i="8220"/>
  <c r="E1920" i="8220"/>
  <c r="J1919" i="8220"/>
  <c r="N1919" i="8220" s="1"/>
  <c r="E1919" i="8220"/>
  <c r="J1918" i="8220"/>
  <c r="N1918" i="8220" s="1"/>
  <c r="E1918" i="8220"/>
  <c r="N1917" i="8220"/>
  <c r="J1917" i="8220"/>
  <c r="E1917" i="8220"/>
  <c r="J1916" i="8220"/>
  <c r="N1916" i="8220" s="1"/>
  <c r="E1916" i="8220"/>
  <c r="J1915" i="8220"/>
  <c r="N1915" i="8220" s="1"/>
  <c r="E1915" i="8220"/>
  <c r="N1914" i="8220"/>
  <c r="J1914" i="8220"/>
  <c r="E1914" i="8220"/>
  <c r="J1913" i="8220"/>
  <c r="N1913" i="8220" s="1"/>
  <c r="E1913" i="8220"/>
  <c r="J1912" i="8220"/>
  <c r="N1912" i="8220" s="1"/>
  <c r="E1912" i="8220"/>
  <c r="J1911" i="8220"/>
  <c r="N1911" i="8220" s="1"/>
  <c r="E1911" i="8220"/>
  <c r="J1910" i="8220"/>
  <c r="N1910" i="8220" s="1"/>
  <c r="E1910" i="8220"/>
  <c r="N1909" i="8220"/>
  <c r="J1909" i="8220"/>
  <c r="E1909" i="8220"/>
  <c r="J1908" i="8220"/>
  <c r="N1908" i="8220" s="1"/>
  <c r="E1908" i="8220"/>
  <c r="J1907" i="8220"/>
  <c r="N1907" i="8220" s="1"/>
  <c r="E1907" i="8220"/>
  <c r="N1906" i="8220"/>
  <c r="J1906" i="8220"/>
  <c r="E1906" i="8220"/>
  <c r="J1905" i="8220"/>
  <c r="N1905" i="8220" s="1"/>
  <c r="E1905" i="8220"/>
  <c r="J1904" i="8220"/>
  <c r="N1904" i="8220" s="1"/>
  <c r="E1904" i="8220"/>
  <c r="J1903" i="8220"/>
  <c r="N1903" i="8220" s="1"/>
  <c r="E1903" i="8220"/>
  <c r="J1902" i="8220"/>
  <c r="N1902" i="8220" s="1"/>
  <c r="E1902" i="8220"/>
  <c r="N1901" i="8220"/>
  <c r="J1901" i="8220"/>
  <c r="E1901" i="8220"/>
  <c r="J1900" i="8220"/>
  <c r="N1900" i="8220" s="1"/>
  <c r="E1900" i="8220"/>
  <c r="J1899" i="8220"/>
  <c r="N1899" i="8220" s="1"/>
  <c r="E1899" i="8220"/>
  <c r="N1898" i="8220"/>
  <c r="J1898" i="8220"/>
  <c r="E1898" i="8220"/>
  <c r="J1897" i="8220"/>
  <c r="N1897" i="8220" s="1"/>
  <c r="E1897" i="8220"/>
  <c r="J1896" i="8220"/>
  <c r="N1896" i="8220" s="1"/>
  <c r="E1896" i="8220"/>
  <c r="J1895" i="8220"/>
  <c r="N1895" i="8220" s="1"/>
  <c r="E1895" i="8220"/>
  <c r="J1894" i="8220"/>
  <c r="N1894" i="8220" s="1"/>
  <c r="E1894" i="8220"/>
  <c r="N1893" i="8220"/>
  <c r="J1893" i="8220"/>
  <c r="E1893" i="8220"/>
  <c r="J1892" i="8220"/>
  <c r="N1892" i="8220" s="1"/>
  <c r="E1892" i="8220"/>
  <c r="J1891" i="8220"/>
  <c r="N1891" i="8220" s="1"/>
  <c r="E1891" i="8220"/>
  <c r="J1890" i="8220"/>
  <c r="N1890" i="8220" s="1"/>
  <c r="E1890" i="8220"/>
  <c r="J1889" i="8220"/>
  <c r="N1889" i="8220" s="1"/>
  <c r="E1889" i="8220"/>
  <c r="J1888" i="8220"/>
  <c r="N1888" i="8220" s="1"/>
  <c r="E1888" i="8220"/>
  <c r="J1887" i="8220"/>
  <c r="N1887" i="8220" s="1"/>
  <c r="E1887" i="8220"/>
  <c r="N1886" i="8220"/>
  <c r="J1886" i="8220"/>
  <c r="E1886" i="8220"/>
  <c r="J1885" i="8220"/>
  <c r="N1885" i="8220" s="1"/>
  <c r="E1885" i="8220"/>
  <c r="N1884" i="8220"/>
  <c r="J1884" i="8220"/>
  <c r="E1884" i="8220"/>
  <c r="J1883" i="8220"/>
  <c r="N1883" i="8220" s="1"/>
  <c r="E1883" i="8220"/>
  <c r="J1882" i="8220"/>
  <c r="N1882" i="8220" s="1"/>
  <c r="E1882" i="8220"/>
  <c r="J1881" i="8220"/>
  <c r="N1881" i="8220" s="1"/>
  <c r="E1881" i="8220"/>
  <c r="J1880" i="8220"/>
  <c r="N1880" i="8220" s="1"/>
  <c r="E1880" i="8220"/>
  <c r="J1879" i="8220"/>
  <c r="N1879" i="8220" s="1"/>
  <c r="E1879" i="8220"/>
  <c r="J1878" i="8220"/>
  <c r="N1878" i="8220" s="1"/>
  <c r="E1878" i="8220"/>
  <c r="N1877" i="8220"/>
  <c r="J1877" i="8220"/>
  <c r="E1877" i="8220"/>
  <c r="J1876" i="8220"/>
  <c r="N1876" i="8220" s="1"/>
  <c r="E1876" i="8220"/>
  <c r="J1875" i="8220"/>
  <c r="N1875" i="8220" s="1"/>
  <c r="E1875" i="8220"/>
  <c r="J1874" i="8220"/>
  <c r="N1874" i="8220" s="1"/>
  <c r="E1874" i="8220"/>
  <c r="J1873" i="8220"/>
  <c r="N1873" i="8220" s="1"/>
  <c r="E1873" i="8220"/>
  <c r="J1872" i="8220"/>
  <c r="N1872" i="8220" s="1"/>
  <c r="E1872" i="8220"/>
  <c r="J1871" i="8220"/>
  <c r="N1871" i="8220" s="1"/>
  <c r="E1871" i="8220"/>
  <c r="N1870" i="8220"/>
  <c r="J1870" i="8220"/>
  <c r="E1870" i="8220"/>
  <c r="J1869" i="8220"/>
  <c r="N1869" i="8220" s="1"/>
  <c r="E1869" i="8220"/>
  <c r="N1868" i="8220"/>
  <c r="J1868" i="8220"/>
  <c r="E1868" i="8220"/>
  <c r="J1867" i="8220"/>
  <c r="N1867" i="8220" s="1"/>
  <c r="E1867" i="8220"/>
  <c r="J1866" i="8220"/>
  <c r="N1866" i="8220" s="1"/>
  <c r="E1866" i="8220"/>
  <c r="J1865" i="8220"/>
  <c r="N1865" i="8220" s="1"/>
  <c r="E1865" i="8220"/>
  <c r="J1864" i="8220"/>
  <c r="N1864" i="8220" s="1"/>
  <c r="E1864" i="8220"/>
  <c r="J1863" i="8220"/>
  <c r="E1863" i="8220"/>
  <c r="J1862" i="8220"/>
  <c r="E1862" i="8220"/>
  <c r="J1861" i="8220"/>
  <c r="E1861" i="8220"/>
  <c r="J1860" i="8220"/>
  <c r="E1860" i="8220"/>
  <c r="J1859" i="8220"/>
  <c r="E1859" i="8220"/>
  <c r="J1858" i="8220"/>
  <c r="E1858" i="8220"/>
  <c r="J1857" i="8220"/>
  <c r="E1857" i="8220"/>
  <c r="J1856" i="8220"/>
  <c r="E1856" i="8220"/>
  <c r="J1855" i="8220"/>
  <c r="E1855" i="8220"/>
  <c r="J1854" i="8220"/>
  <c r="E1854" i="8220"/>
  <c r="J1853" i="8220"/>
  <c r="E1853" i="8220"/>
  <c r="J1852" i="8220"/>
  <c r="E1852" i="8220"/>
  <c r="J1851" i="8220"/>
  <c r="E1851" i="8220"/>
  <c r="J1850" i="8220"/>
  <c r="E1850" i="8220"/>
  <c r="J1849" i="8220"/>
  <c r="E1849" i="8220"/>
  <c r="J1848" i="8220"/>
  <c r="E1848" i="8220"/>
  <c r="J1847" i="8220"/>
  <c r="E1847" i="8220"/>
  <c r="J1846" i="8220"/>
  <c r="E1846" i="8220"/>
  <c r="J1845" i="8220"/>
  <c r="E1845" i="8220"/>
  <c r="J1844" i="8220"/>
  <c r="E1844" i="8220"/>
  <c r="J1843" i="8220"/>
  <c r="E1843" i="8220"/>
  <c r="J1842" i="8220"/>
  <c r="E1842" i="8220"/>
  <c r="J1841" i="8220"/>
  <c r="E1841" i="8220"/>
  <c r="J1840" i="8220"/>
  <c r="E1840" i="8220"/>
  <c r="J1839" i="8220"/>
  <c r="E1839" i="8220"/>
  <c r="J1838" i="8220"/>
  <c r="E1838" i="8220"/>
  <c r="J1837" i="8220"/>
  <c r="E1837" i="8220"/>
  <c r="J1836" i="8220"/>
  <c r="E1836" i="8220"/>
  <c r="J1835" i="8220"/>
  <c r="E1835" i="8220"/>
  <c r="J1834" i="8220"/>
  <c r="E1834" i="8220"/>
  <c r="J1833" i="8220"/>
  <c r="E1833" i="8220"/>
  <c r="J1832" i="8220"/>
  <c r="E1832" i="8220"/>
  <c r="J1831" i="8220"/>
  <c r="E1831" i="8220"/>
  <c r="J1830" i="8220"/>
  <c r="E1830" i="8220"/>
  <c r="J1829" i="8220"/>
  <c r="E1829" i="8220"/>
  <c r="J1828" i="8220"/>
  <c r="E1828" i="8220"/>
  <c r="J1827" i="8220"/>
  <c r="E1827" i="8220"/>
  <c r="J1826" i="8220"/>
  <c r="E1826" i="8220"/>
  <c r="J1825" i="8220"/>
  <c r="E1825" i="8220"/>
  <c r="J1824" i="8220"/>
  <c r="E1824" i="8220"/>
  <c r="J1823" i="8220"/>
  <c r="E1823" i="8220"/>
  <c r="J1822" i="8220"/>
  <c r="E1822" i="8220"/>
  <c r="J1821" i="8220"/>
  <c r="E1821" i="8220"/>
  <c r="J1820" i="8220"/>
  <c r="E1820" i="8220"/>
  <c r="J1819" i="8220"/>
  <c r="E1819" i="8220"/>
  <c r="J1818" i="8220"/>
  <c r="E1818" i="8220"/>
  <c r="J1817" i="8220"/>
  <c r="E1817" i="8220"/>
  <c r="J1816" i="8220"/>
  <c r="E1816" i="8220"/>
  <c r="J1815" i="8220"/>
  <c r="E1815" i="8220"/>
  <c r="J1814" i="8220"/>
  <c r="E1814" i="8220"/>
  <c r="J1813" i="8220"/>
  <c r="E1813" i="8220"/>
  <c r="J1812" i="8220"/>
  <c r="E1812" i="8220"/>
  <c r="J1811" i="8220"/>
  <c r="E1811" i="8220"/>
  <c r="J1810" i="8220"/>
  <c r="E1810" i="8220"/>
  <c r="J1809" i="8220"/>
  <c r="E1809" i="8220"/>
  <c r="J1808" i="8220"/>
  <c r="E1808" i="8220"/>
  <c r="J1807" i="8220"/>
  <c r="E1807" i="8220"/>
  <c r="J1806" i="8220"/>
  <c r="E1806" i="8220"/>
  <c r="J1805" i="8220"/>
  <c r="E1805" i="8220"/>
  <c r="J1804" i="8220"/>
  <c r="E1804" i="8220"/>
  <c r="J1803" i="8220"/>
  <c r="E1803" i="8220"/>
  <c r="J1802" i="8220"/>
  <c r="E1802" i="8220"/>
  <c r="J1801" i="8220"/>
  <c r="E1801" i="8220"/>
  <c r="J1800" i="8220"/>
  <c r="E1800" i="8220"/>
  <c r="J1799" i="8220"/>
  <c r="E1799" i="8220"/>
  <c r="J1798" i="8220"/>
  <c r="E1798" i="8220"/>
  <c r="J1797" i="8220"/>
  <c r="E1797" i="8220"/>
  <c r="J1796" i="8220"/>
  <c r="E1796" i="8220"/>
  <c r="J1795" i="8220"/>
  <c r="E1795" i="8220"/>
  <c r="J1794" i="8220"/>
  <c r="E1794" i="8220"/>
  <c r="J1793" i="8220"/>
  <c r="E1793" i="8220"/>
  <c r="J1792" i="8220"/>
  <c r="E1792" i="8220"/>
  <c r="J1791" i="8220"/>
  <c r="E1791" i="8220"/>
  <c r="J1790" i="8220"/>
  <c r="E1790" i="8220"/>
  <c r="J1789" i="8220"/>
  <c r="E1789" i="8220"/>
  <c r="J1788" i="8220"/>
  <c r="E1788" i="8220"/>
  <c r="J1787" i="8220"/>
  <c r="E1787" i="8220"/>
  <c r="J1786" i="8220"/>
  <c r="E1786" i="8220"/>
  <c r="J1785" i="8220"/>
  <c r="E1785" i="8220"/>
  <c r="J1784" i="8220"/>
  <c r="E1784" i="8220"/>
  <c r="J1783" i="8220"/>
  <c r="E1783" i="8220"/>
  <c r="J1782" i="8220"/>
  <c r="E1782" i="8220"/>
  <c r="J1781" i="8220"/>
  <c r="E1781" i="8220"/>
  <c r="J1780" i="8220"/>
  <c r="E1780" i="8220"/>
  <c r="J1779" i="8220"/>
  <c r="E1779" i="8220"/>
  <c r="J1778" i="8220"/>
  <c r="E1778" i="8220"/>
  <c r="J1777" i="8220"/>
  <c r="E1777" i="8220"/>
  <c r="J1776" i="8220"/>
  <c r="E1776" i="8220"/>
  <c r="J1775" i="8220"/>
  <c r="E1775" i="8220"/>
  <c r="J1774" i="8220"/>
  <c r="E1774" i="8220"/>
  <c r="J1773" i="8220"/>
  <c r="E1773" i="8220"/>
  <c r="J1772" i="8220"/>
  <c r="E1772" i="8220"/>
  <c r="J1771" i="8220"/>
  <c r="E1771" i="8220"/>
  <c r="J1770" i="8220"/>
  <c r="E1770" i="8220"/>
  <c r="J1769" i="8220"/>
  <c r="E1769" i="8220"/>
  <c r="J1768" i="8220"/>
  <c r="E1768" i="8220"/>
  <c r="J1767" i="8220"/>
  <c r="E1767" i="8220"/>
  <c r="M1766" i="8220"/>
  <c r="L1766" i="8220"/>
  <c r="K1766" i="8220"/>
  <c r="H1766" i="8220"/>
  <c r="G1766" i="8220"/>
  <c r="F1766" i="8220"/>
  <c r="J1765" i="8220"/>
  <c r="E1765" i="8220"/>
  <c r="J1764" i="8220"/>
  <c r="E1764" i="8220"/>
  <c r="J1763" i="8220"/>
  <c r="E1763" i="8220"/>
  <c r="J1762" i="8220"/>
  <c r="E1762" i="8220"/>
  <c r="J1761" i="8220"/>
  <c r="E1761" i="8220"/>
  <c r="J1760" i="8220"/>
  <c r="E1760" i="8220"/>
  <c r="J1759" i="8220"/>
  <c r="E1759" i="8220"/>
  <c r="J1758" i="8220"/>
  <c r="E1758" i="8220"/>
  <c r="J1757" i="8220"/>
  <c r="E1757" i="8220"/>
  <c r="J1756" i="8220"/>
  <c r="E1756" i="8220"/>
  <c r="J1755" i="8220"/>
  <c r="E1755" i="8220"/>
  <c r="J1754" i="8220"/>
  <c r="E1754" i="8220"/>
  <c r="J1753" i="8220"/>
  <c r="E1753" i="8220"/>
  <c r="J1752" i="8220"/>
  <c r="E1752" i="8220"/>
  <c r="J1751" i="8220"/>
  <c r="E1751" i="8220"/>
  <c r="J1750" i="8220"/>
  <c r="E1750" i="8220"/>
  <c r="J1749" i="8220"/>
  <c r="E1749" i="8220"/>
  <c r="J1748" i="8220"/>
  <c r="E1748" i="8220"/>
  <c r="J1747" i="8220"/>
  <c r="E1747" i="8220"/>
  <c r="J1746" i="8220"/>
  <c r="E1746" i="8220"/>
  <c r="J1745" i="8220"/>
  <c r="E1745" i="8220"/>
  <c r="J1744" i="8220"/>
  <c r="E1744" i="8220"/>
  <c r="J1743" i="8220"/>
  <c r="E1743" i="8220"/>
  <c r="J1742" i="8220"/>
  <c r="E1742" i="8220"/>
  <c r="J1741" i="8220"/>
  <c r="E1741" i="8220"/>
  <c r="J1740" i="8220"/>
  <c r="E1740" i="8220"/>
  <c r="J1739" i="8220"/>
  <c r="E1739" i="8220"/>
  <c r="J1738" i="8220"/>
  <c r="E1738" i="8220"/>
  <c r="J1737" i="8220"/>
  <c r="E1737" i="8220"/>
  <c r="J1736" i="8220"/>
  <c r="E1736" i="8220"/>
  <c r="J1735" i="8220"/>
  <c r="E1735" i="8220"/>
  <c r="J1734" i="8220"/>
  <c r="E1734" i="8220"/>
  <c r="J1733" i="8220"/>
  <c r="E1733" i="8220"/>
  <c r="J1732" i="8220"/>
  <c r="E1732" i="8220"/>
  <c r="J1731" i="8220"/>
  <c r="E1731" i="8220"/>
  <c r="J1730" i="8220"/>
  <c r="E1730" i="8220"/>
  <c r="J1729" i="8220"/>
  <c r="E1729" i="8220"/>
  <c r="J1728" i="8220"/>
  <c r="E1728" i="8220"/>
  <c r="J1727" i="8220"/>
  <c r="E1727" i="8220"/>
  <c r="J1726" i="8220"/>
  <c r="E1726" i="8220"/>
  <c r="J1725" i="8220"/>
  <c r="E1725" i="8220"/>
  <c r="J1724" i="8220"/>
  <c r="E1724" i="8220"/>
  <c r="J1723" i="8220"/>
  <c r="E1723" i="8220"/>
  <c r="J1722" i="8220"/>
  <c r="E1722" i="8220"/>
  <c r="J1721" i="8220"/>
  <c r="E1721" i="8220"/>
  <c r="J1720" i="8220"/>
  <c r="E1720" i="8220"/>
  <c r="J1719" i="8220"/>
  <c r="E1719" i="8220"/>
  <c r="J1718" i="8220"/>
  <c r="E1718" i="8220"/>
  <c r="J1717" i="8220"/>
  <c r="E1717" i="8220"/>
  <c r="J1716" i="8220"/>
  <c r="E1716" i="8220"/>
  <c r="J1715" i="8220"/>
  <c r="E1715" i="8220"/>
  <c r="J1714" i="8220"/>
  <c r="E1714" i="8220"/>
  <c r="J1713" i="8220"/>
  <c r="E1713" i="8220"/>
  <c r="J1712" i="8220"/>
  <c r="E1712" i="8220"/>
  <c r="J1711" i="8220"/>
  <c r="E1711" i="8220"/>
  <c r="J1710" i="8220"/>
  <c r="E1710" i="8220"/>
  <c r="J1709" i="8220"/>
  <c r="E1709" i="8220"/>
  <c r="J1708" i="8220"/>
  <c r="E1708" i="8220"/>
  <c r="J1707" i="8220"/>
  <c r="E1707" i="8220"/>
  <c r="J1706" i="8220"/>
  <c r="E1706" i="8220"/>
  <c r="J1705" i="8220"/>
  <c r="E1705" i="8220"/>
  <c r="J1704" i="8220"/>
  <c r="E1704" i="8220"/>
  <c r="J1703" i="8220"/>
  <c r="E1703" i="8220"/>
  <c r="J1702" i="8220"/>
  <c r="E1702" i="8220"/>
  <c r="J1701" i="8220"/>
  <c r="E1701" i="8220"/>
  <c r="J1700" i="8220"/>
  <c r="E1700" i="8220"/>
  <c r="J1699" i="8220"/>
  <c r="E1699" i="8220"/>
  <c r="J1698" i="8220"/>
  <c r="E1698" i="8220"/>
  <c r="J1697" i="8220"/>
  <c r="E1697" i="8220"/>
  <c r="J1696" i="8220"/>
  <c r="E1696" i="8220"/>
  <c r="J1695" i="8220"/>
  <c r="E1695" i="8220"/>
  <c r="J1694" i="8220"/>
  <c r="E1694" i="8220"/>
  <c r="J1693" i="8220"/>
  <c r="E1693" i="8220"/>
  <c r="J1692" i="8220"/>
  <c r="E1692" i="8220"/>
  <c r="J1691" i="8220"/>
  <c r="E1691" i="8220"/>
  <c r="J1690" i="8220"/>
  <c r="E1690" i="8220"/>
  <c r="J1689" i="8220"/>
  <c r="E1689" i="8220"/>
  <c r="J1688" i="8220"/>
  <c r="E1688" i="8220"/>
  <c r="J1687" i="8220"/>
  <c r="E1687" i="8220"/>
  <c r="J1686" i="8220"/>
  <c r="E1686" i="8220"/>
  <c r="J1685" i="8220"/>
  <c r="E1685" i="8220"/>
  <c r="J1684" i="8220"/>
  <c r="E1684" i="8220"/>
  <c r="J1683" i="8220"/>
  <c r="E1683" i="8220"/>
  <c r="J1682" i="8220"/>
  <c r="E1682" i="8220"/>
  <c r="J1681" i="8220"/>
  <c r="E1681" i="8220"/>
  <c r="J1680" i="8220"/>
  <c r="E1680" i="8220"/>
  <c r="J1679" i="8220"/>
  <c r="E1679" i="8220"/>
  <c r="J1678" i="8220"/>
  <c r="E1678" i="8220"/>
  <c r="J1677" i="8220"/>
  <c r="E1677" i="8220"/>
  <c r="J1676" i="8220"/>
  <c r="E1676" i="8220"/>
  <c r="J1675" i="8220"/>
  <c r="E1675" i="8220"/>
  <c r="J1674" i="8220"/>
  <c r="E1674" i="8220"/>
  <c r="J1673" i="8220"/>
  <c r="E1673" i="8220"/>
  <c r="J1672" i="8220"/>
  <c r="E1672" i="8220"/>
  <c r="J1671" i="8220"/>
  <c r="E1671" i="8220"/>
  <c r="J1670" i="8220"/>
  <c r="E1670" i="8220"/>
  <c r="J1669" i="8220"/>
  <c r="E1669" i="8220"/>
  <c r="J1668" i="8220"/>
  <c r="E1668" i="8220"/>
  <c r="J1667" i="8220"/>
  <c r="E1667" i="8220"/>
  <c r="J1666" i="8220"/>
  <c r="E1666" i="8220"/>
  <c r="J1665" i="8220"/>
  <c r="E1665" i="8220"/>
  <c r="J1664" i="8220"/>
  <c r="E1664" i="8220"/>
  <c r="J1663" i="8220"/>
  <c r="E1663" i="8220"/>
  <c r="J1662" i="8220"/>
  <c r="E1662" i="8220"/>
  <c r="J1661" i="8220"/>
  <c r="E1661" i="8220"/>
  <c r="J1660" i="8220"/>
  <c r="E1660" i="8220"/>
  <c r="J1659" i="8220"/>
  <c r="E1659" i="8220"/>
  <c r="J1658" i="8220"/>
  <c r="E1658" i="8220"/>
  <c r="J1657" i="8220"/>
  <c r="E1657" i="8220"/>
  <c r="J1656" i="8220"/>
  <c r="E1656" i="8220"/>
  <c r="J1655" i="8220"/>
  <c r="E1655" i="8220"/>
  <c r="J1654" i="8220"/>
  <c r="E1654" i="8220"/>
  <c r="J1653" i="8220"/>
  <c r="E1653" i="8220"/>
  <c r="J1652" i="8220"/>
  <c r="E1652" i="8220"/>
  <c r="J1651" i="8220"/>
  <c r="E1651" i="8220"/>
  <c r="J1650" i="8220"/>
  <c r="E1650" i="8220"/>
  <c r="J1649" i="8220"/>
  <c r="E1649" i="8220"/>
  <c r="J1648" i="8220"/>
  <c r="E1648" i="8220"/>
  <c r="J1647" i="8220"/>
  <c r="E1647" i="8220"/>
  <c r="J1646" i="8220"/>
  <c r="E1646" i="8220"/>
  <c r="J1645" i="8220"/>
  <c r="E1645" i="8220"/>
  <c r="J1644" i="8220"/>
  <c r="E1644" i="8220"/>
  <c r="J1643" i="8220"/>
  <c r="E1643" i="8220"/>
  <c r="J1642" i="8220"/>
  <c r="E1642" i="8220"/>
  <c r="J1641" i="8220"/>
  <c r="E1641" i="8220"/>
  <c r="J1640" i="8220"/>
  <c r="E1640" i="8220"/>
  <c r="J1639" i="8220"/>
  <c r="E1639" i="8220"/>
  <c r="J1638" i="8220"/>
  <c r="E1638" i="8220"/>
  <c r="J1637" i="8220"/>
  <c r="E1637" i="8220"/>
  <c r="J1636" i="8220"/>
  <c r="E1636" i="8220"/>
  <c r="J1635" i="8220"/>
  <c r="E1635" i="8220"/>
  <c r="J1634" i="8220"/>
  <c r="E1634" i="8220"/>
  <c r="J1633" i="8220"/>
  <c r="E1633" i="8220"/>
  <c r="J1632" i="8220"/>
  <c r="E1632" i="8220"/>
  <c r="J1631" i="8220"/>
  <c r="E1631" i="8220"/>
  <c r="J1630" i="8220"/>
  <c r="E1630" i="8220"/>
  <c r="J1629" i="8220"/>
  <c r="E1629" i="8220"/>
  <c r="J1628" i="8220"/>
  <c r="E1628" i="8220"/>
  <c r="J1627" i="8220"/>
  <c r="E1627" i="8220"/>
  <c r="J1626" i="8220"/>
  <c r="E1626" i="8220"/>
  <c r="J1625" i="8220"/>
  <c r="E1625" i="8220"/>
  <c r="J1624" i="8220"/>
  <c r="E1624" i="8220"/>
  <c r="J1623" i="8220"/>
  <c r="E1623" i="8220"/>
  <c r="J1622" i="8220"/>
  <c r="E1622" i="8220"/>
  <c r="J1621" i="8220"/>
  <c r="E1621" i="8220"/>
  <c r="J1620" i="8220"/>
  <c r="E1620" i="8220"/>
  <c r="J1619" i="8220"/>
  <c r="E1619" i="8220"/>
  <c r="J1618" i="8220"/>
  <c r="E1618" i="8220"/>
  <c r="J1617" i="8220"/>
  <c r="E1617" i="8220"/>
  <c r="J1616" i="8220"/>
  <c r="E1616" i="8220"/>
  <c r="J1615" i="8220"/>
  <c r="E1615" i="8220"/>
  <c r="J1614" i="8220"/>
  <c r="E1614" i="8220"/>
  <c r="J1613" i="8220"/>
  <c r="E1613" i="8220"/>
  <c r="J1612" i="8220"/>
  <c r="E1612" i="8220"/>
  <c r="J1611" i="8220"/>
  <c r="E1611" i="8220"/>
  <c r="J1610" i="8220"/>
  <c r="E1610" i="8220"/>
  <c r="J1609" i="8220"/>
  <c r="E1609" i="8220"/>
  <c r="J1608" i="8220"/>
  <c r="E1608" i="8220"/>
  <c r="J1607" i="8220"/>
  <c r="E1607" i="8220"/>
  <c r="J1606" i="8220"/>
  <c r="E1606" i="8220"/>
  <c r="J1605" i="8220"/>
  <c r="E1605" i="8220"/>
  <c r="J1604" i="8220"/>
  <c r="E1604" i="8220"/>
  <c r="J1603" i="8220"/>
  <c r="E1603" i="8220"/>
  <c r="J1602" i="8220"/>
  <c r="E1602" i="8220"/>
  <c r="J1601" i="8220"/>
  <c r="E1601" i="8220"/>
  <c r="J1600" i="8220"/>
  <c r="E1600" i="8220"/>
  <c r="J1599" i="8220"/>
  <c r="E1599" i="8220"/>
  <c r="J1598" i="8220"/>
  <c r="E1598" i="8220"/>
  <c r="J1597" i="8220"/>
  <c r="E1597" i="8220"/>
  <c r="J1596" i="8220"/>
  <c r="E1596" i="8220"/>
  <c r="J1595" i="8220"/>
  <c r="E1595" i="8220"/>
  <c r="J1594" i="8220"/>
  <c r="E1594" i="8220"/>
  <c r="J1593" i="8220"/>
  <c r="E1593" i="8220"/>
  <c r="J1592" i="8220"/>
  <c r="E1592" i="8220"/>
  <c r="J1591" i="8220"/>
  <c r="E1591" i="8220"/>
  <c r="J1590" i="8220"/>
  <c r="E1590" i="8220"/>
  <c r="J1589" i="8220"/>
  <c r="E1589" i="8220"/>
  <c r="J1588" i="8220"/>
  <c r="E1588" i="8220"/>
  <c r="J1587" i="8220"/>
  <c r="E1587" i="8220"/>
  <c r="J1586" i="8220"/>
  <c r="E1586" i="8220"/>
  <c r="J1585" i="8220"/>
  <c r="E1585" i="8220"/>
  <c r="J1584" i="8220"/>
  <c r="E1584" i="8220"/>
  <c r="J1583" i="8220"/>
  <c r="E1583" i="8220"/>
  <c r="J1582" i="8220"/>
  <c r="E1582" i="8220"/>
  <c r="J1581" i="8220"/>
  <c r="E1581" i="8220"/>
  <c r="J1580" i="8220"/>
  <c r="E1580" i="8220"/>
  <c r="J1579" i="8220"/>
  <c r="E1579" i="8220"/>
  <c r="J1578" i="8220"/>
  <c r="E1578" i="8220"/>
  <c r="J1577" i="8220"/>
  <c r="E1577" i="8220"/>
  <c r="J1576" i="8220"/>
  <c r="E1576" i="8220"/>
  <c r="J1575" i="8220"/>
  <c r="E1575" i="8220"/>
  <c r="J1574" i="8220"/>
  <c r="E1574" i="8220"/>
  <c r="J1573" i="8220"/>
  <c r="E1573" i="8220"/>
  <c r="J1572" i="8220"/>
  <c r="E1572" i="8220"/>
  <c r="J1571" i="8220"/>
  <c r="E1571" i="8220"/>
  <c r="J1570" i="8220"/>
  <c r="E1570" i="8220"/>
  <c r="J1569" i="8220"/>
  <c r="E1569" i="8220"/>
  <c r="J1568" i="8220"/>
  <c r="E1568" i="8220"/>
  <c r="J1567" i="8220"/>
  <c r="E1567" i="8220"/>
  <c r="J1566" i="8220"/>
  <c r="E1566" i="8220"/>
  <c r="J1565" i="8220"/>
  <c r="E1565" i="8220"/>
  <c r="J1564" i="8220"/>
  <c r="E1564" i="8220"/>
  <c r="J1563" i="8220"/>
  <c r="E1563" i="8220"/>
  <c r="J1562" i="8220"/>
  <c r="E1562" i="8220"/>
  <c r="J1561" i="8220"/>
  <c r="E1561" i="8220"/>
  <c r="J1560" i="8220"/>
  <c r="E1560" i="8220"/>
  <c r="J1559" i="8220"/>
  <c r="E1559" i="8220"/>
  <c r="J1558" i="8220"/>
  <c r="E1558" i="8220"/>
  <c r="J1557" i="8220"/>
  <c r="E1557" i="8220"/>
  <c r="J1556" i="8220"/>
  <c r="E1556" i="8220"/>
  <c r="J1555" i="8220"/>
  <c r="E1555" i="8220"/>
  <c r="J1554" i="8220"/>
  <c r="E1554" i="8220"/>
  <c r="J1553" i="8220"/>
  <c r="E1553" i="8220"/>
  <c r="J1552" i="8220"/>
  <c r="E1552" i="8220"/>
  <c r="J1551" i="8220"/>
  <c r="E1551" i="8220"/>
  <c r="J1550" i="8220"/>
  <c r="E1550" i="8220"/>
  <c r="J1549" i="8220"/>
  <c r="E1549" i="8220"/>
  <c r="J1548" i="8220"/>
  <c r="E1548" i="8220"/>
  <c r="J1547" i="8220"/>
  <c r="E1547" i="8220"/>
  <c r="J1546" i="8220"/>
  <c r="E1546" i="8220"/>
  <c r="J1545" i="8220"/>
  <c r="E1545" i="8220"/>
  <c r="J1544" i="8220"/>
  <c r="E1544" i="8220"/>
  <c r="J1543" i="8220"/>
  <c r="E1543" i="8220"/>
  <c r="J1542" i="8220"/>
  <c r="E1542" i="8220"/>
  <c r="J1541" i="8220"/>
  <c r="E1541" i="8220"/>
  <c r="J1540" i="8220"/>
  <c r="E1540" i="8220"/>
  <c r="J1539" i="8220"/>
  <c r="E1539" i="8220"/>
  <c r="J1538" i="8220"/>
  <c r="E1538" i="8220"/>
  <c r="J1537" i="8220"/>
  <c r="E1537" i="8220"/>
  <c r="J1536" i="8220"/>
  <c r="E1536" i="8220"/>
  <c r="J1535" i="8220"/>
  <c r="E1535" i="8220"/>
  <c r="J1534" i="8220"/>
  <c r="E1534" i="8220"/>
  <c r="J1533" i="8220"/>
  <c r="E1533" i="8220"/>
  <c r="J1532" i="8220"/>
  <c r="E1532" i="8220"/>
  <c r="J1531" i="8220"/>
  <c r="E1531" i="8220"/>
  <c r="J1530" i="8220"/>
  <c r="E1530" i="8220"/>
  <c r="J1529" i="8220"/>
  <c r="E1529" i="8220"/>
  <c r="J1528" i="8220"/>
  <c r="E1528" i="8220"/>
  <c r="J1527" i="8220"/>
  <c r="E1527" i="8220"/>
  <c r="J1526" i="8220"/>
  <c r="E1526" i="8220"/>
  <c r="J1525" i="8220"/>
  <c r="E1525" i="8220"/>
  <c r="J1524" i="8220"/>
  <c r="E1524" i="8220"/>
  <c r="J1523" i="8220"/>
  <c r="E1523" i="8220"/>
  <c r="J1522" i="8220"/>
  <c r="E1522" i="8220"/>
  <c r="J1521" i="8220"/>
  <c r="E1521" i="8220"/>
  <c r="J1520" i="8220"/>
  <c r="E1520" i="8220"/>
  <c r="J1519" i="8220"/>
  <c r="E1519" i="8220"/>
  <c r="J1518" i="8220"/>
  <c r="E1518" i="8220"/>
  <c r="J1517" i="8220"/>
  <c r="E1517" i="8220"/>
  <c r="J1516" i="8220"/>
  <c r="E1516" i="8220"/>
  <c r="J1515" i="8220"/>
  <c r="E1515" i="8220"/>
  <c r="J1514" i="8220"/>
  <c r="E1514" i="8220"/>
  <c r="J1513" i="8220"/>
  <c r="E1513" i="8220"/>
  <c r="J1512" i="8220"/>
  <c r="E1512" i="8220"/>
  <c r="J1511" i="8220"/>
  <c r="E1511" i="8220"/>
  <c r="J1510" i="8220"/>
  <c r="E1510" i="8220"/>
  <c r="J1509" i="8220"/>
  <c r="E1509" i="8220"/>
  <c r="J1508" i="8220"/>
  <c r="E1508" i="8220"/>
  <c r="J1507" i="8220"/>
  <c r="E1507" i="8220"/>
  <c r="J1506" i="8220"/>
  <c r="E1506" i="8220"/>
  <c r="J1505" i="8220"/>
  <c r="E1505" i="8220"/>
  <c r="J1504" i="8220"/>
  <c r="E1504" i="8220"/>
  <c r="J1503" i="8220"/>
  <c r="E1503" i="8220"/>
  <c r="J1502" i="8220"/>
  <c r="E1502" i="8220"/>
  <c r="J1501" i="8220"/>
  <c r="E1501" i="8220"/>
  <c r="J1500" i="8220"/>
  <c r="E1500" i="8220"/>
  <c r="J1499" i="8220"/>
  <c r="E1499" i="8220"/>
  <c r="J1498" i="8220"/>
  <c r="E1498" i="8220"/>
  <c r="J1497" i="8220"/>
  <c r="E1497" i="8220"/>
  <c r="J1496" i="8220"/>
  <c r="E1496" i="8220"/>
  <c r="J1495" i="8220"/>
  <c r="E1495" i="8220"/>
  <c r="J1494" i="8220"/>
  <c r="E1494" i="8220"/>
  <c r="J1493" i="8220"/>
  <c r="E1493" i="8220"/>
  <c r="J1492" i="8220"/>
  <c r="E1492" i="8220"/>
  <c r="J1491" i="8220"/>
  <c r="E1491" i="8220"/>
  <c r="J1490" i="8220"/>
  <c r="E1490" i="8220"/>
  <c r="J1489" i="8220"/>
  <c r="E1489" i="8220"/>
  <c r="J1488" i="8220"/>
  <c r="E1488" i="8220"/>
  <c r="J1487" i="8220"/>
  <c r="E1487" i="8220"/>
  <c r="J1486" i="8220"/>
  <c r="E1486" i="8220"/>
  <c r="J1485" i="8220"/>
  <c r="E1485" i="8220"/>
  <c r="J1484" i="8220"/>
  <c r="E1484" i="8220"/>
  <c r="J1483" i="8220"/>
  <c r="E1483" i="8220"/>
  <c r="J1482" i="8220"/>
  <c r="E1482" i="8220"/>
  <c r="J1481" i="8220"/>
  <c r="E1481" i="8220"/>
  <c r="J1480" i="8220"/>
  <c r="E1480" i="8220"/>
  <c r="J1479" i="8220"/>
  <c r="E1479" i="8220"/>
  <c r="J1478" i="8220"/>
  <c r="E1478" i="8220"/>
  <c r="J1477" i="8220"/>
  <c r="E1477" i="8220"/>
  <c r="J1476" i="8220"/>
  <c r="E1476" i="8220"/>
  <c r="J1475" i="8220"/>
  <c r="E1475" i="8220"/>
  <c r="J1474" i="8220"/>
  <c r="E1474" i="8220"/>
  <c r="J1473" i="8220"/>
  <c r="E1473" i="8220"/>
  <c r="J1472" i="8220"/>
  <c r="E1472" i="8220"/>
  <c r="J1471" i="8220"/>
  <c r="E1471" i="8220"/>
  <c r="J1470" i="8220"/>
  <c r="E1470" i="8220"/>
  <c r="J1469" i="8220"/>
  <c r="E1469" i="8220"/>
  <c r="J1468" i="8220"/>
  <c r="E1468" i="8220"/>
  <c r="J1467" i="8220"/>
  <c r="E1467" i="8220"/>
  <c r="J1466" i="8220"/>
  <c r="E1466" i="8220"/>
  <c r="J1465" i="8220"/>
  <c r="E1465" i="8220"/>
  <c r="J1464" i="8220"/>
  <c r="E1464" i="8220"/>
  <c r="J1463" i="8220"/>
  <c r="E1463" i="8220"/>
  <c r="J1462" i="8220"/>
  <c r="E1462" i="8220"/>
  <c r="J1461" i="8220"/>
  <c r="E1461" i="8220"/>
  <c r="J1460" i="8220"/>
  <c r="E1460" i="8220"/>
  <c r="J1459" i="8220"/>
  <c r="E1459" i="8220"/>
  <c r="J1458" i="8220"/>
  <c r="E1458" i="8220"/>
  <c r="J1457" i="8220"/>
  <c r="E1457" i="8220"/>
  <c r="J1456" i="8220"/>
  <c r="E1456" i="8220"/>
  <c r="J1455" i="8220"/>
  <c r="E1455" i="8220"/>
  <c r="J1454" i="8220"/>
  <c r="E1454" i="8220"/>
  <c r="J1453" i="8220"/>
  <c r="E1453" i="8220"/>
  <c r="J1452" i="8220"/>
  <c r="E1452" i="8220"/>
  <c r="J1451" i="8220"/>
  <c r="E1451" i="8220"/>
  <c r="J1450" i="8220"/>
  <c r="E1450" i="8220"/>
  <c r="J1449" i="8220"/>
  <c r="E1449" i="8220"/>
  <c r="J1448" i="8220"/>
  <c r="E1448" i="8220"/>
  <c r="J1447" i="8220"/>
  <c r="E1447" i="8220"/>
  <c r="J1446" i="8220"/>
  <c r="E1446" i="8220"/>
  <c r="J1445" i="8220"/>
  <c r="E1445" i="8220"/>
  <c r="J1444" i="8220"/>
  <c r="E1444" i="8220"/>
  <c r="J1443" i="8220"/>
  <c r="E1443" i="8220"/>
  <c r="J1442" i="8220"/>
  <c r="E1442" i="8220"/>
  <c r="J1441" i="8220"/>
  <c r="E1441" i="8220"/>
  <c r="J1440" i="8220"/>
  <c r="E1440" i="8220"/>
  <c r="J1439" i="8220"/>
  <c r="E1439" i="8220"/>
  <c r="J1438" i="8220"/>
  <c r="E1438" i="8220"/>
  <c r="J1437" i="8220"/>
  <c r="E1437" i="8220"/>
  <c r="J1436" i="8220"/>
  <c r="E1436" i="8220"/>
  <c r="J1435" i="8220"/>
  <c r="E1435" i="8220"/>
  <c r="J1434" i="8220"/>
  <c r="E1434" i="8220"/>
  <c r="J1433" i="8220"/>
  <c r="E1433" i="8220"/>
  <c r="J1432" i="8220"/>
  <c r="E1432" i="8220"/>
  <c r="J1431" i="8220"/>
  <c r="E1431" i="8220"/>
  <c r="J1430" i="8220"/>
  <c r="E1430" i="8220"/>
  <c r="J1429" i="8220"/>
  <c r="E1429" i="8220"/>
  <c r="J1428" i="8220"/>
  <c r="E1428" i="8220"/>
  <c r="J1427" i="8220"/>
  <c r="E1427" i="8220"/>
  <c r="J1426" i="8220"/>
  <c r="E1426" i="8220"/>
  <c r="J1425" i="8220"/>
  <c r="E1425" i="8220"/>
  <c r="J1424" i="8220"/>
  <c r="E1424" i="8220"/>
  <c r="J1423" i="8220"/>
  <c r="E1423" i="8220"/>
  <c r="J1422" i="8220"/>
  <c r="E1422" i="8220"/>
  <c r="J1421" i="8220"/>
  <c r="E1421" i="8220"/>
  <c r="J1420" i="8220"/>
  <c r="E1420" i="8220"/>
  <c r="J1419" i="8220"/>
  <c r="E1419" i="8220"/>
  <c r="J1418" i="8220"/>
  <c r="E1418" i="8220"/>
  <c r="J1417" i="8220"/>
  <c r="E1417" i="8220"/>
  <c r="J1416" i="8220"/>
  <c r="E1416" i="8220"/>
  <c r="J1415" i="8220"/>
  <c r="E1415" i="8220"/>
  <c r="J1414" i="8220"/>
  <c r="E1414" i="8220"/>
  <c r="J1413" i="8220"/>
  <c r="E1413" i="8220"/>
  <c r="J1412" i="8220"/>
  <c r="E1412" i="8220"/>
  <c r="J1411" i="8220"/>
  <c r="E1411" i="8220"/>
  <c r="J1410" i="8220"/>
  <c r="E1410" i="8220"/>
  <c r="J1409" i="8220"/>
  <c r="E1409" i="8220"/>
  <c r="J1408" i="8220"/>
  <c r="E1408" i="8220"/>
  <c r="J1407" i="8220"/>
  <c r="E1407" i="8220"/>
  <c r="J1406" i="8220"/>
  <c r="E1406" i="8220"/>
  <c r="J1405" i="8220"/>
  <c r="E1405" i="8220"/>
  <c r="J1404" i="8220"/>
  <c r="E1404" i="8220"/>
  <c r="J1403" i="8220"/>
  <c r="E1403" i="8220"/>
  <c r="J1402" i="8220"/>
  <c r="E1402" i="8220"/>
  <c r="J1401" i="8220"/>
  <c r="E1401" i="8220"/>
  <c r="M1400" i="8220"/>
  <c r="L1400" i="8220"/>
  <c r="K1400" i="8220"/>
  <c r="H1400" i="8220"/>
  <c r="G1400" i="8220"/>
  <c r="F1400" i="8220"/>
  <c r="J1399" i="8220"/>
  <c r="J1398" i="8220"/>
  <c r="J1397" i="8220"/>
  <c r="J1396" i="8220"/>
  <c r="J1395" i="8220"/>
  <c r="J1394" i="8220"/>
  <c r="J1393" i="8220"/>
  <c r="J1392" i="8220"/>
  <c r="J1391" i="8220"/>
  <c r="J1390" i="8220"/>
  <c r="J1389" i="8220"/>
  <c r="J1388" i="8220"/>
  <c r="J1387" i="8220"/>
  <c r="J1386" i="8220"/>
  <c r="J1385" i="8220"/>
  <c r="J1384" i="8220"/>
  <c r="J1383" i="8220"/>
  <c r="J1382" i="8220"/>
  <c r="J1381" i="8220"/>
  <c r="J1380" i="8220"/>
  <c r="J1379" i="8220"/>
  <c r="J1378" i="8220"/>
  <c r="J1377" i="8220"/>
  <c r="J1376" i="8220"/>
  <c r="J1375" i="8220"/>
  <c r="J1374" i="8220"/>
  <c r="J1373" i="8220"/>
  <c r="J1372" i="8220"/>
  <c r="J1371" i="8220"/>
  <c r="J1370" i="8220"/>
  <c r="J1369" i="8220"/>
  <c r="J1368" i="8220"/>
  <c r="J1367" i="8220"/>
  <c r="J1366" i="8220"/>
  <c r="J1365" i="8220"/>
  <c r="J1364" i="8220"/>
  <c r="J1363" i="8220"/>
  <c r="J1362" i="8220"/>
  <c r="J1361" i="8220"/>
  <c r="J1360" i="8220"/>
  <c r="J1359" i="8220"/>
  <c r="J1358" i="8220"/>
  <c r="J1357" i="8220"/>
  <c r="E1357" i="8220"/>
  <c r="J1356" i="8220"/>
  <c r="E1356" i="8220"/>
  <c r="J1355" i="8220"/>
  <c r="E1355" i="8220"/>
  <c r="J1354" i="8220"/>
  <c r="E1354" i="8220"/>
  <c r="J1353" i="8220"/>
  <c r="E1353" i="8220"/>
  <c r="J1352" i="8220"/>
  <c r="E1352" i="8220"/>
  <c r="J1351" i="8220"/>
  <c r="E1351" i="8220"/>
  <c r="J1350" i="8220"/>
  <c r="E1350" i="8220"/>
  <c r="J1349" i="8220"/>
  <c r="E1349" i="8220"/>
  <c r="J1348" i="8220"/>
  <c r="E1348" i="8220"/>
  <c r="J1347" i="8220"/>
  <c r="E1347" i="8220"/>
  <c r="J1346" i="8220"/>
  <c r="E1346" i="8220"/>
  <c r="J1345" i="8220"/>
  <c r="E1345" i="8220"/>
  <c r="J1344" i="8220"/>
  <c r="E1344" i="8220"/>
  <c r="J1343" i="8220"/>
  <c r="E1343" i="8220"/>
  <c r="J1342" i="8220"/>
  <c r="E1342" i="8220"/>
  <c r="J1341" i="8220"/>
  <c r="E1341" i="8220"/>
  <c r="J1340" i="8220"/>
  <c r="E1340" i="8220"/>
  <c r="J1339" i="8220"/>
  <c r="E1339" i="8220"/>
  <c r="J1338" i="8220"/>
  <c r="E1338" i="8220"/>
  <c r="J1337" i="8220"/>
  <c r="E1337" i="8220"/>
  <c r="J1336" i="8220"/>
  <c r="E1336" i="8220"/>
  <c r="J1335" i="8220"/>
  <c r="E1335" i="8220"/>
  <c r="J1334" i="8220"/>
  <c r="E1334" i="8220"/>
  <c r="J1333" i="8220"/>
  <c r="E1333" i="8220"/>
  <c r="J1332" i="8220"/>
  <c r="E1332" i="8220"/>
  <c r="J1331" i="8220"/>
  <c r="E1331" i="8220"/>
  <c r="J1330" i="8220"/>
  <c r="E1330" i="8220"/>
  <c r="J1329" i="8220"/>
  <c r="E1329" i="8220"/>
  <c r="J1328" i="8220"/>
  <c r="E1328" i="8220"/>
  <c r="J1327" i="8220"/>
  <c r="E1327" i="8220"/>
  <c r="J1326" i="8220"/>
  <c r="E1326" i="8220"/>
  <c r="J1325" i="8220"/>
  <c r="E1325" i="8220"/>
  <c r="J1324" i="8220"/>
  <c r="E1324" i="8220"/>
  <c r="J1323" i="8220"/>
  <c r="E1323" i="8220"/>
  <c r="J1322" i="8220"/>
  <c r="E1322" i="8220"/>
  <c r="J1321" i="8220"/>
  <c r="E1321" i="8220"/>
  <c r="J1320" i="8220"/>
  <c r="E1320" i="8220"/>
  <c r="J1319" i="8220"/>
  <c r="E1319" i="8220"/>
  <c r="J1318" i="8220"/>
  <c r="E1318" i="8220"/>
  <c r="J1317" i="8220"/>
  <c r="E1317" i="8220"/>
  <c r="J1316" i="8220"/>
  <c r="E1316" i="8220"/>
  <c r="J1315" i="8220"/>
  <c r="E1315" i="8220"/>
  <c r="J1314" i="8220"/>
  <c r="E1314" i="8220"/>
  <c r="J1313" i="8220"/>
  <c r="E1313" i="8220"/>
  <c r="J1312" i="8220"/>
  <c r="E1312" i="8220"/>
  <c r="J1311" i="8220"/>
  <c r="E1311" i="8220"/>
  <c r="J1310" i="8220"/>
  <c r="E1310" i="8220"/>
  <c r="J1309" i="8220"/>
  <c r="E1309" i="8220"/>
  <c r="J1308" i="8220"/>
  <c r="E1308" i="8220"/>
  <c r="J1307" i="8220"/>
  <c r="E1307" i="8220"/>
  <c r="J1306" i="8220"/>
  <c r="E1306" i="8220"/>
  <c r="J1305" i="8220"/>
  <c r="E1305" i="8220"/>
  <c r="J1304" i="8220"/>
  <c r="E1304" i="8220"/>
  <c r="J1303" i="8220"/>
  <c r="J1302" i="8220"/>
  <c r="J1301" i="8220"/>
  <c r="J1300" i="8220"/>
  <c r="E1300" i="8220"/>
  <c r="J1299" i="8220"/>
  <c r="E1299" i="8220"/>
  <c r="J1298" i="8220"/>
  <c r="E1298" i="8220"/>
  <c r="J1297" i="8220"/>
  <c r="E1297" i="8220"/>
  <c r="J1296" i="8220"/>
  <c r="E1296" i="8220"/>
  <c r="J1295" i="8220"/>
  <c r="E1295" i="8220"/>
  <c r="J1294" i="8220"/>
  <c r="E1294" i="8220"/>
  <c r="J1293" i="8220"/>
  <c r="E1293" i="8220"/>
  <c r="J1292" i="8220"/>
  <c r="E1292" i="8220"/>
  <c r="J1291" i="8220"/>
  <c r="E1291" i="8220"/>
  <c r="J1290" i="8220"/>
  <c r="E1290" i="8220"/>
  <c r="J1289" i="8220"/>
  <c r="E1289" i="8220"/>
  <c r="J1288" i="8220"/>
  <c r="E1288" i="8220"/>
  <c r="J1287" i="8220"/>
  <c r="E1287" i="8220"/>
  <c r="J1286" i="8220"/>
  <c r="E1286" i="8220"/>
  <c r="J1285" i="8220"/>
  <c r="E1285" i="8220"/>
  <c r="J1284" i="8220"/>
  <c r="E1284" i="8220"/>
  <c r="J1283" i="8220"/>
  <c r="E1283" i="8220"/>
  <c r="J1282" i="8220"/>
  <c r="E1282" i="8220"/>
  <c r="J1281" i="8220"/>
  <c r="E1281" i="8220"/>
  <c r="J1280" i="8220"/>
  <c r="E1280" i="8220"/>
  <c r="J1279" i="8220"/>
  <c r="E1279" i="8220"/>
  <c r="J1278" i="8220"/>
  <c r="E1278" i="8220"/>
  <c r="J1277" i="8220"/>
  <c r="E1277" i="8220"/>
  <c r="J1276" i="8220"/>
  <c r="E1276" i="8220"/>
  <c r="J1275" i="8220"/>
  <c r="E1275" i="8220"/>
  <c r="J1274" i="8220"/>
  <c r="E1274" i="8220"/>
  <c r="J1273" i="8220"/>
  <c r="E1273" i="8220"/>
  <c r="J1272" i="8220"/>
  <c r="E1272" i="8220"/>
  <c r="J1271" i="8220"/>
  <c r="E1271" i="8220"/>
  <c r="J1270" i="8220"/>
  <c r="E1270" i="8220"/>
  <c r="J1269" i="8220"/>
  <c r="J1268" i="8220"/>
  <c r="E1268" i="8220"/>
  <c r="J1267" i="8220"/>
  <c r="E1267" i="8220"/>
  <c r="J1266" i="8220"/>
  <c r="E1266" i="8220"/>
  <c r="J1265" i="8220"/>
  <c r="E1265" i="8220"/>
  <c r="J1264" i="8220"/>
  <c r="E1264" i="8220"/>
  <c r="J1263" i="8220"/>
  <c r="E1263" i="8220"/>
  <c r="J1262" i="8220"/>
  <c r="E1262" i="8220"/>
  <c r="J1261" i="8220"/>
  <c r="E1261" i="8220"/>
  <c r="J1260" i="8220"/>
  <c r="E1260" i="8220"/>
  <c r="J1259" i="8220"/>
  <c r="E1259" i="8220"/>
  <c r="J1258" i="8220"/>
  <c r="E1258" i="8220"/>
  <c r="J1257" i="8220"/>
  <c r="E1257" i="8220"/>
  <c r="J1256" i="8220"/>
  <c r="E1256" i="8220"/>
  <c r="J1255" i="8220"/>
  <c r="E1255" i="8220"/>
  <c r="J1254" i="8220"/>
  <c r="E1254" i="8220"/>
  <c r="J1253" i="8220"/>
  <c r="E1253" i="8220"/>
  <c r="J1252" i="8220"/>
  <c r="E1252" i="8220"/>
  <c r="J1251" i="8220"/>
  <c r="E1251" i="8220"/>
  <c r="J1250" i="8220"/>
  <c r="E1250" i="8220"/>
  <c r="J1249" i="8220"/>
  <c r="E1249" i="8220"/>
  <c r="J1248" i="8220"/>
  <c r="E1248" i="8220"/>
  <c r="J1247" i="8220"/>
  <c r="E1247" i="8220"/>
  <c r="J1246" i="8220"/>
  <c r="E1246" i="8220"/>
  <c r="J1245" i="8220"/>
  <c r="E1245" i="8220"/>
  <c r="J1244" i="8220"/>
  <c r="E1244" i="8220"/>
  <c r="J1243" i="8220"/>
  <c r="E1243" i="8220"/>
  <c r="J1242" i="8220"/>
  <c r="E1242" i="8220"/>
  <c r="J1241" i="8220"/>
  <c r="E1241" i="8220"/>
  <c r="J1240" i="8220"/>
  <c r="E1240" i="8220"/>
  <c r="J1239" i="8220"/>
  <c r="E1239" i="8220"/>
  <c r="J1238" i="8220"/>
  <c r="E1238" i="8220"/>
  <c r="J1237" i="8220"/>
  <c r="E1237" i="8220"/>
  <c r="J1236" i="8220"/>
  <c r="E1236" i="8220"/>
  <c r="J1235" i="8220"/>
  <c r="E1235" i="8220"/>
  <c r="J1234" i="8220"/>
  <c r="E1234" i="8220"/>
  <c r="J1233" i="8220"/>
  <c r="E1233" i="8220"/>
  <c r="J1232" i="8220"/>
  <c r="E1232" i="8220"/>
  <c r="J1231" i="8220"/>
  <c r="E1231" i="8220"/>
  <c r="J1230" i="8220"/>
  <c r="E1230" i="8220"/>
  <c r="J1229" i="8220"/>
  <c r="E1229" i="8220"/>
  <c r="J1228" i="8220"/>
  <c r="E1228" i="8220"/>
  <c r="J1227" i="8220"/>
  <c r="E1227" i="8220"/>
  <c r="J1226" i="8220"/>
  <c r="E1226" i="8220"/>
  <c r="J1225" i="8220"/>
  <c r="E1225" i="8220"/>
  <c r="J1224" i="8220"/>
  <c r="E1224" i="8220"/>
  <c r="J1223" i="8220"/>
  <c r="E1223" i="8220"/>
  <c r="J1222" i="8220"/>
  <c r="E1222" i="8220"/>
  <c r="J1221" i="8220"/>
  <c r="E1221" i="8220"/>
  <c r="J1220" i="8220"/>
  <c r="E1220" i="8220"/>
  <c r="J1219" i="8220"/>
  <c r="E1219" i="8220"/>
  <c r="J1218" i="8220"/>
  <c r="E1218" i="8220"/>
  <c r="J1217" i="8220"/>
  <c r="E1217" i="8220"/>
  <c r="J1216" i="8220"/>
  <c r="E1216" i="8220"/>
  <c r="J1215" i="8220"/>
  <c r="E1215" i="8220"/>
  <c r="J1214" i="8220"/>
  <c r="E1214" i="8220"/>
  <c r="J1213" i="8220"/>
  <c r="J1212" i="8220"/>
  <c r="E1212" i="8220"/>
  <c r="J1211" i="8220"/>
  <c r="E1211" i="8220"/>
  <c r="J1210" i="8220"/>
  <c r="E1210" i="8220"/>
  <c r="J1209" i="8220"/>
  <c r="E1209" i="8220"/>
  <c r="J1208" i="8220"/>
  <c r="E1208" i="8220"/>
  <c r="J1207" i="8220"/>
  <c r="E1207" i="8220"/>
  <c r="J1206" i="8220"/>
  <c r="E1206" i="8220"/>
  <c r="J1205" i="8220"/>
  <c r="E1205" i="8220"/>
  <c r="J1204" i="8220"/>
  <c r="E1204" i="8220"/>
  <c r="J1203" i="8220"/>
  <c r="E1203" i="8220"/>
  <c r="J1202" i="8220"/>
  <c r="E1202" i="8220"/>
  <c r="J1201" i="8220"/>
  <c r="E1201" i="8220"/>
  <c r="J1200" i="8220"/>
  <c r="E1200" i="8220"/>
  <c r="J1199" i="8220"/>
  <c r="E1199" i="8220"/>
  <c r="J1198" i="8220"/>
  <c r="E1198" i="8220"/>
  <c r="J1197" i="8220"/>
  <c r="E1197" i="8220"/>
  <c r="J1196" i="8220"/>
  <c r="E1196" i="8220"/>
  <c r="J1195" i="8220"/>
  <c r="E1195" i="8220"/>
  <c r="J1194" i="8220"/>
  <c r="E1194" i="8220"/>
  <c r="J1193" i="8220"/>
  <c r="E1193" i="8220"/>
  <c r="J1192" i="8220"/>
  <c r="E1192" i="8220"/>
  <c r="J1191" i="8220"/>
  <c r="E1191" i="8220"/>
  <c r="J1190" i="8220"/>
  <c r="E1190" i="8220"/>
  <c r="J1189" i="8220"/>
  <c r="E1189" i="8220"/>
  <c r="J1188" i="8220"/>
  <c r="E1188" i="8220"/>
  <c r="J1187" i="8220"/>
  <c r="E1187" i="8220"/>
  <c r="J1186" i="8220"/>
  <c r="E1186" i="8220"/>
  <c r="J1185" i="8220"/>
  <c r="E1185" i="8220"/>
  <c r="J1184" i="8220"/>
  <c r="E1184" i="8220"/>
  <c r="J1183" i="8220"/>
  <c r="E1183" i="8220"/>
  <c r="J1182" i="8220"/>
  <c r="E1182" i="8220"/>
  <c r="J1181" i="8220"/>
  <c r="E1181" i="8220"/>
  <c r="J1180" i="8220"/>
  <c r="E1180" i="8220"/>
  <c r="J1179" i="8220"/>
  <c r="E1179" i="8220"/>
  <c r="J1178" i="8220"/>
  <c r="E1178" i="8220"/>
  <c r="J1177" i="8220"/>
  <c r="E1177" i="8220"/>
  <c r="J1176" i="8220"/>
  <c r="E1176" i="8220"/>
  <c r="J1175" i="8220"/>
  <c r="E1175" i="8220"/>
  <c r="J1174" i="8220"/>
  <c r="E1174" i="8220"/>
  <c r="J1173" i="8220"/>
  <c r="E1173" i="8220"/>
  <c r="J1172" i="8220"/>
  <c r="E1172" i="8220"/>
  <c r="J1171" i="8220"/>
  <c r="E1171" i="8220"/>
  <c r="J1170" i="8220"/>
  <c r="E1170" i="8220"/>
  <c r="J1169" i="8220"/>
  <c r="E1169" i="8220"/>
  <c r="J1168" i="8220"/>
  <c r="E1168" i="8220"/>
  <c r="J1167" i="8220"/>
  <c r="E1167" i="8220"/>
  <c r="J1166" i="8220"/>
  <c r="E1166" i="8220"/>
  <c r="J1165" i="8220"/>
  <c r="E1165" i="8220"/>
  <c r="J1164" i="8220"/>
  <c r="E1164" i="8220"/>
  <c r="J1163" i="8220"/>
  <c r="E1163" i="8220"/>
  <c r="J1162" i="8220"/>
  <c r="E1162" i="8220"/>
  <c r="J1161" i="8220"/>
  <c r="E1161" i="8220"/>
  <c r="J1160" i="8220"/>
  <c r="E1160" i="8220"/>
  <c r="J1159" i="8220"/>
  <c r="E1159" i="8220"/>
  <c r="J1158" i="8220"/>
  <c r="E1158" i="8220"/>
  <c r="J1157" i="8220"/>
  <c r="E1157" i="8220"/>
  <c r="J1156" i="8220"/>
  <c r="E1156" i="8220"/>
  <c r="J1155" i="8220"/>
  <c r="E1155" i="8220"/>
  <c r="J1154" i="8220"/>
  <c r="E1154" i="8220"/>
  <c r="J1153" i="8220"/>
  <c r="E1153" i="8220"/>
  <c r="J1152" i="8220"/>
  <c r="E1152" i="8220"/>
  <c r="J1151" i="8220"/>
  <c r="E1151" i="8220"/>
  <c r="J1150" i="8220"/>
  <c r="E1150" i="8220"/>
  <c r="J1149" i="8220"/>
  <c r="E1149" i="8220"/>
  <c r="J1148" i="8220"/>
  <c r="E1148" i="8220"/>
  <c r="J1147" i="8220"/>
  <c r="E1147" i="8220"/>
  <c r="J1146" i="8220"/>
  <c r="E1146" i="8220"/>
  <c r="J1145" i="8220"/>
  <c r="E1145" i="8220"/>
  <c r="J1144" i="8220"/>
  <c r="E1144" i="8220"/>
  <c r="J1143" i="8220"/>
  <c r="E1143" i="8220"/>
  <c r="J1142" i="8220"/>
  <c r="E1142" i="8220"/>
  <c r="J1141" i="8220"/>
  <c r="E1141" i="8220"/>
  <c r="J1140" i="8220"/>
  <c r="E1140" i="8220"/>
  <c r="J1139" i="8220"/>
  <c r="E1139" i="8220"/>
  <c r="J1138" i="8220"/>
  <c r="E1138" i="8220"/>
  <c r="J1137" i="8220"/>
  <c r="E1137" i="8220"/>
  <c r="J1136" i="8220"/>
  <c r="E1136" i="8220"/>
  <c r="J1135" i="8220"/>
  <c r="E1135" i="8220"/>
  <c r="J1134" i="8220"/>
  <c r="E1134" i="8220"/>
  <c r="J1133" i="8220"/>
  <c r="E1133" i="8220"/>
  <c r="J1132" i="8220"/>
  <c r="E1132" i="8220"/>
  <c r="J1131" i="8220"/>
  <c r="E1131" i="8220"/>
  <c r="J1130" i="8220"/>
  <c r="E1130" i="8220"/>
  <c r="J1129" i="8220"/>
  <c r="E1129" i="8220"/>
  <c r="J1128" i="8220"/>
  <c r="E1128" i="8220"/>
  <c r="J1127" i="8220"/>
  <c r="E1127" i="8220"/>
  <c r="J1126" i="8220"/>
  <c r="E1126" i="8220"/>
  <c r="J1125" i="8220"/>
  <c r="E1125" i="8220"/>
  <c r="J1124" i="8220"/>
  <c r="E1124" i="8220"/>
  <c r="J1123" i="8220"/>
  <c r="E1123" i="8220"/>
  <c r="J1122" i="8220"/>
  <c r="E1122" i="8220"/>
  <c r="J1121" i="8220"/>
  <c r="E1121" i="8220"/>
  <c r="J1120" i="8220"/>
  <c r="E1120" i="8220"/>
  <c r="J1119" i="8220"/>
  <c r="E1119" i="8220"/>
  <c r="J1118" i="8220"/>
  <c r="E1118" i="8220"/>
  <c r="J1117" i="8220"/>
  <c r="E1117" i="8220"/>
  <c r="J1116" i="8220"/>
  <c r="E1116" i="8220"/>
  <c r="J1115" i="8220"/>
  <c r="E1115" i="8220"/>
  <c r="J1114" i="8220"/>
  <c r="E1114" i="8220"/>
  <c r="J1113" i="8220"/>
  <c r="E1113" i="8220"/>
  <c r="J1112" i="8220"/>
  <c r="E1112" i="8220"/>
  <c r="J1111" i="8220"/>
  <c r="E1111" i="8220"/>
  <c r="J1110" i="8220"/>
  <c r="E1110" i="8220"/>
  <c r="J1109" i="8220"/>
  <c r="E1109" i="8220"/>
  <c r="J1108" i="8220"/>
  <c r="E1108" i="8220"/>
  <c r="J1107" i="8220"/>
  <c r="E1107" i="8220"/>
  <c r="J1106" i="8220"/>
  <c r="E1106" i="8220"/>
  <c r="J1105" i="8220"/>
  <c r="E1105" i="8220"/>
  <c r="J1104" i="8220"/>
  <c r="E1104" i="8220"/>
  <c r="J1103" i="8220"/>
  <c r="E1103" i="8220"/>
  <c r="J1102" i="8220"/>
  <c r="E1102" i="8220"/>
  <c r="J1101" i="8220"/>
  <c r="E1101" i="8220"/>
  <c r="J1100" i="8220"/>
  <c r="E1100" i="8220"/>
  <c r="J1099" i="8220"/>
  <c r="E1099" i="8220"/>
  <c r="J1098" i="8220"/>
  <c r="E1098" i="8220"/>
  <c r="J1097" i="8220"/>
  <c r="E1097" i="8220"/>
  <c r="J1096" i="8220"/>
  <c r="E1096" i="8220"/>
  <c r="J1095" i="8220"/>
  <c r="E1095" i="8220"/>
  <c r="J1094" i="8220"/>
  <c r="E1094" i="8220"/>
  <c r="J1093" i="8220"/>
  <c r="E1093" i="8220"/>
  <c r="J1092" i="8220"/>
  <c r="E1092" i="8220"/>
  <c r="J1091" i="8220"/>
  <c r="E1091" i="8220"/>
  <c r="J1090" i="8220"/>
  <c r="E1090" i="8220"/>
  <c r="J1089" i="8220"/>
  <c r="E1089" i="8220"/>
  <c r="J1088" i="8220"/>
  <c r="E1088" i="8220"/>
  <c r="J1087" i="8220"/>
  <c r="E1087" i="8220"/>
  <c r="J1086" i="8220"/>
  <c r="E1086" i="8220"/>
  <c r="J1085" i="8220"/>
  <c r="E1085" i="8220"/>
  <c r="J1084" i="8220"/>
  <c r="E1084" i="8220"/>
  <c r="J1083" i="8220"/>
  <c r="E1083" i="8220"/>
  <c r="J1082" i="8220"/>
  <c r="E1082" i="8220"/>
  <c r="J1081" i="8220"/>
  <c r="E1081" i="8220"/>
  <c r="J1080" i="8220"/>
  <c r="E1080" i="8220"/>
  <c r="J1079" i="8220"/>
  <c r="E1079" i="8220"/>
  <c r="J1078" i="8220"/>
  <c r="E1078" i="8220"/>
  <c r="J1077" i="8220"/>
  <c r="E1077" i="8220"/>
  <c r="J1076" i="8220"/>
  <c r="E1076" i="8220"/>
  <c r="J1075" i="8220"/>
  <c r="E1075" i="8220"/>
  <c r="J1074" i="8220"/>
  <c r="E1074" i="8220"/>
  <c r="J1073" i="8220"/>
  <c r="E1073" i="8220"/>
  <c r="J1072" i="8220"/>
  <c r="E1072" i="8220"/>
  <c r="J1071" i="8220"/>
  <c r="E1071" i="8220"/>
  <c r="J1070" i="8220"/>
  <c r="E1070" i="8220"/>
  <c r="J1069" i="8220"/>
  <c r="E1069" i="8220"/>
  <c r="J1068" i="8220"/>
  <c r="E1068" i="8220"/>
  <c r="J1067" i="8220"/>
  <c r="E1067" i="8220"/>
  <c r="J1066" i="8220"/>
  <c r="E1066" i="8220"/>
  <c r="J1065" i="8220"/>
  <c r="E1065" i="8220"/>
  <c r="J1064" i="8220"/>
  <c r="E1064" i="8220"/>
  <c r="J1063" i="8220"/>
  <c r="E1063" i="8220"/>
  <c r="J1062" i="8220"/>
  <c r="E1062" i="8220"/>
  <c r="J1061" i="8220"/>
  <c r="E1061" i="8220"/>
  <c r="J1060" i="8220"/>
  <c r="E1060" i="8220"/>
  <c r="J1059" i="8220"/>
  <c r="E1059" i="8220"/>
  <c r="J1058" i="8220"/>
  <c r="E1058" i="8220"/>
  <c r="J1057" i="8220"/>
  <c r="E1057" i="8220"/>
  <c r="J1056" i="8220"/>
  <c r="E1056" i="8220"/>
  <c r="J1055" i="8220"/>
  <c r="E1055" i="8220"/>
  <c r="J1054" i="8220"/>
  <c r="E1054" i="8220"/>
  <c r="J1053" i="8220"/>
  <c r="E1053" i="8220"/>
  <c r="J1052" i="8220"/>
  <c r="E1052" i="8220"/>
  <c r="J1051" i="8220"/>
  <c r="E1051" i="8220"/>
  <c r="J1050" i="8220"/>
  <c r="E1050" i="8220"/>
  <c r="J1049" i="8220"/>
  <c r="E1049" i="8220"/>
  <c r="J1048" i="8220"/>
  <c r="E1048" i="8220"/>
  <c r="J1047" i="8220"/>
  <c r="E1047" i="8220"/>
  <c r="J1046" i="8220"/>
  <c r="E1046" i="8220"/>
  <c r="J1045" i="8220"/>
  <c r="E1045" i="8220"/>
  <c r="J1044" i="8220"/>
  <c r="E1044" i="8220"/>
  <c r="J1043" i="8220"/>
  <c r="E1043" i="8220"/>
  <c r="J1042" i="8220"/>
  <c r="E1042" i="8220"/>
  <c r="J1041" i="8220"/>
  <c r="E1041" i="8220"/>
  <c r="J1040" i="8220"/>
  <c r="E1040" i="8220"/>
  <c r="J1039" i="8220"/>
  <c r="E1039" i="8220"/>
  <c r="J1038" i="8220"/>
  <c r="E1038" i="8220"/>
  <c r="J1037" i="8220"/>
  <c r="E1037" i="8220"/>
  <c r="J1036" i="8220"/>
  <c r="E1036" i="8220"/>
  <c r="J1035" i="8220"/>
  <c r="N1035" i="8220" s="1"/>
  <c r="E1035" i="8220"/>
  <c r="J1034" i="8220"/>
  <c r="J1400" i="8220" s="1"/>
  <c r="E1034" i="8220"/>
  <c r="K2498" i="8220" l="1"/>
  <c r="J1766" i="8220"/>
  <c r="J2132" i="8220"/>
  <c r="N2132" i="8220" s="1"/>
  <c r="J2498" i="8220"/>
  <c r="N2498" i="8220" s="1"/>
  <c r="J3231" i="8220"/>
  <c r="N3231" i="8220" s="1"/>
  <c r="J3597" i="8220"/>
  <c r="N3597" i="8220" s="1"/>
  <c r="J3963" i="8220"/>
  <c r="N3963" i="8220" s="1"/>
  <c r="J4697" i="8220"/>
  <c r="N4697" i="8220" s="1"/>
  <c r="N6163" i="8220"/>
  <c r="J10560" i="8220"/>
  <c r="N10560" i="8220" s="1"/>
  <c r="K10251" i="8220"/>
  <c r="K10255" i="8220"/>
  <c r="K10259" i="8220"/>
  <c r="K10263" i="8220"/>
  <c r="K10267" i="8220"/>
  <c r="K10271" i="8220"/>
  <c r="K10275" i="8220"/>
  <c r="K10279" i="8220"/>
  <c r="K10283" i="8220"/>
  <c r="K10287" i="8220"/>
  <c r="K10291" i="8220"/>
  <c r="K10297" i="8220"/>
  <c r="N10297" i="8220"/>
  <c r="K10305" i="8220"/>
  <c r="N10305" i="8220"/>
  <c r="N10326" i="8220"/>
  <c r="K10326" i="8220"/>
  <c r="K10341" i="8220"/>
  <c r="N10341" i="8220"/>
  <c r="N10364" i="8220"/>
  <c r="K10364" i="8220"/>
  <c r="K10373" i="8220"/>
  <c r="N10373" i="8220"/>
  <c r="N10391" i="8220"/>
  <c r="K10391" i="8220"/>
  <c r="N10473" i="8220"/>
  <c r="K10473" i="8220"/>
  <c r="K10484" i="8220"/>
  <c r="N10484" i="8220"/>
  <c r="K10537" i="8220"/>
  <c r="N10537" i="8220"/>
  <c r="K10559" i="8220"/>
  <c r="N10559" i="8220"/>
  <c r="N8363" i="8220"/>
  <c r="K10299" i="8220"/>
  <c r="N10299" i="8220"/>
  <c r="K10307" i="8220"/>
  <c r="N10307" i="8220"/>
  <c r="N10315" i="8220"/>
  <c r="K10315" i="8220"/>
  <c r="N10337" i="8220"/>
  <c r="K10351" i="8220"/>
  <c r="N10351" i="8220"/>
  <c r="N10358" i="8220"/>
  <c r="K10358" i="8220"/>
  <c r="K10383" i="8220"/>
  <c r="N10383" i="8220"/>
  <c r="N10396" i="8220"/>
  <c r="K10396" i="8220"/>
  <c r="N10402" i="8220"/>
  <c r="K10402" i="8220"/>
  <c r="N10411" i="8220"/>
  <c r="K10411" i="8220"/>
  <c r="N10443" i="8220"/>
  <c r="K10443" i="8220"/>
  <c r="K10465" i="8220"/>
  <c r="N10465" i="8220"/>
  <c r="N10503" i="8220"/>
  <c r="K10503" i="8220"/>
  <c r="K10527" i="8220"/>
  <c r="N10527" i="8220"/>
  <c r="K10552" i="8220"/>
  <c r="N10552" i="8220"/>
  <c r="K10555" i="8220"/>
  <c r="N10555" i="8220"/>
  <c r="K10301" i="8220"/>
  <c r="N10301" i="8220"/>
  <c r="K10309" i="8220"/>
  <c r="N10309" i="8220"/>
  <c r="N10327" i="8220"/>
  <c r="K10327" i="8220"/>
  <c r="N10390" i="8220"/>
  <c r="K10390" i="8220"/>
  <c r="K10405" i="8220"/>
  <c r="N10405" i="8220"/>
  <c r="N10428" i="8220"/>
  <c r="K10428" i="8220"/>
  <c r="K10437" i="8220"/>
  <c r="N10437" i="8220"/>
  <c r="N10455" i="8220"/>
  <c r="K10455" i="8220"/>
  <c r="N10483" i="8220"/>
  <c r="K10483" i="8220"/>
  <c r="N10523" i="8220"/>
  <c r="K10523" i="8220"/>
  <c r="K10549" i="8220"/>
  <c r="N10549" i="8220"/>
  <c r="K10295" i="8220"/>
  <c r="N10295" i="8220"/>
  <c r="K10303" i="8220"/>
  <c r="N10303" i="8220"/>
  <c r="K10319" i="8220"/>
  <c r="N10319" i="8220"/>
  <c r="N10332" i="8220"/>
  <c r="K10332" i="8220"/>
  <c r="N10338" i="8220"/>
  <c r="K10338" i="8220"/>
  <c r="N10347" i="8220"/>
  <c r="K10347" i="8220"/>
  <c r="N10359" i="8220"/>
  <c r="K10359" i="8220"/>
  <c r="N10370" i="8220"/>
  <c r="K10370" i="8220"/>
  <c r="N10379" i="8220"/>
  <c r="K10379" i="8220"/>
  <c r="N10422" i="8220"/>
  <c r="K10422" i="8220"/>
  <c r="K10447" i="8220"/>
  <c r="N10447" i="8220"/>
  <c r="N10342" i="8220"/>
  <c r="K10342" i="8220"/>
  <c r="N10406" i="8220"/>
  <c r="K10406" i="8220"/>
  <c r="K10506" i="8220"/>
  <c r="N10506" i="8220"/>
  <c r="K10542" i="8220"/>
  <c r="N10542" i="8220"/>
  <c r="K10472" i="8220"/>
  <c r="N10472" i="8220"/>
  <c r="K10532" i="8220"/>
  <c r="N10532" i="8220"/>
  <c r="N10310" i="8220"/>
  <c r="K10310" i="8220"/>
  <c r="N10374" i="8220"/>
  <c r="K10374" i="8220"/>
  <c r="N10415" i="8220"/>
  <c r="K10423" i="8220"/>
  <c r="K10434" i="8220"/>
  <c r="N10438" i="8220"/>
  <c r="K10438" i="8220"/>
  <c r="N10457" i="8220"/>
  <c r="N10478" i="8220"/>
  <c r="N10494" i="8220"/>
  <c r="N10505" i="8220"/>
  <c r="N10508" i="8220"/>
  <c r="K10513" i="8220"/>
  <c r="N10517" i="8220"/>
  <c r="N10541" i="8220"/>
  <c r="K10556" i="8220"/>
  <c r="N10556" i="8220"/>
  <c r="O403" i="1"/>
  <c r="O419" i="1"/>
  <c r="O480" i="1"/>
  <c r="O481" i="1"/>
  <c r="O380" i="1"/>
  <c r="O406" i="1"/>
  <c r="O407" i="1"/>
  <c r="O415" i="1"/>
  <c r="O478" i="1"/>
  <c r="O515" i="1"/>
  <c r="V1549" i="1"/>
  <c r="Y3125" i="1"/>
  <c r="Y3126" i="1" s="1"/>
  <c r="Y3127" i="1" s="1"/>
  <c r="Y3128" i="1" s="1"/>
  <c r="Y3129" i="1" s="1"/>
  <c r="Y3130" i="1" s="1"/>
  <c r="Y3131" i="1" s="1"/>
  <c r="Y3132" i="1" s="1"/>
  <c r="Y3133" i="1" s="1"/>
  <c r="Y3134" i="1" s="1"/>
  <c r="Y3135" i="1" s="1"/>
  <c r="Y3136" i="1" s="1"/>
  <c r="Y3137" i="1" s="1"/>
  <c r="Y3138" i="1" s="1"/>
  <c r="Y3139" i="1" s="1"/>
  <c r="Y3140" i="1" s="1"/>
  <c r="Y3141" i="1" s="1"/>
  <c r="Y3142" i="1" s="1"/>
  <c r="Y3143" i="1" s="1"/>
  <c r="Y3144" i="1" s="1"/>
  <c r="Y3145" i="1" s="1"/>
  <c r="Y3146" i="1" s="1"/>
  <c r="Y3147" i="1" s="1"/>
  <c r="Y3148" i="1" s="1"/>
  <c r="Y3149" i="1" s="1"/>
  <c r="Y3150" i="1" s="1"/>
  <c r="Y3151" i="1" s="1"/>
  <c r="Y3152" i="1" s="1"/>
  <c r="Y3153" i="1" s="1"/>
  <c r="Y3154" i="1" s="1"/>
  <c r="Y3155" i="1" s="1"/>
  <c r="Y3156" i="1" s="1"/>
  <c r="Y3157" i="1" s="1"/>
  <c r="Y3158" i="1" s="1"/>
  <c r="Y3159" i="1" s="1"/>
  <c r="Y3160" i="1" s="1"/>
  <c r="Y3161" i="1" s="1"/>
  <c r="Y3162" i="1" s="1"/>
  <c r="Y3163" i="1" s="1"/>
  <c r="Y3164" i="1" s="1"/>
  <c r="Y3165" i="1" s="1"/>
  <c r="Y3166" i="1" s="1"/>
  <c r="Y3167" i="1" s="1"/>
  <c r="Y3168" i="1" s="1"/>
  <c r="Y3169" i="1" s="1"/>
  <c r="Y3170" i="1" s="1"/>
  <c r="Y3171" i="1" s="1"/>
  <c r="Y3172" i="1" s="1"/>
  <c r="Y3173" i="1" s="1"/>
  <c r="Y3174" i="1" s="1"/>
  <c r="Y3175" i="1" s="1"/>
  <c r="Y3176" i="1" s="1"/>
  <c r="Y3177" i="1" s="1"/>
  <c r="Y3178" i="1" s="1"/>
  <c r="Y3179" i="1" s="1"/>
  <c r="Y3180" i="1" s="1"/>
  <c r="Y3181" i="1" s="1"/>
  <c r="Y3182" i="1" s="1"/>
  <c r="Y3183" i="1" s="1"/>
  <c r="Y3184" i="1" s="1"/>
  <c r="Y3185" i="1" s="1"/>
  <c r="Y3186" i="1" s="1"/>
  <c r="Y3187" i="1" s="1"/>
  <c r="Y3188" i="1" s="1"/>
  <c r="Y3189" i="1" s="1"/>
  <c r="Y3190" i="1" s="1"/>
  <c r="Y3191" i="1" s="1"/>
  <c r="Y3192" i="1" s="1"/>
  <c r="Y3193" i="1" s="1"/>
  <c r="Y3194" i="1" s="1"/>
  <c r="Y3195" i="1" s="1"/>
  <c r="Y3196" i="1" s="1"/>
  <c r="Y3197" i="1" s="1"/>
  <c r="Y3198" i="1" s="1"/>
  <c r="Y3199" i="1" s="1"/>
  <c r="Y3200" i="1" s="1"/>
  <c r="Y3201" i="1" s="1"/>
  <c r="Y3202" i="1" s="1"/>
  <c r="Y3203" i="1" s="1"/>
  <c r="Y3204" i="1" s="1"/>
  <c r="Y3205" i="1" s="1"/>
  <c r="Y3206" i="1" s="1"/>
  <c r="Y3207" i="1" s="1"/>
  <c r="Y3208" i="1" s="1"/>
  <c r="Y3209" i="1" s="1"/>
  <c r="Y3210" i="1" s="1"/>
  <c r="Y3211" i="1" s="1"/>
  <c r="Y3212" i="1" s="1"/>
  <c r="Y3213" i="1" s="1"/>
  <c r="Y3214" i="1" s="1"/>
  <c r="Y3215" i="1" s="1"/>
  <c r="Y3216" i="1" s="1"/>
  <c r="Y3217" i="1" s="1"/>
  <c r="Y3218" i="1" s="1"/>
  <c r="Y3219" i="1" s="1"/>
  <c r="Y3220" i="1" s="1"/>
  <c r="Y3221" i="1" s="1"/>
  <c r="Y3222" i="1" s="1"/>
  <c r="Y3223" i="1" s="1"/>
  <c r="Y3224" i="1" s="1"/>
  <c r="Y3225" i="1" s="1"/>
  <c r="Y3226" i="1" s="1"/>
  <c r="Y3227" i="1" s="1"/>
  <c r="Y3228" i="1" s="1"/>
  <c r="Y3229" i="1" s="1"/>
  <c r="Y3230" i="1" s="1"/>
  <c r="Y3231" i="1" s="1"/>
  <c r="Y3232" i="1" s="1"/>
  <c r="Y3233" i="1" s="1"/>
  <c r="Y3234" i="1" s="1"/>
  <c r="Y3235" i="1" s="1"/>
  <c r="Y3236" i="1" s="1"/>
  <c r="Y3237" i="1" s="1"/>
  <c r="Y3238" i="1" s="1"/>
  <c r="Y3239" i="1" s="1"/>
  <c r="Y3240" i="1" s="1"/>
  <c r="Y3241" i="1" s="1"/>
  <c r="Y3242" i="1" s="1"/>
  <c r="Y3243" i="1" s="1"/>
  <c r="Y3244" i="1" s="1"/>
  <c r="Y3245" i="1" s="1"/>
  <c r="Y3246" i="1" s="1"/>
  <c r="Y3247" i="1" s="1"/>
  <c r="Y3248" i="1" s="1"/>
  <c r="Y3249" i="1" s="1"/>
  <c r="Y3250" i="1" s="1"/>
  <c r="Y3251" i="1" s="1"/>
  <c r="Y3252" i="1" s="1"/>
  <c r="Y3253" i="1" s="1"/>
  <c r="Y3254" i="1" s="1"/>
  <c r="Y3255" i="1" s="1"/>
  <c r="Y3256" i="1" s="1"/>
  <c r="Y3257" i="1" s="1"/>
  <c r="Y3258" i="1" s="1"/>
  <c r="Y3259" i="1" s="1"/>
  <c r="Y3260" i="1" s="1"/>
  <c r="N1034" i="8220"/>
  <c r="J2865" i="8220"/>
  <c r="N2865" i="8220" s="1"/>
  <c r="J5429" i="8220"/>
  <c r="N5429" i="8220" s="1"/>
  <c r="N5064" i="8220"/>
  <c r="J6894" i="8220"/>
  <c r="N6894" i="8220" s="1"/>
  <c r="J7627" i="8220"/>
  <c r="N7627" i="8220" s="1"/>
  <c r="N7262" i="8220"/>
  <c r="J4331" i="8220"/>
  <c r="N4331" i="8220" s="1"/>
  <c r="J5063" i="8220"/>
  <c r="N5063" i="8220" s="1"/>
  <c r="N4698" i="8220"/>
  <c r="N3964" i="8220"/>
  <c r="N3232" i="8220"/>
  <c r="J7261" i="8220"/>
  <c r="N7261" i="8220" s="1"/>
  <c r="N10320" i="8220"/>
  <c r="K10320" i="8220"/>
  <c r="N10352" i="8220"/>
  <c r="K10352" i="8220"/>
  <c r="N10384" i="8220"/>
  <c r="K10384" i="8220"/>
  <c r="N10416" i="8220"/>
  <c r="K10416" i="8220"/>
  <c r="N10448" i="8220"/>
  <c r="K10448" i="8220"/>
  <c r="J8360" i="8220"/>
  <c r="N8360" i="8220" s="1"/>
  <c r="N7994" i="8220"/>
  <c r="J5796" i="8220"/>
  <c r="N5796" i="8220" s="1"/>
  <c r="J6162" i="8220"/>
  <c r="N6162" i="8220" s="1"/>
  <c r="N5797" i="8220"/>
  <c r="N5430" i="8220"/>
  <c r="K10524" i="8220"/>
  <c r="N10524" i="8220"/>
  <c r="N7628" i="8220"/>
  <c r="J7993" i="8220"/>
  <c r="N7993" i="8220" s="1"/>
  <c r="N10330" i="8220"/>
  <c r="K10330" i="8220"/>
  <c r="N10362" i="8220"/>
  <c r="K10362" i="8220"/>
  <c r="N10394" i="8220"/>
  <c r="K10394" i="8220"/>
  <c r="N10426" i="8220"/>
  <c r="K10426" i="8220"/>
  <c r="K10476" i="8220"/>
  <c r="N10476" i="8220"/>
  <c r="N10456" i="8220"/>
  <c r="K10456" i="8220"/>
  <c r="N10464" i="8220"/>
  <c r="K10464" i="8220"/>
  <c r="K10504" i="8220"/>
  <c r="N10504" i="8220"/>
  <c r="N10336" i="8220"/>
  <c r="K10336" i="8220"/>
  <c r="N10368" i="8220"/>
  <c r="K10368" i="8220"/>
  <c r="N10400" i="8220"/>
  <c r="K10400" i="8220"/>
  <c r="N10432" i="8220"/>
  <c r="K10432" i="8220"/>
  <c r="N8362" i="8220"/>
  <c r="K8362" i="8220"/>
  <c r="K8727" i="8220" s="1"/>
  <c r="N10314" i="8220"/>
  <c r="K10314" i="8220"/>
  <c r="N10346" i="8220"/>
  <c r="K10346" i="8220"/>
  <c r="N10378" i="8220"/>
  <c r="K10378" i="8220"/>
  <c r="N10410" i="8220"/>
  <c r="K10410" i="8220"/>
  <c r="N10442" i="8220"/>
  <c r="K10442" i="8220"/>
  <c r="K10540" i="8220"/>
  <c r="N10540" i="8220"/>
  <c r="K10488" i="8220"/>
  <c r="N10488" i="8220"/>
  <c r="N10458" i="8220"/>
  <c r="K10458" i="8220"/>
  <c r="K10466" i="8220"/>
  <c r="N10466" i="8220"/>
  <c r="K10550" i="8220"/>
  <c r="N10550" i="8220"/>
  <c r="J10927" i="8220"/>
  <c r="N10927" i="8220" s="1"/>
  <c r="K10318" i="8220"/>
  <c r="K10334" i="8220"/>
  <c r="K10350" i="8220"/>
  <c r="K10366" i="8220"/>
  <c r="K10382" i="8220"/>
  <c r="K10398" i="8220"/>
  <c r="K10414" i="8220"/>
  <c r="K10430" i="8220"/>
  <c r="K10446" i="8220"/>
  <c r="N10492" i="8220"/>
  <c r="K10502" i="8220"/>
  <c r="N10502" i="8220"/>
  <c r="K10514" i="8220"/>
  <c r="N10514" i="8220"/>
  <c r="N10538" i="8220"/>
  <c r="J8727" i="8220"/>
  <c r="N8727" i="8220" s="1"/>
  <c r="K10194" i="8220"/>
  <c r="K10534" i="8220"/>
  <c r="N10534" i="8220"/>
  <c r="K10546" i="8220"/>
  <c r="N10546" i="8220"/>
  <c r="K10312" i="8220"/>
  <c r="K10328" i="8220"/>
  <c r="K10344" i="8220"/>
  <c r="K10360" i="8220"/>
  <c r="K10376" i="8220"/>
  <c r="K10392" i="8220"/>
  <c r="K10408" i="8220"/>
  <c r="K10424" i="8220"/>
  <c r="K10440" i="8220"/>
  <c r="N10454" i="8220"/>
  <c r="K10454" i="8220"/>
  <c r="N10462" i="8220"/>
  <c r="K10462" i="8220"/>
  <c r="N10474" i="8220"/>
  <c r="N10486" i="8220"/>
  <c r="K10498" i="8220"/>
  <c r="N10498" i="8220"/>
  <c r="N10522" i="8220"/>
  <c r="N10460" i="8220"/>
  <c r="K10460" i="8220"/>
  <c r="K10482" i="8220"/>
  <c r="N10482" i="8220"/>
  <c r="K10518" i="8220"/>
  <c r="N10518" i="8220"/>
  <c r="K10530" i="8220"/>
  <c r="N10530" i="8220"/>
  <c r="N10480" i="8220"/>
  <c r="N10496" i="8220"/>
  <c r="N10512" i="8220"/>
  <c r="N10528" i="8220"/>
  <c r="N10544" i="8220"/>
  <c r="O534" i="1"/>
  <c r="O441" i="1"/>
  <c r="O435" i="1"/>
  <c r="O647" i="1"/>
  <c r="O393" i="1"/>
  <c r="O505" i="1"/>
  <c r="O537" i="1"/>
  <c r="O552" i="1"/>
  <c r="X3181" i="1"/>
  <c r="X3182" i="1" s="1"/>
  <c r="X3183" i="1" s="1"/>
  <c r="X3184" i="1" s="1"/>
  <c r="X3185" i="1" s="1"/>
  <c r="X3186" i="1" s="1"/>
  <c r="X3187" i="1" s="1"/>
  <c r="X3188" i="1" s="1"/>
  <c r="X3189" i="1" s="1"/>
  <c r="X3190" i="1" s="1"/>
  <c r="X3191" i="1" s="1"/>
  <c r="X3192" i="1" s="1"/>
  <c r="X3193" i="1" s="1"/>
  <c r="X3194" i="1" s="1"/>
  <c r="X3195" i="1" s="1"/>
  <c r="X3196" i="1" s="1"/>
  <c r="X3197" i="1" s="1"/>
  <c r="X3198" i="1" s="1"/>
  <c r="X3199" i="1" s="1"/>
  <c r="X3200" i="1" s="1"/>
  <c r="X3201" i="1" s="1"/>
  <c r="X3202" i="1" s="1"/>
  <c r="X3203" i="1" s="1"/>
  <c r="X3204" i="1" s="1"/>
  <c r="X3205" i="1" s="1"/>
  <c r="X3206" i="1" s="1"/>
  <c r="X3207" i="1" s="1"/>
  <c r="X3208" i="1" s="1"/>
  <c r="X3209" i="1" s="1"/>
  <c r="X3210" i="1" s="1"/>
  <c r="X3211" i="1" s="1"/>
  <c r="X3212" i="1" s="1"/>
  <c r="X3213" i="1" s="1"/>
  <c r="X3214" i="1" s="1"/>
  <c r="X3215" i="1" s="1"/>
  <c r="X3216" i="1" s="1"/>
  <c r="X3217" i="1" s="1"/>
  <c r="X3218" i="1" s="1"/>
  <c r="X3219" i="1" s="1"/>
  <c r="X3220" i="1" s="1"/>
  <c r="X3221" i="1" s="1"/>
  <c r="X3222" i="1" s="1"/>
  <c r="X3223" i="1" s="1"/>
  <c r="X3224" i="1" s="1"/>
  <c r="X3225" i="1" s="1"/>
  <c r="X3226" i="1" s="1"/>
  <c r="X3227" i="1" s="1"/>
  <c r="X3228" i="1" s="1"/>
  <c r="X3229" i="1" s="1"/>
  <c r="X3230" i="1" s="1"/>
  <c r="X3231" i="1" s="1"/>
  <c r="X3232" i="1" s="1"/>
  <c r="X3233" i="1" s="1"/>
  <c r="X3234" i="1" s="1"/>
  <c r="X3235" i="1" s="1"/>
  <c r="X3236" i="1" s="1"/>
  <c r="X3237" i="1" s="1"/>
  <c r="X3238" i="1" s="1"/>
  <c r="X3239" i="1" s="1"/>
  <c r="X3240" i="1" s="1"/>
  <c r="X3241" i="1" s="1"/>
  <c r="X3242" i="1" s="1"/>
  <c r="X3243" i="1" s="1"/>
  <c r="X3244" i="1" s="1"/>
  <c r="X3245" i="1" s="1"/>
  <c r="X3246" i="1" s="1"/>
  <c r="X3247" i="1" s="1"/>
  <c r="X3248" i="1" s="1"/>
  <c r="X3249" i="1" s="1"/>
  <c r="X3250" i="1" s="1"/>
  <c r="X3251" i="1" s="1"/>
  <c r="X3252" i="1" s="1"/>
  <c r="X3253" i="1" s="1"/>
  <c r="X3254" i="1" s="1"/>
  <c r="X3255" i="1" s="1"/>
  <c r="X3256" i="1" s="1"/>
  <c r="X3257" i="1" s="1"/>
  <c r="X3258" i="1" s="1"/>
  <c r="X3259" i="1" s="1"/>
  <c r="X3260" i="1" s="1"/>
  <c r="O472" i="1"/>
  <c r="O484" i="1"/>
  <c r="O491" i="1"/>
  <c r="O541" i="1"/>
  <c r="O569" i="1"/>
  <c r="V2567" i="1"/>
  <c r="V2568" i="1" s="1"/>
  <c r="V2569" i="1" s="1"/>
  <c r="V2570" i="1" s="1"/>
  <c r="V2571" i="1" s="1"/>
  <c r="O2200" i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V2392" i="1" s="1"/>
  <c r="V2393" i="1" s="1"/>
  <c r="V2394" i="1" s="1"/>
  <c r="V2395" i="1" s="1"/>
  <c r="V2396" i="1" s="1"/>
  <c r="V2397" i="1" s="1"/>
  <c r="V2398" i="1" s="1"/>
  <c r="V2399" i="1" s="1"/>
  <c r="V2400" i="1" s="1"/>
  <c r="V2401" i="1" s="1"/>
  <c r="V2402" i="1" s="1"/>
  <c r="V2403" i="1" s="1"/>
  <c r="V2404" i="1" s="1"/>
  <c r="V2405" i="1" s="1"/>
  <c r="V2406" i="1" s="1"/>
  <c r="V2407" i="1" s="1"/>
  <c r="V2408" i="1" s="1"/>
  <c r="V2409" i="1" s="1"/>
  <c r="V2410" i="1" s="1"/>
  <c r="V2411" i="1" s="1"/>
  <c r="V2412" i="1" s="1"/>
  <c r="V2413" i="1" s="1"/>
  <c r="V2414" i="1" s="1"/>
  <c r="V2415" i="1" s="1"/>
  <c r="V2416" i="1" s="1"/>
  <c r="V2417" i="1" s="1"/>
  <c r="V2418" i="1" s="1"/>
  <c r="V2419" i="1" s="1"/>
  <c r="V2420" i="1" s="1"/>
  <c r="V2421" i="1" s="1"/>
  <c r="V2422" i="1" s="1"/>
  <c r="V2423" i="1" s="1"/>
  <c r="V2424" i="1" s="1"/>
  <c r="V2425" i="1" s="1"/>
  <c r="V2426" i="1" s="1"/>
  <c r="V2427" i="1" s="1"/>
  <c r="V2428" i="1" s="1"/>
  <c r="V2429" i="1" s="1"/>
  <c r="V2430" i="1" s="1"/>
  <c r="V2431" i="1" s="1"/>
  <c r="V2432" i="1" s="1"/>
  <c r="V2433" i="1" s="1"/>
  <c r="V2434" i="1" s="1"/>
  <c r="V2435" i="1" s="1"/>
  <c r="V2436" i="1" s="1"/>
  <c r="V2437" i="1" s="1"/>
  <c r="V2438" i="1" s="1"/>
  <c r="V2439" i="1" s="1"/>
  <c r="V2440" i="1" s="1"/>
  <c r="V2441" i="1" s="1"/>
  <c r="V2442" i="1" s="1"/>
  <c r="V2443" i="1" s="1"/>
  <c r="V2444" i="1" s="1"/>
  <c r="V2445" i="1" s="1"/>
  <c r="V2446" i="1" s="1"/>
  <c r="V2447" i="1" s="1"/>
  <c r="V2448" i="1" s="1"/>
  <c r="V2449" i="1" s="1"/>
  <c r="V2450" i="1" s="1"/>
  <c r="V2451" i="1" s="1"/>
  <c r="V2452" i="1" s="1"/>
  <c r="V2453" i="1" s="1"/>
  <c r="V2454" i="1" s="1"/>
  <c r="V2455" i="1" s="1"/>
  <c r="V2456" i="1" s="1"/>
  <c r="V2457" i="1" s="1"/>
  <c r="V2458" i="1" s="1"/>
  <c r="V2459" i="1" s="1"/>
  <c r="V2460" i="1" s="1"/>
  <c r="V2461" i="1" s="1"/>
  <c r="V2462" i="1" s="1"/>
  <c r="V2463" i="1" s="1"/>
  <c r="V2464" i="1" s="1"/>
  <c r="V2465" i="1" s="1"/>
  <c r="V2466" i="1" s="1"/>
  <c r="V2467" i="1" s="1"/>
  <c r="V2468" i="1" s="1"/>
  <c r="V2469" i="1" s="1"/>
  <c r="V2470" i="1" s="1"/>
  <c r="V2471" i="1" s="1"/>
  <c r="V2472" i="1" s="1"/>
  <c r="V2473" i="1" s="1"/>
  <c r="V2474" i="1" s="1"/>
  <c r="V2475" i="1" s="1"/>
  <c r="V2476" i="1" s="1"/>
  <c r="V2477" i="1" s="1"/>
  <c r="V2478" i="1" s="1"/>
  <c r="V2479" i="1" s="1"/>
  <c r="V2480" i="1" s="1"/>
  <c r="V2481" i="1" s="1"/>
  <c r="V2482" i="1" s="1"/>
  <c r="V2483" i="1" s="1"/>
  <c r="V2484" i="1" s="1"/>
  <c r="V2485" i="1" s="1"/>
  <c r="V2486" i="1" s="1"/>
  <c r="V2487" i="1" s="1"/>
  <c r="V2488" i="1" s="1"/>
  <c r="V2489" i="1" s="1"/>
  <c r="V2490" i="1" s="1"/>
  <c r="V2491" i="1" s="1"/>
  <c r="V2492" i="1" s="1"/>
  <c r="V2493" i="1" s="1"/>
  <c r="V2494" i="1" s="1"/>
  <c r="V2495" i="1" s="1"/>
  <c r="V2496" i="1" s="1"/>
  <c r="V2497" i="1" s="1"/>
  <c r="V2498" i="1" s="1"/>
  <c r="V2499" i="1" s="1"/>
  <c r="V2500" i="1" s="1"/>
  <c r="V2501" i="1" s="1"/>
  <c r="V2502" i="1" s="1"/>
  <c r="V2503" i="1" s="1"/>
  <c r="V2504" i="1" s="1"/>
  <c r="V2505" i="1" s="1"/>
  <c r="V2506" i="1" s="1"/>
  <c r="V2507" i="1" s="1"/>
  <c r="V2508" i="1" s="1"/>
  <c r="V2509" i="1" s="1"/>
  <c r="V2510" i="1" s="1"/>
  <c r="V2511" i="1" s="1"/>
  <c r="V2512" i="1" s="1"/>
  <c r="V2513" i="1" s="1"/>
  <c r="V2514" i="1" s="1"/>
  <c r="V2515" i="1" s="1"/>
  <c r="V2516" i="1" s="1"/>
  <c r="V2517" i="1" s="1"/>
  <c r="V2518" i="1" s="1"/>
  <c r="V2519" i="1" s="1"/>
  <c r="V2520" i="1" s="1"/>
  <c r="V2521" i="1" s="1"/>
  <c r="V2522" i="1" s="1"/>
  <c r="V2523" i="1" s="1"/>
  <c r="V2524" i="1" s="1"/>
  <c r="V2525" i="1" s="1"/>
  <c r="V2526" i="1" s="1"/>
  <c r="V2527" i="1" s="1"/>
  <c r="V2528" i="1" s="1"/>
  <c r="V2529" i="1" s="1"/>
  <c r="V2530" i="1" s="1"/>
  <c r="V2531" i="1" s="1"/>
  <c r="V2532" i="1" s="1"/>
  <c r="V2533" i="1" s="1"/>
  <c r="V2534" i="1" s="1"/>
  <c r="V2535" i="1" s="1"/>
  <c r="V2536" i="1" s="1"/>
  <c r="V2537" i="1" s="1"/>
  <c r="V2538" i="1" s="1"/>
  <c r="V2539" i="1" s="1"/>
  <c r="V2540" i="1" s="1"/>
  <c r="V2541" i="1" s="1"/>
  <c r="V2542" i="1" s="1"/>
  <c r="V2543" i="1" s="1"/>
  <c r="V2544" i="1" s="1"/>
  <c r="V2545" i="1" s="1"/>
  <c r="V2546" i="1" s="1"/>
  <c r="V2547" i="1" s="1"/>
  <c r="V2548" i="1" s="1"/>
  <c r="V2549" i="1" s="1"/>
  <c r="V2550" i="1" s="1"/>
  <c r="V2551" i="1" s="1"/>
  <c r="V2552" i="1" s="1"/>
  <c r="V2553" i="1" s="1"/>
  <c r="V2554" i="1" s="1"/>
  <c r="V2555" i="1" s="1"/>
  <c r="V2556" i="1" s="1"/>
  <c r="V2557" i="1" s="1"/>
  <c r="V2558" i="1" s="1"/>
  <c r="V2559" i="1" s="1"/>
  <c r="V2560" i="1" s="1"/>
  <c r="V2561" i="1" s="1"/>
  <c r="V2562" i="1" s="1"/>
  <c r="V2563" i="1" s="1"/>
  <c r="V2564" i="1" s="1"/>
  <c r="O385" i="1"/>
  <c r="O483" i="1"/>
  <c r="O509" i="1"/>
  <c r="O521" i="1"/>
  <c r="O525" i="1"/>
  <c r="O544" i="1"/>
  <c r="O566" i="1"/>
  <c r="O578" i="1"/>
  <c r="O593" i="1"/>
  <c r="O606" i="1"/>
  <c r="O616" i="1"/>
  <c r="O636" i="1"/>
  <c r="O643" i="1"/>
  <c r="O394" i="1"/>
  <c r="O398" i="1"/>
  <c r="O457" i="1"/>
  <c r="O494" i="1"/>
  <c r="O654" i="1"/>
  <c r="O396" i="1"/>
  <c r="O477" i="1"/>
  <c r="O615" i="1"/>
  <c r="O634" i="1"/>
  <c r="O638" i="1"/>
  <c r="O466" i="1"/>
  <c r="O489" i="1"/>
  <c r="O500" i="1"/>
  <c r="O504" i="1"/>
  <c r="O612" i="1"/>
  <c r="O455" i="1"/>
  <c r="O458" i="1"/>
  <c r="O608" i="1"/>
  <c r="P1421" i="1"/>
  <c r="V1836" i="1"/>
  <c r="V1837" i="1" s="1"/>
  <c r="V1838" i="1" s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2128" i="1" s="1"/>
  <c r="V2129" i="1" s="1"/>
  <c r="V2130" i="1" s="1"/>
  <c r="V2131" i="1" s="1"/>
  <c r="V2132" i="1" s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572" i="1"/>
  <c r="V2573" i="1" s="1"/>
  <c r="V2574" i="1" s="1"/>
  <c r="V2575" i="1" s="1"/>
  <c r="V2576" i="1" s="1"/>
  <c r="V2577" i="1" s="1"/>
  <c r="V2578" i="1" s="1"/>
  <c r="V2579" i="1" s="1"/>
  <c r="V2580" i="1" s="1"/>
  <c r="V2581" i="1" s="1"/>
  <c r="V2582" i="1" s="1"/>
  <c r="V2583" i="1" s="1"/>
  <c r="V2584" i="1" s="1"/>
  <c r="V2585" i="1" s="1"/>
  <c r="V2586" i="1" s="1"/>
  <c r="V2587" i="1" s="1"/>
  <c r="V2588" i="1" s="1"/>
  <c r="V2589" i="1" s="1"/>
  <c r="V2590" i="1" s="1"/>
  <c r="V2591" i="1" s="1"/>
  <c r="V2592" i="1" s="1"/>
  <c r="V2593" i="1" s="1"/>
  <c r="V2594" i="1" s="1"/>
  <c r="V2595" i="1" s="1"/>
  <c r="V2596" i="1" s="1"/>
  <c r="V2597" i="1" s="1"/>
  <c r="V2598" i="1" s="1"/>
  <c r="V2599" i="1" s="1"/>
  <c r="V2600" i="1" s="1"/>
  <c r="V2601" i="1" s="1"/>
  <c r="V2602" i="1" s="1"/>
  <c r="V2603" i="1" s="1"/>
  <c r="V2604" i="1" s="1"/>
  <c r="V2605" i="1" s="1"/>
  <c r="V2606" i="1" s="1"/>
  <c r="V2607" i="1" s="1"/>
  <c r="V2608" i="1" s="1"/>
  <c r="V2609" i="1" s="1"/>
  <c r="V2610" i="1" s="1"/>
  <c r="V2611" i="1" s="1"/>
  <c r="V2612" i="1" s="1"/>
  <c r="V2613" i="1" s="1"/>
  <c r="V2614" i="1" s="1"/>
  <c r="V2615" i="1" s="1"/>
  <c r="V2616" i="1" s="1"/>
  <c r="V2617" i="1" s="1"/>
  <c r="V2618" i="1" s="1"/>
  <c r="V2619" i="1" s="1"/>
  <c r="V2620" i="1" s="1"/>
  <c r="V2621" i="1" s="1"/>
  <c r="V2622" i="1" s="1"/>
  <c r="V2623" i="1" s="1"/>
  <c r="V2624" i="1" s="1"/>
  <c r="V2625" i="1" s="1"/>
  <c r="V2626" i="1" s="1"/>
  <c r="V2627" i="1" s="1"/>
  <c r="V2628" i="1" s="1"/>
  <c r="V2629" i="1" s="1"/>
  <c r="V2630" i="1" s="1"/>
  <c r="V2631" i="1" s="1"/>
  <c r="V2632" i="1" s="1"/>
  <c r="V2633" i="1" s="1"/>
  <c r="V2634" i="1" s="1"/>
  <c r="V2635" i="1" s="1"/>
  <c r="V2636" i="1" s="1"/>
  <c r="V2637" i="1" s="1"/>
  <c r="V2638" i="1" s="1"/>
  <c r="V2639" i="1" s="1"/>
  <c r="V2640" i="1" s="1"/>
  <c r="V2641" i="1" s="1"/>
  <c r="V2642" i="1" s="1"/>
  <c r="V2643" i="1" s="1"/>
  <c r="V2644" i="1" s="1"/>
  <c r="V2645" i="1" s="1"/>
  <c r="V2646" i="1" s="1"/>
  <c r="V2647" i="1" s="1"/>
  <c r="V2648" i="1" s="1"/>
  <c r="V2649" i="1" s="1"/>
  <c r="V2650" i="1" s="1"/>
  <c r="V2651" i="1" s="1"/>
  <c r="V2652" i="1" s="1"/>
  <c r="V2653" i="1" s="1"/>
  <c r="V2654" i="1" s="1"/>
  <c r="V2655" i="1" s="1"/>
  <c r="V2656" i="1" s="1"/>
  <c r="V2657" i="1" s="1"/>
  <c r="V2658" i="1" s="1"/>
  <c r="V2659" i="1" s="1"/>
  <c r="V2660" i="1" s="1"/>
  <c r="V2661" i="1" s="1"/>
  <c r="V2662" i="1" s="1"/>
  <c r="V2663" i="1" s="1"/>
  <c r="V2664" i="1" s="1"/>
  <c r="V2665" i="1" s="1"/>
  <c r="V2666" i="1" s="1"/>
  <c r="V2667" i="1" s="1"/>
  <c r="V2668" i="1" s="1"/>
  <c r="V2669" i="1" s="1"/>
  <c r="V2670" i="1" s="1"/>
  <c r="V2671" i="1" s="1"/>
  <c r="V2672" i="1" s="1"/>
  <c r="V2673" i="1" s="1"/>
  <c r="V2674" i="1" s="1"/>
  <c r="V2675" i="1" s="1"/>
  <c r="V2676" i="1" s="1"/>
  <c r="V2677" i="1" s="1"/>
  <c r="V2678" i="1" s="1"/>
  <c r="V2679" i="1" s="1"/>
  <c r="V2680" i="1" s="1"/>
  <c r="V2681" i="1" s="1"/>
  <c r="V2682" i="1" s="1"/>
  <c r="V2683" i="1" s="1"/>
  <c r="V2684" i="1" s="1"/>
  <c r="V2685" i="1" s="1"/>
  <c r="V2686" i="1" s="1"/>
  <c r="V2687" i="1" s="1"/>
  <c r="V2688" i="1" s="1"/>
  <c r="V2689" i="1" s="1"/>
  <c r="V2690" i="1" s="1"/>
  <c r="V2691" i="1" s="1"/>
  <c r="V2692" i="1" s="1"/>
  <c r="V2693" i="1" s="1"/>
  <c r="V2694" i="1" s="1"/>
  <c r="V2695" i="1" s="1"/>
  <c r="V2696" i="1" s="1"/>
  <c r="V2697" i="1" s="1"/>
  <c r="V2698" i="1" s="1"/>
  <c r="V2699" i="1" s="1"/>
  <c r="V2700" i="1" s="1"/>
  <c r="V2701" i="1" s="1"/>
  <c r="V2702" i="1" s="1"/>
  <c r="V2703" i="1" s="1"/>
  <c r="V2704" i="1" s="1"/>
  <c r="V2705" i="1" s="1"/>
  <c r="V2706" i="1" s="1"/>
  <c r="V2707" i="1" s="1"/>
  <c r="V2708" i="1" s="1"/>
  <c r="V2709" i="1" s="1"/>
  <c r="V2710" i="1" s="1"/>
  <c r="V2711" i="1" s="1"/>
  <c r="V2712" i="1" s="1"/>
  <c r="V2713" i="1" s="1"/>
  <c r="V2714" i="1" s="1"/>
  <c r="V2715" i="1" s="1"/>
  <c r="V2716" i="1" s="1"/>
  <c r="V2717" i="1" s="1"/>
  <c r="V2718" i="1" s="1"/>
  <c r="V2719" i="1" s="1"/>
  <c r="V2720" i="1" s="1"/>
  <c r="V2721" i="1" s="1"/>
  <c r="V2722" i="1" s="1"/>
  <c r="V2723" i="1" s="1"/>
  <c r="V2724" i="1" s="1"/>
  <c r="V2725" i="1" s="1"/>
  <c r="V2726" i="1" s="1"/>
  <c r="V2727" i="1" s="1"/>
  <c r="V2728" i="1" s="1"/>
  <c r="V2729" i="1" s="1"/>
  <c r="V2730" i="1" s="1"/>
  <c r="V2731" i="1" s="1"/>
  <c r="V2732" i="1" s="1"/>
  <c r="V2733" i="1" s="1"/>
  <c r="V2734" i="1" s="1"/>
  <c r="V2735" i="1" s="1"/>
  <c r="V2736" i="1" s="1"/>
  <c r="V2737" i="1" s="1"/>
  <c r="V2738" i="1" s="1"/>
  <c r="V2739" i="1" s="1"/>
  <c r="V2740" i="1" s="1"/>
  <c r="V2741" i="1" s="1"/>
  <c r="V2742" i="1" s="1"/>
  <c r="V2743" i="1" s="1"/>
  <c r="V2744" i="1" s="1"/>
  <c r="V2745" i="1" s="1"/>
  <c r="V2746" i="1" s="1"/>
  <c r="V2747" i="1" s="1"/>
  <c r="V2748" i="1" s="1"/>
  <c r="V2749" i="1" s="1"/>
  <c r="V2750" i="1" s="1"/>
  <c r="V2751" i="1" s="1"/>
  <c r="V2752" i="1" s="1"/>
  <c r="V2753" i="1" s="1"/>
  <c r="V2754" i="1" s="1"/>
  <c r="V2755" i="1" s="1"/>
  <c r="V2756" i="1" s="1"/>
  <c r="V2757" i="1" s="1"/>
  <c r="V2758" i="1" s="1"/>
  <c r="V2759" i="1" s="1"/>
  <c r="V2760" i="1" s="1"/>
  <c r="V2761" i="1" s="1"/>
  <c r="V2762" i="1" s="1"/>
  <c r="V2763" i="1" s="1"/>
  <c r="V2764" i="1" s="1"/>
  <c r="V2765" i="1" s="1"/>
  <c r="V2766" i="1" s="1"/>
  <c r="V2767" i="1" s="1"/>
  <c r="V2768" i="1" s="1"/>
  <c r="V2769" i="1" s="1"/>
  <c r="V2770" i="1" s="1"/>
  <c r="V2771" i="1" s="1"/>
  <c r="V2772" i="1" s="1"/>
  <c r="V2773" i="1" s="1"/>
  <c r="V2774" i="1" s="1"/>
  <c r="V2775" i="1" s="1"/>
  <c r="V2776" i="1" s="1"/>
  <c r="V2777" i="1" s="1"/>
  <c r="V2778" i="1" s="1"/>
  <c r="V2779" i="1" s="1"/>
  <c r="V2780" i="1" s="1"/>
  <c r="V2781" i="1" s="1"/>
  <c r="V2782" i="1" s="1"/>
  <c r="V2783" i="1" s="1"/>
  <c r="V2784" i="1" s="1"/>
  <c r="V2785" i="1" s="1"/>
  <c r="V2786" i="1" s="1"/>
  <c r="V2787" i="1" s="1"/>
  <c r="V2788" i="1" s="1"/>
  <c r="V2789" i="1" s="1"/>
  <c r="V2790" i="1" s="1"/>
  <c r="V2791" i="1" s="1"/>
  <c r="V2792" i="1" s="1"/>
  <c r="V2793" i="1" s="1"/>
  <c r="V2794" i="1" s="1"/>
  <c r="V2795" i="1" s="1"/>
  <c r="V2796" i="1" s="1"/>
  <c r="V2797" i="1" s="1"/>
  <c r="V2798" i="1" s="1"/>
  <c r="V2799" i="1" s="1"/>
  <c r="V2800" i="1" s="1"/>
  <c r="V2801" i="1" s="1"/>
  <c r="V2802" i="1" s="1"/>
  <c r="V2803" i="1" s="1"/>
  <c r="V2804" i="1" s="1"/>
  <c r="V2805" i="1" s="1"/>
  <c r="V2806" i="1" s="1"/>
  <c r="V2807" i="1" s="1"/>
  <c r="V2808" i="1" s="1"/>
  <c r="V2809" i="1" s="1"/>
  <c r="V2810" i="1" s="1"/>
  <c r="V2811" i="1" s="1"/>
  <c r="V2812" i="1" s="1"/>
  <c r="V2813" i="1" s="1"/>
  <c r="V2814" i="1" s="1"/>
  <c r="V2815" i="1" s="1"/>
  <c r="V2816" i="1" s="1"/>
  <c r="V2817" i="1" s="1"/>
  <c r="V2818" i="1" s="1"/>
  <c r="V2819" i="1" s="1"/>
  <c r="V2820" i="1" s="1"/>
  <c r="V2821" i="1" s="1"/>
  <c r="V2822" i="1" s="1"/>
  <c r="V2823" i="1" s="1"/>
  <c r="V2824" i="1" s="1"/>
  <c r="V2825" i="1" s="1"/>
  <c r="V2826" i="1" s="1"/>
  <c r="V2827" i="1" s="1"/>
  <c r="V2828" i="1" s="1"/>
  <c r="V2829" i="1" s="1"/>
  <c r="V2830" i="1" s="1"/>
  <c r="V2831" i="1" s="1"/>
  <c r="V2832" i="1" s="1"/>
  <c r="V2833" i="1" s="1"/>
  <c r="V2834" i="1" s="1"/>
  <c r="V2835" i="1" s="1"/>
  <c r="V2836" i="1" s="1"/>
  <c r="V2837" i="1" s="1"/>
  <c r="V2838" i="1" s="1"/>
  <c r="V2839" i="1" s="1"/>
  <c r="V2840" i="1" s="1"/>
  <c r="V2841" i="1" s="1"/>
  <c r="V2842" i="1" s="1"/>
  <c r="V2843" i="1" s="1"/>
  <c r="V2844" i="1" s="1"/>
  <c r="V2845" i="1" s="1"/>
  <c r="V2846" i="1" s="1"/>
  <c r="V2847" i="1" s="1"/>
  <c r="V2848" i="1" s="1"/>
  <c r="V2849" i="1" s="1"/>
  <c r="V2850" i="1" s="1"/>
  <c r="V2851" i="1" s="1"/>
  <c r="V2852" i="1" s="1"/>
  <c r="V2853" i="1" s="1"/>
  <c r="V2854" i="1" s="1"/>
  <c r="V2855" i="1" s="1"/>
  <c r="V2856" i="1" s="1"/>
  <c r="V2857" i="1" s="1"/>
  <c r="V2858" i="1" s="1"/>
  <c r="V2859" i="1" s="1"/>
  <c r="V2860" i="1" s="1"/>
  <c r="V2861" i="1" s="1"/>
  <c r="V2862" i="1" s="1"/>
  <c r="V2863" i="1" s="1"/>
  <c r="V2864" i="1" s="1"/>
  <c r="V2865" i="1" s="1"/>
  <c r="V2866" i="1" s="1"/>
  <c r="V2867" i="1" s="1"/>
  <c r="V2868" i="1" s="1"/>
  <c r="V2869" i="1" s="1"/>
  <c r="V2870" i="1" s="1"/>
  <c r="V2871" i="1" s="1"/>
  <c r="V2872" i="1" s="1"/>
  <c r="V2873" i="1" s="1"/>
  <c r="V2874" i="1" s="1"/>
  <c r="V2875" i="1" s="1"/>
  <c r="V2876" i="1" s="1"/>
  <c r="V2877" i="1" s="1"/>
  <c r="V2878" i="1" s="1"/>
  <c r="V2879" i="1" s="1"/>
  <c r="V2880" i="1" s="1"/>
  <c r="V2881" i="1" s="1"/>
  <c r="V2882" i="1" s="1"/>
  <c r="V2883" i="1" s="1"/>
  <c r="V2884" i="1" s="1"/>
  <c r="V2885" i="1" s="1"/>
  <c r="V2886" i="1" s="1"/>
  <c r="V2887" i="1" s="1"/>
  <c r="V2888" i="1" s="1"/>
  <c r="V2889" i="1" s="1"/>
  <c r="V2890" i="1" s="1"/>
  <c r="V2891" i="1" s="1"/>
  <c r="V2892" i="1" s="1"/>
  <c r="V2893" i="1" s="1"/>
  <c r="V2894" i="1" s="1"/>
  <c r="V2895" i="1" s="1"/>
  <c r="V2896" i="1" s="1"/>
  <c r="V2897" i="1" s="1"/>
  <c r="V2898" i="1" s="1"/>
  <c r="V2899" i="1" s="1"/>
  <c r="V2900" i="1" s="1"/>
  <c r="V2901" i="1" s="1"/>
  <c r="V2902" i="1" s="1"/>
  <c r="V2903" i="1" s="1"/>
  <c r="V2904" i="1" s="1"/>
  <c r="V2905" i="1" s="1"/>
  <c r="V2906" i="1" s="1"/>
  <c r="V2907" i="1" s="1"/>
  <c r="V2908" i="1" s="1"/>
  <c r="V2909" i="1" s="1"/>
  <c r="V2910" i="1" s="1"/>
  <c r="V2911" i="1" s="1"/>
  <c r="V2912" i="1" s="1"/>
  <c r="V2913" i="1" s="1"/>
  <c r="V2914" i="1" s="1"/>
  <c r="V2915" i="1" s="1"/>
  <c r="V2916" i="1" s="1"/>
  <c r="V2917" i="1" s="1"/>
  <c r="V2918" i="1" s="1"/>
  <c r="V2919" i="1" s="1"/>
  <c r="V2920" i="1" s="1"/>
  <c r="V2921" i="1" s="1"/>
  <c r="V2922" i="1" s="1"/>
  <c r="V2923" i="1" s="1"/>
  <c r="V2924" i="1" s="1"/>
  <c r="V2925" i="1" s="1"/>
  <c r="V2926" i="1" s="1"/>
  <c r="V2927" i="1" s="1"/>
  <c r="V2928" i="1" s="1"/>
  <c r="V2929" i="1" s="1"/>
  <c r="O657" i="1"/>
  <c r="O506" i="1"/>
  <c r="O347" i="1"/>
  <c r="O379" i="1"/>
  <c r="O592" i="1"/>
  <c r="O464" i="1"/>
  <c r="O428" i="1"/>
  <c r="O225" i="1"/>
  <c r="O280" i="1"/>
  <c r="O355" i="1"/>
  <c r="Q569" i="1"/>
  <c r="Q611" i="1"/>
  <c r="O329" i="1"/>
  <c r="O341" i="1"/>
  <c r="Q402" i="1"/>
  <c r="O601" i="1"/>
  <c r="O82" i="1"/>
  <c r="O584" i="1"/>
  <c r="O114" i="1"/>
  <c r="O142" i="1"/>
  <c r="O255" i="1"/>
  <c r="O589" i="1"/>
  <c r="O254" i="1"/>
  <c r="Q478" i="1"/>
  <c r="O158" i="1"/>
  <c r="Q494" i="1"/>
  <c r="O18" i="1"/>
  <c r="O123" i="1"/>
  <c r="O139" i="1"/>
  <c r="O216" i="1"/>
  <c r="Q415" i="1"/>
  <c r="O565" i="1"/>
  <c r="O30" i="1"/>
  <c r="O243" i="1"/>
  <c r="O302" i="1"/>
  <c r="Q565" i="1"/>
  <c r="O624" i="1"/>
  <c r="O16" i="1"/>
  <c r="O86" i="1"/>
  <c r="O98" i="1"/>
  <c r="O141" i="1"/>
  <c r="O307" i="1"/>
  <c r="O365" i="1"/>
  <c r="O413" i="1"/>
  <c r="O511" i="1"/>
  <c r="O546" i="1"/>
  <c r="Q616" i="1"/>
  <c r="O28" i="1"/>
  <c r="O32" i="1"/>
  <c r="Q83" i="1"/>
  <c r="O157" i="1"/>
  <c r="O211" i="1"/>
  <c r="Q226" i="1"/>
  <c r="O266" i="1"/>
  <c r="Q281" i="1"/>
  <c r="O288" i="1"/>
  <c r="O22" i="1"/>
  <c r="O51" i="1"/>
  <c r="O101" i="1"/>
  <c r="O197" i="1"/>
  <c r="O264" i="1"/>
  <c r="O278" i="1"/>
  <c r="O296" i="1"/>
  <c r="O299" i="1"/>
  <c r="O317" i="1"/>
  <c r="Q348" i="1"/>
  <c r="O395" i="1"/>
  <c r="Q398" i="1"/>
  <c r="O405" i="1"/>
  <c r="O461" i="1"/>
  <c r="Q472" i="1"/>
  <c r="O475" i="1"/>
  <c r="O517" i="1"/>
  <c r="O603" i="1"/>
  <c r="O37" i="1"/>
  <c r="O66" i="1"/>
  <c r="Q140" i="1"/>
  <c r="O223" i="1"/>
  <c r="O245" i="1"/>
  <c r="O325" i="1"/>
  <c r="O424" i="1"/>
  <c r="O625" i="1"/>
  <c r="Q23" i="1"/>
  <c r="O167" i="1"/>
  <c r="O580" i="1"/>
  <c r="O27" i="1"/>
  <c r="O70" i="1"/>
  <c r="O102" i="1"/>
  <c r="O121" i="1"/>
  <c r="O125" i="1"/>
  <c r="O175" i="1"/>
  <c r="O213" i="1"/>
  <c r="O249" i="1"/>
  <c r="O262" i="1"/>
  <c r="O304" i="1"/>
  <c r="O311" i="1"/>
  <c r="Q326" i="1"/>
  <c r="O371" i="1"/>
  <c r="O410" i="1"/>
  <c r="O417" i="1"/>
  <c r="O591" i="1"/>
  <c r="O664" i="1"/>
  <c r="Q31" i="1"/>
  <c r="O39" i="1"/>
  <c r="O78" i="1"/>
  <c r="O85" i="1"/>
  <c r="O232" i="1"/>
  <c r="Q256" i="1"/>
  <c r="Q308" i="1"/>
  <c r="O357" i="1"/>
  <c r="O368" i="1"/>
  <c r="O389" i="1"/>
  <c r="O439" i="1"/>
  <c r="O456" i="1"/>
  <c r="O594" i="1"/>
  <c r="Q626" i="1"/>
  <c r="O50" i="1"/>
  <c r="O75" i="1"/>
  <c r="O100" i="1"/>
  <c r="Q103" i="1"/>
  <c r="O218" i="1"/>
  <c r="Q250" i="1"/>
  <c r="Q305" i="1"/>
  <c r="O460" i="1"/>
  <c r="O574" i="1"/>
  <c r="O19" i="1"/>
  <c r="O34" i="1"/>
  <c r="O46" i="1"/>
  <c r="O67" i="1"/>
  <c r="O91" i="1"/>
  <c r="O163" i="1"/>
  <c r="O209" i="1"/>
  <c r="O215" i="1"/>
  <c r="Q218" i="1"/>
  <c r="O227" i="1"/>
  <c r="O234" i="1"/>
  <c r="O286" i="1"/>
  <c r="Q300" i="1"/>
  <c r="O303" i="1"/>
  <c r="O349" i="1"/>
  <c r="O363" i="1"/>
  <c r="O366" i="1"/>
  <c r="O376" i="1"/>
  <c r="O387" i="1"/>
  <c r="Q424" i="1"/>
  <c r="O496" i="1"/>
  <c r="O502" i="1"/>
  <c r="Q543" i="1"/>
  <c r="O626" i="1"/>
  <c r="O52" i="1"/>
  <c r="O64" i="1"/>
  <c r="O76" i="1"/>
  <c r="Q79" i="1"/>
  <c r="O94" i="1"/>
  <c r="Q115" i="1"/>
  <c r="O136" i="1"/>
  <c r="Q142" i="1"/>
  <c r="O222" i="1"/>
  <c r="O271" i="1"/>
  <c r="O400" i="1"/>
  <c r="Q461" i="1"/>
  <c r="O645" i="1"/>
  <c r="O11" i="1"/>
  <c r="O59" i="1"/>
  <c r="O112" i="1"/>
  <c r="Q122" i="1"/>
  <c r="O182" i="1"/>
  <c r="O193" i="1"/>
  <c r="O231" i="1"/>
  <c r="Q287" i="1"/>
  <c r="O294" i="1"/>
  <c r="Q304" i="1"/>
  <c r="O310" i="1"/>
  <c r="O392" i="1"/>
  <c r="Q395" i="1"/>
  <c r="Q407" i="1"/>
  <c r="Q435" i="1"/>
  <c r="O482" i="1"/>
  <c r="O512" i="1"/>
  <c r="O524" i="1"/>
  <c r="O547" i="1"/>
  <c r="O573" i="1"/>
  <c r="O14" i="1"/>
  <c r="Q29" i="1"/>
  <c r="O44" i="1"/>
  <c r="O62" i="1"/>
  <c r="Q77" i="1"/>
  <c r="O83" i="1"/>
  <c r="O107" i="1"/>
  <c r="O200" i="1"/>
  <c r="O238" i="1"/>
  <c r="O345" i="1"/>
  <c r="O451" i="1"/>
  <c r="Q541" i="1"/>
  <c r="O550" i="1"/>
  <c r="O588" i="1"/>
  <c r="O618" i="1"/>
  <c r="O630" i="1"/>
  <c r="O633" i="1"/>
  <c r="O20" i="1"/>
  <c r="O53" i="1"/>
  <c r="O68" i="1"/>
  <c r="Q71" i="1"/>
  <c r="O80" i="1"/>
  <c r="O92" i="1"/>
  <c r="O110" i="1"/>
  <c r="O116" i="1"/>
  <c r="O119" i="1"/>
  <c r="O147" i="1"/>
  <c r="O151" i="1"/>
  <c r="O229" i="1"/>
  <c r="O241" i="1"/>
  <c r="O247" i="1"/>
  <c r="O256" i="1"/>
  <c r="O272" i="1"/>
  <c r="O432" i="1"/>
  <c r="Q482" i="1"/>
  <c r="O510" i="1"/>
  <c r="Q524" i="1"/>
  <c r="Q577" i="1"/>
  <c r="O637" i="1"/>
  <c r="O13" i="1"/>
  <c r="O36" i="1"/>
  <c r="Q39" i="1"/>
  <c r="O48" i="1"/>
  <c r="O60" i="1"/>
  <c r="Q93" i="1"/>
  <c r="O99" i="1"/>
  <c r="O127" i="1"/>
  <c r="O166" i="1"/>
  <c r="O279" i="1"/>
  <c r="Q505" i="1"/>
  <c r="O543" i="1"/>
  <c r="O21" i="1"/>
  <c r="O43" i="1"/>
  <c r="O54" i="1"/>
  <c r="O69" i="1"/>
  <c r="O84" i="1"/>
  <c r="Q87" i="1"/>
  <c r="O96" i="1"/>
  <c r="O108" i="1"/>
  <c r="O117" i="1"/>
  <c r="Q124" i="1"/>
  <c r="O131" i="1"/>
  <c r="O152" i="1"/>
  <c r="O181" i="1"/>
  <c r="Q224" i="1"/>
  <c r="O239" i="1"/>
  <c r="O248" i="1"/>
  <c r="Q312" i="1"/>
  <c r="O372" i="1"/>
  <c r="Q394" i="1"/>
  <c r="O449" i="1"/>
  <c r="O453" i="1"/>
  <c r="O467" i="1"/>
  <c r="O522" i="1"/>
  <c r="Q605" i="1"/>
  <c r="Q608" i="1"/>
  <c r="O631" i="1"/>
  <c r="O641" i="1"/>
  <c r="O12" i="1"/>
  <c r="O35" i="1"/>
  <c r="O115" i="1"/>
  <c r="O137" i="1"/>
  <c r="O143" i="1"/>
  <c r="O155" i="1"/>
  <c r="Q158" i="1"/>
  <c r="O173" i="1"/>
  <c r="O179" i="1"/>
  <c r="O201" i="1"/>
  <c r="O214" i="1"/>
  <c r="O230" i="1"/>
  <c r="O246" i="1"/>
  <c r="O263" i="1"/>
  <c r="O297" i="1"/>
  <c r="O313" i="1"/>
  <c r="O333" i="1"/>
  <c r="Q350" i="1"/>
  <c r="Q358" i="1"/>
  <c r="Q366" i="1"/>
  <c r="Q389" i="1"/>
  <c r="Q392" i="1"/>
  <c r="O409" i="1"/>
  <c r="Q453" i="1"/>
  <c r="Q456" i="1"/>
  <c r="Q481" i="1"/>
  <c r="Q510" i="1"/>
  <c r="Q533" i="1"/>
  <c r="O597" i="1"/>
  <c r="Q637" i="1"/>
  <c r="Q654" i="1"/>
  <c r="Q657" i="1"/>
  <c r="O10" i="1"/>
  <c r="O17" i="1"/>
  <c r="O26" i="1"/>
  <c r="O33" i="1"/>
  <c r="O42" i="1"/>
  <c r="O49" i="1"/>
  <c r="O58" i="1"/>
  <c r="O65" i="1"/>
  <c r="O74" i="1"/>
  <c r="O81" i="1"/>
  <c r="O90" i="1"/>
  <c r="O97" i="1"/>
  <c r="O106" i="1"/>
  <c r="O113" i="1"/>
  <c r="O120" i="1"/>
  <c r="O126" i="1"/>
  <c r="O135" i="1"/>
  <c r="O150" i="1"/>
  <c r="O165" i="1"/>
  <c r="Q176" i="1"/>
  <c r="O185" i="1"/>
  <c r="O191" i="1"/>
  <c r="O199" i="1"/>
  <c r="O207" i="1"/>
  <c r="O212" i="1"/>
  <c r="O221" i="1"/>
  <c r="O228" i="1"/>
  <c r="O237" i="1"/>
  <c r="O244" i="1"/>
  <c r="O253" i="1"/>
  <c r="O270" i="1"/>
  <c r="Q289" i="1"/>
  <c r="Q295" i="1"/>
  <c r="Q330" i="1"/>
  <c r="Q342" i="1"/>
  <c r="O353" i="1"/>
  <c r="O361" i="1"/>
  <c r="O369" i="1"/>
  <c r="O383" i="1"/>
  <c r="O459" i="1"/>
  <c r="O470" i="1"/>
  <c r="O8" i="1"/>
  <c r="O15" i="1"/>
  <c r="Q17" i="1"/>
  <c r="O24" i="1"/>
  <c r="O31" i="1"/>
  <c r="Q33" i="1"/>
  <c r="O40" i="1"/>
  <c r="O47" i="1"/>
  <c r="Q49" i="1"/>
  <c r="O56" i="1"/>
  <c r="O63" i="1"/>
  <c r="Q65" i="1"/>
  <c r="O72" i="1"/>
  <c r="O79" i="1"/>
  <c r="Q81" i="1"/>
  <c r="O88" i="1"/>
  <c r="O95" i="1"/>
  <c r="Q97" i="1"/>
  <c r="O104" i="1"/>
  <c r="O111" i="1"/>
  <c r="Q113" i="1"/>
  <c r="Q120" i="1"/>
  <c r="Q126" i="1"/>
  <c r="Q138" i="1"/>
  <c r="Q156" i="1"/>
  <c r="O168" i="1"/>
  <c r="O174" i="1"/>
  <c r="O183" i="1"/>
  <c r="O210" i="1"/>
  <c r="Q212" i="1"/>
  <c r="O219" i="1"/>
  <c r="O226" i="1"/>
  <c r="Q228" i="1"/>
  <c r="O235" i="1"/>
  <c r="O242" i="1"/>
  <c r="Q244" i="1"/>
  <c r="O251" i="1"/>
  <c r="O295" i="1"/>
  <c r="Q298" i="1"/>
  <c r="O412" i="1"/>
  <c r="O436" i="1"/>
  <c r="O447" i="1"/>
  <c r="O462" i="1"/>
  <c r="O473" i="1"/>
  <c r="O487" i="1"/>
  <c r="O501" i="1"/>
  <c r="O503" i="1"/>
  <c r="O520" i="1"/>
  <c r="O527" i="1"/>
  <c r="O572" i="1"/>
  <c r="O600" i="1"/>
  <c r="O611" i="1"/>
  <c r="O629" i="1"/>
  <c r="O632" i="1"/>
  <c r="Q646" i="1"/>
  <c r="O29" i="1"/>
  <c r="O38" i="1"/>
  <c r="O45" i="1"/>
  <c r="O61" i="1"/>
  <c r="O77" i="1"/>
  <c r="O93" i="1"/>
  <c r="O109" i="1"/>
  <c r="O118" i="1"/>
  <c r="O133" i="1"/>
  <c r="O153" i="1"/>
  <c r="O159" i="1"/>
  <c r="O171" i="1"/>
  <c r="Q174" i="1"/>
  <c r="Q186" i="1"/>
  <c r="O217" i="1"/>
  <c r="O224" i="1"/>
  <c r="O233" i="1"/>
  <c r="O240" i="1"/>
  <c r="O281" i="1"/>
  <c r="O287" i="1"/>
  <c r="O298" i="1"/>
  <c r="O312" i="1"/>
  <c r="O321" i="1"/>
  <c r="O337" i="1"/>
  <c r="O351" i="1"/>
  <c r="O359" i="1"/>
  <c r="O367" i="1"/>
  <c r="Q387" i="1"/>
  <c r="Q410" i="1"/>
  <c r="Q451" i="1"/>
  <c r="Q503" i="1"/>
  <c r="Q517" i="1"/>
  <c r="Q520" i="1"/>
  <c r="O570" i="1"/>
  <c r="O575" i="1"/>
  <c r="Q593" i="1"/>
  <c r="O595" i="1"/>
  <c r="O609" i="1"/>
  <c r="O619" i="1"/>
  <c r="O652" i="1"/>
  <c r="O655" i="1"/>
  <c r="Q664" i="1"/>
  <c r="O598" i="1"/>
  <c r="O617" i="1"/>
  <c r="O9" i="1"/>
  <c r="O25" i="1"/>
  <c r="O41" i="1"/>
  <c r="O57" i="1"/>
  <c r="O73" i="1"/>
  <c r="O89" i="1"/>
  <c r="O105" i="1"/>
  <c r="O184" i="1"/>
  <c r="O190" i="1"/>
  <c r="O198" i="1"/>
  <c r="O206" i="1"/>
  <c r="O220" i="1"/>
  <c r="O236" i="1"/>
  <c r="O252" i="1"/>
  <c r="O370" i="1"/>
  <c r="O373" i="1"/>
  <c r="Q376" i="1"/>
  <c r="Q379" i="1"/>
  <c r="O382" i="1"/>
  <c r="Q405" i="1"/>
  <c r="O408" i="1"/>
  <c r="O420" i="1"/>
  <c r="O445" i="1"/>
  <c r="O469" i="1"/>
  <c r="O523" i="1"/>
  <c r="O571" i="1"/>
  <c r="O586" i="1"/>
  <c r="O596" i="1"/>
  <c r="O605" i="1"/>
  <c r="O620" i="1"/>
  <c r="Q633" i="1"/>
  <c r="O23" i="1"/>
  <c r="O55" i="1"/>
  <c r="O71" i="1"/>
  <c r="O87" i="1"/>
  <c r="O103" i="1"/>
  <c r="O134" i="1"/>
  <c r="O149" i="1"/>
  <c r="O169" i="1"/>
  <c r="O250" i="1"/>
  <c r="O265" i="1"/>
  <c r="O282" i="1"/>
  <c r="Q288" i="1"/>
  <c r="Q368" i="1"/>
  <c r="Q385" i="1"/>
  <c r="O411" i="1"/>
  <c r="Q417" i="1"/>
  <c r="Q449" i="1"/>
  <c r="Q458" i="1"/>
  <c r="O463" i="1"/>
  <c r="Q515" i="1"/>
  <c r="Q523" i="1"/>
  <c r="O538" i="1"/>
  <c r="O582" i="1"/>
  <c r="O599" i="1"/>
  <c r="O610" i="1"/>
  <c r="O628" i="1"/>
  <c r="Q662" i="1"/>
  <c r="O129" i="1"/>
  <c r="O145" i="1"/>
  <c r="O161" i="1"/>
  <c r="O177" i="1"/>
  <c r="Q261" i="1"/>
  <c r="O260" i="1"/>
  <c r="O291" i="1"/>
  <c r="Q292" i="1"/>
  <c r="O319" i="1"/>
  <c r="Q320" i="1"/>
  <c r="O283" i="1"/>
  <c r="Q284" i="1"/>
  <c r="Q309" i="1"/>
  <c r="O308" i="1"/>
  <c r="O378" i="1"/>
  <c r="Q377" i="1"/>
  <c r="O377" i="1"/>
  <c r="O132" i="1"/>
  <c r="O148" i="1"/>
  <c r="O164" i="1"/>
  <c r="O180" i="1"/>
  <c r="O189" i="1"/>
  <c r="O196" i="1"/>
  <c r="O205" i="1"/>
  <c r="Q293" i="1"/>
  <c r="O292" i="1"/>
  <c r="Q324" i="1"/>
  <c r="O323" i="1"/>
  <c r="O300" i="1"/>
  <c r="Q301" i="1"/>
  <c r="Q497" i="1"/>
  <c r="O497" i="1"/>
  <c r="O498" i="1"/>
  <c r="Q666" i="1"/>
  <c r="O666" i="1"/>
  <c r="O667" i="1"/>
  <c r="O130" i="1"/>
  <c r="Q132" i="1"/>
  <c r="O146" i="1"/>
  <c r="Q148" i="1"/>
  <c r="O162" i="1"/>
  <c r="Q164" i="1"/>
  <c r="O178" i="1"/>
  <c r="Q180" i="1"/>
  <c r="O187" i="1"/>
  <c r="O194" i="1"/>
  <c r="O203" i="1"/>
  <c r="O275" i="1"/>
  <c r="Q276" i="1"/>
  <c r="O284" i="1"/>
  <c r="Q285" i="1"/>
  <c r="O327" i="1"/>
  <c r="Q328" i="1"/>
  <c r="O514" i="1"/>
  <c r="Q513" i="1"/>
  <c r="O513" i="1"/>
  <c r="Q567" i="1"/>
  <c r="O567" i="1"/>
  <c r="O568" i="1"/>
  <c r="O128" i="1"/>
  <c r="O144" i="1"/>
  <c r="O160" i="1"/>
  <c r="O176" i="1"/>
  <c r="O192" i="1"/>
  <c r="O208" i="1"/>
  <c r="O267" i="1"/>
  <c r="Q268" i="1"/>
  <c r="Q277" i="1"/>
  <c r="O276" i="1"/>
  <c r="Q332" i="1"/>
  <c r="O331" i="1"/>
  <c r="Q528" i="1"/>
  <c r="O528" i="1"/>
  <c r="O124" i="1"/>
  <c r="O140" i="1"/>
  <c r="O156" i="1"/>
  <c r="O172" i="1"/>
  <c r="O188" i="1"/>
  <c r="O204" i="1"/>
  <c r="O259" i="1"/>
  <c r="Q260" i="1"/>
  <c r="O268" i="1"/>
  <c r="Q269" i="1"/>
  <c r="O122" i="1"/>
  <c r="O138" i="1"/>
  <c r="O154" i="1"/>
  <c r="O170" i="1"/>
  <c r="O186" i="1"/>
  <c r="O195" i="1"/>
  <c r="O202" i="1"/>
  <c r="Q316" i="1"/>
  <c r="O315" i="1"/>
  <c r="Q532" i="1"/>
  <c r="O532" i="1"/>
  <c r="O257" i="1"/>
  <c r="Q264" i="1"/>
  <c r="O273" i="1"/>
  <c r="Q280" i="1"/>
  <c r="O289" i="1"/>
  <c r="Q296" i="1"/>
  <c r="O305" i="1"/>
  <c r="Q315" i="1"/>
  <c r="O314" i="1"/>
  <c r="Q323" i="1"/>
  <c r="O322" i="1"/>
  <c r="Q331" i="1"/>
  <c r="O330" i="1"/>
  <c r="Q339" i="1"/>
  <c r="O338" i="1"/>
  <c r="Q399" i="1"/>
  <c r="O399" i="1"/>
  <c r="O402" i="1"/>
  <c r="O414" i="1"/>
  <c r="Q413" i="1"/>
  <c r="Q425" i="1"/>
  <c r="O425" i="1"/>
  <c r="Q433" i="1"/>
  <c r="O433" i="1"/>
  <c r="O526" i="1"/>
  <c r="O531" i="1"/>
  <c r="O577" i="1"/>
  <c r="O649" i="1"/>
  <c r="Q648" i="1"/>
  <c r="Q388" i="1"/>
  <c r="O388" i="1"/>
  <c r="Q479" i="1"/>
  <c r="O479" i="1"/>
  <c r="Q495" i="1"/>
  <c r="O495" i="1"/>
  <c r="Q519" i="1"/>
  <c r="O519" i="1"/>
  <c r="Q590" i="1"/>
  <c r="O590" i="1"/>
  <c r="Q614" i="1"/>
  <c r="O614" i="1"/>
  <c r="O258" i="1"/>
  <c r="Q267" i="1"/>
  <c r="O269" i="1"/>
  <c r="O274" i="1"/>
  <c r="Q283" i="1"/>
  <c r="O285" i="1"/>
  <c r="O290" i="1"/>
  <c r="Q299" i="1"/>
  <c r="O301" i="1"/>
  <c r="O306" i="1"/>
  <c r="Q321" i="1"/>
  <c r="O320" i="1"/>
  <c r="Q329" i="1"/>
  <c r="O328" i="1"/>
  <c r="Q337" i="1"/>
  <c r="O336" i="1"/>
  <c r="O339" i="1"/>
  <c r="Q345" i="1"/>
  <c r="O344" i="1"/>
  <c r="Q423" i="1"/>
  <c r="O423" i="1"/>
  <c r="O426" i="1"/>
  <c r="Q431" i="1"/>
  <c r="O431" i="1"/>
  <c r="O434" i="1"/>
  <c r="Q468" i="1"/>
  <c r="O468" i="1"/>
  <c r="O485" i="1"/>
  <c r="Q484" i="1"/>
  <c r="Q508" i="1"/>
  <c r="O508" i="1"/>
  <c r="O529" i="1"/>
  <c r="Q319" i="1"/>
  <c r="O318" i="1"/>
  <c r="Q327" i="1"/>
  <c r="O326" i="1"/>
  <c r="Q335" i="1"/>
  <c r="O334" i="1"/>
  <c r="Q343" i="1"/>
  <c r="O342" i="1"/>
  <c r="Q386" i="1"/>
  <c r="O386" i="1"/>
  <c r="Q421" i="1"/>
  <c r="O421" i="1"/>
  <c r="Q429" i="1"/>
  <c r="O429" i="1"/>
  <c r="O530" i="1"/>
  <c r="O564" i="1"/>
  <c r="Q563" i="1"/>
  <c r="O576" i="1"/>
  <c r="O602" i="1"/>
  <c r="Q601" i="1"/>
  <c r="O384" i="1"/>
  <c r="Q383" i="1"/>
  <c r="Q401" i="1"/>
  <c r="O401" i="1"/>
  <c r="Q404" i="1"/>
  <c r="O404" i="1"/>
  <c r="Q488" i="1"/>
  <c r="O488" i="1"/>
  <c r="Q499" i="1"/>
  <c r="O499" i="1"/>
  <c r="Q623" i="1"/>
  <c r="O623" i="1"/>
  <c r="O261" i="1"/>
  <c r="O277" i="1"/>
  <c r="O293" i="1"/>
  <c r="O309" i="1"/>
  <c r="Q317" i="1"/>
  <c r="O316" i="1"/>
  <c r="Q325" i="1"/>
  <c r="O324" i="1"/>
  <c r="Q333" i="1"/>
  <c r="O332" i="1"/>
  <c r="O335" i="1"/>
  <c r="Q341" i="1"/>
  <c r="O340" i="1"/>
  <c r="O343" i="1"/>
  <c r="Q375" i="1"/>
  <c r="O375" i="1"/>
  <c r="O391" i="1"/>
  <c r="Q390" i="1"/>
  <c r="O390" i="1"/>
  <c r="O422" i="1"/>
  <c r="Q427" i="1"/>
  <c r="O427" i="1"/>
  <c r="O430" i="1"/>
  <c r="Q440" i="1"/>
  <c r="O440" i="1"/>
  <c r="O492" i="1"/>
  <c r="Q491" i="1"/>
  <c r="O533" i="1"/>
  <c r="Q536" i="1"/>
  <c r="O536" i="1"/>
  <c r="Q545" i="1"/>
  <c r="O545" i="1"/>
  <c r="O346" i="1"/>
  <c r="O348" i="1"/>
  <c r="O350" i="1"/>
  <c r="O352" i="1"/>
  <c r="O354" i="1"/>
  <c r="O356" i="1"/>
  <c r="O358" i="1"/>
  <c r="O360" i="1"/>
  <c r="O362" i="1"/>
  <c r="O364" i="1"/>
  <c r="O539" i="1"/>
  <c r="O646" i="1"/>
  <c r="O653" i="1"/>
  <c r="O416" i="1"/>
  <c r="O418" i="1"/>
  <c r="O444" i="1"/>
  <c r="O446" i="1"/>
  <c r="O448" i="1"/>
  <c r="O450" i="1"/>
  <c r="O452" i="1"/>
  <c r="O454" i="1"/>
  <c r="O465" i="1"/>
  <c r="O474" i="1"/>
  <c r="O476" i="1"/>
  <c r="O516" i="1"/>
  <c r="O518" i="1"/>
  <c r="O542" i="1"/>
  <c r="O551" i="1"/>
  <c r="O579" i="1"/>
  <c r="O581" i="1"/>
  <c r="O583" i="1"/>
  <c r="O585" i="1"/>
  <c r="O587" i="1"/>
  <c r="O604" i="1"/>
  <c r="O635" i="1"/>
  <c r="O642" i="1"/>
  <c r="O656" i="1"/>
  <c r="O658" i="1"/>
  <c r="O663" i="1"/>
  <c r="O665" i="1"/>
  <c r="Q418" i="1"/>
  <c r="Q454" i="1"/>
  <c r="Q465" i="1"/>
  <c r="Q476" i="1"/>
  <c r="Q542" i="1"/>
  <c r="Q551" i="1"/>
  <c r="Q583" i="1"/>
  <c r="Q585" i="1"/>
  <c r="Q587" i="1"/>
  <c r="Q604" i="1"/>
  <c r="Q635" i="1"/>
  <c r="Q642" i="1"/>
  <c r="K10560" i="8220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C12273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EA: Water level is collected from the Polgolla DRCC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<sst xmlns="http://schemas.openxmlformats.org/spreadsheetml/2006/main" count="3263" uniqueCount="441">
  <si>
    <t>DATE</t>
  </si>
  <si>
    <t>INFLOW 
(MCM)</t>
  </si>
  <si>
    <t>MAX</t>
  </si>
  <si>
    <t>MIN</t>
  </si>
  <si>
    <t>CURRENT</t>
  </si>
  <si>
    <t>GROSS</t>
  </si>
  <si>
    <t>DEAD</t>
  </si>
  <si>
    <t>AVAILABLE</t>
  </si>
  <si>
    <t>BOTTOM OUTLET</t>
  </si>
  <si>
    <t>POWER</t>
  </si>
  <si>
    <t>WATER 
DISCHARGE (MCM)</t>
  </si>
  <si>
    <t>STORAGE 
 (MCM)</t>
  </si>
  <si>
    <t>RESERVOIR LEVEL  
(m  m.s.l)</t>
  </si>
  <si>
    <t>MONTH</t>
  </si>
  <si>
    <t>------------------</t>
  </si>
  <si>
    <t>--------------------</t>
  </si>
  <si>
    <t>-----------</t>
  </si>
  <si>
    <t>------------</t>
  </si>
  <si>
    <t>---------------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</si>
  <si>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</si>
  <si>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</si>
  <si>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</si>
  <si>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</si>
  <si>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</si>
  <si>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</si>
  <si>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</si>
  <si>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</si>
  <si>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</si>
  <si>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</si>
  <si>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</si>
  <si>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</si>
  <si>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AVAILABLE 
PERCENTAGE ON
ACTIVE  STORAGE</t>
  </si>
  <si>
    <t>%</t>
  </si>
  <si>
    <t xml:space="preserve"> </t>
  </si>
  <si>
    <t>SPILLWAY SILL LEVEL</t>
  </si>
  <si>
    <t>TOTAL ENERGY GENERATED (GWh)</t>
  </si>
  <si>
    <t>RAIN FALL
mm</t>
  </si>
  <si>
    <t>WATER  RETURNS  VICTORIA YEAR 2015</t>
  </si>
  <si>
    <t>1.4/8</t>
  </si>
  <si>
    <t>HMIS</t>
  </si>
  <si>
    <t>Spillway Discharge</t>
  </si>
  <si>
    <t>SCADA Level</t>
  </si>
  <si>
    <t>0</t>
  </si>
  <si>
    <t/>
  </si>
  <si>
    <t>Inflow cumulative</t>
  </si>
  <si>
    <t>Power Cumulative (MCM)</t>
  </si>
  <si>
    <t>Sleeve Valve Discharge (MCM)</t>
  </si>
  <si>
    <t>Sleeve Valve</t>
  </si>
  <si>
    <t>TOTAL OUT FLOW (MCM)</t>
  </si>
  <si>
    <t>HYDROLOGICAL DATA - VICTORIA</t>
  </si>
  <si>
    <t xml:space="preserve">WATER LEVEL </t>
  </si>
  <si>
    <t xml:space="preserve">STORAGE </t>
  </si>
  <si>
    <t>RELEASES (MCM)</t>
  </si>
  <si>
    <t xml:space="preserve">INFLOW </t>
  </si>
  <si>
    <t xml:space="preserve">ENERGY </t>
  </si>
  <si>
    <t xml:space="preserve">RAIN FALL </t>
  </si>
  <si>
    <t xml:space="preserve">722, (MCM)   </t>
  </si>
  <si>
    <t xml:space="preserve">POWER </t>
  </si>
  <si>
    <t xml:space="preserve">B/OUTLET </t>
  </si>
  <si>
    <t>SPILLWAY</t>
  </si>
  <si>
    <t>TOTAL</t>
  </si>
  <si>
    <t>(MCM)</t>
  </si>
  <si>
    <t>(GWh)</t>
  </si>
  <si>
    <t>(mm)</t>
  </si>
  <si>
    <t>N.A.</t>
  </si>
  <si>
    <t>-</t>
  </si>
  <si>
    <t>nil</t>
  </si>
  <si>
    <t>NIL</t>
  </si>
  <si>
    <t xml:space="preserve">             --</t>
  </si>
  <si>
    <t xml:space="preserve">                 --</t>
  </si>
  <si>
    <t>-0.56</t>
  </si>
  <si>
    <t>438.04, (m,MSL)</t>
  </si>
  <si>
    <t>Sum</t>
  </si>
  <si>
    <t>sum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</si>
  <si>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</si>
  <si>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</si>
  <si>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</si>
  <si>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</si>
  <si>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</si>
  <si>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</si>
  <si>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</si>
  <si>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</si>
  <si>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</si>
  <si>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</si>
  <si>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</si>
  <si>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</si>
  <si>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</si>
  <si>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</si>
  <si>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</si>
  <si>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</si>
  <si>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</si>
  <si>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</si>
  <si>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</si>
  <si>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</si>
  <si>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</si>
  <si>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</si>
  <si>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</si>
  <si>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</si>
  <si>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</si>
  <si>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</si>
  <si>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</si>
  <si>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</si>
  <si>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</si>
  <si>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</si>
  <si>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</si>
  <si>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</si>
  <si>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</si>
  <si>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</si>
  <si>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</si>
  <si>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</si>
  <si>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</si>
  <si>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</si>
  <si>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</si>
  <si>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</si>
  <si>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</si>
  <si>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</si>
  <si>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</si>
  <si>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</si>
  <si>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</si>
  <si>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</si>
  <si>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</si>
  <si>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</si>
  <si>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</si>
  <si>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</si>
  <si>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</si>
  <si>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</si>
  <si>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</si>
  <si>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</si>
  <si>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</si>
  <si>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</si>
  <si>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</si>
  <si>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</si>
  <si>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</si>
  <si>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</si>
  <si>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</si>
  <si>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</si>
  <si>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</si>
  <si>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</si>
  <si>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</si>
  <si>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</si>
  <si>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</si>
  <si>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</si>
  <si>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</si>
  <si>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</si>
  <si>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</si>
  <si>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</si>
  <si>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</si>
  <si>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</si>
  <si>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</si>
  <si>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</si>
  <si>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</si>
  <si>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</si>
  <si>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</si>
  <si>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</si>
  <si>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</si>
  <si>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</si>
  <si>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</si>
  <si>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</si>
  <si>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</si>
  <si>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</si>
  <si>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</si>
  <si>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</si>
  <si>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</si>
  <si>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</si>
  <si>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</si>
  <si>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</si>
  <si>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</si>
  <si>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</si>
  <si>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</si>
  <si>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</si>
  <si>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</si>
  <si>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</si>
  <si>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</si>
  <si>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</si>
  <si>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</si>
  <si>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</si>
  <si>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</si>
  <si>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</si>
  <si>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</si>
  <si>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</si>
  <si>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</si>
  <si>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</si>
  <si>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</si>
  <si>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</si>
  <si>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</si>
  <si>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</si>
  <si>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</si>
  <si>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</si>
  <si>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</si>
  <si>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</si>
  <si>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</si>
  <si>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</si>
  <si>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</si>
  <si>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</si>
  <si>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</si>
  <si>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</si>
  <si>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</si>
  <si>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</si>
  <si>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</si>
  <si>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</si>
  <si>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</si>
  <si>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</si>
  <si>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</si>
  <si>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</si>
  <si>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</si>
  <si>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</si>
  <si>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</si>
  <si>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</si>
  <si>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</si>
  <si>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</si>
  <si>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</si>
  <si>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</si>
  <si>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</si>
  <si>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</si>
  <si>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</si>
  <si>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</si>
  <si>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</si>
  <si>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</si>
  <si>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</si>
  <si>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</si>
  <si>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</si>
  <si>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</si>
  <si>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</si>
  <si>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</si>
  <si>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</si>
  <si>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</si>
  <si>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</si>
  <si>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</si>
  <si>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</si>
  <si>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</si>
  <si>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</si>
  <si>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</si>
  <si>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</si>
  <si>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</si>
  <si>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</si>
  <si>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</si>
  <si>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</si>
  <si>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</si>
  <si>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</si>
  <si>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</si>
  <si>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</si>
  <si>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</si>
  <si>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</si>
  <si>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</si>
  <si>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</si>
  <si>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</si>
  <si>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</si>
  <si>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</si>
  <si>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</si>
  <si>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</si>
  <si>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</si>
  <si>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</si>
  <si>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</si>
  <si>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</si>
  <si>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</si>
  <si>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</si>
  <si>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</si>
  <si>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</si>
  <si>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</si>
  <si>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</si>
  <si>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</si>
  <si>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</si>
  <si>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</si>
  <si>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</si>
  <si>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</si>
  <si>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</si>
  <si>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</si>
  <si>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</si>
  <si>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</si>
  <si>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</si>
  <si>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</si>
  <si>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</si>
  <si>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</si>
  <si>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</si>
  <si>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</si>
  <si>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</si>
  <si>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</si>
  <si>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</si>
  <si>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</si>
  <si>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</si>
  <si>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</si>
  <si>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</si>
  <si>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</si>
  <si>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</si>
  <si>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</si>
  <si>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</si>
  <si>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</si>
  <si>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</si>
  <si>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</si>
  <si>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</si>
  <si>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</si>
  <si>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</si>
  <si>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</si>
  <si>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</si>
  <si>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</si>
  <si>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</si>
  <si>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</si>
  <si>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</si>
  <si>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</si>
  <si>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</si>
  <si>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</si>
  <si>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</si>
  <si>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</si>
  <si>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</si>
  <si>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</si>
  <si>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</si>
  <si>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</si>
  <si>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</si>
  <si>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</si>
  <si>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</si>
  <si>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</si>
  <si>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</si>
  <si>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</si>
  <si>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</si>
  <si>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</si>
  <si>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</si>
  <si>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</si>
  <si>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</si>
  <si>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</si>
  <si>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</si>
  <si>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</si>
  <si>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</si>
  <si>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</si>
  <si>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</si>
  <si>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</si>
  <si>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</si>
  <si>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</si>
  <si>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</si>
  <si>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</si>
  <si>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</si>
  <si>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</si>
  <si>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</si>
  <si>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</si>
  <si>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</si>
  <si>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</si>
  <si>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</si>
  <si>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</si>
  <si>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</si>
  <si>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</si>
  <si>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</si>
  <si>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</si>
  <si>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</si>
  <si>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</si>
  <si>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</si>
  <si>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</si>
  <si>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</si>
  <si>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</si>
  <si>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</si>
  <si>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</si>
  <si>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</si>
  <si>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</si>
  <si>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</si>
  <si>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</si>
  <si>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</si>
  <si>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</si>
  <si>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</si>
  <si>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</si>
  <si>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</si>
  <si>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</si>
  <si>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</si>
  <si>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</si>
  <si>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</si>
  <si>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</si>
  <si>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</si>
  <si>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</si>
  <si>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</si>
  <si>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</si>
  <si>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</si>
  <si>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</si>
  <si>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</si>
  <si>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</si>
  <si>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</si>
  <si>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</si>
  <si>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</si>
  <si>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</si>
  <si>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</si>
  <si>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</si>
  <si>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</si>
  <si>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</si>
  <si>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</si>
  <si>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</si>
  <si>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</si>
  <si>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</si>
  <si>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</si>
  <si>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</si>
  <si>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</si>
  <si>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</si>
  <si>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</si>
  <si>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</si>
  <si>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</si>
  <si>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</si>
  <si>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</si>
  <si>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</si>
  <si>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</si>
  <si>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</si>
  <si>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</si>
  <si>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</si>
  <si>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</si>
  <si>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</si>
  <si>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</si>
  <si>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</si>
  <si>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</si>
  <si>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</si>
  <si>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</si>
  <si>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</si>
  <si>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</si>
  <si>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</si>
  <si>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</si>
  <si>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</si>
  <si>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</si>
  <si>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</si>
  <si>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</si>
  <si>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</si>
  <si>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</si>
  <si>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</si>
  <si>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</si>
  <si>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</si>
  <si>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</si>
  <si>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</si>
  <si>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</si>
  <si>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</si>
  <si>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</si>
  <si>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</si>
  <si>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</si>
  <si>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</si>
  <si>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</si>
  <si>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</si>
  <si>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</si>
  <si>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</si>
  <si>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</si>
  <si>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</si>
  <si>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</si>
  <si>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</si>
  <si>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</si>
  <si>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</si>
  <si>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</si>
  <si>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</si>
  <si>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</si>
  <si>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</si>
  <si>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Total</t>
  </si>
  <si>
    <t>Total Out flow Cumulative (MCM)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</si>
</sst>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0.000"/>
    <numFmt numFmtId="165" formatCode="0.0"/>
    <numFmt numFmtId="166" formatCode="mm/dd/yy;@"/>
    <numFmt numFmtId="167" formatCode="0.0000"/>
    <numFmt numFmtId="168" formatCode="[$-409]d\-mmm\-yy;@"/>
    <numFmt numFmtId="169" formatCode="0.00_)"/>
    <numFmt numFmtId="170" formatCode="0.00000000000000"/>
  </numFmts>
  <fonts count="45" x14ac:knownFonts="1">
    <font>
      <sz val="10"/>
      <name val="Times New Roman"/>
    </font>
    <font>
      <sz val="11"/>
      <name val="Calibri"/>
      <family val="2"/>
    </font>
    <font>
      <sz val="11"/>
      <name val="Calibri"/>
      <family val="2"/>
    </font>
    <font>
      <sz val="10"/>
      <name val="Times New Roman"/>
      <family val="1"/>
    </font>
    <font>
      <sz val="11"/>
      <name val="Times New Roman"/>
      <family val="1"/>
    </font>
    <font>
      <sz val="11"/>
      <color indexed="10"/>
      <name val="Times New Roman"/>
      <family val="1"/>
    </font>
    <font>
      <sz val="11"/>
      <color rgb="FF0000FF"/>
      <name val="Times New Roman"/>
      <family val="1"/>
    </font>
    <font>
      <sz val="11"/>
      <color rgb="FF009900"/>
      <name val="Times New Roman"/>
      <family val="1"/>
    </font>
    <font>
      <sz val="11"/>
      <color rgb="FFFF00FF"/>
      <name val="Times New Roman"/>
      <family val="1"/>
    </font>
    <font>
      <sz val="11"/>
      <color indexed="14"/>
      <name val="Times New Roman"/>
      <family val="1"/>
    </font>
    <font>
      <b/>
      <sz val="11"/>
      <name val="Times New Roman"/>
      <family val="1"/>
    </font>
    <font>
      <b/>
      <sz val="11"/>
      <color indexed="10"/>
      <name val="Times New Roman"/>
      <family val="1"/>
    </font>
    <font>
      <sz val="11"/>
      <color indexed="12"/>
      <name val="Times New Roman"/>
      <family val="1"/>
    </font>
    <font>
      <sz val="11"/>
      <color indexed="53"/>
      <name val="Times New Roman"/>
      <family val="1"/>
    </font>
    <font>
      <sz val="11"/>
      <color indexed="52"/>
      <name val="Times New Roman"/>
      <family val="1"/>
    </font>
    <font>
      <sz val="11"/>
      <color theme="9" tint="-0.249977111117893"/>
      <name val="Times New Roman"/>
      <family val="1"/>
    </font>
    <font>
      <sz val="11"/>
      <color rgb="FFFF0000"/>
      <name val="Times New Roman"/>
      <family val="1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</font>
    <font>
      <sz val="11"/>
      <color rgb="FF92D050"/>
      <name val="Times New Roman"/>
      <family val="1"/>
    </font>
    <font>
      <sz val="11"/>
      <color rgb="FF00B050"/>
      <name val="Times New Roman"/>
      <family val="1"/>
    </font>
    <font>
      <b/>
      <sz val="13"/>
      <name val="Times New Roman"/>
      <family val="1"/>
    </font>
    <font>
      <sz val="10"/>
      <color indexed="12"/>
      <name val="Times New Roman"/>
      <family val="1"/>
    </font>
    <font>
      <sz val="10"/>
      <color rgb="FF00B050"/>
      <name val="Times New Roman"/>
      <family val="1"/>
    </font>
    <font>
      <sz val="10"/>
      <color rgb="FF1E38F6"/>
      <name val="Times New Roman"/>
      <family val="1"/>
    </font>
    <font>
      <sz val="10"/>
      <color indexed="53"/>
      <name val="Times New Roman"/>
      <family val="1"/>
    </font>
    <font>
      <sz val="10"/>
      <color indexed="14"/>
      <name val="Times New Roman"/>
      <family val="1"/>
    </font>
    <font>
      <sz val="10"/>
      <color indexed="10"/>
      <name val="Times New Roman"/>
      <family val="1"/>
    </font>
    <font>
      <sz val="10"/>
      <color rgb="FFFF0000"/>
      <name val="Times New Roman"/>
      <family val="1"/>
    </font>
    <font>
      <sz val="18"/>
      <color theme="3"/>
      <name val="Cambria"/>
      <family val="2"/>
      <scheme val="major"/>
    </font>
    <font>
      <b/>
      <sz val="11"/>
      <color theme="3"/>
      <name val="Calibri"/>
      <family val="2"/>
      <scheme val="minor"/>
    </font>
    <font>
      <sz val="12"/>
      <name val="Cambria"/>
      <family val="1"/>
    </font>
    <font>
      <b/>
      <sz val="12"/>
      <name val="Cambria"/>
      <family val="1"/>
    </font>
    <font>
      <b/>
      <sz val="10"/>
      <name val="Cambria"/>
      <family val="1"/>
    </font>
    <font>
      <sz val="10"/>
      <name val="Cambria"/>
      <family val="1"/>
    </font>
    <font>
      <b/>
      <sz val="13"/>
      <name val="Cambria"/>
      <family val="1"/>
    </font>
    <font>
      <sz val="11"/>
      <color rgb="FF1E38F6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theme="5" tint="-0.249977111117893"/>
      <name val="Times New Roman"/>
      <family val="1"/>
    </font>
    <font>
      <sz val="10"/>
      <color rgb="FF009900"/>
      <name val="Times New Roman"/>
      <family val="1"/>
    </font>
    <font>
      <sz val="10"/>
      <color rgb="FF0000FF"/>
      <name val="Times New Roman"/>
      <family val="1"/>
    </font>
    <font>
      <sz val="10"/>
      <color rgb="FFFF00FF"/>
      <name val="Times New Roman"/>
      <family val="1"/>
    </font>
    <font>
      <sz val="11"/>
      <color theme="7" tint="-0.499984740745262"/>
      <name val="Times New Roman"/>
      <family val="1"/>
    </font>
    <font>
      <sz val="10"/>
      <name val="Times New Roman"/>
    </font>
  </fonts>
  <fills count="24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B1A0C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theme="4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66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7">
    <xf numFmtId="0" fontId="0" fillId="0" borderId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43" fontId="44" fillId="0" borderId="0" applyFont="0" applyFill="0" applyBorder="0" applyAlignment="0" applyProtection="0"/>
  </cellStyleXfs>
  <cellXfs count="289">
    <xf numFmtId="0" fontId="0" fillId="0" borderId="0" xfId="0"/>
    <xf numFmtId="2" fontId="4" fillId="0" borderId="0" xfId="0" applyNumberFormat="1" applyFont="1" applyAlignment="1">
      <alignment horizontal="center" vertical="center"/>
    </xf>
    <xf numFmtId="2" fontId="5" fillId="0" borderId="0" xfId="0" applyNumberFormat="1" applyFont="1" applyAlignment="1">
      <alignment horizontal="center"/>
    </xf>
    <xf numFmtId="2" fontId="5" fillId="5" borderId="0" xfId="0" applyNumberFormat="1" applyFont="1" applyFill="1" applyAlignment="1">
      <alignment horizontal="center"/>
    </xf>
    <xf numFmtId="164" fontId="6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6" fillId="5" borderId="0" xfId="0" applyNumberFormat="1" applyFont="1" applyFill="1" applyAlignment="1">
      <alignment horizontal="center" vertical="center"/>
    </xf>
    <xf numFmtId="164" fontId="4" fillId="7" borderId="0" xfId="0" applyNumberFormat="1" applyFont="1" applyFill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2" fontId="8" fillId="0" borderId="0" xfId="0" applyNumberFormat="1" applyFont="1" applyAlignment="1">
      <alignment horizontal="center" vertical="center"/>
    </xf>
    <xf numFmtId="164" fontId="4" fillId="5" borderId="0" xfId="0" applyNumberFormat="1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2" fontId="8" fillId="6" borderId="0" xfId="0" applyNumberFormat="1" applyFont="1" applyFill="1" applyAlignment="1">
      <alignment horizontal="center" vertical="center"/>
    </xf>
    <xf numFmtId="2" fontId="9" fillId="6" borderId="0" xfId="0" applyNumberFormat="1" applyFont="1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4" fillId="0" borderId="0" xfId="0" quotePrefix="1" applyFont="1" applyAlignment="1">
      <alignment horizontal="center" vertical="center"/>
    </xf>
    <xf numFmtId="0" fontId="10" fillId="0" borderId="0" xfId="0" quotePrefix="1" applyFont="1" applyAlignment="1">
      <alignment horizontal="center" vertical="center"/>
    </xf>
    <xf numFmtId="0" fontId="10" fillId="0" borderId="0" xfId="0" applyFont="1" applyAlignment="1">
      <alignment horizontal="center" vertical="center" textRotation="90"/>
    </xf>
    <xf numFmtId="2" fontId="10" fillId="4" borderId="1" xfId="0" applyNumberFormat="1" applyFont="1" applyFill="1" applyBorder="1" applyAlignment="1">
      <alignment horizontal="center" vertical="center" textRotation="90"/>
    </xf>
    <xf numFmtId="164" fontId="10" fillId="0" borderId="0" xfId="0" applyNumberFormat="1" applyFont="1" applyAlignment="1">
      <alignment horizontal="center" vertical="center" textRotation="90"/>
    </xf>
    <xf numFmtId="0" fontId="10" fillId="2" borderId="1" xfId="0" applyFont="1" applyFill="1" applyBorder="1" applyAlignment="1">
      <alignment horizontal="center" vertical="center" textRotation="90" wrapText="1"/>
    </xf>
    <xf numFmtId="164" fontId="10" fillId="2" borderId="1" xfId="0" applyNumberFormat="1" applyFont="1" applyFill="1" applyBorder="1" applyAlignment="1">
      <alignment horizontal="center" vertical="center" textRotation="90" wrapText="1"/>
    </xf>
    <xf numFmtId="164" fontId="10" fillId="2" borderId="1" xfId="0" applyNumberFormat="1" applyFont="1" applyFill="1" applyBorder="1" applyAlignment="1">
      <alignment horizontal="center" vertical="center" textRotation="90"/>
    </xf>
    <xf numFmtId="164" fontId="10" fillId="2" borderId="1" xfId="0" quotePrefix="1" applyNumberFormat="1" applyFont="1" applyFill="1" applyBorder="1" applyAlignment="1">
      <alignment horizontal="center" vertical="center" wrapText="1"/>
    </xf>
    <xf numFmtId="2" fontId="10" fillId="0" borderId="0" xfId="0" quotePrefix="1" applyNumberFormat="1" applyFont="1" applyAlignment="1">
      <alignment horizontal="center" vertical="center"/>
    </xf>
    <xf numFmtId="0" fontId="10" fillId="3" borderId="1" xfId="0" quotePrefix="1" applyFont="1" applyFill="1" applyBorder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 textRotation="90" wrapText="1"/>
    </xf>
    <xf numFmtId="164" fontId="12" fillId="0" borderId="0" xfId="0" applyNumberFormat="1" applyFont="1" applyAlignment="1">
      <alignment horizontal="center" vertical="center"/>
    </xf>
    <xf numFmtId="164" fontId="13" fillId="0" borderId="0" xfId="0" applyNumberFormat="1" applyFont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166" fontId="4" fillId="0" borderId="0" xfId="0" applyNumberFormat="1" applyFont="1" applyAlignment="1">
      <alignment horizontal="center" vertical="center"/>
    </xf>
    <xf numFmtId="164" fontId="14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2" fontId="6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 wrapText="1"/>
    </xf>
    <xf numFmtId="164" fontId="15" fillId="0" borderId="0" xfId="0" quotePrefix="1" applyNumberFormat="1" applyFont="1" applyAlignment="1">
      <alignment horizontal="center" vertical="center" wrapText="1"/>
    </xf>
    <xf numFmtId="2" fontId="16" fillId="0" borderId="0" xfId="0" applyNumberFormat="1" applyFont="1" applyAlignment="1">
      <alignment horizontal="center" vertical="center"/>
    </xf>
    <xf numFmtId="2" fontId="17" fillId="0" borderId="0" xfId="0" applyNumberFormat="1" applyFont="1" applyAlignment="1">
      <alignment horizontal="center" vertical="center"/>
    </xf>
    <xf numFmtId="165" fontId="16" fillId="5" borderId="0" xfId="0" applyNumberFormat="1" applyFont="1" applyFill="1" applyAlignment="1">
      <alignment horizontal="center" vertical="center"/>
    </xf>
    <xf numFmtId="2" fontId="18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164" fontId="18" fillId="0" borderId="0" xfId="0" applyNumberFormat="1" applyFont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14" fontId="4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9" fillId="0" borderId="0" xfId="0" applyNumberFormat="1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2" fontId="4" fillId="0" borderId="0" xfId="0" applyNumberFormat="1" applyFont="1" applyAlignment="1">
      <alignment horizontal="center"/>
    </xf>
    <xf numFmtId="167" fontId="12" fillId="0" borderId="0" xfId="0" applyNumberFormat="1" applyFont="1" applyAlignment="1">
      <alignment horizontal="center" vertical="center"/>
    </xf>
    <xf numFmtId="2" fontId="4" fillId="7" borderId="0" xfId="0" applyNumberFormat="1" applyFont="1" applyFill="1" applyAlignment="1">
      <alignment horizontal="center" vertical="center"/>
    </xf>
    <xf numFmtId="2" fontId="4" fillId="7" borderId="0" xfId="0" applyNumberFormat="1" applyFont="1" applyFill="1" applyAlignment="1">
      <alignment horizontal="center"/>
    </xf>
    <xf numFmtId="0" fontId="4" fillId="7" borderId="0" xfId="0" applyFont="1" applyFill="1" applyAlignment="1">
      <alignment horizontal="center" vertical="center" textRotation="90"/>
    </xf>
    <xf numFmtId="164" fontId="21" fillId="2" borderId="1" xfId="0" applyNumberFormat="1" applyFont="1" applyFill="1" applyBorder="1" applyAlignment="1">
      <alignment horizontal="center" vertical="center" textRotation="90" wrapText="1"/>
    </xf>
    <xf numFmtId="167" fontId="4" fillId="0" borderId="0" xfId="0" applyNumberFormat="1" applyFont="1" applyAlignment="1">
      <alignment horizontal="center" vertical="center"/>
    </xf>
    <xf numFmtId="2" fontId="10" fillId="5" borderId="0" xfId="0" applyNumberFormat="1" applyFont="1" applyFill="1" applyAlignment="1">
      <alignment horizontal="center" vertical="center" wrapText="1"/>
    </xf>
    <xf numFmtId="2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 vertical="center"/>
    </xf>
    <xf numFmtId="2" fontId="26" fillId="0" borderId="0" xfId="0" applyNumberFormat="1" applyFont="1"/>
    <xf numFmtId="2" fontId="27" fillId="0" borderId="0" xfId="0" applyNumberFormat="1" applyFont="1" applyAlignment="1">
      <alignment horizontal="center"/>
    </xf>
    <xf numFmtId="2" fontId="28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 vertical="center"/>
    </xf>
    <xf numFmtId="164" fontId="31" fillId="0" borderId="0" xfId="0" applyNumberFormat="1" applyFont="1"/>
    <xf numFmtId="164" fontId="31" fillId="0" borderId="0" xfId="0" applyNumberFormat="1" applyFont="1" applyAlignment="1">
      <alignment horizontal="center"/>
    </xf>
    <xf numFmtId="2" fontId="31" fillId="0" borderId="0" xfId="0" applyNumberFormat="1" applyFont="1"/>
    <xf numFmtId="0" fontId="31" fillId="0" borderId="0" xfId="0" applyFont="1"/>
    <xf numFmtId="0" fontId="32" fillId="8" borderId="7" xfId="5" applyFont="1" applyFill="1" applyBorder="1" applyAlignment="1">
      <alignment horizontal="center"/>
    </xf>
    <xf numFmtId="0" fontId="32" fillId="8" borderId="7" xfId="5" applyFont="1" applyFill="1" applyBorder="1" applyAlignment="1">
      <alignment horizontal="center" vertical="center"/>
    </xf>
    <xf numFmtId="0" fontId="32" fillId="9" borderId="7" xfId="5" applyFont="1" applyFill="1" applyBorder="1" applyAlignment="1">
      <alignment horizontal="center"/>
    </xf>
    <xf numFmtId="0" fontId="32" fillId="10" borderId="7" xfId="5" applyFont="1" applyFill="1" applyBorder="1" applyAlignment="1">
      <alignment horizontal="center"/>
    </xf>
    <xf numFmtId="0" fontId="32" fillId="11" borderId="7" xfId="5" applyFont="1" applyFill="1" applyBorder="1" applyAlignment="1">
      <alignment horizontal="center"/>
    </xf>
    <xf numFmtId="0" fontId="32" fillId="8" borderId="10" xfId="5" applyFont="1" applyFill="1" applyBorder="1" applyAlignment="1">
      <alignment horizontal="center"/>
    </xf>
    <xf numFmtId="0" fontId="32" fillId="8" borderId="3" xfId="5" applyFont="1" applyFill="1" applyBorder="1" applyAlignment="1">
      <alignment horizontal="center"/>
    </xf>
    <xf numFmtId="2" fontId="32" fillId="8" borderId="3" xfId="5" applyNumberFormat="1" applyFont="1" applyFill="1" applyBorder="1" applyAlignment="1">
      <alignment horizontal="center" wrapText="1"/>
    </xf>
    <xf numFmtId="164" fontId="32" fillId="8" borderId="3" xfId="5" applyNumberFormat="1" applyFont="1" applyFill="1" applyBorder="1" applyAlignment="1">
      <alignment horizontal="center" vertical="center" wrapText="1"/>
    </xf>
    <xf numFmtId="164" fontId="32" fillId="8" borderId="1" xfId="5" applyNumberFormat="1" applyFont="1" applyFill="1" applyBorder="1" applyAlignment="1">
      <alignment horizontal="center" wrapText="1"/>
    </xf>
    <xf numFmtId="164" fontId="32" fillId="9" borderId="3" xfId="5" applyNumberFormat="1" applyFont="1" applyFill="1" applyBorder="1" applyAlignment="1">
      <alignment horizontal="center" wrapText="1"/>
    </xf>
    <xf numFmtId="164" fontId="32" fillId="12" borderId="3" xfId="5" applyNumberFormat="1" applyFont="1" applyFill="1" applyBorder="1" applyAlignment="1">
      <alignment horizontal="center" wrapText="1"/>
    </xf>
    <xf numFmtId="165" fontId="32" fillId="11" borderId="3" xfId="5" applyNumberFormat="1" applyFont="1" applyFill="1" applyBorder="1" applyAlignment="1">
      <alignment horizontal="center" wrapText="1"/>
    </xf>
    <xf numFmtId="0" fontId="32" fillId="0" borderId="0" xfId="5" applyFont="1" applyFill="1" applyBorder="1" applyAlignment="1">
      <alignment horizontal="center"/>
    </xf>
    <xf numFmtId="168" fontId="33" fillId="0" borderId="0" xfId="5" applyNumberFormat="1" applyFont="1" applyFill="1" applyBorder="1" applyAlignment="1">
      <alignment horizontal="center" wrapText="1"/>
    </xf>
    <xf numFmtId="2" fontId="32" fillId="0" borderId="0" xfId="5" applyNumberFormat="1" applyFont="1" applyFill="1" applyBorder="1" applyAlignment="1">
      <alignment horizontal="center" wrapText="1"/>
    </xf>
    <xf numFmtId="164" fontId="32" fillId="0" borderId="0" xfId="5" applyNumberFormat="1" applyFont="1" applyFill="1" applyBorder="1" applyAlignment="1">
      <alignment horizontal="center" vertical="center" wrapText="1"/>
    </xf>
    <xf numFmtId="164" fontId="32" fillId="0" borderId="0" xfId="5" applyNumberFormat="1" applyFont="1" applyFill="1" applyBorder="1" applyAlignment="1">
      <alignment horizontal="center" wrapText="1"/>
    </xf>
    <xf numFmtId="165" fontId="32" fillId="0" borderId="0" xfId="5" applyNumberFormat="1" applyFont="1" applyFill="1" applyBorder="1" applyAlignment="1">
      <alignment horizontal="center" wrapText="1"/>
    </xf>
    <xf numFmtId="168" fontId="33" fillId="0" borderId="0" xfId="0" applyNumberFormat="1" applyFont="1" applyAlignment="1">
      <alignment horizontal="right"/>
    </xf>
    <xf numFmtId="0" fontId="31" fillId="0" borderId="0" xfId="0" applyFont="1" applyAlignment="1">
      <alignment horizontal="center"/>
    </xf>
    <xf numFmtId="169" fontId="31" fillId="0" borderId="0" xfId="0" applyNumberFormat="1" applyFont="1" applyAlignment="1">
      <alignment horizontal="center"/>
    </xf>
    <xf numFmtId="169" fontId="31" fillId="0" borderId="0" xfId="0" applyNumberFormat="1" applyFont="1" applyAlignment="1">
      <alignment horizontal="center" vertical="center"/>
    </xf>
    <xf numFmtId="164" fontId="31" fillId="9" borderId="0" xfId="0" applyNumberFormat="1" applyFont="1" applyFill="1" applyAlignment="1">
      <alignment horizontal="center"/>
    </xf>
    <xf numFmtId="164" fontId="31" fillId="12" borderId="0" xfId="0" applyNumberFormat="1" applyFont="1" applyFill="1" applyAlignment="1">
      <alignment horizontal="center"/>
    </xf>
    <xf numFmtId="165" fontId="31" fillId="11" borderId="0" xfId="0" applyNumberFormat="1" applyFont="1" applyFill="1" applyAlignment="1">
      <alignment horizontal="center"/>
    </xf>
    <xf numFmtId="170" fontId="31" fillId="0" borderId="0" xfId="0" applyNumberFormat="1" applyFont="1"/>
    <xf numFmtId="168" fontId="34" fillId="0" borderId="0" xfId="0" applyNumberFormat="1" applyFont="1" applyAlignment="1">
      <alignment horizontal="right"/>
    </xf>
    <xf numFmtId="169" fontId="31" fillId="0" borderId="0" xfId="0" applyNumberFormat="1" applyFont="1"/>
    <xf numFmtId="0" fontId="31" fillId="13" borderId="0" xfId="0" applyFont="1" applyFill="1" applyAlignment="1">
      <alignment horizontal="center"/>
    </xf>
    <xf numFmtId="168" fontId="34" fillId="13" borderId="0" xfId="0" applyNumberFormat="1" applyFont="1" applyFill="1" applyAlignment="1">
      <alignment horizontal="right"/>
    </xf>
    <xf numFmtId="169" fontId="31" fillId="13" borderId="0" xfId="0" applyNumberFormat="1" applyFont="1" applyFill="1" applyAlignment="1">
      <alignment horizontal="center"/>
    </xf>
    <xf numFmtId="169" fontId="31" fillId="13" borderId="0" xfId="0" applyNumberFormat="1" applyFont="1" applyFill="1" applyAlignment="1">
      <alignment horizontal="center" vertical="center"/>
    </xf>
    <xf numFmtId="164" fontId="31" fillId="13" borderId="0" xfId="0" applyNumberFormat="1" applyFont="1" applyFill="1" applyAlignment="1">
      <alignment horizontal="center"/>
    </xf>
    <xf numFmtId="0" fontId="31" fillId="13" borderId="0" xfId="0" applyFont="1" applyFill="1"/>
    <xf numFmtId="169" fontId="32" fillId="0" borderId="0" xfId="0" applyNumberFormat="1" applyFont="1" applyAlignment="1">
      <alignment horizontal="center"/>
    </xf>
    <xf numFmtId="169" fontId="32" fillId="0" borderId="0" xfId="0" applyNumberFormat="1" applyFont="1" applyAlignment="1">
      <alignment horizontal="center" vertical="center"/>
    </xf>
    <xf numFmtId="164" fontId="32" fillId="0" borderId="0" xfId="0" applyNumberFormat="1" applyFont="1" applyAlignment="1">
      <alignment horizontal="center"/>
    </xf>
    <xf numFmtId="164" fontId="32" fillId="9" borderId="0" xfId="0" applyNumberFormat="1" applyFont="1" applyFill="1" applyAlignment="1">
      <alignment horizontal="center"/>
    </xf>
    <xf numFmtId="164" fontId="32" fillId="12" borderId="0" xfId="0" applyNumberFormat="1" applyFont="1" applyFill="1" applyAlignment="1">
      <alignment horizontal="center"/>
    </xf>
    <xf numFmtId="164" fontId="32" fillId="11" borderId="0" xfId="0" applyNumberFormat="1" applyFont="1" applyFill="1" applyAlignment="1">
      <alignment horizontal="center"/>
    </xf>
    <xf numFmtId="2" fontId="31" fillId="0" borderId="0" xfId="0" applyNumberFormat="1" applyFont="1" applyAlignment="1">
      <alignment horizontal="center"/>
    </xf>
    <xf numFmtId="2" fontId="31" fillId="0" borderId="0" xfId="0" applyNumberFormat="1" applyFont="1" applyAlignment="1">
      <alignment horizontal="center" vertical="center"/>
    </xf>
    <xf numFmtId="164" fontId="31" fillId="9" borderId="0" xfId="0" quotePrefix="1" applyNumberFormat="1" applyFont="1" applyFill="1" applyAlignment="1">
      <alignment horizontal="center"/>
    </xf>
    <xf numFmtId="2" fontId="32" fillId="0" borderId="0" xfId="0" applyNumberFormat="1" applyFont="1" applyAlignment="1">
      <alignment horizontal="center"/>
    </xf>
    <xf numFmtId="2" fontId="32" fillId="0" borderId="0" xfId="0" applyNumberFormat="1" applyFont="1" applyAlignment="1">
      <alignment horizontal="center" vertical="center"/>
    </xf>
    <xf numFmtId="2" fontId="31" fillId="11" borderId="0" xfId="0" applyNumberFormat="1" applyFont="1" applyFill="1" applyAlignment="1">
      <alignment horizontal="center"/>
    </xf>
    <xf numFmtId="0" fontId="32" fillId="0" borderId="0" xfId="0" applyFont="1" applyAlignment="1">
      <alignment horizontal="center"/>
    </xf>
    <xf numFmtId="0" fontId="31" fillId="0" borderId="0" xfId="0" applyFont="1" applyAlignment="1">
      <alignment horizontal="center" vertical="center"/>
    </xf>
    <xf numFmtId="0" fontId="31" fillId="11" borderId="0" xfId="0" applyFont="1" applyFill="1" applyAlignment="1">
      <alignment horizontal="center"/>
    </xf>
    <xf numFmtId="0" fontId="32" fillId="0" borderId="0" xfId="0" applyFont="1" applyAlignment="1">
      <alignment horizontal="center" vertical="center"/>
    </xf>
    <xf numFmtId="164" fontId="31" fillId="0" borderId="0" xfId="0" quotePrefix="1" applyNumberFormat="1" applyFont="1" applyAlignment="1">
      <alignment horizontal="center"/>
    </xf>
    <xf numFmtId="165" fontId="31" fillId="11" borderId="0" xfId="0" quotePrefix="1" applyNumberFormat="1" applyFont="1" applyFill="1" applyAlignment="1">
      <alignment horizontal="center"/>
    </xf>
    <xf numFmtId="168" fontId="33" fillId="0" borderId="0" xfId="0" applyNumberFormat="1" applyFont="1" applyAlignment="1">
      <alignment horizontal="right" wrapText="1"/>
    </xf>
    <xf numFmtId="2" fontId="31" fillId="0" borderId="0" xfId="0" applyNumberFormat="1" applyFont="1" applyAlignment="1">
      <alignment horizontal="center" wrapText="1"/>
    </xf>
    <xf numFmtId="2" fontId="31" fillId="0" borderId="0" xfId="0" applyNumberFormat="1" applyFont="1" applyAlignment="1">
      <alignment horizontal="center" vertical="center" wrapText="1"/>
    </xf>
    <xf numFmtId="164" fontId="31" fillId="0" borderId="0" xfId="0" applyNumberFormat="1" applyFont="1" applyAlignment="1">
      <alignment horizontal="center" wrapText="1"/>
    </xf>
    <xf numFmtId="164" fontId="31" fillId="9" borderId="0" xfId="0" applyNumberFormat="1" applyFont="1" applyFill="1" applyAlignment="1">
      <alignment horizontal="center" wrapText="1"/>
    </xf>
    <xf numFmtId="164" fontId="31" fillId="12" borderId="0" xfId="0" applyNumberFormat="1" applyFont="1" applyFill="1" applyAlignment="1">
      <alignment horizontal="center" wrapText="1"/>
    </xf>
    <xf numFmtId="165" fontId="31" fillId="11" borderId="0" xfId="0" applyNumberFormat="1" applyFont="1" applyFill="1" applyAlignment="1">
      <alignment horizontal="center" wrapText="1"/>
    </xf>
    <xf numFmtId="168" fontId="34" fillId="0" borderId="0" xfId="0" applyNumberFormat="1" applyFont="1" applyAlignment="1">
      <alignment horizontal="right" wrapText="1"/>
    </xf>
    <xf numFmtId="164" fontId="31" fillId="11" borderId="0" xfId="0" applyNumberFormat="1" applyFont="1" applyFill="1" applyAlignment="1">
      <alignment horizontal="center"/>
    </xf>
    <xf numFmtId="49" fontId="31" fillId="0" borderId="0" xfId="0" applyNumberFormat="1" applyFont="1" applyAlignment="1">
      <alignment horizontal="center"/>
    </xf>
    <xf numFmtId="164" fontId="31" fillId="0" borderId="0" xfId="0" applyNumberFormat="1" applyFont="1" applyAlignment="1">
      <alignment horizontal="right"/>
    </xf>
    <xf numFmtId="2" fontId="31" fillId="0" borderId="0" xfId="0" applyNumberFormat="1" applyFont="1" applyAlignment="1">
      <alignment horizontal="right"/>
    </xf>
    <xf numFmtId="164" fontId="31" fillId="12" borderId="0" xfId="0" applyNumberFormat="1" applyFont="1" applyFill="1"/>
    <xf numFmtId="2" fontId="31" fillId="11" borderId="0" xfId="0" applyNumberFormat="1" applyFont="1" applyFill="1"/>
    <xf numFmtId="0" fontId="31" fillId="5" borderId="0" xfId="0" applyFont="1" applyFill="1" applyAlignment="1">
      <alignment horizontal="center"/>
    </xf>
    <xf numFmtId="168" fontId="34" fillId="5" borderId="0" xfId="0" applyNumberFormat="1" applyFont="1" applyFill="1" applyAlignment="1">
      <alignment horizontal="right"/>
    </xf>
    <xf numFmtId="0" fontId="31" fillId="5" borderId="0" xfId="0" applyFont="1" applyFill="1" applyAlignment="1">
      <alignment horizontal="center" vertical="center"/>
    </xf>
    <xf numFmtId="2" fontId="31" fillId="5" borderId="0" xfId="0" applyNumberFormat="1" applyFont="1" applyFill="1" applyAlignment="1">
      <alignment horizontal="center" vertical="center"/>
    </xf>
    <xf numFmtId="164" fontId="31" fillId="5" borderId="0" xfId="0" applyNumberFormat="1" applyFont="1" applyFill="1" applyAlignment="1">
      <alignment horizontal="center"/>
    </xf>
    <xf numFmtId="2" fontId="31" fillId="5" borderId="0" xfId="0" applyNumberFormat="1" applyFont="1" applyFill="1" applyAlignment="1">
      <alignment horizontal="right"/>
    </xf>
    <xf numFmtId="0" fontId="31" fillId="5" borderId="0" xfId="0" applyFont="1" applyFill="1"/>
    <xf numFmtId="164" fontId="31" fillId="0" borderId="0" xfId="0" applyNumberFormat="1" applyFont="1" applyAlignment="1">
      <alignment horizontal="center" vertical="center"/>
    </xf>
    <xf numFmtId="168" fontId="34" fillId="0" borderId="0" xfId="0" applyNumberFormat="1" applyFont="1" applyAlignment="1">
      <alignment horizontal="left" vertical="center"/>
    </xf>
    <xf numFmtId="2" fontId="31" fillId="5" borderId="0" xfId="0" applyNumberFormat="1" applyFont="1" applyFill="1"/>
    <xf numFmtId="164" fontId="31" fillId="5" borderId="0" xfId="0" applyNumberFormat="1" applyFont="1" applyFill="1" applyAlignment="1">
      <alignment horizontal="center" vertical="center"/>
    </xf>
    <xf numFmtId="14" fontId="34" fillId="0" borderId="0" xfId="0" applyNumberFormat="1" applyFont="1" applyAlignment="1">
      <alignment horizontal="left" vertical="center"/>
    </xf>
    <xf numFmtId="164" fontId="31" fillId="9" borderId="0" xfId="0" applyNumberFormat="1" applyFont="1" applyFill="1"/>
    <xf numFmtId="0" fontId="32" fillId="0" borderId="0" xfId="0" applyFont="1" applyAlignment="1">
      <alignment horizontal="center" vertical="center" textRotation="90"/>
    </xf>
    <xf numFmtId="2" fontId="31" fillId="14" borderId="0" xfId="0" applyNumberFormat="1" applyFont="1" applyFill="1"/>
    <xf numFmtId="14" fontId="34" fillId="5" borderId="0" xfId="0" applyNumberFormat="1" applyFont="1" applyFill="1" applyAlignment="1">
      <alignment horizontal="left" vertical="center"/>
    </xf>
    <xf numFmtId="164" fontId="31" fillId="14" borderId="0" xfId="0" applyNumberFormat="1" applyFont="1" applyFill="1" applyAlignment="1">
      <alignment horizontal="center"/>
    </xf>
    <xf numFmtId="164" fontId="31" fillId="12" borderId="0" xfId="0" applyNumberFormat="1" applyFont="1" applyFill="1" applyAlignment="1">
      <alignment horizontal="right"/>
    </xf>
    <xf numFmtId="167" fontId="31" fillId="9" borderId="0" xfId="0" applyNumberFormat="1" applyFont="1" applyFill="1" applyAlignment="1">
      <alignment horizontal="center"/>
    </xf>
    <xf numFmtId="2" fontId="31" fillId="15" borderId="0" xfId="0" applyNumberFormat="1" applyFont="1" applyFill="1" applyAlignment="1">
      <alignment horizontal="center" vertical="center"/>
    </xf>
    <xf numFmtId="2" fontId="31" fillId="15" borderId="0" xfId="0" applyNumberFormat="1" applyFont="1" applyFill="1" applyAlignment="1">
      <alignment horizontal="center"/>
    </xf>
    <xf numFmtId="164" fontId="31" fillId="15" borderId="0" xfId="0" applyNumberFormat="1" applyFont="1" applyFill="1" applyAlignment="1">
      <alignment horizontal="center"/>
    </xf>
    <xf numFmtId="2" fontId="31" fillId="9" borderId="0" xfId="0" applyNumberFormat="1" applyFont="1" applyFill="1" applyAlignment="1">
      <alignment horizontal="center"/>
    </xf>
    <xf numFmtId="2" fontId="31" fillId="12" borderId="0" xfId="0" applyNumberFormat="1" applyFont="1" applyFill="1" applyAlignment="1">
      <alignment horizontal="center"/>
    </xf>
    <xf numFmtId="2" fontId="31" fillId="16" borderId="0" xfId="0" applyNumberFormat="1" applyFont="1" applyFill="1" applyAlignment="1">
      <alignment horizontal="center" vertical="center"/>
    </xf>
    <xf numFmtId="2" fontId="31" fillId="16" borderId="0" xfId="0" applyNumberFormat="1" applyFont="1" applyFill="1" applyAlignment="1">
      <alignment horizontal="center"/>
    </xf>
    <xf numFmtId="164" fontId="31" fillId="16" borderId="0" xfId="0" applyNumberFormat="1" applyFont="1" applyFill="1" applyAlignment="1">
      <alignment horizontal="center"/>
    </xf>
    <xf numFmtId="14" fontId="31" fillId="0" borderId="0" xfId="0" applyNumberFormat="1" applyFont="1" applyAlignment="1">
      <alignment horizontal="left" vertical="center"/>
    </xf>
    <xf numFmtId="165" fontId="31" fillId="0" borderId="0" xfId="0" applyNumberFormat="1" applyFont="1" applyAlignment="1">
      <alignment horizontal="center"/>
    </xf>
    <xf numFmtId="164" fontId="31" fillId="15" borderId="0" xfId="0" applyNumberFormat="1" applyFont="1" applyFill="1" applyAlignment="1">
      <alignment horizontal="center" vertical="center"/>
    </xf>
    <xf numFmtId="0" fontId="31" fillId="15" borderId="0" xfId="0" applyFont="1" applyFill="1" applyAlignment="1">
      <alignment horizontal="center" vertical="center"/>
    </xf>
    <xf numFmtId="0" fontId="35" fillId="0" borderId="0" xfId="0" applyFont="1" applyAlignment="1">
      <alignment horizontal="center" vertical="center"/>
    </xf>
    <xf numFmtId="14" fontId="35" fillId="5" borderId="0" xfId="0" applyNumberFormat="1" applyFont="1" applyFill="1" applyAlignment="1">
      <alignment horizontal="left" vertical="center"/>
    </xf>
    <xf numFmtId="0" fontId="35" fillId="5" borderId="0" xfId="0" applyFont="1" applyFill="1" applyAlignment="1">
      <alignment horizontal="center" vertical="center"/>
    </xf>
    <xf numFmtId="164" fontId="35" fillId="5" borderId="0" xfId="0" applyNumberFormat="1" applyFont="1" applyFill="1" applyAlignment="1">
      <alignment horizontal="center" vertical="center"/>
    </xf>
    <xf numFmtId="2" fontId="35" fillId="5" borderId="0" xfId="0" applyNumberFormat="1" applyFont="1" applyFill="1" applyAlignment="1">
      <alignment horizontal="center" vertical="center"/>
    </xf>
    <xf numFmtId="0" fontId="35" fillId="5" borderId="0" xfId="0" applyFont="1" applyFill="1" applyAlignment="1">
      <alignment vertical="center"/>
    </xf>
    <xf numFmtId="0" fontId="35" fillId="0" borderId="0" xfId="0" applyFont="1" applyAlignment="1">
      <alignment vertical="center"/>
    </xf>
    <xf numFmtId="164" fontId="31" fillId="10" borderId="0" xfId="0" applyNumberFormat="1" applyFont="1" applyFill="1" applyAlignment="1">
      <alignment horizontal="center"/>
    </xf>
    <xf numFmtId="164" fontId="31" fillId="5" borderId="0" xfId="0" applyNumberFormat="1" applyFont="1" applyFill="1"/>
    <xf numFmtId="164" fontId="24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2" fontId="27" fillId="0" borderId="0" xfId="0" applyNumberFormat="1" applyFont="1" applyAlignment="1">
      <alignment horizontal="center" vertical="center"/>
    </xf>
    <xf numFmtId="2" fontId="4" fillId="19" borderId="0" xfId="0" applyNumberFormat="1" applyFont="1" applyFill="1" applyAlignment="1">
      <alignment horizontal="center" vertical="center"/>
    </xf>
    <xf numFmtId="164" fontId="6" fillId="19" borderId="0" xfId="0" applyNumberFormat="1" applyFont="1" applyFill="1" applyAlignment="1">
      <alignment horizontal="center" vertical="center"/>
    </xf>
    <xf numFmtId="164" fontId="7" fillId="19" borderId="0" xfId="0" applyNumberFormat="1" applyFont="1" applyFill="1" applyAlignment="1">
      <alignment horizontal="center" vertical="center"/>
    </xf>
    <xf numFmtId="0" fontId="4" fillId="19" borderId="0" xfId="0" applyFont="1" applyFill="1" applyAlignment="1">
      <alignment horizontal="center" vertical="center"/>
    </xf>
    <xf numFmtId="164" fontId="16" fillId="19" borderId="0" xfId="0" applyNumberFormat="1" applyFont="1" applyFill="1" applyAlignment="1">
      <alignment horizontal="center" vertical="center"/>
    </xf>
    <xf numFmtId="165" fontId="4" fillId="19" borderId="0" xfId="0" applyNumberFormat="1" applyFont="1" applyFill="1" applyAlignment="1">
      <alignment horizontal="center" vertical="center"/>
    </xf>
    <xf numFmtId="2" fontId="4" fillId="20" borderId="0" xfId="0" applyNumberFormat="1" applyFont="1" applyFill="1" applyAlignment="1">
      <alignment horizontal="center" vertical="center"/>
    </xf>
    <xf numFmtId="164" fontId="6" fillId="20" borderId="0" xfId="0" applyNumberFormat="1" applyFont="1" applyFill="1" applyAlignment="1">
      <alignment horizontal="center" vertical="center"/>
    </xf>
    <xf numFmtId="164" fontId="7" fillId="20" borderId="0" xfId="0" applyNumberFormat="1" applyFont="1" applyFill="1" applyAlignment="1">
      <alignment horizontal="center" vertical="center"/>
    </xf>
    <xf numFmtId="164" fontId="16" fillId="20" borderId="0" xfId="0" applyNumberFormat="1" applyFont="1" applyFill="1" applyAlignment="1">
      <alignment horizontal="center" vertical="center"/>
    </xf>
    <xf numFmtId="165" fontId="4" fillId="20" borderId="0" xfId="0" applyNumberFormat="1" applyFont="1" applyFill="1" applyAlignment="1">
      <alignment horizontal="center" vertical="center"/>
    </xf>
    <xf numFmtId="0" fontId="4" fillId="20" borderId="0" xfId="0" applyFont="1" applyFill="1" applyAlignment="1">
      <alignment horizontal="center" vertical="center"/>
    </xf>
    <xf numFmtId="164" fontId="4" fillId="20" borderId="0" xfId="0" applyNumberFormat="1" applyFont="1" applyFill="1" applyAlignment="1">
      <alignment horizontal="center" vertical="center"/>
    </xf>
    <xf numFmtId="164" fontId="22" fillId="20" borderId="0" xfId="0" applyNumberFormat="1" applyFont="1" applyFill="1" applyAlignment="1">
      <alignment horizontal="center" vertical="center"/>
    </xf>
    <xf numFmtId="164" fontId="23" fillId="20" borderId="0" xfId="0" applyNumberFormat="1" applyFont="1" applyFill="1" applyAlignment="1">
      <alignment horizontal="center" vertical="center"/>
    </xf>
    <xf numFmtId="167" fontId="4" fillId="20" borderId="0" xfId="0" applyNumberFormat="1" applyFont="1" applyFill="1" applyAlignment="1">
      <alignment horizontal="center" vertical="center"/>
    </xf>
    <xf numFmtId="2" fontId="5" fillId="20" borderId="0" xfId="0" applyNumberFormat="1" applyFont="1" applyFill="1" applyAlignment="1">
      <alignment horizontal="center" vertical="center"/>
    </xf>
    <xf numFmtId="0" fontId="0" fillId="20" borderId="0" xfId="0" applyFill="1" applyAlignment="1">
      <alignment horizontal="center" vertical="center"/>
    </xf>
    <xf numFmtId="2" fontId="27" fillId="20" borderId="0" xfId="0" applyNumberFormat="1" applyFont="1" applyFill="1" applyAlignment="1">
      <alignment horizontal="center" vertical="center"/>
    </xf>
    <xf numFmtId="2" fontId="3" fillId="20" borderId="0" xfId="0" applyNumberFormat="1" applyFont="1" applyFill="1" applyAlignment="1">
      <alignment horizontal="center" vertical="center"/>
    </xf>
    <xf numFmtId="164" fontId="40" fillId="20" borderId="0" xfId="0" applyNumberFormat="1" applyFont="1" applyFill="1" applyAlignment="1">
      <alignment horizontal="center" vertical="center"/>
    </xf>
    <xf numFmtId="164" fontId="41" fillId="20" borderId="0" xfId="0" applyNumberFormat="1" applyFont="1" applyFill="1" applyAlignment="1">
      <alignment horizontal="center" vertical="center"/>
    </xf>
    <xf numFmtId="164" fontId="4" fillId="19" borderId="0" xfId="0" applyNumberFormat="1" applyFont="1" applyFill="1" applyAlignment="1">
      <alignment horizontal="center" vertical="center"/>
    </xf>
    <xf numFmtId="0" fontId="4" fillId="19" borderId="0" xfId="1" applyNumberFormat="1" applyFont="1" applyFill="1" applyAlignment="1">
      <alignment horizontal="center" vertical="center"/>
    </xf>
    <xf numFmtId="0" fontId="6" fillId="19" borderId="0" xfId="0" applyFont="1" applyFill="1" applyAlignment="1">
      <alignment horizontal="center" vertical="center"/>
    </xf>
    <xf numFmtId="0" fontId="20" fillId="19" borderId="0" xfId="1" applyNumberFormat="1" applyFont="1" applyFill="1" applyAlignment="1">
      <alignment horizontal="center" vertical="center"/>
    </xf>
    <xf numFmtId="2" fontId="5" fillId="22" borderId="0" xfId="0" applyNumberFormat="1" applyFont="1" applyFill="1" applyAlignment="1">
      <alignment horizontal="center" vertical="center"/>
    </xf>
    <xf numFmtId="2" fontId="4" fillId="22" borderId="0" xfId="0" applyNumberFormat="1" applyFont="1" applyFill="1" applyAlignment="1">
      <alignment horizontal="center" vertical="center"/>
    </xf>
    <xf numFmtId="2" fontId="8" fillId="19" borderId="0" xfId="0" applyNumberFormat="1" applyFont="1" applyFill="1" applyAlignment="1">
      <alignment horizontal="center" vertical="center"/>
    </xf>
    <xf numFmtId="2" fontId="42" fillId="0" borderId="0" xfId="0" applyNumberFormat="1" applyFont="1" applyAlignment="1">
      <alignment horizontal="center" vertical="center"/>
    </xf>
    <xf numFmtId="164" fontId="41" fillId="19" borderId="0" xfId="0" applyNumberFormat="1" applyFont="1" applyFill="1" applyAlignment="1">
      <alignment horizontal="center" vertical="center"/>
    </xf>
    <xf numFmtId="164" fontId="41" fillId="0" borderId="0" xfId="0" applyNumberFormat="1" applyFont="1" applyAlignment="1">
      <alignment horizontal="center" vertical="center"/>
    </xf>
    <xf numFmtId="164" fontId="40" fillId="0" borderId="0" xfId="0" applyNumberFormat="1" applyFont="1" applyAlignment="1">
      <alignment horizontal="center" vertical="center"/>
    </xf>
    <xf numFmtId="2" fontId="8" fillId="20" borderId="0" xfId="0" applyNumberFormat="1" applyFont="1" applyFill="1" applyAlignment="1">
      <alignment horizontal="center" vertical="center"/>
    </xf>
    <xf numFmtId="2" fontId="43" fillId="0" borderId="0" xfId="0" applyNumberFormat="1" applyFont="1" applyAlignment="1">
      <alignment horizontal="center" vertical="center"/>
    </xf>
    <xf numFmtId="164" fontId="4" fillId="0" borderId="0" xfId="2" applyNumberFormat="1" applyFont="1" applyAlignment="1">
      <alignment horizontal="center" vertical="center"/>
    </xf>
    <xf numFmtId="2" fontId="5" fillId="5" borderId="0" xfId="0" applyNumberFormat="1" applyFont="1" applyFill="1" applyAlignment="1">
      <alignment horizontal="center" vertical="center"/>
    </xf>
    <xf numFmtId="0" fontId="4" fillId="0" borderId="0" xfId="2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164" fontId="16" fillId="5" borderId="0" xfId="0" applyNumberFormat="1" applyFont="1" applyFill="1" applyAlignment="1">
      <alignment horizontal="center" vertical="center"/>
    </xf>
    <xf numFmtId="167" fontId="22" fillId="0" borderId="0" xfId="0" applyNumberFormat="1" applyFont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2" fontId="26" fillId="0" borderId="0" xfId="0" applyNumberFormat="1" applyFont="1" applyAlignment="1">
      <alignment horizontal="center" vertical="center"/>
    </xf>
    <xf numFmtId="167" fontId="24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25" fillId="0" borderId="0" xfId="0" applyNumberFormat="1" applyFont="1" applyAlignment="1">
      <alignment horizontal="center" vertical="center"/>
    </xf>
    <xf numFmtId="164" fontId="3" fillId="20" borderId="0" xfId="0" applyNumberFormat="1" applyFont="1" applyFill="1" applyAlignment="1">
      <alignment horizontal="center" vertical="center"/>
    </xf>
    <xf numFmtId="2" fontId="26" fillId="20" borderId="0" xfId="0" applyNumberFormat="1" applyFont="1" applyFill="1" applyAlignment="1">
      <alignment horizontal="center" vertical="center"/>
    </xf>
    <xf numFmtId="0" fontId="8" fillId="20" borderId="0" xfId="0" applyFont="1" applyFill="1" applyAlignment="1">
      <alignment horizontal="center" vertical="center"/>
    </xf>
    <xf numFmtId="164" fontId="12" fillId="20" borderId="0" xfId="0" applyNumberFormat="1" applyFont="1" applyFill="1" applyAlignment="1">
      <alignment horizontal="center" vertical="center"/>
    </xf>
    <xf numFmtId="164" fontId="20" fillId="20" borderId="0" xfId="0" applyNumberFormat="1" applyFont="1" applyFill="1" applyAlignment="1">
      <alignment horizontal="center" vertical="center"/>
    </xf>
    <xf numFmtId="2" fontId="9" fillId="20" borderId="0" xfId="0" applyNumberFormat="1" applyFont="1" applyFill="1" applyAlignment="1">
      <alignment horizontal="center" vertical="center"/>
    </xf>
    <xf numFmtId="164" fontId="36" fillId="20" borderId="0" xfId="0" applyNumberFormat="1" applyFont="1" applyFill="1" applyAlignment="1">
      <alignment horizontal="center" vertical="center"/>
    </xf>
    <xf numFmtId="164" fontId="25" fillId="20" borderId="0" xfId="0" applyNumberFormat="1" applyFont="1" applyFill="1" applyAlignment="1">
      <alignment horizontal="center" vertical="center"/>
    </xf>
    <xf numFmtId="164" fontId="39" fillId="20" borderId="0" xfId="0" applyNumberFormat="1" applyFont="1" applyFill="1" applyAlignment="1">
      <alignment horizontal="center" vertical="center"/>
    </xf>
    <xf numFmtId="2" fontId="42" fillId="20" borderId="0" xfId="0" applyNumberFormat="1" applyFont="1" applyFill="1" applyAlignment="1">
      <alignment horizontal="center" vertical="center"/>
    </xf>
    <xf numFmtId="164" fontId="12" fillId="19" borderId="0" xfId="0" applyNumberFormat="1" applyFont="1" applyFill="1" applyAlignment="1">
      <alignment horizontal="center" vertical="center"/>
    </xf>
    <xf numFmtId="167" fontId="6" fillId="19" borderId="0" xfId="0" applyNumberFormat="1" applyFont="1" applyFill="1" applyAlignment="1">
      <alignment horizontal="center" vertical="center"/>
    </xf>
    <xf numFmtId="2" fontId="43" fillId="19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22" fillId="0" borderId="0" xfId="0" applyNumberFormat="1" applyFont="1" applyAlignment="1">
      <alignment horizontal="center" vertical="center"/>
    </xf>
    <xf numFmtId="14" fontId="4" fillId="20" borderId="0" xfId="0" applyNumberFormat="1" applyFont="1" applyFill="1" applyAlignment="1">
      <alignment horizontal="center" vertical="center"/>
    </xf>
    <xf numFmtId="0" fontId="0" fillId="20" borderId="5" xfId="0" applyFill="1" applyBorder="1" applyAlignment="1">
      <alignment horizontal="center" vertical="center"/>
    </xf>
    <xf numFmtId="167" fontId="22" fillId="20" borderId="0" xfId="0" applyNumberFormat="1" applyFont="1" applyFill="1" applyAlignment="1">
      <alignment horizontal="center" vertical="center"/>
    </xf>
    <xf numFmtId="164" fontId="0" fillId="20" borderId="0" xfId="0" applyNumberFormat="1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21" borderId="5" xfId="0" applyFill="1" applyBorder="1" applyAlignment="1">
      <alignment horizontal="center" vertical="center"/>
    </xf>
    <xf numFmtId="2" fontId="16" fillId="20" borderId="0" xfId="0" applyNumberFormat="1" applyFont="1" applyFill="1" applyAlignment="1">
      <alignment horizontal="center" vertical="center"/>
    </xf>
    <xf numFmtId="167" fontId="12" fillId="20" borderId="0" xfId="0" applyNumberFormat="1" applyFont="1" applyFill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18" borderId="5" xfId="0" applyFill="1" applyBorder="1" applyAlignment="1">
      <alignment horizontal="center" vertical="center"/>
    </xf>
    <xf numFmtId="14" fontId="4" fillId="19" borderId="0" xfId="0" applyNumberFormat="1" applyFont="1" applyFill="1" applyAlignment="1">
      <alignment horizontal="center" vertical="center"/>
    </xf>
    <xf numFmtId="167" fontId="12" fillId="19" borderId="0" xfId="0" applyNumberFormat="1" applyFont="1" applyFill="1" applyAlignment="1">
      <alignment horizontal="center" vertical="center"/>
    </xf>
    <xf numFmtId="167" fontId="4" fillId="19" borderId="0" xfId="0" applyNumberFormat="1" applyFont="1" applyFill="1" applyAlignment="1">
      <alignment horizontal="center" vertical="center"/>
    </xf>
    <xf numFmtId="2" fontId="31" fillId="5" borderId="0" xfId="0" applyNumberFormat="1" applyFont="1" applyFill="1" applyAlignment="1">
      <alignment horizontal="center"/>
    </xf>
    <xf numFmtId="169" fontId="31" fillId="5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164" fontId="3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164" fontId="24" fillId="0" borderId="0" xfId="0" applyNumberFormat="1" applyFont="1" applyAlignment="1">
      <alignment horizontal="center"/>
    </xf>
    <xf numFmtId="164" fontId="23" fillId="0" borderId="0" xfId="0" applyNumberFormat="1" applyFont="1" applyAlignment="1">
      <alignment horizontal="center"/>
    </xf>
    <xf numFmtId="164" fontId="3" fillId="23" borderId="0" xfId="0" applyNumberFormat="1" applyFont="1" applyFill="1" applyAlignment="1">
      <alignment horizontal="center"/>
    </xf>
    <xf numFmtId="2" fontId="26" fillId="0" borderId="0" xfId="0" applyNumberFormat="1" applyFont="1" applyAlignment="1">
      <alignment horizontal="center"/>
    </xf>
    <xf numFmtId="0" fontId="3" fillId="0" borderId="0" xfId="0" applyFont="1" applyAlignment="1">
      <alignment horizontal="center" vertical="center"/>
    </xf>
    <xf numFmtId="43" fontId="4" fillId="0" borderId="0" xfId="6" applyFont="1" applyAlignment="1">
      <alignment horizontal="center" vertical="center"/>
    </xf>
    <xf numFmtId="0" fontId="0" fillId="0" borderId="5" xfId="0" applyBorder="1"/>
    <xf numFmtId="0" fontId="0" fillId="18" borderId="5" xfId="0" applyFill="1" applyBorder="1"/>
    <xf numFmtId="0" fontId="32" fillId="0" borderId="0" xfId="4" applyFont="1" applyBorder="1" applyAlignment="1">
      <alignment horizontal="center"/>
    </xf>
    <xf numFmtId="0" fontId="32" fillId="0" borderId="6" xfId="4" applyFont="1" applyBorder="1" applyAlignment="1">
      <alignment horizontal="center"/>
    </xf>
    <xf numFmtId="168" fontId="33" fillId="8" borderId="7" xfId="5" applyNumberFormat="1" applyFont="1" applyFill="1" applyBorder="1" applyAlignment="1">
      <alignment horizontal="center" wrapText="1"/>
    </xf>
    <xf numFmtId="168" fontId="33" fillId="8" borderId="3" xfId="5" applyNumberFormat="1" applyFont="1" applyFill="1" applyBorder="1" applyAlignment="1">
      <alignment horizontal="center" wrapText="1"/>
    </xf>
    <xf numFmtId="0" fontId="32" fillId="8" borderId="8" xfId="5" applyFont="1" applyFill="1" applyBorder="1" applyAlignment="1">
      <alignment horizontal="center"/>
    </xf>
    <xf numFmtId="0" fontId="32" fillId="8" borderId="4" xfId="5" applyFont="1" applyFill="1" applyBorder="1" applyAlignment="1">
      <alignment horizontal="center"/>
    </xf>
    <xf numFmtId="0" fontId="32" fillId="8" borderId="9" xfId="5" applyFont="1" applyFill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2" fontId="10" fillId="0" borderId="2" xfId="0" applyNumberFormat="1" applyFont="1" applyBorder="1" applyAlignment="1">
      <alignment horizontal="center" vertical="center" wrapText="1"/>
    </xf>
  </cellXfs>
  <cellStyles count="7">
    <cellStyle name="Comma" xfId="6" builtinId="3"/>
    <cellStyle name="Comma 2" xfId="1" xr:uid="{00000000-0005-0000-0000-000001000000}"/>
    <cellStyle name="Heading 4" xfId="5" builtinId="19"/>
    <cellStyle name="Normal" xfId="0" builtinId="0"/>
    <cellStyle name="Normal 2" xfId="2" xr:uid="{00000000-0005-0000-0000-000004000000}"/>
    <cellStyle name="Normal 3" xfId="3" xr:uid="{00000000-0005-0000-0000-000005000000}"/>
    <cellStyle name="Title" xfId="4" builtinId="15"/>
  </cellStyles>
  <dxfs count="0"/>
  <tableStyles count="0" defaultTableStyle="TableStyleMedium9" defaultPivotStyle="PivotStyleLight16"/>
  <colors>
    <mruColors>
      <color rgb="FF0000FF"/>
      <color rgb="FF009900"/>
      <color rgb="FF12FA06"/>
      <color rgb="FFFB05C6"/>
      <color rgb="FF9900CC"/>
      <color rgb="FF008000"/>
      <color rgb="FF006600"/>
      <color rgb="FFFC3AD2"/>
      <color rgb="FFFC60DB"/>
      <color rgb="FFFD7BE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Rain Fall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6190476190476197E-2"/>
          <c:y val="0.129973474801061"/>
          <c:w val="0.89417989417989419"/>
          <c:h val="0.70291777188328908"/>
        </c:manualLayout>
      </c:layout>
      <c:scatterChart>
        <c:scatterStyle val="smoothMarker"/>
        <c:varyColors val="0"/>
        <c:ser>
          <c:idx val="0"/>
          <c:order val="0"/>
          <c:tx>
            <c:v>Rain Fall Variation in Yea 2016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[1]VICTORIA!$B$11475:$B$11840</c:f>
              <c:numCache>
                <c:formatCode>General</c:formatCode>
                <c:ptCount val="366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</c:numCache>
            </c:numRef>
          </c:xVal>
          <c:yVal>
            <c:numRef>
              <c:f>[1]VICTORIA!$L$11475:$L$11840</c:f>
              <c:numCache>
                <c:formatCode>General</c:formatCode>
                <c:ptCount val="366"/>
                <c:pt idx="0">
                  <c:v>15.5</c:v>
                </c:pt>
                <c:pt idx="1">
                  <c:v>1.1000000000000001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2.1</c:v>
                </c:pt>
                <c:pt idx="6">
                  <c:v>1.3</c:v>
                </c:pt>
                <c:pt idx="7">
                  <c:v>0</c:v>
                </c:pt>
                <c:pt idx="8">
                  <c:v>0</c:v>
                </c:pt>
                <c:pt idx="9">
                  <c:v>0.7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3.5</c:v>
                </c:pt>
                <c:pt idx="23">
                  <c:v>0</c:v>
                </c:pt>
                <c:pt idx="24">
                  <c:v>0.4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0.5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2.5</c:v>
                </c:pt>
                <c:pt idx="46">
                  <c:v>2.2000000000000002</c:v>
                </c:pt>
                <c:pt idx="47">
                  <c:v>44</c:v>
                </c:pt>
                <c:pt idx="48">
                  <c:v>37.6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4.3</c:v>
                </c:pt>
                <c:pt idx="56">
                  <c:v>0</c:v>
                </c:pt>
                <c:pt idx="57">
                  <c:v>2</c:v>
                </c:pt>
                <c:pt idx="58">
                  <c:v>6.1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0.8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41.8</c:v>
                </c:pt>
                <c:pt idx="88">
                  <c:v>0</c:v>
                </c:pt>
                <c:pt idx="89">
                  <c:v>1</c:v>
                </c:pt>
                <c:pt idx="90">
                  <c:v>0.3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43.5</c:v>
                </c:pt>
                <c:pt idx="97">
                  <c:v>0</c:v>
                </c:pt>
                <c:pt idx="98">
                  <c:v>0</c:v>
                </c:pt>
                <c:pt idx="99">
                  <c:v>52.5</c:v>
                </c:pt>
                <c:pt idx="100">
                  <c:v>4</c:v>
                </c:pt>
                <c:pt idx="101">
                  <c:v>1.8</c:v>
                </c:pt>
                <c:pt idx="102">
                  <c:v>16.2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0.4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1.06</c:v>
                </c:pt>
                <c:pt idx="121">
                  <c:v>0</c:v>
                </c:pt>
                <c:pt idx="122">
                  <c:v>0.7</c:v>
                </c:pt>
                <c:pt idx="123">
                  <c:v>0</c:v>
                </c:pt>
                <c:pt idx="124">
                  <c:v>0</c:v>
                </c:pt>
                <c:pt idx="125">
                  <c:v>0.3</c:v>
                </c:pt>
                <c:pt idx="126">
                  <c:v>18.8</c:v>
                </c:pt>
                <c:pt idx="127">
                  <c:v>3.1</c:v>
                </c:pt>
                <c:pt idx="128">
                  <c:v>18.7</c:v>
                </c:pt>
                <c:pt idx="129">
                  <c:v>0</c:v>
                </c:pt>
                <c:pt idx="130">
                  <c:v>7.8</c:v>
                </c:pt>
                <c:pt idx="131">
                  <c:v>25</c:v>
                </c:pt>
                <c:pt idx="132">
                  <c:v>0</c:v>
                </c:pt>
                <c:pt idx="133">
                  <c:v>53</c:v>
                </c:pt>
                <c:pt idx="134">
                  <c:v>41.8</c:v>
                </c:pt>
                <c:pt idx="135">
                  <c:v>100.7</c:v>
                </c:pt>
                <c:pt idx="136">
                  <c:v>36.299999999999997</c:v>
                </c:pt>
                <c:pt idx="137">
                  <c:v>46.5</c:v>
                </c:pt>
                <c:pt idx="138">
                  <c:v>1.5</c:v>
                </c:pt>
                <c:pt idx="139">
                  <c:v>8.6</c:v>
                </c:pt>
                <c:pt idx="140">
                  <c:v>1.4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4</c:v>
                </c:pt>
                <c:pt idx="151">
                  <c:v>1.3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2.4</c:v>
                </c:pt>
                <c:pt idx="170">
                  <c:v>0</c:v>
                </c:pt>
                <c:pt idx="171">
                  <c:v>2.5</c:v>
                </c:pt>
                <c:pt idx="172">
                  <c:v>1</c:v>
                </c:pt>
                <c:pt idx="173">
                  <c:v>0.5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3.8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9.1</c:v>
                </c:pt>
                <c:pt idx="191">
                  <c:v>3.4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5.5</c:v>
                </c:pt>
                <c:pt idx="207">
                  <c:v>27.2</c:v>
                </c:pt>
                <c:pt idx="208">
                  <c:v>27.4</c:v>
                </c:pt>
                <c:pt idx="209">
                  <c:v>0</c:v>
                </c:pt>
                <c:pt idx="210">
                  <c:v>0.8</c:v>
                </c:pt>
                <c:pt idx="211">
                  <c:v>0.7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1.2</c:v>
                </c:pt>
                <c:pt idx="288">
                  <c:v>1.8</c:v>
                </c:pt>
                <c:pt idx="289">
                  <c:v>0</c:v>
                </c:pt>
                <c:pt idx="290">
                  <c:v>0</c:v>
                </c:pt>
                <c:pt idx="291">
                  <c:v>4.5999999999999996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1.1000000000000001</c:v>
                </c:pt>
                <c:pt idx="296">
                  <c:v>0.9</c:v>
                </c:pt>
                <c:pt idx="297">
                  <c:v>8</c:v>
                </c:pt>
                <c:pt idx="298">
                  <c:v>0</c:v>
                </c:pt>
                <c:pt idx="299">
                  <c:v>29.6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9.8000000000000007</c:v>
                </c:pt>
                <c:pt idx="304">
                  <c:v>20</c:v>
                </c:pt>
                <c:pt idx="305">
                  <c:v>17.5</c:v>
                </c:pt>
                <c:pt idx="306">
                  <c:v>3.5</c:v>
                </c:pt>
                <c:pt idx="307">
                  <c:v>12.2</c:v>
                </c:pt>
                <c:pt idx="308">
                  <c:v>1.2</c:v>
                </c:pt>
                <c:pt idx="309">
                  <c:v>2</c:v>
                </c:pt>
                <c:pt idx="310">
                  <c:v>5.7</c:v>
                </c:pt>
                <c:pt idx="311">
                  <c:v>6.8</c:v>
                </c:pt>
                <c:pt idx="312">
                  <c:v>49.8</c:v>
                </c:pt>
                <c:pt idx="313">
                  <c:v>6.8</c:v>
                </c:pt>
                <c:pt idx="314">
                  <c:v>0</c:v>
                </c:pt>
                <c:pt idx="315">
                  <c:v>0</c:v>
                </c:pt>
                <c:pt idx="316">
                  <c:v>8.6</c:v>
                </c:pt>
                <c:pt idx="317">
                  <c:v>0</c:v>
                </c:pt>
                <c:pt idx="318">
                  <c:v>0.7</c:v>
                </c:pt>
                <c:pt idx="319">
                  <c:v>0</c:v>
                </c:pt>
                <c:pt idx="320">
                  <c:v>6.8</c:v>
                </c:pt>
                <c:pt idx="321">
                  <c:v>14.7</c:v>
                </c:pt>
                <c:pt idx="322">
                  <c:v>35.9</c:v>
                </c:pt>
                <c:pt idx="323">
                  <c:v>1.8</c:v>
                </c:pt>
                <c:pt idx="324">
                  <c:v>0.3</c:v>
                </c:pt>
                <c:pt idx="325">
                  <c:v>2.8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5</c:v>
                </c:pt>
                <c:pt idx="339">
                  <c:v>0</c:v>
                </c:pt>
                <c:pt idx="340">
                  <c:v>0</c:v>
                </c:pt>
                <c:pt idx="341">
                  <c:v>5.9</c:v>
                </c:pt>
                <c:pt idx="342">
                  <c:v>2.4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7.3</c:v>
                </c:pt>
                <c:pt idx="352">
                  <c:v>0</c:v>
                </c:pt>
                <c:pt idx="353">
                  <c:v>0</c:v>
                </c:pt>
                <c:pt idx="354">
                  <c:v>5.7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2.5</c:v>
                </c:pt>
                <c:pt idx="361">
                  <c:v>26.2</c:v>
                </c:pt>
                <c:pt idx="362">
                  <c:v>26.5</c:v>
                </c:pt>
                <c:pt idx="363">
                  <c:v>15.1</c:v>
                </c:pt>
                <c:pt idx="364">
                  <c:v>8.6</c:v>
                </c:pt>
                <c:pt idx="365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B9-446E-8D6F-49B86A603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707776"/>
        <c:axId val="570713216"/>
      </c:scatterChart>
      <c:valAx>
        <c:axId val="570707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180000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70713216"/>
        <c:crosses val="autoZero"/>
        <c:crossBetween val="midCat"/>
      </c:valAx>
      <c:valAx>
        <c:axId val="5707132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70777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Reservoir Level fluctuation in Year 2010 - Victoria Dam</a:t>
            </a:r>
          </a:p>
        </c:rich>
      </c:tx>
      <c:layout>
        <c:manualLayout>
          <c:xMode val="edge"/>
          <c:yMode val="edge"/>
          <c:x val="0.24245819537575472"/>
          <c:y val="3.189110485276931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0391099855479589E-2"/>
          <c:y val="0.13667441169829747"/>
          <c:w val="0.90726306480395902"/>
          <c:h val="0.7266522888626149"/>
        </c:manualLayout>
      </c:layout>
      <c:lineChart>
        <c:grouping val="standard"/>
        <c:varyColors val="0"/>
        <c:ser>
          <c:idx val="0"/>
          <c:order val="0"/>
          <c:tx>
            <c:v>Reservoir Level</c:v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cat>
            <c:numRef>
              <c:f>[2]Sheet3!$B$6579:$B$6943</c:f>
              <c:numCache>
                <c:formatCode>General</c:formatCode>
                <c:ptCount val="365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</c:numCache>
            </c:numRef>
          </c:cat>
          <c:val>
            <c:numRef>
              <c:f>[2]Sheet3!$C$6579:$C$6943</c:f>
              <c:numCache>
                <c:formatCode>General</c:formatCode>
                <c:ptCount val="365"/>
                <c:pt idx="0">
                  <c:v>433.15</c:v>
                </c:pt>
                <c:pt idx="1">
                  <c:v>433.39</c:v>
                </c:pt>
                <c:pt idx="2">
                  <c:v>433.6</c:v>
                </c:pt>
                <c:pt idx="3">
                  <c:v>433.74</c:v>
                </c:pt>
                <c:pt idx="4">
                  <c:v>433.75</c:v>
                </c:pt>
                <c:pt idx="5">
                  <c:v>433.7</c:v>
                </c:pt>
                <c:pt idx="6">
                  <c:v>433.65</c:v>
                </c:pt>
                <c:pt idx="7">
                  <c:v>433.6</c:v>
                </c:pt>
                <c:pt idx="8">
                  <c:v>433.62</c:v>
                </c:pt>
                <c:pt idx="9">
                  <c:v>433.68</c:v>
                </c:pt>
                <c:pt idx="10">
                  <c:v>433.64</c:v>
                </c:pt>
                <c:pt idx="11">
                  <c:v>433.67</c:v>
                </c:pt>
                <c:pt idx="12">
                  <c:v>433.82</c:v>
                </c:pt>
                <c:pt idx="13">
                  <c:v>433.81</c:v>
                </c:pt>
                <c:pt idx="14">
                  <c:v>433.81</c:v>
                </c:pt>
                <c:pt idx="15">
                  <c:v>433.66</c:v>
                </c:pt>
                <c:pt idx="16">
                  <c:v>433.59</c:v>
                </c:pt>
                <c:pt idx="17">
                  <c:v>433.58</c:v>
                </c:pt>
                <c:pt idx="18">
                  <c:v>433.58</c:v>
                </c:pt>
                <c:pt idx="19">
                  <c:v>433.72</c:v>
                </c:pt>
                <c:pt idx="20">
                  <c:v>433.91</c:v>
                </c:pt>
                <c:pt idx="21">
                  <c:v>434.09</c:v>
                </c:pt>
                <c:pt idx="22">
                  <c:v>434.24</c:v>
                </c:pt>
                <c:pt idx="23">
                  <c:v>434.42</c:v>
                </c:pt>
                <c:pt idx="24">
                  <c:v>434.64</c:v>
                </c:pt>
                <c:pt idx="25">
                  <c:v>434.66</c:v>
                </c:pt>
                <c:pt idx="26">
                  <c:v>434.69</c:v>
                </c:pt>
                <c:pt idx="27">
                  <c:v>434.82</c:v>
                </c:pt>
                <c:pt idx="28">
                  <c:v>434.92</c:v>
                </c:pt>
                <c:pt idx="29">
                  <c:v>435.04</c:v>
                </c:pt>
                <c:pt idx="30">
                  <c:v>435.21</c:v>
                </c:pt>
                <c:pt idx="31">
                  <c:v>435.31</c:v>
                </c:pt>
                <c:pt idx="32">
                  <c:v>435.41</c:v>
                </c:pt>
                <c:pt idx="33">
                  <c:v>435.47</c:v>
                </c:pt>
                <c:pt idx="34">
                  <c:v>435.51</c:v>
                </c:pt>
                <c:pt idx="35">
                  <c:v>435.51</c:v>
                </c:pt>
                <c:pt idx="36">
                  <c:v>435.54</c:v>
                </c:pt>
                <c:pt idx="37">
                  <c:v>435.4</c:v>
                </c:pt>
                <c:pt idx="38">
                  <c:v>435.31</c:v>
                </c:pt>
                <c:pt idx="39">
                  <c:v>435.09</c:v>
                </c:pt>
                <c:pt idx="40">
                  <c:v>434.99</c:v>
                </c:pt>
                <c:pt idx="41">
                  <c:v>434.74</c:v>
                </c:pt>
                <c:pt idx="42">
                  <c:v>434.51</c:v>
                </c:pt>
                <c:pt idx="43">
                  <c:v>434.25</c:v>
                </c:pt>
                <c:pt idx="44">
                  <c:v>434.18</c:v>
                </c:pt>
                <c:pt idx="45">
                  <c:v>434.04</c:v>
                </c:pt>
                <c:pt idx="46">
                  <c:v>433.75</c:v>
                </c:pt>
                <c:pt idx="47">
                  <c:v>433.62</c:v>
                </c:pt>
                <c:pt idx="48">
                  <c:v>433.37</c:v>
                </c:pt>
                <c:pt idx="49">
                  <c:v>433.2</c:v>
                </c:pt>
                <c:pt idx="50">
                  <c:v>432.95</c:v>
                </c:pt>
                <c:pt idx="51">
                  <c:v>432.75</c:v>
                </c:pt>
                <c:pt idx="52">
                  <c:v>432.53</c:v>
                </c:pt>
                <c:pt idx="53">
                  <c:v>432.26</c:v>
                </c:pt>
                <c:pt idx="54">
                  <c:v>431.88</c:v>
                </c:pt>
                <c:pt idx="55">
                  <c:v>431.61</c:v>
                </c:pt>
                <c:pt idx="56">
                  <c:v>431.36</c:v>
                </c:pt>
                <c:pt idx="57">
                  <c:v>431.1</c:v>
                </c:pt>
                <c:pt idx="58">
                  <c:v>430.91</c:v>
                </c:pt>
                <c:pt idx="59">
                  <c:v>430.78</c:v>
                </c:pt>
                <c:pt idx="60">
                  <c:v>430.43</c:v>
                </c:pt>
                <c:pt idx="61">
                  <c:v>430.07</c:v>
                </c:pt>
                <c:pt idx="62">
                  <c:v>429.72</c:v>
                </c:pt>
                <c:pt idx="63">
                  <c:v>429.34</c:v>
                </c:pt>
                <c:pt idx="64">
                  <c:v>428.95</c:v>
                </c:pt>
                <c:pt idx="65">
                  <c:v>428.74</c:v>
                </c:pt>
                <c:pt idx="66">
                  <c:v>428.62</c:v>
                </c:pt>
                <c:pt idx="67">
                  <c:v>428.42</c:v>
                </c:pt>
                <c:pt idx="68">
                  <c:v>428.18</c:v>
                </c:pt>
                <c:pt idx="69">
                  <c:v>427.85</c:v>
                </c:pt>
                <c:pt idx="70">
                  <c:v>427.55</c:v>
                </c:pt>
                <c:pt idx="71">
                  <c:v>427.26</c:v>
                </c:pt>
                <c:pt idx="72">
                  <c:v>427.13</c:v>
                </c:pt>
                <c:pt idx="73">
                  <c:v>427.03</c:v>
                </c:pt>
                <c:pt idx="74">
                  <c:v>426.66</c:v>
                </c:pt>
                <c:pt idx="75">
                  <c:v>426.34</c:v>
                </c:pt>
                <c:pt idx="76">
                  <c:v>426.03</c:v>
                </c:pt>
                <c:pt idx="77">
                  <c:v>425.71</c:v>
                </c:pt>
                <c:pt idx="78">
                  <c:v>425.45</c:v>
                </c:pt>
                <c:pt idx="79">
                  <c:v>425.22</c:v>
                </c:pt>
                <c:pt idx="80">
                  <c:v>425.05</c:v>
                </c:pt>
                <c:pt idx="81">
                  <c:v>424.74</c:v>
                </c:pt>
                <c:pt idx="82">
                  <c:v>424.4</c:v>
                </c:pt>
                <c:pt idx="83">
                  <c:v>424.09</c:v>
                </c:pt>
                <c:pt idx="84">
                  <c:v>423.68</c:v>
                </c:pt>
                <c:pt idx="85">
                  <c:v>423.35</c:v>
                </c:pt>
                <c:pt idx="86">
                  <c:v>423.18</c:v>
                </c:pt>
                <c:pt idx="87">
                  <c:v>422.93</c:v>
                </c:pt>
                <c:pt idx="88">
                  <c:v>422.77</c:v>
                </c:pt>
                <c:pt idx="89">
                  <c:v>422.78</c:v>
                </c:pt>
                <c:pt idx="90">
                  <c:v>422.58</c:v>
                </c:pt>
                <c:pt idx="91">
                  <c:v>422.25</c:v>
                </c:pt>
                <c:pt idx="92">
                  <c:v>421.95</c:v>
                </c:pt>
                <c:pt idx="93">
                  <c:v>421.73</c:v>
                </c:pt>
                <c:pt idx="94">
                  <c:v>421.52</c:v>
                </c:pt>
                <c:pt idx="95">
                  <c:v>421.34</c:v>
                </c:pt>
                <c:pt idx="96">
                  <c:v>421.12</c:v>
                </c:pt>
                <c:pt idx="97">
                  <c:v>420.88</c:v>
                </c:pt>
                <c:pt idx="98">
                  <c:v>420.59</c:v>
                </c:pt>
                <c:pt idx="99">
                  <c:v>420.26</c:v>
                </c:pt>
                <c:pt idx="100">
                  <c:v>419.89</c:v>
                </c:pt>
                <c:pt idx="101">
                  <c:v>419.54</c:v>
                </c:pt>
                <c:pt idx="102">
                  <c:v>419.18</c:v>
                </c:pt>
                <c:pt idx="103">
                  <c:v>418.96</c:v>
                </c:pt>
                <c:pt idx="104">
                  <c:v>418.71</c:v>
                </c:pt>
                <c:pt idx="105">
                  <c:v>418.43</c:v>
                </c:pt>
                <c:pt idx="106">
                  <c:v>418.24</c:v>
                </c:pt>
                <c:pt idx="107">
                  <c:v>418.16</c:v>
                </c:pt>
                <c:pt idx="108">
                  <c:v>418.2</c:v>
                </c:pt>
                <c:pt idx="109">
                  <c:v>418</c:v>
                </c:pt>
                <c:pt idx="110">
                  <c:v>417.74</c:v>
                </c:pt>
                <c:pt idx="111">
                  <c:v>417.45</c:v>
                </c:pt>
                <c:pt idx="112">
                  <c:v>417.13</c:v>
                </c:pt>
                <c:pt idx="113">
                  <c:v>417.18</c:v>
                </c:pt>
                <c:pt idx="114">
                  <c:v>417.68</c:v>
                </c:pt>
                <c:pt idx="115">
                  <c:v>417.75</c:v>
                </c:pt>
                <c:pt idx="116">
                  <c:v>418.32</c:v>
                </c:pt>
                <c:pt idx="117">
                  <c:v>418.8</c:v>
                </c:pt>
                <c:pt idx="118">
                  <c:v>418.82</c:v>
                </c:pt>
                <c:pt idx="119">
                  <c:v>418.97</c:v>
                </c:pt>
                <c:pt idx="120">
                  <c:v>419.35</c:v>
                </c:pt>
                <c:pt idx="121">
                  <c:v>419.67</c:v>
                </c:pt>
                <c:pt idx="122">
                  <c:v>419.78</c:v>
                </c:pt>
                <c:pt idx="123">
                  <c:v>420.82</c:v>
                </c:pt>
                <c:pt idx="124">
                  <c:v>421.06</c:v>
                </c:pt>
                <c:pt idx="125">
                  <c:v>421.13</c:v>
                </c:pt>
                <c:pt idx="126">
                  <c:v>421.08</c:v>
                </c:pt>
                <c:pt idx="127">
                  <c:v>421.1</c:v>
                </c:pt>
                <c:pt idx="128">
                  <c:v>421.33</c:v>
                </c:pt>
                <c:pt idx="129">
                  <c:v>421.42</c:v>
                </c:pt>
                <c:pt idx="130">
                  <c:v>421.53</c:v>
                </c:pt>
                <c:pt idx="131">
                  <c:v>421.61</c:v>
                </c:pt>
                <c:pt idx="132">
                  <c:v>421.56</c:v>
                </c:pt>
                <c:pt idx="133">
                  <c:v>421.57</c:v>
                </c:pt>
                <c:pt idx="134">
                  <c:v>421.73</c:v>
                </c:pt>
                <c:pt idx="135">
                  <c:v>421.98</c:v>
                </c:pt>
                <c:pt idx="136">
                  <c:v>422.39</c:v>
                </c:pt>
                <c:pt idx="137">
                  <c:v>422.51</c:v>
                </c:pt>
                <c:pt idx="138">
                  <c:v>422.47</c:v>
                </c:pt>
                <c:pt idx="139">
                  <c:v>423.23</c:v>
                </c:pt>
                <c:pt idx="140">
                  <c:v>423.78</c:v>
                </c:pt>
                <c:pt idx="141">
                  <c:v>424.15</c:v>
                </c:pt>
                <c:pt idx="142">
                  <c:v>424.46</c:v>
                </c:pt>
                <c:pt idx="143">
                  <c:v>424.63</c:v>
                </c:pt>
                <c:pt idx="144">
                  <c:v>424.88</c:v>
                </c:pt>
                <c:pt idx="145">
                  <c:v>425.07</c:v>
                </c:pt>
                <c:pt idx="146">
                  <c:v>425.3</c:v>
                </c:pt>
                <c:pt idx="147">
                  <c:v>425.5</c:v>
                </c:pt>
                <c:pt idx="148">
                  <c:v>425.59</c:v>
                </c:pt>
                <c:pt idx="149">
                  <c:v>425.72</c:v>
                </c:pt>
                <c:pt idx="150">
                  <c:v>425.91</c:v>
                </c:pt>
                <c:pt idx="151">
                  <c:v>425.92</c:v>
                </c:pt>
                <c:pt idx="152">
                  <c:v>425.95</c:v>
                </c:pt>
                <c:pt idx="153">
                  <c:v>425.97</c:v>
                </c:pt>
                <c:pt idx="154">
                  <c:v>425.98</c:v>
                </c:pt>
                <c:pt idx="155">
                  <c:v>425.99</c:v>
                </c:pt>
                <c:pt idx="156">
                  <c:v>426.03</c:v>
                </c:pt>
                <c:pt idx="157">
                  <c:v>426.28</c:v>
                </c:pt>
                <c:pt idx="158">
                  <c:v>426.45</c:v>
                </c:pt>
                <c:pt idx="159">
                  <c:v>426.65</c:v>
                </c:pt>
                <c:pt idx="160">
                  <c:v>426.78</c:v>
                </c:pt>
                <c:pt idx="161">
                  <c:v>427.35</c:v>
                </c:pt>
                <c:pt idx="162">
                  <c:v>428.11</c:v>
                </c:pt>
                <c:pt idx="163">
                  <c:v>428.66</c:v>
                </c:pt>
                <c:pt idx="164">
                  <c:v>429.19</c:v>
                </c:pt>
                <c:pt idx="165">
                  <c:v>429.55</c:v>
                </c:pt>
                <c:pt idx="166">
                  <c:v>429.71</c:v>
                </c:pt>
                <c:pt idx="167">
                  <c:v>429.84</c:v>
                </c:pt>
                <c:pt idx="168">
                  <c:v>429.97</c:v>
                </c:pt>
                <c:pt idx="169">
                  <c:v>430.06</c:v>
                </c:pt>
                <c:pt idx="170">
                  <c:v>430.11</c:v>
                </c:pt>
                <c:pt idx="171">
                  <c:v>430.13</c:v>
                </c:pt>
                <c:pt idx="172">
                  <c:v>430.16</c:v>
                </c:pt>
                <c:pt idx="173">
                  <c:v>430.14</c:v>
                </c:pt>
                <c:pt idx="174">
                  <c:v>430.41</c:v>
                </c:pt>
                <c:pt idx="175">
                  <c:v>430.68</c:v>
                </c:pt>
                <c:pt idx="176">
                  <c:v>430.85</c:v>
                </c:pt>
                <c:pt idx="177">
                  <c:v>430.87</c:v>
                </c:pt>
                <c:pt idx="178">
                  <c:v>430.92</c:v>
                </c:pt>
                <c:pt idx="179">
                  <c:v>431.09</c:v>
                </c:pt>
                <c:pt idx="180">
                  <c:v>431.13</c:v>
                </c:pt>
                <c:pt idx="181">
                  <c:v>431.15</c:v>
                </c:pt>
                <c:pt idx="182">
                  <c:v>431.37</c:v>
                </c:pt>
                <c:pt idx="183">
                  <c:v>431.58</c:v>
                </c:pt>
                <c:pt idx="184">
                  <c:v>431.66</c:v>
                </c:pt>
                <c:pt idx="185">
                  <c:v>431.74</c:v>
                </c:pt>
                <c:pt idx="186">
                  <c:v>431.83</c:v>
                </c:pt>
                <c:pt idx="187">
                  <c:v>431.78</c:v>
                </c:pt>
                <c:pt idx="188">
                  <c:v>431.76</c:v>
                </c:pt>
                <c:pt idx="189">
                  <c:v>432.11</c:v>
                </c:pt>
                <c:pt idx="190">
                  <c:v>432.28</c:v>
                </c:pt>
                <c:pt idx="191">
                  <c:v>432.6</c:v>
                </c:pt>
                <c:pt idx="192">
                  <c:v>432.96</c:v>
                </c:pt>
                <c:pt idx="193">
                  <c:v>432.97</c:v>
                </c:pt>
                <c:pt idx="194">
                  <c:v>432.94</c:v>
                </c:pt>
                <c:pt idx="195">
                  <c:v>432.95</c:v>
                </c:pt>
                <c:pt idx="196">
                  <c:v>432.93</c:v>
                </c:pt>
                <c:pt idx="197">
                  <c:v>433.48</c:v>
                </c:pt>
                <c:pt idx="198">
                  <c:v>433.7</c:v>
                </c:pt>
                <c:pt idx="199">
                  <c:v>434.22</c:v>
                </c:pt>
                <c:pt idx="200">
                  <c:v>434.72</c:v>
                </c:pt>
                <c:pt idx="201">
                  <c:v>435.17</c:v>
                </c:pt>
                <c:pt idx="202">
                  <c:v>435.46</c:v>
                </c:pt>
                <c:pt idx="203">
                  <c:v>435.66</c:v>
                </c:pt>
                <c:pt idx="204">
                  <c:v>435.82</c:v>
                </c:pt>
                <c:pt idx="205">
                  <c:v>436.02</c:v>
                </c:pt>
                <c:pt idx="206">
                  <c:v>436.2</c:v>
                </c:pt>
                <c:pt idx="207">
                  <c:v>436.07</c:v>
                </c:pt>
                <c:pt idx="208">
                  <c:v>435.99</c:v>
                </c:pt>
                <c:pt idx="209">
                  <c:v>435.83</c:v>
                </c:pt>
                <c:pt idx="210">
                  <c:v>435.59</c:v>
                </c:pt>
                <c:pt idx="211">
                  <c:v>435.36</c:v>
                </c:pt>
                <c:pt idx="212">
                  <c:v>435.16</c:v>
                </c:pt>
                <c:pt idx="213">
                  <c:v>435.03</c:v>
                </c:pt>
                <c:pt idx="214">
                  <c:v>434.7</c:v>
                </c:pt>
                <c:pt idx="215">
                  <c:v>434.42</c:v>
                </c:pt>
                <c:pt idx="216">
                  <c:v>434.12</c:v>
                </c:pt>
                <c:pt idx="217">
                  <c:v>433.81</c:v>
                </c:pt>
                <c:pt idx="218">
                  <c:v>433.47</c:v>
                </c:pt>
                <c:pt idx="219">
                  <c:v>433.09</c:v>
                </c:pt>
                <c:pt idx="220">
                  <c:v>432.86</c:v>
                </c:pt>
                <c:pt idx="221">
                  <c:v>432.62</c:v>
                </c:pt>
                <c:pt idx="222">
                  <c:v>432.17</c:v>
                </c:pt>
                <c:pt idx="223">
                  <c:v>431.7</c:v>
                </c:pt>
                <c:pt idx="224">
                  <c:v>431.3</c:v>
                </c:pt>
                <c:pt idx="225">
                  <c:v>430.92</c:v>
                </c:pt>
                <c:pt idx="226">
                  <c:v>430.59</c:v>
                </c:pt>
                <c:pt idx="227">
                  <c:v>430.56</c:v>
                </c:pt>
                <c:pt idx="228">
                  <c:v>430.3</c:v>
                </c:pt>
                <c:pt idx="229">
                  <c:v>429.85</c:v>
                </c:pt>
                <c:pt idx="230">
                  <c:v>429.47</c:v>
                </c:pt>
                <c:pt idx="231">
                  <c:v>429.1</c:v>
                </c:pt>
                <c:pt idx="232">
                  <c:v>429.83</c:v>
                </c:pt>
                <c:pt idx="233">
                  <c:v>430.23</c:v>
                </c:pt>
                <c:pt idx="234">
                  <c:v>430.06</c:v>
                </c:pt>
                <c:pt idx="235">
                  <c:v>429.96</c:v>
                </c:pt>
                <c:pt idx="236">
                  <c:v>429.84</c:v>
                </c:pt>
                <c:pt idx="237">
                  <c:v>429.61</c:v>
                </c:pt>
                <c:pt idx="238">
                  <c:v>429.52</c:v>
                </c:pt>
                <c:pt idx="239">
                  <c:v>429.58</c:v>
                </c:pt>
                <c:pt idx="240">
                  <c:v>429.71</c:v>
                </c:pt>
                <c:pt idx="241">
                  <c:v>430.3</c:v>
                </c:pt>
                <c:pt idx="242">
                  <c:v>431.04</c:v>
                </c:pt>
                <c:pt idx="243">
                  <c:v>431.53</c:v>
                </c:pt>
                <c:pt idx="244">
                  <c:v>431.85</c:v>
                </c:pt>
                <c:pt idx="245">
                  <c:v>432.09</c:v>
                </c:pt>
                <c:pt idx="246">
                  <c:v>432.29</c:v>
                </c:pt>
                <c:pt idx="247">
                  <c:v>432.51</c:v>
                </c:pt>
                <c:pt idx="248">
                  <c:v>432.7</c:v>
                </c:pt>
                <c:pt idx="249">
                  <c:v>432.65</c:v>
                </c:pt>
                <c:pt idx="250">
                  <c:v>432.62</c:v>
                </c:pt>
                <c:pt idx="251">
                  <c:v>432.47</c:v>
                </c:pt>
                <c:pt idx="252">
                  <c:v>432.31</c:v>
                </c:pt>
                <c:pt idx="253">
                  <c:v>432.14</c:v>
                </c:pt>
                <c:pt idx="254">
                  <c:v>432.03</c:v>
                </c:pt>
                <c:pt idx="255">
                  <c:v>431.87</c:v>
                </c:pt>
                <c:pt idx="256">
                  <c:v>431.63</c:v>
                </c:pt>
                <c:pt idx="257">
                  <c:v>431.42</c:v>
                </c:pt>
                <c:pt idx="258">
                  <c:v>431.15</c:v>
                </c:pt>
                <c:pt idx="259">
                  <c:v>430.88</c:v>
                </c:pt>
                <c:pt idx="260">
                  <c:v>430.59</c:v>
                </c:pt>
                <c:pt idx="261">
                  <c:v>430.37</c:v>
                </c:pt>
                <c:pt idx="262">
                  <c:v>430.36</c:v>
                </c:pt>
                <c:pt idx="263">
                  <c:v>430.2</c:v>
                </c:pt>
                <c:pt idx="264">
                  <c:v>430.08</c:v>
                </c:pt>
                <c:pt idx="265">
                  <c:v>429.92</c:v>
                </c:pt>
                <c:pt idx="266">
                  <c:v>429.76</c:v>
                </c:pt>
                <c:pt idx="267">
                  <c:v>429.47</c:v>
                </c:pt>
                <c:pt idx="268">
                  <c:v>429.31</c:v>
                </c:pt>
                <c:pt idx="269">
                  <c:v>429.36</c:v>
                </c:pt>
                <c:pt idx="270">
                  <c:v>429.26</c:v>
                </c:pt>
                <c:pt idx="271">
                  <c:v>429.52</c:v>
                </c:pt>
                <c:pt idx="272">
                  <c:v>429.44</c:v>
                </c:pt>
                <c:pt idx="273">
                  <c:v>429.57</c:v>
                </c:pt>
                <c:pt idx="274">
                  <c:v>431.04</c:v>
                </c:pt>
                <c:pt idx="275">
                  <c:v>431.78</c:v>
                </c:pt>
                <c:pt idx="276">
                  <c:v>432.94</c:v>
                </c:pt>
                <c:pt idx="277">
                  <c:v>433.48</c:v>
                </c:pt>
                <c:pt idx="278">
                  <c:v>433.94</c:v>
                </c:pt>
                <c:pt idx="279">
                  <c:v>434.8</c:v>
                </c:pt>
                <c:pt idx="280">
                  <c:v>435.73</c:v>
                </c:pt>
                <c:pt idx="281">
                  <c:v>436.35</c:v>
                </c:pt>
                <c:pt idx="282">
                  <c:v>436.88</c:v>
                </c:pt>
                <c:pt idx="283">
                  <c:v>437.29</c:v>
                </c:pt>
                <c:pt idx="284">
                  <c:v>437.54</c:v>
                </c:pt>
                <c:pt idx="285">
                  <c:v>437.65</c:v>
                </c:pt>
                <c:pt idx="286">
                  <c:v>437.57</c:v>
                </c:pt>
                <c:pt idx="287">
                  <c:v>437.51</c:v>
                </c:pt>
                <c:pt idx="288">
                  <c:v>437.38</c:v>
                </c:pt>
                <c:pt idx="289">
                  <c:v>437.24</c:v>
                </c:pt>
                <c:pt idx="290">
                  <c:v>436.96</c:v>
                </c:pt>
                <c:pt idx="291">
                  <c:v>436.84</c:v>
                </c:pt>
                <c:pt idx="292">
                  <c:v>436.82</c:v>
                </c:pt>
                <c:pt idx="293">
                  <c:v>436.66</c:v>
                </c:pt>
                <c:pt idx="294">
                  <c:v>436.47</c:v>
                </c:pt>
                <c:pt idx="295">
                  <c:v>436.28</c:v>
                </c:pt>
                <c:pt idx="296">
                  <c:v>436.11</c:v>
                </c:pt>
                <c:pt idx="297">
                  <c:v>435.94</c:v>
                </c:pt>
                <c:pt idx="298">
                  <c:v>435.71</c:v>
                </c:pt>
                <c:pt idx="299">
                  <c:v>435.5</c:v>
                </c:pt>
                <c:pt idx="300">
                  <c:v>435.27</c:v>
                </c:pt>
                <c:pt idx="301">
                  <c:v>434.97</c:v>
                </c:pt>
                <c:pt idx="302">
                  <c:v>434.83</c:v>
                </c:pt>
                <c:pt idx="303">
                  <c:v>434.52</c:v>
                </c:pt>
                <c:pt idx="304">
                  <c:v>434.2</c:v>
                </c:pt>
                <c:pt idx="305">
                  <c:v>433.8</c:v>
                </c:pt>
                <c:pt idx="306">
                  <c:v>433.37</c:v>
                </c:pt>
                <c:pt idx="307">
                  <c:v>432.99</c:v>
                </c:pt>
                <c:pt idx="308">
                  <c:v>432.67</c:v>
                </c:pt>
                <c:pt idx="309">
                  <c:v>432.38</c:v>
                </c:pt>
                <c:pt idx="310">
                  <c:v>432.14</c:v>
                </c:pt>
                <c:pt idx="311">
                  <c:v>432.12</c:v>
                </c:pt>
                <c:pt idx="312">
                  <c:v>431.95</c:v>
                </c:pt>
                <c:pt idx="313">
                  <c:v>431.6</c:v>
                </c:pt>
                <c:pt idx="314">
                  <c:v>431.53</c:v>
                </c:pt>
                <c:pt idx="315">
                  <c:v>431.35</c:v>
                </c:pt>
                <c:pt idx="316">
                  <c:v>431</c:v>
                </c:pt>
                <c:pt idx="317">
                  <c:v>430.65</c:v>
                </c:pt>
                <c:pt idx="318">
                  <c:v>430.33</c:v>
                </c:pt>
                <c:pt idx="319">
                  <c:v>429.88</c:v>
                </c:pt>
                <c:pt idx="320">
                  <c:v>429.45</c:v>
                </c:pt>
                <c:pt idx="321">
                  <c:v>429.52</c:v>
                </c:pt>
                <c:pt idx="322">
                  <c:v>429.67</c:v>
                </c:pt>
                <c:pt idx="323">
                  <c:v>429.46</c:v>
                </c:pt>
                <c:pt idx="324">
                  <c:v>429.2</c:v>
                </c:pt>
                <c:pt idx="325">
                  <c:v>429.73</c:v>
                </c:pt>
                <c:pt idx="326">
                  <c:v>430.52</c:v>
                </c:pt>
                <c:pt idx="327">
                  <c:v>431.62</c:v>
                </c:pt>
                <c:pt idx="328">
                  <c:v>432.5</c:v>
                </c:pt>
                <c:pt idx="329">
                  <c:v>433.19</c:v>
                </c:pt>
                <c:pt idx="330">
                  <c:v>434.34</c:v>
                </c:pt>
                <c:pt idx="331">
                  <c:v>434.91</c:v>
                </c:pt>
                <c:pt idx="332">
                  <c:v>435.26</c:v>
                </c:pt>
                <c:pt idx="333">
                  <c:v>435.46</c:v>
                </c:pt>
                <c:pt idx="334">
                  <c:v>435.74</c:v>
                </c:pt>
                <c:pt idx="335">
                  <c:v>436.84</c:v>
                </c:pt>
                <c:pt idx="336">
                  <c:v>437.54</c:v>
                </c:pt>
                <c:pt idx="337">
                  <c:v>438.04</c:v>
                </c:pt>
                <c:pt idx="338">
                  <c:v>438.12</c:v>
                </c:pt>
                <c:pt idx="339">
                  <c:v>438.07</c:v>
                </c:pt>
                <c:pt idx="340">
                  <c:v>438.01</c:v>
                </c:pt>
                <c:pt idx="341">
                  <c:v>438.01</c:v>
                </c:pt>
                <c:pt idx="342">
                  <c:v>438.05</c:v>
                </c:pt>
                <c:pt idx="343">
                  <c:v>438.03</c:v>
                </c:pt>
                <c:pt idx="344">
                  <c:v>438.08</c:v>
                </c:pt>
                <c:pt idx="345">
                  <c:v>438.14</c:v>
                </c:pt>
                <c:pt idx="346">
                  <c:v>437.98</c:v>
                </c:pt>
                <c:pt idx="347">
                  <c:v>437.89</c:v>
                </c:pt>
                <c:pt idx="348">
                  <c:v>437.78</c:v>
                </c:pt>
                <c:pt idx="349">
                  <c:v>437.7</c:v>
                </c:pt>
                <c:pt idx="350">
                  <c:v>437.57</c:v>
                </c:pt>
                <c:pt idx="351">
                  <c:v>437.34</c:v>
                </c:pt>
                <c:pt idx="352">
                  <c:v>436.98</c:v>
                </c:pt>
                <c:pt idx="353">
                  <c:v>436.77</c:v>
                </c:pt>
                <c:pt idx="354">
                  <c:v>436.53</c:v>
                </c:pt>
                <c:pt idx="355">
                  <c:v>436.4</c:v>
                </c:pt>
                <c:pt idx="356">
                  <c:v>436.59</c:v>
                </c:pt>
                <c:pt idx="357">
                  <c:v>437.61</c:v>
                </c:pt>
                <c:pt idx="358">
                  <c:v>438.13</c:v>
                </c:pt>
                <c:pt idx="359">
                  <c:v>438.07</c:v>
                </c:pt>
                <c:pt idx="360">
                  <c:v>438.05</c:v>
                </c:pt>
                <c:pt idx="361">
                  <c:v>437.94</c:v>
                </c:pt>
                <c:pt idx="362">
                  <c:v>437.75</c:v>
                </c:pt>
                <c:pt idx="363">
                  <c:v>437.56</c:v>
                </c:pt>
                <c:pt idx="364">
                  <c:v>437.4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5DE-4EFF-8C41-B73C6311F66B}"/>
            </c:ext>
          </c:extLst>
        </c:ser>
        <c:ser>
          <c:idx val="1"/>
          <c:order val="1"/>
          <c:tx>
            <c:v>Full Supply Level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[2]Sheet3!$P$6579:$P$6943</c:f>
              <c:numCache>
                <c:formatCode>General</c:formatCode>
                <c:ptCount val="365"/>
                <c:pt idx="0">
                  <c:v>438</c:v>
                </c:pt>
                <c:pt idx="1">
                  <c:v>438</c:v>
                </c:pt>
                <c:pt idx="2">
                  <c:v>438</c:v>
                </c:pt>
                <c:pt idx="3">
                  <c:v>438</c:v>
                </c:pt>
                <c:pt idx="4">
                  <c:v>438</c:v>
                </c:pt>
                <c:pt idx="5">
                  <c:v>438</c:v>
                </c:pt>
                <c:pt idx="6">
                  <c:v>438</c:v>
                </c:pt>
                <c:pt idx="7">
                  <c:v>438</c:v>
                </c:pt>
                <c:pt idx="8">
                  <c:v>438</c:v>
                </c:pt>
                <c:pt idx="9">
                  <c:v>438</c:v>
                </c:pt>
                <c:pt idx="10">
                  <c:v>438</c:v>
                </c:pt>
                <c:pt idx="11">
                  <c:v>438</c:v>
                </c:pt>
                <c:pt idx="12">
                  <c:v>438</c:v>
                </c:pt>
                <c:pt idx="13">
                  <c:v>438</c:v>
                </c:pt>
                <c:pt idx="14">
                  <c:v>438</c:v>
                </c:pt>
                <c:pt idx="15">
                  <c:v>438</c:v>
                </c:pt>
                <c:pt idx="16">
                  <c:v>438</c:v>
                </c:pt>
                <c:pt idx="17">
                  <c:v>438</c:v>
                </c:pt>
                <c:pt idx="18">
                  <c:v>438</c:v>
                </c:pt>
                <c:pt idx="19">
                  <c:v>438</c:v>
                </c:pt>
                <c:pt idx="20">
                  <c:v>438</c:v>
                </c:pt>
                <c:pt idx="21">
                  <c:v>438</c:v>
                </c:pt>
                <c:pt idx="22">
                  <c:v>438</c:v>
                </c:pt>
                <c:pt idx="23">
                  <c:v>438</c:v>
                </c:pt>
                <c:pt idx="24">
                  <c:v>438</c:v>
                </c:pt>
                <c:pt idx="25">
                  <c:v>438</c:v>
                </c:pt>
                <c:pt idx="26">
                  <c:v>438</c:v>
                </c:pt>
                <c:pt idx="27">
                  <c:v>438</c:v>
                </c:pt>
                <c:pt idx="28">
                  <c:v>438</c:v>
                </c:pt>
                <c:pt idx="29">
                  <c:v>438</c:v>
                </c:pt>
                <c:pt idx="30">
                  <c:v>438</c:v>
                </c:pt>
                <c:pt idx="31">
                  <c:v>438</c:v>
                </c:pt>
                <c:pt idx="32">
                  <c:v>438</c:v>
                </c:pt>
                <c:pt idx="33">
                  <c:v>438</c:v>
                </c:pt>
                <c:pt idx="34">
                  <c:v>438</c:v>
                </c:pt>
                <c:pt idx="35">
                  <c:v>438</c:v>
                </c:pt>
                <c:pt idx="36">
                  <c:v>438</c:v>
                </c:pt>
                <c:pt idx="37">
                  <c:v>438</c:v>
                </c:pt>
                <c:pt idx="38">
                  <c:v>438</c:v>
                </c:pt>
                <c:pt idx="39">
                  <c:v>438</c:v>
                </c:pt>
                <c:pt idx="40">
                  <c:v>438</c:v>
                </c:pt>
                <c:pt idx="41">
                  <c:v>438</c:v>
                </c:pt>
                <c:pt idx="42">
                  <c:v>438</c:v>
                </c:pt>
                <c:pt idx="43">
                  <c:v>438</c:v>
                </c:pt>
                <c:pt idx="44">
                  <c:v>438</c:v>
                </c:pt>
                <c:pt idx="45">
                  <c:v>438</c:v>
                </c:pt>
                <c:pt idx="46">
                  <c:v>438</c:v>
                </c:pt>
                <c:pt idx="47">
                  <c:v>438</c:v>
                </c:pt>
                <c:pt idx="48">
                  <c:v>438</c:v>
                </c:pt>
                <c:pt idx="49">
                  <c:v>438</c:v>
                </c:pt>
                <c:pt idx="50">
                  <c:v>438</c:v>
                </c:pt>
                <c:pt idx="51">
                  <c:v>438</c:v>
                </c:pt>
                <c:pt idx="52">
                  <c:v>438</c:v>
                </c:pt>
                <c:pt idx="53">
                  <c:v>438</c:v>
                </c:pt>
                <c:pt idx="54">
                  <c:v>438</c:v>
                </c:pt>
                <c:pt idx="55">
                  <c:v>438</c:v>
                </c:pt>
                <c:pt idx="56">
                  <c:v>438</c:v>
                </c:pt>
                <c:pt idx="57">
                  <c:v>438</c:v>
                </c:pt>
                <c:pt idx="58">
                  <c:v>438</c:v>
                </c:pt>
                <c:pt idx="59">
                  <c:v>438</c:v>
                </c:pt>
                <c:pt idx="60">
                  <c:v>438</c:v>
                </c:pt>
                <c:pt idx="61">
                  <c:v>438</c:v>
                </c:pt>
                <c:pt idx="62">
                  <c:v>438</c:v>
                </c:pt>
                <c:pt idx="63">
                  <c:v>438</c:v>
                </c:pt>
                <c:pt idx="64">
                  <c:v>438</c:v>
                </c:pt>
                <c:pt idx="65">
                  <c:v>438</c:v>
                </c:pt>
                <c:pt idx="66">
                  <c:v>438</c:v>
                </c:pt>
                <c:pt idx="67">
                  <c:v>438</c:v>
                </c:pt>
                <c:pt idx="68">
                  <c:v>438</c:v>
                </c:pt>
                <c:pt idx="69">
                  <c:v>438</c:v>
                </c:pt>
                <c:pt idx="70">
                  <c:v>438</c:v>
                </c:pt>
                <c:pt idx="71">
                  <c:v>438</c:v>
                </c:pt>
                <c:pt idx="72">
                  <c:v>438</c:v>
                </c:pt>
                <c:pt idx="73">
                  <c:v>438</c:v>
                </c:pt>
                <c:pt idx="74">
                  <c:v>438</c:v>
                </c:pt>
                <c:pt idx="75">
                  <c:v>438</c:v>
                </c:pt>
                <c:pt idx="76">
                  <c:v>438</c:v>
                </c:pt>
                <c:pt idx="77">
                  <c:v>438</c:v>
                </c:pt>
                <c:pt idx="78">
                  <c:v>438</c:v>
                </c:pt>
                <c:pt idx="79">
                  <c:v>438</c:v>
                </c:pt>
                <c:pt idx="80">
                  <c:v>438</c:v>
                </c:pt>
                <c:pt idx="81">
                  <c:v>438</c:v>
                </c:pt>
                <c:pt idx="82">
                  <c:v>438</c:v>
                </c:pt>
                <c:pt idx="83">
                  <c:v>438</c:v>
                </c:pt>
                <c:pt idx="84">
                  <c:v>438</c:v>
                </c:pt>
                <c:pt idx="85">
                  <c:v>438</c:v>
                </c:pt>
                <c:pt idx="86">
                  <c:v>438</c:v>
                </c:pt>
                <c:pt idx="87">
                  <c:v>438</c:v>
                </c:pt>
                <c:pt idx="88">
                  <c:v>438</c:v>
                </c:pt>
                <c:pt idx="89">
                  <c:v>438</c:v>
                </c:pt>
                <c:pt idx="90">
                  <c:v>438</c:v>
                </c:pt>
                <c:pt idx="91">
                  <c:v>438</c:v>
                </c:pt>
                <c:pt idx="92">
                  <c:v>438</c:v>
                </c:pt>
                <c:pt idx="93">
                  <c:v>438</c:v>
                </c:pt>
                <c:pt idx="94">
                  <c:v>438</c:v>
                </c:pt>
                <c:pt idx="95">
                  <c:v>438</c:v>
                </c:pt>
                <c:pt idx="96">
                  <c:v>438</c:v>
                </c:pt>
                <c:pt idx="97">
                  <c:v>438</c:v>
                </c:pt>
                <c:pt idx="98">
                  <c:v>438</c:v>
                </c:pt>
                <c:pt idx="99">
                  <c:v>438</c:v>
                </c:pt>
                <c:pt idx="100">
                  <c:v>438</c:v>
                </c:pt>
                <c:pt idx="101">
                  <c:v>438</c:v>
                </c:pt>
                <c:pt idx="102">
                  <c:v>438</c:v>
                </c:pt>
                <c:pt idx="103">
                  <c:v>438</c:v>
                </c:pt>
                <c:pt idx="104">
                  <c:v>438</c:v>
                </c:pt>
                <c:pt idx="105">
                  <c:v>438</c:v>
                </c:pt>
                <c:pt idx="106">
                  <c:v>438</c:v>
                </c:pt>
                <c:pt idx="107">
                  <c:v>438</c:v>
                </c:pt>
                <c:pt idx="108">
                  <c:v>438</c:v>
                </c:pt>
                <c:pt idx="109">
                  <c:v>438</c:v>
                </c:pt>
                <c:pt idx="110">
                  <c:v>438</c:v>
                </c:pt>
                <c:pt idx="111">
                  <c:v>438</c:v>
                </c:pt>
                <c:pt idx="112">
                  <c:v>438</c:v>
                </c:pt>
                <c:pt idx="113">
                  <c:v>438</c:v>
                </c:pt>
                <c:pt idx="114">
                  <c:v>438</c:v>
                </c:pt>
                <c:pt idx="115">
                  <c:v>438</c:v>
                </c:pt>
                <c:pt idx="116">
                  <c:v>438</c:v>
                </c:pt>
                <c:pt idx="117">
                  <c:v>438</c:v>
                </c:pt>
                <c:pt idx="118">
                  <c:v>438</c:v>
                </c:pt>
                <c:pt idx="119">
                  <c:v>438</c:v>
                </c:pt>
                <c:pt idx="120">
                  <c:v>438</c:v>
                </c:pt>
                <c:pt idx="121">
                  <c:v>438</c:v>
                </c:pt>
                <c:pt idx="122">
                  <c:v>438</c:v>
                </c:pt>
                <c:pt idx="123">
                  <c:v>438</c:v>
                </c:pt>
                <c:pt idx="124">
                  <c:v>438</c:v>
                </c:pt>
                <c:pt idx="125">
                  <c:v>438</c:v>
                </c:pt>
                <c:pt idx="126">
                  <c:v>438</c:v>
                </c:pt>
                <c:pt idx="127">
                  <c:v>438</c:v>
                </c:pt>
                <c:pt idx="128">
                  <c:v>438</c:v>
                </c:pt>
                <c:pt idx="129">
                  <c:v>438</c:v>
                </c:pt>
                <c:pt idx="130">
                  <c:v>438</c:v>
                </c:pt>
                <c:pt idx="131">
                  <c:v>438</c:v>
                </c:pt>
                <c:pt idx="132">
                  <c:v>438</c:v>
                </c:pt>
                <c:pt idx="133">
                  <c:v>438</c:v>
                </c:pt>
                <c:pt idx="134">
                  <c:v>438</c:v>
                </c:pt>
                <c:pt idx="135">
                  <c:v>438</c:v>
                </c:pt>
                <c:pt idx="136">
                  <c:v>438</c:v>
                </c:pt>
                <c:pt idx="137">
                  <c:v>438</c:v>
                </c:pt>
                <c:pt idx="138">
                  <c:v>438</c:v>
                </c:pt>
                <c:pt idx="139">
                  <c:v>438</c:v>
                </c:pt>
                <c:pt idx="140">
                  <c:v>438</c:v>
                </c:pt>
                <c:pt idx="141">
                  <c:v>438</c:v>
                </c:pt>
                <c:pt idx="142">
                  <c:v>438</c:v>
                </c:pt>
                <c:pt idx="143">
                  <c:v>438</c:v>
                </c:pt>
                <c:pt idx="144">
                  <c:v>438</c:v>
                </c:pt>
                <c:pt idx="145">
                  <c:v>438</c:v>
                </c:pt>
                <c:pt idx="146">
                  <c:v>438</c:v>
                </c:pt>
                <c:pt idx="147">
                  <c:v>438</c:v>
                </c:pt>
                <c:pt idx="148">
                  <c:v>438</c:v>
                </c:pt>
                <c:pt idx="149">
                  <c:v>438</c:v>
                </c:pt>
                <c:pt idx="150">
                  <c:v>438</c:v>
                </c:pt>
                <c:pt idx="151">
                  <c:v>438</c:v>
                </c:pt>
                <c:pt idx="152">
                  <c:v>438</c:v>
                </c:pt>
                <c:pt idx="153">
                  <c:v>438</c:v>
                </c:pt>
                <c:pt idx="154">
                  <c:v>438</c:v>
                </c:pt>
                <c:pt idx="155">
                  <c:v>438</c:v>
                </c:pt>
                <c:pt idx="156">
                  <c:v>438</c:v>
                </c:pt>
                <c:pt idx="157">
                  <c:v>438</c:v>
                </c:pt>
                <c:pt idx="158">
                  <c:v>438</c:v>
                </c:pt>
                <c:pt idx="159">
                  <c:v>438</c:v>
                </c:pt>
                <c:pt idx="160">
                  <c:v>438</c:v>
                </c:pt>
                <c:pt idx="161">
                  <c:v>438</c:v>
                </c:pt>
                <c:pt idx="162">
                  <c:v>438</c:v>
                </c:pt>
                <c:pt idx="163">
                  <c:v>438</c:v>
                </c:pt>
                <c:pt idx="164">
                  <c:v>438</c:v>
                </c:pt>
                <c:pt idx="165">
                  <c:v>438</c:v>
                </c:pt>
                <c:pt idx="166">
                  <c:v>438</c:v>
                </c:pt>
                <c:pt idx="167">
                  <c:v>438</c:v>
                </c:pt>
                <c:pt idx="168">
                  <c:v>438</c:v>
                </c:pt>
                <c:pt idx="169">
                  <c:v>438</c:v>
                </c:pt>
                <c:pt idx="170">
                  <c:v>438</c:v>
                </c:pt>
                <c:pt idx="171">
                  <c:v>438</c:v>
                </c:pt>
                <c:pt idx="172">
                  <c:v>438</c:v>
                </c:pt>
                <c:pt idx="173">
                  <c:v>438</c:v>
                </c:pt>
                <c:pt idx="174">
                  <c:v>438</c:v>
                </c:pt>
                <c:pt idx="175">
                  <c:v>438</c:v>
                </c:pt>
                <c:pt idx="176">
                  <c:v>438</c:v>
                </c:pt>
                <c:pt idx="177">
                  <c:v>438</c:v>
                </c:pt>
                <c:pt idx="178">
                  <c:v>438</c:v>
                </c:pt>
                <c:pt idx="179">
                  <c:v>438</c:v>
                </c:pt>
                <c:pt idx="180">
                  <c:v>438</c:v>
                </c:pt>
                <c:pt idx="181">
                  <c:v>438</c:v>
                </c:pt>
                <c:pt idx="182">
                  <c:v>438</c:v>
                </c:pt>
                <c:pt idx="183">
                  <c:v>438</c:v>
                </c:pt>
                <c:pt idx="184">
                  <c:v>438</c:v>
                </c:pt>
                <c:pt idx="185">
                  <c:v>438</c:v>
                </c:pt>
                <c:pt idx="186">
                  <c:v>438</c:v>
                </c:pt>
                <c:pt idx="187">
                  <c:v>438</c:v>
                </c:pt>
                <c:pt idx="188">
                  <c:v>438</c:v>
                </c:pt>
                <c:pt idx="189">
                  <c:v>438</c:v>
                </c:pt>
                <c:pt idx="190">
                  <c:v>438</c:v>
                </c:pt>
                <c:pt idx="191">
                  <c:v>438</c:v>
                </c:pt>
                <c:pt idx="192">
                  <c:v>438</c:v>
                </c:pt>
                <c:pt idx="193">
                  <c:v>438</c:v>
                </c:pt>
                <c:pt idx="194">
                  <c:v>438</c:v>
                </c:pt>
                <c:pt idx="195">
                  <c:v>438</c:v>
                </c:pt>
                <c:pt idx="196">
                  <c:v>438</c:v>
                </c:pt>
                <c:pt idx="197">
                  <c:v>438</c:v>
                </c:pt>
                <c:pt idx="198">
                  <c:v>438</c:v>
                </c:pt>
                <c:pt idx="199">
                  <c:v>438</c:v>
                </c:pt>
                <c:pt idx="200">
                  <c:v>438</c:v>
                </c:pt>
                <c:pt idx="201">
                  <c:v>438</c:v>
                </c:pt>
                <c:pt idx="202">
                  <c:v>438</c:v>
                </c:pt>
                <c:pt idx="203">
                  <c:v>438</c:v>
                </c:pt>
                <c:pt idx="204">
                  <c:v>438</c:v>
                </c:pt>
                <c:pt idx="205">
                  <c:v>438</c:v>
                </c:pt>
                <c:pt idx="206">
                  <c:v>438</c:v>
                </c:pt>
                <c:pt idx="207">
                  <c:v>438</c:v>
                </c:pt>
                <c:pt idx="208">
                  <c:v>438</c:v>
                </c:pt>
                <c:pt idx="209">
                  <c:v>438</c:v>
                </c:pt>
                <c:pt idx="210">
                  <c:v>438</c:v>
                </c:pt>
                <c:pt idx="211">
                  <c:v>438</c:v>
                </c:pt>
                <c:pt idx="212">
                  <c:v>438</c:v>
                </c:pt>
                <c:pt idx="213">
                  <c:v>438</c:v>
                </c:pt>
                <c:pt idx="214">
                  <c:v>438</c:v>
                </c:pt>
                <c:pt idx="215">
                  <c:v>438</c:v>
                </c:pt>
                <c:pt idx="216">
                  <c:v>438</c:v>
                </c:pt>
                <c:pt idx="217">
                  <c:v>438</c:v>
                </c:pt>
                <c:pt idx="218">
                  <c:v>438</c:v>
                </c:pt>
                <c:pt idx="219">
                  <c:v>438</c:v>
                </c:pt>
                <c:pt idx="220">
                  <c:v>438</c:v>
                </c:pt>
                <c:pt idx="221">
                  <c:v>438</c:v>
                </c:pt>
                <c:pt idx="222">
                  <c:v>438</c:v>
                </c:pt>
                <c:pt idx="223">
                  <c:v>438</c:v>
                </c:pt>
                <c:pt idx="224">
                  <c:v>438</c:v>
                </c:pt>
                <c:pt idx="225">
                  <c:v>438</c:v>
                </c:pt>
                <c:pt idx="226">
                  <c:v>438</c:v>
                </c:pt>
                <c:pt idx="227">
                  <c:v>438</c:v>
                </c:pt>
                <c:pt idx="228">
                  <c:v>438</c:v>
                </c:pt>
                <c:pt idx="229">
                  <c:v>438</c:v>
                </c:pt>
                <c:pt idx="230">
                  <c:v>438</c:v>
                </c:pt>
                <c:pt idx="231">
                  <c:v>438</c:v>
                </c:pt>
                <c:pt idx="232">
                  <c:v>438</c:v>
                </c:pt>
                <c:pt idx="233">
                  <c:v>438</c:v>
                </c:pt>
                <c:pt idx="234">
                  <c:v>438</c:v>
                </c:pt>
                <c:pt idx="235">
                  <c:v>438</c:v>
                </c:pt>
                <c:pt idx="236">
                  <c:v>438</c:v>
                </c:pt>
                <c:pt idx="237">
                  <c:v>438</c:v>
                </c:pt>
                <c:pt idx="238">
                  <c:v>438</c:v>
                </c:pt>
                <c:pt idx="239">
                  <c:v>438</c:v>
                </c:pt>
                <c:pt idx="240">
                  <c:v>438</c:v>
                </c:pt>
                <c:pt idx="241">
                  <c:v>438</c:v>
                </c:pt>
                <c:pt idx="242">
                  <c:v>438</c:v>
                </c:pt>
                <c:pt idx="243">
                  <c:v>438</c:v>
                </c:pt>
                <c:pt idx="244">
                  <c:v>438</c:v>
                </c:pt>
                <c:pt idx="245">
                  <c:v>438</c:v>
                </c:pt>
                <c:pt idx="246">
                  <c:v>438</c:v>
                </c:pt>
                <c:pt idx="247">
                  <c:v>438</c:v>
                </c:pt>
                <c:pt idx="248">
                  <c:v>438</c:v>
                </c:pt>
                <c:pt idx="249">
                  <c:v>438</c:v>
                </c:pt>
                <c:pt idx="250">
                  <c:v>438</c:v>
                </c:pt>
                <c:pt idx="251">
                  <c:v>438</c:v>
                </c:pt>
                <c:pt idx="252">
                  <c:v>438</c:v>
                </c:pt>
                <c:pt idx="253">
                  <c:v>438</c:v>
                </c:pt>
                <c:pt idx="254">
                  <c:v>438</c:v>
                </c:pt>
                <c:pt idx="255">
                  <c:v>438</c:v>
                </c:pt>
                <c:pt idx="256">
                  <c:v>438</c:v>
                </c:pt>
                <c:pt idx="257">
                  <c:v>438</c:v>
                </c:pt>
                <c:pt idx="258">
                  <c:v>438</c:v>
                </c:pt>
                <c:pt idx="259">
                  <c:v>438</c:v>
                </c:pt>
                <c:pt idx="260">
                  <c:v>438</c:v>
                </c:pt>
                <c:pt idx="261">
                  <c:v>438</c:v>
                </c:pt>
                <c:pt idx="262">
                  <c:v>438</c:v>
                </c:pt>
                <c:pt idx="263">
                  <c:v>438</c:v>
                </c:pt>
                <c:pt idx="264">
                  <c:v>438</c:v>
                </c:pt>
                <c:pt idx="265">
                  <c:v>438</c:v>
                </c:pt>
                <c:pt idx="266">
                  <c:v>438</c:v>
                </c:pt>
                <c:pt idx="267">
                  <c:v>438</c:v>
                </c:pt>
                <c:pt idx="268">
                  <c:v>438</c:v>
                </c:pt>
                <c:pt idx="269">
                  <c:v>438</c:v>
                </c:pt>
                <c:pt idx="270">
                  <c:v>438</c:v>
                </c:pt>
                <c:pt idx="271">
                  <c:v>438</c:v>
                </c:pt>
                <c:pt idx="272">
                  <c:v>438</c:v>
                </c:pt>
                <c:pt idx="273">
                  <c:v>438</c:v>
                </c:pt>
                <c:pt idx="274">
                  <c:v>438</c:v>
                </c:pt>
                <c:pt idx="275">
                  <c:v>438</c:v>
                </c:pt>
                <c:pt idx="276">
                  <c:v>438</c:v>
                </c:pt>
                <c:pt idx="277">
                  <c:v>438</c:v>
                </c:pt>
                <c:pt idx="278">
                  <c:v>438</c:v>
                </c:pt>
                <c:pt idx="279">
                  <c:v>438</c:v>
                </c:pt>
                <c:pt idx="280">
                  <c:v>438</c:v>
                </c:pt>
                <c:pt idx="281">
                  <c:v>438</c:v>
                </c:pt>
                <c:pt idx="282">
                  <c:v>438</c:v>
                </c:pt>
                <c:pt idx="283">
                  <c:v>438</c:v>
                </c:pt>
                <c:pt idx="284">
                  <c:v>438</c:v>
                </c:pt>
                <c:pt idx="285">
                  <c:v>438</c:v>
                </c:pt>
                <c:pt idx="286">
                  <c:v>438</c:v>
                </c:pt>
                <c:pt idx="287">
                  <c:v>438</c:v>
                </c:pt>
                <c:pt idx="288">
                  <c:v>438</c:v>
                </c:pt>
                <c:pt idx="289">
                  <c:v>438</c:v>
                </c:pt>
                <c:pt idx="290">
                  <c:v>438</c:v>
                </c:pt>
                <c:pt idx="291">
                  <c:v>438</c:v>
                </c:pt>
                <c:pt idx="292">
                  <c:v>438</c:v>
                </c:pt>
                <c:pt idx="293">
                  <c:v>438</c:v>
                </c:pt>
                <c:pt idx="294">
                  <c:v>438</c:v>
                </c:pt>
                <c:pt idx="295">
                  <c:v>438</c:v>
                </c:pt>
                <c:pt idx="296">
                  <c:v>438</c:v>
                </c:pt>
                <c:pt idx="297">
                  <c:v>438</c:v>
                </c:pt>
                <c:pt idx="298">
                  <c:v>438</c:v>
                </c:pt>
                <c:pt idx="299">
                  <c:v>438</c:v>
                </c:pt>
                <c:pt idx="300">
                  <c:v>438</c:v>
                </c:pt>
                <c:pt idx="301">
                  <c:v>438</c:v>
                </c:pt>
                <c:pt idx="302">
                  <c:v>438</c:v>
                </c:pt>
                <c:pt idx="303">
                  <c:v>438</c:v>
                </c:pt>
                <c:pt idx="304">
                  <c:v>438</c:v>
                </c:pt>
                <c:pt idx="305">
                  <c:v>438</c:v>
                </c:pt>
                <c:pt idx="306">
                  <c:v>438</c:v>
                </c:pt>
                <c:pt idx="307">
                  <c:v>438</c:v>
                </c:pt>
                <c:pt idx="308">
                  <c:v>438</c:v>
                </c:pt>
                <c:pt idx="309">
                  <c:v>438</c:v>
                </c:pt>
                <c:pt idx="310">
                  <c:v>438</c:v>
                </c:pt>
                <c:pt idx="311">
                  <c:v>438</c:v>
                </c:pt>
                <c:pt idx="312">
                  <c:v>438</c:v>
                </c:pt>
                <c:pt idx="313">
                  <c:v>438</c:v>
                </c:pt>
                <c:pt idx="314">
                  <c:v>438</c:v>
                </c:pt>
                <c:pt idx="315">
                  <c:v>438</c:v>
                </c:pt>
                <c:pt idx="316">
                  <c:v>438</c:v>
                </c:pt>
                <c:pt idx="317">
                  <c:v>438</c:v>
                </c:pt>
                <c:pt idx="318">
                  <c:v>438</c:v>
                </c:pt>
                <c:pt idx="319">
                  <c:v>438</c:v>
                </c:pt>
                <c:pt idx="320">
                  <c:v>438</c:v>
                </c:pt>
                <c:pt idx="321">
                  <c:v>438</c:v>
                </c:pt>
                <c:pt idx="322">
                  <c:v>438</c:v>
                </c:pt>
                <c:pt idx="323">
                  <c:v>438</c:v>
                </c:pt>
                <c:pt idx="324">
                  <c:v>438</c:v>
                </c:pt>
                <c:pt idx="325">
                  <c:v>438</c:v>
                </c:pt>
                <c:pt idx="326">
                  <c:v>438</c:v>
                </c:pt>
                <c:pt idx="327">
                  <c:v>438</c:v>
                </c:pt>
                <c:pt idx="328">
                  <c:v>438</c:v>
                </c:pt>
                <c:pt idx="329">
                  <c:v>438</c:v>
                </c:pt>
                <c:pt idx="330">
                  <c:v>438</c:v>
                </c:pt>
                <c:pt idx="331">
                  <c:v>438</c:v>
                </c:pt>
                <c:pt idx="332">
                  <c:v>438</c:v>
                </c:pt>
                <c:pt idx="333">
                  <c:v>438</c:v>
                </c:pt>
                <c:pt idx="334">
                  <c:v>438</c:v>
                </c:pt>
                <c:pt idx="335">
                  <c:v>438</c:v>
                </c:pt>
                <c:pt idx="336">
                  <c:v>438</c:v>
                </c:pt>
                <c:pt idx="337">
                  <c:v>438</c:v>
                </c:pt>
                <c:pt idx="338">
                  <c:v>438</c:v>
                </c:pt>
                <c:pt idx="339">
                  <c:v>438</c:v>
                </c:pt>
                <c:pt idx="340">
                  <c:v>438</c:v>
                </c:pt>
                <c:pt idx="341">
                  <c:v>438</c:v>
                </c:pt>
                <c:pt idx="342">
                  <c:v>438</c:v>
                </c:pt>
                <c:pt idx="343">
                  <c:v>438</c:v>
                </c:pt>
                <c:pt idx="344">
                  <c:v>438</c:v>
                </c:pt>
                <c:pt idx="345">
                  <c:v>438</c:v>
                </c:pt>
                <c:pt idx="346">
                  <c:v>438</c:v>
                </c:pt>
                <c:pt idx="347">
                  <c:v>438</c:v>
                </c:pt>
                <c:pt idx="348">
                  <c:v>438</c:v>
                </c:pt>
                <c:pt idx="349">
                  <c:v>438</c:v>
                </c:pt>
                <c:pt idx="350">
                  <c:v>438</c:v>
                </c:pt>
                <c:pt idx="351">
                  <c:v>438</c:v>
                </c:pt>
                <c:pt idx="352">
                  <c:v>438</c:v>
                </c:pt>
                <c:pt idx="353">
                  <c:v>438</c:v>
                </c:pt>
                <c:pt idx="354">
                  <c:v>438</c:v>
                </c:pt>
                <c:pt idx="355">
                  <c:v>438</c:v>
                </c:pt>
                <c:pt idx="356">
                  <c:v>438</c:v>
                </c:pt>
                <c:pt idx="357">
                  <c:v>438</c:v>
                </c:pt>
                <c:pt idx="358">
                  <c:v>438</c:v>
                </c:pt>
                <c:pt idx="359">
                  <c:v>438</c:v>
                </c:pt>
                <c:pt idx="360">
                  <c:v>438</c:v>
                </c:pt>
                <c:pt idx="361">
                  <c:v>438</c:v>
                </c:pt>
                <c:pt idx="362">
                  <c:v>438</c:v>
                </c:pt>
                <c:pt idx="363">
                  <c:v>438</c:v>
                </c:pt>
                <c:pt idx="364">
                  <c:v>438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5DE-4EFF-8C41-B73C6311F66B}"/>
            </c:ext>
          </c:extLst>
        </c:ser>
        <c:ser>
          <c:idx val="2"/>
          <c:order val="2"/>
          <c:tx>
            <c:v>Minimum Operating Level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val>
            <c:numRef>
              <c:f>[2]Sheet3!$R$6579:$R$6943</c:f>
              <c:numCache>
                <c:formatCode>General</c:formatCode>
                <c:ptCount val="365"/>
                <c:pt idx="0">
                  <c:v>370</c:v>
                </c:pt>
                <c:pt idx="1">
                  <c:v>370</c:v>
                </c:pt>
                <c:pt idx="2">
                  <c:v>370</c:v>
                </c:pt>
                <c:pt idx="3">
                  <c:v>370</c:v>
                </c:pt>
                <c:pt idx="4">
                  <c:v>370</c:v>
                </c:pt>
                <c:pt idx="5">
                  <c:v>370</c:v>
                </c:pt>
                <c:pt idx="6">
                  <c:v>370</c:v>
                </c:pt>
                <c:pt idx="7">
                  <c:v>370</c:v>
                </c:pt>
                <c:pt idx="8">
                  <c:v>370</c:v>
                </c:pt>
                <c:pt idx="9">
                  <c:v>370</c:v>
                </c:pt>
                <c:pt idx="10">
                  <c:v>370</c:v>
                </c:pt>
                <c:pt idx="11">
                  <c:v>370</c:v>
                </c:pt>
                <c:pt idx="12">
                  <c:v>370</c:v>
                </c:pt>
                <c:pt idx="13">
                  <c:v>370</c:v>
                </c:pt>
                <c:pt idx="14">
                  <c:v>370</c:v>
                </c:pt>
                <c:pt idx="15">
                  <c:v>370</c:v>
                </c:pt>
                <c:pt idx="16">
                  <c:v>370</c:v>
                </c:pt>
                <c:pt idx="17">
                  <c:v>370</c:v>
                </c:pt>
                <c:pt idx="18">
                  <c:v>370</c:v>
                </c:pt>
                <c:pt idx="19">
                  <c:v>370</c:v>
                </c:pt>
                <c:pt idx="20">
                  <c:v>370</c:v>
                </c:pt>
                <c:pt idx="21">
                  <c:v>370</c:v>
                </c:pt>
                <c:pt idx="22">
                  <c:v>370</c:v>
                </c:pt>
                <c:pt idx="23">
                  <c:v>370</c:v>
                </c:pt>
                <c:pt idx="24">
                  <c:v>370</c:v>
                </c:pt>
                <c:pt idx="25">
                  <c:v>370</c:v>
                </c:pt>
                <c:pt idx="26">
                  <c:v>370</c:v>
                </c:pt>
                <c:pt idx="27">
                  <c:v>370</c:v>
                </c:pt>
                <c:pt idx="28">
                  <c:v>370</c:v>
                </c:pt>
                <c:pt idx="29">
                  <c:v>370</c:v>
                </c:pt>
                <c:pt idx="30">
                  <c:v>370</c:v>
                </c:pt>
                <c:pt idx="31">
                  <c:v>370</c:v>
                </c:pt>
                <c:pt idx="32">
                  <c:v>370</c:v>
                </c:pt>
                <c:pt idx="33">
                  <c:v>370</c:v>
                </c:pt>
                <c:pt idx="34">
                  <c:v>370</c:v>
                </c:pt>
                <c:pt idx="35">
                  <c:v>370</c:v>
                </c:pt>
                <c:pt idx="36">
                  <c:v>370</c:v>
                </c:pt>
                <c:pt idx="37">
                  <c:v>370</c:v>
                </c:pt>
                <c:pt idx="38">
                  <c:v>370</c:v>
                </c:pt>
                <c:pt idx="39">
                  <c:v>370</c:v>
                </c:pt>
                <c:pt idx="40">
                  <c:v>370</c:v>
                </c:pt>
                <c:pt idx="41">
                  <c:v>370</c:v>
                </c:pt>
                <c:pt idx="42">
                  <c:v>370</c:v>
                </c:pt>
                <c:pt idx="43">
                  <c:v>370</c:v>
                </c:pt>
                <c:pt idx="44">
                  <c:v>370</c:v>
                </c:pt>
                <c:pt idx="45">
                  <c:v>370</c:v>
                </c:pt>
                <c:pt idx="46">
                  <c:v>370</c:v>
                </c:pt>
                <c:pt idx="47">
                  <c:v>370</c:v>
                </c:pt>
                <c:pt idx="48">
                  <c:v>370</c:v>
                </c:pt>
                <c:pt idx="49">
                  <c:v>370</c:v>
                </c:pt>
                <c:pt idx="50">
                  <c:v>370</c:v>
                </c:pt>
                <c:pt idx="51">
                  <c:v>370</c:v>
                </c:pt>
                <c:pt idx="52">
                  <c:v>370</c:v>
                </c:pt>
                <c:pt idx="53">
                  <c:v>370</c:v>
                </c:pt>
                <c:pt idx="54">
                  <c:v>370</c:v>
                </c:pt>
                <c:pt idx="55">
                  <c:v>370</c:v>
                </c:pt>
                <c:pt idx="56">
                  <c:v>370</c:v>
                </c:pt>
                <c:pt idx="57">
                  <c:v>370</c:v>
                </c:pt>
                <c:pt idx="58">
                  <c:v>370</c:v>
                </c:pt>
                <c:pt idx="59">
                  <c:v>370</c:v>
                </c:pt>
                <c:pt idx="60">
                  <c:v>370</c:v>
                </c:pt>
                <c:pt idx="61">
                  <c:v>370</c:v>
                </c:pt>
                <c:pt idx="62">
                  <c:v>370</c:v>
                </c:pt>
                <c:pt idx="63">
                  <c:v>370</c:v>
                </c:pt>
                <c:pt idx="64">
                  <c:v>370</c:v>
                </c:pt>
                <c:pt idx="65">
                  <c:v>370</c:v>
                </c:pt>
                <c:pt idx="66">
                  <c:v>370</c:v>
                </c:pt>
                <c:pt idx="67">
                  <c:v>370</c:v>
                </c:pt>
                <c:pt idx="68">
                  <c:v>370</c:v>
                </c:pt>
                <c:pt idx="69">
                  <c:v>370</c:v>
                </c:pt>
                <c:pt idx="70">
                  <c:v>370</c:v>
                </c:pt>
                <c:pt idx="71">
                  <c:v>370</c:v>
                </c:pt>
                <c:pt idx="72">
                  <c:v>370</c:v>
                </c:pt>
                <c:pt idx="73">
                  <c:v>370</c:v>
                </c:pt>
                <c:pt idx="74">
                  <c:v>370</c:v>
                </c:pt>
                <c:pt idx="75">
                  <c:v>370</c:v>
                </c:pt>
                <c:pt idx="76">
                  <c:v>370</c:v>
                </c:pt>
                <c:pt idx="77">
                  <c:v>370</c:v>
                </c:pt>
                <c:pt idx="78">
                  <c:v>370</c:v>
                </c:pt>
                <c:pt idx="79">
                  <c:v>370</c:v>
                </c:pt>
                <c:pt idx="80">
                  <c:v>370</c:v>
                </c:pt>
                <c:pt idx="81">
                  <c:v>370</c:v>
                </c:pt>
                <c:pt idx="82">
                  <c:v>370</c:v>
                </c:pt>
                <c:pt idx="83">
                  <c:v>370</c:v>
                </c:pt>
                <c:pt idx="84">
                  <c:v>370</c:v>
                </c:pt>
                <c:pt idx="85">
                  <c:v>370</c:v>
                </c:pt>
                <c:pt idx="86">
                  <c:v>370</c:v>
                </c:pt>
                <c:pt idx="87">
                  <c:v>370</c:v>
                </c:pt>
                <c:pt idx="88">
                  <c:v>370</c:v>
                </c:pt>
                <c:pt idx="89">
                  <c:v>370</c:v>
                </c:pt>
                <c:pt idx="90">
                  <c:v>370</c:v>
                </c:pt>
                <c:pt idx="91">
                  <c:v>370</c:v>
                </c:pt>
                <c:pt idx="92">
                  <c:v>370</c:v>
                </c:pt>
                <c:pt idx="93">
                  <c:v>370</c:v>
                </c:pt>
                <c:pt idx="94">
                  <c:v>370</c:v>
                </c:pt>
                <c:pt idx="95">
                  <c:v>370</c:v>
                </c:pt>
                <c:pt idx="96">
                  <c:v>370</c:v>
                </c:pt>
                <c:pt idx="97">
                  <c:v>370</c:v>
                </c:pt>
                <c:pt idx="98">
                  <c:v>370</c:v>
                </c:pt>
                <c:pt idx="99">
                  <c:v>370</c:v>
                </c:pt>
                <c:pt idx="100">
                  <c:v>370</c:v>
                </c:pt>
                <c:pt idx="101">
                  <c:v>370</c:v>
                </c:pt>
                <c:pt idx="102">
                  <c:v>370</c:v>
                </c:pt>
                <c:pt idx="103">
                  <c:v>370</c:v>
                </c:pt>
                <c:pt idx="104">
                  <c:v>370</c:v>
                </c:pt>
                <c:pt idx="105">
                  <c:v>370</c:v>
                </c:pt>
                <c:pt idx="106">
                  <c:v>370</c:v>
                </c:pt>
                <c:pt idx="107">
                  <c:v>370</c:v>
                </c:pt>
                <c:pt idx="108">
                  <c:v>370</c:v>
                </c:pt>
                <c:pt idx="109">
                  <c:v>370</c:v>
                </c:pt>
                <c:pt idx="110">
                  <c:v>370</c:v>
                </c:pt>
                <c:pt idx="111">
                  <c:v>370</c:v>
                </c:pt>
                <c:pt idx="112">
                  <c:v>370</c:v>
                </c:pt>
                <c:pt idx="113">
                  <c:v>370</c:v>
                </c:pt>
                <c:pt idx="114">
                  <c:v>370</c:v>
                </c:pt>
                <c:pt idx="115">
                  <c:v>370</c:v>
                </c:pt>
                <c:pt idx="116">
                  <c:v>370</c:v>
                </c:pt>
                <c:pt idx="117">
                  <c:v>370</c:v>
                </c:pt>
                <c:pt idx="118">
                  <c:v>370</c:v>
                </c:pt>
                <c:pt idx="119">
                  <c:v>370</c:v>
                </c:pt>
                <c:pt idx="120">
                  <c:v>370</c:v>
                </c:pt>
                <c:pt idx="121">
                  <c:v>370</c:v>
                </c:pt>
                <c:pt idx="122">
                  <c:v>370</c:v>
                </c:pt>
                <c:pt idx="123">
                  <c:v>370</c:v>
                </c:pt>
                <c:pt idx="124">
                  <c:v>370</c:v>
                </c:pt>
                <c:pt idx="125">
                  <c:v>370</c:v>
                </c:pt>
                <c:pt idx="126">
                  <c:v>370</c:v>
                </c:pt>
                <c:pt idx="127">
                  <c:v>370</c:v>
                </c:pt>
                <c:pt idx="128">
                  <c:v>370</c:v>
                </c:pt>
                <c:pt idx="129">
                  <c:v>370</c:v>
                </c:pt>
                <c:pt idx="130">
                  <c:v>370</c:v>
                </c:pt>
                <c:pt idx="131">
                  <c:v>370</c:v>
                </c:pt>
                <c:pt idx="132">
                  <c:v>370</c:v>
                </c:pt>
                <c:pt idx="133">
                  <c:v>370</c:v>
                </c:pt>
                <c:pt idx="134">
                  <c:v>370</c:v>
                </c:pt>
                <c:pt idx="135">
                  <c:v>370</c:v>
                </c:pt>
                <c:pt idx="136">
                  <c:v>370</c:v>
                </c:pt>
                <c:pt idx="137">
                  <c:v>370</c:v>
                </c:pt>
                <c:pt idx="138">
                  <c:v>370</c:v>
                </c:pt>
                <c:pt idx="139">
                  <c:v>370</c:v>
                </c:pt>
                <c:pt idx="140">
                  <c:v>370</c:v>
                </c:pt>
                <c:pt idx="141">
                  <c:v>370</c:v>
                </c:pt>
                <c:pt idx="142">
                  <c:v>370</c:v>
                </c:pt>
                <c:pt idx="143">
                  <c:v>370</c:v>
                </c:pt>
                <c:pt idx="144">
                  <c:v>370</c:v>
                </c:pt>
                <c:pt idx="145">
                  <c:v>370</c:v>
                </c:pt>
                <c:pt idx="146">
                  <c:v>370</c:v>
                </c:pt>
                <c:pt idx="147">
                  <c:v>370</c:v>
                </c:pt>
                <c:pt idx="148">
                  <c:v>370</c:v>
                </c:pt>
                <c:pt idx="149">
                  <c:v>370</c:v>
                </c:pt>
                <c:pt idx="150">
                  <c:v>370</c:v>
                </c:pt>
                <c:pt idx="151">
                  <c:v>370</c:v>
                </c:pt>
                <c:pt idx="152">
                  <c:v>370</c:v>
                </c:pt>
                <c:pt idx="153">
                  <c:v>370</c:v>
                </c:pt>
                <c:pt idx="154">
                  <c:v>370</c:v>
                </c:pt>
                <c:pt idx="155">
                  <c:v>370</c:v>
                </c:pt>
                <c:pt idx="156">
                  <c:v>370</c:v>
                </c:pt>
                <c:pt idx="157">
                  <c:v>370</c:v>
                </c:pt>
                <c:pt idx="158">
                  <c:v>370</c:v>
                </c:pt>
                <c:pt idx="159">
                  <c:v>370</c:v>
                </c:pt>
                <c:pt idx="160">
                  <c:v>370</c:v>
                </c:pt>
                <c:pt idx="161">
                  <c:v>370</c:v>
                </c:pt>
                <c:pt idx="162">
                  <c:v>370</c:v>
                </c:pt>
                <c:pt idx="163">
                  <c:v>370</c:v>
                </c:pt>
                <c:pt idx="164">
                  <c:v>370</c:v>
                </c:pt>
                <c:pt idx="165">
                  <c:v>370</c:v>
                </c:pt>
                <c:pt idx="166">
                  <c:v>370</c:v>
                </c:pt>
                <c:pt idx="167">
                  <c:v>370</c:v>
                </c:pt>
                <c:pt idx="168">
                  <c:v>370</c:v>
                </c:pt>
                <c:pt idx="169">
                  <c:v>370</c:v>
                </c:pt>
                <c:pt idx="170">
                  <c:v>370</c:v>
                </c:pt>
                <c:pt idx="171">
                  <c:v>370</c:v>
                </c:pt>
                <c:pt idx="172">
                  <c:v>370</c:v>
                </c:pt>
                <c:pt idx="173">
                  <c:v>370</c:v>
                </c:pt>
                <c:pt idx="174">
                  <c:v>370</c:v>
                </c:pt>
                <c:pt idx="175">
                  <c:v>370</c:v>
                </c:pt>
                <c:pt idx="176">
                  <c:v>370</c:v>
                </c:pt>
                <c:pt idx="177">
                  <c:v>370</c:v>
                </c:pt>
                <c:pt idx="178">
                  <c:v>370</c:v>
                </c:pt>
                <c:pt idx="179">
                  <c:v>370</c:v>
                </c:pt>
                <c:pt idx="180">
                  <c:v>370</c:v>
                </c:pt>
                <c:pt idx="181">
                  <c:v>370</c:v>
                </c:pt>
                <c:pt idx="182">
                  <c:v>370</c:v>
                </c:pt>
                <c:pt idx="183">
                  <c:v>370</c:v>
                </c:pt>
                <c:pt idx="184">
                  <c:v>370</c:v>
                </c:pt>
                <c:pt idx="185">
                  <c:v>370</c:v>
                </c:pt>
                <c:pt idx="186">
                  <c:v>370</c:v>
                </c:pt>
                <c:pt idx="187">
                  <c:v>370</c:v>
                </c:pt>
                <c:pt idx="188">
                  <c:v>370</c:v>
                </c:pt>
                <c:pt idx="189">
                  <c:v>370</c:v>
                </c:pt>
                <c:pt idx="190">
                  <c:v>370</c:v>
                </c:pt>
                <c:pt idx="191">
                  <c:v>370</c:v>
                </c:pt>
                <c:pt idx="192">
                  <c:v>370</c:v>
                </c:pt>
                <c:pt idx="193">
                  <c:v>370</c:v>
                </c:pt>
                <c:pt idx="194">
                  <c:v>370</c:v>
                </c:pt>
                <c:pt idx="195">
                  <c:v>370</c:v>
                </c:pt>
                <c:pt idx="196">
                  <c:v>370</c:v>
                </c:pt>
                <c:pt idx="197">
                  <c:v>370</c:v>
                </c:pt>
                <c:pt idx="198">
                  <c:v>370</c:v>
                </c:pt>
                <c:pt idx="199">
                  <c:v>370</c:v>
                </c:pt>
                <c:pt idx="200">
                  <c:v>370</c:v>
                </c:pt>
                <c:pt idx="201">
                  <c:v>370</c:v>
                </c:pt>
                <c:pt idx="202">
                  <c:v>370</c:v>
                </c:pt>
                <c:pt idx="203">
                  <c:v>370</c:v>
                </c:pt>
                <c:pt idx="204">
                  <c:v>370</c:v>
                </c:pt>
                <c:pt idx="205">
                  <c:v>370</c:v>
                </c:pt>
                <c:pt idx="206">
                  <c:v>370</c:v>
                </c:pt>
                <c:pt idx="207">
                  <c:v>370</c:v>
                </c:pt>
                <c:pt idx="208">
                  <c:v>370</c:v>
                </c:pt>
                <c:pt idx="209">
                  <c:v>370</c:v>
                </c:pt>
                <c:pt idx="210">
                  <c:v>370</c:v>
                </c:pt>
                <c:pt idx="211">
                  <c:v>370</c:v>
                </c:pt>
                <c:pt idx="212">
                  <c:v>370</c:v>
                </c:pt>
                <c:pt idx="213">
                  <c:v>370</c:v>
                </c:pt>
                <c:pt idx="214">
                  <c:v>370</c:v>
                </c:pt>
                <c:pt idx="215">
                  <c:v>370</c:v>
                </c:pt>
                <c:pt idx="216">
                  <c:v>370</c:v>
                </c:pt>
                <c:pt idx="217">
                  <c:v>370</c:v>
                </c:pt>
                <c:pt idx="218">
                  <c:v>370</c:v>
                </c:pt>
                <c:pt idx="219">
                  <c:v>370</c:v>
                </c:pt>
                <c:pt idx="220">
                  <c:v>370</c:v>
                </c:pt>
                <c:pt idx="221">
                  <c:v>370</c:v>
                </c:pt>
                <c:pt idx="222">
                  <c:v>370</c:v>
                </c:pt>
                <c:pt idx="223">
                  <c:v>370</c:v>
                </c:pt>
                <c:pt idx="224">
                  <c:v>370</c:v>
                </c:pt>
                <c:pt idx="225">
                  <c:v>370</c:v>
                </c:pt>
                <c:pt idx="226">
                  <c:v>370</c:v>
                </c:pt>
                <c:pt idx="227">
                  <c:v>370</c:v>
                </c:pt>
                <c:pt idx="228">
                  <c:v>370</c:v>
                </c:pt>
                <c:pt idx="229">
                  <c:v>370</c:v>
                </c:pt>
                <c:pt idx="230">
                  <c:v>370</c:v>
                </c:pt>
                <c:pt idx="231">
                  <c:v>370</c:v>
                </c:pt>
                <c:pt idx="232">
                  <c:v>370</c:v>
                </c:pt>
                <c:pt idx="233">
                  <c:v>370</c:v>
                </c:pt>
                <c:pt idx="234">
                  <c:v>370</c:v>
                </c:pt>
                <c:pt idx="235">
                  <c:v>370</c:v>
                </c:pt>
                <c:pt idx="236">
                  <c:v>370</c:v>
                </c:pt>
                <c:pt idx="237">
                  <c:v>370</c:v>
                </c:pt>
                <c:pt idx="238">
                  <c:v>370</c:v>
                </c:pt>
                <c:pt idx="239">
                  <c:v>370</c:v>
                </c:pt>
                <c:pt idx="240">
                  <c:v>370</c:v>
                </c:pt>
                <c:pt idx="241">
                  <c:v>370</c:v>
                </c:pt>
                <c:pt idx="242">
                  <c:v>370</c:v>
                </c:pt>
                <c:pt idx="243">
                  <c:v>370</c:v>
                </c:pt>
                <c:pt idx="244">
                  <c:v>370</c:v>
                </c:pt>
                <c:pt idx="245">
                  <c:v>370</c:v>
                </c:pt>
                <c:pt idx="246">
                  <c:v>370</c:v>
                </c:pt>
                <c:pt idx="247">
                  <c:v>370</c:v>
                </c:pt>
                <c:pt idx="248">
                  <c:v>370</c:v>
                </c:pt>
                <c:pt idx="249">
                  <c:v>370</c:v>
                </c:pt>
                <c:pt idx="250">
                  <c:v>370</c:v>
                </c:pt>
                <c:pt idx="251">
                  <c:v>370</c:v>
                </c:pt>
                <c:pt idx="252">
                  <c:v>370</c:v>
                </c:pt>
                <c:pt idx="253">
                  <c:v>370</c:v>
                </c:pt>
                <c:pt idx="254">
                  <c:v>370</c:v>
                </c:pt>
                <c:pt idx="255">
                  <c:v>370</c:v>
                </c:pt>
                <c:pt idx="256">
                  <c:v>370</c:v>
                </c:pt>
                <c:pt idx="257">
                  <c:v>370</c:v>
                </c:pt>
                <c:pt idx="258">
                  <c:v>370</c:v>
                </c:pt>
                <c:pt idx="259">
                  <c:v>370</c:v>
                </c:pt>
                <c:pt idx="260">
                  <c:v>370</c:v>
                </c:pt>
                <c:pt idx="261">
                  <c:v>370</c:v>
                </c:pt>
                <c:pt idx="262">
                  <c:v>370</c:v>
                </c:pt>
                <c:pt idx="263">
                  <c:v>370</c:v>
                </c:pt>
                <c:pt idx="264">
                  <c:v>370</c:v>
                </c:pt>
                <c:pt idx="265">
                  <c:v>370</c:v>
                </c:pt>
                <c:pt idx="266">
                  <c:v>370</c:v>
                </c:pt>
                <c:pt idx="267">
                  <c:v>370</c:v>
                </c:pt>
                <c:pt idx="268">
                  <c:v>370</c:v>
                </c:pt>
                <c:pt idx="269">
                  <c:v>370</c:v>
                </c:pt>
                <c:pt idx="270">
                  <c:v>370</c:v>
                </c:pt>
                <c:pt idx="271">
                  <c:v>370</c:v>
                </c:pt>
                <c:pt idx="272">
                  <c:v>370</c:v>
                </c:pt>
                <c:pt idx="273">
                  <c:v>370</c:v>
                </c:pt>
                <c:pt idx="274">
                  <c:v>370</c:v>
                </c:pt>
                <c:pt idx="275">
                  <c:v>370</c:v>
                </c:pt>
                <c:pt idx="276">
                  <c:v>370</c:v>
                </c:pt>
                <c:pt idx="277">
                  <c:v>370</c:v>
                </c:pt>
                <c:pt idx="278">
                  <c:v>370</c:v>
                </c:pt>
                <c:pt idx="279">
                  <c:v>370</c:v>
                </c:pt>
                <c:pt idx="280">
                  <c:v>370</c:v>
                </c:pt>
                <c:pt idx="281">
                  <c:v>370</c:v>
                </c:pt>
                <c:pt idx="282">
                  <c:v>370</c:v>
                </c:pt>
                <c:pt idx="283">
                  <c:v>370</c:v>
                </c:pt>
                <c:pt idx="284">
                  <c:v>370</c:v>
                </c:pt>
                <c:pt idx="285">
                  <c:v>370</c:v>
                </c:pt>
                <c:pt idx="286">
                  <c:v>370</c:v>
                </c:pt>
                <c:pt idx="287">
                  <c:v>370</c:v>
                </c:pt>
                <c:pt idx="288">
                  <c:v>370</c:v>
                </c:pt>
                <c:pt idx="289">
                  <c:v>370</c:v>
                </c:pt>
                <c:pt idx="290">
                  <c:v>370</c:v>
                </c:pt>
                <c:pt idx="291">
                  <c:v>370</c:v>
                </c:pt>
                <c:pt idx="292">
                  <c:v>370</c:v>
                </c:pt>
                <c:pt idx="293">
                  <c:v>370</c:v>
                </c:pt>
                <c:pt idx="294">
                  <c:v>370</c:v>
                </c:pt>
                <c:pt idx="295">
                  <c:v>370</c:v>
                </c:pt>
                <c:pt idx="296">
                  <c:v>370</c:v>
                </c:pt>
                <c:pt idx="297">
                  <c:v>370</c:v>
                </c:pt>
                <c:pt idx="298">
                  <c:v>370</c:v>
                </c:pt>
                <c:pt idx="299">
                  <c:v>370</c:v>
                </c:pt>
                <c:pt idx="300">
                  <c:v>370</c:v>
                </c:pt>
                <c:pt idx="301">
                  <c:v>370</c:v>
                </c:pt>
                <c:pt idx="302">
                  <c:v>370</c:v>
                </c:pt>
                <c:pt idx="303">
                  <c:v>370</c:v>
                </c:pt>
                <c:pt idx="304">
                  <c:v>370</c:v>
                </c:pt>
                <c:pt idx="305">
                  <c:v>370</c:v>
                </c:pt>
                <c:pt idx="306">
                  <c:v>370</c:v>
                </c:pt>
                <c:pt idx="307">
                  <c:v>370</c:v>
                </c:pt>
                <c:pt idx="308">
                  <c:v>370</c:v>
                </c:pt>
                <c:pt idx="309">
                  <c:v>370</c:v>
                </c:pt>
                <c:pt idx="310">
                  <c:v>370</c:v>
                </c:pt>
                <c:pt idx="311">
                  <c:v>370</c:v>
                </c:pt>
                <c:pt idx="312">
                  <c:v>370</c:v>
                </c:pt>
                <c:pt idx="313">
                  <c:v>370</c:v>
                </c:pt>
                <c:pt idx="314">
                  <c:v>370</c:v>
                </c:pt>
                <c:pt idx="315">
                  <c:v>370</c:v>
                </c:pt>
                <c:pt idx="316">
                  <c:v>370</c:v>
                </c:pt>
                <c:pt idx="317">
                  <c:v>370</c:v>
                </c:pt>
                <c:pt idx="318">
                  <c:v>370</c:v>
                </c:pt>
                <c:pt idx="319">
                  <c:v>370</c:v>
                </c:pt>
                <c:pt idx="320">
                  <c:v>370</c:v>
                </c:pt>
                <c:pt idx="321">
                  <c:v>370</c:v>
                </c:pt>
                <c:pt idx="322">
                  <c:v>370</c:v>
                </c:pt>
                <c:pt idx="323">
                  <c:v>370</c:v>
                </c:pt>
                <c:pt idx="324">
                  <c:v>370</c:v>
                </c:pt>
                <c:pt idx="325">
                  <c:v>370</c:v>
                </c:pt>
                <c:pt idx="326">
                  <c:v>370</c:v>
                </c:pt>
                <c:pt idx="327">
                  <c:v>370</c:v>
                </c:pt>
                <c:pt idx="328">
                  <c:v>370</c:v>
                </c:pt>
                <c:pt idx="329">
                  <c:v>370</c:v>
                </c:pt>
                <c:pt idx="330">
                  <c:v>370</c:v>
                </c:pt>
                <c:pt idx="331">
                  <c:v>370</c:v>
                </c:pt>
                <c:pt idx="332">
                  <c:v>370</c:v>
                </c:pt>
                <c:pt idx="333">
                  <c:v>370</c:v>
                </c:pt>
                <c:pt idx="334">
                  <c:v>370</c:v>
                </c:pt>
                <c:pt idx="335">
                  <c:v>370</c:v>
                </c:pt>
                <c:pt idx="336">
                  <c:v>370</c:v>
                </c:pt>
                <c:pt idx="337">
                  <c:v>370</c:v>
                </c:pt>
                <c:pt idx="338">
                  <c:v>370</c:v>
                </c:pt>
                <c:pt idx="339">
                  <c:v>370</c:v>
                </c:pt>
                <c:pt idx="340">
                  <c:v>370</c:v>
                </c:pt>
                <c:pt idx="341">
                  <c:v>370</c:v>
                </c:pt>
                <c:pt idx="342">
                  <c:v>370</c:v>
                </c:pt>
                <c:pt idx="343">
                  <c:v>370</c:v>
                </c:pt>
                <c:pt idx="344">
                  <c:v>370</c:v>
                </c:pt>
                <c:pt idx="345">
                  <c:v>370</c:v>
                </c:pt>
                <c:pt idx="346">
                  <c:v>370</c:v>
                </c:pt>
                <c:pt idx="347">
                  <c:v>370</c:v>
                </c:pt>
                <c:pt idx="348">
                  <c:v>370</c:v>
                </c:pt>
                <c:pt idx="349">
                  <c:v>370</c:v>
                </c:pt>
                <c:pt idx="350">
                  <c:v>370</c:v>
                </c:pt>
                <c:pt idx="351">
                  <c:v>370</c:v>
                </c:pt>
                <c:pt idx="352">
                  <c:v>370</c:v>
                </c:pt>
                <c:pt idx="353">
                  <c:v>370</c:v>
                </c:pt>
                <c:pt idx="354">
                  <c:v>370</c:v>
                </c:pt>
                <c:pt idx="355">
                  <c:v>370</c:v>
                </c:pt>
                <c:pt idx="356">
                  <c:v>370</c:v>
                </c:pt>
                <c:pt idx="357">
                  <c:v>370</c:v>
                </c:pt>
                <c:pt idx="358">
                  <c:v>370</c:v>
                </c:pt>
                <c:pt idx="359">
                  <c:v>370</c:v>
                </c:pt>
                <c:pt idx="360">
                  <c:v>370</c:v>
                </c:pt>
                <c:pt idx="361">
                  <c:v>370</c:v>
                </c:pt>
                <c:pt idx="362">
                  <c:v>370</c:v>
                </c:pt>
                <c:pt idx="363">
                  <c:v>370</c:v>
                </c:pt>
                <c:pt idx="364">
                  <c:v>370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D5DE-4EFF-8C41-B73C6311F66B}"/>
            </c:ext>
          </c:extLst>
        </c:ser>
        <c:ser>
          <c:idx val="3"/>
          <c:order val="3"/>
          <c:tx>
            <c:v>Reservoir Level</c:v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cat>
            <c:numRef>
              <c:f>[2]Sheet3!$B$6579:$B$6943</c:f>
              <c:numCache>
                <c:formatCode>General</c:formatCode>
                <c:ptCount val="365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</c:numCache>
            </c:numRef>
          </c:cat>
          <c:val>
            <c:numRef>
              <c:f>[2]Sheet3!$C$6579:$C$6943</c:f>
              <c:numCache>
                <c:formatCode>General</c:formatCode>
                <c:ptCount val="365"/>
                <c:pt idx="0">
                  <c:v>433.15</c:v>
                </c:pt>
                <c:pt idx="1">
                  <c:v>433.39</c:v>
                </c:pt>
                <c:pt idx="2">
                  <c:v>433.6</c:v>
                </c:pt>
                <c:pt idx="3">
                  <c:v>433.74</c:v>
                </c:pt>
                <c:pt idx="4">
                  <c:v>433.75</c:v>
                </c:pt>
                <c:pt idx="5">
                  <c:v>433.7</c:v>
                </c:pt>
                <c:pt idx="6">
                  <c:v>433.65</c:v>
                </c:pt>
                <c:pt idx="7">
                  <c:v>433.6</c:v>
                </c:pt>
                <c:pt idx="8">
                  <c:v>433.62</c:v>
                </c:pt>
                <c:pt idx="9">
                  <c:v>433.68</c:v>
                </c:pt>
                <c:pt idx="10">
                  <c:v>433.64</c:v>
                </c:pt>
                <c:pt idx="11">
                  <c:v>433.67</c:v>
                </c:pt>
                <c:pt idx="12">
                  <c:v>433.82</c:v>
                </c:pt>
                <c:pt idx="13">
                  <c:v>433.81</c:v>
                </c:pt>
                <c:pt idx="14">
                  <c:v>433.81</c:v>
                </c:pt>
                <c:pt idx="15">
                  <c:v>433.66</c:v>
                </c:pt>
                <c:pt idx="16">
                  <c:v>433.59</c:v>
                </c:pt>
                <c:pt idx="17">
                  <c:v>433.58</c:v>
                </c:pt>
                <c:pt idx="18">
                  <c:v>433.58</c:v>
                </c:pt>
                <c:pt idx="19">
                  <c:v>433.72</c:v>
                </c:pt>
                <c:pt idx="20">
                  <c:v>433.91</c:v>
                </c:pt>
                <c:pt idx="21">
                  <c:v>434.09</c:v>
                </c:pt>
                <c:pt idx="22">
                  <c:v>434.24</c:v>
                </c:pt>
                <c:pt idx="23">
                  <c:v>434.42</c:v>
                </c:pt>
                <c:pt idx="24">
                  <c:v>434.64</c:v>
                </c:pt>
                <c:pt idx="25">
                  <c:v>434.66</c:v>
                </c:pt>
                <c:pt idx="26">
                  <c:v>434.69</c:v>
                </c:pt>
                <c:pt idx="27">
                  <c:v>434.82</c:v>
                </c:pt>
                <c:pt idx="28">
                  <c:v>434.92</c:v>
                </c:pt>
                <c:pt idx="29">
                  <c:v>435.04</c:v>
                </c:pt>
                <c:pt idx="30">
                  <c:v>435.21</c:v>
                </c:pt>
                <c:pt idx="31">
                  <c:v>435.31</c:v>
                </c:pt>
                <c:pt idx="32">
                  <c:v>435.41</c:v>
                </c:pt>
                <c:pt idx="33">
                  <c:v>435.47</c:v>
                </c:pt>
                <c:pt idx="34">
                  <c:v>435.51</c:v>
                </c:pt>
                <c:pt idx="35">
                  <c:v>435.51</c:v>
                </c:pt>
                <c:pt idx="36">
                  <c:v>435.54</c:v>
                </c:pt>
                <c:pt idx="37">
                  <c:v>435.4</c:v>
                </c:pt>
                <c:pt idx="38">
                  <c:v>435.31</c:v>
                </c:pt>
                <c:pt idx="39">
                  <c:v>435.09</c:v>
                </c:pt>
                <c:pt idx="40">
                  <c:v>434.99</c:v>
                </c:pt>
                <c:pt idx="41">
                  <c:v>434.74</c:v>
                </c:pt>
                <c:pt idx="42">
                  <c:v>434.51</c:v>
                </c:pt>
                <c:pt idx="43">
                  <c:v>434.25</c:v>
                </c:pt>
                <c:pt idx="44">
                  <c:v>434.18</c:v>
                </c:pt>
                <c:pt idx="45">
                  <c:v>434.04</c:v>
                </c:pt>
                <c:pt idx="46">
                  <c:v>433.75</c:v>
                </c:pt>
                <c:pt idx="47">
                  <c:v>433.62</c:v>
                </c:pt>
                <c:pt idx="48">
                  <c:v>433.37</c:v>
                </c:pt>
                <c:pt idx="49">
                  <c:v>433.2</c:v>
                </c:pt>
                <c:pt idx="50">
                  <c:v>432.95</c:v>
                </c:pt>
                <c:pt idx="51">
                  <c:v>432.75</c:v>
                </c:pt>
                <c:pt idx="52">
                  <c:v>432.53</c:v>
                </c:pt>
                <c:pt idx="53">
                  <c:v>432.26</c:v>
                </c:pt>
                <c:pt idx="54">
                  <c:v>431.88</c:v>
                </c:pt>
                <c:pt idx="55">
                  <c:v>431.61</c:v>
                </c:pt>
                <c:pt idx="56">
                  <c:v>431.36</c:v>
                </c:pt>
                <c:pt idx="57">
                  <c:v>431.1</c:v>
                </c:pt>
                <c:pt idx="58">
                  <c:v>430.91</c:v>
                </c:pt>
                <c:pt idx="59">
                  <c:v>430.78</c:v>
                </c:pt>
                <c:pt idx="60">
                  <c:v>430.43</c:v>
                </c:pt>
                <c:pt idx="61">
                  <c:v>430.07</c:v>
                </c:pt>
                <c:pt idx="62">
                  <c:v>429.72</c:v>
                </c:pt>
                <c:pt idx="63">
                  <c:v>429.34</c:v>
                </c:pt>
                <c:pt idx="64">
                  <c:v>428.95</c:v>
                </c:pt>
                <c:pt idx="65">
                  <c:v>428.74</c:v>
                </c:pt>
                <c:pt idx="66">
                  <c:v>428.62</c:v>
                </c:pt>
                <c:pt idx="67">
                  <c:v>428.42</c:v>
                </c:pt>
                <c:pt idx="68">
                  <c:v>428.18</c:v>
                </c:pt>
                <c:pt idx="69">
                  <c:v>427.85</c:v>
                </c:pt>
                <c:pt idx="70">
                  <c:v>427.55</c:v>
                </c:pt>
                <c:pt idx="71">
                  <c:v>427.26</c:v>
                </c:pt>
                <c:pt idx="72">
                  <c:v>427.13</c:v>
                </c:pt>
                <c:pt idx="73">
                  <c:v>427.03</c:v>
                </c:pt>
                <c:pt idx="74">
                  <c:v>426.66</c:v>
                </c:pt>
                <c:pt idx="75">
                  <c:v>426.34</c:v>
                </c:pt>
                <c:pt idx="76">
                  <c:v>426.03</c:v>
                </c:pt>
                <c:pt idx="77">
                  <c:v>425.71</c:v>
                </c:pt>
                <c:pt idx="78">
                  <c:v>425.45</c:v>
                </c:pt>
                <c:pt idx="79">
                  <c:v>425.22</c:v>
                </c:pt>
                <c:pt idx="80">
                  <c:v>425.05</c:v>
                </c:pt>
                <c:pt idx="81">
                  <c:v>424.74</c:v>
                </c:pt>
                <c:pt idx="82">
                  <c:v>424.4</c:v>
                </c:pt>
                <c:pt idx="83">
                  <c:v>424.09</c:v>
                </c:pt>
                <c:pt idx="84">
                  <c:v>423.68</c:v>
                </c:pt>
                <c:pt idx="85">
                  <c:v>423.35</c:v>
                </c:pt>
                <c:pt idx="86">
                  <c:v>423.18</c:v>
                </c:pt>
                <c:pt idx="87">
                  <c:v>422.93</c:v>
                </c:pt>
                <c:pt idx="88">
                  <c:v>422.77</c:v>
                </c:pt>
                <c:pt idx="89">
                  <c:v>422.78</c:v>
                </c:pt>
                <c:pt idx="90">
                  <c:v>422.58</c:v>
                </c:pt>
                <c:pt idx="91">
                  <c:v>422.25</c:v>
                </c:pt>
                <c:pt idx="92">
                  <c:v>421.95</c:v>
                </c:pt>
                <c:pt idx="93">
                  <c:v>421.73</c:v>
                </c:pt>
                <c:pt idx="94">
                  <c:v>421.52</c:v>
                </c:pt>
                <c:pt idx="95">
                  <c:v>421.34</c:v>
                </c:pt>
                <c:pt idx="96">
                  <c:v>421.12</c:v>
                </c:pt>
                <c:pt idx="97">
                  <c:v>420.88</c:v>
                </c:pt>
                <c:pt idx="98">
                  <c:v>420.59</c:v>
                </c:pt>
                <c:pt idx="99">
                  <c:v>420.26</c:v>
                </c:pt>
                <c:pt idx="100">
                  <c:v>419.89</c:v>
                </c:pt>
                <c:pt idx="101">
                  <c:v>419.54</c:v>
                </c:pt>
                <c:pt idx="102">
                  <c:v>419.18</c:v>
                </c:pt>
                <c:pt idx="103">
                  <c:v>418.96</c:v>
                </c:pt>
                <c:pt idx="104">
                  <c:v>418.71</c:v>
                </c:pt>
                <c:pt idx="105">
                  <c:v>418.43</c:v>
                </c:pt>
                <c:pt idx="106">
                  <c:v>418.24</c:v>
                </c:pt>
                <c:pt idx="107">
                  <c:v>418.16</c:v>
                </c:pt>
                <c:pt idx="108">
                  <c:v>418.2</c:v>
                </c:pt>
                <c:pt idx="109">
                  <c:v>418</c:v>
                </c:pt>
                <c:pt idx="110">
                  <c:v>417.74</c:v>
                </c:pt>
                <c:pt idx="111">
                  <c:v>417.45</c:v>
                </c:pt>
                <c:pt idx="112">
                  <c:v>417.13</c:v>
                </c:pt>
                <c:pt idx="113">
                  <c:v>417.18</c:v>
                </c:pt>
                <c:pt idx="114">
                  <c:v>417.68</c:v>
                </c:pt>
                <c:pt idx="115">
                  <c:v>417.75</c:v>
                </c:pt>
                <c:pt idx="116">
                  <c:v>418.32</c:v>
                </c:pt>
                <c:pt idx="117">
                  <c:v>418.8</c:v>
                </c:pt>
                <c:pt idx="118">
                  <c:v>418.82</c:v>
                </c:pt>
                <c:pt idx="119">
                  <c:v>418.97</c:v>
                </c:pt>
                <c:pt idx="120">
                  <c:v>419.35</c:v>
                </c:pt>
                <c:pt idx="121">
                  <c:v>419.67</c:v>
                </c:pt>
                <c:pt idx="122">
                  <c:v>419.78</c:v>
                </c:pt>
                <c:pt idx="123">
                  <c:v>420.82</c:v>
                </c:pt>
                <c:pt idx="124">
                  <c:v>421.06</c:v>
                </c:pt>
                <c:pt idx="125">
                  <c:v>421.13</c:v>
                </c:pt>
                <c:pt idx="126">
                  <c:v>421.08</c:v>
                </c:pt>
                <c:pt idx="127">
                  <c:v>421.1</c:v>
                </c:pt>
                <c:pt idx="128">
                  <c:v>421.33</c:v>
                </c:pt>
                <c:pt idx="129">
                  <c:v>421.42</c:v>
                </c:pt>
                <c:pt idx="130">
                  <c:v>421.53</c:v>
                </c:pt>
                <c:pt idx="131">
                  <c:v>421.61</c:v>
                </c:pt>
                <c:pt idx="132">
                  <c:v>421.56</c:v>
                </c:pt>
                <c:pt idx="133">
                  <c:v>421.57</c:v>
                </c:pt>
                <c:pt idx="134">
                  <c:v>421.73</c:v>
                </c:pt>
                <c:pt idx="135">
                  <c:v>421.98</c:v>
                </c:pt>
                <c:pt idx="136">
                  <c:v>422.39</c:v>
                </c:pt>
                <c:pt idx="137">
                  <c:v>422.51</c:v>
                </c:pt>
                <c:pt idx="138">
                  <c:v>422.47</c:v>
                </c:pt>
                <c:pt idx="139">
                  <c:v>423.23</c:v>
                </c:pt>
                <c:pt idx="140">
                  <c:v>423.78</c:v>
                </c:pt>
                <c:pt idx="141">
                  <c:v>424.15</c:v>
                </c:pt>
                <c:pt idx="142">
                  <c:v>424.46</c:v>
                </c:pt>
                <c:pt idx="143">
                  <c:v>424.63</c:v>
                </c:pt>
                <c:pt idx="144">
                  <c:v>424.88</c:v>
                </c:pt>
                <c:pt idx="145">
                  <c:v>425.07</c:v>
                </c:pt>
                <c:pt idx="146">
                  <c:v>425.3</c:v>
                </c:pt>
                <c:pt idx="147">
                  <c:v>425.5</c:v>
                </c:pt>
                <c:pt idx="148">
                  <c:v>425.59</c:v>
                </c:pt>
                <c:pt idx="149">
                  <c:v>425.72</c:v>
                </c:pt>
                <c:pt idx="150">
                  <c:v>425.91</c:v>
                </c:pt>
                <c:pt idx="151">
                  <c:v>425.92</c:v>
                </c:pt>
                <c:pt idx="152">
                  <c:v>425.95</c:v>
                </c:pt>
                <c:pt idx="153">
                  <c:v>425.97</c:v>
                </c:pt>
                <c:pt idx="154">
                  <c:v>425.98</c:v>
                </c:pt>
                <c:pt idx="155">
                  <c:v>425.99</c:v>
                </c:pt>
                <c:pt idx="156">
                  <c:v>426.03</c:v>
                </c:pt>
                <c:pt idx="157">
                  <c:v>426.28</c:v>
                </c:pt>
                <c:pt idx="158">
                  <c:v>426.45</c:v>
                </c:pt>
                <c:pt idx="159">
                  <c:v>426.65</c:v>
                </c:pt>
                <c:pt idx="160">
                  <c:v>426.78</c:v>
                </c:pt>
                <c:pt idx="161">
                  <c:v>427.35</c:v>
                </c:pt>
                <c:pt idx="162">
                  <c:v>428.11</c:v>
                </c:pt>
                <c:pt idx="163">
                  <c:v>428.66</c:v>
                </c:pt>
                <c:pt idx="164">
                  <c:v>429.19</c:v>
                </c:pt>
                <c:pt idx="165">
                  <c:v>429.55</c:v>
                </c:pt>
                <c:pt idx="166">
                  <c:v>429.71</c:v>
                </c:pt>
                <c:pt idx="167">
                  <c:v>429.84</c:v>
                </c:pt>
                <c:pt idx="168">
                  <c:v>429.97</c:v>
                </c:pt>
                <c:pt idx="169">
                  <c:v>430.06</c:v>
                </c:pt>
                <c:pt idx="170">
                  <c:v>430.11</c:v>
                </c:pt>
                <c:pt idx="171">
                  <c:v>430.13</c:v>
                </c:pt>
                <c:pt idx="172">
                  <c:v>430.16</c:v>
                </c:pt>
                <c:pt idx="173">
                  <c:v>430.14</c:v>
                </c:pt>
                <c:pt idx="174">
                  <c:v>430.41</c:v>
                </c:pt>
                <c:pt idx="175">
                  <c:v>430.68</c:v>
                </c:pt>
                <c:pt idx="176">
                  <c:v>430.85</c:v>
                </c:pt>
                <c:pt idx="177">
                  <c:v>430.87</c:v>
                </c:pt>
                <c:pt idx="178">
                  <c:v>430.92</c:v>
                </c:pt>
                <c:pt idx="179">
                  <c:v>431.09</c:v>
                </c:pt>
                <c:pt idx="180">
                  <c:v>431.13</c:v>
                </c:pt>
                <c:pt idx="181">
                  <c:v>431.15</c:v>
                </c:pt>
                <c:pt idx="182">
                  <c:v>431.37</c:v>
                </c:pt>
                <c:pt idx="183">
                  <c:v>431.58</c:v>
                </c:pt>
                <c:pt idx="184">
                  <c:v>431.66</c:v>
                </c:pt>
                <c:pt idx="185">
                  <c:v>431.74</c:v>
                </c:pt>
                <c:pt idx="186">
                  <c:v>431.83</c:v>
                </c:pt>
                <c:pt idx="187">
                  <c:v>431.78</c:v>
                </c:pt>
                <c:pt idx="188">
                  <c:v>431.76</c:v>
                </c:pt>
                <c:pt idx="189">
                  <c:v>432.11</c:v>
                </c:pt>
                <c:pt idx="190">
                  <c:v>432.28</c:v>
                </c:pt>
                <c:pt idx="191">
                  <c:v>432.6</c:v>
                </c:pt>
                <c:pt idx="192">
                  <c:v>432.96</c:v>
                </c:pt>
                <c:pt idx="193">
                  <c:v>432.97</c:v>
                </c:pt>
                <c:pt idx="194">
                  <c:v>432.94</c:v>
                </c:pt>
                <c:pt idx="195">
                  <c:v>432.95</c:v>
                </c:pt>
                <c:pt idx="196">
                  <c:v>432.93</c:v>
                </c:pt>
                <c:pt idx="197">
                  <c:v>433.48</c:v>
                </c:pt>
                <c:pt idx="198">
                  <c:v>433.7</c:v>
                </c:pt>
                <c:pt idx="199">
                  <c:v>434.22</c:v>
                </c:pt>
                <c:pt idx="200">
                  <c:v>434.72</c:v>
                </c:pt>
                <c:pt idx="201">
                  <c:v>435.17</c:v>
                </c:pt>
                <c:pt idx="202">
                  <c:v>435.46</c:v>
                </c:pt>
                <c:pt idx="203">
                  <c:v>435.66</c:v>
                </c:pt>
                <c:pt idx="204">
                  <c:v>435.82</c:v>
                </c:pt>
                <c:pt idx="205">
                  <c:v>436.02</c:v>
                </c:pt>
                <c:pt idx="206">
                  <c:v>436.2</c:v>
                </c:pt>
                <c:pt idx="207">
                  <c:v>436.07</c:v>
                </c:pt>
                <c:pt idx="208">
                  <c:v>435.99</c:v>
                </c:pt>
                <c:pt idx="209">
                  <c:v>435.83</c:v>
                </c:pt>
                <c:pt idx="210">
                  <c:v>435.59</c:v>
                </c:pt>
                <c:pt idx="211">
                  <c:v>435.36</c:v>
                </c:pt>
                <c:pt idx="212">
                  <c:v>435.16</c:v>
                </c:pt>
                <c:pt idx="213">
                  <c:v>435.03</c:v>
                </c:pt>
                <c:pt idx="214">
                  <c:v>434.7</c:v>
                </c:pt>
                <c:pt idx="215">
                  <c:v>434.42</c:v>
                </c:pt>
                <c:pt idx="216">
                  <c:v>434.12</c:v>
                </c:pt>
                <c:pt idx="217">
                  <c:v>433.81</c:v>
                </c:pt>
                <c:pt idx="218">
                  <c:v>433.47</c:v>
                </c:pt>
                <c:pt idx="219">
                  <c:v>433.09</c:v>
                </c:pt>
                <c:pt idx="220">
                  <c:v>432.86</c:v>
                </c:pt>
                <c:pt idx="221">
                  <c:v>432.62</c:v>
                </c:pt>
                <c:pt idx="222">
                  <c:v>432.17</c:v>
                </c:pt>
                <c:pt idx="223">
                  <c:v>431.7</c:v>
                </c:pt>
                <c:pt idx="224">
                  <c:v>431.3</c:v>
                </c:pt>
                <c:pt idx="225">
                  <c:v>430.92</c:v>
                </c:pt>
                <c:pt idx="226">
                  <c:v>430.59</c:v>
                </c:pt>
                <c:pt idx="227">
                  <c:v>430.56</c:v>
                </c:pt>
                <c:pt idx="228">
                  <c:v>430.3</c:v>
                </c:pt>
                <c:pt idx="229">
                  <c:v>429.85</c:v>
                </c:pt>
                <c:pt idx="230">
                  <c:v>429.47</c:v>
                </c:pt>
                <c:pt idx="231">
                  <c:v>429.1</c:v>
                </c:pt>
                <c:pt idx="232">
                  <c:v>429.83</c:v>
                </c:pt>
                <c:pt idx="233">
                  <c:v>430.23</c:v>
                </c:pt>
                <c:pt idx="234">
                  <c:v>430.06</c:v>
                </c:pt>
                <c:pt idx="235">
                  <c:v>429.96</c:v>
                </c:pt>
                <c:pt idx="236">
                  <c:v>429.84</c:v>
                </c:pt>
                <c:pt idx="237">
                  <c:v>429.61</c:v>
                </c:pt>
                <c:pt idx="238">
                  <c:v>429.52</c:v>
                </c:pt>
                <c:pt idx="239">
                  <c:v>429.58</c:v>
                </c:pt>
                <c:pt idx="240">
                  <c:v>429.71</c:v>
                </c:pt>
                <c:pt idx="241">
                  <c:v>430.3</c:v>
                </c:pt>
                <c:pt idx="242">
                  <c:v>431.04</c:v>
                </c:pt>
                <c:pt idx="243">
                  <c:v>431.53</c:v>
                </c:pt>
                <c:pt idx="244">
                  <c:v>431.85</c:v>
                </c:pt>
                <c:pt idx="245">
                  <c:v>432.09</c:v>
                </c:pt>
                <c:pt idx="246">
                  <c:v>432.29</c:v>
                </c:pt>
                <c:pt idx="247">
                  <c:v>432.51</c:v>
                </c:pt>
                <c:pt idx="248">
                  <c:v>432.7</c:v>
                </c:pt>
                <c:pt idx="249">
                  <c:v>432.65</c:v>
                </c:pt>
                <c:pt idx="250">
                  <c:v>432.62</c:v>
                </c:pt>
                <c:pt idx="251">
                  <c:v>432.47</c:v>
                </c:pt>
                <c:pt idx="252">
                  <c:v>432.31</c:v>
                </c:pt>
                <c:pt idx="253">
                  <c:v>432.14</c:v>
                </c:pt>
                <c:pt idx="254">
                  <c:v>432.03</c:v>
                </c:pt>
                <c:pt idx="255">
                  <c:v>431.87</c:v>
                </c:pt>
                <c:pt idx="256">
                  <c:v>431.63</c:v>
                </c:pt>
                <c:pt idx="257">
                  <c:v>431.42</c:v>
                </c:pt>
                <c:pt idx="258">
                  <c:v>431.15</c:v>
                </c:pt>
                <c:pt idx="259">
                  <c:v>430.88</c:v>
                </c:pt>
                <c:pt idx="260">
                  <c:v>430.59</c:v>
                </c:pt>
                <c:pt idx="261">
                  <c:v>430.37</c:v>
                </c:pt>
                <c:pt idx="262">
                  <c:v>430.36</c:v>
                </c:pt>
                <c:pt idx="263">
                  <c:v>430.2</c:v>
                </c:pt>
                <c:pt idx="264">
                  <c:v>430.08</c:v>
                </c:pt>
                <c:pt idx="265">
                  <c:v>429.92</c:v>
                </c:pt>
                <c:pt idx="266">
                  <c:v>429.76</c:v>
                </c:pt>
                <c:pt idx="267">
                  <c:v>429.47</c:v>
                </c:pt>
                <c:pt idx="268">
                  <c:v>429.31</c:v>
                </c:pt>
                <c:pt idx="269">
                  <c:v>429.36</c:v>
                </c:pt>
                <c:pt idx="270">
                  <c:v>429.26</c:v>
                </c:pt>
                <c:pt idx="271">
                  <c:v>429.52</c:v>
                </c:pt>
                <c:pt idx="272">
                  <c:v>429.44</c:v>
                </c:pt>
                <c:pt idx="273">
                  <c:v>429.57</c:v>
                </c:pt>
                <c:pt idx="274">
                  <c:v>431.04</c:v>
                </c:pt>
                <c:pt idx="275">
                  <c:v>431.78</c:v>
                </c:pt>
                <c:pt idx="276">
                  <c:v>432.94</c:v>
                </c:pt>
                <c:pt idx="277">
                  <c:v>433.48</c:v>
                </c:pt>
                <c:pt idx="278">
                  <c:v>433.94</c:v>
                </c:pt>
                <c:pt idx="279">
                  <c:v>434.8</c:v>
                </c:pt>
                <c:pt idx="280">
                  <c:v>435.73</c:v>
                </c:pt>
                <c:pt idx="281">
                  <c:v>436.35</c:v>
                </c:pt>
                <c:pt idx="282">
                  <c:v>436.88</c:v>
                </c:pt>
                <c:pt idx="283">
                  <c:v>437.29</c:v>
                </c:pt>
                <c:pt idx="284">
                  <c:v>437.54</c:v>
                </c:pt>
                <c:pt idx="285">
                  <c:v>437.65</c:v>
                </c:pt>
                <c:pt idx="286">
                  <c:v>437.57</c:v>
                </c:pt>
                <c:pt idx="287">
                  <c:v>437.51</c:v>
                </c:pt>
                <c:pt idx="288">
                  <c:v>437.38</c:v>
                </c:pt>
                <c:pt idx="289">
                  <c:v>437.24</c:v>
                </c:pt>
                <c:pt idx="290">
                  <c:v>436.96</c:v>
                </c:pt>
                <c:pt idx="291">
                  <c:v>436.84</c:v>
                </c:pt>
                <c:pt idx="292">
                  <c:v>436.82</c:v>
                </c:pt>
                <c:pt idx="293">
                  <c:v>436.66</c:v>
                </c:pt>
                <c:pt idx="294">
                  <c:v>436.47</c:v>
                </c:pt>
                <c:pt idx="295">
                  <c:v>436.28</c:v>
                </c:pt>
                <c:pt idx="296">
                  <c:v>436.11</c:v>
                </c:pt>
                <c:pt idx="297">
                  <c:v>435.94</c:v>
                </c:pt>
                <c:pt idx="298">
                  <c:v>435.71</c:v>
                </c:pt>
                <c:pt idx="299">
                  <c:v>435.5</c:v>
                </c:pt>
                <c:pt idx="300">
                  <c:v>435.27</c:v>
                </c:pt>
                <c:pt idx="301">
                  <c:v>434.97</c:v>
                </c:pt>
                <c:pt idx="302">
                  <c:v>434.83</c:v>
                </c:pt>
                <c:pt idx="303">
                  <c:v>434.52</c:v>
                </c:pt>
                <c:pt idx="304">
                  <c:v>434.2</c:v>
                </c:pt>
                <c:pt idx="305">
                  <c:v>433.8</c:v>
                </c:pt>
                <c:pt idx="306">
                  <c:v>433.37</c:v>
                </c:pt>
                <c:pt idx="307">
                  <c:v>432.99</c:v>
                </c:pt>
                <c:pt idx="308">
                  <c:v>432.67</c:v>
                </c:pt>
                <c:pt idx="309">
                  <c:v>432.38</c:v>
                </c:pt>
                <c:pt idx="310">
                  <c:v>432.14</c:v>
                </c:pt>
                <c:pt idx="311">
                  <c:v>432.12</c:v>
                </c:pt>
                <c:pt idx="312">
                  <c:v>431.95</c:v>
                </c:pt>
                <c:pt idx="313">
                  <c:v>431.6</c:v>
                </c:pt>
                <c:pt idx="314">
                  <c:v>431.53</c:v>
                </c:pt>
                <c:pt idx="315">
                  <c:v>431.35</c:v>
                </c:pt>
                <c:pt idx="316">
                  <c:v>431</c:v>
                </c:pt>
                <c:pt idx="317">
                  <c:v>430.65</c:v>
                </c:pt>
                <c:pt idx="318">
                  <c:v>430.33</c:v>
                </c:pt>
                <c:pt idx="319">
                  <c:v>429.88</c:v>
                </c:pt>
                <c:pt idx="320">
                  <c:v>429.45</c:v>
                </c:pt>
                <c:pt idx="321">
                  <c:v>429.52</c:v>
                </c:pt>
                <c:pt idx="322">
                  <c:v>429.67</c:v>
                </c:pt>
                <c:pt idx="323">
                  <c:v>429.46</c:v>
                </c:pt>
                <c:pt idx="324">
                  <c:v>429.2</c:v>
                </c:pt>
                <c:pt idx="325">
                  <c:v>429.73</c:v>
                </c:pt>
                <c:pt idx="326">
                  <c:v>430.52</c:v>
                </c:pt>
                <c:pt idx="327">
                  <c:v>431.62</c:v>
                </c:pt>
                <c:pt idx="328">
                  <c:v>432.5</c:v>
                </c:pt>
                <c:pt idx="329">
                  <c:v>433.19</c:v>
                </c:pt>
                <c:pt idx="330">
                  <c:v>434.34</c:v>
                </c:pt>
                <c:pt idx="331">
                  <c:v>434.91</c:v>
                </c:pt>
                <c:pt idx="332">
                  <c:v>435.26</c:v>
                </c:pt>
                <c:pt idx="333">
                  <c:v>435.46</c:v>
                </c:pt>
                <c:pt idx="334">
                  <c:v>435.74</c:v>
                </c:pt>
                <c:pt idx="335">
                  <c:v>436.84</c:v>
                </c:pt>
                <c:pt idx="336">
                  <c:v>437.54</c:v>
                </c:pt>
                <c:pt idx="337">
                  <c:v>438.04</c:v>
                </c:pt>
                <c:pt idx="338">
                  <c:v>438.12</c:v>
                </c:pt>
                <c:pt idx="339">
                  <c:v>438.07</c:v>
                </c:pt>
                <c:pt idx="340">
                  <c:v>438.01</c:v>
                </c:pt>
                <c:pt idx="341">
                  <c:v>438.01</c:v>
                </c:pt>
                <c:pt idx="342">
                  <c:v>438.05</c:v>
                </c:pt>
                <c:pt idx="343">
                  <c:v>438.03</c:v>
                </c:pt>
                <c:pt idx="344">
                  <c:v>438.08</c:v>
                </c:pt>
                <c:pt idx="345">
                  <c:v>438.14</c:v>
                </c:pt>
                <c:pt idx="346">
                  <c:v>437.98</c:v>
                </c:pt>
                <c:pt idx="347">
                  <c:v>437.89</c:v>
                </c:pt>
                <c:pt idx="348">
                  <c:v>437.78</c:v>
                </c:pt>
                <c:pt idx="349">
                  <c:v>437.7</c:v>
                </c:pt>
                <c:pt idx="350">
                  <c:v>437.57</c:v>
                </c:pt>
                <c:pt idx="351">
                  <c:v>437.34</c:v>
                </c:pt>
                <c:pt idx="352">
                  <c:v>436.98</c:v>
                </c:pt>
                <c:pt idx="353">
                  <c:v>436.77</c:v>
                </c:pt>
                <c:pt idx="354">
                  <c:v>436.53</c:v>
                </c:pt>
                <c:pt idx="355">
                  <c:v>436.4</c:v>
                </c:pt>
                <c:pt idx="356">
                  <c:v>436.59</c:v>
                </c:pt>
                <c:pt idx="357">
                  <c:v>437.61</c:v>
                </c:pt>
                <c:pt idx="358">
                  <c:v>438.13</c:v>
                </c:pt>
                <c:pt idx="359">
                  <c:v>438.07</c:v>
                </c:pt>
                <c:pt idx="360">
                  <c:v>438.05</c:v>
                </c:pt>
                <c:pt idx="361">
                  <c:v>437.94</c:v>
                </c:pt>
                <c:pt idx="362">
                  <c:v>437.75</c:v>
                </c:pt>
                <c:pt idx="363">
                  <c:v>437.56</c:v>
                </c:pt>
                <c:pt idx="364">
                  <c:v>437.4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DE-4EFF-8C41-B73C6311F66B}"/>
            </c:ext>
          </c:extLst>
        </c:ser>
        <c:ser>
          <c:idx val="4"/>
          <c:order val="4"/>
          <c:tx>
            <c:v>Full Supply Level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[2]Sheet3!$P$6579:$P$6943</c:f>
              <c:numCache>
                <c:formatCode>General</c:formatCode>
                <c:ptCount val="365"/>
                <c:pt idx="0">
                  <c:v>438</c:v>
                </c:pt>
                <c:pt idx="1">
                  <c:v>438</c:v>
                </c:pt>
                <c:pt idx="2">
                  <c:v>438</c:v>
                </c:pt>
                <c:pt idx="3">
                  <c:v>438</c:v>
                </c:pt>
                <c:pt idx="4">
                  <c:v>438</c:v>
                </c:pt>
                <c:pt idx="5">
                  <c:v>438</c:v>
                </c:pt>
                <c:pt idx="6">
                  <c:v>438</c:v>
                </c:pt>
                <c:pt idx="7">
                  <c:v>438</c:v>
                </c:pt>
                <c:pt idx="8">
                  <c:v>438</c:v>
                </c:pt>
                <c:pt idx="9">
                  <c:v>438</c:v>
                </c:pt>
                <c:pt idx="10">
                  <c:v>438</c:v>
                </c:pt>
                <c:pt idx="11">
                  <c:v>438</c:v>
                </c:pt>
                <c:pt idx="12">
                  <c:v>438</c:v>
                </c:pt>
                <c:pt idx="13">
                  <c:v>438</c:v>
                </c:pt>
                <c:pt idx="14">
                  <c:v>438</c:v>
                </c:pt>
                <c:pt idx="15">
                  <c:v>438</c:v>
                </c:pt>
                <c:pt idx="16">
                  <c:v>438</c:v>
                </c:pt>
                <c:pt idx="17">
                  <c:v>438</c:v>
                </c:pt>
                <c:pt idx="18">
                  <c:v>438</c:v>
                </c:pt>
                <c:pt idx="19">
                  <c:v>438</c:v>
                </c:pt>
                <c:pt idx="20">
                  <c:v>438</c:v>
                </c:pt>
                <c:pt idx="21">
                  <c:v>438</c:v>
                </c:pt>
                <c:pt idx="22">
                  <c:v>438</c:v>
                </c:pt>
                <c:pt idx="23">
                  <c:v>438</c:v>
                </c:pt>
                <c:pt idx="24">
                  <c:v>438</c:v>
                </c:pt>
                <c:pt idx="25">
                  <c:v>438</c:v>
                </c:pt>
                <c:pt idx="26">
                  <c:v>438</c:v>
                </c:pt>
                <c:pt idx="27">
                  <c:v>438</c:v>
                </c:pt>
                <c:pt idx="28">
                  <c:v>438</c:v>
                </c:pt>
                <c:pt idx="29">
                  <c:v>438</c:v>
                </c:pt>
                <c:pt idx="30">
                  <c:v>438</c:v>
                </c:pt>
                <c:pt idx="31">
                  <c:v>438</c:v>
                </c:pt>
                <c:pt idx="32">
                  <c:v>438</c:v>
                </c:pt>
                <c:pt idx="33">
                  <c:v>438</c:v>
                </c:pt>
                <c:pt idx="34">
                  <c:v>438</c:v>
                </c:pt>
                <c:pt idx="35">
                  <c:v>438</c:v>
                </c:pt>
                <c:pt idx="36">
                  <c:v>438</c:v>
                </c:pt>
                <c:pt idx="37">
                  <c:v>438</c:v>
                </c:pt>
                <c:pt idx="38">
                  <c:v>438</c:v>
                </c:pt>
                <c:pt idx="39">
                  <c:v>438</c:v>
                </c:pt>
                <c:pt idx="40">
                  <c:v>438</c:v>
                </c:pt>
                <c:pt idx="41">
                  <c:v>438</c:v>
                </c:pt>
                <c:pt idx="42">
                  <c:v>438</c:v>
                </c:pt>
                <c:pt idx="43">
                  <c:v>438</c:v>
                </c:pt>
                <c:pt idx="44">
                  <c:v>438</c:v>
                </c:pt>
                <c:pt idx="45">
                  <c:v>438</c:v>
                </c:pt>
                <c:pt idx="46">
                  <c:v>438</c:v>
                </c:pt>
                <c:pt idx="47">
                  <c:v>438</c:v>
                </c:pt>
                <c:pt idx="48">
                  <c:v>438</c:v>
                </c:pt>
                <c:pt idx="49">
                  <c:v>438</c:v>
                </c:pt>
                <c:pt idx="50">
                  <c:v>438</c:v>
                </c:pt>
                <c:pt idx="51">
                  <c:v>438</c:v>
                </c:pt>
                <c:pt idx="52">
                  <c:v>438</c:v>
                </c:pt>
                <c:pt idx="53">
                  <c:v>438</c:v>
                </c:pt>
                <c:pt idx="54">
                  <c:v>438</c:v>
                </c:pt>
                <c:pt idx="55">
                  <c:v>438</c:v>
                </c:pt>
                <c:pt idx="56">
                  <c:v>438</c:v>
                </c:pt>
                <c:pt idx="57">
                  <c:v>438</c:v>
                </c:pt>
                <c:pt idx="58">
                  <c:v>438</c:v>
                </c:pt>
                <c:pt idx="59">
                  <c:v>438</c:v>
                </c:pt>
                <c:pt idx="60">
                  <c:v>438</c:v>
                </c:pt>
                <c:pt idx="61">
                  <c:v>438</c:v>
                </c:pt>
                <c:pt idx="62">
                  <c:v>438</c:v>
                </c:pt>
                <c:pt idx="63">
                  <c:v>438</c:v>
                </c:pt>
                <c:pt idx="64">
                  <c:v>438</c:v>
                </c:pt>
                <c:pt idx="65">
                  <c:v>438</c:v>
                </c:pt>
                <c:pt idx="66">
                  <c:v>438</c:v>
                </c:pt>
                <c:pt idx="67">
                  <c:v>438</c:v>
                </c:pt>
                <c:pt idx="68">
                  <c:v>438</c:v>
                </c:pt>
                <c:pt idx="69">
                  <c:v>438</c:v>
                </c:pt>
                <c:pt idx="70">
                  <c:v>438</c:v>
                </c:pt>
                <c:pt idx="71">
                  <c:v>438</c:v>
                </c:pt>
                <c:pt idx="72">
                  <c:v>438</c:v>
                </c:pt>
                <c:pt idx="73">
                  <c:v>438</c:v>
                </c:pt>
                <c:pt idx="74">
                  <c:v>438</c:v>
                </c:pt>
                <c:pt idx="75">
                  <c:v>438</c:v>
                </c:pt>
                <c:pt idx="76">
                  <c:v>438</c:v>
                </c:pt>
                <c:pt idx="77">
                  <c:v>438</c:v>
                </c:pt>
                <c:pt idx="78">
                  <c:v>438</c:v>
                </c:pt>
                <c:pt idx="79">
                  <c:v>438</c:v>
                </c:pt>
                <c:pt idx="80">
                  <c:v>438</c:v>
                </c:pt>
                <c:pt idx="81">
                  <c:v>438</c:v>
                </c:pt>
                <c:pt idx="82">
                  <c:v>438</c:v>
                </c:pt>
                <c:pt idx="83">
                  <c:v>438</c:v>
                </c:pt>
                <c:pt idx="84">
                  <c:v>438</c:v>
                </c:pt>
                <c:pt idx="85">
                  <c:v>438</c:v>
                </c:pt>
                <c:pt idx="86">
                  <c:v>438</c:v>
                </c:pt>
                <c:pt idx="87">
                  <c:v>438</c:v>
                </c:pt>
                <c:pt idx="88">
                  <c:v>438</c:v>
                </c:pt>
                <c:pt idx="89">
                  <c:v>438</c:v>
                </c:pt>
                <c:pt idx="90">
                  <c:v>438</c:v>
                </c:pt>
                <c:pt idx="91">
                  <c:v>438</c:v>
                </c:pt>
                <c:pt idx="92">
                  <c:v>438</c:v>
                </c:pt>
                <c:pt idx="93">
                  <c:v>438</c:v>
                </c:pt>
                <c:pt idx="94">
                  <c:v>438</c:v>
                </c:pt>
                <c:pt idx="95">
                  <c:v>438</c:v>
                </c:pt>
                <c:pt idx="96">
                  <c:v>438</c:v>
                </c:pt>
                <c:pt idx="97">
                  <c:v>438</c:v>
                </c:pt>
                <c:pt idx="98">
                  <c:v>438</c:v>
                </c:pt>
                <c:pt idx="99">
                  <c:v>438</c:v>
                </c:pt>
                <c:pt idx="100">
                  <c:v>438</c:v>
                </c:pt>
                <c:pt idx="101">
                  <c:v>438</c:v>
                </c:pt>
                <c:pt idx="102">
                  <c:v>438</c:v>
                </c:pt>
                <c:pt idx="103">
                  <c:v>438</c:v>
                </c:pt>
                <c:pt idx="104">
                  <c:v>438</c:v>
                </c:pt>
                <c:pt idx="105">
                  <c:v>438</c:v>
                </c:pt>
                <c:pt idx="106">
                  <c:v>438</c:v>
                </c:pt>
                <c:pt idx="107">
                  <c:v>438</c:v>
                </c:pt>
                <c:pt idx="108">
                  <c:v>438</c:v>
                </c:pt>
                <c:pt idx="109">
                  <c:v>438</c:v>
                </c:pt>
                <c:pt idx="110">
                  <c:v>438</c:v>
                </c:pt>
                <c:pt idx="111">
                  <c:v>438</c:v>
                </c:pt>
                <c:pt idx="112">
                  <c:v>438</c:v>
                </c:pt>
                <c:pt idx="113">
                  <c:v>438</c:v>
                </c:pt>
                <c:pt idx="114">
                  <c:v>438</c:v>
                </c:pt>
                <c:pt idx="115">
                  <c:v>438</c:v>
                </c:pt>
                <c:pt idx="116">
                  <c:v>438</c:v>
                </c:pt>
                <c:pt idx="117">
                  <c:v>438</c:v>
                </c:pt>
                <c:pt idx="118">
                  <c:v>438</c:v>
                </c:pt>
                <c:pt idx="119">
                  <c:v>438</c:v>
                </c:pt>
                <c:pt idx="120">
                  <c:v>438</c:v>
                </c:pt>
                <c:pt idx="121">
                  <c:v>438</c:v>
                </c:pt>
                <c:pt idx="122">
                  <c:v>438</c:v>
                </c:pt>
                <c:pt idx="123">
                  <c:v>438</c:v>
                </c:pt>
                <c:pt idx="124">
                  <c:v>438</c:v>
                </c:pt>
                <c:pt idx="125">
                  <c:v>438</c:v>
                </c:pt>
                <c:pt idx="126">
                  <c:v>438</c:v>
                </c:pt>
                <c:pt idx="127">
                  <c:v>438</c:v>
                </c:pt>
                <c:pt idx="128">
                  <c:v>438</c:v>
                </c:pt>
                <c:pt idx="129">
                  <c:v>438</c:v>
                </c:pt>
                <c:pt idx="130">
                  <c:v>438</c:v>
                </c:pt>
                <c:pt idx="131">
                  <c:v>438</c:v>
                </c:pt>
                <c:pt idx="132">
                  <c:v>438</c:v>
                </c:pt>
                <c:pt idx="133">
                  <c:v>438</c:v>
                </c:pt>
                <c:pt idx="134">
                  <c:v>438</c:v>
                </c:pt>
                <c:pt idx="135">
                  <c:v>438</c:v>
                </c:pt>
                <c:pt idx="136">
                  <c:v>438</c:v>
                </c:pt>
                <c:pt idx="137">
                  <c:v>438</c:v>
                </c:pt>
                <c:pt idx="138">
                  <c:v>438</c:v>
                </c:pt>
                <c:pt idx="139">
                  <c:v>438</c:v>
                </c:pt>
                <c:pt idx="140">
                  <c:v>438</c:v>
                </c:pt>
                <c:pt idx="141">
                  <c:v>438</c:v>
                </c:pt>
                <c:pt idx="142">
                  <c:v>438</c:v>
                </c:pt>
                <c:pt idx="143">
                  <c:v>438</c:v>
                </c:pt>
                <c:pt idx="144">
                  <c:v>438</c:v>
                </c:pt>
                <c:pt idx="145">
                  <c:v>438</c:v>
                </c:pt>
                <c:pt idx="146">
                  <c:v>438</c:v>
                </c:pt>
                <c:pt idx="147">
                  <c:v>438</c:v>
                </c:pt>
                <c:pt idx="148">
                  <c:v>438</c:v>
                </c:pt>
                <c:pt idx="149">
                  <c:v>438</c:v>
                </c:pt>
                <c:pt idx="150">
                  <c:v>438</c:v>
                </c:pt>
                <c:pt idx="151">
                  <c:v>438</c:v>
                </c:pt>
                <c:pt idx="152">
                  <c:v>438</c:v>
                </c:pt>
                <c:pt idx="153">
                  <c:v>438</c:v>
                </c:pt>
                <c:pt idx="154">
                  <c:v>438</c:v>
                </c:pt>
                <c:pt idx="155">
                  <c:v>438</c:v>
                </c:pt>
                <c:pt idx="156">
                  <c:v>438</c:v>
                </c:pt>
                <c:pt idx="157">
                  <c:v>438</c:v>
                </c:pt>
                <c:pt idx="158">
                  <c:v>438</c:v>
                </c:pt>
                <c:pt idx="159">
                  <c:v>438</c:v>
                </c:pt>
                <c:pt idx="160">
                  <c:v>438</c:v>
                </c:pt>
                <c:pt idx="161">
                  <c:v>438</c:v>
                </c:pt>
                <c:pt idx="162">
                  <c:v>438</c:v>
                </c:pt>
                <c:pt idx="163">
                  <c:v>438</c:v>
                </c:pt>
                <c:pt idx="164">
                  <c:v>438</c:v>
                </c:pt>
                <c:pt idx="165">
                  <c:v>438</c:v>
                </c:pt>
                <c:pt idx="166">
                  <c:v>438</c:v>
                </c:pt>
                <c:pt idx="167">
                  <c:v>438</c:v>
                </c:pt>
                <c:pt idx="168">
                  <c:v>438</c:v>
                </c:pt>
                <c:pt idx="169">
                  <c:v>438</c:v>
                </c:pt>
                <c:pt idx="170">
                  <c:v>438</c:v>
                </c:pt>
                <c:pt idx="171">
                  <c:v>438</c:v>
                </c:pt>
                <c:pt idx="172">
                  <c:v>438</c:v>
                </c:pt>
                <c:pt idx="173">
                  <c:v>438</c:v>
                </c:pt>
                <c:pt idx="174">
                  <c:v>438</c:v>
                </c:pt>
                <c:pt idx="175">
                  <c:v>438</c:v>
                </c:pt>
                <c:pt idx="176">
                  <c:v>438</c:v>
                </c:pt>
                <c:pt idx="177">
                  <c:v>438</c:v>
                </c:pt>
                <c:pt idx="178">
                  <c:v>438</c:v>
                </c:pt>
                <c:pt idx="179">
                  <c:v>438</c:v>
                </c:pt>
                <c:pt idx="180">
                  <c:v>438</c:v>
                </c:pt>
                <c:pt idx="181">
                  <c:v>438</c:v>
                </c:pt>
                <c:pt idx="182">
                  <c:v>438</c:v>
                </c:pt>
                <c:pt idx="183">
                  <c:v>438</c:v>
                </c:pt>
                <c:pt idx="184">
                  <c:v>438</c:v>
                </c:pt>
                <c:pt idx="185">
                  <c:v>438</c:v>
                </c:pt>
                <c:pt idx="186">
                  <c:v>438</c:v>
                </c:pt>
                <c:pt idx="187">
                  <c:v>438</c:v>
                </c:pt>
                <c:pt idx="188">
                  <c:v>438</c:v>
                </c:pt>
                <c:pt idx="189">
                  <c:v>438</c:v>
                </c:pt>
                <c:pt idx="190">
                  <c:v>438</c:v>
                </c:pt>
                <c:pt idx="191">
                  <c:v>438</c:v>
                </c:pt>
                <c:pt idx="192">
                  <c:v>438</c:v>
                </c:pt>
                <c:pt idx="193">
                  <c:v>438</c:v>
                </c:pt>
                <c:pt idx="194">
                  <c:v>438</c:v>
                </c:pt>
                <c:pt idx="195">
                  <c:v>438</c:v>
                </c:pt>
                <c:pt idx="196">
                  <c:v>438</c:v>
                </c:pt>
                <c:pt idx="197">
                  <c:v>438</c:v>
                </c:pt>
                <c:pt idx="198">
                  <c:v>438</c:v>
                </c:pt>
                <c:pt idx="199">
                  <c:v>438</c:v>
                </c:pt>
                <c:pt idx="200">
                  <c:v>438</c:v>
                </c:pt>
                <c:pt idx="201">
                  <c:v>438</c:v>
                </c:pt>
                <c:pt idx="202">
                  <c:v>438</c:v>
                </c:pt>
                <c:pt idx="203">
                  <c:v>438</c:v>
                </c:pt>
                <c:pt idx="204">
                  <c:v>438</c:v>
                </c:pt>
                <c:pt idx="205">
                  <c:v>438</c:v>
                </c:pt>
                <c:pt idx="206">
                  <c:v>438</c:v>
                </c:pt>
                <c:pt idx="207">
                  <c:v>438</c:v>
                </c:pt>
                <c:pt idx="208">
                  <c:v>438</c:v>
                </c:pt>
                <c:pt idx="209">
                  <c:v>438</c:v>
                </c:pt>
                <c:pt idx="210">
                  <c:v>438</c:v>
                </c:pt>
                <c:pt idx="211">
                  <c:v>438</c:v>
                </c:pt>
                <c:pt idx="212">
                  <c:v>438</c:v>
                </c:pt>
                <c:pt idx="213">
                  <c:v>438</c:v>
                </c:pt>
                <c:pt idx="214">
                  <c:v>438</c:v>
                </c:pt>
                <c:pt idx="215">
                  <c:v>438</c:v>
                </c:pt>
                <c:pt idx="216">
                  <c:v>438</c:v>
                </c:pt>
                <c:pt idx="217">
                  <c:v>438</c:v>
                </c:pt>
                <c:pt idx="218">
                  <c:v>438</c:v>
                </c:pt>
                <c:pt idx="219">
                  <c:v>438</c:v>
                </c:pt>
                <c:pt idx="220">
                  <c:v>438</c:v>
                </c:pt>
                <c:pt idx="221">
                  <c:v>438</c:v>
                </c:pt>
                <c:pt idx="222">
                  <c:v>438</c:v>
                </c:pt>
                <c:pt idx="223">
                  <c:v>438</c:v>
                </c:pt>
                <c:pt idx="224">
                  <c:v>438</c:v>
                </c:pt>
                <c:pt idx="225">
                  <c:v>438</c:v>
                </c:pt>
                <c:pt idx="226">
                  <c:v>438</c:v>
                </c:pt>
                <c:pt idx="227">
                  <c:v>438</c:v>
                </c:pt>
                <c:pt idx="228">
                  <c:v>438</c:v>
                </c:pt>
                <c:pt idx="229">
                  <c:v>438</c:v>
                </c:pt>
                <c:pt idx="230">
                  <c:v>438</c:v>
                </c:pt>
                <c:pt idx="231">
                  <c:v>438</c:v>
                </c:pt>
                <c:pt idx="232">
                  <c:v>438</c:v>
                </c:pt>
                <c:pt idx="233">
                  <c:v>438</c:v>
                </c:pt>
                <c:pt idx="234">
                  <c:v>438</c:v>
                </c:pt>
                <c:pt idx="235">
                  <c:v>438</c:v>
                </c:pt>
                <c:pt idx="236">
                  <c:v>438</c:v>
                </c:pt>
                <c:pt idx="237">
                  <c:v>438</c:v>
                </c:pt>
                <c:pt idx="238">
                  <c:v>438</c:v>
                </c:pt>
                <c:pt idx="239">
                  <c:v>438</c:v>
                </c:pt>
                <c:pt idx="240">
                  <c:v>438</c:v>
                </c:pt>
                <c:pt idx="241">
                  <c:v>438</c:v>
                </c:pt>
                <c:pt idx="242">
                  <c:v>438</c:v>
                </c:pt>
                <c:pt idx="243">
                  <c:v>438</c:v>
                </c:pt>
                <c:pt idx="244">
                  <c:v>438</c:v>
                </c:pt>
                <c:pt idx="245">
                  <c:v>438</c:v>
                </c:pt>
                <c:pt idx="246">
                  <c:v>438</c:v>
                </c:pt>
                <c:pt idx="247">
                  <c:v>438</c:v>
                </c:pt>
                <c:pt idx="248">
                  <c:v>438</c:v>
                </c:pt>
                <c:pt idx="249">
                  <c:v>438</c:v>
                </c:pt>
                <c:pt idx="250">
                  <c:v>438</c:v>
                </c:pt>
                <c:pt idx="251">
                  <c:v>438</c:v>
                </c:pt>
                <c:pt idx="252">
                  <c:v>438</c:v>
                </c:pt>
                <c:pt idx="253">
                  <c:v>438</c:v>
                </c:pt>
                <c:pt idx="254">
                  <c:v>438</c:v>
                </c:pt>
                <c:pt idx="255">
                  <c:v>438</c:v>
                </c:pt>
                <c:pt idx="256">
                  <c:v>438</c:v>
                </c:pt>
                <c:pt idx="257">
                  <c:v>438</c:v>
                </c:pt>
                <c:pt idx="258">
                  <c:v>438</c:v>
                </c:pt>
                <c:pt idx="259">
                  <c:v>438</c:v>
                </c:pt>
                <c:pt idx="260">
                  <c:v>438</c:v>
                </c:pt>
                <c:pt idx="261">
                  <c:v>438</c:v>
                </c:pt>
                <c:pt idx="262">
                  <c:v>438</c:v>
                </c:pt>
                <c:pt idx="263">
                  <c:v>438</c:v>
                </c:pt>
                <c:pt idx="264">
                  <c:v>438</c:v>
                </c:pt>
                <c:pt idx="265">
                  <c:v>438</c:v>
                </c:pt>
                <c:pt idx="266">
                  <c:v>438</c:v>
                </c:pt>
                <c:pt idx="267">
                  <c:v>438</c:v>
                </c:pt>
                <c:pt idx="268">
                  <c:v>438</c:v>
                </c:pt>
                <c:pt idx="269">
                  <c:v>438</c:v>
                </c:pt>
                <c:pt idx="270">
                  <c:v>438</c:v>
                </c:pt>
                <c:pt idx="271">
                  <c:v>438</c:v>
                </c:pt>
                <c:pt idx="272">
                  <c:v>438</c:v>
                </c:pt>
                <c:pt idx="273">
                  <c:v>438</c:v>
                </c:pt>
                <c:pt idx="274">
                  <c:v>438</c:v>
                </c:pt>
                <c:pt idx="275">
                  <c:v>438</c:v>
                </c:pt>
                <c:pt idx="276">
                  <c:v>438</c:v>
                </c:pt>
                <c:pt idx="277">
                  <c:v>438</c:v>
                </c:pt>
                <c:pt idx="278">
                  <c:v>438</c:v>
                </c:pt>
                <c:pt idx="279">
                  <c:v>438</c:v>
                </c:pt>
                <c:pt idx="280">
                  <c:v>438</c:v>
                </c:pt>
                <c:pt idx="281">
                  <c:v>438</c:v>
                </c:pt>
                <c:pt idx="282">
                  <c:v>438</c:v>
                </c:pt>
                <c:pt idx="283">
                  <c:v>438</c:v>
                </c:pt>
                <c:pt idx="284">
                  <c:v>438</c:v>
                </c:pt>
                <c:pt idx="285">
                  <c:v>438</c:v>
                </c:pt>
                <c:pt idx="286">
                  <c:v>438</c:v>
                </c:pt>
                <c:pt idx="287">
                  <c:v>438</c:v>
                </c:pt>
                <c:pt idx="288">
                  <c:v>438</c:v>
                </c:pt>
                <c:pt idx="289">
                  <c:v>438</c:v>
                </c:pt>
                <c:pt idx="290">
                  <c:v>438</c:v>
                </c:pt>
                <c:pt idx="291">
                  <c:v>438</c:v>
                </c:pt>
                <c:pt idx="292">
                  <c:v>438</c:v>
                </c:pt>
                <c:pt idx="293">
                  <c:v>438</c:v>
                </c:pt>
                <c:pt idx="294">
                  <c:v>438</c:v>
                </c:pt>
                <c:pt idx="295">
                  <c:v>438</c:v>
                </c:pt>
                <c:pt idx="296">
                  <c:v>438</c:v>
                </c:pt>
                <c:pt idx="297">
                  <c:v>438</c:v>
                </c:pt>
                <c:pt idx="298">
                  <c:v>438</c:v>
                </c:pt>
                <c:pt idx="299">
                  <c:v>438</c:v>
                </c:pt>
                <c:pt idx="300">
                  <c:v>438</c:v>
                </c:pt>
                <c:pt idx="301">
                  <c:v>438</c:v>
                </c:pt>
                <c:pt idx="302">
                  <c:v>438</c:v>
                </c:pt>
                <c:pt idx="303">
                  <c:v>438</c:v>
                </c:pt>
                <c:pt idx="304">
                  <c:v>438</c:v>
                </c:pt>
                <c:pt idx="305">
                  <c:v>438</c:v>
                </c:pt>
                <c:pt idx="306">
                  <c:v>438</c:v>
                </c:pt>
                <c:pt idx="307">
                  <c:v>438</c:v>
                </c:pt>
                <c:pt idx="308">
                  <c:v>438</c:v>
                </c:pt>
                <c:pt idx="309">
                  <c:v>438</c:v>
                </c:pt>
                <c:pt idx="310">
                  <c:v>438</c:v>
                </c:pt>
                <c:pt idx="311">
                  <c:v>438</c:v>
                </c:pt>
                <c:pt idx="312">
                  <c:v>438</c:v>
                </c:pt>
                <c:pt idx="313">
                  <c:v>438</c:v>
                </c:pt>
                <c:pt idx="314">
                  <c:v>438</c:v>
                </c:pt>
                <c:pt idx="315">
                  <c:v>438</c:v>
                </c:pt>
                <c:pt idx="316">
                  <c:v>438</c:v>
                </c:pt>
                <c:pt idx="317">
                  <c:v>438</c:v>
                </c:pt>
                <c:pt idx="318">
                  <c:v>438</c:v>
                </c:pt>
                <c:pt idx="319">
                  <c:v>438</c:v>
                </c:pt>
                <c:pt idx="320">
                  <c:v>438</c:v>
                </c:pt>
                <c:pt idx="321">
                  <c:v>438</c:v>
                </c:pt>
                <c:pt idx="322">
                  <c:v>438</c:v>
                </c:pt>
                <c:pt idx="323">
                  <c:v>438</c:v>
                </c:pt>
                <c:pt idx="324">
                  <c:v>438</c:v>
                </c:pt>
                <c:pt idx="325">
                  <c:v>438</c:v>
                </c:pt>
                <c:pt idx="326">
                  <c:v>438</c:v>
                </c:pt>
                <c:pt idx="327">
                  <c:v>438</c:v>
                </c:pt>
                <c:pt idx="328">
                  <c:v>438</c:v>
                </c:pt>
                <c:pt idx="329">
                  <c:v>438</c:v>
                </c:pt>
                <c:pt idx="330">
                  <c:v>438</c:v>
                </c:pt>
                <c:pt idx="331">
                  <c:v>438</c:v>
                </c:pt>
                <c:pt idx="332">
                  <c:v>438</c:v>
                </c:pt>
                <c:pt idx="333">
                  <c:v>438</c:v>
                </c:pt>
                <c:pt idx="334">
                  <c:v>438</c:v>
                </c:pt>
                <c:pt idx="335">
                  <c:v>438</c:v>
                </c:pt>
                <c:pt idx="336">
                  <c:v>438</c:v>
                </c:pt>
                <c:pt idx="337">
                  <c:v>438</c:v>
                </c:pt>
                <c:pt idx="338">
                  <c:v>438</c:v>
                </c:pt>
                <c:pt idx="339">
                  <c:v>438</c:v>
                </c:pt>
                <c:pt idx="340">
                  <c:v>438</c:v>
                </c:pt>
                <c:pt idx="341">
                  <c:v>438</c:v>
                </c:pt>
                <c:pt idx="342">
                  <c:v>438</c:v>
                </c:pt>
                <c:pt idx="343">
                  <c:v>438</c:v>
                </c:pt>
                <c:pt idx="344">
                  <c:v>438</c:v>
                </c:pt>
                <c:pt idx="345">
                  <c:v>438</c:v>
                </c:pt>
                <c:pt idx="346">
                  <c:v>438</c:v>
                </c:pt>
                <c:pt idx="347">
                  <c:v>438</c:v>
                </c:pt>
                <c:pt idx="348">
                  <c:v>438</c:v>
                </c:pt>
                <c:pt idx="349">
                  <c:v>438</c:v>
                </c:pt>
                <c:pt idx="350">
                  <c:v>438</c:v>
                </c:pt>
                <c:pt idx="351">
                  <c:v>438</c:v>
                </c:pt>
                <c:pt idx="352">
                  <c:v>438</c:v>
                </c:pt>
                <c:pt idx="353">
                  <c:v>438</c:v>
                </c:pt>
                <c:pt idx="354">
                  <c:v>438</c:v>
                </c:pt>
                <c:pt idx="355">
                  <c:v>438</c:v>
                </c:pt>
                <c:pt idx="356">
                  <c:v>438</c:v>
                </c:pt>
                <c:pt idx="357">
                  <c:v>438</c:v>
                </c:pt>
                <c:pt idx="358">
                  <c:v>438</c:v>
                </c:pt>
                <c:pt idx="359">
                  <c:v>438</c:v>
                </c:pt>
                <c:pt idx="360">
                  <c:v>438</c:v>
                </c:pt>
                <c:pt idx="361">
                  <c:v>438</c:v>
                </c:pt>
                <c:pt idx="362">
                  <c:v>438</c:v>
                </c:pt>
                <c:pt idx="363">
                  <c:v>438</c:v>
                </c:pt>
                <c:pt idx="364">
                  <c:v>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DE-4EFF-8C41-B73C6311F66B}"/>
            </c:ext>
          </c:extLst>
        </c:ser>
        <c:ser>
          <c:idx val="5"/>
          <c:order val="5"/>
          <c:tx>
            <c:v>Minimum Operating Level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val>
            <c:numRef>
              <c:f>[2]Sheet3!$R$6579:$R$6943</c:f>
              <c:numCache>
                <c:formatCode>General</c:formatCode>
                <c:ptCount val="365"/>
                <c:pt idx="0">
                  <c:v>370</c:v>
                </c:pt>
                <c:pt idx="1">
                  <c:v>370</c:v>
                </c:pt>
                <c:pt idx="2">
                  <c:v>370</c:v>
                </c:pt>
                <c:pt idx="3">
                  <c:v>370</c:v>
                </c:pt>
                <c:pt idx="4">
                  <c:v>370</c:v>
                </c:pt>
                <c:pt idx="5">
                  <c:v>370</c:v>
                </c:pt>
                <c:pt idx="6">
                  <c:v>370</c:v>
                </c:pt>
                <c:pt idx="7">
                  <c:v>370</c:v>
                </c:pt>
                <c:pt idx="8">
                  <c:v>370</c:v>
                </c:pt>
                <c:pt idx="9">
                  <c:v>370</c:v>
                </c:pt>
                <c:pt idx="10">
                  <c:v>370</c:v>
                </c:pt>
                <c:pt idx="11">
                  <c:v>370</c:v>
                </c:pt>
                <c:pt idx="12">
                  <c:v>370</c:v>
                </c:pt>
                <c:pt idx="13">
                  <c:v>370</c:v>
                </c:pt>
                <c:pt idx="14">
                  <c:v>370</c:v>
                </c:pt>
                <c:pt idx="15">
                  <c:v>370</c:v>
                </c:pt>
                <c:pt idx="16">
                  <c:v>370</c:v>
                </c:pt>
                <c:pt idx="17">
                  <c:v>370</c:v>
                </c:pt>
                <c:pt idx="18">
                  <c:v>370</c:v>
                </c:pt>
                <c:pt idx="19">
                  <c:v>370</c:v>
                </c:pt>
                <c:pt idx="20">
                  <c:v>370</c:v>
                </c:pt>
                <c:pt idx="21">
                  <c:v>370</c:v>
                </c:pt>
                <c:pt idx="22">
                  <c:v>370</c:v>
                </c:pt>
                <c:pt idx="23">
                  <c:v>370</c:v>
                </c:pt>
                <c:pt idx="24">
                  <c:v>370</c:v>
                </c:pt>
                <c:pt idx="25">
                  <c:v>370</c:v>
                </c:pt>
                <c:pt idx="26">
                  <c:v>370</c:v>
                </c:pt>
                <c:pt idx="27">
                  <c:v>370</c:v>
                </c:pt>
                <c:pt idx="28">
                  <c:v>370</c:v>
                </c:pt>
                <c:pt idx="29">
                  <c:v>370</c:v>
                </c:pt>
                <c:pt idx="30">
                  <c:v>370</c:v>
                </c:pt>
                <c:pt idx="31">
                  <c:v>370</c:v>
                </c:pt>
                <c:pt idx="32">
                  <c:v>370</c:v>
                </c:pt>
                <c:pt idx="33">
                  <c:v>370</c:v>
                </c:pt>
                <c:pt idx="34">
                  <c:v>370</c:v>
                </c:pt>
                <c:pt idx="35">
                  <c:v>370</c:v>
                </c:pt>
                <c:pt idx="36">
                  <c:v>370</c:v>
                </c:pt>
                <c:pt idx="37">
                  <c:v>370</c:v>
                </c:pt>
                <c:pt idx="38">
                  <c:v>370</c:v>
                </c:pt>
                <c:pt idx="39">
                  <c:v>370</c:v>
                </c:pt>
                <c:pt idx="40">
                  <c:v>370</c:v>
                </c:pt>
                <c:pt idx="41">
                  <c:v>370</c:v>
                </c:pt>
                <c:pt idx="42">
                  <c:v>370</c:v>
                </c:pt>
                <c:pt idx="43">
                  <c:v>370</c:v>
                </c:pt>
                <c:pt idx="44">
                  <c:v>370</c:v>
                </c:pt>
                <c:pt idx="45">
                  <c:v>370</c:v>
                </c:pt>
                <c:pt idx="46">
                  <c:v>370</c:v>
                </c:pt>
                <c:pt idx="47">
                  <c:v>370</c:v>
                </c:pt>
                <c:pt idx="48">
                  <c:v>370</c:v>
                </c:pt>
                <c:pt idx="49">
                  <c:v>370</c:v>
                </c:pt>
                <c:pt idx="50">
                  <c:v>370</c:v>
                </c:pt>
                <c:pt idx="51">
                  <c:v>370</c:v>
                </c:pt>
                <c:pt idx="52">
                  <c:v>370</c:v>
                </c:pt>
                <c:pt idx="53">
                  <c:v>370</c:v>
                </c:pt>
                <c:pt idx="54">
                  <c:v>370</c:v>
                </c:pt>
                <c:pt idx="55">
                  <c:v>370</c:v>
                </c:pt>
                <c:pt idx="56">
                  <c:v>370</c:v>
                </c:pt>
                <c:pt idx="57">
                  <c:v>370</c:v>
                </c:pt>
                <c:pt idx="58">
                  <c:v>370</c:v>
                </c:pt>
                <c:pt idx="59">
                  <c:v>370</c:v>
                </c:pt>
                <c:pt idx="60">
                  <c:v>370</c:v>
                </c:pt>
                <c:pt idx="61">
                  <c:v>370</c:v>
                </c:pt>
                <c:pt idx="62">
                  <c:v>370</c:v>
                </c:pt>
                <c:pt idx="63">
                  <c:v>370</c:v>
                </c:pt>
                <c:pt idx="64">
                  <c:v>370</c:v>
                </c:pt>
                <c:pt idx="65">
                  <c:v>370</c:v>
                </c:pt>
                <c:pt idx="66">
                  <c:v>370</c:v>
                </c:pt>
                <c:pt idx="67">
                  <c:v>370</c:v>
                </c:pt>
                <c:pt idx="68">
                  <c:v>370</c:v>
                </c:pt>
                <c:pt idx="69">
                  <c:v>370</c:v>
                </c:pt>
                <c:pt idx="70">
                  <c:v>370</c:v>
                </c:pt>
                <c:pt idx="71">
                  <c:v>370</c:v>
                </c:pt>
                <c:pt idx="72">
                  <c:v>370</c:v>
                </c:pt>
                <c:pt idx="73">
                  <c:v>370</c:v>
                </c:pt>
                <c:pt idx="74">
                  <c:v>370</c:v>
                </c:pt>
                <c:pt idx="75">
                  <c:v>370</c:v>
                </c:pt>
                <c:pt idx="76">
                  <c:v>370</c:v>
                </c:pt>
                <c:pt idx="77">
                  <c:v>370</c:v>
                </c:pt>
                <c:pt idx="78">
                  <c:v>370</c:v>
                </c:pt>
                <c:pt idx="79">
                  <c:v>370</c:v>
                </c:pt>
                <c:pt idx="80">
                  <c:v>370</c:v>
                </c:pt>
                <c:pt idx="81">
                  <c:v>370</c:v>
                </c:pt>
                <c:pt idx="82">
                  <c:v>370</c:v>
                </c:pt>
                <c:pt idx="83">
                  <c:v>370</c:v>
                </c:pt>
                <c:pt idx="84">
                  <c:v>370</c:v>
                </c:pt>
                <c:pt idx="85">
                  <c:v>370</c:v>
                </c:pt>
                <c:pt idx="86">
                  <c:v>370</c:v>
                </c:pt>
                <c:pt idx="87">
                  <c:v>370</c:v>
                </c:pt>
                <c:pt idx="88">
                  <c:v>370</c:v>
                </c:pt>
                <c:pt idx="89">
                  <c:v>370</c:v>
                </c:pt>
                <c:pt idx="90">
                  <c:v>370</c:v>
                </c:pt>
                <c:pt idx="91">
                  <c:v>370</c:v>
                </c:pt>
                <c:pt idx="92">
                  <c:v>370</c:v>
                </c:pt>
                <c:pt idx="93">
                  <c:v>370</c:v>
                </c:pt>
                <c:pt idx="94">
                  <c:v>370</c:v>
                </c:pt>
                <c:pt idx="95">
                  <c:v>370</c:v>
                </c:pt>
                <c:pt idx="96">
                  <c:v>370</c:v>
                </c:pt>
                <c:pt idx="97">
                  <c:v>370</c:v>
                </c:pt>
                <c:pt idx="98">
                  <c:v>370</c:v>
                </c:pt>
                <c:pt idx="99">
                  <c:v>370</c:v>
                </c:pt>
                <c:pt idx="100">
                  <c:v>370</c:v>
                </c:pt>
                <c:pt idx="101">
                  <c:v>370</c:v>
                </c:pt>
                <c:pt idx="102">
                  <c:v>370</c:v>
                </c:pt>
                <c:pt idx="103">
                  <c:v>370</c:v>
                </c:pt>
                <c:pt idx="104">
                  <c:v>370</c:v>
                </c:pt>
                <c:pt idx="105">
                  <c:v>370</c:v>
                </c:pt>
                <c:pt idx="106">
                  <c:v>370</c:v>
                </c:pt>
                <c:pt idx="107">
                  <c:v>370</c:v>
                </c:pt>
                <c:pt idx="108">
                  <c:v>370</c:v>
                </c:pt>
                <c:pt idx="109">
                  <c:v>370</c:v>
                </c:pt>
                <c:pt idx="110">
                  <c:v>370</c:v>
                </c:pt>
                <c:pt idx="111">
                  <c:v>370</c:v>
                </c:pt>
                <c:pt idx="112">
                  <c:v>370</c:v>
                </c:pt>
                <c:pt idx="113">
                  <c:v>370</c:v>
                </c:pt>
                <c:pt idx="114">
                  <c:v>370</c:v>
                </c:pt>
                <c:pt idx="115">
                  <c:v>370</c:v>
                </c:pt>
                <c:pt idx="116">
                  <c:v>370</c:v>
                </c:pt>
                <c:pt idx="117">
                  <c:v>370</c:v>
                </c:pt>
                <c:pt idx="118">
                  <c:v>370</c:v>
                </c:pt>
                <c:pt idx="119">
                  <c:v>370</c:v>
                </c:pt>
                <c:pt idx="120">
                  <c:v>370</c:v>
                </c:pt>
                <c:pt idx="121">
                  <c:v>370</c:v>
                </c:pt>
                <c:pt idx="122">
                  <c:v>370</c:v>
                </c:pt>
                <c:pt idx="123">
                  <c:v>370</c:v>
                </c:pt>
                <c:pt idx="124">
                  <c:v>370</c:v>
                </c:pt>
                <c:pt idx="125">
                  <c:v>370</c:v>
                </c:pt>
                <c:pt idx="126">
                  <c:v>370</c:v>
                </c:pt>
                <c:pt idx="127">
                  <c:v>370</c:v>
                </c:pt>
                <c:pt idx="128">
                  <c:v>370</c:v>
                </c:pt>
                <c:pt idx="129">
                  <c:v>370</c:v>
                </c:pt>
                <c:pt idx="130">
                  <c:v>370</c:v>
                </c:pt>
                <c:pt idx="131">
                  <c:v>370</c:v>
                </c:pt>
                <c:pt idx="132">
                  <c:v>370</c:v>
                </c:pt>
                <c:pt idx="133">
                  <c:v>370</c:v>
                </c:pt>
                <c:pt idx="134">
                  <c:v>370</c:v>
                </c:pt>
                <c:pt idx="135">
                  <c:v>370</c:v>
                </c:pt>
                <c:pt idx="136">
                  <c:v>370</c:v>
                </c:pt>
                <c:pt idx="137">
                  <c:v>370</c:v>
                </c:pt>
                <c:pt idx="138">
                  <c:v>370</c:v>
                </c:pt>
                <c:pt idx="139">
                  <c:v>370</c:v>
                </c:pt>
                <c:pt idx="140">
                  <c:v>370</c:v>
                </c:pt>
                <c:pt idx="141">
                  <c:v>370</c:v>
                </c:pt>
                <c:pt idx="142">
                  <c:v>370</c:v>
                </c:pt>
                <c:pt idx="143">
                  <c:v>370</c:v>
                </c:pt>
                <c:pt idx="144">
                  <c:v>370</c:v>
                </c:pt>
                <c:pt idx="145">
                  <c:v>370</c:v>
                </c:pt>
                <c:pt idx="146">
                  <c:v>370</c:v>
                </c:pt>
                <c:pt idx="147">
                  <c:v>370</c:v>
                </c:pt>
                <c:pt idx="148">
                  <c:v>370</c:v>
                </c:pt>
                <c:pt idx="149">
                  <c:v>370</c:v>
                </c:pt>
                <c:pt idx="150">
                  <c:v>370</c:v>
                </c:pt>
                <c:pt idx="151">
                  <c:v>370</c:v>
                </c:pt>
                <c:pt idx="152">
                  <c:v>370</c:v>
                </c:pt>
                <c:pt idx="153">
                  <c:v>370</c:v>
                </c:pt>
                <c:pt idx="154">
                  <c:v>370</c:v>
                </c:pt>
                <c:pt idx="155">
                  <c:v>370</c:v>
                </c:pt>
                <c:pt idx="156">
                  <c:v>370</c:v>
                </c:pt>
                <c:pt idx="157">
                  <c:v>370</c:v>
                </c:pt>
                <c:pt idx="158">
                  <c:v>370</c:v>
                </c:pt>
                <c:pt idx="159">
                  <c:v>370</c:v>
                </c:pt>
                <c:pt idx="160">
                  <c:v>370</c:v>
                </c:pt>
                <c:pt idx="161">
                  <c:v>370</c:v>
                </c:pt>
                <c:pt idx="162">
                  <c:v>370</c:v>
                </c:pt>
                <c:pt idx="163">
                  <c:v>370</c:v>
                </c:pt>
                <c:pt idx="164">
                  <c:v>370</c:v>
                </c:pt>
                <c:pt idx="165">
                  <c:v>370</c:v>
                </c:pt>
                <c:pt idx="166">
                  <c:v>370</c:v>
                </c:pt>
                <c:pt idx="167">
                  <c:v>370</c:v>
                </c:pt>
                <c:pt idx="168">
                  <c:v>370</c:v>
                </c:pt>
                <c:pt idx="169">
                  <c:v>370</c:v>
                </c:pt>
                <c:pt idx="170">
                  <c:v>370</c:v>
                </c:pt>
                <c:pt idx="171">
                  <c:v>370</c:v>
                </c:pt>
                <c:pt idx="172">
                  <c:v>370</c:v>
                </c:pt>
                <c:pt idx="173">
                  <c:v>370</c:v>
                </c:pt>
                <c:pt idx="174">
                  <c:v>370</c:v>
                </c:pt>
                <c:pt idx="175">
                  <c:v>370</c:v>
                </c:pt>
                <c:pt idx="176">
                  <c:v>370</c:v>
                </c:pt>
                <c:pt idx="177">
                  <c:v>370</c:v>
                </c:pt>
                <c:pt idx="178">
                  <c:v>370</c:v>
                </c:pt>
                <c:pt idx="179">
                  <c:v>370</c:v>
                </c:pt>
                <c:pt idx="180">
                  <c:v>370</c:v>
                </c:pt>
                <c:pt idx="181">
                  <c:v>370</c:v>
                </c:pt>
                <c:pt idx="182">
                  <c:v>370</c:v>
                </c:pt>
                <c:pt idx="183">
                  <c:v>370</c:v>
                </c:pt>
                <c:pt idx="184">
                  <c:v>370</c:v>
                </c:pt>
                <c:pt idx="185">
                  <c:v>370</c:v>
                </c:pt>
                <c:pt idx="186">
                  <c:v>370</c:v>
                </c:pt>
                <c:pt idx="187">
                  <c:v>370</c:v>
                </c:pt>
                <c:pt idx="188">
                  <c:v>370</c:v>
                </c:pt>
                <c:pt idx="189">
                  <c:v>370</c:v>
                </c:pt>
                <c:pt idx="190">
                  <c:v>370</c:v>
                </c:pt>
                <c:pt idx="191">
                  <c:v>370</c:v>
                </c:pt>
                <c:pt idx="192">
                  <c:v>370</c:v>
                </c:pt>
                <c:pt idx="193">
                  <c:v>370</c:v>
                </c:pt>
                <c:pt idx="194">
                  <c:v>370</c:v>
                </c:pt>
                <c:pt idx="195">
                  <c:v>370</c:v>
                </c:pt>
                <c:pt idx="196">
                  <c:v>370</c:v>
                </c:pt>
                <c:pt idx="197">
                  <c:v>370</c:v>
                </c:pt>
                <c:pt idx="198">
                  <c:v>370</c:v>
                </c:pt>
                <c:pt idx="199">
                  <c:v>370</c:v>
                </c:pt>
                <c:pt idx="200">
                  <c:v>370</c:v>
                </c:pt>
                <c:pt idx="201">
                  <c:v>370</c:v>
                </c:pt>
                <c:pt idx="202">
                  <c:v>370</c:v>
                </c:pt>
                <c:pt idx="203">
                  <c:v>370</c:v>
                </c:pt>
                <c:pt idx="204">
                  <c:v>370</c:v>
                </c:pt>
                <c:pt idx="205">
                  <c:v>370</c:v>
                </c:pt>
                <c:pt idx="206">
                  <c:v>370</c:v>
                </c:pt>
                <c:pt idx="207">
                  <c:v>370</c:v>
                </c:pt>
                <c:pt idx="208">
                  <c:v>370</c:v>
                </c:pt>
                <c:pt idx="209">
                  <c:v>370</c:v>
                </c:pt>
                <c:pt idx="210">
                  <c:v>370</c:v>
                </c:pt>
                <c:pt idx="211">
                  <c:v>370</c:v>
                </c:pt>
                <c:pt idx="212">
                  <c:v>370</c:v>
                </c:pt>
                <c:pt idx="213">
                  <c:v>370</c:v>
                </c:pt>
                <c:pt idx="214">
                  <c:v>370</c:v>
                </c:pt>
                <c:pt idx="215">
                  <c:v>370</c:v>
                </c:pt>
                <c:pt idx="216">
                  <c:v>370</c:v>
                </c:pt>
                <c:pt idx="217">
                  <c:v>370</c:v>
                </c:pt>
                <c:pt idx="218">
                  <c:v>370</c:v>
                </c:pt>
                <c:pt idx="219">
                  <c:v>370</c:v>
                </c:pt>
                <c:pt idx="220">
                  <c:v>370</c:v>
                </c:pt>
                <c:pt idx="221">
                  <c:v>370</c:v>
                </c:pt>
                <c:pt idx="222">
                  <c:v>370</c:v>
                </c:pt>
                <c:pt idx="223">
                  <c:v>370</c:v>
                </c:pt>
                <c:pt idx="224">
                  <c:v>370</c:v>
                </c:pt>
                <c:pt idx="225">
                  <c:v>370</c:v>
                </c:pt>
                <c:pt idx="226">
                  <c:v>370</c:v>
                </c:pt>
                <c:pt idx="227">
                  <c:v>370</c:v>
                </c:pt>
                <c:pt idx="228">
                  <c:v>370</c:v>
                </c:pt>
                <c:pt idx="229">
                  <c:v>370</c:v>
                </c:pt>
                <c:pt idx="230">
                  <c:v>370</c:v>
                </c:pt>
                <c:pt idx="231">
                  <c:v>370</c:v>
                </c:pt>
                <c:pt idx="232">
                  <c:v>370</c:v>
                </c:pt>
                <c:pt idx="233">
                  <c:v>370</c:v>
                </c:pt>
                <c:pt idx="234">
                  <c:v>370</c:v>
                </c:pt>
                <c:pt idx="235">
                  <c:v>370</c:v>
                </c:pt>
                <c:pt idx="236">
                  <c:v>370</c:v>
                </c:pt>
                <c:pt idx="237">
                  <c:v>370</c:v>
                </c:pt>
                <c:pt idx="238">
                  <c:v>370</c:v>
                </c:pt>
                <c:pt idx="239">
                  <c:v>370</c:v>
                </c:pt>
                <c:pt idx="240">
                  <c:v>370</c:v>
                </c:pt>
                <c:pt idx="241">
                  <c:v>370</c:v>
                </c:pt>
                <c:pt idx="242">
                  <c:v>370</c:v>
                </c:pt>
                <c:pt idx="243">
                  <c:v>370</c:v>
                </c:pt>
                <c:pt idx="244">
                  <c:v>370</c:v>
                </c:pt>
                <c:pt idx="245">
                  <c:v>370</c:v>
                </c:pt>
                <c:pt idx="246">
                  <c:v>370</c:v>
                </c:pt>
                <c:pt idx="247">
                  <c:v>370</c:v>
                </c:pt>
                <c:pt idx="248">
                  <c:v>370</c:v>
                </c:pt>
                <c:pt idx="249">
                  <c:v>370</c:v>
                </c:pt>
                <c:pt idx="250">
                  <c:v>370</c:v>
                </c:pt>
                <c:pt idx="251">
                  <c:v>370</c:v>
                </c:pt>
                <c:pt idx="252">
                  <c:v>370</c:v>
                </c:pt>
                <c:pt idx="253">
                  <c:v>370</c:v>
                </c:pt>
                <c:pt idx="254">
                  <c:v>370</c:v>
                </c:pt>
                <c:pt idx="255">
                  <c:v>370</c:v>
                </c:pt>
                <c:pt idx="256">
                  <c:v>370</c:v>
                </c:pt>
                <c:pt idx="257">
                  <c:v>370</c:v>
                </c:pt>
                <c:pt idx="258">
                  <c:v>370</c:v>
                </c:pt>
                <c:pt idx="259">
                  <c:v>370</c:v>
                </c:pt>
                <c:pt idx="260">
                  <c:v>370</c:v>
                </c:pt>
                <c:pt idx="261">
                  <c:v>370</c:v>
                </c:pt>
                <c:pt idx="262">
                  <c:v>370</c:v>
                </c:pt>
                <c:pt idx="263">
                  <c:v>370</c:v>
                </c:pt>
                <c:pt idx="264">
                  <c:v>370</c:v>
                </c:pt>
                <c:pt idx="265">
                  <c:v>370</c:v>
                </c:pt>
                <c:pt idx="266">
                  <c:v>370</c:v>
                </c:pt>
                <c:pt idx="267">
                  <c:v>370</c:v>
                </c:pt>
                <c:pt idx="268">
                  <c:v>370</c:v>
                </c:pt>
                <c:pt idx="269">
                  <c:v>370</c:v>
                </c:pt>
                <c:pt idx="270">
                  <c:v>370</c:v>
                </c:pt>
                <c:pt idx="271">
                  <c:v>370</c:v>
                </c:pt>
                <c:pt idx="272">
                  <c:v>370</c:v>
                </c:pt>
                <c:pt idx="273">
                  <c:v>370</c:v>
                </c:pt>
                <c:pt idx="274">
                  <c:v>370</c:v>
                </c:pt>
                <c:pt idx="275">
                  <c:v>370</c:v>
                </c:pt>
                <c:pt idx="276">
                  <c:v>370</c:v>
                </c:pt>
                <c:pt idx="277">
                  <c:v>370</c:v>
                </c:pt>
                <c:pt idx="278">
                  <c:v>370</c:v>
                </c:pt>
                <c:pt idx="279">
                  <c:v>370</c:v>
                </c:pt>
                <c:pt idx="280">
                  <c:v>370</c:v>
                </c:pt>
                <c:pt idx="281">
                  <c:v>370</c:v>
                </c:pt>
                <c:pt idx="282">
                  <c:v>370</c:v>
                </c:pt>
                <c:pt idx="283">
                  <c:v>370</c:v>
                </c:pt>
                <c:pt idx="284">
                  <c:v>370</c:v>
                </c:pt>
                <c:pt idx="285">
                  <c:v>370</c:v>
                </c:pt>
                <c:pt idx="286">
                  <c:v>370</c:v>
                </c:pt>
                <c:pt idx="287">
                  <c:v>370</c:v>
                </c:pt>
                <c:pt idx="288">
                  <c:v>370</c:v>
                </c:pt>
                <c:pt idx="289">
                  <c:v>370</c:v>
                </c:pt>
                <c:pt idx="290">
                  <c:v>370</c:v>
                </c:pt>
                <c:pt idx="291">
                  <c:v>370</c:v>
                </c:pt>
                <c:pt idx="292">
                  <c:v>370</c:v>
                </c:pt>
                <c:pt idx="293">
                  <c:v>370</c:v>
                </c:pt>
                <c:pt idx="294">
                  <c:v>370</c:v>
                </c:pt>
                <c:pt idx="295">
                  <c:v>370</c:v>
                </c:pt>
                <c:pt idx="296">
                  <c:v>370</c:v>
                </c:pt>
                <c:pt idx="297">
                  <c:v>370</c:v>
                </c:pt>
                <c:pt idx="298">
                  <c:v>370</c:v>
                </c:pt>
                <c:pt idx="299">
                  <c:v>370</c:v>
                </c:pt>
                <c:pt idx="300">
                  <c:v>370</c:v>
                </c:pt>
                <c:pt idx="301">
                  <c:v>370</c:v>
                </c:pt>
                <c:pt idx="302">
                  <c:v>370</c:v>
                </c:pt>
                <c:pt idx="303">
                  <c:v>370</c:v>
                </c:pt>
                <c:pt idx="304">
                  <c:v>370</c:v>
                </c:pt>
                <c:pt idx="305">
                  <c:v>370</c:v>
                </c:pt>
                <c:pt idx="306">
                  <c:v>370</c:v>
                </c:pt>
                <c:pt idx="307">
                  <c:v>370</c:v>
                </c:pt>
                <c:pt idx="308">
                  <c:v>370</c:v>
                </c:pt>
                <c:pt idx="309">
                  <c:v>370</c:v>
                </c:pt>
                <c:pt idx="310">
                  <c:v>370</c:v>
                </c:pt>
                <c:pt idx="311">
                  <c:v>370</c:v>
                </c:pt>
                <c:pt idx="312">
                  <c:v>370</c:v>
                </c:pt>
                <c:pt idx="313">
                  <c:v>370</c:v>
                </c:pt>
                <c:pt idx="314">
                  <c:v>370</c:v>
                </c:pt>
                <c:pt idx="315">
                  <c:v>370</c:v>
                </c:pt>
                <c:pt idx="316">
                  <c:v>370</c:v>
                </c:pt>
                <c:pt idx="317">
                  <c:v>370</c:v>
                </c:pt>
                <c:pt idx="318">
                  <c:v>370</c:v>
                </c:pt>
                <c:pt idx="319">
                  <c:v>370</c:v>
                </c:pt>
                <c:pt idx="320">
                  <c:v>370</c:v>
                </c:pt>
                <c:pt idx="321">
                  <c:v>370</c:v>
                </c:pt>
                <c:pt idx="322">
                  <c:v>370</c:v>
                </c:pt>
                <c:pt idx="323">
                  <c:v>370</c:v>
                </c:pt>
                <c:pt idx="324">
                  <c:v>370</c:v>
                </c:pt>
                <c:pt idx="325">
                  <c:v>370</c:v>
                </c:pt>
                <c:pt idx="326">
                  <c:v>370</c:v>
                </c:pt>
                <c:pt idx="327">
                  <c:v>370</c:v>
                </c:pt>
                <c:pt idx="328">
                  <c:v>370</c:v>
                </c:pt>
                <c:pt idx="329">
                  <c:v>370</c:v>
                </c:pt>
                <c:pt idx="330">
                  <c:v>370</c:v>
                </c:pt>
                <c:pt idx="331">
                  <c:v>370</c:v>
                </c:pt>
                <c:pt idx="332">
                  <c:v>370</c:v>
                </c:pt>
                <c:pt idx="333">
                  <c:v>370</c:v>
                </c:pt>
                <c:pt idx="334">
                  <c:v>370</c:v>
                </c:pt>
                <c:pt idx="335">
                  <c:v>370</c:v>
                </c:pt>
                <c:pt idx="336">
                  <c:v>370</c:v>
                </c:pt>
                <c:pt idx="337">
                  <c:v>370</c:v>
                </c:pt>
                <c:pt idx="338">
                  <c:v>370</c:v>
                </c:pt>
                <c:pt idx="339">
                  <c:v>370</c:v>
                </c:pt>
                <c:pt idx="340">
                  <c:v>370</c:v>
                </c:pt>
                <c:pt idx="341">
                  <c:v>370</c:v>
                </c:pt>
                <c:pt idx="342">
                  <c:v>370</c:v>
                </c:pt>
                <c:pt idx="343">
                  <c:v>370</c:v>
                </c:pt>
                <c:pt idx="344">
                  <c:v>370</c:v>
                </c:pt>
                <c:pt idx="345">
                  <c:v>370</c:v>
                </c:pt>
                <c:pt idx="346">
                  <c:v>370</c:v>
                </c:pt>
                <c:pt idx="347">
                  <c:v>370</c:v>
                </c:pt>
                <c:pt idx="348">
                  <c:v>370</c:v>
                </c:pt>
                <c:pt idx="349">
                  <c:v>370</c:v>
                </c:pt>
                <c:pt idx="350">
                  <c:v>370</c:v>
                </c:pt>
                <c:pt idx="351">
                  <c:v>370</c:v>
                </c:pt>
                <c:pt idx="352">
                  <c:v>370</c:v>
                </c:pt>
                <c:pt idx="353">
                  <c:v>370</c:v>
                </c:pt>
                <c:pt idx="354">
                  <c:v>370</c:v>
                </c:pt>
                <c:pt idx="355">
                  <c:v>370</c:v>
                </c:pt>
                <c:pt idx="356">
                  <c:v>370</c:v>
                </c:pt>
                <c:pt idx="357">
                  <c:v>370</c:v>
                </c:pt>
                <c:pt idx="358">
                  <c:v>370</c:v>
                </c:pt>
                <c:pt idx="359">
                  <c:v>370</c:v>
                </c:pt>
                <c:pt idx="360">
                  <c:v>370</c:v>
                </c:pt>
                <c:pt idx="361">
                  <c:v>370</c:v>
                </c:pt>
                <c:pt idx="362">
                  <c:v>370</c:v>
                </c:pt>
                <c:pt idx="363">
                  <c:v>370</c:v>
                </c:pt>
                <c:pt idx="364">
                  <c:v>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DE-4EFF-8C41-B73C6311F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2967552"/>
        <c:axId val="822968096"/>
      </c:lineChart>
      <c:dateAx>
        <c:axId val="82296755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Month</a:t>
                </a:r>
              </a:p>
            </c:rich>
          </c:tx>
          <c:layout>
            <c:manualLayout>
              <c:xMode val="edge"/>
              <c:yMode val="edge"/>
              <c:x val="0.49720690390732963"/>
              <c:y val="0.8"/>
            </c:manualLayout>
          </c:layout>
          <c:overlay val="0"/>
          <c:spPr>
            <a:noFill/>
            <a:ln w="25400">
              <a:noFill/>
            </a:ln>
          </c:spPr>
        </c:title>
        <c:numFmt formatCode="m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822968096"/>
        <c:crossesAt val="415"/>
        <c:auto val="1"/>
        <c:lblOffset val="100"/>
        <c:baseTimeUnit val="days"/>
        <c:majorUnit val="1"/>
        <c:majorTimeUnit val="months"/>
        <c:minorUnit val="1"/>
        <c:minorTimeUnit val="days"/>
      </c:dateAx>
      <c:valAx>
        <c:axId val="822968096"/>
        <c:scaling>
          <c:orientation val="minMax"/>
          <c:min val="41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Level (m, msl)</a:t>
                </a:r>
              </a:p>
            </c:rich>
          </c:tx>
          <c:layout>
            <c:manualLayout>
              <c:xMode val="edge"/>
              <c:yMode val="edge"/>
              <c:x val="5.5866559082941485E-3"/>
              <c:y val="0.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82296755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48826845849215844"/>
          <c:y val="0.72437458091461193"/>
          <c:w val="0.47821253350398335"/>
          <c:h val="9.567293139452459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Reservoir Level fluctuation in Year 2014 - Victoria Dam</a:t>
            </a:r>
          </a:p>
        </c:rich>
      </c:tx>
      <c:layout>
        <c:manualLayout>
          <c:xMode val="edge"/>
          <c:yMode val="edge"/>
          <c:x val="0.24245822705260434"/>
          <c:y val="3.189066059225512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0391099855479589E-2"/>
          <c:y val="0.13667441169829747"/>
          <c:w val="0.90726306480395902"/>
          <c:h val="0.7266522888626149"/>
        </c:manualLayout>
      </c:layout>
      <c:lineChart>
        <c:grouping val="standard"/>
        <c:varyColors val="0"/>
        <c:ser>
          <c:idx val="0"/>
          <c:order val="0"/>
          <c:tx>
            <c:v>Reservoir Level</c:v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cat>
            <c:numRef>
              <c:f>[2]Sheet3!$B$6579:$B$6943</c:f>
              <c:numCache>
                <c:formatCode>General</c:formatCode>
                <c:ptCount val="365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</c:numCache>
            </c:numRef>
          </c:cat>
          <c:val>
            <c:numRef>
              <c:f>[2]VICTORIA!$C$9094:$C$9458</c:f>
              <c:numCache>
                <c:formatCode>General</c:formatCode>
                <c:ptCount val="365"/>
                <c:pt idx="0">
                  <c:v>425.75</c:v>
                </c:pt>
                <c:pt idx="1">
                  <c:v>425.72</c:v>
                </c:pt>
                <c:pt idx="2">
                  <c:v>425.62</c:v>
                </c:pt>
                <c:pt idx="3">
                  <c:v>425.58</c:v>
                </c:pt>
                <c:pt idx="4">
                  <c:v>425.55</c:v>
                </c:pt>
                <c:pt idx="5">
                  <c:v>425.41</c:v>
                </c:pt>
                <c:pt idx="6">
                  <c:v>425.3</c:v>
                </c:pt>
                <c:pt idx="7">
                  <c:v>425.18</c:v>
                </c:pt>
                <c:pt idx="8">
                  <c:v>424.96</c:v>
                </c:pt>
                <c:pt idx="9">
                  <c:v>424.91</c:v>
                </c:pt>
                <c:pt idx="10">
                  <c:v>424.86</c:v>
                </c:pt>
                <c:pt idx="11">
                  <c:v>424.74</c:v>
                </c:pt>
                <c:pt idx="12">
                  <c:v>424.64</c:v>
                </c:pt>
                <c:pt idx="13">
                  <c:v>424.58</c:v>
                </c:pt>
                <c:pt idx="14">
                  <c:v>424.52</c:v>
                </c:pt>
                <c:pt idx="15">
                  <c:v>424.65</c:v>
                </c:pt>
                <c:pt idx="16">
                  <c:v>424.63</c:v>
                </c:pt>
                <c:pt idx="17">
                  <c:v>424.36</c:v>
                </c:pt>
                <c:pt idx="18">
                  <c:v>424.02</c:v>
                </c:pt>
                <c:pt idx="19">
                  <c:v>423.74</c:v>
                </c:pt>
                <c:pt idx="20">
                  <c:v>423.41</c:v>
                </c:pt>
                <c:pt idx="21">
                  <c:v>423.15</c:v>
                </c:pt>
                <c:pt idx="22">
                  <c:v>422.86</c:v>
                </c:pt>
                <c:pt idx="23">
                  <c:v>422.48</c:v>
                </c:pt>
                <c:pt idx="24">
                  <c:v>422.2</c:v>
                </c:pt>
                <c:pt idx="25">
                  <c:v>421.98</c:v>
                </c:pt>
                <c:pt idx="26">
                  <c:v>421.75</c:v>
                </c:pt>
                <c:pt idx="27">
                  <c:v>421.37</c:v>
                </c:pt>
                <c:pt idx="28">
                  <c:v>420.99</c:v>
                </c:pt>
                <c:pt idx="29">
                  <c:v>420.6</c:v>
                </c:pt>
                <c:pt idx="30">
                  <c:v>420.21</c:v>
                </c:pt>
                <c:pt idx="31">
                  <c:v>419.86</c:v>
                </c:pt>
                <c:pt idx="32">
                  <c:v>419.51</c:v>
                </c:pt>
                <c:pt idx="33">
                  <c:v>419.22</c:v>
                </c:pt>
                <c:pt idx="34">
                  <c:v>418.88</c:v>
                </c:pt>
                <c:pt idx="35">
                  <c:v>418.67</c:v>
                </c:pt>
                <c:pt idx="36">
                  <c:v>418.15</c:v>
                </c:pt>
                <c:pt idx="37">
                  <c:v>417.6</c:v>
                </c:pt>
                <c:pt idx="38">
                  <c:v>417.19</c:v>
                </c:pt>
                <c:pt idx="39">
                  <c:v>416.96</c:v>
                </c:pt>
                <c:pt idx="40">
                  <c:v>416.81</c:v>
                </c:pt>
                <c:pt idx="41">
                  <c:v>416.4</c:v>
                </c:pt>
                <c:pt idx="42">
                  <c:v>416.08</c:v>
                </c:pt>
                <c:pt idx="43">
                  <c:v>415.67</c:v>
                </c:pt>
                <c:pt idx="44">
                  <c:v>415.29</c:v>
                </c:pt>
                <c:pt idx="45">
                  <c:v>415.06</c:v>
                </c:pt>
                <c:pt idx="46">
                  <c:v>414.69</c:v>
                </c:pt>
                <c:pt idx="47">
                  <c:v>414.39</c:v>
                </c:pt>
                <c:pt idx="48">
                  <c:v>413.77</c:v>
                </c:pt>
                <c:pt idx="49">
                  <c:v>413.2</c:v>
                </c:pt>
                <c:pt idx="50">
                  <c:v>412.67</c:v>
                </c:pt>
                <c:pt idx="51">
                  <c:v>412.46</c:v>
                </c:pt>
                <c:pt idx="52">
                  <c:v>412.19</c:v>
                </c:pt>
                <c:pt idx="53">
                  <c:v>412.01</c:v>
                </c:pt>
                <c:pt idx="54">
                  <c:v>411.84</c:v>
                </c:pt>
                <c:pt idx="55">
                  <c:v>411.64</c:v>
                </c:pt>
                <c:pt idx="56">
                  <c:v>411.54</c:v>
                </c:pt>
                <c:pt idx="57">
                  <c:v>411.46</c:v>
                </c:pt>
                <c:pt idx="58">
                  <c:v>411.39</c:v>
                </c:pt>
                <c:pt idx="59">
                  <c:v>411.19</c:v>
                </c:pt>
                <c:pt idx="60">
                  <c:v>411.13</c:v>
                </c:pt>
                <c:pt idx="61">
                  <c:v>410.87</c:v>
                </c:pt>
                <c:pt idx="62">
                  <c:v>410.56</c:v>
                </c:pt>
                <c:pt idx="63">
                  <c:v>410.31</c:v>
                </c:pt>
                <c:pt idx="64">
                  <c:v>409.98</c:v>
                </c:pt>
                <c:pt idx="65">
                  <c:v>409.87</c:v>
                </c:pt>
                <c:pt idx="66">
                  <c:v>409.62</c:v>
                </c:pt>
                <c:pt idx="67">
                  <c:v>409.41</c:v>
                </c:pt>
                <c:pt idx="68">
                  <c:v>409.17</c:v>
                </c:pt>
                <c:pt idx="69">
                  <c:v>408.92</c:v>
                </c:pt>
                <c:pt idx="70">
                  <c:v>408.54</c:v>
                </c:pt>
                <c:pt idx="71">
                  <c:v>408.32</c:v>
                </c:pt>
                <c:pt idx="72">
                  <c:v>408.07</c:v>
                </c:pt>
                <c:pt idx="73">
                  <c:v>407.88</c:v>
                </c:pt>
                <c:pt idx="74">
                  <c:v>407.61</c:v>
                </c:pt>
                <c:pt idx="75">
                  <c:v>407.53</c:v>
                </c:pt>
                <c:pt idx="76">
                  <c:v>407.4</c:v>
                </c:pt>
                <c:pt idx="77">
                  <c:v>407.18</c:v>
                </c:pt>
                <c:pt idx="78">
                  <c:v>406.88</c:v>
                </c:pt>
                <c:pt idx="79">
                  <c:v>406.58</c:v>
                </c:pt>
                <c:pt idx="80">
                  <c:v>406.21</c:v>
                </c:pt>
                <c:pt idx="81">
                  <c:v>405.97</c:v>
                </c:pt>
                <c:pt idx="82">
                  <c:v>405.72</c:v>
                </c:pt>
                <c:pt idx="83">
                  <c:v>405.35</c:v>
                </c:pt>
                <c:pt idx="84">
                  <c:v>405.26</c:v>
                </c:pt>
                <c:pt idx="85">
                  <c:v>405.19</c:v>
                </c:pt>
                <c:pt idx="86">
                  <c:v>405.13</c:v>
                </c:pt>
                <c:pt idx="87">
                  <c:v>404.96</c:v>
                </c:pt>
                <c:pt idx="88">
                  <c:v>404.79</c:v>
                </c:pt>
                <c:pt idx="89">
                  <c:v>404.58</c:v>
                </c:pt>
                <c:pt idx="90">
                  <c:v>404.15</c:v>
                </c:pt>
                <c:pt idx="91">
                  <c:v>403.82</c:v>
                </c:pt>
                <c:pt idx="92">
                  <c:v>403.49</c:v>
                </c:pt>
                <c:pt idx="93">
                  <c:v>403.2</c:v>
                </c:pt>
                <c:pt idx="94">
                  <c:v>402.97</c:v>
                </c:pt>
                <c:pt idx="95">
                  <c:v>402.71</c:v>
                </c:pt>
                <c:pt idx="96">
                  <c:v>402.48</c:v>
                </c:pt>
                <c:pt idx="97">
                  <c:v>402.13</c:v>
                </c:pt>
                <c:pt idx="98">
                  <c:v>401.9</c:v>
                </c:pt>
                <c:pt idx="99">
                  <c:v>401.62</c:v>
                </c:pt>
                <c:pt idx="100">
                  <c:v>401.34</c:v>
                </c:pt>
                <c:pt idx="101">
                  <c:v>401.02</c:v>
                </c:pt>
                <c:pt idx="102">
                  <c:v>400.73</c:v>
                </c:pt>
                <c:pt idx="103">
                  <c:v>400.36</c:v>
                </c:pt>
                <c:pt idx="104">
                  <c:v>400</c:v>
                </c:pt>
                <c:pt idx="105">
                  <c:v>399.64</c:v>
                </c:pt>
                <c:pt idx="106">
                  <c:v>399.28</c:v>
                </c:pt>
                <c:pt idx="107">
                  <c:v>398.92</c:v>
                </c:pt>
                <c:pt idx="108">
                  <c:v>398.58</c:v>
                </c:pt>
                <c:pt idx="109">
                  <c:v>398.2</c:v>
                </c:pt>
                <c:pt idx="110">
                  <c:v>397.68</c:v>
                </c:pt>
                <c:pt idx="111">
                  <c:v>397.15</c:v>
                </c:pt>
                <c:pt idx="112">
                  <c:v>396.69</c:v>
                </c:pt>
                <c:pt idx="113">
                  <c:v>396.17</c:v>
                </c:pt>
                <c:pt idx="114">
                  <c:v>395.95</c:v>
                </c:pt>
                <c:pt idx="115">
                  <c:v>395.6</c:v>
                </c:pt>
                <c:pt idx="116">
                  <c:v>395.29</c:v>
                </c:pt>
                <c:pt idx="117">
                  <c:v>394.96</c:v>
                </c:pt>
                <c:pt idx="118">
                  <c:v>395.15</c:v>
                </c:pt>
                <c:pt idx="119">
                  <c:v>396.9</c:v>
                </c:pt>
                <c:pt idx="120">
                  <c:v>398.16</c:v>
                </c:pt>
                <c:pt idx="121">
                  <c:v>398.61</c:v>
                </c:pt>
                <c:pt idx="122">
                  <c:v>399.77</c:v>
                </c:pt>
                <c:pt idx="123">
                  <c:v>400.72</c:v>
                </c:pt>
                <c:pt idx="124">
                  <c:v>401</c:v>
                </c:pt>
                <c:pt idx="125">
                  <c:v>401.7</c:v>
                </c:pt>
                <c:pt idx="126">
                  <c:v>401.93</c:v>
                </c:pt>
                <c:pt idx="127">
                  <c:v>401.78</c:v>
                </c:pt>
                <c:pt idx="128">
                  <c:v>402.09</c:v>
                </c:pt>
                <c:pt idx="129">
                  <c:v>402.08</c:v>
                </c:pt>
                <c:pt idx="130">
                  <c:v>401.92</c:v>
                </c:pt>
                <c:pt idx="131">
                  <c:v>401.56</c:v>
                </c:pt>
                <c:pt idx="132">
                  <c:v>401.25</c:v>
                </c:pt>
                <c:pt idx="133">
                  <c:v>401.08</c:v>
                </c:pt>
                <c:pt idx="134">
                  <c:v>400.8</c:v>
                </c:pt>
                <c:pt idx="135">
                  <c:v>400.54</c:v>
                </c:pt>
                <c:pt idx="136">
                  <c:v>400.1</c:v>
                </c:pt>
                <c:pt idx="137">
                  <c:v>399.89</c:v>
                </c:pt>
                <c:pt idx="138">
                  <c:v>399.55</c:v>
                </c:pt>
                <c:pt idx="139">
                  <c:v>399.25</c:v>
                </c:pt>
                <c:pt idx="140">
                  <c:v>398.94</c:v>
                </c:pt>
                <c:pt idx="141">
                  <c:v>398.63</c:v>
                </c:pt>
                <c:pt idx="142">
                  <c:v>398.3</c:v>
                </c:pt>
                <c:pt idx="143">
                  <c:v>398</c:v>
                </c:pt>
                <c:pt idx="144">
                  <c:v>397.93</c:v>
                </c:pt>
                <c:pt idx="145">
                  <c:v>397.6</c:v>
                </c:pt>
                <c:pt idx="146">
                  <c:v>397.28</c:v>
                </c:pt>
                <c:pt idx="147">
                  <c:v>396.92</c:v>
                </c:pt>
                <c:pt idx="148">
                  <c:v>396.56</c:v>
                </c:pt>
                <c:pt idx="149">
                  <c:v>396.19</c:v>
                </c:pt>
                <c:pt idx="150">
                  <c:v>395.84</c:v>
                </c:pt>
                <c:pt idx="151">
                  <c:v>395.49</c:v>
                </c:pt>
                <c:pt idx="152">
                  <c:v>395.15</c:v>
                </c:pt>
                <c:pt idx="153">
                  <c:v>394.95</c:v>
                </c:pt>
                <c:pt idx="154">
                  <c:v>396.35</c:v>
                </c:pt>
                <c:pt idx="155">
                  <c:v>396.29</c:v>
                </c:pt>
                <c:pt idx="156">
                  <c:v>395.96</c:v>
                </c:pt>
                <c:pt idx="157">
                  <c:v>395.64</c:v>
                </c:pt>
                <c:pt idx="158">
                  <c:v>395.28</c:v>
                </c:pt>
                <c:pt idx="159">
                  <c:v>395.12</c:v>
                </c:pt>
                <c:pt idx="160">
                  <c:v>395.48</c:v>
                </c:pt>
                <c:pt idx="161">
                  <c:v>395.25</c:v>
                </c:pt>
                <c:pt idx="162">
                  <c:v>395.29</c:v>
                </c:pt>
                <c:pt idx="163">
                  <c:v>398.97</c:v>
                </c:pt>
                <c:pt idx="164">
                  <c:v>399.91</c:v>
                </c:pt>
                <c:pt idx="165">
                  <c:v>400.32</c:v>
                </c:pt>
                <c:pt idx="166">
                  <c:v>400.78</c:v>
                </c:pt>
                <c:pt idx="167">
                  <c:v>401.15</c:v>
                </c:pt>
                <c:pt idx="168">
                  <c:v>401.4</c:v>
                </c:pt>
                <c:pt idx="169">
                  <c:v>401.46</c:v>
                </c:pt>
                <c:pt idx="170">
                  <c:v>401.57</c:v>
                </c:pt>
                <c:pt idx="171">
                  <c:v>401.97</c:v>
                </c:pt>
                <c:pt idx="172">
                  <c:v>402.18</c:v>
                </c:pt>
                <c:pt idx="173">
                  <c:v>402.3</c:v>
                </c:pt>
                <c:pt idx="174">
                  <c:v>402.64</c:v>
                </c:pt>
                <c:pt idx="175">
                  <c:v>402.69</c:v>
                </c:pt>
                <c:pt idx="176">
                  <c:v>402.8</c:v>
                </c:pt>
                <c:pt idx="177">
                  <c:v>402.96</c:v>
                </c:pt>
                <c:pt idx="178">
                  <c:v>403.07</c:v>
                </c:pt>
                <c:pt idx="179">
                  <c:v>403.19</c:v>
                </c:pt>
                <c:pt idx="180">
                  <c:v>403.3</c:v>
                </c:pt>
                <c:pt idx="181">
                  <c:v>403.5</c:v>
                </c:pt>
                <c:pt idx="182">
                  <c:v>404.15</c:v>
                </c:pt>
                <c:pt idx="183">
                  <c:v>404.94</c:v>
                </c:pt>
                <c:pt idx="184">
                  <c:v>405.2</c:v>
                </c:pt>
                <c:pt idx="185">
                  <c:v>405.37</c:v>
                </c:pt>
                <c:pt idx="186">
                  <c:v>405.67</c:v>
                </c:pt>
                <c:pt idx="187">
                  <c:v>405.97</c:v>
                </c:pt>
                <c:pt idx="188">
                  <c:v>406.25</c:v>
                </c:pt>
                <c:pt idx="189">
                  <c:v>406.3</c:v>
                </c:pt>
                <c:pt idx="190">
                  <c:v>406.59</c:v>
                </c:pt>
                <c:pt idx="191">
                  <c:v>407.1</c:v>
                </c:pt>
                <c:pt idx="192">
                  <c:v>407.43</c:v>
                </c:pt>
                <c:pt idx="193">
                  <c:v>407.74</c:v>
                </c:pt>
                <c:pt idx="194">
                  <c:v>407.87</c:v>
                </c:pt>
                <c:pt idx="195">
                  <c:v>408.33</c:v>
                </c:pt>
                <c:pt idx="196">
                  <c:v>408.66</c:v>
                </c:pt>
                <c:pt idx="197">
                  <c:v>409.05</c:v>
                </c:pt>
                <c:pt idx="198">
                  <c:v>409.31</c:v>
                </c:pt>
                <c:pt idx="199">
                  <c:v>409.48</c:v>
                </c:pt>
                <c:pt idx="200">
                  <c:v>409.65</c:v>
                </c:pt>
                <c:pt idx="201">
                  <c:v>410.18</c:v>
                </c:pt>
                <c:pt idx="202">
                  <c:v>410.16</c:v>
                </c:pt>
                <c:pt idx="203">
                  <c:v>410.23</c:v>
                </c:pt>
                <c:pt idx="204">
                  <c:v>409.99</c:v>
                </c:pt>
                <c:pt idx="205">
                  <c:v>409.58</c:v>
                </c:pt>
                <c:pt idx="206">
                  <c:v>409.18</c:v>
                </c:pt>
                <c:pt idx="207">
                  <c:v>408.8</c:v>
                </c:pt>
                <c:pt idx="208">
                  <c:v>409.29</c:v>
                </c:pt>
                <c:pt idx="209">
                  <c:v>409.17</c:v>
                </c:pt>
                <c:pt idx="210">
                  <c:v>409.07</c:v>
                </c:pt>
                <c:pt idx="211">
                  <c:v>408.86</c:v>
                </c:pt>
                <c:pt idx="212">
                  <c:v>408.56</c:v>
                </c:pt>
                <c:pt idx="213">
                  <c:v>409.47</c:v>
                </c:pt>
                <c:pt idx="214">
                  <c:v>410.28</c:v>
                </c:pt>
                <c:pt idx="215">
                  <c:v>410.8</c:v>
                </c:pt>
                <c:pt idx="216">
                  <c:v>411.85</c:v>
                </c:pt>
                <c:pt idx="217">
                  <c:v>412.34</c:v>
                </c:pt>
                <c:pt idx="218">
                  <c:v>412.71</c:v>
                </c:pt>
                <c:pt idx="219">
                  <c:v>412.96</c:v>
                </c:pt>
                <c:pt idx="220">
                  <c:v>413.51</c:v>
                </c:pt>
                <c:pt idx="221">
                  <c:v>414.08</c:v>
                </c:pt>
                <c:pt idx="222">
                  <c:v>414.45</c:v>
                </c:pt>
                <c:pt idx="223">
                  <c:v>415.05</c:v>
                </c:pt>
                <c:pt idx="224">
                  <c:v>415.6</c:v>
                </c:pt>
                <c:pt idx="225">
                  <c:v>415.94</c:v>
                </c:pt>
                <c:pt idx="226">
                  <c:v>416.35</c:v>
                </c:pt>
                <c:pt idx="227">
                  <c:v>416.6</c:v>
                </c:pt>
                <c:pt idx="228">
                  <c:v>417.03</c:v>
                </c:pt>
                <c:pt idx="229">
                  <c:v>417.3</c:v>
                </c:pt>
                <c:pt idx="230">
                  <c:v>417.59</c:v>
                </c:pt>
                <c:pt idx="231">
                  <c:v>417.75</c:v>
                </c:pt>
                <c:pt idx="232">
                  <c:v>417.98</c:v>
                </c:pt>
                <c:pt idx="233">
                  <c:v>418.09</c:v>
                </c:pt>
                <c:pt idx="234">
                  <c:v>418.71</c:v>
                </c:pt>
                <c:pt idx="235">
                  <c:v>419.16</c:v>
                </c:pt>
                <c:pt idx="236">
                  <c:v>419.58</c:v>
                </c:pt>
                <c:pt idx="237">
                  <c:v>419.75</c:v>
                </c:pt>
                <c:pt idx="238">
                  <c:v>419.89</c:v>
                </c:pt>
                <c:pt idx="239">
                  <c:v>419.8</c:v>
                </c:pt>
                <c:pt idx="240">
                  <c:v>419.76</c:v>
                </c:pt>
                <c:pt idx="241">
                  <c:v>419.69</c:v>
                </c:pt>
                <c:pt idx="242">
                  <c:v>419.74</c:v>
                </c:pt>
                <c:pt idx="243">
                  <c:v>419.73</c:v>
                </c:pt>
                <c:pt idx="244">
                  <c:v>419.8</c:v>
                </c:pt>
                <c:pt idx="245">
                  <c:v>419.85</c:v>
                </c:pt>
                <c:pt idx="246">
                  <c:v>419.93</c:v>
                </c:pt>
                <c:pt idx="247">
                  <c:v>420.03</c:v>
                </c:pt>
                <c:pt idx="248">
                  <c:v>420.04</c:v>
                </c:pt>
                <c:pt idx="249">
                  <c:v>420.35</c:v>
                </c:pt>
                <c:pt idx="250">
                  <c:v>420.41</c:v>
                </c:pt>
                <c:pt idx="251">
                  <c:v>420.4</c:v>
                </c:pt>
                <c:pt idx="252">
                  <c:v>420.34</c:v>
                </c:pt>
                <c:pt idx="253">
                  <c:v>420.3</c:v>
                </c:pt>
                <c:pt idx="254">
                  <c:v>420.17</c:v>
                </c:pt>
                <c:pt idx="255">
                  <c:v>419.99</c:v>
                </c:pt>
                <c:pt idx="256">
                  <c:v>419.85</c:v>
                </c:pt>
                <c:pt idx="257">
                  <c:v>419.72</c:v>
                </c:pt>
                <c:pt idx="258">
                  <c:v>419.85</c:v>
                </c:pt>
                <c:pt idx="259">
                  <c:v>419.79</c:v>
                </c:pt>
                <c:pt idx="260">
                  <c:v>419.87</c:v>
                </c:pt>
                <c:pt idx="261">
                  <c:v>419.9</c:v>
                </c:pt>
                <c:pt idx="262">
                  <c:v>419.83</c:v>
                </c:pt>
                <c:pt idx="263">
                  <c:v>419.73</c:v>
                </c:pt>
                <c:pt idx="264">
                  <c:v>419.67</c:v>
                </c:pt>
                <c:pt idx="265">
                  <c:v>419.67</c:v>
                </c:pt>
                <c:pt idx="266">
                  <c:v>419.89</c:v>
                </c:pt>
                <c:pt idx="267">
                  <c:v>420.4</c:v>
                </c:pt>
                <c:pt idx="268">
                  <c:v>421.03</c:v>
                </c:pt>
                <c:pt idx="269">
                  <c:v>421.57</c:v>
                </c:pt>
                <c:pt idx="270">
                  <c:v>422.08</c:v>
                </c:pt>
                <c:pt idx="271">
                  <c:v>422.55</c:v>
                </c:pt>
                <c:pt idx="272">
                  <c:v>423.03</c:v>
                </c:pt>
                <c:pt idx="273">
                  <c:v>423.95</c:v>
                </c:pt>
                <c:pt idx="274">
                  <c:v>424.65</c:v>
                </c:pt>
                <c:pt idx="275">
                  <c:v>425.15</c:v>
                </c:pt>
                <c:pt idx="276">
                  <c:v>425.65</c:v>
                </c:pt>
                <c:pt idx="277">
                  <c:v>426.13</c:v>
                </c:pt>
                <c:pt idx="278">
                  <c:v>426.51</c:v>
                </c:pt>
                <c:pt idx="279">
                  <c:v>426.91</c:v>
                </c:pt>
                <c:pt idx="280">
                  <c:v>427.27</c:v>
                </c:pt>
                <c:pt idx="281">
                  <c:v>427.8</c:v>
                </c:pt>
                <c:pt idx="282">
                  <c:v>428.22</c:v>
                </c:pt>
                <c:pt idx="283">
                  <c:v>428.46</c:v>
                </c:pt>
                <c:pt idx="284">
                  <c:v>428.47</c:v>
                </c:pt>
                <c:pt idx="285">
                  <c:v>428.71</c:v>
                </c:pt>
                <c:pt idx="286">
                  <c:v>428.66</c:v>
                </c:pt>
                <c:pt idx="287">
                  <c:v>428.8</c:v>
                </c:pt>
                <c:pt idx="288">
                  <c:v>429.09</c:v>
                </c:pt>
                <c:pt idx="289">
                  <c:v>429.31</c:v>
                </c:pt>
                <c:pt idx="290">
                  <c:v>429.53</c:v>
                </c:pt>
                <c:pt idx="291">
                  <c:v>429.61</c:v>
                </c:pt>
                <c:pt idx="292">
                  <c:v>429.5</c:v>
                </c:pt>
                <c:pt idx="293">
                  <c:v>429.4</c:v>
                </c:pt>
                <c:pt idx="294">
                  <c:v>430.31</c:v>
                </c:pt>
                <c:pt idx="295">
                  <c:v>430.93</c:v>
                </c:pt>
                <c:pt idx="296">
                  <c:v>431.7</c:v>
                </c:pt>
                <c:pt idx="297">
                  <c:v>432.55</c:v>
                </c:pt>
                <c:pt idx="298">
                  <c:v>432.99</c:v>
                </c:pt>
                <c:pt idx="299">
                  <c:v>433.6</c:v>
                </c:pt>
                <c:pt idx="300">
                  <c:v>434.1</c:v>
                </c:pt>
                <c:pt idx="301">
                  <c:v>434.79</c:v>
                </c:pt>
                <c:pt idx="302">
                  <c:v>435.1</c:v>
                </c:pt>
                <c:pt idx="303">
                  <c:v>436.42</c:v>
                </c:pt>
                <c:pt idx="304">
                  <c:v>437</c:v>
                </c:pt>
                <c:pt idx="305">
                  <c:v>437.29</c:v>
                </c:pt>
                <c:pt idx="306">
                  <c:v>437.41</c:v>
                </c:pt>
                <c:pt idx="307">
                  <c:v>437.48</c:v>
                </c:pt>
                <c:pt idx="308">
                  <c:v>437.62</c:v>
                </c:pt>
                <c:pt idx="309">
                  <c:v>437.79</c:v>
                </c:pt>
                <c:pt idx="310">
                  <c:v>437.8</c:v>
                </c:pt>
                <c:pt idx="311">
                  <c:v>437.73</c:v>
                </c:pt>
                <c:pt idx="312">
                  <c:v>437.57</c:v>
                </c:pt>
                <c:pt idx="313">
                  <c:v>437.34</c:v>
                </c:pt>
                <c:pt idx="314">
                  <c:v>437.22</c:v>
                </c:pt>
                <c:pt idx="315">
                  <c:v>437.13</c:v>
                </c:pt>
                <c:pt idx="316">
                  <c:v>437.09</c:v>
                </c:pt>
                <c:pt idx="317">
                  <c:v>437.26</c:v>
                </c:pt>
                <c:pt idx="318">
                  <c:v>437.16</c:v>
                </c:pt>
                <c:pt idx="319">
                  <c:v>437.06</c:v>
                </c:pt>
                <c:pt idx="320">
                  <c:v>436.89</c:v>
                </c:pt>
                <c:pt idx="321">
                  <c:v>436.78</c:v>
                </c:pt>
                <c:pt idx="322">
                  <c:v>436.63</c:v>
                </c:pt>
                <c:pt idx="323">
                  <c:v>436.62</c:v>
                </c:pt>
                <c:pt idx="324">
                  <c:v>436.53</c:v>
                </c:pt>
                <c:pt idx="325">
                  <c:v>436.54</c:v>
                </c:pt>
                <c:pt idx="326">
                  <c:v>436.46</c:v>
                </c:pt>
                <c:pt idx="327">
                  <c:v>436.53</c:v>
                </c:pt>
                <c:pt idx="328">
                  <c:v>436.56</c:v>
                </c:pt>
                <c:pt idx="329">
                  <c:v>436.5</c:v>
                </c:pt>
                <c:pt idx="330">
                  <c:v>436.7</c:v>
                </c:pt>
                <c:pt idx="331">
                  <c:v>437.07</c:v>
                </c:pt>
                <c:pt idx="332">
                  <c:v>437.34</c:v>
                </c:pt>
                <c:pt idx="333">
                  <c:v>437.49</c:v>
                </c:pt>
                <c:pt idx="334">
                  <c:v>437.49</c:v>
                </c:pt>
                <c:pt idx="335">
                  <c:v>437.86</c:v>
                </c:pt>
                <c:pt idx="336">
                  <c:v>437.95</c:v>
                </c:pt>
                <c:pt idx="337">
                  <c:v>437.97</c:v>
                </c:pt>
                <c:pt idx="338">
                  <c:v>437.93</c:v>
                </c:pt>
                <c:pt idx="339">
                  <c:v>437.88</c:v>
                </c:pt>
                <c:pt idx="340">
                  <c:v>437.78</c:v>
                </c:pt>
                <c:pt idx="341">
                  <c:v>437.67</c:v>
                </c:pt>
                <c:pt idx="342">
                  <c:v>437.55</c:v>
                </c:pt>
                <c:pt idx="343">
                  <c:v>437.42</c:v>
                </c:pt>
                <c:pt idx="344">
                  <c:v>437.28</c:v>
                </c:pt>
                <c:pt idx="345">
                  <c:v>437.17</c:v>
                </c:pt>
                <c:pt idx="346">
                  <c:v>437.09</c:v>
                </c:pt>
                <c:pt idx="347">
                  <c:v>436.9</c:v>
                </c:pt>
                <c:pt idx="348">
                  <c:v>436.72</c:v>
                </c:pt>
                <c:pt idx="349">
                  <c:v>436.46</c:v>
                </c:pt>
                <c:pt idx="350">
                  <c:v>436.25</c:v>
                </c:pt>
                <c:pt idx="351">
                  <c:v>436.36</c:v>
                </c:pt>
                <c:pt idx="352">
                  <c:v>437.11</c:v>
                </c:pt>
                <c:pt idx="353">
                  <c:v>437.74</c:v>
                </c:pt>
                <c:pt idx="354">
                  <c:v>438.02</c:v>
                </c:pt>
                <c:pt idx="355">
                  <c:v>438.02</c:v>
                </c:pt>
                <c:pt idx="356">
                  <c:v>438.01</c:v>
                </c:pt>
                <c:pt idx="357">
                  <c:v>438.01</c:v>
                </c:pt>
                <c:pt idx="358">
                  <c:v>438.13</c:v>
                </c:pt>
                <c:pt idx="359">
                  <c:v>438.28</c:v>
                </c:pt>
                <c:pt idx="360">
                  <c:v>438.08</c:v>
                </c:pt>
                <c:pt idx="361">
                  <c:v>438.1</c:v>
                </c:pt>
                <c:pt idx="362">
                  <c:v>438.09</c:v>
                </c:pt>
                <c:pt idx="363">
                  <c:v>438.02</c:v>
                </c:pt>
                <c:pt idx="364">
                  <c:v>438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152-4C52-9586-8581D6572B33}"/>
            </c:ext>
          </c:extLst>
        </c:ser>
        <c:ser>
          <c:idx val="1"/>
          <c:order val="1"/>
          <c:tx>
            <c:v>Full Supply Level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[2]Sheet3!$P$6579:$P$6943</c:f>
              <c:numCache>
                <c:formatCode>General</c:formatCode>
                <c:ptCount val="365"/>
                <c:pt idx="0">
                  <c:v>438</c:v>
                </c:pt>
                <c:pt idx="1">
                  <c:v>438</c:v>
                </c:pt>
                <c:pt idx="2">
                  <c:v>438</c:v>
                </c:pt>
                <c:pt idx="3">
                  <c:v>438</c:v>
                </c:pt>
                <c:pt idx="4">
                  <c:v>438</c:v>
                </c:pt>
                <c:pt idx="5">
                  <c:v>438</c:v>
                </c:pt>
                <c:pt idx="6">
                  <c:v>438</c:v>
                </c:pt>
                <c:pt idx="7">
                  <c:v>438</c:v>
                </c:pt>
                <c:pt idx="8">
                  <c:v>438</c:v>
                </c:pt>
                <c:pt idx="9">
                  <c:v>438</c:v>
                </c:pt>
                <c:pt idx="10">
                  <c:v>438</c:v>
                </c:pt>
                <c:pt idx="11">
                  <c:v>438</c:v>
                </c:pt>
                <c:pt idx="12">
                  <c:v>438</c:v>
                </c:pt>
                <c:pt idx="13">
                  <c:v>438</c:v>
                </c:pt>
                <c:pt idx="14">
                  <c:v>438</c:v>
                </c:pt>
                <c:pt idx="15">
                  <c:v>438</c:v>
                </c:pt>
                <c:pt idx="16">
                  <c:v>438</c:v>
                </c:pt>
                <c:pt idx="17">
                  <c:v>438</c:v>
                </c:pt>
                <c:pt idx="18">
                  <c:v>438</c:v>
                </c:pt>
                <c:pt idx="19">
                  <c:v>438</c:v>
                </c:pt>
                <c:pt idx="20">
                  <c:v>438</c:v>
                </c:pt>
                <c:pt idx="21">
                  <c:v>438</c:v>
                </c:pt>
                <c:pt idx="22">
                  <c:v>438</c:v>
                </c:pt>
                <c:pt idx="23">
                  <c:v>438</c:v>
                </c:pt>
                <c:pt idx="24">
                  <c:v>438</c:v>
                </c:pt>
                <c:pt idx="25">
                  <c:v>438</c:v>
                </c:pt>
                <c:pt idx="26">
                  <c:v>438</c:v>
                </c:pt>
                <c:pt idx="27">
                  <c:v>438</c:v>
                </c:pt>
                <c:pt idx="28">
                  <c:v>438</c:v>
                </c:pt>
                <c:pt idx="29">
                  <c:v>438</c:v>
                </c:pt>
                <c:pt idx="30">
                  <c:v>438</c:v>
                </c:pt>
                <c:pt idx="31">
                  <c:v>438</c:v>
                </c:pt>
                <c:pt idx="32">
                  <c:v>438</c:v>
                </c:pt>
                <c:pt idx="33">
                  <c:v>438</c:v>
                </c:pt>
                <c:pt idx="34">
                  <c:v>438</c:v>
                </c:pt>
                <c:pt idx="35">
                  <c:v>438</c:v>
                </c:pt>
                <c:pt idx="36">
                  <c:v>438</c:v>
                </c:pt>
                <c:pt idx="37">
                  <c:v>438</c:v>
                </c:pt>
                <c:pt idx="38">
                  <c:v>438</c:v>
                </c:pt>
                <c:pt idx="39">
                  <c:v>438</c:v>
                </c:pt>
                <c:pt idx="40">
                  <c:v>438</c:v>
                </c:pt>
                <c:pt idx="41">
                  <c:v>438</c:v>
                </c:pt>
                <c:pt idx="42">
                  <c:v>438</c:v>
                </c:pt>
                <c:pt idx="43">
                  <c:v>438</c:v>
                </c:pt>
                <c:pt idx="44">
                  <c:v>438</c:v>
                </c:pt>
                <c:pt idx="45">
                  <c:v>438</c:v>
                </c:pt>
                <c:pt idx="46">
                  <c:v>438</c:v>
                </c:pt>
                <c:pt idx="47">
                  <c:v>438</c:v>
                </c:pt>
                <c:pt idx="48">
                  <c:v>438</c:v>
                </c:pt>
                <c:pt idx="49">
                  <c:v>438</c:v>
                </c:pt>
                <c:pt idx="50">
                  <c:v>438</c:v>
                </c:pt>
                <c:pt idx="51">
                  <c:v>438</c:v>
                </c:pt>
                <c:pt idx="52">
                  <c:v>438</c:v>
                </c:pt>
                <c:pt idx="53">
                  <c:v>438</c:v>
                </c:pt>
                <c:pt idx="54">
                  <c:v>438</c:v>
                </c:pt>
                <c:pt idx="55">
                  <c:v>438</c:v>
                </c:pt>
                <c:pt idx="56">
                  <c:v>438</c:v>
                </c:pt>
                <c:pt idx="57">
                  <c:v>438</c:v>
                </c:pt>
                <c:pt idx="58">
                  <c:v>438</c:v>
                </c:pt>
                <c:pt idx="59">
                  <c:v>438</c:v>
                </c:pt>
                <c:pt idx="60">
                  <c:v>438</c:v>
                </c:pt>
                <c:pt idx="61">
                  <c:v>438</c:v>
                </c:pt>
                <c:pt idx="62">
                  <c:v>438</c:v>
                </c:pt>
                <c:pt idx="63">
                  <c:v>438</c:v>
                </c:pt>
                <c:pt idx="64">
                  <c:v>438</c:v>
                </c:pt>
                <c:pt idx="65">
                  <c:v>438</c:v>
                </c:pt>
                <c:pt idx="66">
                  <c:v>438</c:v>
                </c:pt>
                <c:pt idx="67">
                  <c:v>438</c:v>
                </c:pt>
                <c:pt idx="68">
                  <c:v>438</c:v>
                </c:pt>
                <c:pt idx="69">
                  <c:v>438</c:v>
                </c:pt>
                <c:pt idx="70">
                  <c:v>438</c:v>
                </c:pt>
                <c:pt idx="71">
                  <c:v>438</c:v>
                </c:pt>
                <c:pt idx="72">
                  <c:v>438</c:v>
                </c:pt>
                <c:pt idx="73">
                  <c:v>438</c:v>
                </c:pt>
                <c:pt idx="74">
                  <c:v>438</c:v>
                </c:pt>
                <c:pt idx="75">
                  <c:v>438</c:v>
                </c:pt>
                <c:pt idx="76">
                  <c:v>438</c:v>
                </c:pt>
                <c:pt idx="77">
                  <c:v>438</c:v>
                </c:pt>
                <c:pt idx="78">
                  <c:v>438</c:v>
                </c:pt>
                <c:pt idx="79">
                  <c:v>438</c:v>
                </c:pt>
                <c:pt idx="80">
                  <c:v>438</c:v>
                </c:pt>
                <c:pt idx="81">
                  <c:v>438</c:v>
                </c:pt>
                <c:pt idx="82">
                  <c:v>438</c:v>
                </c:pt>
                <c:pt idx="83">
                  <c:v>438</c:v>
                </c:pt>
                <c:pt idx="84">
                  <c:v>438</c:v>
                </c:pt>
                <c:pt idx="85">
                  <c:v>438</c:v>
                </c:pt>
                <c:pt idx="86">
                  <c:v>438</c:v>
                </c:pt>
                <c:pt idx="87">
                  <c:v>438</c:v>
                </c:pt>
                <c:pt idx="88">
                  <c:v>438</c:v>
                </c:pt>
                <c:pt idx="89">
                  <c:v>438</c:v>
                </c:pt>
                <c:pt idx="90">
                  <c:v>438</c:v>
                </c:pt>
                <c:pt idx="91">
                  <c:v>438</c:v>
                </c:pt>
                <c:pt idx="92">
                  <c:v>438</c:v>
                </c:pt>
                <c:pt idx="93">
                  <c:v>438</c:v>
                </c:pt>
                <c:pt idx="94">
                  <c:v>438</c:v>
                </c:pt>
                <c:pt idx="95">
                  <c:v>438</c:v>
                </c:pt>
                <c:pt idx="96">
                  <c:v>438</c:v>
                </c:pt>
                <c:pt idx="97">
                  <c:v>438</c:v>
                </c:pt>
                <c:pt idx="98">
                  <c:v>438</c:v>
                </c:pt>
                <c:pt idx="99">
                  <c:v>438</c:v>
                </c:pt>
                <c:pt idx="100">
                  <c:v>438</c:v>
                </c:pt>
                <c:pt idx="101">
                  <c:v>438</c:v>
                </c:pt>
                <c:pt idx="102">
                  <c:v>438</c:v>
                </c:pt>
                <c:pt idx="103">
                  <c:v>438</c:v>
                </c:pt>
                <c:pt idx="104">
                  <c:v>438</c:v>
                </c:pt>
                <c:pt idx="105">
                  <c:v>438</c:v>
                </c:pt>
                <c:pt idx="106">
                  <c:v>438</c:v>
                </c:pt>
                <c:pt idx="107">
                  <c:v>438</c:v>
                </c:pt>
                <c:pt idx="108">
                  <c:v>438</c:v>
                </c:pt>
                <c:pt idx="109">
                  <c:v>438</c:v>
                </c:pt>
                <c:pt idx="110">
                  <c:v>438</c:v>
                </c:pt>
                <c:pt idx="111">
                  <c:v>438</c:v>
                </c:pt>
                <c:pt idx="112">
                  <c:v>438</c:v>
                </c:pt>
                <c:pt idx="113">
                  <c:v>438</c:v>
                </c:pt>
                <c:pt idx="114">
                  <c:v>438</c:v>
                </c:pt>
                <c:pt idx="115">
                  <c:v>438</c:v>
                </c:pt>
                <c:pt idx="116">
                  <c:v>438</c:v>
                </c:pt>
                <c:pt idx="117">
                  <c:v>438</c:v>
                </c:pt>
                <c:pt idx="118">
                  <c:v>438</c:v>
                </c:pt>
                <c:pt idx="119">
                  <c:v>438</c:v>
                </c:pt>
                <c:pt idx="120">
                  <c:v>438</c:v>
                </c:pt>
                <c:pt idx="121">
                  <c:v>438</c:v>
                </c:pt>
                <c:pt idx="122">
                  <c:v>438</c:v>
                </c:pt>
                <c:pt idx="123">
                  <c:v>438</c:v>
                </c:pt>
                <c:pt idx="124">
                  <c:v>438</c:v>
                </c:pt>
                <c:pt idx="125">
                  <c:v>438</c:v>
                </c:pt>
                <c:pt idx="126">
                  <c:v>438</c:v>
                </c:pt>
                <c:pt idx="127">
                  <c:v>438</c:v>
                </c:pt>
                <c:pt idx="128">
                  <c:v>438</c:v>
                </c:pt>
                <c:pt idx="129">
                  <c:v>438</c:v>
                </c:pt>
                <c:pt idx="130">
                  <c:v>438</c:v>
                </c:pt>
                <c:pt idx="131">
                  <c:v>438</c:v>
                </c:pt>
                <c:pt idx="132">
                  <c:v>438</c:v>
                </c:pt>
                <c:pt idx="133">
                  <c:v>438</c:v>
                </c:pt>
                <c:pt idx="134">
                  <c:v>438</c:v>
                </c:pt>
                <c:pt idx="135">
                  <c:v>438</c:v>
                </c:pt>
                <c:pt idx="136">
                  <c:v>438</c:v>
                </c:pt>
                <c:pt idx="137">
                  <c:v>438</c:v>
                </c:pt>
                <c:pt idx="138">
                  <c:v>438</c:v>
                </c:pt>
                <c:pt idx="139">
                  <c:v>438</c:v>
                </c:pt>
                <c:pt idx="140">
                  <c:v>438</c:v>
                </c:pt>
                <c:pt idx="141">
                  <c:v>438</c:v>
                </c:pt>
                <c:pt idx="142">
                  <c:v>438</c:v>
                </c:pt>
                <c:pt idx="143">
                  <c:v>438</c:v>
                </c:pt>
                <c:pt idx="144">
                  <c:v>438</c:v>
                </c:pt>
                <c:pt idx="145">
                  <c:v>438</c:v>
                </c:pt>
                <c:pt idx="146">
                  <c:v>438</c:v>
                </c:pt>
                <c:pt idx="147">
                  <c:v>438</c:v>
                </c:pt>
                <c:pt idx="148">
                  <c:v>438</c:v>
                </c:pt>
                <c:pt idx="149">
                  <c:v>438</c:v>
                </c:pt>
                <c:pt idx="150">
                  <c:v>438</c:v>
                </c:pt>
                <c:pt idx="151">
                  <c:v>438</c:v>
                </c:pt>
                <c:pt idx="152">
                  <c:v>438</c:v>
                </c:pt>
                <c:pt idx="153">
                  <c:v>438</c:v>
                </c:pt>
                <c:pt idx="154">
                  <c:v>438</c:v>
                </c:pt>
                <c:pt idx="155">
                  <c:v>438</c:v>
                </c:pt>
                <c:pt idx="156">
                  <c:v>438</c:v>
                </c:pt>
                <c:pt idx="157">
                  <c:v>438</c:v>
                </c:pt>
                <c:pt idx="158">
                  <c:v>438</c:v>
                </c:pt>
                <c:pt idx="159">
                  <c:v>438</c:v>
                </c:pt>
                <c:pt idx="160">
                  <c:v>438</c:v>
                </c:pt>
                <c:pt idx="161">
                  <c:v>438</c:v>
                </c:pt>
                <c:pt idx="162">
                  <c:v>438</c:v>
                </c:pt>
                <c:pt idx="163">
                  <c:v>438</c:v>
                </c:pt>
                <c:pt idx="164">
                  <c:v>438</c:v>
                </c:pt>
                <c:pt idx="165">
                  <c:v>438</c:v>
                </c:pt>
                <c:pt idx="166">
                  <c:v>438</c:v>
                </c:pt>
                <c:pt idx="167">
                  <c:v>438</c:v>
                </c:pt>
                <c:pt idx="168">
                  <c:v>438</c:v>
                </c:pt>
                <c:pt idx="169">
                  <c:v>438</c:v>
                </c:pt>
                <c:pt idx="170">
                  <c:v>438</c:v>
                </c:pt>
                <c:pt idx="171">
                  <c:v>438</c:v>
                </c:pt>
                <c:pt idx="172">
                  <c:v>438</c:v>
                </c:pt>
                <c:pt idx="173">
                  <c:v>438</c:v>
                </c:pt>
                <c:pt idx="174">
                  <c:v>438</c:v>
                </c:pt>
                <c:pt idx="175">
                  <c:v>438</c:v>
                </c:pt>
                <c:pt idx="176">
                  <c:v>438</c:v>
                </c:pt>
                <c:pt idx="177">
                  <c:v>438</c:v>
                </c:pt>
                <c:pt idx="178">
                  <c:v>438</c:v>
                </c:pt>
                <c:pt idx="179">
                  <c:v>438</c:v>
                </c:pt>
                <c:pt idx="180">
                  <c:v>438</c:v>
                </c:pt>
                <c:pt idx="181">
                  <c:v>438</c:v>
                </c:pt>
                <c:pt idx="182">
                  <c:v>438</c:v>
                </c:pt>
                <c:pt idx="183">
                  <c:v>438</c:v>
                </c:pt>
                <c:pt idx="184">
                  <c:v>438</c:v>
                </c:pt>
                <c:pt idx="185">
                  <c:v>438</c:v>
                </c:pt>
                <c:pt idx="186">
                  <c:v>438</c:v>
                </c:pt>
                <c:pt idx="187">
                  <c:v>438</c:v>
                </c:pt>
                <c:pt idx="188">
                  <c:v>438</c:v>
                </c:pt>
                <c:pt idx="189">
                  <c:v>438</c:v>
                </c:pt>
                <c:pt idx="190">
                  <c:v>438</c:v>
                </c:pt>
                <c:pt idx="191">
                  <c:v>438</c:v>
                </c:pt>
                <c:pt idx="192">
                  <c:v>438</c:v>
                </c:pt>
                <c:pt idx="193">
                  <c:v>438</c:v>
                </c:pt>
                <c:pt idx="194">
                  <c:v>438</c:v>
                </c:pt>
                <c:pt idx="195">
                  <c:v>438</c:v>
                </c:pt>
                <c:pt idx="196">
                  <c:v>438</c:v>
                </c:pt>
                <c:pt idx="197">
                  <c:v>438</c:v>
                </c:pt>
                <c:pt idx="198">
                  <c:v>438</c:v>
                </c:pt>
                <c:pt idx="199">
                  <c:v>438</c:v>
                </c:pt>
                <c:pt idx="200">
                  <c:v>438</c:v>
                </c:pt>
                <c:pt idx="201">
                  <c:v>438</c:v>
                </c:pt>
                <c:pt idx="202">
                  <c:v>438</c:v>
                </c:pt>
                <c:pt idx="203">
                  <c:v>438</c:v>
                </c:pt>
                <c:pt idx="204">
                  <c:v>438</c:v>
                </c:pt>
                <c:pt idx="205">
                  <c:v>438</c:v>
                </c:pt>
                <c:pt idx="206">
                  <c:v>438</c:v>
                </c:pt>
                <c:pt idx="207">
                  <c:v>438</c:v>
                </c:pt>
                <c:pt idx="208">
                  <c:v>438</c:v>
                </c:pt>
                <c:pt idx="209">
                  <c:v>438</c:v>
                </c:pt>
                <c:pt idx="210">
                  <c:v>438</c:v>
                </c:pt>
                <c:pt idx="211">
                  <c:v>438</c:v>
                </c:pt>
                <c:pt idx="212">
                  <c:v>438</c:v>
                </c:pt>
                <c:pt idx="213">
                  <c:v>438</c:v>
                </c:pt>
                <c:pt idx="214">
                  <c:v>438</c:v>
                </c:pt>
                <c:pt idx="215">
                  <c:v>438</c:v>
                </c:pt>
                <c:pt idx="216">
                  <c:v>438</c:v>
                </c:pt>
                <c:pt idx="217">
                  <c:v>438</c:v>
                </c:pt>
                <c:pt idx="218">
                  <c:v>438</c:v>
                </c:pt>
                <c:pt idx="219">
                  <c:v>438</c:v>
                </c:pt>
                <c:pt idx="220">
                  <c:v>438</c:v>
                </c:pt>
                <c:pt idx="221">
                  <c:v>438</c:v>
                </c:pt>
                <c:pt idx="222">
                  <c:v>438</c:v>
                </c:pt>
                <c:pt idx="223">
                  <c:v>438</c:v>
                </c:pt>
                <c:pt idx="224">
                  <c:v>438</c:v>
                </c:pt>
                <c:pt idx="225">
                  <c:v>438</c:v>
                </c:pt>
                <c:pt idx="226">
                  <c:v>438</c:v>
                </c:pt>
                <c:pt idx="227">
                  <c:v>438</c:v>
                </c:pt>
                <c:pt idx="228">
                  <c:v>438</c:v>
                </c:pt>
                <c:pt idx="229">
                  <c:v>438</c:v>
                </c:pt>
                <c:pt idx="230">
                  <c:v>438</c:v>
                </c:pt>
                <c:pt idx="231">
                  <c:v>438</c:v>
                </c:pt>
                <c:pt idx="232">
                  <c:v>438</c:v>
                </c:pt>
                <c:pt idx="233">
                  <c:v>438</c:v>
                </c:pt>
                <c:pt idx="234">
                  <c:v>438</c:v>
                </c:pt>
                <c:pt idx="235">
                  <c:v>438</c:v>
                </c:pt>
                <c:pt idx="236">
                  <c:v>438</c:v>
                </c:pt>
                <c:pt idx="237">
                  <c:v>438</c:v>
                </c:pt>
                <c:pt idx="238">
                  <c:v>438</c:v>
                </c:pt>
                <c:pt idx="239">
                  <c:v>438</c:v>
                </c:pt>
                <c:pt idx="240">
                  <c:v>438</c:v>
                </c:pt>
                <c:pt idx="241">
                  <c:v>438</c:v>
                </c:pt>
                <c:pt idx="242">
                  <c:v>438</c:v>
                </c:pt>
                <c:pt idx="243">
                  <c:v>438</c:v>
                </c:pt>
                <c:pt idx="244">
                  <c:v>438</c:v>
                </c:pt>
                <c:pt idx="245">
                  <c:v>438</c:v>
                </c:pt>
                <c:pt idx="246">
                  <c:v>438</c:v>
                </c:pt>
                <c:pt idx="247">
                  <c:v>438</c:v>
                </c:pt>
                <c:pt idx="248">
                  <c:v>438</c:v>
                </c:pt>
                <c:pt idx="249">
                  <c:v>438</c:v>
                </c:pt>
                <c:pt idx="250">
                  <c:v>438</c:v>
                </c:pt>
                <c:pt idx="251">
                  <c:v>438</c:v>
                </c:pt>
                <c:pt idx="252">
                  <c:v>438</c:v>
                </c:pt>
                <c:pt idx="253">
                  <c:v>438</c:v>
                </c:pt>
                <c:pt idx="254">
                  <c:v>438</c:v>
                </c:pt>
                <c:pt idx="255">
                  <c:v>438</c:v>
                </c:pt>
                <c:pt idx="256">
                  <c:v>438</c:v>
                </c:pt>
                <c:pt idx="257">
                  <c:v>438</c:v>
                </c:pt>
                <c:pt idx="258">
                  <c:v>438</c:v>
                </c:pt>
                <c:pt idx="259">
                  <c:v>438</c:v>
                </c:pt>
                <c:pt idx="260">
                  <c:v>438</c:v>
                </c:pt>
                <c:pt idx="261">
                  <c:v>438</c:v>
                </c:pt>
                <c:pt idx="262">
                  <c:v>438</c:v>
                </c:pt>
                <c:pt idx="263">
                  <c:v>438</c:v>
                </c:pt>
                <c:pt idx="264">
                  <c:v>438</c:v>
                </c:pt>
                <c:pt idx="265">
                  <c:v>438</c:v>
                </c:pt>
                <c:pt idx="266">
                  <c:v>438</c:v>
                </c:pt>
                <c:pt idx="267">
                  <c:v>438</c:v>
                </c:pt>
                <c:pt idx="268">
                  <c:v>438</c:v>
                </c:pt>
                <c:pt idx="269">
                  <c:v>438</c:v>
                </c:pt>
                <c:pt idx="270">
                  <c:v>438</c:v>
                </c:pt>
                <c:pt idx="271">
                  <c:v>438</c:v>
                </c:pt>
                <c:pt idx="272">
                  <c:v>438</c:v>
                </c:pt>
                <c:pt idx="273">
                  <c:v>438</c:v>
                </c:pt>
                <c:pt idx="274">
                  <c:v>438</c:v>
                </c:pt>
                <c:pt idx="275">
                  <c:v>438</c:v>
                </c:pt>
                <c:pt idx="276">
                  <c:v>438</c:v>
                </c:pt>
                <c:pt idx="277">
                  <c:v>438</c:v>
                </c:pt>
                <c:pt idx="278">
                  <c:v>438</c:v>
                </c:pt>
                <c:pt idx="279">
                  <c:v>438</c:v>
                </c:pt>
                <c:pt idx="280">
                  <c:v>438</c:v>
                </c:pt>
                <c:pt idx="281">
                  <c:v>438</c:v>
                </c:pt>
                <c:pt idx="282">
                  <c:v>438</c:v>
                </c:pt>
                <c:pt idx="283">
                  <c:v>438</c:v>
                </c:pt>
                <c:pt idx="284">
                  <c:v>438</c:v>
                </c:pt>
                <c:pt idx="285">
                  <c:v>438</c:v>
                </c:pt>
                <c:pt idx="286">
                  <c:v>438</c:v>
                </c:pt>
                <c:pt idx="287">
                  <c:v>438</c:v>
                </c:pt>
                <c:pt idx="288">
                  <c:v>438</c:v>
                </c:pt>
                <c:pt idx="289">
                  <c:v>438</c:v>
                </c:pt>
                <c:pt idx="290">
                  <c:v>438</c:v>
                </c:pt>
                <c:pt idx="291">
                  <c:v>438</c:v>
                </c:pt>
                <c:pt idx="292">
                  <c:v>438</c:v>
                </c:pt>
                <c:pt idx="293">
                  <c:v>438</c:v>
                </c:pt>
                <c:pt idx="294">
                  <c:v>438</c:v>
                </c:pt>
                <c:pt idx="295">
                  <c:v>438</c:v>
                </c:pt>
                <c:pt idx="296">
                  <c:v>438</c:v>
                </c:pt>
                <c:pt idx="297">
                  <c:v>438</c:v>
                </c:pt>
                <c:pt idx="298">
                  <c:v>438</c:v>
                </c:pt>
                <c:pt idx="299">
                  <c:v>438</c:v>
                </c:pt>
                <c:pt idx="300">
                  <c:v>438</c:v>
                </c:pt>
                <c:pt idx="301">
                  <c:v>438</c:v>
                </c:pt>
                <c:pt idx="302">
                  <c:v>438</c:v>
                </c:pt>
                <c:pt idx="303">
                  <c:v>438</c:v>
                </c:pt>
                <c:pt idx="304">
                  <c:v>438</c:v>
                </c:pt>
                <c:pt idx="305">
                  <c:v>438</c:v>
                </c:pt>
                <c:pt idx="306">
                  <c:v>438</c:v>
                </c:pt>
                <c:pt idx="307">
                  <c:v>438</c:v>
                </c:pt>
                <c:pt idx="308">
                  <c:v>438</c:v>
                </c:pt>
                <c:pt idx="309">
                  <c:v>438</c:v>
                </c:pt>
                <c:pt idx="310">
                  <c:v>438</c:v>
                </c:pt>
                <c:pt idx="311">
                  <c:v>438</c:v>
                </c:pt>
                <c:pt idx="312">
                  <c:v>438</c:v>
                </c:pt>
                <c:pt idx="313">
                  <c:v>438</c:v>
                </c:pt>
                <c:pt idx="314">
                  <c:v>438</c:v>
                </c:pt>
                <c:pt idx="315">
                  <c:v>438</c:v>
                </c:pt>
                <c:pt idx="316">
                  <c:v>438</c:v>
                </c:pt>
                <c:pt idx="317">
                  <c:v>438</c:v>
                </c:pt>
                <c:pt idx="318">
                  <c:v>438</c:v>
                </c:pt>
                <c:pt idx="319">
                  <c:v>438</c:v>
                </c:pt>
                <c:pt idx="320">
                  <c:v>438</c:v>
                </c:pt>
                <c:pt idx="321">
                  <c:v>438</c:v>
                </c:pt>
                <c:pt idx="322">
                  <c:v>438</c:v>
                </c:pt>
                <c:pt idx="323">
                  <c:v>438</c:v>
                </c:pt>
                <c:pt idx="324">
                  <c:v>438</c:v>
                </c:pt>
                <c:pt idx="325">
                  <c:v>438</c:v>
                </c:pt>
                <c:pt idx="326">
                  <c:v>438</c:v>
                </c:pt>
                <c:pt idx="327">
                  <c:v>438</c:v>
                </c:pt>
                <c:pt idx="328">
                  <c:v>438</c:v>
                </c:pt>
                <c:pt idx="329">
                  <c:v>438</c:v>
                </c:pt>
                <c:pt idx="330">
                  <c:v>438</c:v>
                </c:pt>
                <c:pt idx="331">
                  <c:v>438</c:v>
                </c:pt>
                <c:pt idx="332">
                  <c:v>438</c:v>
                </c:pt>
                <c:pt idx="333">
                  <c:v>438</c:v>
                </c:pt>
                <c:pt idx="334">
                  <c:v>438</c:v>
                </c:pt>
                <c:pt idx="335">
                  <c:v>438</c:v>
                </c:pt>
                <c:pt idx="336">
                  <c:v>438</c:v>
                </c:pt>
                <c:pt idx="337">
                  <c:v>438</c:v>
                </c:pt>
                <c:pt idx="338">
                  <c:v>438</c:v>
                </c:pt>
                <c:pt idx="339">
                  <c:v>438</c:v>
                </c:pt>
                <c:pt idx="340">
                  <c:v>438</c:v>
                </c:pt>
                <c:pt idx="341">
                  <c:v>438</c:v>
                </c:pt>
                <c:pt idx="342">
                  <c:v>438</c:v>
                </c:pt>
                <c:pt idx="343">
                  <c:v>438</c:v>
                </c:pt>
                <c:pt idx="344">
                  <c:v>438</c:v>
                </c:pt>
                <c:pt idx="345">
                  <c:v>438</c:v>
                </c:pt>
                <c:pt idx="346">
                  <c:v>438</c:v>
                </c:pt>
                <c:pt idx="347">
                  <c:v>438</c:v>
                </c:pt>
                <c:pt idx="348">
                  <c:v>438</c:v>
                </c:pt>
                <c:pt idx="349">
                  <c:v>438</c:v>
                </c:pt>
                <c:pt idx="350">
                  <c:v>438</c:v>
                </c:pt>
                <c:pt idx="351">
                  <c:v>438</c:v>
                </c:pt>
                <c:pt idx="352">
                  <c:v>438</c:v>
                </c:pt>
                <c:pt idx="353">
                  <c:v>438</c:v>
                </c:pt>
                <c:pt idx="354">
                  <c:v>438</c:v>
                </c:pt>
                <c:pt idx="355">
                  <c:v>438</c:v>
                </c:pt>
                <c:pt idx="356">
                  <c:v>438</c:v>
                </c:pt>
                <c:pt idx="357">
                  <c:v>438</c:v>
                </c:pt>
                <c:pt idx="358">
                  <c:v>438</c:v>
                </c:pt>
                <c:pt idx="359">
                  <c:v>438</c:v>
                </c:pt>
                <c:pt idx="360">
                  <c:v>438</c:v>
                </c:pt>
                <c:pt idx="361">
                  <c:v>438</c:v>
                </c:pt>
                <c:pt idx="362">
                  <c:v>438</c:v>
                </c:pt>
                <c:pt idx="363">
                  <c:v>438</c:v>
                </c:pt>
                <c:pt idx="364">
                  <c:v>438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152-4C52-9586-8581D6572B33}"/>
            </c:ext>
          </c:extLst>
        </c:ser>
        <c:ser>
          <c:idx val="2"/>
          <c:order val="2"/>
          <c:tx>
            <c:v>Minimum Operating Level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val>
            <c:numRef>
              <c:f>[2]Sheet3!$R$6579:$R$6943</c:f>
              <c:numCache>
                <c:formatCode>General</c:formatCode>
                <c:ptCount val="365"/>
                <c:pt idx="0">
                  <c:v>370</c:v>
                </c:pt>
                <c:pt idx="1">
                  <c:v>370</c:v>
                </c:pt>
                <c:pt idx="2">
                  <c:v>370</c:v>
                </c:pt>
                <c:pt idx="3">
                  <c:v>370</c:v>
                </c:pt>
                <c:pt idx="4">
                  <c:v>370</c:v>
                </c:pt>
                <c:pt idx="5">
                  <c:v>370</c:v>
                </c:pt>
                <c:pt idx="6">
                  <c:v>370</c:v>
                </c:pt>
                <c:pt idx="7">
                  <c:v>370</c:v>
                </c:pt>
                <c:pt idx="8">
                  <c:v>370</c:v>
                </c:pt>
                <c:pt idx="9">
                  <c:v>370</c:v>
                </c:pt>
                <c:pt idx="10">
                  <c:v>370</c:v>
                </c:pt>
                <c:pt idx="11">
                  <c:v>370</c:v>
                </c:pt>
                <c:pt idx="12">
                  <c:v>370</c:v>
                </c:pt>
                <c:pt idx="13">
                  <c:v>370</c:v>
                </c:pt>
                <c:pt idx="14">
                  <c:v>370</c:v>
                </c:pt>
                <c:pt idx="15">
                  <c:v>370</c:v>
                </c:pt>
                <c:pt idx="16">
                  <c:v>370</c:v>
                </c:pt>
                <c:pt idx="17">
                  <c:v>370</c:v>
                </c:pt>
                <c:pt idx="18">
                  <c:v>370</c:v>
                </c:pt>
                <c:pt idx="19">
                  <c:v>370</c:v>
                </c:pt>
                <c:pt idx="20">
                  <c:v>370</c:v>
                </c:pt>
                <c:pt idx="21">
                  <c:v>370</c:v>
                </c:pt>
                <c:pt idx="22">
                  <c:v>370</c:v>
                </c:pt>
                <c:pt idx="23">
                  <c:v>370</c:v>
                </c:pt>
                <c:pt idx="24">
                  <c:v>370</c:v>
                </c:pt>
                <c:pt idx="25">
                  <c:v>370</c:v>
                </c:pt>
                <c:pt idx="26">
                  <c:v>370</c:v>
                </c:pt>
                <c:pt idx="27">
                  <c:v>370</c:v>
                </c:pt>
                <c:pt idx="28">
                  <c:v>370</c:v>
                </c:pt>
                <c:pt idx="29">
                  <c:v>370</c:v>
                </c:pt>
                <c:pt idx="30">
                  <c:v>370</c:v>
                </c:pt>
                <c:pt idx="31">
                  <c:v>370</c:v>
                </c:pt>
                <c:pt idx="32">
                  <c:v>370</c:v>
                </c:pt>
                <c:pt idx="33">
                  <c:v>370</c:v>
                </c:pt>
                <c:pt idx="34">
                  <c:v>370</c:v>
                </c:pt>
                <c:pt idx="35">
                  <c:v>370</c:v>
                </c:pt>
                <c:pt idx="36">
                  <c:v>370</c:v>
                </c:pt>
                <c:pt idx="37">
                  <c:v>370</c:v>
                </c:pt>
                <c:pt idx="38">
                  <c:v>370</c:v>
                </c:pt>
                <c:pt idx="39">
                  <c:v>370</c:v>
                </c:pt>
                <c:pt idx="40">
                  <c:v>370</c:v>
                </c:pt>
                <c:pt idx="41">
                  <c:v>370</c:v>
                </c:pt>
                <c:pt idx="42">
                  <c:v>370</c:v>
                </c:pt>
                <c:pt idx="43">
                  <c:v>370</c:v>
                </c:pt>
                <c:pt idx="44">
                  <c:v>370</c:v>
                </c:pt>
                <c:pt idx="45">
                  <c:v>370</c:v>
                </c:pt>
                <c:pt idx="46">
                  <c:v>370</c:v>
                </c:pt>
                <c:pt idx="47">
                  <c:v>370</c:v>
                </c:pt>
                <c:pt idx="48">
                  <c:v>370</c:v>
                </c:pt>
                <c:pt idx="49">
                  <c:v>370</c:v>
                </c:pt>
                <c:pt idx="50">
                  <c:v>370</c:v>
                </c:pt>
                <c:pt idx="51">
                  <c:v>370</c:v>
                </c:pt>
                <c:pt idx="52">
                  <c:v>370</c:v>
                </c:pt>
                <c:pt idx="53">
                  <c:v>370</c:v>
                </c:pt>
                <c:pt idx="54">
                  <c:v>370</c:v>
                </c:pt>
                <c:pt idx="55">
                  <c:v>370</c:v>
                </c:pt>
                <c:pt idx="56">
                  <c:v>370</c:v>
                </c:pt>
                <c:pt idx="57">
                  <c:v>370</c:v>
                </c:pt>
                <c:pt idx="58">
                  <c:v>370</c:v>
                </c:pt>
                <c:pt idx="59">
                  <c:v>370</c:v>
                </c:pt>
                <c:pt idx="60">
                  <c:v>370</c:v>
                </c:pt>
                <c:pt idx="61">
                  <c:v>370</c:v>
                </c:pt>
                <c:pt idx="62">
                  <c:v>370</c:v>
                </c:pt>
                <c:pt idx="63">
                  <c:v>370</c:v>
                </c:pt>
                <c:pt idx="64">
                  <c:v>370</c:v>
                </c:pt>
                <c:pt idx="65">
                  <c:v>370</c:v>
                </c:pt>
                <c:pt idx="66">
                  <c:v>370</c:v>
                </c:pt>
                <c:pt idx="67">
                  <c:v>370</c:v>
                </c:pt>
                <c:pt idx="68">
                  <c:v>370</c:v>
                </c:pt>
                <c:pt idx="69">
                  <c:v>370</c:v>
                </c:pt>
                <c:pt idx="70">
                  <c:v>370</c:v>
                </c:pt>
                <c:pt idx="71">
                  <c:v>370</c:v>
                </c:pt>
                <c:pt idx="72">
                  <c:v>370</c:v>
                </c:pt>
                <c:pt idx="73">
                  <c:v>370</c:v>
                </c:pt>
                <c:pt idx="74">
                  <c:v>370</c:v>
                </c:pt>
                <c:pt idx="75">
                  <c:v>370</c:v>
                </c:pt>
                <c:pt idx="76">
                  <c:v>370</c:v>
                </c:pt>
                <c:pt idx="77">
                  <c:v>370</c:v>
                </c:pt>
                <c:pt idx="78">
                  <c:v>370</c:v>
                </c:pt>
                <c:pt idx="79">
                  <c:v>370</c:v>
                </c:pt>
                <c:pt idx="80">
                  <c:v>370</c:v>
                </c:pt>
                <c:pt idx="81">
                  <c:v>370</c:v>
                </c:pt>
                <c:pt idx="82">
                  <c:v>370</c:v>
                </c:pt>
                <c:pt idx="83">
                  <c:v>370</c:v>
                </c:pt>
                <c:pt idx="84">
                  <c:v>370</c:v>
                </c:pt>
                <c:pt idx="85">
                  <c:v>370</c:v>
                </c:pt>
                <c:pt idx="86">
                  <c:v>370</c:v>
                </c:pt>
                <c:pt idx="87">
                  <c:v>370</c:v>
                </c:pt>
                <c:pt idx="88">
                  <c:v>370</c:v>
                </c:pt>
                <c:pt idx="89">
                  <c:v>370</c:v>
                </c:pt>
                <c:pt idx="90">
                  <c:v>370</c:v>
                </c:pt>
                <c:pt idx="91">
                  <c:v>370</c:v>
                </c:pt>
                <c:pt idx="92">
                  <c:v>370</c:v>
                </c:pt>
                <c:pt idx="93">
                  <c:v>370</c:v>
                </c:pt>
                <c:pt idx="94">
                  <c:v>370</c:v>
                </c:pt>
                <c:pt idx="95">
                  <c:v>370</c:v>
                </c:pt>
                <c:pt idx="96">
                  <c:v>370</c:v>
                </c:pt>
                <c:pt idx="97">
                  <c:v>370</c:v>
                </c:pt>
                <c:pt idx="98">
                  <c:v>370</c:v>
                </c:pt>
                <c:pt idx="99">
                  <c:v>370</c:v>
                </c:pt>
                <c:pt idx="100">
                  <c:v>370</c:v>
                </c:pt>
                <c:pt idx="101">
                  <c:v>370</c:v>
                </c:pt>
                <c:pt idx="102">
                  <c:v>370</c:v>
                </c:pt>
                <c:pt idx="103">
                  <c:v>370</c:v>
                </c:pt>
                <c:pt idx="104">
                  <c:v>370</c:v>
                </c:pt>
                <c:pt idx="105">
                  <c:v>370</c:v>
                </c:pt>
                <c:pt idx="106">
                  <c:v>370</c:v>
                </c:pt>
                <c:pt idx="107">
                  <c:v>370</c:v>
                </c:pt>
                <c:pt idx="108">
                  <c:v>370</c:v>
                </c:pt>
                <c:pt idx="109">
                  <c:v>370</c:v>
                </c:pt>
                <c:pt idx="110">
                  <c:v>370</c:v>
                </c:pt>
                <c:pt idx="111">
                  <c:v>370</c:v>
                </c:pt>
                <c:pt idx="112">
                  <c:v>370</c:v>
                </c:pt>
                <c:pt idx="113">
                  <c:v>370</c:v>
                </c:pt>
                <c:pt idx="114">
                  <c:v>370</c:v>
                </c:pt>
                <c:pt idx="115">
                  <c:v>370</c:v>
                </c:pt>
                <c:pt idx="116">
                  <c:v>370</c:v>
                </c:pt>
                <c:pt idx="117">
                  <c:v>370</c:v>
                </c:pt>
                <c:pt idx="118">
                  <c:v>370</c:v>
                </c:pt>
                <c:pt idx="119">
                  <c:v>370</c:v>
                </c:pt>
                <c:pt idx="120">
                  <c:v>370</c:v>
                </c:pt>
                <c:pt idx="121">
                  <c:v>370</c:v>
                </c:pt>
                <c:pt idx="122">
                  <c:v>370</c:v>
                </c:pt>
                <c:pt idx="123">
                  <c:v>370</c:v>
                </c:pt>
                <c:pt idx="124">
                  <c:v>370</c:v>
                </c:pt>
                <c:pt idx="125">
                  <c:v>370</c:v>
                </c:pt>
                <c:pt idx="126">
                  <c:v>370</c:v>
                </c:pt>
                <c:pt idx="127">
                  <c:v>370</c:v>
                </c:pt>
                <c:pt idx="128">
                  <c:v>370</c:v>
                </c:pt>
                <c:pt idx="129">
                  <c:v>370</c:v>
                </c:pt>
                <c:pt idx="130">
                  <c:v>370</c:v>
                </c:pt>
                <c:pt idx="131">
                  <c:v>370</c:v>
                </c:pt>
                <c:pt idx="132">
                  <c:v>370</c:v>
                </c:pt>
                <c:pt idx="133">
                  <c:v>370</c:v>
                </c:pt>
                <c:pt idx="134">
                  <c:v>370</c:v>
                </c:pt>
                <c:pt idx="135">
                  <c:v>370</c:v>
                </c:pt>
                <c:pt idx="136">
                  <c:v>370</c:v>
                </c:pt>
                <c:pt idx="137">
                  <c:v>370</c:v>
                </c:pt>
                <c:pt idx="138">
                  <c:v>370</c:v>
                </c:pt>
                <c:pt idx="139">
                  <c:v>370</c:v>
                </c:pt>
                <c:pt idx="140">
                  <c:v>370</c:v>
                </c:pt>
                <c:pt idx="141">
                  <c:v>370</c:v>
                </c:pt>
                <c:pt idx="142">
                  <c:v>370</c:v>
                </c:pt>
                <c:pt idx="143">
                  <c:v>370</c:v>
                </c:pt>
                <c:pt idx="144">
                  <c:v>370</c:v>
                </c:pt>
                <c:pt idx="145">
                  <c:v>370</c:v>
                </c:pt>
                <c:pt idx="146">
                  <c:v>370</c:v>
                </c:pt>
                <c:pt idx="147">
                  <c:v>370</c:v>
                </c:pt>
                <c:pt idx="148">
                  <c:v>370</c:v>
                </c:pt>
                <c:pt idx="149">
                  <c:v>370</c:v>
                </c:pt>
                <c:pt idx="150">
                  <c:v>370</c:v>
                </c:pt>
                <c:pt idx="151">
                  <c:v>370</c:v>
                </c:pt>
                <c:pt idx="152">
                  <c:v>370</c:v>
                </c:pt>
                <c:pt idx="153">
                  <c:v>370</c:v>
                </c:pt>
                <c:pt idx="154">
                  <c:v>370</c:v>
                </c:pt>
                <c:pt idx="155">
                  <c:v>370</c:v>
                </c:pt>
                <c:pt idx="156">
                  <c:v>370</c:v>
                </c:pt>
                <c:pt idx="157">
                  <c:v>370</c:v>
                </c:pt>
                <c:pt idx="158">
                  <c:v>370</c:v>
                </c:pt>
                <c:pt idx="159">
                  <c:v>370</c:v>
                </c:pt>
                <c:pt idx="160">
                  <c:v>370</c:v>
                </c:pt>
                <c:pt idx="161">
                  <c:v>370</c:v>
                </c:pt>
                <c:pt idx="162">
                  <c:v>370</c:v>
                </c:pt>
                <c:pt idx="163">
                  <c:v>370</c:v>
                </c:pt>
                <c:pt idx="164">
                  <c:v>370</c:v>
                </c:pt>
                <c:pt idx="165">
                  <c:v>370</c:v>
                </c:pt>
                <c:pt idx="166">
                  <c:v>370</c:v>
                </c:pt>
                <c:pt idx="167">
                  <c:v>370</c:v>
                </c:pt>
                <c:pt idx="168">
                  <c:v>370</c:v>
                </c:pt>
                <c:pt idx="169">
                  <c:v>370</c:v>
                </c:pt>
                <c:pt idx="170">
                  <c:v>370</c:v>
                </c:pt>
                <c:pt idx="171">
                  <c:v>370</c:v>
                </c:pt>
                <c:pt idx="172">
                  <c:v>370</c:v>
                </c:pt>
                <c:pt idx="173">
                  <c:v>370</c:v>
                </c:pt>
                <c:pt idx="174">
                  <c:v>370</c:v>
                </c:pt>
                <c:pt idx="175">
                  <c:v>370</c:v>
                </c:pt>
                <c:pt idx="176">
                  <c:v>370</c:v>
                </c:pt>
                <c:pt idx="177">
                  <c:v>370</c:v>
                </c:pt>
                <c:pt idx="178">
                  <c:v>370</c:v>
                </c:pt>
                <c:pt idx="179">
                  <c:v>370</c:v>
                </c:pt>
                <c:pt idx="180">
                  <c:v>370</c:v>
                </c:pt>
                <c:pt idx="181">
                  <c:v>370</c:v>
                </c:pt>
                <c:pt idx="182">
                  <c:v>370</c:v>
                </c:pt>
                <c:pt idx="183">
                  <c:v>370</c:v>
                </c:pt>
                <c:pt idx="184">
                  <c:v>370</c:v>
                </c:pt>
                <c:pt idx="185">
                  <c:v>370</c:v>
                </c:pt>
                <c:pt idx="186">
                  <c:v>370</c:v>
                </c:pt>
                <c:pt idx="187">
                  <c:v>370</c:v>
                </c:pt>
                <c:pt idx="188">
                  <c:v>370</c:v>
                </c:pt>
                <c:pt idx="189">
                  <c:v>370</c:v>
                </c:pt>
                <c:pt idx="190">
                  <c:v>370</c:v>
                </c:pt>
                <c:pt idx="191">
                  <c:v>370</c:v>
                </c:pt>
                <c:pt idx="192">
                  <c:v>370</c:v>
                </c:pt>
                <c:pt idx="193">
                  <c:v>370</c:v>
                </c:pt>
                <c:pt idx="194">
                  <c:v>370</c:v>
                </c:pt>
                <c:pt idx="195">
                  <c:v>370</c:v>
                </c:pt>
                <c:pt idx="196">
                  <c:v>370</c:v>
                </c:pt>
                <c:pt idx="197">
                  <c:v>370</c:v>
                </c:pt>
                <c:pt idx="198">
                  <c:v>370</c:v>
                </c:pt>
                <c:pt idx="199">
                  <c:v>370</c:v>
                </c:pt>
                <c:pt idx="200">
                  <c:v>370</c:v>
                </c:pt>
                <c:pt idx="201">
                  <c:v>370</c:v>
                </c:pt>
                <c:pt idx="202">
                  <c:v>370</c:v>
                </c:pt>
                <c:pt idx="203">
                  <c:v>370</c:v>
                </c:pt>
                <c:pt idx="204">
                  <c:v>370</c:v>
                </c:pt>
                <c:pt idx="205">
                  <c:v>370</c:v>
                </c:pt>
                <c:pt idx="206">
                  <c:v>370</c:v>
                </c:pt>
                <c:pt idx="207">
                  <c:v>370</c:v>
                </c:pt>
                <c:pt idx="208">
                  <c:v>370</c:v>
                </c:pt>
                <c:pt idx="209">
                  <c:v>370</c:v>
                </c:pt>
                <c:pt idx="210">
                  <c:v>370</c:v>
                </c:pt>
                <c:pt idx="211">
                  <c:v>370</c:v>
                </c:pt>
                <c:pt idx="212">
                  <c:v>370</c:v>
                </c:pt>
                <c:pt idx="213">
                  <c:v>370</c:v>
                </c:pt>
                <c:pt idx="214">
                  <c:v>370</c:v>
                </c:pt>
                <c:pt idx="215">
                  <c:v>370</c:v>
                </c:pt>
                <c:pt idx="216">
                  <c:v>370</c:v>
                </c:pt>
                <c:pt idx="217">
                  <c:v>370</c:v>
                </c:pt>
                <c:pt idx="218">
                  <c:v>370</c:v>
                </c:pt>
                <c:pt idx="219">
                  <c:v>370</c:v>
                </c:pt>
                <c:pt idx="220">
                  <c:v>370</c:v>
                </c:pt>
                <c:pt idx="221">
                  <c:v>370</c:v>
                </c:pt>
                <c:pt idx="222">
                  <c:v>370</c:v>
                </c:pt>
                <c:pt idx="223">
                  <c:v>370</c:v>
                </c:pt>
                <c:pt idx="224">
                  <c:v>370</c:v>
                </c:pt>
                <c:pt idx="225">
                  <c:v>370</c:v>
                </c:pt>
                <c:pt idx="226">
                  <c:v>370</c:v>
                </c:pt>
                <c:pt idx="227">
                  <c:v>370</c:v>
                </c:pt>
                <c:pt idx="228">
                  <c:v>370</c:v>
                </c:pt>
                <c:pt idx="229">
                  <c:v>370</c:v>
                </c:pt>
                <c:pt idx="230">
                  <c:v>370</c:v>
                </c:pt>
                <c:pt idx="231">
                  <c:v>370</c:v>
                </c:pt>
                <c:pt idx="232">
                  <c:v>370</c:v>
                </c:pt>
                <c:pt idx="233">
                  <c:v>370</c:v>
                </c:pt>
                <c:pt idx="234">
                  <c:v>370</c:v>
                </c:pt>
                <c:pt idx="235">
                  <c:v>370</c:v>
                </c:pt>
                <c:pt idx="236">
                  <c:v>370</c:v>
                </c:pt>
                <c:pt idx="237">
                  <c:v>370</c:v>
                </c:pt>
                <c:pt idx="238">
                  <c:v>370</c:v>
                </c:pt>
                <c:pt idx="239">
                  <c:v>370</c:v>
                </c:pt>
                <c:pt idx="240">
                  <c:v>370</c:v>
                </c:pt>
                <c:pt idx="241">
                  <c:v>370</c:v>
                </c:pt>
                <c:pt idx="242">
                  <c:v>370</c:v>
                </c:pt>
                <c:pt idx="243">
                  <c:v>370</c:v>
                </c:pt>
                <c:pt idx="244">
                  <c:v>370</c:v>
                </c:pt>
                <c:pt idx="245">
                  <c:v>370</c:v>
                </c:pt>
                <c:pt idx="246">
                  <c:v>370</c:v>
                </c:pt>
                <c:pt idx="247">
                  <c:v>370</c:v>
                </c:pt>
                <c:pt idx="248">
                  <c:v>370</c:v>
                </c:pt>
                <c:pt idx="249">
                  <c:v>370</c:v>
                </c:pt>
                <c:pt idx="250">
                  <c:v>370</c:v>
                </c:pt>
                <c:pt idx="251">
                  <c:v>370</c:v>
                </c:pt>
                <c:pt idx="252">
                  <c:v>370</c:v>
                </c:pt>
                <c:pt idx="253">
                  <c:v>370</c:v>
                </c:pt>
                <c:pt idx="254">
                  <c:v>370</c:v>
                </c:pt>
                <c:pt idx="255">
                  <c:v>370</c:v>
                </c:pt>
                <c:pt idx="256">
                  <c:v>370</c:v>
                </c:pt>
                <c:pt idx="257">
                  <c:v>370</c:v>
                </c:pt>
                <c:pt idx="258">
                  <c:v>370</c:v>
                </c:pt>
                <c:pt idx="259">
                  <c:v>370</c:v>
                </c:pt>
                <c:pt idx="260">
                  <c:v>370</c:v>
                </c:pt>
                <c:pt idx="261">
                  <c:v>370</c:v>
                </c:pt>
                <c:pt idx="262">
                  <c:v>370</c:v>
                </c:pt>
                <c:pt idx="263">
                  <c:v>370</c:v>
                </c:pt>
                <c:pt idx="264">
                  <c:v>370</c:v>
                </c:pt>
                <c:pt idx="265">
                  <c:v>370</c:v>
                </c:pt>
                <c:pt idx="266">
                  <c:v>370</c:v>
                </c:pt>
                <c:pt idx="267">
                  <c:v>370</c:v>
                </c:pt>
                <c:pt idx="268">
                  <c:v>370</c:v>
                </c:pt>
                <c:pt idx="269">
                  <c:v>370</c:v>
                </c:pt>
                <c:pt idx="270">
                  <c:v>370</c:v>
                </c:pt>
                <c:pt idx="271">
                  <c:v>370</c:v>
                </c:pt>
                <c:pt idx="272">
                  <c:v>370</c:v>
                </c:pt>
                <c:pt idx="273">
                  <c:v>370</c:v>
                </c:pt>
                <c:pt idx="274">
                  <c:v>370</c:v>
                </c:pt>
                <c:pt idx="275">
                  <c:v>370</c:v>
                </c:pt>
                <c:pt idx="276">
                  <c:v>370</c:v>
                </c:pt>
                <c:pt idx="277">
                  <c:v>370</c:v>
                </c:pt>
                <c:pt idx="278">
                  <c:v>370</c:v>
                </c:pt>
                <c:pt idx="279">
                  <c:v>370</c:v>
                </c:pt>
                <c:pt idx="280">
                  <c:v>370</c:v>
                </c:pt>
                <c:pt idx="281">
                  <c:v>370</c:v>
                </c:pt>
                <c:pt idx="282">
                  <c:v>370</c:v>
                </c:pt>
                <c:pt idx="283">
                  <c:v>370</c:v>
                </c:pt>
                <c:pt idx="284">
                  <c:v>370</c:v>
                </c:pt>
                <c:pt idx="285">
                  <c:v>370</c:v>
                </c:pt>
                <c:pt idx="286">
                  <c:v>370</c:v>
                </c:pt>
                <c:pt idx="287">
                  <c:v>370</c:v>
                </c:pt>
                <c:pt idx="288">
                  <c:v>370</c:v>
                </c:pt>
                <c:pt idx="289">
                  <c:v>370</c:v>
                </c:pt>
                <c:pt idx="290">
                  <c:v>370</c:v>
                </c:pt>
                <c:pt idx="291">
                  <c:v>370</c:v>
                </c:pt>
                <c:pt idx="292">
                  <c:v>370</c:v>
                </c:pt>
                <c:pt idx="293">
                  <c:v>370</c:v>
                </c:pt>
                <c:pt idx="294">
                  <c:v>370</c:v>
                </c:pt>
                <c:pt idx="295">
                  <c:v>370</c:v>
                </c:pt>
                <c:pt idx="296">
                  <c:v>370</c:v>
                </c:pt>
                <c:pt idx="297">
                  <c:v>370</c:v>
                </c:pt>
                <c:pt idx="298">
                  <c:v>370</c:v>
                </c:pt>
                <c:pt idx="299">
                  <c:v>370</c:v>
                </c:pt>
                <c:pt idx="300">
                  <c:v>370</c:v>
                </c:pt>
                <c:pt idx="301">
                  <c:v>370</c:v>
                </c:pt>
                <c:pt idx="302">
                  <c:v>370</c:v>
                </c:pt>
                <c:pt idx="303">
                  <c:v>370</c:v>
                </c:pt>
                <c:pt idx="304">
                  <c:v>370</c:v>
                </c:pt>
                <c:pt idx="305">
                  <c:v>370</c:v>
                </c:pt>
                <c:pt idx="306">
                  <c:v>370</c:v>
                </c:pt>
                <c:pt idx="307">
                  <c:v>370</c:v>
                </c:pt>
                <c:pt idx="308">
                  <c:v>370</c:v>
                </c:pt>
                <c:pt idx="309">
                  <c:v>370</c:v>
                </c:pt>
                <c:pt idx="310">
                  <c:v>370</c:v>
                </c:pt>
                <c:pt idx="311">
                  <c:v>370</c:v>
                </c:pt>
                <c:pt idx="312">
                  <c:v>370</c:v>
                </c:pt>
                <c:pt idx="313">
                  <c:v>370</c:v>
                </c:pt>
                <c:pt idx="314">
                  <c:v>370</c:v>
                </c:pt>
                <c:pt idx="315">
                  <c:v>370</c:v>
                </c:pt>
                <c:pt idx="316">
                  <c:v>370</c:v>
                </c:pt>
                <c:pt idx="317">
                  <c:v>370</c:v>
                </c:pt>
                <c:pt idx="318">
                  <c:v>370</c:v>
                </c:pt>
                <c:pt idx="319">
                  <c:v>370</c:v>
                </c:pt>
                <c:pt idx="320">
                  <c:v>370</c:v>
                </c:pt>
                <c:pt idx="321">
                  <c:v>370</c:v>
                </c:pt>
                <c:pt idx="322">
                  <c:v>370</c:v>
                </c:pt>
                <c:pt idx="323">
                  <c:v>370</c:v>
                </c:pt>
                <c:pt idx="324">
                  <c:v>370</c:v>
                </c:pt>
                <c:pt idx="325">
                  <c:v>370</c:v>
                </c:pt>
                <c:pt idx="326">
                  <c:v>370</c:v>
                </c:pt>
                <c:pt idx="327">
                  <c:v>370</c:v>
                </c:pt>
                <c:pt idx="328">
                  <c:v>370</c:v>
                </c:pt>
                <c:pt idx="329">
                  <c:v>370</c:v>
                </c:pt>
                <c:pt idx="330">
                  <c:v>370</c:v>
                </c:pt>
                <c:pt idx="331">
                  <c:v>370</c:v>
                </c:pt>
                <c:pt idx="332">
                  <c:v>370</c:v>
                </c:pt>
                <c:pt idx="333">
                  <c:v>370</c:v>
                </c:pt>
                <c:pt idx="334">
                  <c:v>370</c:v>
                </c:pt>
                <c:pt idx="335">
                  <c:v>370</c:v>
                </c:pt>
                <c:pt idx="336">
                  <c:v>370</c:v>
                </c:pt>
                <c:pt idx="337">
                  <c:v>370</c:v>
                </c:pt>
                <c:pt idx="338">
                  <c:v>370</c:v>
                </c:pt>
                <c:pt idx="339">
                  <c:v>370</c:v>
                </c:pt>
                <c:pt idx="340">
                  <c:v>370</c:v>
                </c:pt>
                <c:pt idx="341">
                  <c:v>370</c:v>
                </c:pt>
                <c:pt idx="342">
                  <c:v>370</c:v>
                </c:pt>
                <c:pt idx="343">
                  <c:v>370</c:v>
                </c:pt>
                <c:pt idx="344">
                  <c:v>370</c:v>
                </c:pt>
                <c:pt idx="345">
                  <c:v>370</c:v>
                </c:pt>
                <c:pt idx="346">
                  <c:v>370</c:v>
                </c:pt>
                <c:pt idx="347">
                  <c:v>370</c:v>
                </c:pt>
                <c:pt idx="348">
                  <c:v>370</c:v>
                </c:pt>
                <c:pt idx="349">
                  <c:v>370</c:v>
                </c:pt>
                <c:pt idx="350">
                  <c:v>370</c:v>
                </c:pt>
                <c:pt idx="351">
                  <c:v>370</c:v>
                </c:pt>
                <c:pt idx="352">
                  <c:v>370</c:v>
                </c:pt>
                <c:pt idx="353">
                  <c:v>370</c:v>
                </c:pt>
                <c:pt idx="354">
                  <c:v>370</c:v>
                </c:pt>
                <c:pt idx="355">
                  <c:v>370</c:v>
                </c:pt>
                <c:pt idx="356">
                  <c:v>370</c:v>
                </c:pt>
                <c:pt idx="357">
                  <c:v>370</c:v>
                </c:pt>
                <c:pt idx="358">
                  <c:v>370</c:v>
                </c:pt>
                <c:pt idx="359">
                  <c:v>370</c:v>
                </c:pt>
                <c:pt idx="360">
                  <c:v>370</c:v>
                </c:pt>
                <c:pt idx="361">
                  <c:v>370</c:v>
                </c:pt>
                <c:pt idx="362">
                  <c:v>370</c:v>
                </c:pt>
                <c:pt idx="363">
                  <c:v>370</c:v>
                </c:pt>
                <c:pt idx="364">
                  <c:v>370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152-4C52-9586-8581D6572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2975712"/>
        <c:axId val="822973536"/>
      </c:lineChart>
      <c:dateAx>
        <c:axId val="8229757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Month</a:t>
                </a:r>
              </a:p>
            </c:rich>
          </c:tx>
          <c:layout>
            <c:manualLayout>
              <c:xMode val="edge"/>
              <c:yMode val="edge"/>
              <c:x val="0.49720694244205388"/>
              <c:y val="0.92483011377564128"/>
            </c:manualLayout>
          </c:layout>
          <c:overlay val="0"/>
          <c:spPr>
            <a:noFill/>
            <a:ln w="25400">
              <a:noFill/>
            </a:ln>
          </c:spPr>
        </c:title>
        <c:numFmt formatCode="mmm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822973536"/>
        <c:crossesAt val="415"/>
        <c:auto val="1"/>
        <c:lblOffset val="100"/>
        <c:baseTimeUnit val="days"/>
        <c:majorUnit val="1"/>
        <c:majorTimeUnit val="months"/>
        <c:minorUnit val="1"/>
        <c:minorTimeUnit val="days"/>
      </c:dateAx>
      <c:valAx>
        <c:axId val="822973536"/>
        <c:scaling>
          <c:orientation val="minMax"/>
          <c:min val="3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Level (m, msl)</a:t>
                </a:r>
              </a:p>
            </c:rich>
          </c:tx>
          <c:layout>
            <c:manualLayout>
              <c:xMode val="edge"/>
              <c:yMode val="edge"/>
              <c:x val="5.586577206018262E-3"/>
              <c:y val="0.3872442140632192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82297571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4882684558796348"/>
          <c:y val="0.72437429375997697"/>
          <c:w val="0.47821245055635658"/>
          <c:h val="9.567198177676539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7412</xdr:row>
      <xdr:rowOff>123825</xdr:rowOff>
    </xdr:from>
    <xdr:to>
      <xdr:col>14</xdr:col>
      <xdr:colOff>352425</xdr:colOff>
      <xdr:row>7431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438150</xdr:colOff>
      <xdr:row>10707</xdr:row>
      <xdr:rowOff>133350</xdr:rowOff>
    </xdr:from>
    <xdr:to>
      <xdr:col>33</xdr:col>
      <xdr:colOff>504825</xdr:colOff>
      <xdr:row>10720</xdr:row>
      <xdr:rowOff>142875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381000</xdr:colOff>
      <xdr:row>10452</xdr:row>
      <xdr:rowOff>180975</xdr:rowOff>
    </xdr:from>
    <xdr:to>
      <xdr:col>21</xdr:col>
      <xdr:colOff>57150</xdr:colOff>
      <xdr:row>10473</xdr:row>
      <xdr:rowOff>161925</xdr:rowOff>
    </xdr:to>
    <xdr:graphicFrame macro="">
      <xdr:nvGraphicFramePr>
        <xdr:cNvPr id="4" name="Chart 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0.91853</cdr:x>
      <cdr:y>0.14012</cdr:y>
    </cdr:from>
    <cdr:to>
      <cdr:x>0.91853</cdr:x>
      <cdr:y>0.1902</cdr:y>
    </cdr:to>
    <cdr:sp macro="" textlink="">
      <cdr:nvSpPr>
        <cdr:cNvPr id="6145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7842245" y="590415"/>
          <a:ext cx="0" cy="20990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19050">
          <a:solidFill>
            <a:srgbClr val="000000"/>
          </a:solidFill>
          <a:round/>
          <a:headEnd/>
          <a:tailEnd type="triangle" w="med" len="med"/>
        </a:ln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AU"/>
        </a:p>
      </cdr:txBody>
    </cdr:sp>
  </cdr:relSizeAnchor>
  <cdr:relSizeAnchor xmlns:cdr="http://schemas.openxmlformats.org/drawingml/2006/chartDrawing">
    <cdr:from>
      <cdr:x>0.96129</cdr:x>
      <cdr:y>0.14012</cdr:y>
    </cdr:from>
    <cdr:to>
      <cdr:x>0.96129</cdr:x>
      <cdr:y>0.18874</cdr:y>
    </cdr:to>
    <cdr:sp macro="" textlink="">
      <cdr:nvSpPr>
        <cdr:cNvPr id="6146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8207238" y="590415"/>
          <a:ext cx="0" cy="203764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19050">
          <a:solidFill>
            <a:srgbClr val="000000"/>
          </a:solidFill>
          <a:round/>
          <a:headEnd/>
          <a:tailEnd type="triangle" w="med" len="med"/>
        </a:ln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AU"/>
        </a:p>
      </cdr:txBody>
    </cdr:sp>
  </cdr:relSizeAnchor>
  <cdr:relSizeAnchor xmlns:cdr="http://schemas.openxmlformats.org/drawingml/2006/chartDrawing">
    <cdr:from>
      <cdr:x>0.88515</cdr:x>
      <cdr:y>0.01136</cdr:y>
    </cdr:from>
    <cdr:to>
      <cdr:x>0.98849</cdr:x>
      <cdr:y>0.11911</cdr:y>
    </cdr:to>
    <cdr:sp macro="" textlink="">
      <cdr:nvSpPr>
        <cdr:cNvPr id="6147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557424" y="50800"/>
          <a:ext cx="881891" cy="451556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>
          <a:noFill/>
        </a:ln>
      </cdr:spPr>
      <cdr:txBody>
        <a:bodyPr xmlns:a="http://schemas.openxmlformats.org/drawingml/2006/main" vertOverflow="clip" wrap="square" lIns="27432" tIns="27432" rIns="27432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Spilling Periods</a:t>
          </a:r>
        </a:p>
      </cdr:txBody>
    </cdr:sp>
  </cdr:relSizeAnchor>
  <cdr:relSizeAnchor xmlns:cdr="http://schemas.openxmlformats.org/drawingml/2006/chartDrawing">
    <cdr:from>
      <cdr:x>0.91853</cdr:x>
      <cdr:y>0.14012</cdr:y>
    </cdr:from>
    <cdr:to>
      <cdr:x>0.91853</cdr:x>
      <cdr:y>0.1902</cdr:y>
    </cdr:to>
    <cdr:sp macro="" textlink="">
      <cdr:nvSpPr>
        <cdr:cNvPr id="2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7842245" y="590415"/>
          <a:ext cx="0" cy="20990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19050">
          <a:solidFill>
            <a:srgbClr val="000000"/>
          </a:solidFill>
          <a:round/>
          <a:headEnd/>
          <a:tailEnd type="triangle" w="med" len="med"/>
        </a:ln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AU"/>
        </a:p>
      </cdr:txBody>
    </cdr:sp>
  </cdr:relSizeAnchor>
  <cdr:relSizeAnchor xmlns:cdr="http://schemas.openxmlformats.org/drawingml/2006/chartDrawing">
    <cdr:from>
      <cdr:x>0.96129</cdr:x>
      <cdr:y>0.14012</cdr:y>
    </cdr:from>
    <cdr:to>
      <cdr:x>0.96129</cdr:x>
      <cdr:y>0.18874</cdr:y>
    </cdr:to>
    <cdr:sp macro="" textlink="">
      <cdr:nvSpPr>
        <cdr:cNvPr id="3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8207238" y="590415"/>
          <a:ext cx="0" cy="203764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19050">
          <a:solidFill>
            <a:srgbClr val="000000"/>
          </a:solidFill>
          <a:round/>
          <a:headEnd/>
          <a:tailEnd type="triangle" w="med" len="med"/>
        </a:ln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AU"/>
        </a:p>
      </cdr:txBody>
    </cdr:sp>
  </cdr:relSizeAnchor>
  <cdr:relSizeAnchor xmlns:cdr="http://schemas.openxmlformats.org/drawingml/2006/chartDrawing">
    <cdr:from>
      <cdr:x>0.88515</cdr:x>
      <cdr:y>0.01136</cdr:y>
    </cdr:from>
    <cdr:to>
      <cdr:x>0.98849</cdr:x>
      <cdr:y>0.11911</cdr:y>
    </cdr:to>
    <cdr:sp macro="" textlink="">
      <cdr:nvSpPr>
        <cdr:cNvPr id="4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557424" y="50800"/>
          <a:ext cx="881891" cy="451556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>
          <a:noFill/>
        </a:ln>
      </cdr:spPr>
      <cdr:txBody>
        <a:bodyPr xmlns:a="http://schemas.openxmlformats.org/drawingml/2006/main" vertOverflow="clip" wrap="square" lIns="27432" tIns="27432" rIns="27432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Spilling Periods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0.91853</cdr:x>
      <cdr:y>0.14012</cdr:y>
    </cdr:from>
    <cdr:to>
      <cdr:x>0.91853</cdr:x>
      <cdr:y>0.1902</cdr:y>
    </cdr:to>
    <cdr:sp macro="" textlink="">
      <cdr:nvSpPr>
        <cdr:cNvPr id="6145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7842245" y="590415"/>
          <a:ext cx="0" cy="20990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19050">
          <a:solidFill>
            <a:srgbClr val="000000"/>
          </a:solidFill>
          <a:round/>
          <a:headEnd/>
          <a:tailEnd type="triangle" w="med" len="med"/>
        </a:ln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AU"/>
        </a:p>
      </cdr:txBody>
    </cdr:sp>
  </cdr:relSizeAnchor>
  <cdr:relSizeAnchor xmlns:cdr="http://schemas.openxmlformats.org/drawingml/2006/chartDrawing">
    <cdr:from>
      <cdr:x>0.96129</cdr:x>
      <cdr:y>0.14012</cdr:y>
    </cdr:from>
    <cdr:to>
      <cdr:x>0.96129</cdr:x>
      <cdr:y>0.18874</cdr:y>
    </cdr:to>
    <cdr:sp macro="" textlink="">
      <cdr:nvSpPr>
        <cdr:cNvPr id="6146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8207238" y="590415"/>
          <a:ext cx="0" cy="203764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19050">
          <a:solidFill>
            <a:srgbClr val="000000"/>
          </a:solidFill>
          <a:round/>
          <a:headEnd/>
          <a:tailEnd type="triangle" w="med" len="med"/>
        </a:ln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AU"/>
        </a:p>
      </cdr:txBody>
    </cdr:sp>
  </cdr:relSizeAnchor>
  <cdr:relSizeAnchor xmlns:cdr="http://schemas.openxmlformats.org/drawingml/2006/chartDrawing">
    <cdr:from>
      <cdr:x>0.88515</cdr:x>
      <cdr:y>0.01136</cdr:y>
    </cdr:from>
    <cdr:to>
      <cdr:x>0.98849</cdr:x>
      <cdr:y>0.11911</cdr:y>
    </cdr:to>
    <cdr:sp macro="" textlink="">
      <cdr:nvSpPr>
        <cdr:cNvPr id="6147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557424" y="50800"/>
          <a:ext cx="881891" cy="451556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>
          <a:noFill/>
        </a:ln>
      </cdr:spPr>
      <cdr:txBody>
        <a:bodyPr xmlns:a="http://schemas.openxmlformats.org/drawingml/2006/main" vertOverflow="clip" wrap="square" lIns="27432" tIns="27432" rIns="27432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Spilling Periods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Thilakshana\Instrumentation%20Data%20Base\PAST%20DATA%20-%20%20VICTORIA\Hydrological%20Data%20upto%20202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Thilakshana\Instrumentation%20Data%20Base\Rajitha%20-%20water%20return\Hydrological%20Data-yearly%20variationVictoria-Annex%2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VICTORIA"/>
      <sheetName val="Sheet1"/>
      <sheetName val="Sheet2"/>
      <sheetName val="Graph 2"/>
      <sheetName val="Annual"/>
      <sheetName val="Graph"/>
      <sheetName val="High Levels"/>
      <sheetName val="Low Level"/>
      <sheetName val="2010-2011-2019"/>
      <sheetName val="Water level graph (2013-2018)"/>
      <sheetName val="Water level graph (2013-2018) 2"/>
      <sheetName val="Sheet4"/>
    </sheetNames>
    <sheetDataSet>
      <sheetData sheetId="0"/>
      <sheetData sheetId="1">
        <row r="11475">
          <cell r="B11475">
            <v>42370</v>
          </cell>
          <cell r="L11475">
            <v>15.5</v>
          </cell>
        </row>
        <row r="11476">
          <cell r="B11476">
            <v>42371</v>
          </cell>
          <cell r="L11476">
            <v>1.1000000000000001</v>
          </cell>
        </row>
        <row r="11477">
          <cell r="B11477">
            <v>42372</v>
          </cell>
          <cell r="L11477">
            <v>0</v>
          </cell>
        </row>
        <row r="11478">
          <cell r="B11478">
            <v>42373</v>
          </cell>
          <cell r="L11478">
            <v>0</v>
          </cell>
        </row>
        <row r="11479">
          <cell r="B11479">
            <v>42374</v>
          </cell>
          <cell r="L11479">
            <v>0</v>
          </cell>
        </row>
        <row r="11480">
          <cell r="B11480">
            <v>42375</v>
          </cell>
          <cell r="L11480">
            <v>2.1</v>
          </cell>
        </row>
        <row r="11481">
          <cell r="B11481">
            <v>42376</v>
          </cell>
          <cell r="L11481">
            <v>1.3</v>
          </cell>
        </row>
        <row r="11482">
          <cell r="B11482">
            <v>42377</v>
          </cell>
          <cell r="L11482">
            <v>0</v>
          </cell>
        </row>
        <row r="11483">
          <cell r="B11483">
            <v>42378</v>
          </cell>
          <cell r="L11483">
            <v>0</v>
          </cell>
        </row>
        <row r="11484">
          <cell r="B11484">
            <v>42379</v>
          </cell>
          <cell r="L11484">
            <v>0.7</v>
          </cell>
        </row>
        <row r="11485">
          <cell r="B11485">
            <v>42380</v>
          </cell>
          <cell r="L11485">
            <v>0</v>
          </cell>
        </row>
        <row r="11486">
          <cell r="B11486">
            <v>42381</v>
          </cell>
          <cell r="L11486">
            <v>0</v>
          </cell>
        </row>
        <row r="11487">
          <cell r="B11487">
            <v>42382</v>
          </cell>
          <cell r="L11487">
            <v>0</v>
          </cell>
        </row>
        <row r="11488">
          <cell r="B11488">
            <v>42383</v>
          </cell>
          <cell r="L11488">
            <v>0</v>
          </cell>
        </row>
        <row r="11489">
          <cell r="B11489">
            <v>42384</v>
          </cell>
          <cell r="L11489">
            <v>0</v>
          </cell>
        </row>
        <row r="11490">
          <cell r="B11490">
            <v>42385</v>
          </cell>
          <cell r="L11490">
            <v>0</v>
          </cell>
        </row>
        <row r="11491">
          <cell r="B11491">
            <v>42386</v>
          </cell>
          <cell r="L11491">
            <v>0</v>
          </cell>
        </row>
        <row r="11492">
          <cell r="B11492">
            <v>42387</v>
          </cell>
          <cell r="L11492">
            <v>0</v>
          </cell>
        </row>
        <row r="11493">
          <cell r="B11493">
            <v>42388</v>
          </cell>
          <cell r="L11493">
            <v>0</v>
          </cell>
        </row>
        <row r="11494">
          <cell r="B11494">
            <v>42389</v>
          </cell>
          <cell r="L11494">
            <v>0</v>
          </cell>
        </row>
        <row r="11495">
          <cell r="B11495">
            <v>42390</v>
          </cell>
          <cell r="L11495">
            <v>0</v>
          </cell>
        </row>
        <row r="11496">
          <cell r="B11496">
            <v>42391</v>
          </cell>
          <cell r="L11496">
            <v>0</v>
          </cell>
        </row>
        <row r="11497">
          <cell r="B11497">
            <v>42392</v>
          </cell>
          <cell r="L11497">
            <v>3.5</v>
          </cell>
        </row>
        <row r="11498">
          <cell r="B11498">
            <v>42393</v>
          </cell>
          <cell r="L11498">
            <v>0</v>
          </cell>
        </row>
        <row r="11499">
          <cell r="B11499">
            <v>42394</v>
          </cell>
          <cell r="L11499">
            <v>0.4</v>
          </cell>
        </row>
        <row r="11500">
          <cell r="B11500">
            <v>42395</v>
          </cell>
          <cell r="L11500">
            <v>0</v>
          </cell>
        </row>
        <row r="11501">
          <cell r="B11501">
            <v>42396</v>
          </cell>
          <cell r="L11501">
            <v>0</v>
          </cell>
        </row>
        <row r="11502">
          <cell r="B11502">
            <v>42397</v>
          </cell>
          <cell r="L11502">
            <v>0</v>
          </cell>
        </row>
        <row r="11503">
          <cell r="B11503">
            <v>42398</v>
          </cell>
          <cell r="L11503">
            <v>0</v>
          </cell>
        </row>
        <row r="11504">
          <cell r="B11504">
            <v>42399</v>
          </cell>
          <cell r="L11504">
            <v>0</v>
          </cell>
        </row>
        <row r="11505">
          <cell r="B11505">
            <v>42400</v>
          </cell>
          <cell r="L11505">
            <v>0</v>
          </cell>
        </row>
        <row r="11506">
          <cell r="B11506">
            <v>42401</v>
          </cell>
          <cell r="L11506">
            <v>0</v>
          </cell>
        </row>
        <row r="11507">
          <cell r="B11507">
            <v>42402</v>
          </cell>
          <cell r="L11507">
            <v>0</v>
          </cell>
        </row>
        <row r="11508">
          <cell r="B11508">
            <v>42403</v>
          </cell>
          <cell r="L11508">
            <v>0</v>
          </cell>
        </row>
        <row r="11509">
          <cell r="B11509">
            <v>42404</v>
          </cell>
          <cell r="L11509">
            <v>0</v>
          </cell>
        </row>
        <row r="11510">
          <cell r="B11510">
            <v>42405</v>
          </cell>
          <cell r="L11510">
            <v>0</v>
          </cell>
        </row>
        <row r="11511">
          <cell r="B11511">
            <v>42406</v>
          </cell>
          <cell r="L11511">
            <v>0</v>
          </cell>
        </row>
        <row r="11512">
          <cell r="B11512">
            <v>42407</v>
          </cell>
          <cell r="L11512">
            <v>0</v>
          </cell>
        </row>
        <row r="11513">
          <cell r="B11513">
            <v>42408</v>
          </cell>
          <cell r="L11513">
            <v>0</v>
          </cell>
        </row>
        <row r="11514">
          <cell r="B11514">
            <v>42409</v>
          </cell>
          <cell r="L11514">
            <v>0.5</v>
          </cell>
        </row>
        <row r="11515">
          <cell r="B11515">
            <v>42410</v>
          </cell>
          <cell r="L11515">
            <v>0</v>
          </cell>
        </row>
        <row r="11516">
          <cell r="B11516">
            <v>42411</v>
          </cell>
          <cell r="L11516">
            <v>0</v>
          </cell>
        </row>
        <row r="11517">
          <cell r="B11517">
            <v>42412</v>
          </cell>
          <cell r="L11517">
            <v>0</v>
          </cell>
        </row>
        <row r="11518">
          <cell r="B11518">
            <v>42413</v>
          </cell>
          <cell r="L11518">
            <v>0</v>
          </cell>
        </row>
        <row r="11519">
          <cell r="B11519">
            <v>42414</v>
          </cell>
          <cell r="L11519">
            <v>0</v>
          </cell>
        </row>
        <row r="11520">
          <cell r="B11520">
            <v>42415</v>
          </cell>
          <cell r="L11520">
            <v>2.5</v>
          </cell>
        </row>
        <row r="11521">
          <cell r="B11521">
            <v>42416</v>
          </cell>
          <cell r="L11521">
            <v>2.2000000000000002</v>
          </cell>
        </row>
        <row r="11522">
          <cell r="B11522">
            <v>42417</v>
          </cell>
          <cell r="L11522">
            <v>44</v>
          </cell>
        </row>
        <row r="11523">
          <cell r="B11523">
            <v>42418</v>
          </cell>
          <cell r="L11523">
            <v>37.6</v>
          </cell>
        </row>
        <row r="11524">
          <cell r="B11524">
            <v>42419</v>
          </cell>
          <cell r="L11524">
            <v>0</v>
          </cell>
        </row>
        <row r="11525">
          <cell r="B11525">
            <v>42420</v>
          </cell>
          <cell r="L11525">
            <v>0</v>
          </cell>
        </row>
        <row r="11526">
          <cell r="B11526">
            <v>42421</v>
          </cell>
          <cell r="L11526">
            <v>0</v>
          </cell>
        </row>
        <row r="11527">
          <cell r="B11527">
            <v>42422</v>
          </cell>
          <cell r="L11527">
            <v>0</v>
          </cell>
        </row>
        <row r="11528">
          <cell r="B11528">
            <v>42423</v>
          </cell>
          <cell r="L11528">
            <v>0</v>
          </cell>
        </row>
        <row r="11529">
          <cell r="B11529">
            <v>42424</v>
          </cell>
          <cell r="L11529">
            <v>0</v>
          </cell>
        </row>
        <row r="11530">
          <cell r="B11530">
            <v>42425</v>
          </cell>
          <cell r="L11530">
            <v>4.3</v>
          </cell>
        </row>
        <row r="11531">
          <cell r="B11531">
            <v>42426</v>
          </cell>
          <cell r="L11531">
            <v>0</v>
          </cell>
        </row>
        <row r="11532">
          <cell r="B11532">
            <v>42427</v>
          </cell>
          <cell r="L11532">
            <v>2</v>
          </cell>
        </row>
        <row r="11533">
          <cell r="B11533">
            <v>42428</v>
          </cell>
          <cell r="L11533">
            <v>6.1</v>
          </cell>
        </row>
        <row r="11534">
          <cell r="B11534">
            <v>42429</v>
          </cell>
          <cell r="L11534">
            <v>0</v>
          </cell>
        </row>
        <row r="11535">
          <cell r="B11535">
            <v>42430</v>
          </cell>
          <cell r="L11535">
            <v>0</v>
          </cell>
        </row>
        <row r="11536">
          <cell r="B11536">
            <v>42431</v>
          </cell>
          <cell r="L11536">
            <v>0</v>
          </cell>
        </row>
        <row r="11537">
          <cell r="B11537">
            <v>42432</v>
          </cell>
          <cell r="L11537">
            <v>0.8</v>
          </cell>
        </row>
        <row r="11538">
          <cell r="B11538">
            <v>42433</v>
          </cell>
          <cell r="L11538">
            <v>0</v>
          </cell>
        </row>
        <row r="11539">
          <cell r="B11539">
            <v>42434</v>
          </cell>
          <cell r="L11539">
            <v>0</v>
          </cell>
        </row>
        <row r="11540">
          <cell r="B11540">
            <v>42435</v>
          </cell>
          <cell r="L11540">
            <v>0</v>
          </cell>
        </row>
        <row r="11541">
          <cell r="B11541">
            <v>42436</v>
          </cell>
          <cell r="L11541">
            <v>0</v>
          </cell>
        </row>
        <row r="11542">
          <cell r="B11542">
            <v>42437</v>
          </cell>
          <cell r="L11542">
            <v>0</v>
          </cell>
        </row>
        <row r="11543">
          <cell r="B11543">
            <v>42438</v>
          </cell>
          <cell r="L11543">
            <v>0</v>
          </cell>
        </row>
        <row r="11544">
          <cell r="B11544">
            <v>42439</v>
          </cell>
          <cell r="L11544">
            <v>0</v>
          </cell>
        </row>
        <row r="11545">
          <cell r="B11545">
            <v>42440</v>
          </cell>
          <cell r="L11545">
            <v>0</v>
          </cell>
        </row>
        <row r="11546">
          <cell r="B11546">
            <v>42441</v>
          </cell>
          <cell r="L11546">
            <v>0</v>
          </cell>
        </row>
        <row r="11547">
          <cell r="B11547">
            <v>42442</v>
          </cell>
          <cell r="L11547">
            <v>0</v>
          </cell>
        </row>
        <row r="11548">
          <cell r="B11548">
            <v>42443</v>
          </cell>
          <cell r="L11548">
            <v>0</v>
          </cell>
        </row>
        <row r="11549">
          <cell r="B11549">
            <v>42444</v>
          </cell>
          <cell r="L11549">
            <v>0</v>
          </cell>
        </row>
        <row r="11550">
          <cell r="B11550">
            <v>42445</v>
          </cell>
          <cell r="L11550">
            <v>0</v>
          </cell>
        </row>
        <row r="11551">
          <cell r="B11551">
            <v>42446</v>
          </cell>
          <cell r="L11551">
            <v>0</v>
          </cell>
        </row>
        <row r="11552">
          <cell r="B11552">
            <v>42447</v>
          </cell>
          <cell r="L11552">
            <v>0</v>
          </cell>
        </row>
        <row r="11553">
          <cell r="B11553">
            <v>42448</v>
          </cell>
          <cell r="L11553">
            <v>0</v>
          </cell>
        </row>
        <row r="11554">
          <cell r="B11554">
            <v>42449</v>
          </cell>
          <cell r="L11554">
            <v>0</v>
          </cell>
        </row>
        <row r="11555">
          <cell r="B11555">
            <v>42450</v>
          </cell>
          <cell r="L11555">
            <v>0</v>
          </cell>
        </row>
        <row r="11556">
          <cell r="B11556">
            <v>42451</v>
          </cell>
          <cell r="L11556">
            <v>0</v>
          </cell>
        </row>
        <row r="11557">
          <cell r="B11557">
            <v>42452</v>
          </cell>
          <cell r="L11557">
            <v>0</v>
          </cell>
        </row>
        <row r="11558">
          <cell r="B11558">
            <v>42453</v>
          </cell>
          <cell r="L11558">
            <v>0</v>
          </cell>
        </row>
        <row r="11559">
          <cell r="B11559">
            <v>42454</v>
          </cell>
          <cell r="L11559">
            <v>0</v>
          </cell>
        </row>
        <row r="11560">
          <cell r="B11560">
            <v>42455</v>
          </cell>
          <cell r="L11560">
            <v>0</v>
          </cell>
        </row>
        <row r="11561">
          <cell r="B11561">
            <v>42456</v>
          </cell>
          <cell r="L11561">
            <v>0</v>
          </cell>
        </row>
        <row r="11562">
          <cell r="B11562">
            <v>42457</v>
          </cell>
          <cell r="L11562">
            <v>41.8</v>
          </cell>
        </row>
        <row r="11563">
          <cell r="B11563">
            <v>42458</v>
          </cell>
          <cell r="L11563">
            <v>0</v>
          </cell>
        </row>
        <row r="11564">
          <cell r="B11564">
            <v>42459</v>
          </cell>
          <cell r="L11564">
            <v>1</v>
          </cell>
        </row>
        <row r="11565">
          <cell r="B11565">
            <v>42460</v>
          </cell>
          <cell r="L11565">
            <v>0.3</v>
          </cell>
        </row>
        <row r="11566">
          <cell r="B11566">
            <v>42461</v>
          </cell>
          <cell r="L11566">
            <v>0</v>
          </cell>
        </row>
        <row r="11567">
          <cell r="B11567">
            <v>42462</v>
          </cell>
          <cell r="L11567">
            <v>0</v>
          </cell>
        </row>
        <row r="11568">
          <cell r="B11568">
            <v>42463</v>
          </cell>
          <cell r="L11568">
            <v>0</v>
          </cell>
        </row>
        <row r="11569">
          <cell r="B11569">
            <v>42464</v>
          </cell>
          <cell r="L11569">
            <v>0</v>
          </cell>
        </row>
        <row r="11570">
          <cell r="B11570">
            <v>42465</v>
          </cell>
          <cell r="L11570">
            <v>0</v>
          </cell>
        </row>
        <row r="11571">
          <cell r="B11571">
            <v>42466</v>
          </cell>
          <cell r="L11571">
            <v>43.5</v>
          </cell>
        </row>
        <row r="11572">
          <cell r="B11572">
            <v>42467</v>
          </cell>
          <cell r="L11572">
            <v>0</v>
          </cell>
        </row>
        <row r="11573">
          <cell r="B11573">
            <v>42468</v>
          </cell>
          <cell r="L11573">
            <v>0</v>
          </cell>
        </row>
        <row r="11574">
          <cell r="B11574">
            <v>42469</v>
          </cell>
          <cell r="L11574">
            <v>52.5</v>
          </cell>
        </row>
        <row r="11575">
          <cell r="B11575">
            <v>42470</v>
          </cell>
          <cell r="L11575">
            <v>4</v>
          </cell>
        </row>
        <row r="11576">
          <cell r="B11576">
            <v>42471</v>
          </cell>
          <cell r="L11576">
            <v>1.8</v>
          </cell>
        </row>
        <row r="11577">
          <cell r="B11577">
            <v>42472</v>
          </cell>
          <cell r="L11577">
            <v>16.2</v>
          </cell>
        </row>
        <row r="11578">
          <cell r="B11578">
            <v>42473</v>
          </cell>
          <cell r="L11578">
            <v>0</v>
          </cell>
        </row>
        <row r="11579">
          <cell r="B11579">
            <v>42474</v>
          </cell>
          <cell r="L11579">
            <v>0</v>
          </cell>
        </row>
        <row r="11580">
          <cell r="B11580">
            <v>42475</v>
          </cell>
          <cell r="L11580">
            <v>0</v>
          </cell>
        </row>
        <row r="11581">
          <cell r="B11581">
            <v>42476</v>
          </cell>
          <cell r="L11581">
            <v>0</v>
          </cell>
        </row>
        <row r="11582">
          <cell r="B11582">
            <v>42477</v>
          </cell>
          <cell r="L11582">
            <v>0.4</v>
          </cell>
        </row>
        <row r="11583">
          <cell r="B11583">
            <v>42478</v>
          </cell>
          <cell r="L11583">
            <v>0</v>
          </cell>
        </row>
        <row r="11584">
          <cell r="B11584">
            <v>42479</v>
          </cell>
          <cell r="L11584">
            <v>2</v>
          </cell>
        </row>
        <row r="11585">
          <cell r="B11585">
            <v>42480</v>
          </cell>
          <cell r="L11585">
            <v>0</v>
          </cell>
        </row>
        <row r="11586">
          <cell r="B11586">
            <v>42481</v>
          </cell>
          <cell r="L11586">
            <v>0</v>
          </cell>
        </row>
        <row r="11587">
          <cell r="B11587">
            <v>42482</v>
          </cell>
          <cell r="L11587">
            <v>0</v>
          </cell>
        </row>
        <row r="11588">
          <cell r="B11588">
            <v>42483</v>
          </cell>
          <cell r="L11588">
            <v>0</v>
          </cell>
        </row>
        <row r="11589">
          <cell r="B11589">
            <v>42484</v>
          </cell>
          <cell r="L11589">
            <v>0</v>
          </cell>
        </row>
        <row r="11590">
          <cell r="B11590">
            <v>42485</v>
          </cell>
          <cell r="L11590">
            <v>0</v>
          </cell>
        </row>
        <row r="11591">
          <cell r="B11591">
            <v>42486</v>
          </cell>
          <cell r="L11591">
            <v>0</v>
          </cell>
        </row>
        <row r="11592">
          <cell r="B11592">
            <v>42487</v>
          </cell>
          <cell r="L11592">
            <v>0</v>
          </cell>
        </row>
        <row r="11593">
          <cell r="B11593">
            <v>42488</v>
          </cell>
          <cell r="L11593">
            <v>0</v>
          </cell>
        </row>
        <row r="11594">
          <cell r="B11594">
            <v>42489</v>
          </cell>
          <cell r="L11594">
            <v>0</v>
          </cell>
        </row>
        <row r="11595">
          <cell r="B11595">
            <v>42490</v>
          </cell>
          <cell r="L11595">
            <v>1.06</v>
          </cell>
        </row>
        <row r="11596">
          <cell r="B11596">
            <v>42491</v>
          </cell>
          <cell r="L11596">
            <v>0</v>
          </cell>
        </row>
        <row r="11597">
          <cell r="B11597">
            <v>42492</v>
          </cell>
          <cell r="L11597">
            <v>0.7</v>
          </cell>
        </row>
        <row r="11598">
          <cell r="B11598">
            <v>42493</v>
          </cell>
          <cell r="L11598">
            <v>0</v>
          </cell>
        </row>
        <row r="11599">
          <cell r="B11599">
            <v>42494</v>
          </cell>
          <cell r="L11599">
            <v>0</v>
          </cell>
        </row>
        <row r="11600">
          <cell r="B11600">
            <v>42495</v>
          </cell>
          <cell r="L11600">
            <v>0.3</v>
          </cell>
        </row>
        <row r="11601">
          <cell r="B11601">
            <v>42496</v>
          </cell>
          <cell r="L11601">
            <v>18.8</v>
          </cell>
        </row>
        <row r="11602">
          <cell r="B11602">
            <v>42497</v>
          </cell>
          <cell r="L11602">
            <v>3.1</v>
          </cell>
        </row>
        <row r="11603">
          <cell r="B11603">
            <v>42498</v>
          </cell>
          <cell r="L11603">
            <v>18.7</v>
          </cell>
        </row>
        <row r="11604">
          <cell r="B11604">
            <v>42499</v>
          </cell>
          <cell r="L11604">
            <v>0</v>
          </cell>
        </row>
        <row r="11605">
          <cell r="B11605">
            <v>42500</v>
          </cell>
          <cell r="L11605">
            <v>7.8</v>
          </cell>
        </row>
        <row r="11606">
          <cell r="B11606">
            <v>42501</v>
          </cell>
          <cell r="L11606">
            <v>25</v>
          </cell>
        </row>
        <row r="11607">
          <cell r="B11607">
            <v>42502</v>
          </cell>
          <cell r="L11607">
            <v>0</v>
          </cell>
        </row>
        <row r="11608">
          <cell r="B11608">
            <v>42503</v>
          </cell>
          <cell r="L11608">
            <v>53</v>
          </cell>
        </row>
        <row r="11609">
          <cell r="B11609">
            <v>42504</v>
          </cell>
          <cell r="L11609">
            <v>41.8</v>
          </cell>
        </row>
        <row r="11610">
          <cell r="B11610">
            <v>42505</v>
          </cell>
          <cell r="L11610">
            <v>100.7</v>
          </cell>
        </row>
        <row r="11611">
          <cell r="B11611">
            <v>42506</v>
          </cell>
          <cell r="L11611">
            <v>36.299999999999997</v>
          </cell>
        </row>
        <row r="11612">
          <cell r="B11612">
            <v>42507</v>
          </cell>
          <cell r="L11612">
            <v>46.5</v>
          </cell>
        </row>
        <row r="11613">
          <cell r="B11613">
            <v>42508</v>
          </cell>
          <cell r="L11613">
            <v>1.5</v>
          </cell>
        </row>
        <row r="11614">
          <cell r="B11614">
            <v>42509</v>
          </cell>
          <cell r="L11614">
            <v>8.6</v>
          </cell>
        </row>
        <row r="11615">
          <cell r="B11615">
            <v>42510</v>
          </cell>
          <cell r="L11615">
            <v>1.4</v>
          </cell>
        </row>
        <row r="11616">
          <cell r="B11616">
            <v>42511</v>
          </cell>
          <cell r="L11616">
            <v>0</v>
          </cell>
        </row>
        <row r="11617">
          <cell r="B11617">
            <v>42512</v>
          </cell>
          <cell r="L11617">
            <v>0</v>
          </cell>
        </row>
        <row r="11618">
          <cell r="B11618">
            <v>42513</v>
          </cell>
          <cell r="L11618">
            <v>0</v>
          </cell>
        </row>
        <row r="11619">
          <cell r="B11619">
            <v>42514</v>
          </cell>
          <cell r="L11619">
            <v>0</v>
          </cell>
        </row>
        <row r="11620">
          <cell r="B11620">
            <v>42515</v>
          </cell>
          <cell r="L11620">
            <v>0</v>
          </cell>
        </row>
        <row r="11621">
          <cell r="B11621">
            <v>42516</v>
          </cell>
          <cell r="L11621">
            <v>0</v>
          </cell>
        </row>
        <row r="11622">
          <cell r="B11622">
            <v>42517</v>
          </cell>
          <cell r="L11622">
            <v>0</v>
          </cell>
        </row>
        <row r="11623">
          <cell r="B11623">
            <v>42518</v>
          </cell>
          <cell r="L11623">
            <v>0</v>
          </cell>
        </row>
        <row r="11624">
          <cell r="B11624">
            <v>42519</v>
          </cell>
          <cell r="L11624">
            <v>0</v>
          </cell>
        </row>
        <row r="11625">
          <cell r="B11625">
            <v>42520</v>
          </cell>
          <cell r="L11625">
            <v>4</v>
          </cell>
        </row>
        <row r="11626">
          <cell r="B11626">
            <v>42521</v>
          </cell>
          <cell r="L11626">
            <v>1.3</v>
          </cell>
        </row>
        <row r="11627">
          <cell r="B11627">
            <v>42522</v>
          </cell>
          <cell r="L11627">
            <v>0</v>
          </cell>
        </row>
        <row r="11628">
          <cell r="B11628">
            <v>42523</v>
          </cell>
          <cell r="L11628">
            <v>0</v>
          </cell>
        </row>
        <row r="11629">
          <cell r="B11629">
            <v>42524</v>
          </cell>
          <cell r="L11629">
            <v>1</v>
          </cell>
        </row>
        <row r="11630">
          <cell r="B11630">
            <v>42525</v>
          </cell>
          <cell r="L11630">
            <v>0</v>
          </cell>
        </row>
        <row r="11631">
          <cell r="B11631">
            <v>42526</v>
          </cell>
          <cell r="L11631">
            <v>0</v>
          </cell>
        </row>
        <row r="11632">
          <cell r="B11632">
            <v>42527</v>
          </cell>
          <cell r="L11632">
            <v>0</v>
          </cell>
        </row>
        <row r="11633">
          <cell r="B11633">
            <v>42528</v>
          </cell>
          <cell r="L11633">
            <v>0</v>
          </cell>
        </row>
        <row r="11634">
          <cell r="B11634">
            <v>42529</v>
          </cell>
          <cell r="L11634">
            <v>0</v>
          </cell>
        </row>
        <row r="11635">
          <cell r="B11635">
            <v>42530</v>
          </cell>
          <cell r="L11635">
            <v>0</v>
          </cell>
        </row>
        <row r="11636">
          <cell r="B11636">
            <v>42531</v>
          </cell>
          <cell r="L11636">
            <v>0</v>
          </cell>
        </row>
        <row r="11637">
          <cell r="B11637">
            <v>42532</v>
          </cell>
          <cell r="L11637">
            <v>0</v>
          </cell>
        </row>
        <row r="11638">
          <cell r="B11638">
            <v>42533</v>
          </cell>
          <cell r="L11638">
            <v>0</v>
          </cell>
        </row>
        <row r="11639">
          <cell r="B11639">
            <v>42534</v>
          </cell>
          <cell r="L11639">
            <v>0</v>
          </cell>
        </row>
        <row r="11640">
          <cell r="B11640">
            <v>42535</v>
          </cell>
          <cell r="L11640">
            <v>0</v>
          </cell>
        </row>
        <row r="11641">
          <cell r="B11641">
            <v>42536</v>
          </cell>
          <cell r="L11641">
            <v>0</v>
          </cell>
        </row>
        <row r="11642">
          <cell r="B11642">
            <v>42537</v>
          </cell>
          <cell r="L11642">
            <v>0</v>
          </cell>
        </row>
        <row r="11643">
          <cell r="B11643">
            <v>42538</v>
          </cell>
          <cell r="L11643">
            <v>0</v>
          </cell>
        </row>
        <row r="11644">
          <cell r="B11644">
            <v>42539</v>
          </cell>
          <cell r="L11644">
            <v>2.4</v>
          </cell>
        </row>
        <row r="11645">
          <cell r="B11645">
            <v>42540</v>
          </cell>
          <cell r="L11645">
            <v>0</v>
          </cell>
        </row>
        <row r="11646">
          <cell r="B11646">
            <v>42541</v>
          </cell>
          <cell r="L11646">
            <v>2.5</v>
          </cell>
        </row>
        <row r="11647">
          <cell r="B11647">
            <v>42542</v>
          </cell>
          <cell r="L11647">
            <v>1</v>
          </cell>
        </row>
        <row r="11648">
          <cell r="B11648">
            <v>42543</v>
          </cell>
          <cell r="L11648">
            <v>0.5</v>
          </cell>
        </row>
        <row r="11649">
          <cell r="B11649">
            <v>42544</v>
          </cell>
          <cell r="L11649">
            <v>0</v>
          </cell>
        </row>
        <row r="11650">
          <cell r="B11650">
            <v>42545</v>
          </cell>
          <cell r="L11650">
            <v>0</v>
          </cell>
        </row>
        <row r="11651">
          <cell r="B11651">
            <v>42546</v>
          </cell>
          <cell r="L11651">
            <v>0</v>
          </cell>
        </row>
        <row r="11652">
          <cell r="B11652">
            <v>42547</v>
          </cell>
          <cell r="L11652">
            <v>0</v>
          </cell>
        </row>
        <row r="11653">
          <cell r="B11653">
            <v>42548</v>
          </cell>
          <cell r="L11653">
            <v>0</v>
          </cell>
        </row>
        <row r="11654">
          <cell r="B11654">
            <v>42549</v>
          </cell>
          <cell r="L11654">
            <v>3.8</v>
          </cell>
        </row>
        <row r="11655">
          <cell r="B11655">
            <v>42550</v>
          </cell>
          <cell r="L11655">
            <v>0</v>
          </cell>
        </row>
        <row r="11656">
          <cell r="B11656">
            <v>42551</v>
          </cell>
          <cell r="L11656">
            <v>0</v>
          </cell>
        </row>
        <row r="11657">
          <cell r="B11657">
            <v>42552</v>
          </cell>
          <cell r="L11657">
            <v>0</v>
          </cell>
        </row>
        <row r="11658">
          <cell r="B11658">
            <v>42553</v>
          </cell>
          <cell r="L11658">
            <v>0</v>
          </cell>
        </row>
        <row r="11659">
          <cell r="B11659">
            <v>42554</v>
          </cell>
          <cell r="L11659">
            <v>0</v>
          </cell>
        </row>
        <row r="11660">
          <cell r="B11660">
            <v>42555</v>
          </cell>
          <cell r="L11660">
            <v>0</v>
          </cell>
        </row>
        <row r="11661">
          <cell r="B11661">
            <v>42556</v>
          </cell>
          <cell r="L11661">
            <v>0</v>
          </cell>
        </row>
        <row r="11662">
          <cell r="B11662">
            <v>42557</v>
          </cell>
          <cell r="L11662">
            <v>0</v>
          </cell>
        </row>
        <row r="11663">
          <cell r="B11663">
            <v>42558</v>
          </cell>
          <cell r="L11663">
            <v>0</v>
          </cell>
        </row>
        <row r="11664">
          <cell r="B11664">
            <v>42559</v>
          </cell>
          <cell r="L11664">
            <v>0</v>
          </cell>
        </row>
        <row r="11665">
          <cell r="B11665">
            <v>42560</v>
          </cell>
          <cell r="L11665">
            <v>9.1</v>
          </cell>
        </row>
        <row r="11666">
          <cell r="B11666">
            <v>42561</v>
          </cell>
          <cell r="L11666">
            <v>3.4</v>
          </cell>
        </row>
        <row r="11667">
          <cell r="B11667">
            <v>42562</v>
          </cell>
          <cell r="L11667">
            <v>0</v>
          </cell>
        </row>
        <row r="11668">
          <cell r="B11668">
            <v>42563</v>
          </cell>
          <cell r="L11668">
            <v>0</v>
          </cell>
        </row>
        <row r="11669">
          <cell r="B11669">
            <v>42564</v>
          </cell>
          <cell r="L11669">
            <v>0</v>
          </cell>
        </row>
        <row r="11670">
          <cell r="B11670">
            <v>42565</v>
          </cell>
          <cell r="L11670">
            <v>0</v>
          </cell>
        </row>
        <row r="11671">
          <cell r="B11671">
            <v>42566</v>
          </cell>
          <cell r="L11671">
            <v>0</v>
          </cell>
        </row>
        <row r="11672">
          <cell r="B11672">
            <v>42567</v>
          </cell>
          <cell r="L11672">
            <v>0</v>
          </cell>
        </row>
        <row r="11673">
          <cell r="B11673">
            <v>42568</v>
          </cell>
          <cell r="L11673">
            <v>0</v>
          </cell>
        </row>
        <row r="11674">
          <cell r="B11674">
            <v>42569</v>
          </cell>
          <cell r="L11674">
            <v>0</v>
          </cell>
        </row>
        <row r="11675">
          <cell r="B11675">
            <v>42570</v>
          </cell>
          <cell r="L11675">
            <v>0</v>
          </cell>
        </row>
        <row r="11676">
          <cell r="B11676">
            <v>42571</v>
          </cell>
          <cell r="L11676">
            <v>0</v>
          </cell>
        </row>
        <row r="11677">
          <cell r="B11677">
            <v>42572</v>
          </cell>
          <cell r="L11677">
            <v>0</v>
          </cell>
        </row>
        <row r="11678">
          <cell r="B11678">
            <v>42573</v>
          </cell>
          <cell r="L11678">
            <v>0</v>
          </cell>
        </row>
        <row r="11679">
          <cell r="B11679">
            <v>42574</v>
          </cell>
          <cell r="L11679">
            <v>1</v>
          </cell>
        </row>
        <row r="11680">
          <cell r="B11680">
            <v>42575</v>
          </cell>
          <cell r="L11680">
            <v>0</v>
          </cell>
        </row>
        <row r="11681">
          <cell r="B11681">
            <v>42576</v>
          </cell>
          <cell r="L11681">
            <v>5.5</v>
          </cell>
        </row>
        <row r="11682">
          <cell r="B11682">
            <v>42577</v>
          </cell>
          <cell r="L11682">
            <v>27.2</v>
          </cell>
        </row>
        <row r="11683">
          <cell r="B11683">
            <v>42578</v>
          </cell>
          <cell r="L11683">
            <v>27.4</v>
          </cell>
        </row>
        <row r="11684">
          <cell r="B11684">
            <v>42579</v>
          </cell>
          <cell r="L11684">
            <v>0</v>
          </cell>
        </row>
        <row r="11685">
          <cell r="B11685">
            <v>42580</v>
          </cell>
          <cell r="L11685">
            <v>0.8</v>
          </cell>
        </row>
        <row r="11686">
          <cell r="B11686">
            <v>42581</v>
          </cell>
          <cell r="L11686">
            <v>0.7</v>
          </cell>
        </row>
        <row r="11687">
          <cell r="B11687">
            <v>42582</v>
          </cell>
          <cell r="L11687">
            <v>0</v>
          </cell>
        </row>
        <row r="11688">
          <cell r="B11688">
            <v>42583</v>
          </cell>
          <cell r="L11688">
            <v>0</v>
          </cell>
        </row>
        <row r="11689">
          <cell r="B11689">
            <v>42584</v>
          </cell>
          <cell r="L11689">
            <v>0</v>
          </cell>
        </row>
        <row r="11690">
          <cell r="B11690">
            <v>42585</v>
          </cell>
          <cell r="L11690">
            <v>0</v>
          </cell>
        </row>
        <row r="11691">
          <cell r="B11691">
            <v>42586</v>
          </cell>
          <cell r="L11691">
            <v>0</v>
          </cell>
        </row>
        <row r="11692">
          <cell r="B11692">
            <v>42587</v>
          </cell>
          <cell r="L11692">
            <v>0</v>
          </cell>
        </row>
        <row r="11693">
          <cell r="B11693">
            <v>42588</v>
          </cell>
          <cell r="L11693">
            <v>0</v>
          </cell>
        </row>
        <row r="11694">
          <cell r="B11694">
            <v>42589</v>
          </cell>
          <cell r="L11694">
            <v>0</v>
          </cell>
        </row>
        <row r="11695">
          <cell r="B11695">
            <v>42590</v>
          </cell>
          <cell r="L11695">
            <v>0</v>
          </cell>
        </row>
        <row r="11696">
          <cell r="B11696">
            <v>42591</v>
          </cell>
          <cell r="L11696">
            <v>0</v>
          </cell>
        </row>
        <row r="11697">
          <cell r="B11697">
            <v>42592</v>
          </cell>
          <cell r="L11697">
            <v>0</v>
          </cell>
        </row>
        <row r="11698">
          <cell r="B11698">
            <v>42593</v>
          </cell>
          <cell r="L11698">
            <v>0</v>
          </cell>
        </row>
        <row r="11699">
          <cell r="B11699">
            <v>42594</v>
          </cell>
          <cell r="L11699">
            <v>0</v>
          </cell>
        </row>
        <row r="11700">
          <cell r="B11700">
            <v>42595</v>
          </cell>
          <cell r="L11700">
            <v>0</v>
          </cell>
        </row>
        <row r="11701">
          <cell r="B11701">
            <v>42596</v>
          </cell>
          <cell r="L11701">
            <v>0</v>
          </cell>
        </row>
        <row r="11702">
          <cell r="B11702">
            <v>42597</v>
          </cell>
          <cell r="L11702">
            <v>0</v>
          </cell>
        </row>
        <row r="11703">
          <cell r="B11703">
            <v>42598</v>
          </cell>
          <cell r="L11703">
            <v>0</v>
          </cell>
        </row>
        <row r="11704">
          <cell r="B11704">
            <v>42599</v>
          </cell>
          <cell r="L11704">
            <v>0</v>
          </cell>
        </row>
        <row r="11705">
          <cell r="B11705">
            <v>42600</v>
          </cell>
          <cell r="L11705">
            <v>0</v>
          </cell>
        </row>
        <row r="11706">
          <cell r="B11706">
            <v>42601</v>
          </cell>
          <cell r="L11706">
            <v>0</v>
          </cell>
        </row>
        <row r="11707">
          <cell r="B11707">
            <v>42602</v>
          </cell>
          <cell r="L11707">
            <v>0</v>
          </cell>
        </row>
        <row r="11708">
          <cell r="B11708">
            <v>42603</v>
          </cell>
          <cell r="L11708">
            <v>0</v>
          </cell>
        </row>
        <row r="11709">
          <cell r="B11709">
            <v>42604</v>
          </cell>
          <cell r="L11709">
            <v>0</v>
          </cell>
        </row>
        <row r="11710">
          <cell r="B11710">
            <v>42605</v>
          </cell>
          <cell r="L11710">
            <v>0</v>
          </cell>
        </row>
        <row r="11711">
          <cell r="B11711">
            <v>42606</v>
          </cell>
          <cell r="L11711">
            <v>0</v>
          </cell>
        </row>
        <row r="11712">
          <cell r="B11712">
            <v>42607</v>
          </cell>
          <cell r="L11712">
            <v>0</v>
          </cell>
        </row>
        <row r="11713">
          <cell r="B11713">
            <v>42608</v>
          </cell>
          <cell r="L11713">
            <v>0</v>
          </cell>
        </row>
        <row r="11714">
          <cell r="B11714">
            <v>42609</v>
          </cell>
          <cell r="L11714">
            <v>0</v>
          </cell>
        </row>
        <row r="11715">
          <cell r="B11715">
            <v>42610</v>
          </cell>
          <cell r="L11715">
            <v>0</v>
          </cell>
        </row>
        <row r="11716">
          <cell r="B11716">
            <v>42611</v>
          </cell>
          <cell r="L11716">
            <v>0</v>
          </cell>
        </row>
        <row r="11717">
          <cell r="B11717">
            <v>42612</v>
          </cell>
          <cell r="L11717">
            <v>0</v>
          </cell>
        </row>
        <row r="11718">
          <cell r="B11718">
            <v>42613</v>
          </cell>
          <cell r="L11718">
            <v>0</v>
          </cell>
        </row>
        <row r="11719">
          <cell r="B11719">
            <v>42614</v>
          </cell>
          <cell r="L11719">
            <v>0</v>
          </cell>
        </row>
        <row r="11720">
          <cell r="B11720">
            <v>42615</v>
          </cell>
          <cell r="L11720">
            <v>0</v>
          </cell>
        </row>
        <row r="11721">
          <cell r="B11721">
            <v>42616</v>
          </cell>
          <cell r="L11721">
            <v>0</v>
          </cell>
        </row>
        <row r="11722">
          <cell r="B11722">
            <v>42617</v>
          </cell>
          <cell r="L11722">
            <v>0</v>
          </cell>
        </row>
        <row r="11723">
          <cell r="B11723">
            <v>42618</v>
          </cell>
          <cell r="L11723">
            <v>0</v>
          </cell>
        </row>
        <row r="11724">
          <cell r="B11724">
            <v>42619</v>
          </cell>
          <cell r="L11724">
            <v>0</v>
          </cell>
        </row>
        <row r="11725">
          <cell r="B11725">
            <v>42620</v>
          </cell>
          <cell r="L11725">
            <v>0</v>
          </cell>
        </row>
        <row r="11726">
          <cell r="B11726">
            <v>42621</v>
          </cell>
          <cell r="L11726">
            <v>0</v>
          </cell>
        </row>
        <row r="11727">
          <cell r="B11727">
            <v>42622</v>
          </cell>
          <cell r="L11727">
            <v>0</v>
          </cell>
        </row>
        <row r="11728">
          <cell r="B11728">
            <v>42623</v>
          </cell>
          <cell r="L11728">
            <v>0</v>
          </cell>
        </row>
        <row r="11729">
          <cell r="B11729">
            <v>42624</v>
          </cell>
          <cell r="L11729">
            <v>0</v>
          </cell>
        </row>
        <row r="11730">
          <cell r="B11730">
            <v>42625</v>
          </cell>
          <cell r="L11730">
            <v>0</v>
          </cell>
        </row>
        <row r="11731">
          <cell r="B11731">
            <v>42626</v>
          </cell>
          <cell r="L11731">
            <v>0</v>
          </cell>
        </row>
        <row r="11732">
          <cell r="B11732">
            <v>42627</v>
          </cell>
          <cell r="L11732">
            <v>0</v>
          </cell>
        </row>
        <row r="11733">
          <cell r="B11733">
            <v>42628</v>
          </cell>
          <cell r="L11733">
            <v>0</v>
          </cell>
        </row>
        <row r="11734">
          <cell r="B11734">
            <v>42629</v>
          </cell>
          <cell r="L11734">
            <v>0</v>
          </cell>
        </row>
        <row r="11735">
          <cell r="B11735">
            <v>42630</v>
          </cell>
          <cell r="L11735">
            <v>0</v>
          </cell>
        </row>
        <row r="11736">
          <cell r="B11736">
            <v>42631</v>
          </cell>
          <cell r="L11736">
            <v>0</v>
          </cell>
        </row>
        <row r="11737">
          <cell r="B11737">
            <v>42632</v>
          </cell>
          <cell r="L11737">
            <v>0</v>
          </cell>
        </row>
        <row r="11738">
          <cell r="B11738">
            <v>42633</v>
          </cell>
          <cell r="L11738">
            <v>0</v>
          </cell>
        </row>
        <row r="11739">
          <cell r="B11739">
            <v>42634</v>
          </cell>
          <cell r="L11739">
            <v>0</v>
          </cell>
        </row>
        <row r="11740">
          <cell r="B11740">
            <v>42635</v>
          </cell>
          <cell r="L11740">
            <v>0</v>
          </cell>
        </row>
        <row r="11741">
          <cell r="B11741">
            <v>42636</v>
          </cell>
          <cell r="L11741">
            <v>0</v>
          </cell>
        </row>
        <row r="11742">
          <cell r="B11742">
            <v>42637</v>
          </cell>
          <cell r="L11742">
            <v>0</v>
          </cell>
        </row>
        <row r="11743">
          <cell r="B11743">
            <v>42638</v>
          </cell>
          <cell r="L11743">
            <v>0</v>
          </cell>
        </row>
        <row r="11744">
          <cell r="B11744">
            <v>42639</v>
          </cell>
          <cell r="L11744">
            <v>0</v>
          </cell>
        </row>
        <row r="11745">
          <cell r="B11745">
            <v>42640</v>
          </cell>
          <cell r="L11745">
            <v>0</v>
          </cell>
        </row>
        <row r="11746">
          <cell r="B11746">
            <v>42641</v>
          </cell>
          <cell r="L11746">
            <v>0</v>
          </cell>
        </row>
        <row r="11747">
          <cell r="B11747">
            <v>42642</v>
          </cell>
          <cell r="L11747">
            <v>0</v>
          </cell>
        </row>
        <row r="11748">
          <cell r="B11748">
            <v>42643</v>
          </cell>
          <cell r="L11748">
            <v>0</v>
          </cell>
        </row>
        <row r="11749">
          <cell r="B11749">
            <v>42644</v>
          </cell>
          <cell r="L11749">
            <v>0</v>
          </cell>
        </row>
        <row r="11750">
          <cell r="B11750">
            <v>42645</v>
          </cell>
          <cell r="L11750">
            <v>0</v>
          </cell>
        </row>
        <row r="11751">
          <cell r="B11751">
            <v>42646</v>
          </cell>
          <cell r="L11751">
            <v>0</v>
          </cell>
        </row>
        <row r="11752">
          <cell r="B11752">
            <v>42647</v>
          </cell>
          <cell r="L11752">
            <v>0</v>
          </cell>
        </row>
        <row r="11753">
          <cell r="B11753">
            <v>42648</v>
          </cell>
          <cell r="L11753">
            <v>0</v>
          </cell>
        </row>
        <row r="11754">
          <cell r="B11754">
            <v>42649</v>
          </cell>
          <cell r="L11754">
            <v>0</v>
          </cell>
        </row>
        <row r="11755">
          <cell r="B11755">
            <v>42650</v>
          </cell>
          <cell r="L11755">
            <v>0</v>
          </cell>
        </row>
        <row r="11756">
          <cell r="B11756">
            <v>42651</v>
          </cell>
          <cell r="L11756">
            <v>0</v>
          </cell>
        </row>
        <row r="11757">
          <cell r="B11757">
            <v>42652</v>
          </cell>
          <cell r="L11757">
            <v>0</v>
          </cell>
        </row>
        <row r="11758">
          <cell r="B11758">
            <v>42653</v>
          </cell>
          <cell r="L11758">
            <v>0</v>
          </cell>
        </row>
        <row r="11759">
          <cell r="B11759">
            <v>42654</v>
          </cell>
          <cell r="L11759">
            <v>0</v>
          </cell>
        </row>
        <row r="11760">
          <cell r="B11760">
            <v>42655</v>
          </cell>
          <cell r="L11760">
            <v>0</v>
          </cell>
        </row>
        <row r="11761">
          <cell r="B11761">
            <v>42656</v>
          </cell>
          <cell r="L11761">
            <v>0</v>
          </cell>
        </row>
        <row r="11762">
          <cell r="B11762">
            <v>42657</v>
          </cell>
          <cell r="L11762">
            <v>1.2</v>
          </cell>
        </row>
        <row r="11763">
          <cell r="B11763">
            <v>42658</v>
          </cell>
          <cell r="L11763">
            <v>1.8</v>
          </cell>
        </row>
        <row r="11764">
          <cell r="B11764">
            <v>42659</v>
          </cell>
          <cell r="L11764">
            <v>0</v>
          </cell>
        </row>
        <row r="11765">
          <cell r="B11765">
            <v>42660</v>
          </cell>
          <cell r="L11765">
            <v>0</v>
          </cell>
        </row>
        <row r="11766">
          <cell r="B11766">
            <v>42661</v>
          </cell>
          <cell r="L11766">
            <v>4.5999999999999996</v>
          </cell>
        </row>
        <row r="11767">
          <cell r="B11767">
            <v>42662</v>
          </cell>
          <cell r="L11767">
            <v>0</v>
          </cell>
        </row>
        <row r="11768">
          <cell r="B11768">
            <v>42663</v>
          </cell>
          <cell r="L11768">
            <v>0</v>
          </cell>
        </row>
        <row r="11769">
          <cell r="B11769">
            <v>42664</v>
          </cell>
          <cell r="L11769">
            <v>0</v>
          </cell>
        </row>
        <row r="11770">
          <cell r="B11770">
            <v>42665</v>
          </cell>
          <cell r="L11770">
            <v>1.1000000000000001</v>
          </cell>
        </row>
        <row r="11771">
          <cell r="B11771">
            <v>42666</v>
          </cell>
          <cell r="L11771">
            <v>0.9</v>
          </cell>
        </row>
        <row r="11772">
          <cell r="B11772">
            <v>42667</v>
          </cell>
          <cell r="L11772">
            <v>8</v>
          </cell>
        </row>
        <row r="11773">
          <cell r="B11773">
            <v>42668</v>
          </cell>
          <cell r="L11773">
            <v>0</v>
          </cell>
        </row>
        <row r="11774">
          <cell r="B11774">
            <v>42669</v>
          </cell>
          <cell r="L11774">
            <v>29.6</v>
          </cell>
        </row>
        <row r="11775">
          <cell r="B11775">
            <v>42670</v>
          </cell>
          <cell r="L11775">
            <v>0</v>
          </cell>
        </row>
        <row r="11776">
          <cell r="B11776">
            <v>42671</v>
          </cell>
          <cell r="L11776">
            <v>0</v>
          </cell>
        </row>
        <row r="11777">
          <cell r="B11777">
            <v>42672</v>
          </cell>
          <cell r="L11777">
            <v>0</v>
          </cell>
        </row>
        <row r="11778">
          <cell r="B11778">
            <v>42673</v>
          </cell>
          <cell r="L11778">
            <v>9.8000000000000007</v>
          </cell>
        </row>
        <row r="11779">
          <cell r="B11779">
            <v>42674</v>
          </cell>
          <cell r="L11779">
            <v>20</v>
          </cell>
        </row>
        <row r="11780">
          <cell r="B11780">
            <v>42675</v>
          </cell>
          <cell r="L11780">
            <v>17.5</v>
          </cell>
        </row>
        <row r="11781">
          <cell r="B11781">
            <v>42676</v>
          </cell>
          <cell r="L11781">
            <v>3.5</v>
          </cell>
        </row>
        <row r="11782">
          <cell r="B11782">
            <v>42677</v>
          </cell>
          <cell r="L11782">
            <v>12.2</v>
          </cell>
        </row>
        <row r="11783">
          <cell r="B11783">
            <v>42678</v>
          </cell>
          <cell r="L11783">
            <v>1.2</v>
          </cell>
        </row>
        <row r="11784">
          <cell r="B11784">
            <v>42679</v>
          </cell>
          <cell r="L11784">
            <v>2</v>
          </cell>
        </row>
        <row r="11785">
          <cell r="B11785">
            <v>42680</v>
          </cell>
          <cell r="L11785">
            <v>5.7</v>
          </cell>
        </row>
        <row r="11786">
          <cell r="B11786">
            <v>42681</v>
          </cell>
          <cell r="L11786">
            <v>6.8</v>
          </cell>
        </row>
        <row r="11787">
          <cell r="B11787">
            <v>42682</v>
          </cell>
          <cell r="L11787">
            <v>49.8</v>
          </cell>
        </row>
        <row r="11788">
          <cell r="B11788">
            <v>42683</v>
          </cell>
          <cell r="L11788">
            <v>6.8</v>
          </cell>
        </row>
        <row r="11789">
          <cell r="B11789">
            <v>42684</v>
          </cell>
          <cell r="L11789">
            <v>0</v>
          </cell>
        </row>
        <row r="11790">
          <cell r="B11790">
            <v>42685</v>
          </cell>
          <cell r="L11790">
            <v>0</v>
          </cell>
        </row>
        <row r="11791">
          <cell r="B11791">
            <v>42686</v>
          </cell>
          <cell r="L11791">
            <v>8.6</v>
          </cell>
        </row>
        <row r="11792">
          <cell r="B11792">
            <v>42687</v>
          </cell>
          <cell r="L11792">
            <v>0</v>
          </cell>
        </row>
        <row r="11793">
          <cell r="B11793">
            <v>42688</v>
          </cell>
          <cell r="L11793">
            <v>0.7</v>
          </cell>
        </row>
        <row r="11794">
          <cell r="B11794">
            <v>42689</v>
          </cell>
          <cell r="L11794">
            <v>0</v>
          </cell>
        </row>
        <row r="11795">
          <cell r="B11795">
            <v>42690</v>
          </cell>
          <cell r="L11795">
            <v>6.8</v>
          </cell>
        </row>
        <row r="11796">
          <cell r="B11796">
            <v>42691</v>
          </cell>
          <cell r="L11796">
            <v>14.7</v>
          </cell>
        </row>
        <row r="11797">
          <cell r="B11797">
            <v>42692</v>
          </cell>
          <cell r="L11797">
            <v>35.9</v>
          </cell>
        </row>
        <row r="11798">
          <cell r="B11798">
            <v>42693</v>
          </cell>
          <cell r="L11798">
            <v>1.8</v>
          </cell>
        </row>
        <row r="11799">
          <cell r="B11799">
            <v>42694</v>
          </cell>
          <cell r="L11799">
            <v>0.3</v>
          </cell>
        </row>
        <row r="11800">
          <cell r="B11800">
            <v>42695</v>
          </cell>
          <cell r="L11800">
            <v>2.8</v>
          </cell>
        </row>
        <row r="11801">
          <cell r="B11801">
            <v>42696</v>
          </cell>
          <cell r="L11801">
            <v>0</v>
          </cell>
        </row>
        <row r="11802">
          <cell r="B11802">
            <v>42697</v>
          </cell>
          <cell r="L11802">
            <v>0</v>
          </cell>
        </row>
        <row r="11803">
          <cell r="B11803">
            <v>42698</v>
          </cell>
          <cell r="L11803">
            <v>0</v>
          </cell>
        </row>
        <row r="11804">
          <cell r="B11804">
            <v>42699</v>
          </cell>
          <cell r="L11804">
            <v>0</v>
          </cell>
        </row>
        <row r="11805">
          <cell r="B11805">
            <v>42700</v>
          </cell>
          <cell r="L11805">
            <v>0</v>
          </cell>
        </row>
        <row r="11806">
          <cell r="B11806">
            <v>42701</v>
          </cell>
          <cell r="L11806">
            <v>0</v>
          </cell>
        </row>
        <row r="11807">
          <cell r="B11807">
            <v>42702</v>
          </cell>
          <cell r="L11807">
            <v>0</v>
          </cell>
        </row>
        <row r="11808">
          <cell r="B11808">
            <v>42703</v>
          </cell>
          <cell r="L11808">
            <v>0</v>
          </cell>
        </row>
        <row r="11809">
          <cell r="B11809">
            <v>42704</v>
          </cell>
          <cell r="L11809">
            <v>0</v>
          </cell>
        </row>
        <row r="11810">
          <cell r="B11810">
            <v>42705</v>
          </cell>
          <cell r="L11810">
            <v>0</v>
          </cell>
        </row>
        <row r="11811">
          <cell r="B11811">
            <v>42706</v>
          </cell>
          <cell r="L11811">
            <v>0</v>
          </cell>
        </row>
        <row r="11812">
          <cell r="B11812">
            <v>42707</v>
          </cell>
          <cell r="L11812">
            <v>0</v>
          </cell>
        </row>
        <row r="11813">
          <cell r="B11813">
            <v>42708</v>
          </cell>
          <cell r="L11813">
            <v>5</v>
          </cell>
        </row>
        <row r="11814">
          <cell r="B11814">
            <v>42709</v>
          </cell>
          <cell r="L11814">
            <v>0</v>
          </cell>
        </row>
        <row r="11815">
          <cell r="B11815">
            <v>42710</v>
          </cell>
          <cell r="L11815">
            <v>0</v>
          </cell>
        </row>
        <row r="11816">
          <cell r="B11816">
            <v>42711</v>
          </cell>
          <cell r="L11816">
            <v>5.9</v>
          </cell>
        </row>
        <row r="11817">
          <cell r="B11817">
            <v>42712</v>
          </cell>
          <cell r="L11817">
            <v>2.4</v>
          </cell>
        </row>
        <row r="11818">
          <cell r="B11818">
            <v>42713</v>
          </cell>
          <cell r="L11818">
            <v>0</v>
          </cell>
        </row>
        <row r="11819">
          <cell r="B11819">
            <v>42714</v>
          </cell>
          <cell r="L11819">
            <v>0</v>
          </cell>
        </row>
        <row r="11820">
          <cell r="B11820">
            <v>42715</v>
          </cell>
          <cell r="L11820">
            <v>0</v>
          </cell>
        </row>
        <row r="11821">
          <cell r="B11821">
            <v>42716</v>
          </cell>
          <cell r="L11821">
            <v>0</v>
          </cell>
        </row>
        <row r="11822">
          <cell r="B11822">
            <v>42717</v>
          </cell>
          <cell r="L11822">
            <v>0</v>
          </cell>
        </row>
        <row r="11823">
          <cell r="B11823">
            <v>42718</v>
          </cell>
          <cell r="L11823">
            <v>0</v>
          </cell>
        </row>
        <row r="11824">
          <cell r="B11824">
            <v>42719</v>
          </cell>
          <cell r="L11824">
            <v>0</v>
          </cell>
        </row>
        <row r="11825">
          <cell r="B11825">
            <v>42720</v>
          </cell>
          <cell r="L11825">
            <v>0</v>
          </cell>
        </row>
        <row r="11826">
          <cell r="B11826">
            <v>42721</v>
          </cell>
          <cell r="L11826">
            <v>7.3</v>
          </cell>
        </row>
        <row r="11827">
          <cell r="B11827">
            <v>42722</v>
          </cell>
          <cell r="L11827">
            <v>0</v>
          </cell>
        </row>
        <row r="11828">
          <cell r="B11828">
            <v>42723</v>
          </cell>
          <cell r="L11828">
            <v>0</v>
          </cell>
        </row>
        <row r="11829">
          <cell r="B11829">
            <v>42724</v>
          </cell>
          <cell r="L11829">
            <v>5.7</v>
          </cell>
        </row>
        <row r="11830">
          <cell r="B11830">
            <v>42725</v>
          </cell>
          <cell r="L11830">
            <v>0</v>
          </cell>
        </row>
        <row r="11831">
          <cell r="B11831">
            <v>42726</v>
          </cell>
          <cell r="L11831">
            <v>0</v>
          </cell>
        </row>
        <row r="11832">
          <cell r="B11832">
            <v>42727</v>
          </cell>
          <cell r="L11832">
            <v>0</v>
          </cell>
        </row>
        <row r="11833">
          <cell r="B11833">
            <v>42728</v>
          </cell>
          <cell r="L11833">
            <v>0</v>
          </cell>
        </row>
        <row r="11834">
          <cell r="B11834">
            <v>42729</v>
          </cell>
          <cell r="L11834">
            <v>0</v>
          </cell>
        </row>
        <row r="11835">
          <cell r="B11835">
            <v>42730</v>
          </cell>
          <cell r="L11835">
            <v>2.5</v>
          </cell>
        </row>
        <row r="11836">
          <cell r="B11836">
            <v>42731</v>
          </cell>
          <cell r="L11836">
            <v>26.2</v>
          </cell>
        </row>
        <row r="11837">
          <cell r="B11837">
            <v>42732</v>
          </cell>
          <cell r="L11837">
            <v>26.5</v>
          </cell>
        </row>
        <row r="11838">
          <cell r="B11838">
            <v>42733</v>
          </cell>
          <cell r="L11838">
            <v>15.1</v>
          </cell>
        </row>
        <row r="11839">
          <cell r="B11839">
            <v>42734</v>
          </cell>
          <cell r="L11839">
            <v>8.6</v>
          </cell>
        </row>
        <row r="11840">
          <cell r="B11840">
            <v>42735</v>
          </cell>
          <cell r="L11840">
            <v>1.8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VICTORIA"/>
      <sheetName val="Sheet1"/>
      <sheetName val="Sheet2"/>
      <sheetName val="Graph 2"/>
      <sheetName val="Annual"/>
      <sheetName val="Graph"/>
      <sheetName val="High Levels"/>
      <sheetName val="Low Level"/>
      <sheetName val="2010-2011-2019"/>
      <sheetName val="Water level graph (2013-2018)"/>
      <sheetName val="Water level graph (2013-2018) 2"/>
      <sheetName val="Sheet4"/>
    </sheetNames>
    <sheetDataSet>
      <sheetData sheetId="0">
        <row r="6579">
          <cell r="B6579">
            <v>40179</v>
          </cell>
          <cell r="C6579">
            <v>433.15</v>
          </cell>
          <cell r="P6579">
            <v>438</v>
          </cell>
          <cell r="R6579">
            <v>370</v>
          </cell>
        </row>
        <row r="6580">
          <cell r="B6580">
            <v>40180</v>
          </cell>
          <cell r="C6580">
            <v>433.39</v>
          </cell>
          <cell r="P6580">
            <v>438</v>
          </cell>
          <cell r="R6580">
            <v>370</v>
          </cell>
        </row>
        <row r="6581">
          <cell r="B6581">
            <v>40181</v>
          </cell>
          <cell r="C6581">
            <v>433.6</v>
          </cell>
          <cell r="P6581">
            <v>438</v>
          </cell>
          <cell r="R6581">
            <v>370</v>
          </cell>
        </row>
        <row r="6582">
          <cell r="B6582">
            <v>40182</v>
          </cell>
          <cell r="C6582">
            <v>433.74</v>
          </cell>
          <cell r="P6582">
            <v>438</v>
          </cell>
          <cell r="R6582">
            <v>370</v>
          </cell>
        </row>
        <row r="6583">
          <cell r="B6583">
            <v>40183</v>
          </cell>
          <cell r="C6583">
            <v>433.75</v>
          </cell>
          <cell r="P6583">
            <v>438</v>
          </cell>
          <cell r="R6583">
            <v>370</v>
          </cell>
        </row>
        <row r="6584">
          <cell r="B6584">
            <v>40184</v>
          </cell>
          <cell r="C6584">
            <v>433.7</v>
          </cell>
          <cell r="P6584">
            <v>438</v>
          </cell>
          <cell r="R6584">
            <v>370</v>
          </cell>
        </row>
        <row r="6585">
          <cell r="B6585">
            <v>40185</v>
          </cell>
          <cell r="C6585">
            <v>433.65</v>
          </cell>
          <cell r="P6585">
            <v>438</v>
          </cell>
          <cell r="R6585">
            <v>370</v>
          </cell>
        </row>
        <row r="6586">
          <cell r="B6586">
            <v>40186</v>
          </cell>
          <cell r="C6586">
            <v>433.6</v>
          </cell>
          <cell r="P6586">
            <v>438</v>
          </cell>
          <cell r="R6586">
            <v>370</v>
          </cell>
        </row>
        <row r="6587">
          <cell r="B6587">
            <v>40187</v>
          </cell>
          <cell r="C6587">
            <v>433.62</v>
          </cell>
          <cell r="P6587">
            <v>438</v>
          </cell>
          <cell r="R6587">
            <v>370</v>
          </cell>
        </row>
        <row r="6588">
          <cell r="B6588">
            <v>40188</v>
          </cell>
          <cell r="C6588">
            <v>433.68</v>
          </cell>
          <cell r="P6588">
            <v>438</v>
          </cell>
          <cell r="R6588">
            <v>370</v>
          </cell>
        </row>
        <row r="6589">
          <cell r="B6589">
            <v>40189</v>
          </cell>
          <cell r="C6589">
            <v>433.64</v>
          </cell>
          <cell r="P6589">
            <v>438</v>
          </cell>
          <cell r="R6589">
            <v>370</v>
          </cell>
        </row>
        <row r="6590">
          <cell r="B6590">
            <v>40190</v>
          </cell>
          <cell r="C6590">
            <v>433.67</v>
          </cell>
          <cell r="P6590">
            <v>438</v>
          </cell>
          <cell r="R6590">
            <v>370</v>
          </cell>
        </row>
        <row r="6591">
          <cell r="B6591">
            <v>40191</v>
          </cell>
          <cell r="C6591">
            <v>433.82</v>
          </cell>
          <cell r="P6591">
            <v>438</v>
          </cell>
          <cell r="R6591">
            <v>370</v>
          </cell>
        </row>
        <row r="6592">
          <cell r="B6592">
            <v>40192</v>
          </cell>
          <cell r="C6592">
            <v>433.81</v>
          </cell>
          <cell r="P6592">
            <v>438</v>
          </cell>
          <cell r="R6592">
            <v>370</v>
          </cell>
        </row>
        <row r="6593">
          <cell r="B6593">
            <v>40193</v>
          </cell>
          <cell r="C6593">
            <v>433.81</v>
          </cell>
          <cell r="P6593">
            <v>438</v>
          </cell>
          <cell r="R6593">
            <v>370</v>
          </cell>
        </row>
        <row r="6594">
          <cell r="B6594">
            <v>40194</v>
          </cell>
          <cell r="C6594">
            <v>433.66</v>
          </cell>
          <cell r="P6594">
            <v>438</v>
          </cell>
          <cell r="R6594">
            <v>370</v>
          </cell>
        </row>
        <row r="6595">
          <cell r="B6595">
            <v>40195</v>
          </cell>
          <cell r="C6595">
            <v>433.59</v>
          </cell>
          <cell r="P6595">
            <v>438</v>
          </cell>
          <cell r="R6595">
            <v>370</v>
          </cell>
        </row>
        <row r="6596">
          <cell r="B6596">
            <v>40196</v>
          </cell>
          <cell r="C6596">
            <v>433.58</v>
          </cell>
          <cell r="P6596">
            <v>438</v>
          </cell>
          <cell r="R6596">
            <v>370</v>
          </cell>
        </row>
        <row r="6597">
          <cell r="B6597">
            <v>40197</v>
          </cell>
          <cell r="C6597">
            <v>433.58</v>
          </cell>
          <cell r="P6597">
            <v>438</v>
          </cell>
          <cell r="R6597">
            <v>370</v>
          </cell>
        </row>
        <row r="6598">
          <cell r="B6598">
            <v>40198</v>
          </cell>
          <cell r="C6598">
            <v>433.72</v>
          </cell>
          <cell r="P6598">
            <v>438</v>
          </cell>
          <cell r="R6598">
            <v>370</v>
          </cell>
        </row>
        <row r="6599">
          <cell r="B6599">
            <v>40199</v>
          </cell>
          <cell r="C6599">
            <v>433.91</v>
          </cell>
          <cell r="P6599">
            <v>438</v>
          </cell>
          <cell r="R6599">
            <v>370</v>
          </cell>
        </row>
        <row r="6600">
          <cell r="B6600">
            <v>40200</v>
          </cell>
          <cell r="C6600">
            <v>434.09</v>
          </cell>
          <cell r="P6600">
            <v>438</v>
          </cell>
          <cell r="R6600">
            <v>370</v>
          </cell>
        </row>
        <row r="6601">
          <cell r="B6601">
            <v>40201</v>
          </cell>
          <cell r="C6601">
            <v>434.24</v>
          </cell>
          <cell r="P6601">
            <v>438</v>
          </cell>
          <cell r="R6601">
            <v>370</v>
          </cell>
        </row>
        <row r="6602">
          <cell r="B6602">
            <v>40202</v>
          </cell>
          <cell r="C6602">
            <v>434.42</v>
          </cell>
          <cell r="P6602">
            <v>438</v>
          </cell>
          <cell r="R6602">
            <v>370</v>
          </cell>
        </row>
        <row r="6603">
          <cell r="B6603">
            <v>40203</v>
          </cell>
          <cell r="C6603">
            <v>434.64</v>
          </cell>
          <cell r="P6603">
            <v>438</v>
          </cell>
          <cell r="R6603">
            <v>370</v>
          </cell>
        </row>
        <row r="6604">
          <cell r="B6604">
            <v>40204</v>
          </cell>
          <cell r="C6604">
            <v>434.66</v>
          </cell>
          <cell r="P6604">
            <v>438</v>
          </cell>
          <cell r="R6604">
            <v>370</v>
          </cell>
        </row>
        <row r="6605">
          <cell r="B6605">
            <v>40205</v>
          </cell>
          <cell r="C6605">
            <v>434.69</v>
          </cell>
          <cell r="P6605">
            <v>438</v>
          </cell>
          <cell r="R6605">
            <v>370</v>
          </cell>
        </row>
        <row r="6606">
          <cell r="B6606">
            <v>40206</v>
          </cell>
          <cell r="C6606">
            <v>434.82</v>
          </cell>
          <cell r="P6606">
            <v>438</v>
          </cell>
          <cell r="R6606">
            <v>370</v>
          </cell>
        </row>
        <row r="6607">
          <cell r="B6607">
            <v>40207</v>
          </cell>
          <cell r="C6607">
            <v>434.92</v>
          </cell>
          <cell r="P6607">
            <v>438</v>
          </cell>
          <cell r="R6607">
            <v>370</v>
          </cell>
        </row>
        <row r="6608">
          <cell r="B6608">
            <v>40208</v>
          </cell>
          <cell r="C6608">
            <v>435.04</v>
          </cell>
          <cell r="P6608">
            <v>438</v>
          </cell>
          <cell r="R6608">
            <v>370</v>
          </cell>
        </row>
        <row r="6609">
          <cell r="B6609">
            <v>40209</v>
          </cell>
          <cell r="C6609">
            <v>435.21</v>
          </cell>
          <cell r="P6609">
            <v>438</v>
          </cell>
          <cell r="R6609">
            <v>370</v>
          </cell>
        </row>
        <row r="6610">
          <cell r="B6610">
            <v>40210</v>
          </cell>
          <cell r="C6610">
            <v>435.31</v>
          </cell>
          <cell r="P6610">
            <v>438</v>
          </cell>
          <cell r="R6610">
            <v>370</v>
          </cell>
        </row>
        <row r="6611">
          <cell r="B6611">
            <v>40211</v>
          </cell>
          <cell r="C6611">
            <v>435.41</v>
          </cell>
          <cell r="P6611">
            <v>438</v>
          </cell>
          <cell r="R6611">
            <v>370</v>
          </cell>
        </row>
        <row r="6612">
          <cell r="B6612">
            <v>40212</v>
          </cell>
          <cell r="C6612">
            <v>435.47</v>
          </cell>
          <cell r="P6612">
            <v>438</v>
          </cell>
          <cell r="R6612">
            <v>370</v>
          </cell>
        </row>
        <row r="6613">
          <cell r="B6613">
            <v>40213</v>
          </cell>
          <cell r="C6613">
            <v>435.51</v>
          </cell>
          <cell r="P6613">
            <v>438</v>
          </cell>
          <cell r="R6613">
            <v>370</v>
          </cell>
        </row>
        <row r="6614">
          <cell r="B6614">
            <v>40214</v>
          </cell>
          <cell r="C6614">
            <v>435.51</v>
          </cell>
          <cell r="P6614">
            <v>438</v>
          </cell>
          <cell r="R6614">
            <v>370</v>
          </cell>
        </row>
        <row r="6615">
          <cell r="B6615">
            <v>40215</v>
          </cell>
          <cell r="C6615">
            <v>435.54</v>
          </cell>
          <cell r="P6615">
            <v>438</v>
          </cell>
          <cell r="R6615">
            <v>370</v>
          </cell>
        </row>
        <row r="6616">
          <cell r="B6616">
            <v>40216</v>
          </cell>
          <cell r="C6616">
            <v>435.4</v>
          </cell>
          <cell r="P6616">
            <v>438</v>
          </cell>
          <cell r="R6616">
            <v>370</v>
          </cell>
        </row>
        <row r="6617">
          <cell r="B6617">
            <v>40217</v>
          </cell>
          <cell r="C6617">
            <v>435.31</v>
          </cell>
          <cell r="P6617">
            <v>438</v>
          </cell>
          <cell r="R6617">
            <v>370</v>
          </cell>
        </row>
        <row r="6618">
          <cell r="B6618">
            <v>40218</v>
          </cell>
          <cell r="C6618">
            <v>435.09</v>
          </cell>
          <cell r="P6618">
            <v>438</v>
          </cell>
          <cell r="R6618">
            <v>370</v>
          </cell>
        </row>
        <row r="6619">
          <cell r="B6619">
            <v>40219</v>
          </cell>
          <cell r="C6619">
            <v>434.99</v>
          </cell>
          <cell r="P6619">
            <v>438</v>
          </cell>
          <cell r="R6619">
            <v>370</v>
          </cell>
        </row>
        <row r="6620">
          <cell r="B6620">
            <v>40220</v>
          </cell>
          <cell r="C6620">
            <v>434.74</v>
          </cell>
          <cell r="P6620">
            <v>438</v>
          </cell>
          <cell r="R6620">
            <v>370</v>
          </cell>
        </row>
        <row r="6621">
          <cell r="B6621">
            <v>40221</v>
          </cell>
          <cell r="C6621">
            <v>434.51</v>
          </cell>
          <cell r="P6621">
            <v>438</v>
          </cell>
          <cell r="R6621">
            <v>370</v>
          </cell>
        </row>
        <row r="6622">
          <cell r="B6622">
            <v>40222</v>
          </cell>
          <cell r="C6622">
            <v>434.25</v>
          </cell>
          <cell r="P6622">
            <v>438</v>
          </cell>
          <cell r="R6622">
            <v>370</v>
          </cell>
        </row>
        <row r="6623">
          <cell r="B6623">
            <v>40223</v>
          </cell>
          <cell r="C6623">
            <v>434.18</v>
          </cell>
          <cell r="P6623">
            <v>438</v>
          </cell>
          <cell r="R6623">
            <v>370</v>
          </cell>
        </row>
        <row r="6624">
          <cell r="B6624">
            <v>40224</v>
          </cell>
          <cell r="C6624">
            <v>434.04</v>
          </cell>
          <cell r="P6624">
            <v>438</v>
          </cell>
          <cell r="R6624">
            <v>370</v>
          </cell>
        </row>
        <row r="6625">
          <cell r="B6625">
            <v>40225</v>
          </cell>
          <cell r="C6625">
            <v>433.75</v>
          </cell>
          <cell r="P6625">
            <v>438</v>
          </cell>
          <cell r="R6625">
            <v>370</v>
          </cell>
        </row>
        <row r="6626">
          <cell r="B6626">
            <v>40226</v>
          </cell>
          <cell r="C6626">
            <v>433.62</v>
          </cell>
          <cell r="P6626">
            <v>438</v>
          </cell>
          <cell r="R6626">
            <v>370</v>
          </cell>
        </row>
        <row r="6627">
          <cell r="B6627">
            <v>40227</v>
          </cell>
          <cell r="C6627">
            <v>433.37</v>
          </cell>
          <cell r="P6627">
            <v>438</v>
          </cell>
          <cell r="R6627">
            <v>370</v>
          </cell>
        </row>
        <row r="6628">
          <cell r="B6628">
            <v>40228</v>
          </cell>
          <cell r="C6628">
            <v>433.2</v>
          </cell>
          <cell r="P6628">
            <v>438</v>
          </cell>
          <cell r="R6628">
            <v>370</v>
          </cell>
        </row>
        <row r="6629">
          <cell r="B6629">
            <v>40229</v>
          </cell>
          <cell r="C6629">
            <v>432.95</v>
          </cell>
          <cell r="P6629">
            <v>438</v>
          </cell>
          <cell r="R6629">
            <v>370</v>
          </cell>
        </row>
        <row r="6630">
          <cell r="B6630">
            <v>40230</v>
          </cell>
          <cell r="C6630">
            <v>432.75</v>
          </cell>
          <cell r="P6630">
            <v>438</v>
          </cell>
          <cell r="R6630">
            <v>370</v>
          </cell>
        </row>
        <row r="6631">
          <cell r="B6631">
            <v>40231</v>
          </cell>
          <cell r="C6631">
            <v>432.53</v>
          </cell>
          <cell r="P6631">
            <v>438</v>
          </cell>
          <cell r="R6631">
            <v>370</v>
          </cell>
        </row>
        <row r="6632">
          <cell r="B6632">
            <v>40232</v>
          </cell>
          <cell r="C6632">
            <v>432.26</v>
          </cell>
          <cell r="P6632">
            <v>438</v>
          </cell>
          <cell r="R6632">
            <v>370</v>
          </cell>
        </row>
        <row r="6633">
          <cell r="B6633">
            <v>40233</v>
          </cell>
          <cell r="C6633">
            <v>431.88</v>
          </cell>
          <cell r="P6633">
            <v>438</v>
          </cell>
          <cell r="R6633">
            <v>370</v>
          </cell>
        </row>
        <row r="6634">
          <cell r="B6634">
            <v>40234</v>
          </cell>
          <cell r="C6634">
            <v>431.61</v>
          </cell>
          <cell r="P6634">
            <v>438</v>
          </cell>
          <cell r="R6634">
            <v>370</v>
          </cell>
        </row>
        <row r="6635">
          <cell r="B6635">
            <v>40235</v>
          </cell>
          <cell r="C6635">
            <v>431.36</v>
          </cell>
          <cell r="P6635">
            <v>438</v>
          </cell>
          <cell r="R6635">
            <v>370</v>
          </cell>
        </row>
        <row r="6636">
          <cell r="B6636">
            <v>40236</v>
          </cell>
          <cell r="C6636">
            <v>431.1</v>
          </cell>
          <cell r="P6636">
            <v>438</v>
          </cell>
          <cell r="R6636">
            <v>370</v>
          </cell>
        </row>
        <row r="6637">
          <cell r="B6637">
            <v>40237</v>
          </cell>
          <cell r="C6637">
            <v>430.91</v>
          </cell>
          <cell r="P6637">
            <v>438</v>
          </cell>
          <cell r="R6637">
            <v>370</v>
          </cell>
        </row>
        <row r="6638">
          <cell r="B6638">
            <v>40238</v>
          </cell>
          <cell r="C6638">
            <v>430.78</v>
          </cell>
          <cell r="P6638">
            <v>438</v>
          </cell>
          <cell r="R6638">
            <v>370</v>
          </cell>
        </row>
        <row r="6639">
          <cell r="B6639">
            <v>40239</v>
          </cell>
          <cell r="C6639">
            <v>430.43</v>
          </cell>
          <cell r="P6639">
            <v>438</v>
          </cell>
          <cell r="R6639">
            <v>370</v>
          </cell>
        </row>
        <row r="6640">
          <cell r="B6640">
            <v>40240</v>
          </cell>
          <cell r="C6640">
            <v>430.07</v>
          </cell>
          <cell r="P6640">
            <v>438</v>
          </cell>
          <cell r="R6640">
            <v>370</v>
          </cell>
        </row>
        <row r="6641">
          <cell r="B6641">
            <v>40241</v>
          </cell>
          <cell r="C6641">
            <v>429.72</v>
          </cell>
          <cell r="P6641">
            <v>438</v>
          </cell>
          <cell r="R6641">
            <v>370</v>
          </cell>
        </row>
        <row r="6642">
          <cell r="B6642">
            <v>40242</v>
          </cell>
          <cell r="C6642">
            <v>429.34</v>
          </cell>
          <cell r="P6642">
            <v>438</v>
          </cell>
          <cell r="R6642">
            <v>370</v>
          </cell>
        </row>
        <row r="6643">
          <cell r="B6643">
            <v>40243</v>
          </cell>
          <cell r="C6643">
            <v>428.95</v>
          </cell>
          <cell r="P6643">
            <v>438</v>
          </cell>
          <cell r="R6643">
            <v>370</v>
          </cell>
        </row>
        <row r="6644">
          <cell r="B6644">
            <v>40244</v>
          </cell>
          <cell r="C6644">
            <v>428.74</v>
          </cell>
          <cell r="P6644">
            <v>438</v>
          </cell>
          <cell r="R6644">
            <v>370</v>
          </cell>
        </row>
        <row r="6645">
          <cell r="B6645">
            <v>40245</v>
          </cell>
          <cell r="C6645">
            <v>428.62</v>
          </cell>
          <cell r="P6645">
            <v>438</v>
          </cell>
          <cell r="R6645">
            <v>370</v>
          </cell>
        </row>
        <row r="6646">
          <cell r="B6646">
            <v>40246</v>
          </cell>
          <cell r="C6646">
            <v>428.42</v>
          </cell>
          <cell r="P6646">
            <v>438</v>
          </cell>
          <cell r="R6646">
            <v>370</v>
          </cell>
        </row>
        <row r="6647">
          <cell r="B6647">
            <v>40247</v>
          </cell>
          <cell r="C6647">
            <v>428.18</v>
          </cell>
          <cell r="P6647">
            <v>438</v>
          </cell>
          <cell r="R6647">
            <v>370</v>
          </cell>
        </row>
        <row r="6648">
          <cell r="B6648">
            <v>40248</v>
          </cell>
          <cell r="C6648">
            <v>427.85</v>
          </cell>
          <cell r="P6648">
            <v>438</v>
          </cell>
          <cell r="R6648">
            <v>370</v>
          </cell>
        </row>
        <row r="6649">
          <cell r="B6649">
            <v>40249</v>
          </cell>
          <cell r="C6649">
            <v>427.55</v>
          </cell>
          <cell r="P6649">
            <v>438</v>
          </cell>
          <cell r="R6649">
            <v>370</v>
          </cell>
        </row>
        <row r="6650">
          <cell r="B6650">
            <v>40250</v>
          </cell>
          <cell r="C6650">
            <v>427.26</v>
          </cell>
          <cell r="P6650">
            <v>438</v>
          </cell>
          <cell r="R6650">
            <v>370</v>
          </cell>
        </row>
        <row r="6651">
          <cell r="B6651">
            <v>40251</v>
          </cell>
          <cell r="C6651">
            <v>427.13</v>
          </cell>
          <cell r="P6651">
            <v>438</v>
          </cell>
          <cell r="R6651">
            <v>370</v>
          </cell>
        </row>
        <row r="6652">
          <cell r="B6652">
            <v>40252</v>
          </cell>
          <cell r="C6652">
            <v>427.03</v>
          </cell>
          <cell r="P6652">
            <v>438</v>
          </cell>
          <cell r="R6652">
            <v>370</v>
          </cell>
        </row>
        <row r="6653">
          <cell r="B6653">
            <v>40253</v>
          </cell>
          <cell r="C6653">
            <v>426.66</v>
          </cell>
          <cell r="P6653">
            <v>438</v>
          </cell>
          <cell r="R6653">
            <v>370</v>
          </cell>
        </row>
        <row r="6654">
          <cell r="B6654">
            <v>40254</v>
          </cell>
          <cell r="C6654">
            <v>426.34</v>
          </cell>
          <cell r="P6654">
            <v>438</v>
          </cell>
          <cell r="R6654">
            <v>370</v>
          </cell>
        </row>
        <row r="6655">
          <cell r="B6655">
            <v>40255</v>
          </cell>
          <cell r="C6655">
            <v>426.03</v>
          </cell>
          <cell r="P6655">
            <v>438</v>
          </cell>
          <cell r="R6655">
            <v>370</v>
          </cell>
        </row>
        <row r="6656">
          <cell r="B6656">
            <v>40256</v>
          </cell>
          <cell r="C6656">
            <v>425.71</v>
          </cell>
          <cell r="P6656">
            <v>438</v>
          </cell>
          <cell r="R6656">
            <v>370</v>
          </cell>
        </row>
        <row r="6657">
          <cell r="B6657">
            <v>40257</v>
          </cell>
          <cell r="C6657">
            <v>425.45</v>
          </cell>
          <cell r="P6657">
            <v>438</v>
          </cell>
          <cell r="R6657">
            <v>370</v>
          </cell>
        </row>
        <row r="6658">
          <cell r="B6658">
            <v>40258</v>
          </cell>
          <cell r="C6658">
            <v>425.22</v>
          </cell>
          <cell r="P6658">
            <v>438</v>
          </cell>
          <cell r="R6658">
            <v>370</v>
          </cell>
        </row>
        <row r="6659">
          <cell r="B6659">
            <v>40259</v>
          </cell>
          <cell r="C6659">
            <v>425.05</v>
          </cell>
          <cell r="P6659">
            <v>438</v>
          </cell>
          <cell r="R6659">
            <v>370</v>
          </cell>
        </row>
        <row r="6660">
          <cell r="B6660">
            <v>40260</v>
          </cell>
          <cell r="C6660">
            <v>424.74</v>
          </cell>
          <cell r="P6660">
            <v>438</v>
          </cell>
          <cell r="R6660">
            <v>370</v>
          </cell>
        </row>
        <row r="6661">
          <cell r="B6661">
            <v>40261</v>
          </cell>
          <cell r="C6661">
            <v>424.4</v>
          </cell>
          <cell r="P6661">
            <v>438</v>
          </cell>
          <cell r="R6661">
            <v>370</v>
          </cell>
        </row>
        <row r="6662">
          <cell r="B6662">
            <v>40262</v>
          </cell>
          <cell r="C6662">
            <v>424.09</v>
          </cell>
          <cell r="P6662">
            <v>438</v>
          </cell>
          <cell r="R6662">
            <v>370</v>
          </cell>
        </row>
        <row r="6663">
          <cell r="B6663">
            <v>40263</v>
          </cell>
          <cell r="C6663">
            <v>423.68</v>
          </cell>
          <cell r="P6663">
            <v>438</v>
          </cell>
          <cell r="R6663">
            <v>370</v>
          </cell>
        </row>
        <row r="6664">
          <cell r="B6664">
            <v>40264</v>
          </cell>
          <cell r="C6664">
            <v>423.35</v>
          </cell>
          <cell r="P6664">
            <v>438</v>
          </cell>
          <cell r="R6664">
            <v>370</v>
          </cell>
        </row>
        <row r="6665">
          <cell r="B6665">
            <v>40265</v>
          </cell>
          <cell r="C6665">
            <v>423.18</v>
          </cell>
          <cell r="P6665">
            <v>438</v>
          </cell>
          <cell r="R6665">
            <v>370</v>
          </cell>
        </row>
        <row r="6666">
          <cell r="B6666">
            <v>40266</v>
          </cell>
          <cell r="C6666">
            <v>422.93</v>
          </cell>
          <cell r="P6666">
            <v>438</v>
          </cell>
          <cell r="R6666">
            <v>370</v>
          </cell>
        </row>
        <row r="6667">
          <cell r="B6667">
            <v>40267</v>
          </cell>
          <cell r="C6667">
            <v>422.77</v>
          </cell>
          <cell r="P6667">
            <v>438</v>
          </cell>
          <cell r="R6667">
            <v>370</v>
          </cell>
        </row>
        <row r="6668">
          <cell r="B6668">
            <v>40268</v>
          </cell>
          <cell r="C6668">
            <v>422.78</v>
          </cell>
          <cell r="P6668">
            <v>438</v>
          </cell>
          <cell r="R6668">
            <v>370</v>
          </cell>
        </row>
        <row r="6669">
          <cell r="B6669">
            <v>40269</v>
          </cell>
          <cell r="C6669">
            <v>422.58</v>
          </cell>
          <cell r="P6669">
            <v>438</v>
          </cell>
          <cell r="R6669">
            <v>370</v>
          </cell>
        </row>
        <row r="6670">
          <cell r="B6670">
            <v>40270</v>
          </cell>
          <cell r="C6670">
            <v>422.25</v>
          </cell>
          <cell r="P6670">
            <v>438</v>
          </cell>
          <cell r="R6670">
            <v>370</v>
          </cell>
        </row>
        <row r="6671">
          <cell r="B6671">
            <v>40271</v>
          </cell>
          <cell r="C6671">
            <v>421.95</v>
          </cell>
          <cell r="P6671">
            <v>438</v>
          </cell>
          <cell r="R6671">
            <v>370</v>
          </cell>
        </row>
        <row r="6672">
          <cell r="B6672">
            <v>40272</v>
          </cell>
          <cell r="C6672">
            <v>421.73</v>
          </cell>
          <cell r="P6672">
            <v>438</v>
          </cell>
          <cell r="R6672">
            <v>370</v>
          </cell>
        </row>
        <row r="6673">
          <cell r="B6673">
            <v>40273</v>
          </cell>
          <cell r="C6673">
            <v>421.52</v>
          </cell>
          <cell r="P6673">
            <v>438</v>
          </cell>
          <cell r="R6673">
            <v>370</v>
          </cell>
        </row>
        <row r="6674">
          <cell r="B6674">
            <v>40274</v>
          </cell>
          <cell r="C6674">
            <v>421.34</v>
          </cell>
          <cell r="P6674">
            <v>438</v>
          </cell>
          <cell r="R6674">
            <v>370</v>
          </cell>
        </row>
        <row r="6675">
          <cell r="B6675">
            <v>40275</v>
          </cell>
          <cell r="C6675">
            <v>421.12</v>
          </cell>
          <cell r="P6675">
            <v>438</v>
          </cell>
          <cell r="R6675">
            <v>370</v>
          </cell>
        </row>
        <row r="6676">
          <cell r="B6676">
            <v>40276</v>
          </cell>
          <cell r="C6676">
            <v>420.88</v>
          </cell>
          <cell r="P6676">
            <v>438</v>
          </cell>
          <cell r="R6676">
            <v>370</v>
          </cell>
        </row>
        <row r="6677">
          <cell r="B6677">
            <v>40277</v>
          </cell>
          <cell r="C6677">
            <v>420.59</v>
          </cell>
          <cell r="P6677">
            <v>438</v>
          </cell>
          <cell r="R6677">
            <v>370</v>
          </cell>
        </row>
        <row r="6678">
          <cell r="B6678">
            <v>40278</v>
          </cell>
          <cell r="C6678">
            <v>420.26</v>
          </cell>
          <cell r="P6678">
            <v>438</v>
          </cell>
          <cell r="R6678">
            <v>370</v>
          </cell>
        </row>
        <row r="6679">
          <cell r="B6679">
            <v>40279</v>
          </cell>
          <cell r="C6679">
            <v>419.89</v>
          </cell>
          <cell r="P6679">
            <v>438</v>
          </cell>
          <cell r="R6679">
            <v>370</v>
          </cell>
        </row>
        <row r="6680">
          <cell r="B6680">
            <v>40280</v>
          </cell>
          <cell r="C6680">
            <v>419.54</v>
          </cell>
          <cell r="P6680">
            <v>438</v>
          </cell>
          <cell r="R6680">
            <v>370</v>
          </cell>
        </row>
        <row r="6681">
          <cell r="B6681">
            <v>40281</v>
          </cell>
          <cell r="C6681">
            <v>419.18</v>
          </cell>
          <cell r="P6681">
            <v>438</v>
          </cell>
          <cell r="R6681">
            <v>370</v>
          </cell>
        </row>
        <row r="6682">
          <cell r="B6682">
            <v>40282</v>
          </cell>
          <cell r="C6682">
            <v>418.96</v>
          </cell>
          <cell r="P6682">
            <v>438</v>
          </cell>
          <cell r="R6682">
            <v>370</v>
          </cell>
        </row>
        <row r="6683">
          <cell r="B6683">
            <v>40283</v>
          </cell>
          <cell r="C6683">
            <v>418.71</v>
          </cell>
          <cell r="P6683">
            <v>438</v>
          </cell>
          <cell r="R6683">
            <v>370</v>
          </cell>
        </row>
        <row r="6684">
          <cell r="B6684">
            <v>40284</v>
          </cell>
          <cell r="C6684">
            <v>418.43</v>
          </cell>
          <cell r="P6684">
            <v>438</v>
          </cell>
          <cell r="R6684">
            <v>370</v>
          </cell>
        </row>
        <row r="6685">
          <cell r="B6685">
            <v>40285</v>
          </cell>
          <cell r="C6685">
            <v>418.24</v>
          </cell>
          <cell r="P6685">
            <v>438</v>
          </cell>
          <cell r="R6685">
            <v>370</v>
          </cell>
        </row>
        <row r="6686">
          <cell r="B6686">
            <v>40286</v>
          </cell>
          <cell r="C6686">
            <v>418.16</v>
          </cell>
          <cell r="P6686">
            <v>438</v>
          </cell>
          <cell r="R6686">
            <v>370</v>
          </cell>
        </row>
        <row r="6687">
          <cell r="B6687">
            <v>40287</v>
          </cell>
          <cell r="C6687">
            <v>418.2</v>
          </cell>
          <cell r="P6687">
            <v>438</v>
          </cell>
          <cell r="R6687">
            <v>370</v>
          </cell>
        </row>
        <row r="6688">
          <cell r="B6688">
            <v>40288</v>
          </cell>
          <cell r="C6688">
            <v>418</v>
          </cell>
          <cell r="P6688">
            <v>438</v>
          </cell>
          <cell r="R6688">
            <v>370</v>
          </cell>
        </row>
        <row r="6689">
          <cell r="B6689">
            <v>40289</v>
          </cell>
          <cell r="C6689">
            <v>417.74</v>
          </cell>
          <cell r="P6689">
            <v>438</v>
          </cell>
          <cell r="R6689">
            <v>370</v>
          </cell>
        </row>
        <row r="6690">
          <cell r="B6690">
            <v>40290</v>
          </cell>
          <cell r="C6690">
            <v>417.45</v>
          </cell>
          <cell r="P6690">
            <v>438</v>
          </cell>
          <cell r="R6690">
            <v>370</v>
          </cell>
        </row>
        <row r="6691">
          <cell r="B6691">
            <v>40291</v>
          </cell>
          <cell r="C6691">
            <v>417.13</v>
          </cell>
          <cell r="P6691">
            <v>438</v>
          </cell>
          <cell r="R6691">
            <v>370</v>
          </cell>
        </row>
        <row r="6692">
          <cell r="B6692">
            <v>40292</v>
          </cell>
          <cell r="C6692">
            <v>417.18</v>
          </cell>
          <cell r="P6692">
            <v>438</v>
          </cell>
          <cell r="R6692">
            <v>370</v>
          </cell>
        </row>
        <row r="6693">
          <cell r="B6693">
            <v>40293</v>
          </cell>
          <cell r="C6693">
            <v>417.68</v>
          </cell>
          <cell r="P6693">
            <v>438</v>
          </cell>
          <cell r="R6693">
            <v>370</v>
          </cell>
        </row>
        <row r="6694">
          <cell r="B6694">
            <v>40294</v>
          </cell>
          <cell r="C6694">
            <v>417.75</v>
          </cell>
          <cell r="P6694">
            <v>438</v>
          </cell>
          <cell r="R6694">
            <v>370</v>
          </cell>
        </row>
        <row r="6695">
          <cell r="B6695">
            <v>40295</v>
          </cell>
          <cell r="C6695">
            <v>418.32</v>
          </cell>
          <cell r="P6695">
            <v>438</v>
          </cell>
          <cell r="R6695">
            <v>370</v>
          </cell>
        </row>
        <row r="6696">
          <cell r="B6696">
            <v>40296</v>
          </cell>
          <cell r="C6696">
            <v>418.8</v>
          </cell>
          <cell r="P6696">
            <v>438</v>
          </cell>
          <cell r="R6696">
            <v>370</v>
          </cell>
        </row>
        <row r="6697">
          <cell r="B6697">
            <v>40297</v>
          </cell>
          <cell r="C6697">
            <v>418.82</v>
          </cell>
          <cell r="P6697">
            <v>438</v>
          </cell>
          <cell r="R6697">
            <v>370</v>
          </cell>
        </row>
        <row r="6698">
          <cell r="B6698">
            <v>40298</v>
          </cell>
          <cell r="C6698">
            <v>418.97</v>
          </cell>
          <cell r="P6698">
            <v>438</v>
          </cell>
          <cell r="R6698">
            <v>370</v>
          </cell>
        </row>
        <row r="6699">
          <cell r="B6699">
            <v>40299</v>
          </cell>
          <cell r="C6699">
            <v>419.35</v>
          </cell>
          <cell r="P6699">
            <v>438</v>
          </cell>
          <cell r="R6699">
            <v>370</v>
          </cell>
        </row>
        <row r="6700">
          <cell r="B6700">
            <v>40300</v>
          </cell>
          <cell r="C6700">
            <v>419.67</v>
          </cell>
          <cell r="P6700">
            <v>438</v>
          </cell>
          <cell r="R6700">
            <v>370</v>
          </cell>
        </row>
        <row r="6701">
          <cell r="B6701">
            <v>40301</v>
          </cell>
          <cell r="C6701">
            <v>419.78</v>
          </cell>
          <cell r="P6701">
            <v>438</v>
          </cell>
          <cell r="R6701">
            <v>370</v>
          </cell>
        </row>
        <row r="6702">
          <cell r="B6702">
            <v>40302</v>
          </cell>
          <cell r="C6702">
            <v>420.82</v>
          </cell>
          <cell r="P6702">
            <v>438</v>
          </cell>
          <cell r="R6702">
            <v>370</v>
          </cell>
        </row>
        <row r="6703">
          <cell r="B6703">
            <v>40303</v>
          </cell>
          <cell r="C6703">
            <v>421.06</v>
          </cell>
          <cell r="P6703">
            <v>438</v>
          </cell>
          <cell r="R6703">
            <v>370</v>
          </cell>
        </row>
        <row r="6704">
          <cell r="B6704">
            <v>40304</v>
          </cell>
          <cell r="C6704">
            <v>421.13</v>
          </cell>
          <cell r="P6704">
            <v>438</v>
          </cell>
          <cell r="R6704">
            <v>370</v>
          </cell>
        </row>
        <row r="6705">
          <cell r="B6705">
            <v>40305</v>
          </cell>
          <cell r="C6705">
            <v>421.08</v>
          </cell>
          <cell r="P6705">
            <v>438</v>
          </cell>
          <cell r="R6705">
            <v>370</v>
          </cell>
        </row>
        <row r="6706">
          <cell r="B6706">
            <v>40306</v>
          </cell>
          <cell r="C6706">
            <v>421.1</v>
          </cell>
          <cell r="P6706">
            <v>438</v>
          </cell>
          <cell r="R6706">
            <v>370</v>
          </cell>
        </row>
        <row r="6707">
          <cell r="B6707">
            <v>40307</v>
          </cell>
          <cell r="C6707">
            <v>421.33</v>
          </cell>
          <cell r="P6707">
            <v>438</v>
          </cell>
          <cell r="R6707">
            <v>370</v>
          </cell>
        </row>
        <row r="6708">
          <cell r="B6708">
            <v>40308</v>
          </cell>
          <cell r="C6708">
            <v>421.42</v>
          </cell>
          <cell r="P6708">
            <v>438</v>
          </cell>
          <cell r="R6708">
            <v>370</v>
          </cell>
        </row>
        <row r="6709">
          <cell r="B6709">
            <v>40309</v>
          </cell>
          <cell r="C6709">
            <v>421.53</v>
          </cell>
          <cell r="P6709">
            <v>438</v>
          </cell>
          <cell r="R6709">
            <v>370</v>
          </cell>
        </row>
        <row r="6710">
          <cell r="B6710">
            <v>40310</v>
          </cell>
          <cell r="C6710">
            <v>421.61</v>
          </cell>
          <cell r="P6710">
            <v>438</v>
          </cell>
          <cell r="R6710">
            <v>370</v>
          </cell>
        </row>
        <row r="6711">
          <cell r="B6711">
            <v>40311</v>
          </cell>
          <cell r="C6711">
            <v>421.56</v>
          </cell>
          <cell r="P6711">
            <v>438</v>
          </cell>
          <cell r="R6711">
            <v>370</v>
          </cell>
        </row>
        <row r="6712">
          <cell r="B6712">
            <v>40312</v>
          </cell>
          <cell r="C6712">
            <v>421.57</v>
          </cell>
          <cell r="P6712">
            <v>438</v>
          </cell>
          <cell r="R6712">
            <v>370</v>
          </cell>
        </row>
        <row r="6713">
          <cell r="B6713">
            <v>40313</v>
          </cell>
          <cell r="C6713">
            <v>421.73</v>
          </cell>
          <cell r="P6713">
            <v>438</v>
          </cell>
          <cell r="R6713">
            <v>370</v>
          </cell>
        </row>
        <row r="6714">
          <cell r="B6714">
            <v>40314</v>
          </cell>
          <cell r="C6714">
            <v>421.98</v>
          </cell>
          <cell r="P6714">
            <v>438</v>
          </cell>
          <cell r="R6714">
            <v>370</v>
          </cell>
        </row>
        <row r="6715">
          <cell r="B6715">
            <v>40315</v>
          </cell>
          <cell r="C6715">
            <v>422.39</v>
          </cell>
          <cell r="P6715">
            <v>438</v>
          </cell>
          <cell r="R6715">
            <v>370</v>
          </cell>
        </row>
        <row r="6716">
          <cell r="B6716">
            <v>40316</v>
          </cell>
          <cell r="C6716">
            <v>422.51</v>
          </cell>
          <cell r="P6716">
            <v>438</v>
          </cell>
          <cell r="R6716">
            <v>370</v>
          </cell>
        </row>
        <row r="6717">
          <cell r="B6717">
            <v>40317</v>
          </cell>
          <cell r="C6717">
            <v>422.47</v>
          </cell>
          <cell r="P6717">
            <v>438</v>
          </cell>
          <cell r="R6717">
            <v>370</v>
          </cell>
        </row>
        <row r="6718">
          <cell r="B6718">
            <v>40318</v>
          </cell>
          <cell r="C6718">
            <v>423.23</v>
          </cell>
          <cell r="P6718">
            <v>438</v>
          </cell>
          <cell r="R6718">
            <v>370</v>
          </cell>
        </row>
        <row r="6719">
          <cell r="B6719">
            <v>40319</v>
          </cell>
          <cell r="C6719">
            <v>423.78</v>
          </cell>
          <cell r="P6719">
            <v>438</v>
          </cell>
          <cell r="R6719">
            <v>370</v>
          </cell>
        </row>
        <row r="6720">
          <cell r="B6720">
            <v>40320</v>
          </cell>
          <cell r="C6720">
            <v>424.15</v>
          </cell>
          <cell r="P6720">
            <v>438</v>
          </cell>
          <cell r="R6720">
            <v>370</v>
          </cell>
        </row>
        <row r="6721">
          <cell r="B6721">
            <v>40321</v>
          </cell>
          <cell r="C6721">
            <v>424.46</v>
          </cell>
          <cell r="P6721">
            <v>438</v>
          </cell>
          <cell r="R6721">
            <v>370</v>
          </cell>
        </row>
        <row r="6722">
          <cell r="B6722">
            <v>40322</v>
          </cell>
          <cell r="C6722">
            <v>424.63</v>
          </cell>
          <cell r="P6722">
            <v>438</v>
          </cell>
          <cell r="R6722">
            <v>370</v>
          </cell>
        </row>
        <row r="6723">
          <cell r="B6723">
            <v>40323</v>
          </cell>
          <cell r="C6723">
            <v>424.88</v>
          </cell>
          <cell r="P6723">
            <v>438</v>
          </cell>
          <cell r="R6723">
            <v>370</v>
          </cell>
        </row>
        <row r="6724">
          <cell r="B6724">
            <v>40324</v>
          </cell>
          <cell r="C6724">
            <v>425.07</v>
          </cell>
          <cell r="P6724">
            <v>438</v>
          </cell>
          <cell r="R6724">
            <v>370</v>
          </cell>
        </row>
        <row r="6725">
          <cell r="B6725">
            <v>40325</v>
          </cell>
          <cell r="C6725">
            <v>425.3</v>
          </cell>
          <cell r="P6725">
            <v>438</v>
          </cell>
          <cell r="R6725">
            <v>370</v>
          </cell>
        </row>
        <row r="6726">
          <cell r="B6726">
            <v>40326</v>
          </cell>
          <cell r="C6726">
            <v>425.5</v>
          </cell>
          <cell r="P6726">
            <v>438</v>
          </cell>
          <cell r="R6726">
            <v>370</v>
          </cell>
        </row>
        <row r="6727">
          <cell r="B6727">
            <v>40327</v>
          </cell>
          <cell r="C6727">
            <v>425.59</v>
          </cell>
          <cell r="P6727">
            <v>438</v>
          </cell>
          <cell r="R6727">
            <v>370</v>
          </cell>
        </row>
        <row r="6728">
          <cell r="B6728">
            <v>40328</v>
          </cell>
          <cell r="C6728">
            <v>425.72</v>
          </cell>
          <cell r="P6728">
            <v>438</v>
          </cell>
          <cell r="R6728">
            <v>370</v>
          </cell>
        </row>
        <row r="6729">
          <cell r="B6729">
            <v>40329</v>
          </cell>
          <cell r="C6729">
            <v>425.91</v>
          </cell>
          <cell r="P6729">
            <v>438</v>
          </cell>
          <cell r="R6729">
            <v>370</v>
          </cell>
        </row>
        <row r="6730">
          <cell r="B6730">
            <v>40330</v>
          </cell>
          <cell r="C6730">
            <v>425.92</v>
          </cell>
          <cell r="P6730">
            <v>438</v>
          </cell>
          <cell r="R6730">
            <v>370</v>
          </cell>
        </row>
        <row r="6731">
          <cell r="B6731">
            <v>40331</v>
          </cell>
          <cell r="C6731">
            <v>425.95</v>
          </cell>
          <cell r="P6731">
            <v>438</v>
          </cell>
          <cell r="R6731">
            <v>370</v>
          </cell>
        </row>
        <row r="6732">
          <cell r="B6732">
            <v>40332</v>
          </cell>
          <cell r="C6732">
            <v>425.97</v>
          </cell>
          <cell r="P6732">
            <v>438</v>
          </cell>
          <cell r="R6732">
            <v>370</v>
          </cell>
        </row>
        <row r="6733">
          <cell r="B6733">
            <v>40333</v>
          </cell>
          <cell r="C6733">
            <v>425.98</v>
          </cell>
          <cell r="P6733">
            <v>438</v>
          </cell>
          <cell r="R6733">
            <v>370</v>
          </cell>
        </row>
        <row r="6734">
          <cell r="B6734">
            <v>40334</v>
          </cell>
          <cell r="C6734">
            <v>425.99</v>
          </cell>
          <cell r="P6734">
            <v>438</v>
          </cell>
          <cell r="R6734">
            <v>370</v>
          </cell>
        </row>
        <row r="6735">
          <cell r="B6735">
            <v>40335</v>
          </cell>
          <cell r="C6735">
            <v>426.03</v>
          </cell>
          <cell r="P6735">
            <v>438</v>
          </cell>
          <cell r="R6735">
            <v>370</v>
          </cell>
        </row>
        <row r="6736">
          <cell r="B6736">
            <v>40336</v>
          </cell>
          <cell r="C6736">
            <v>426.28</v>
          </cell>
          <cell r="P6736">
            <v>438</v>
          </cell>
          <cell r="R6736">
            <v>370</v>
          </cell>
        </row>
        <row r="6737">
          <cell r="B6737">
            <v>40337</v>
          </cell>
          <cell r="C6737">
            <v>426.45</v>
          </cell>
          <cell r="P6737">
            <v>438</v>
          </cell>
          <cell r="R6737">
            <v>370</v>
          </cell>
        </row>
        <row r="6738">
          <cell r="B6738">
            <v>40338</v>
          </cell>
          <cell r="C6738">
            <v>426.65</v>
          </cell>
          <cell r="P6738">
            <v>438</v>
          </cell>
          <cell r="R6738">
            <v>370</v>
          </cell>
        </row>
        <row r="6739">
          <cell r="B6739">
            <v>40339</v>
          </cell>
          <cell r="C6739">
            <v>426.78</v>
          </cell>
          <cell r="P6739">
            <v>438</v>
          </cell>
          <cell r="R6739">
            <v>370</v>
          </cell>
        </row>
        <row r="6740">
          <cell r="B6740">
            <v>40340</v>
          </cell>
          <cell r="C6740">
            <v>427.35</v>
          </cell>
          <cell r="P6740">
            <v>438</v>
          </cell>
          <cell r="R6740">
            <v>370</v>
          </cell>
        </row>
        <row r="6741">
          <cell r="B6741">
            <v>40341</v>
          </cell>
          <cell r="C6741">
            <v>428.11</v>
          </cell>
          <cell r="P6741">
            <v>438</v>
          </cell>
          <cell r="R6741">
            <v>370</v>
          </cell>
        </row>
        <row r="6742">
          <cell r="B6742">
            <v>40342</v>
          </cell>
          <cell r="C6742">
            <v>428.66</v>
          </cell>
          <cell r="P6742">
            <v>438</v>
          </cell>
          <cell r="R6742">
            <v>370</v>
          </cell>
        </row>
        <row r="6743">
          <cell r="B6743">
            <v>40343</v>
          </cell>
          <cell r="C6743">
            <v>429.19</v>
          </cell>
          <cell r="P6743">
            <v>438</v>
          </cell>
          <cell r="R6743">
            <v>370</v>
          </cell>
        </row>
        <row r="6744">
          <cell r="B6744">
            <v>40344</v>
          </cell>
          <cell r="C6744">
            <v>429.55</v>
          </cell>
          <cell r="P6744">
            <v>438</v>
          </cell>
          <cell r="R6744">
            <v>370</v>
          </cell>
        </row>
        <row r="6745">
          <cell r="B6745">
            <v>40345</v>
          </cell>
          <cell r="C6745">
            <v>429.71</v>
          </cell>
          <cell r="P6745">
            <v>438</v>
          </cell>
          <cell r="R6745">
            <v>370</v>
          </cell>
        </row>
        <row r="6746">
          <cell r="B6746">
            <v>40346</v>
          </cell>
          <cell r="C6746">
            <v>429.84</v>
          </cell>
          <cell r="P6746">
            <v>438</v>
          </cell>
          <cell r="R6746">
            <v>370</v>
          </cell>
        </row>
        <row r="6747">
          <cell r="B6747">
            <v>40347</v>
          </cell>
          <cell r="C6747">
            <v>429.97</v>
          </cell>
          <cell r="P6747">
            <v>438</v>
          </cell>
          <cell r="R6747">
            <v>370</v>
          </cell>
        </row>
        <row r="6748">
          <cell r="B6748">
            <v>40348</v>
          </cell>
          <cell r="C6748">
            <v>430.06</v>
          </cell>
          <cell r="P6748">
            <v>438</v>
          </cell>
          <cell r="R6748">
            <v>370</v>
          </cell>
        </row>
        <row r="6749">
          <cell r="B6749">
            <v>40349</v>
          </cell>
          <cell r="C6749">
            <v>430.11</v>
          </cell>
          <cell r="P6749">
            <v>438</v>
          </cell>
          <cell r="R6749">
            <v>370</v>
          </cell>
        </row>
        <row r="6750">
          <cell r="B6750">
            <v>40350</v>
          </cell>
          <cell r="C6750">
            <v>430.13</v>
          </cell>
          <cell r="P6750">
            <v>438</v>
          </cell>
          <cell r="R6750">
            <v>370</v>
          </cell>
        </row>
        <row r="6751">
          <cell r="B6751">
            <v>40351</v>
          </cell>
          <cell r="C6751">
            <v>430.16</v>
          </cell>
          <cell r="P6751">
            <v>438</v>
          </cell>
          <cell r="R6751">
            <v>370</v>
          </cell>
        </row>
        <row r="6752">
          <cell r="B6752">
            <v>40352</v>
          </cell>
          <cell r="C6752">
            <v>430.14</v>
          </cell>
          <cell r="P6752">
            <v>438</v>
          </cell>
          <cell r="R6752">
            <v>370</v>
          </cell>
        </row>
        <row r="6753">
          <cell r="B6753">
            <v>40353</v>
          </cell>
          <cell r="C6753">
            <v>430.41</v>
          </cell>
          <cell r="P6753">
            <v>438</v>
          </cell>
          <cell r="R6753">
            <v>370</v>
          </cell>
        </row>
        <row r="6754">
          <cell r="B6754">
            <v>40354</v>
          </cell>
          <cell r="C6754">
            <v>430.68</v>
          </cell>
          <cell r="P6754">
            <v>438</v>
          </cell>
          <cell r="R6754">
            <v>370</v>
          </cell>
        </row>
        <row r="6755">
          <cell r="B6755">
            <v>40355</v>
          </cell>
          <cell r="C6755">
            <v>430.85</v>
          </cell>
          <cell r="P6755">
            <v>438</v>
          </cell>
          <cell r="R6755">
            <v>370</v>
          </cell>
        </row>
        <row r="6756">
          <cell r="B6756">
            <v>40356</v>
          </cell>
          <cell r="C6756">
            <v>430.87</v>
          </cell>
          <cell r="P6756">
            <v>438</v>
          </cell>
          <cell r="R6756">
            <v>370</v>
          </cell>
        </row>
        <row r="6757">
          <cell r="B6757">
            <v>40357</v>
          </cell>
          <cell r="C6757">
            <v>430.92</v>
          </cell>
          <cell r="P6757">
            <v>438</v>
          </cell>
          <cell r="R6757">
            <v>370</v>
          </cell>
        </row>
        <row r="6758">
          <cell r="B6758">
            <v>40358</v>
          </cell>
          <cell r="C6758">
            <v>431.09</v>
          </cell>
          <cell r="P6758">
            <v>438</v>
          </cell>
          <cell r="R6758">
            <v>370</v>
          </cell>
        </row>
        <row r="6759">
          <cell r="B6759">
            <v>40359</v>
          </cell>
          <cell r="C6759">
            <v>431.13</v>
          </cell>
          <cell r="P6759">
            <v>438</v>
          </cell>
          <cell r="R6759">
            <v>370</v>
          </cell>
        </row>
        <row r="6760">
          <cell r="B6760">
            <v>40360</v>
          </cell>
          <cell r="C6760">
            <v>431.15</v>
          </cell>
          <cell r="P6760">
            <v>438</v>
          </cell>
          <cell r="R6760">
            <v>370</v>
          </cell>
        </row>
        <row r="6761">
          <cell r="B6761">
            <v>40361</v>
          </cell>
          <cell r="C6761">
            <v>431.37</v>
          </cell>
          <cell r="P6761">
            <v>438</v>
          </cell>
          <cell r="R6761">
            <v>370</v>
          </cell>
        </row>
        <row r="6762">
          <cell r="B6762">
            <v>40362</v>
          </cell>
          <cell r="C6762">
            <v>431.58</v>
          </cell>
          <cell r="P6762">
            <v>438</v>
          </cell>
          <cell r="R6762">
            <v>370</v>
          </cell>
        </row>
        <row r="6763">
          <cell r="B6763">
            <v>40363</v>
          </cell>
          <cell r="C6763">
            <v>431.66</v>
          </cell>
          <cell r="P6763">
            <v>438</v>
          </cell>
          <cell r="R6763">
            <v>370</v>
          </cell>
        </row>
        <row r="6764">
          <cell r="B6764">
            <v>40364</v>
          </cell>
          <cell r="C6764">
            <v>431.74</v>
          </cell>
          <cell r="P6764">
            <v>438</v>
          </cell>
          <cell r="R6764">
            <v>370</v>
          </cell>
        </row>
        <row r="6765">
          <cell r="B6765">
            <v>40365</v>
          </cell>
          <cell r="C6765">
            <v>431.83</v>
          </cell>
          <cell r="P6765">
            <v>438</v>
          </cell>
          <cell r="R6765">
            <v>370</v>
          </cell>
        </row>
        <row r="6766">
          <cell r="B6766">
            <v>40366</v>
          </cell>
          <cell r="C6766">
            <v>431.78</v>
          </cell>
          <cell r="P6766">
            <v>438</v>
          </cell>
          <cell r="R6766">
            <v>370</v>
          </cell>
        </row>
        <row r="6767">
          <cell r="B6767">
            <v>40367</v>
          </cell>
          <cell r="C6767">
            <v>431.76</v>
          </cell>
          <cell r="P6767">
            <v>438</v>
          </cell>
          <cell r="R6767">
            <v>370</v>
          </cell>
        </row>
        <row r="6768">
          <cell r="B6768">
            <v>40368</v>
          </cell>
          <cell r="C6768">
            <v>432.11</v>
          </cell>
          <cell r="P6768">
            <v>438</v>
          </cell>
          <cell r="R6768">
            <v>370</v>
          </cell>
        </row>
        <row r="6769">
          <cell r="B6769">
            <v>40369</v>
          </cell>
          <cell r="C6769">
            <v>432.28</v>
          </cell>
          <cell r="P6769">
            <v>438</v>
          </cell>
          <cell r="R6769">
            <v>370</v>
          </cell>
        </row>
        <row r="6770">
          <cell r="B6770">
            <v>40370</v>
          </cell>
          <cell r="C6770">
            <v>432.6</v>
          </cell>
          <cell r="P6770">
            <v>438</v>
          </cell>
          <cell r="R6770">
            <v>370</v>
          </cell>
        </row>
        <row r="6771">
          <cell r="B6771">
            <v>40371</v>
          </cell>
          <cell r="C6771">
            <v>432.96</v>
          </cell>
          <cell r="P6771">
            <v>438</v>
          </cell>
          <cell r="R6771">
            <v>370</v>
          </cell>
        </row>
        <row r="6772">
          <cell r="B6772">
            <v>40372</v>
          </cell>
          <cell r="C6772">
            <v>432.97</v>
          </cell>
          <cell r="P6772">
            <v>438</v>
          </cell>
          <cell r="R6772">
            <v>370</v>
          </cell>
        </row>
        <row r="6773">
          <cell r="B6773">
            <v>40373</v>
          </cell>
          <cell r="C6773">
            <v>432.94</v>
          </cell>
          <cell r="P6773">
            <v>438</v>
          </cell>
          <cell r="R6773">
            <v>370</v>
          </cell>
        </row>
        <row r="6774">
          <cell r="B6774">
            <v>40374</v>
          </cell>
          <cell r="C6774">
            <v>432.95</v>
          </cell>
          <cell r="P6774">
            <v>438</v>
          </cell>
          <cell r="R6774">
            <v>370</v>
          </cell>
        </row>
        <row r="6775">
          <cell r="B6775">
            <v>40375</v>
          </cell>
          <cell r="C6775">
            <v>432.93</v>
          </cell>
          <cell r="P6775">
            <v>438</v>
          </cell>
          <cell r="R6775">
            <v>370</v>
          </cell>
        </row>
        <row r="6776">
          <cell r="B6776">
            <v>40376</v>
          </cell>
          <cell r="C6776">
            <v>433.48</v>
          </cell>
          <cell r="P6776">
            <v>438</v>
          </cell>
          <cell r="R6776">
            <v>370</v>
          </cell>
        </row>
        <row r="6777">
          <cell r="B6777">
            <v>40377</v>
          </cell>
          <cell r="C6777">
            <v>433.7</v>
          </cell>
          <cell r="P6777">
            <v>438</v>
          </cell>
          <cell r="R6777">
            <v>370</v>
          </cell>
        </row>
        <row r="6778">
          <cell r="B6778">
            <v>40378</v>
          </cell>
          <cell r="C6778">
            <v>434.22</v>
          </cell>
          <cell r="P6778">
            <v>438</v>
          </cell>
          <cell r="R6778">
            <v>370</v>
          </cell>
        </row>
        <row r="6779">
          <cell r="B6779">
            <v>40379</v>
          </cell>
          <cell r="C6779">
            <v>434.72</v>
          </cell>
          <cell r="P6779">
            <v>438</v>
          </cell>
          <cell r="R6779">
            <v>370</v>
          </cell>
        </row>
        <row r="6780">
          <cell r="B6780">
            <v>40380</v>
          </cell>
          <cell r="C6780">
            <v>435.17</v>
          </cell>
          <cell r="P6780">
            <v>438</v>
          </cell>
          <cell r="R6780">
            <v>370</v>
          </cell>
        </row>
        <row r="6781">
          <cell r="B6781">
            <v>40381</v>
          </cell>
          <cell r="C6781">
            <v>435.46</v>
          </cell>
          <cell r="P6781">
            <v>438</v>
          </cell>
          <cell r="R6781">
            <v>370</v>
          </cell>
        </row>
        <row r="6782">
          <cell r="B6782">
            <v>40382</v>
          </cell>
          <cell r="C6782">
            <v>435.66</v>
          </cell>
          <cell r="P6782">
            <v>438</v>
          </cell>
          <cell r="R6782">
            <v>370</v>
          </cell>
        </row>
        <row r="6783">
          <cell r="B6783">
            <v>40383</v>
          </cell>
          <cell r="C6783">
            <v>435.82</v>
          </cell>
          <cell r="P6783">
            <v>438</v>
          </cell>
          <cell r="R6783">
            <v>370</v>
          </cell>
        </row>
        <row r="6784">
          <cell r="B6784">
            <v>40384</v>
          </cell>
          <cell r="C6784">
            <v>436.02</v>
          </cell>
          <cell r="P6784">
            <v>438</v>
          </cell>
          <cell r="R6784">
            <v>370</v>
          </cell>
        </row>
        <row r="6785">
          <cell r="B6785">
            <v>40385</v>
          </cell>
          <cell r="C6785">
            <v>436.2</v>
          </cell>
          <cell r="P6785">
            <v>438</v>
          </cell>
          <cell r="R6785">
            <v>370</v>
          </cell>
        </row>
        <row r="6786">
          <cell r="B6786">
            <v>40386</v>
          </cell>
          <cell r="C6786">
            <v>436.07</v>
          </cell>
          <cell r="P6786">
            <v>438</v>
          </cell>
          <cell r="R6786">
            <v>370</v>
          </cell>
        </row>
        <row r="6787">
          <cell r="B6787">
            <v>40387</v>
          </cell>
          <cell r="C6787">
            <v>435.99</v>
          </cell>
          <cell r="P6787">
            <v>438</v>
          </cell>
          <cell r="R6787">
            <v>370</v>
          </cell>
        </row>
        <row r="6788">
          <cell r="B6788">
            <v>40388</v>
          </cell>
          <cell r="C6788">
            <v>435.83</v>
          </cell>
          <cell r="P6788">
            <v>438</v>
          </cell>
          <cell r="R6788">
            <v>370</v>
          </cell>
        </row>
        <row r="6789">
          <cell r="B6789">
            <v>40389</v>
          </cell>
          <cell r="C6789">
            <v>435.59</v>
          </cell>
          <cell r="P6789">
            <v>438</v>
          </cell>
          <cell r="R6789">
            <v>370</v>
          </cell>
        </row>
        <row r="6790">
          <cell r="B6790">
            <v>40390</v>
          </cell>
          <cell r="C6790">
            <v>435.36</v>
          </cell>
          <cell r="P6790">
            <v>438</v>
          </cell>
          <cell r="R6790">
            <v>370</v>
          </cell>
        </row>
        <row r="6791">
          <cell r="B6791">
            <v>40391</v>
          </cell>
          <cell r="C6791">
            <v>435.16</v>
          </cell>
          <cell r="P6791">
            <v>438</v>
          </cell>
          <cell r="R6791">
            <v>370</v>
          </cell>
        </row>
        <row r="6792">
          <cell r="B6792">
            <v>40392</v>
          </cell>
          <cell r="C6792">
            <v>435.03</v>
          </cell>
          <cell r="P6792">
            <v>438</v>
          </cell>
          <cell r="R6792">
            <v>370</v>
          </cell>
        </row>
        <row r="6793">
          <cell r="B6793">
            <v>40393</v>
          </cell>
          <cell r="C6793">
            <v>434.7</v>
          </cell>
          <cell r="P6793">
            <v>438</v>
          </cell>
          <cell r="R6793">
            <v>370</v>
          </cell>
        </row>
        <row r="6794">
          <cell r="B6794">
            <v>40394</v>
          </cell>
          <cell r="C6794">
            <v>434.42</v>
          </cell>
          <cell r="P6794">
            <v>438</v>
          </cell>
          <cell r="R6794">
            <v>370</v>
          </cell>
        </row>
        <row r="6795">
          <cell r="B6795">
            <v>40395</v>
          </cell>
          <cell r="C6795">
            <v>434.12</v>
          </cell>
          <cell r="P6795">
            <v>438</v>
          </cell>
          <cell r="R6795">
            <v>370</v>
          </cell>
        </row>
        <row r="6796">
          <cell r="B6796">
            <v>40396</v>
          </cell>
          <cell r="C6796">
            <v>433.81</v>
          </cell>
          <cell r="P6796">
            <v>438</v>
          </cell>
          <cell r="R6796">
            <v>370</v>
          </cell>
        </row>
        <row r="6797">
          <cell r="B6797">
            <v>40397</v>
          </cell>
          <cell r="C6797">
            <v>433.47</v>
          </cell>
          <cell r="P6797">
            <v>438</v>
          </cell>
          <cell r="R6797">
            <v>370</v>
          </cell>
        </row>
        <row r="6798">
          <cell r="B6798">
            <v>40398</v>
          </cell>
          <cell r="C6798">
            <v>433.09</v>
          </cell>
          <cell r="P6798">
            <v>438</v>
          </cell>
          <cell r="R6798">
            <v>370</v>
          </cell>
        </row>
        <row r="6799">
          <cell r="B6799">
            <v>40399</v>
          </cell>
          <cell r="C6799">
            <v>432.86</v>
          </cell>
          <cell r="P6799">
            <v>438</v>
          </cell>
          <cell r="R6799">
            <v>370</v>
          </cell>
        </row>
        <row r="6800">
          <cell r="B6800">
            <v>40400</v>
          </cell>
          <cell r="C6800">
            <v>432.62</v>
          </cell>
          <cell r="P6800">
            <v>438</v>
          </cell>
          <cell r="R6800">
            <v>370</v>
          </cell>
        </row>
        <row r="6801">
          <cell r="B6801">
            <v>40401</v>
          </cell>
          <cell r="C6801">
            <v>432.17</v>
          </cell>
          <cell r="P6801">
            <v>438</v>
          </cell>
          <cell r="R6801">
            <v>370</v>
          </cell>
        </row>
        <row r="6802">
          <cell r="B6802">
            <v>40402</v>
          </cell>
          <cell r="C6802">
            <v>431.7</v>
          </cell>
          <cell r="P6802">
            <v>438</v>
          </cell>
          <cell r="R6802">
            <v>370</v>
          </cell>
        </row>
        <row r="6803">
          <cell r="B6803">
            <v>40403</v>
          </cell>
          <cell r="C6803">
            <v>431.3</v>
          </cell>
          <cell r="P6803">
            <v>438</v>
          </cell>
          <cell r="R6803">
            <v>370</v>
          </cell>
        </row>
        <row r="6804">
          <cell r="B6804">
            <v>40404</v>
          </cell>
          <cell r="C6804">
            <v>430.92</v>
          </cell>
          <cell r="P6804">
            <v>438</v>
          </cell>
          <cell r="R6804">
            <v>370</v>
          </cell>
        </row>
        <row r="6805">
          <cell r="B6805">
            <v>40405</v>
          </cell>
          <cell r="C6805">
            <v>430.59</v>
          </cell>
          <cell r="P6805">
            <v>438</v>
          </cell>
          <cell r="R6805">
            <v>370</v>
          </cell>
        </row>
        <row r="6806">
          <cell r="B6806">
            <v>40406</v>
          </cell>
          <cell r="C6806">
            <v>430.56</v>
          </cell>
          <cell r="P6806">
            <v>438</v>
          </cell>
          <cell r="R6806">
            <v>370</v>
          </cell>
        </row>
        <row r="6807">
          <cell r="B6807">
            <v>40407</v>
          </cell>
          <cell r="C6807">
            <v>430.3</v>
          </cell>
          <cell r="P6807">
            <v>438</v>
          </cell>
          <cell r="R6807">
            <v>370</v>
          </cell>
        </row>
        <row r="6808">
          <cell r="B6808">
            <v>40408</v>
          </cell>
          <cell r="C6808">
            <v>429.85</v>
          </cell>
          <cell r="P6808">
            <v>438</v>
          </cell>
          <cell r="R6808">
            <v>370</v>
          </cell>
        </row>
        <row r="6809">
          <cell r="B6809">
            <v>40409</v>
          </cell>
          <cell r="C6809">
            <v>429.47</v>
          </cell>
          <cell r="P6809">
            <v>438</v>
          </cell>
          <cell r="R6809">
            <v>370</v>
          </cell>
        </row>
        <row r="6810">
          <cell r="B6810">
            <v>40410</v>
          </cell>
          <cell r="C6810">
            <v>429.1</v>
          </cell>
          <cell r="P6810">
            <v>438</v>
          </cell>
          <cell r="R6810">
            <v>370</v>
          </cell>
        </row>
        <row r="6811">
          <cell r="B6811">
            <v>40411</v>
          </cell>
          <cell r="C6811">
            <v>429.83</v>
          </cell>
          <cell r="P6811">
            <v>438</v>
          </cell>
          <cell r="R6811">
            <v>370</v>
          </cell>
        </row>
        <row r="6812">
          <cell r="B6812">
            <v>40412</v>
          </cell>
          <cell r="C6812">
            <v>430.23</v>
          </cell>
          <cell r="P6812">
            <v>438</v>
          </cell>
          <cell r="R6812">
            <v>370</v>
          </cell>
        </row>
        <row r="6813">
          <cell r="B6813">
            <v>40413</v>
          </cell>
          <cell r="C6813">
            <v>430.06</v>
          </cell>
          <cell r="P6813">
            <v>438</v>
          </cell>
          <cell r="R6813">
            <v>370</v>
          </cell>
        </row>
        <row r="6814">
          <cell r="B6814">
            <v>40414</v>
          </cell>
          <cell r="C6814">
            <v>429.96</v>
          </cell>
          <cell r="P6814">
            <v>438</v>
          </cell>
          <cell r="R6814">
            <v>370</v>
          </cell>
        </row>
        <row r="6815">
          <cell r="B6815">
            <v>40415</v>
          </cell>
          <cell r="C6815">
            <v>429.84</v>
          </cell>
          <cell r="P6815">
            <v>438</v>
          </cell>
          <cell r="R6815">
            <v>370</v>
          </cell>
        </row>
        <row r="6816">
          <cell r="B6816">
            <v>40416</v>
          </cell>
          <cell r="C6816">
            <v>429.61</v>
          </cell>
          <cell r="P6816">
            <v>438</v>
          </cell>
          <cell r="R6816">
            <v>370</v>
          </cell>
        </row>
        <row r="6817">
          <cell r="B6817">
            <v>40417</v>
          </cell>
          <cell r="C6817">
            <v>429.52</v>
          </cell>
          <cell r="P6817">
            <v>438</v>
          </cell>
          <cell r="R6817">
            <v>370</v>
          </cell>
        </row>
        <row r="6818">
          <cell r="B6818">
            <v>40418</v>
          </cell>
          <cell r="C6818">
            <v>429.58</v>
          </cell>
          <cell r="P6818">
            <v>438</v>
          </cell>
          <cell r="R6818">
            <v>370</v>
          </cell>
        </row>
        <row r="6819">
          <cell r="B6819">
            <v>40419</v>
          </cell>
          <cell r="C6819">
            <v>429.71</v>
          </cell>
          <cell r="P6819">
            <v>438</v>
          </cell>
          <cell r="R6819">
            <v>370</v>
          </cell>
        </row>
        <row r="6820">
          <cell r="B6820">
            <v>40420</v>
          </cell>
          <cell r="C6820">
            <v>430.3</v>
          </cell>
          <cell r="P6820">
            <v>438</v>
          </cell>
          <cell r="R6820">
            <v>370</v>
          </cell>
        </row>
        <row r="6821">
          <cell r="B6821">
            <v>40421</v>
          </cell>
          <cell r="C6821">
            <v>431.04</v>
          </cell>
          <cell r="P6821">
            <v>438</v>
          </cell>
          <cell r="R6821">
            <v>370</v>
          </cell>
        </row>
        <row r="6822">
          <cell r="B6822">
            <v>40422</v>
          </cell>
          <cell r="C6822">
            <v>431.53</v>
          </cell>
          <cell r="P6822">
            <v>438</v>
          </cell>
          <cell r="R6822">
            <v>370</v>
          </cell>
        </row>
        <row r="6823">
          <cell r="B6823">
            <v>40423</v>
          </cell>
          <cell r="C6823">
            <v>431.85</v>
          </cell>
          <cell r="P6823">
            <v>438</v>
          </cell>
          <cell r="R6823">
            <v>370</v>
          </cell>
        </row>
        <row r="6824">
          <cell r="B6824">
            <v>40424</v>
          </cell>
          <cell r="C6824">
            <v>432.09</v>
          </cell>
          <cell r="P6824">
            <v>438</v>
          </cell>
          <cell r="R6824">
            <v>370</v>
          </cell>
        </row>
        <row r="6825">
          <cell r="B6825">
            <v>40425</v>
          </cell>
          <cell r="C6825">
            <v>432.29</v>
          </cell>
          <cell r="P6825">
            <v>438</v>
          </cell>
          <cell r="R6825">
            <v>370</v>
          </cell>
        </row>
        <row r="6826">
          <cell r="B6826">
            <v>40426</v>
          </cell>
          <cell r="C6826">
            <v>432.51</v>
          </cell>
          <cell r="P6826">
            <v>438</v>
          </cell>
          <cell r="R6826">
            <v>370</v>
          </cell>
        </row>
        <row r="6827">
          <cell r="B6827">
            <v>40427</v>
          </cell>
          <cell r="C6827">
            <v>432.7</v>
          </cell>
          <cell r="P6827">
            <v>438</v>
          </cell>
          <cell r="R6827">
            <v>370</v>
          </cell>
        </row>
        <row r="6828">
          <cell r="B6828">
            <v>40428</v>
          </cell>
          <cell r="C6828">
            <v>432.65</v>
          </cell>
          <cell r="P6828">
            <v>438</v>
          </cell>
          <cell r="R6828">
            <v>370</v>
          </cell>
        </row>
        <row r="6829">
          <cell r="B6829">
            <v>40429</v>
          </cell>
          <cell r="C6829">
            <v>432.62</v>
          </cell>
          <cell r="P6829">
            <v>438</v>
          </cell>
          <cell r="R6829">
            <v>370</v>
          </cell>
        </row>
        <row r="6830">
          <cell r="B6830">
            <v>40430</v>
          </cell>
          <cell r="C6830">
            <v>432.47</v>
          </cell>
          <cell r="P6830">
            <v>438</v>
          </cell>
          <cell r="R6830">
            <v>370</v>
          </cell>
        </row>
        <row r="6831">
          <cell r="B6831">
            <v>40431</v>
          </cell>
          <cell r="C6831">
            <v>432.31</v>
          </cell>
          <cell r="P6831">
            <v>438</v>
          </cell>
          <cell r="R6831">
            <v>370</v>
          </cell>
        </row>
        <row r="6832">
          <cell r="B6832">
            <v>40432</v>
          </cell>
          <cell r="C6832">
            <v>432.14</v>
          </cell>
          <cell r="P6832">
            <v>438</v>
          </cell>
          <cell r="R6832">
            <v>370</v>
          </cell>
        </row>
        <row r="6833">
          <cell r="B6833">
            <v>40433</v>
          </cell>
          <cell r="C6833">
            <v>432.03</v>
          </cell>
          <cell r="P6833">
            <v>438</v>
          </cell>
          <cell r="R6833">
            <v>370</v>
          </cell>
        </row>
        <row r="6834">
          <cell r="B6834">
            <v>40434</v>
          </cell>
          <cell r="C6834">
            <v>431.87</v>
          </cell>
          <cell r="P6834">
            <v>438</v>
          </cell>
          <cell r="R6834">
            <v>370</v>
          </cell>
        </row>
        <row r="6835">
          <cell r="B6835">
            <v>40435</v>
          </cell>
          <cell r="C6835">
            <v>431.63</v>
          </cell>
          <cell r="P6835">
            <v>438</v>
          </cell>
          <cell r="R6835">
            <v>370</v>
          </cell>
        </row>
        <row r="6836">
          <cell r="B6836">
            <v>40436</v>
          </cell>
          <cell r="C6836">
            <v>431.42</v>
          </cell>
          <cell r="P6836">
            <v>438</v>
          </cell>
          <cell r="R6836">
            <v>370</v>
          </cell>
        </row>
        <row r="6837">
          <cell r="B6837">
            <v>40437</v>
          </cell>
          <cell r="C6837">
            <v>431.15</v>
          </cell>
          <cell r="P6837">
            <v>438</v>
          </cell>
          <cell r="R6837">
            <v>370</v>
          </cell>
        </row>
        <row r="6838">
          <cell r="B6838">
            <v>40438</v>
          </cell>
          <cell r="C6838">
            <v>430.88</v>
          </cell>
          <cell r="P6838">
            <v>438</v>
          </cell>
          <cell r="R6838">
            <v>370</v>
          </cell>
        </row>
        <row r="6839">
          <cell r="B6839">
            <v>40439</v>
          </cell>
          <cell r="C6839">
            <v>430.59</v>
          </cell>
          <cell r="P6839">
            <v>438</v>
          </cell>
          <cell r="R6839">
            <v>370</v>
          </cell>
        </row>
        <row r="6840">
          <cell r="B6840">
            <v>40440</v>
          </cell>
          <cell r="C6840">
            <v>430.37</v>
          </cell>
          <cell r="P6840">
            <v>438</v>
          </cell>
          <cell r="R6840">
            <v>370</v>
          </cell>
        </row>
        <row r="6841">
          <cell r="B6841">
            <v>40441</v>
          </cell>
          <cell r="C6841">
            <v>430.36</v>
          </cell>
          <cell r="P6841">
            <v>438</v>
          </cell>
          <cell r="R6841">
            <v>370</v>
          </cell>
        </row>
        <row r="6842">
          <cell r="B6842">
            <v>40442</v>
          </cell>
          <cell r="C6842">
            <v>430.2</v>
          </cell>
          <cell r="P6842">
            <v>438</v>
          </cell>
          <cell r="R6842">
            <v>370</v>
          </cell>
        </row>
        <row r="6843">
          <cell r="B6843">
            <v>40443</v>
          </cell>
          <cell r="C6843">
            <v>430.08</v>
          </cell>
          <cell r="P6843">
            <v>438</v>
          </cell>
          <cell r="R6843">
            <v>370</v>
          </cell>
        </row>
        <row r="6844">
          <cell r="B6844">
            <v>40444</v>
          </cell>
          <cell r="C6844">
            <v>429.92</v>
          </cell>
          <cell r="P6844">
            <v>438</v>
          </cell>
          <cell r="R6844">
            <v>370</v>
          </cell>
        </row>
        <row r="6845">
          <cell r="B6845">
            <v>40445</v>
          </cell>
          <cell r="C6845">
            <v>429.76</v>
          </cell>
          <cell r="P6845">
            <v>438</v>
          </cell>
          <cell r="R6845">
            <v>370</v>
          </cell>
        </row>
        <row r="6846">
          <cell r="B6846">
            <v>40446</v>
          </cell>
          <cell r="C6846">
            <v>429.47</v>
          </cell>
          <cell r="P6846">
            <v>438</v>
          </cell>
          <cell r="R6846">
            <v>370</v>
          </cell>
        </row>
        <row r="6847">
          <cell r="B6847">
            <v>40447</v>
          </cell>
          <cell r="C6847">
            <v>429.31</v>
          </cell>
          <cell r="P6847">
            <v>438</v>
          </cell>
          <cell r="R6847">
            <v>370</v>
          </cell>
        </row>
        <row r="6848">
          <cell r="B6848">
            <v>40448</v>
          </cell>
          <cell r="C6848">
            <v>429.36</v>
          </cell>
          <cell r="P6848">
            <v>438</v>
          </cell>
          <cell r="R6848">
            <v>370</v>
          </cell>
        </row>
        <row r="6849">
          <cell r="B6849">
            <v>40449</v>
          </cell>
          <cell r="C6849">
            <v>429.26</v>
          </cell>
          <cell r="P6849">
            <v>438</v>
          </cell>
          <cell r="R6849">
            <v>370</v>
          </cell>
        </row>
        <row r="6850">
          <cell r="B6850">
            <v>40450</v>
          </cell>
          <cell r="C6850">
            <v>429.52</v>
          </cell>
          <cell r="P6850">
            <v>438</v>
          </cell>
          <cell r="R6850">
            <v>370</v>
          </cell>
        </row>
        <row r="6851">
          <cell r="B6851">
            <v>40451</v>
          </cell>
          <cell r="C6851">
            <v>429.44</v>
          </cell>
          <cell r="P6851">
            <v>438</v>
          </cell>
          <cell r="R6851">
            <v>370</v>
          </cell>
        </row>
        <row r="6852">
          <cell r="B6852">
            <v>40452</v>
          </cell>
          <cell r="C6852">
            <v>429.57</v>
          </cell>
          <cell r="P6852">
            <v>438</v>
          </cell>
          <cell r="R6852">
            <v>370</v>
          </cell>
        </row>
        <row r="6853">
          <cell r="B6853">
            <v>40453</v>
          </cell>
          <cell r="C6853">
            <v>431.04</v>
          </cell>
          <cell r="P6853">
            <v>438</v>
          </cell>
          <cell r="R6853">
            <v>370</v>
          </cell>
        </row>
        <row r="6854">
          <cell r="B6854">
            <v>40454</v>
          </cell>
          <cell r="C6854">
            <v>431.78</v>
          </cell>
          <cell r="P6854">
            <v>438</v>
          </cell>
          <cell r="R6854">
            <v>370</v>
          </cell>
        </row>
        <row r="6855">
          <cell r="B6855">
            <v>40455</v>
          </cell>
          <cell r="C6855">
            <v>432.94</v>
          </cell>
          <cell r="P6855">
            <v>438</v>
          </cell>
          <cell r="R6855">
            <v>370</v>
          </cell>
        </row>
        <row r="6856">
          <cell r="B6856">
            <v>40456</v>
          </cell>
          <cell r="C6856">
            <v>433.48</v>
          </cell>
          <cell r="P6856">
            <v>438</v>
          </cell>
          <cell r="R6856">
            <v>370</v>
          </cell>
        </row>
        <row r="6857">
          <cell r="B6857">
            <v>40457</v>
          </cell>
          <cell r="C6857">
            <v>433.94</v>
          </cell>
          <cell r="P6857">
            <v>438</v>
          </cell>
          <cell r="R6857">
            <v>370</v>
          </cell>
        </row>
        <row r="6858">
          <cell r="B6858">
            <v>40458</v>
          </cell>
          <cell r="C6858">
            <v>434.8</v>
          </cell>
          <cell r="P6858">
            <v>438</v>
          </cell>
          <cell r="R6858">
            <v>370</v>
          </cell>
        </row>
        <row r="6859">
          <cell r="B6859">
            <v>40459</v>
          </cell>
          <cell r="C6859">
            <v>435.73</v>
          </cell>
          <cell r="P6859">
            <v>438</v>
          </cell>
          <cell r="R6859">
            <v>370</v>
          </cell>
        </row>
        <row r="6860">
          <cell r="B6860">
            <v>40460</v>
          </cell>
          <cell r="C6860">
            <v>436.35</v>
          </cell>
          <cell r="P6860">
            <v>438</v>
          </cell>
          <cell r="R6860">
            <v>370</v>
          </cell>
        </row>
        <row r="6861">
          <cell r="B6861">
            <v>40461</v>
          </cell>
          <cell r="C6861">
            <v>436.88</v>
          </cell>
          <cell r="P6861">
            <v>438</v>
          </cell>
          <cell r="R6861">
            <v>370</v>
          </cell>
        </row>
        <row r="6862">
          <cell r="B6862">
            <v>40462</v>
          </cell>
          <cell r="C6862">
            <v>437.29</v>
          </cell>
          <cell r="P6862">
            <v>438</v>
          </cell>
          <cell r="R6862">
            <v>370</v>
          </cell>
        </row>
        <row r="6863">
          <cell r="B6863">
            <v>40463</v>
          </cell>
          <cell r="C6863">
            <v>437.54</v>
          </cell>
          <cell r="P6863">
            <v>438</v>
          </cell>
          <cell r="R6863">
            <v>370</v>
          </cell>
        </row>
        <row r="6864">
          <cell r="B6864">
            <v>40464</v>
          </cell>
          <cell r="C6864">
            <v>437.65</v>
          </cell>
          <cell r="P6864">
            <v>438</v>
          </cell>
          <cell r="R6864">
            <v>370</v>
          </cell>
        </row>
        <row r="6865">
          <cell r="B6865">
            <v>40465</v>
          </cell>
          <cell r="C6865">
            <v>437.57</v>
          </cell>
          <cell r="P6865">
            <v>438</v>
          </cell>
          <cell r="R6865">
            <v>370</v>
          </cell>
        </row>
        <row r="6866">
          <cell r="B6866">
            <v>40466</v>
          </cell>
          <cell r="C6866">
            <v>437.51</v>
          </cell>
          <cell r="P6866">
            <v>438</v>
          </cell>
          <cell r="R6866">
            <v>370</v>
          </cell>
        </row>
        <row r="6867">
          <cell r="B6867">
            <v>40467</v>
          </cell>
          <cell r="C6867">
            <v>437.38</v>
          </cell>
          <cell r="P6867">
            <v>438</v>
          </cell>
          <cell r="R6867">
            <v>370</v>
          </cell>
        </row>
        <row r="6868">
          <cell r="B6868">
            <v>40468</v>
          </cell>
          <cell r="C6868">
            <v>437.24</v>
          </cell>
          <cell r="P6868">
            <v>438</v>
          </cell>
          <cell r="R6868">
            <v>370</v>
          </cell>
        </row>
        <row r="6869">
          <cell r="B6869">
            <v>40469</v>
          </cell>
          <cell r="C6869">
            <v>436.96</v>
          </cell>
          <cell r="P6869">
            <v>438</v>
          </cell>
          <cell r="R6869">
            <v>370</v>
          </cell>
        </row>
        <row r="6870">
          <cell r="B6870">
            <v>40470</v>
          </cell>
          <cell r="C6870">
            <v>436.84</v>
          </cell>
          <cell r="P6870">
            <v>438</v>
          </cell>
          <cell r="R6870">
            <v>370</v>
          </cell>
        </row>
        <row r="6871">
          <cell r="B6871">
            <v>40471</v>
          </cell>
          <cell r="C6871">
            <v>436.82</v>
          </cell>
          <cell r="P6871">
            <v>438</v>
          </cell>
          <cell r="R6871">
            <v>370</v>
          </cell>
        </row>
        <row r="6872">
          <cell r="B6872">
            <v>40472</v>
          </cell>
          <cell r="C6872">
            <v>436.66</v>
          </cell>
          <cell r="P6872">
            <v>438</v>
          </cell>
          <cell r="R6872">
            <v>370</v>
          </cell>
        </row>
        <row r="6873">
          <cell r="B6873">
            <v>40473</v>
          </cell>
          <cell r="C6873">
            <v>436.47</v>
          </cell>
          <cell r="P6873">
            <v>438</v>
          </cell>
          <cell r="R6873">
            <v>370</v>
          </cell>
        </row>
        <row r="6874">
          <cell r="B6874">
            <v>40474</v>
          </cell>
          <cell r="C6874">
            <v>436.28</v>
          </cell>
          <cell r="P6874">
            <v>438</v>
          </cell>
          <cell r="R6874">
            <v>370</v>
          </cell>
        </row>
        <row r="6875">
          <cell r="B6875">
            <v>40475</v>
          </cell>
          <cell r="C6875">
            <v>436.11</v>
          </cell>
          <cell r="P6875">
            <v>438</v>
          </cell>
          <cell r="R6875">
            <v>370</v>
          </cell>
        </row>
        <row r="6876">
          <cell r="B6876">
            <v>40476</v>
          </cell>
          <cell r="C6876">
            <v>435.94</v>
          </cell>
          <cell r="P6876">
            <v>438</v>
          </cell>
          <cell r="R6876">
            <v>370</v>
          </cell>
        </row>
        <row r="6877">
          <cell r="B6877">
            <v>40477</v>
          </cell>
          <cell r="C6877">
            <v>435.71</v>
          </cell>
          <cell r="P6877">
            <v>438</v>
          </cell>
          <cell r="R6877">
            <v>370</v>
          </cell>
        </row>
        <row r="6878">
          <cell r="B6878">
            <v>40478</v>
          </cell>
          <cell r="C6878">
            <v>435.5</v>
          </cell>
          <cell r="P6878">
            <v>438</v>
          </cell>
          <cell r="R6878">
            <v>370</v>
          </cell>
        </row>
        <row r="6879">
          <cell r="B6879">
            <v>40479</v>
          </cell>
          <cell r="C6879">
            <v>435.27</v>
          </cell>
          <cell r="P6879">
            <v>438</v>
          </cell>
          <cell r="R6879">
            <v>370</v>
          </cell>
        </row>
        <row r="6880">
          <cell r="B6880">
            <v>40480</v>
          </cell>
          <cell r="C6880">
            <v>434.97</v>
          </cell>
          <cell r="P6880">
            <v>438</v>
          </cell>
          <cell r="R6880">
            <v>370</v>
          </cell>
        </row>
        <row r="6881">
          <cell r="B6881">
            <v>40481</v>
          </cell>
          <cell r="C6881">
            <v>434.83</v>
          </cell>
          <cell r="P6881">
            <v>438</v>
          </cell>
          <cell r="R6881">
            <v>370</v>
          </cell>
        </row>
        <row r="6882">
          <cell r="B6882">
            <v>40482</v>
          </cell>
          <cell r="C6882">
            <v>434.52</v>
          </cell>
          <cell r="P6882">
            <v>438</v>
          </cell>
          <cell r="R6882">
            <v>370</v>
          </cell>
        </row>
        <row r="6883">
          <cell r="B6883">
            <v>40483</v>
          </cell>
          <cell r="C6883">
            <v>434.2</v>
          </cell>
          <cell r="P6883">
            <v>438</v>
          </cell>
          <cell r="R6883">
            <v>370</v>
          </cell>
        </row>
        <row r="6884">
          <cell r="B6884">
            <v>40484</v>
          </cell>
          <cell r="C6884">
            <v>433.8</v>
          </cell>
          <cell r="P6884">
            <v>438</v>
          </cell>
          <cell r="R6884">
            <v>370</v>
          </cell>
        </row>
        <row r="6885">
          <cell r="B6885">
            <v>40485</v>
          </cell>
          <cell r="C6885">
            <v>433.37</v>
          </cell>
          <cell r="P6885">
            <v>438</v>
          </cell>
          <cell r="R6885">
            <v>370</v>
          </cell>
        </row>
        <row r="6886">
          <cell r="B6886">
            <v>40486</v>
          </cell>
          <cell r="C6886">
            <v>432.99</v>
          </cell>
          <cell r="P6886">
            <v>438</v>
          </cell>
          <cell r="R6886">
            <v>370</v>
          </cell>
        </row>
        <row r="6887">
          <cell r="B6887">
            <v>40487</v>
          </cell>
          <cell r="C6887">
            <v>432.67</v>
          </cell>
          <cell r="P6887">
            <v>438</v>
          </cell>
          <cell r="R6887">
            <v>370</v>
          </cell>
        </row>
        <row r="6888">
          <cell r="B6888">
            <v>40488</v>
          </cell>
          <cell r="C6888">
            <v>432.38</v>
          </cell>
          <cell r="P6888">
            <v>438</v>
          </cell>
          <cell r="R6888">
            <v>370</v>
          </cell>
        </row>
        <row r="6889">
          <cell r="B6889">
            <v>40489</v>
          </cell>
          <cell r="C6889">
            <v>432.14</v>
          </cell>
          <cell r="P6889">
            <v>438</v>
          </cell>
          <cell r="R6889">
            <v>370</v>
          </cell>
        </row>
        <row r="6890">
          <cell r="B6890">
            <v>40490</v>
          </cell>
          <cell r="C6890">
            <v>432.12</v>
          </cell>
          <cell r="P6890">
            <v>438</v>
          </cell>
          <cell r="R6890">
            <v>370</v>
          </cell>
        </row>
        <row r="6891">
          <cell r="B6891">
            <v>40491</v>
          </cell>
          <cell r="C6891">
            <v>431.95</v>
          </cell>
          <cell r="P6891">
            <v>438</v>
          </cell>
          <cell r="R6891">
            <v>370</v>
          </cell>
        </row>
        <row r="6892">
          <cell r="B6892">
            <v>40492</v>
          </cell>
          <cell r="C6892">
            <v>431.6</v>
          </cell>
          <cell r="P6892">
            <v>438</v>
          </cell>
          <cell r="R6892">
            <v>370</v>
          </cell>
        </row>
        <row r="6893">
          <cell r="B6893">
            <v>40493</v>
          </cell>
          <cell r="C6893">
            <v>431.53</v>
          </cell>
          <cell r="P6893">
            <v>438</v>
          </cell>
          <cell r="R6893">
            <v>370</v>
          </cell>
        </row>
        <row r="6894">
          <cell r="B6894">
            <v>40494</v>
          </cell>
          <cell r="C6894">
            <v>431.35</v>
          </cell>
          <cell r="P6894">
            <v>438</v>
          </cell>
          <cell r="R6894">
            <v>370</v>
          </cell>
        </row>
        <row r="6895">
          <cell r="B6895">
            <v>40495</v>
          </cell>
          <cell r="C6895">
            <v>431</v>
          </cell>
          <cell r="P6895">
            <v>438</v>
          </cell>
          <cell r="R6895">
            <v>370</v>
          </cell>
        </row>
        <row r="6896">
          <cell r="B6896">
            <v>40496</v>
          </cell>
          <cell r="C6896">
            <v>430.65</v>
          </cell>
          <cell r="P6896">
            <v>438</v>
          </cell>
          <cell r="R6896">
            <v>370</v>
          </cell>
        </row>
        <row r="6897">
          <cell r="B6897">
            <v>40497</v>
          </cell>
          <cell r="C6897">
            <v>430.33</v>
          </cell>
          <cell r="P6897">
            <v>438</v>
          </cell>
          <cell r="R6897">
            <v>370</v>
          </cell>
        </row>
        <row r="6898">
          <cell r="B6898">
            <v>40498</v>
          </cell>
          <cell r="C6898">
            <v>429.88</v>
          </cell>
          <cell r="P6898">
            <v>438</v>
          </cell>
          <cell r="R6898">
            <v>370</v>
          </cell>
        </row>
        <row r="6899">
          <cell r="B6899">
            <v>40499</v>
          </cell>
          <cell r="C6899">
            <v>429.45</v>
          </cell>
          <cell r="P6899">
            <v>438</v>
          </cell>
          <cell r="R6899">
            <v>370</v>
          </cell>
        </row>
        <row r="6900">
          <cell r="B6900">
            <v>40500</v>
          </cell>
          <cell r="C6900">
            <v>429.52</v>
          </cell>
          <cell r="P6900">
            <v>438</v>
          </cell>
          <cell r="R6900">
            <v>370</v>
          </cell>
        </row>
        <row r="6901">
          <cell r="B6901">
            <v>40501</v>
          </cell>
          <cell r="C6901">
            <v>429.67</v>
          </cell>
          <cell r="P6901">
            <v>438</v>
          </cell>
          <cell r="R6901">
            <v>370</v>
          </cell>
        </row>
        <row r="6902">
          <cell r="B6902">
            <v>40502</v>
          </cell>
          <cell r="C6902">
            <v>429.46</v>
          </cell>
          <cell r="P6902">
            <v>438</v>
          </cell>
          <cell r="R6902">
            <v>370</v>
          </cell>
        </row>
        <row r="6903">
          <cell r="B6903">
            <v>40503</v>
          </cell>
          <cell r="C6903">
            <v>429.2</v>
          </cell>
          <cell r="P6903">
            <v>438</v>
          </cell>
          <cell r="R6903">
            <v>370</v>
          </cell>
        </row>
        <row r="6904">
          <cell r="B6904">
            <v>40504</v>
          </cell>
          <cell r="C6904">
            <v>429.73</v>
          </cell>
          <cell r="P6904">
            <v>438</v>
          </cell>
          <cell r="R6904">
            <v>370</v>
          </cell>
        </row>
        <row r="6905">
          <cell r="B6905">
            <v>40505</v>
          </cell>
          <cell r="C6905">
            <v>430.52</v>
          </cell>
          <cell r="P6905">
            <v>438</v>
          </cell>
          <cell r="R6905">
            <v>370</v>
          </cell>
        </row>
        <row r="6906">
          <cell r="B6906">
            <v>40506</v>
          </cell>
          <cell r="C6906">
            <v>431.62</v>
          </cell>
          <cell r="P6906">
            <v>438</v>
          </cell>
          <cell r="R6906">
            <v>370</v>
          </cell>
        </row>
        <row r="6907">
          <cell r="B6907">
            <v>40507</v>
          </cell>
          <cell r="C6907">
            <v>432.5</v>
          </cell>
          <cell r="P6907">
            <v>438</v>
          </cell>
          <cell r="R6907">
            <v>370</v>
          </cell>
        </row>
        <row r="6908">
          <cell r="B6908">
            <v>40508</v>
          </cell>
          <cell r="C6908">
            <v>433.19</v>
          </cell>
          <cell r="P6908">
            <v>438</v>
          </cell>
          <cell r="R6908">
            <v>370</v>
          </cell>
        </row>
        <row r="6909">
          <cell r="B6909">
            <v>40509</v>
          </cell>
          <cell r="C6909">
            <v>434.34</v>
          </cell>
          <cell r="P6909">
            <v>438</v>
          </cell>
          <cell r="R6909">
            <v>370</v>
          </cell>
        </row>
        <row r="6910">
          <cell r="B6910">
            <v>40510</v>
          </cell>
          <cell r="C6910">
            <v>434.91</v>
          </cell>
          <cell r="P6910">
            <v>438</v>
          </cell>
          <cell r="R6910">
            <v>370</v>
          </cell>
        </row>
        <row r="6911">
          <cell r="B6911">
            <v>40511</v>
          </cell>
          <cell r="C6911">
            <v>435.26</v>
          </cell>
          <cell r="P6911">
            <v>438</v>
          </cell>
          <cell r="R6911">
            <v>370</v>
          </cell>
        </row>
        <row r="6912">
          <cell r="B6912">
            <v>40512</v>
          </cell>
          <cell r="C6912">
            <v>435.46</v>
          </cell>
          <cell r="P6912">
            <v>438</v>
          </cell>
          <cell r="R6912">
            <v>370</v>
          </cell>
        </row>
        <row r="6913">
          <cell r="B6913">
            <v>40513</v>
          </cell>
          <cell r="C6913">
            <v>435.74</v>
          </cell>
          <cell r="P6913">
            <v>438</v>
          </cell>
          <cell r="R6913">
            <v>370</v>
          </cell>
        </row>
        <row r="6914">
          <cell r="B6914">
            <v>40514</v>
          </cell>
          <cell r="C6914">
            <v>436.84</v>
          </cell>
          <cell r="P6914">
            <v>438</v>
          </cell>
          <cell r="R6914">
            <v>370</v>
          </cell>
        </row>
        <row r="6915">
          <cell r="B6915">
            <v>40515</v>
          </cell>
          <cell r="C6915">
            <v>437.54</v>
          </cell>
          <cell r="P6915">
            <v>438</v>
          </cell>
          <cell r="R6915">
            <v>370</v>
          </cell>
        </row>
        <row r="6916">
          <cell r="B6916">
            <v>40516</v>
          </cell>
          <cell r="C6916">
            <v>438.04</v>
          </cell>
          <cell r="P6916">
            <v>438</v>
          </cell>
          <cell r="R6916">
            <v>370</v>
          </cell>
        </row>
        <row r="6917">
          <cell r="B6917">
            <v>40517</v>
          </cell>
          <cell r="C6917">
            <v>438.12</v>
          </cell>
          <cell r="P6917">
            <v>438</v>
          </cell>
          <cell r="R6917">
            <v>370</v>
          </cell>
        </row>
        <row r="6918">
          <cell r="B6918">
            <v>40518</v>
          </cell>
          <cell r="C6918">
            <v>438.07</v>
          </cell>
          <cell r="P6918">
            <v>438</v>
          </cell>
          <cell r="R6918">
            <v>370</v>
          </cell>
        </row>
        <row r="6919">
          <cell r="B6919">
            <v>40519</v>
          </cell>
          <cell r="C6919">
            <v>438.01</v>
          </cell>
          <cell r="P6919">
            <v>438</v>
          </cell>
          <cell r="R6919">
            <v>370</v>
          </cell>
        </row>
        <row r="6920">
          <cell r="B6920">
            <v>40520</v>
          </cell>
          <cell r="C6920">
            <v>438.01</v>
          </cell>
          <cell r="P6920">
            <v>438</v>
          </cell>
          <cell r="R6920">
            <v>370</v>
          </cell>
        </row>
        <row r="6921">
          <cell r="B6921">
            <v>40521</v>
          </cell>
          <cell r="C6921">
            <v>438.05</v>
          </cell>
          <cell r="P6921">
            <v>438</v>
          </cell>
          <cell r="R6921">
            <v>370</v>
          </cell>
        </row>
        <row r="6922">
          <cell r="B6922">
            <v>40522</v>
          </cell>
          <cell r="C6922">
            <v>438.03</v>
          </cell>
          <cell r="P6922">
            <v>438</v>
          </cell>
          <cell r="R6922">
            <v>370</v>
          </cell>
        </row>
        <row r="6923">
          <cell r="B6923">
            <v>40523</v>
          </cell>
          <cell r="C6923">
            <v>438.08</v>
          </cell>
          <cell r="P6923">
            <v>438</v>
          </cell>
          <cell r="R6923">
            <v>370</v>
          </cell>
        </row>
        <row r="6924">
          <cell r="B6924">
            <v>40524</v>
          </cell>
          <cell r="C6924">
            <v>438.14</v>
          </cell>
          <cell r="P6924">
            <v>438</v>
          </cell>
          <cell r="R6924">
            <v>370</v>
          </cell>
        </row>
        <row r="6925">
          <cell r="B6925">
            <v>40525</v>
          </cell>
          <cell r="C6925">
            <v>437.98</v>
          </cell>
          <cell r="P6925">
            <v>438</v>
          </cell>
          <cell r="R6925">
            <v>370</v>
          </cell>
        </row>
        <row r="6926">
          <cell r="B6926">
            <v>40526</v>
          </cell>
          <cell r="C6926">
            <v>437.89</v>
          </cell>
          <cell r="P6926">
            <v>438</v>
          </cell>
          <cell r="R6926">
            <v>370</v>
          </cell>
        </row>
        <row r="6927">
          <cell r="B6927">
            <v>40527</v>
          </cell>
          <cell r="C6927">
            <v>437.78</v>
          </cell>
          <cell r="P6927">
            <v>438</v>
          </cell>
          <cell r="R6927">
            <v>370</v>
          </cell>
        </row>
        <row r="6928">
          <cell r="B6928">
            <v>40528</v>
          </cell>
          <cell r="C6928">
            <v>437.7</v>
          </cell>
          <cell r="P6928">
            <v>438</v>
          </cell>
          <cell r="R6928">
            <v>370</v>
          </cell>
        </row>
        <row r="6929">
          <cell r="B6929">
            <v>40529</v>
          </cell>
          <cell r="C6929">
            <v>437.57</v>
          </cell>
          <cell r="P6929">
            <v>438</v>
          </cell>
          <cell r="R6929">
            <v>370</v>
          </cell>
        </row>
        <row r="6930">
          <cell r="B6930">
            <v>40530</v>
          </cell>
          <cell r="C6930">
            <v>437.34</v>
          </cell>
          <cell r="P6930">
            <v>438</v>
          </cell>
          <cell r="R6930">
            <v>370</v>
          </cell>
        </row>
        <row r="6931">
          <cell r="B6931">
            <v>40531</v>
          </cell>
          <cell r="C6931">
            <v>436.98</v>
          </cell>
          <cell r="P6931">
            <v>438</v>
          </cell>
          <cell r="R6931">
            <v>370</v>
          </cell>
        </row>
        <row r="6932">
          <cell r="B6932">
            <v>40532</v>
          </cell>
          <cell r="C6932">
            <v>436.77</v>
          </cell>
          <cell r="P6932">
            <v>438</v>
          </cell>
          <cell r="R6932">
            <v>370</v>
          </cell>
        </row>
        <row r="6933">
          <cell r="B6933">
            <v>40533</v>
          </cell>
          <cell r="C6933">
            <v>436.53</v>
          </cell>
          <cell r="P6933">
            <v>438</v>
          </cell>
          <cell r="R6933">
            <v>370</v>
          </cell>
        </row>
        <row r="6934">
          <cell r="B6934">
            <v>40534</v>
          </cell>
          <cell r="C6934">
            <v>436.4</v>
          </cell>
          <cell r="P6934">
            <v>438</v>
          </cell>
          <cell r="R6934">
            <v>370</v>
          </cell>
        </row>
        <row r="6935">
          <cell r="B6935">
            <v>40535</v>
          </cell>
          <cell r="C6935">
            <v>436.59</v>
          </cell>
          <cell r="P6935">
            <v>438</v>
          </cell>
          <cell r="R6935">
            <v>370</v>
          </cell>
        </row>
        <row r="6936">
          <cell r="B6936">
            <v>40536</v>
          </cell>
          <cell r="C6936">
            <v>437.61</v>
          </cell>
          <cell r="P6936">
            <v>438</v>
          </cell>
          <cell r="R6936">
            <v>370</v>
          </cell>
        </row>
        <row r="6937">
          <cell r="B6937">
            <v>40537</v>
          </cell>
          <cell r="C6937">
            <v>438.13</v>
          </cell>
          <cell r="P6937">
            <v>438</v>
          </cell>
          <cell r="R6937">
            <v>370</v>
          </cell>
        </row>
        <row r="6938">
          <cell r="B6938">
            <v>40538</v>
          </cell>
          <cell r="C6938">
            <v>438.07</v>
          </cell>
          <cell r="P6938">
            <v>438</v>
          </cell>
          <cell r="R6938">
            <v>370</v>
          </cell>
        </row>
        <row r="6939">
          <cell r="B6939">
            <v>40539</v>
          </cell>
          <cell r="C6939">
            <v>438.05</v>
          </cell>
          <cell r="P6939">
            <v>438</v>
          </cell>
          <cell r="R6939">
            <v>370</v>
          </cell>
        </row>
        <row r="6940">
          <cell r="B6940">
            <v>40540</v>
          </cell>
          <cell r="C6940">
            <v>437.94</v>
          </cell>
          <cell r="P6940">
            <v>438</v>
          </cell>
          <cell r="R6940">
            <v>370</v>
          </cell>
        </row>
        <row r="6941">
          <cell r="B6941">
            <v>40541</v>
          </cell>
          <cell r="C6941">
            <v>437.75</v>
          </cell>
          <cell r="P6941">
            <v>438</v>
          </cell>
          <cell r="R6941">
            <v>370</v>
          </cell>
        </row>
        <row r="6942">
          <cell r="B6942">
            <v>40542</v>
          </cell>
          <cell r="C6942">
            <v>437.56</v>
          </cell>
          <cell r="P6942">
            <v>438</v>
          </cell>
          <cell r="R6942">
            <v>370</v>
          </cell>
        </row>
        <row r="6943">
          <cell r="B6943">
            <v>40543</v>
          </cell>
          <cell r="C6943">
            <v>437.4</v>
          </cell>
          <cell r="P6943">
            <v>438</v>
          </cell>
          <cell r="R6943">
            <v>370</v>
          </cell>
        </row>
      </sheetData>
      <sheetData sheetId="1">
        <row r="9094">
          <cell r="C9094">
            <v>425.75</v>
          </cell>
        </row>
        <row r="9095">
          <cell r="C9095">
            <v>425.72</v>
          </cell>
        </row>
        <row r="9096">
          <cell r="C9096">
            <v>425.62</v>
          </cell>
        </row>
        <row r="9097">
          <cell r="C9097">
            <v>425.58</v>
          </cell>
        </row>
        <row r="9098">
          <cell r="C9098">
            <v>425.55</v>
          </cell>
        </row>
        <row r="9099">
          <cell r="C9099">
            <v>425.41</v>
          </cell>
        </row>
        <row r="9100">
          <cell r="C9100">
            <v>425.3</v>
          </cell>
        </row>
        <row r="9101">
          <cell r="C9101">
            <v>425.18</v>
          </cell>
        </row>
        <row r="9102">
          <cell r="C9102">
            <v>424.96</v>
          </cell>
        </row>
        <row r="9103">
          <cell r="C9103">
            <v>424.91</v>
          </cell>
        </row>
        <row r="9104">
          <cell r="C9104">
            <v>424.86</v>
          </cell>
        </row>
        <row r="9105">
          <cell r="C9105">
            <v>424.74</v>
          </cell>
        </row>
        <row r="9106">
          <cell r="C9106">
            <v>424.64</v>
          </cell>
        </row>
        <row r="9107">
          <cell r="C9107">
            <v>424.58</v>
          </cell>
        </row>
        <row r="9108">
          <cell r="C9108">
            <v>424.52</v>
          </cell>
        </row>
        <row r="9109">
          <cell r="C9109">
            <v>424.65</v>
          </cell>
        </row>
        <row r="9110">
          <cell r="C9110">
            <v>424.63</v>
          </cell>
        </row>
        <row r="9111">
          <cell r="C9111">
            <v>424.36</v>
          </cell>
        </row>
        <row r="9112">
          <cell r="C9112">
            <v>424.02</v>
          </cell>
        </row>
        <row r="9113">
          <cell r="C9113">
            <v>423.74</v>
          </cell>
        </row>
        <row r="9114">
          <cell r="C9114">
            <v>423.41</v>
          </cell>
        </row>
        <row r="9115">
          <cell r="C9115">
            <v>423.15</v>
          </cell>
        </row>
        <row r="9116">
          <cell r="C9116">
            <v>422.86</v>
          </cell>
        </row>
        <row r="9117">
          <cell r="C9117">
            <v>422.48</v>
          </cell>
        </row>
        <row r="9118">
          <cell r="C9118">
            <v>422.2</v>
          </cell>
        </row>
        <row r="9119">
          <cell r="C9119">
            <v>421.98</v>
          </cell>
        </row>
        <row r="9120">
          <cell r="C9120">
            <v>421.75</v>
          </cell>
        </row>
        <row r="9121">
          <cell r="C9121">
            <v>421.37</v>
          </cell>
        </row>
        <row r="9122">
          <cell r="C9122">
            <v>420.99</v>
          </cell>
        </row>
        <row r="9123">
          <cell r="C9123">
            <v>420.6</v>
          </cell>
        </row>
        <row r="9124">
          <cell r="C9124">
            <v>420.21</v>
          </cell>
        </row>
        <row r="9125">
          <cell r="C9125">
            <v>419.86</v>
          </cell>
        </row>
        <row r="9126">
          <cell r="C9126">
            <v>419.51</v>
          </cell>
        </row>
        <row r="9127">
          <cell r="C9127">
            <v>419.22</v>
          </cell>
        </row>
        <row r="9128">
          <cell r="C9128">
            <v>418.88</v>
          </cell>
        </row>
        <row r="9129">
          <cell r="C9129">
            <v>418.67</v>
          </cell>
        </row>
        <row r="9130">
          <cell r="C9130">
            <v>418.15</v>
          </cell>
        </row>
        <row r="9131">
          <cell r="C9131">
            <v>417.6</v>
          </cell>
        </row>
        <row r="9132">
          <cell r="C9132">
            <v>417.19</v>
          </cell>
        </row>
        <row r="9133">
          <cell r="C9133">
            <v>416.96</v>
          </cell>
        </row>
        <row r="9134">
          <cell r="C9134">
            <v>416.81</v>
          </cell>
        </row>
        <row r="9135">
          <cell r="C9135">
            <v>416.4</v>
          </cell>
        </row>
        <row r="9136">
          <cell r="C9136">
            <v>416.08</v>
          </cell>
        </row>
        <row r="9137">
          <cell r="C9137">
            <v>415.67</v>
          </cell>
        </row>
        <row r="9138">
          <cell r="C9138">
            <v>415.29</v>
          </cell>
        </row>
        <row r="9139">
          <cell r="C9139">
            <v>415.06</v>
          </cell>
        </row>
        <row r="9140">
          <cell r="C9140">
            <v>414.69</v>
          </cell>
        </row>
        <row r="9141">
          <cell r="C9141">
            <v>414.39</v>
          </cell>
        </row>
        <row r="9142">
          <cell r="C9142">
            <v>413.77</v>
          </cell>
        </row>
        <row r="9143">
          <cell r="C9143">
            <v>413.2</v>
          </cell>
        </row>
        <row r="9144">
          <cell r="C9144">
            <v>412.67</v>
          </cell>
        </row>
        <row r="9145">
          <cell r="C9145">
            <v>412.46</v>
          </cell>
        </row>
        <row r="9146">
          <cell r="C9146">
            <v>412.19</v>
          </cell>
        </row>
        <row r="9147">
          <cell r="C9147">
            <v>412.01</v>
          </cell>
        </row>
        <row r="9148">
          <cell r="C9148">
            <v>411.84</v>
          </cell>
        </row>
        <row r="9149">
          <cell r="C9149">
            <v>411.64</v>
          </cell>
        </row>
        <row r="9150">
          <cell r="C9150">
            <v>411.54</v>
          </cell>
        </row>
        <row r="9151">
          <cell r="C9151">
            <v>411.46</v>
          </cell>
        </row>
        <row r="9152">
          <cell r="C9152">
            <v>411.39</v>
          </cell>
        </row>
        <row r="9153">
          <cell r="C9153">
            <v>411.19</v>
          </cell>
        </row>
        <row r="9154">
          <cell r="C9154">
            <v>411.13</v>
          </cell>
        </row>
        <row r="9155">
          <cell r="C9155">
            <v>410.87</v>
          </cell>
        </row>
        <row r="9156">
          <cell r="C9156">
            <v>410.56</v>
          </cell>
        </row>
        <row r="9157">
          <cell r="C9157">
            <v>410.31</v>
          </cell>
        </row>
        <row r="9158">
          <cell r="C9158">
            <v>409.98</v>
          </cell>
        </row>
        <row r="9159">
          <cell r="C9159">
            <v>409.87</v>
          </cell>
        </row>
        <row r="9160">
          <cell r="C9160">
            <v>409.62</v>
          </cell>
        </row>
        <row r="9161">
          <cell r="C9161">
            <v>409.41</v>
          </cell>
        </row>
        <row r="9162">
          <cell r="C9162">
            <v>409.17</v>
          </cell>
        </row>
        <row r="9163">
          <cell r="C9163">
            <v>408.92</v>
          </cell>
        </row>
        <row r="9164">
          <cell r="C9164">
            <v>408.54</v>
          </cell>
        </row>
        <row r="9165">
          <cell r="C9165">
            <v>408.32</v>
          </cell>
        </row>
        <row r="9166">
          <cell r="C9166">
            <v>408.07</v>
          </cell>
        </row>
        <row r="9167">
          <cell r="C9167">
            <v>407.88</v>
          </cell>
        </row>
        <row r="9168">
          <cell r="C9168">
            <v>407.61</v>
          </cell>
        </row>
        <row r="9169">
          <cell r="C9169">
            <v>407.53</v>
          </cell>
        </row>
        <row r="9170">
          <cell r="C9170">
            <v>407.4</v>
          </cell>
        </row>
        <row r="9171">
          <cell r="C9171">
            <v>407.18</v>
          </cell>
        </row>
        <row r="9172">
          <cell r="C9172">
            <v>406.88</v>
          </cell>
        </row>
        <row r="9173">
          <cell r="C9173">
            <v>406.58</v>
          </cell>
        </row>
        <row r="9174">
          <cell r="C9174">
            <v>406.21</v>
          </cell>
        </row>
        <row r="9175">
          <cell r="C9175">
            <v>405.97</v>
          </cell>
        </row>
        <row r="9176">
          <cell r="C9176">
            <v>405.72</v>
          </cell>
        </row>
        <row r="9177">
          <cell r="C9177">
            <v>405.35</v>
          </cell>
        </row>
        <row r="9178">
          <cell r="C9178">
            <v>405.26</v>
          </cell>
        </row>
        <row r="9179">
          <cell r="C9179">
            <v>405.19</v>
          </cell>
        </row>
        <row r="9180">
          <cell r="C9180">
            <v>405.13</v>
          </cell>
        </row>
        <row r="9181">
          <cell r="C9181">
            <v>404.96</v>
          </cell>
        </row>
        <row r="9182">
          <cell r="C9182">
            <v>404.79</v>
          </cell>
        </row>
        <row r="9183">
          <cell r="C9183">
            <v>404.58</v>
          </cell>
        </row>
        <row r="9184">
          <cell r="C9184">
            <v>404.15</v>
          </cell>
        </row>
        <row r="9185">
          <cell r="C9185">
            <v>403.82</v>
          </cell>
        </row>
        <row r="9186">
          <cell r="C9186">
            <v>403.49</v>
          </cell>
        </row>
        <row r="9187">
          <cell r="C9187">
            <v>403.2</v>
          </cell>
        </row>
        <row r="9188">
          <cell r="C9188">
            <v>402.97</v>
          </cell>
        </row>
        <row r="9189">
          <cell r="C9189">
            <v>402.71</v>
          </cell>
        </row>
        <row r="9190">
          <cell r="C9190">
            <v>402.48</v>
          </cell>
        </row>
        <row r="9191">
          <cell r="C9191">
            <v>402.13</v>
          </cell>
        </row>
        <row r="9192">
          <cell r="C9192">
            <v>401.9</v>
          </cell>
        </row>
        <row r="9193">
          <cell r="C9193">
            <v>401.62</v>
          </cell>
        </row>
        <row r="9194">
          <cell r="C9194">
            <v>401.34</v>
          </cell>
        </row>
        <row r="9195">
          <cell r="C9195">
            <v>401.02</v>
          </cell>
        </row>
        <row r="9196">
          <cell r="C9196">
            <v>400.73</v>
          </cell>
        </row>
        <row r="9197">
          <cell r="C9197">
            <v>400.36</v>
          </cell>
        </row>
        <row r="9198">
          <cell r="C9198">
            <v>400</v>
          </cell>
        </row>
        <row r="9199">
          <cell r="C9199">
            <v>399.64</v>
          </cell>
        </row>
        <row r="9200">
          <cell r="C9200">
            <v>399.28</v>
          </cell>
        </row>
        <row r="9201">
          <cell r="C9201">
            <v>398.92</v>
          </cell>
        </row>
        <row r="9202">
          <cell r="C9202">
            <v>398.58</v>
          </cell>
        </row>
        <row r="9203">
          <cell r="C9203">
            <v>398.2</v>
          </cell>
        </row>
        <row r="9204">
          <cell r="C9204">
            <v>397.68</v>
          </cell>
        </row>
        <row r="9205">
          <cell r="C9205">
            <v>397.15</v>
          </cell>
        </row>
        <row r="9206">
          <cell r="C9206">
            <v>396.69</v>
          </cell>
        </row>
        <row r="9207">
          <cell r="C9207">
            <v>396.17</v>
          </cell>
        </row>
        <row r="9208">
          <cell r="C9208">
            <v>395.95</v>
          </cell>
        </row>
        <row r="9209">
          <cell r="C9209">
            <v>395.6</v>
          </cell>
        </row>
        <row r="9210">
          <cell r="C9210">
            <v>395.29</v>
          </cell>
        </row>
        <row r="9211">
          <cell r="C9211">
            <v>394.96</v>
          </cell>
        </row>
        <row r="9212">
          <cell r="C9212">
            <v>395.15</v>
          </cell>
        </row>
        <row r="9213">
          <cell r="C9213">
            <v>396.9</v>
          </cell>
        </row>
        <row r="9214">
          <cell r="C9214">
            <v>398.16</v>
          </cell>
        </row>
        <row r="9215">
          <cell r="C9215">
            <v>398.61</v>
          </cell>
        </row>
        <row r="9216">
          <cell r="C9216">
            <v>399.77</v>
          </cell>
        </row>
        <row r="9217">
          <cell r="C9217">
            <v>400.72</v>
          </cell>
        </row>
        <row r="9218">
          <cell r="C9218">
            <v>401</v>
          </cell>
        </row>
        <row r="9219">
          <cell r="C9219">
            <v>401.7</v>
          </cell>
        </row>
        <row r="9220">
          <cell r="C9220">
            <v>401.93</v>
          </cell>
        </row>
        <row r="9221">
          <cell r="C9221">
            <v>401.78</v>
          </cell>
        </row>
        <row r="9222">
          <cell r="C9222">
            <v>402.09</v>
          </cell>
        </row>
        <row r="9223">
          <cell r="C9223">
            <v>402.08</v>
          </cell>
        </row>
        <row r="9224">
          <cell r="C9224">
            <v>401.92</v>
          </cell>
        </row>
        <row r="9225">
          <cell r="C9225">
            <v>401.56</v>
          </cell>
        </row>
        <row r="9226">
          <cell r="C9226">
            <v>401.25</v>
          </cell>
        </row>
        <row r="9227">
          <cell r="C9227">
            <v>401.08</v>
          </cell>
        </row>
        <row r="9228">
          <cell r="C9228">
            <v>400.8</v>
          </cell>
        </row>
        <row r="9229">
          <cell r="C9229">
            <v>400.54</v>
          </cell>
        </row>
        <row r="9230">
          <cell r="C9230">
            <v>400.1</v>
          </cell>
        </row>
        <row r="9231">
          <cell r="C9231">
            <v>399.89</v>
          </cell>
        </row>
        <row r="9232">
          <cell r="C9232">
            <v>399.55</v>
          </cell>
        </row>
        <row r="9233">
          <cell r="C9233">
            <v>399.25</v>
          </cell>
        </row>
        <row r="9234">
          <cell r="C9234">
            <v>398.94</v>
          </cell>
        </row>
        <row r="9235">
          <cell r="C9235">
            <v>398.63</v>
          </cell>
        </row>
        <row r="9236">
          <cell r="C9236">
            <v>398.3</v>
          </cell>
        </row>
        <row r="9237">
          <cell r="C9237">
            <v>398</v>
          </cell>
        </row>
        <row r="9238">
          <cell r="C9238">
            <v>397.93</v>
          </cell>
        </row>
        <row r="9239">
          <cell r="C9239">
            <v>397.6</v>
          </cell>
        </row>
        <row r="9240">
          <cell r="C9240">
            <v>397.28</v>
          </cell>
        </row>
        <row r="9241">
          <cell r="C9241">
            <v>396.92</v>
          </cell>
        </row>
        <row r="9242">
          <cell r="C9242">
            <v>396.56</v>
          </cell>
        </row>
        <row r="9243">
          <cell r="C9243">
            <v>396.19</v>
          </cell>
        </row>
        <row r="9244">
          <cell r="C9244">
            <v>395.84</v>
          </cell>
        </row>
        <row r="9245">
          <cell r="C9245">
            <v>395.49</v>
          </cell>
        </row>
        <row r="9246">
          <cell r="C9246">
            <v>395.15</v>
          </cell>
        </row>
        <row r="9247">
          <cell r="C9247">
            <v>394.95</v>
          </cell>
        </row>
        <row r="9248">
          <cell r="C9248">
            <v>396.35</v>
          </cell>
        </row>
        <row r="9249">
          <cell r="C9249">
            <v>396.29</v>
          </cell>
        </row>
        <row r="9250">
          <cell r="C9250">
            <v>395.96</v>
          </cell>
        </row>
        <row r="9251">
          <cell r="C9251">
            <v>395.64</v>
          </cell>
        </row>
        <row r="9252">
          <cell r="C9252">
            <v>395.28</v>
          </cell>
        </row>
        <row r="9253">
          <cell r="C9253">
            <v>395.12</v>
          </cell>
        </row>
        <row r="9254">
          <cell r="C9254">
            <v>395.48</v>
          </cell>
        </row>
        <row r="9255">
          <cell r="C9255">
            <v>395.25</v>
          </cell>
        </row>
        <row r="9256">
          <cell r="C9256">
            <v>395.29</v>
          </cell>
        </row>
        <row r="9257">
          <cell r="C9257">
            <v>398.97</v>
          </cell>
        </row>
        <row r="9258">
          <cell r="C9258">
            <v>399.91</v>
          </cell>
        </row>
        <row r="9259">
          <cell r="C9259">
            <v>400.32</v>
          </cell>
        </row>
        <row r="9260">
          <cell r="C9260">
            <v>400.78</v>
          </cell>
        </row>
        <row r="9261">
          <cell r="C9261">
            <v>401.15</v>
          </cell>
        </row>
        <row r="9262">
          <cell r="C9262">
            <v>401.4</v>
          </cell>
        </row>
        <row r="9263">
          <cell r="C9263">
            <v>401.46</v>
          </cell>
        </row>
        <row r="9264">
          <cell r="C9264">
            <v>401.57</v>
          </cell>
        </row>
        <row r="9265">
          <cell r="C9265">
            <v>401.97</v>
          </cell>
        </row>
        <row r="9266">
          <cell r="C9266">
            <v>402.18</v>
          </cell>
        </row>
        <row r="9267">
          <cell r="C9267">
            <v>402.3</v>
          </cell>
        </row>
        <row r="9268">
          <cell r="C9268">
            <v>402.64</v>
          </cell>
        </row>
        <row r="9269">
          <cell r="C9269">
            <v>402.69</v>
          </cell>
        </row>
        <row r="9270">
          <cell r="C9270">
            <v>402.8</v>
          </cell>
        </row>
        <row r="9271">
          <cell r="C9271">
            <v>402.96</v>
          </cell>
        </row>
        <row r="9272">
          <cell r="C9272">
            <v>403.07</v>
          </cell>
        </row>
        <row r="9273">
          <cell r="C9273">
            <v>403.19</v>
          </cell>
        </row>
        <row r="9274">
          <cell r="C9274">
            <v>403.3</v>
          </cell>
        </row>
        <row r="9275">
          <cell r="C9275">
            <v>403.5</v>
          </cell>
        </row>
        <row r="9276">
          <cell r="C9276">
            <v>404.15</v>
          </cell>
        </row>
        <row r="9277">
          <cell r="C9277">
            <v>404.94</v>
          </cell>
        </row>
        <row r="9278">
          <cell r="C9278">
            <v>405.2</v>
          </cell>
        </row>
        <row r="9279">
          <cell r="C9279">
            <v>405.37</v>
          </cell>
        </row>
        <row r="9280">
          <cell r="C9280">
            <v>405.67</v>
          </cell>
        </row>
        <row r="9281">
          <cell r="C9281">
            <v>405.97</v>
          </cell>
        </row>
        <row r="9282">
          <cell r="C9282">
            <v>406.25</v>
          </cell>
        </row>
        <row r="9283">
          <cell r="C9283">
            <v>406.3</v>
          </cell>
        </row>
        <row r="9284">
          <cell r="C9284">
            <v>406.59</v>
          </cell>
        </row>
        <row r="9285">
          <cell r="C9285">
            <v>407.1</v>
          </cell>
        </row>
        <row r="9286">
          <cell r="C9286">
            <v>407.43</v>
          </cell>
        </row>
        <row r="9287">
          <cell r="C9287">
            <v>407.74</v>
          </cell>
        </row>
        <row r="9288">
          <cell r="C9288">
            <v>407.87</v>
          </cell>
        </row>
        <row r="9289">
          <cell r="C9289">
            <v>408.33</v>
          </cell>
        </row>
        <row r="9290">
          <cell r="C9290">
            <v>408.66</v>
          </cell>
        </row>
        <row r="9291">
          <cell r="C9291">
            <v>409.05</v>
          </cell>
        </row>
        <row r="9292">
          <cell r="C9292">
            <v>409.31</v>
          </cell>
        </row>
        <row r="9293">
          <cell r="C9293">
            <v>409.48</v>
          </cell>
        </row>
        <row r="9294">
          <cell r="C9294">
            <v>409.65</v>
          </cell>
        </row>
        <row r="9295">
          <cell r="C9295">
            <v>410.18</v>
          </cell>
        </row>
        <row r="9296">
          <cell r="C9296">
            <v>410.16</v>
          </cell>
        </row>
        <row r="9297">
          <cell r="C9297">
            <v>410.23</v>
          </cell>
        </row>
        <row r="9298">
          <cell r="C9298">
            <v>409.99</v>
          </cell>
        </row>
        <row r="9299">
          <cell r="C9299">
            <v>409.58</v>
          </cell>
        </row>
        <row r="9300">
          <cell r="C9300">
            <v>409.18</v>
          </cell>
        </row>
        <row r="9301">
          <cell r="C9301">
            <v>408.8</v>
          </cell>
        </row>
        <row r="9302">
          <cell r="C9302">
            <v>409.29</v>
          </cell>
        </row>
        <row r="9303">
          <cell r="C9303">
            <v>409.17</v>
          </cell>
        </row>
        <row r="9304">
          <cell r="C9304">
            <v>409.07</v>
          </cell>
        </row>
        <row r="9305">
          <cell r="C9305">
            <v>408.86</v>
          </cell>
        </row>
        <row r="9306">
          <cell r="C9306">
            <v>408.56</v>
          </cell>
        </row>
        <row r="9307">
          <cell r="C9307">
            <v>409.47</v>
          </cell>
        </row>
        <row r="9308">
          <cell r="C9308">
            <v>410.28</v>
          </cell>
        </row>
        <row r="9309">
          <cell r="C9309">
            <v>410.8</v>
          </cell>
        </row>
        <row r="9310">
          <cell r="C9310">
            <v>411.85</v>
          </cell>
        </row>
        <row r="9311">
          <cell r="C9311">
            <v>412.34</v>
          </cell>
        </row>
        <row r="9312">
          <cell r="C9312">
            <v>412.71</v>
          </cell>
        </row>
        <row r="9313">
          <cell r="C9313">
            <v>412.96</v>
          </cell>
        </row>
        <row r="9314">
          <cell r="C9314">
            <v>413.51</v>
          </cell>
        </row>
        <row r="9315">
          <cell r="C9315">
            <v>414.08</v>
          </cell>
        </row>
        <row r="9316">
          <cell r="C9316">
            <v>414.45</v>
          </cell>
        </row>
        <row r="9317">
          <cell r="C9317">
            <v>415.05</v>
          </cell>
        </row>
        <row r="9318">
          <cell r="C9318">
            <v>415.6</v>
          </cell>
        </row>
        <row r="9319">
          <cell r="C9319">
            <v>415.94</v>
          </cell>
        </row>
        <row r="9320">
          <cell r="C9320">
            <v>416.35</v>
          </cell>
        </row>
        <row r="9321">
          <cell r="C9321">
            <v>416.6</v>
          </cell>
        </row>
        <row r="9322">
          <cell r="C9322">
            <v>417.03</v>
          </cell>
        </row>
        <row r="9323">
          <cell r="C9323">
            <v>417.3</v>
          </cell>
        </row>
        <row r="9324">
          <cell r="C9324">
            <v>417.59</v>
          </cell>
        </row>
        <row r="9325">
          <cell r="C9325">
            <v>417.75</v>
          </cell>
        </row>
        <row r="9326">
          <cell r="C9326">
            <v>417.98</v>
          </cell>
        </row>
        <row r="9327">
          <cell r="C9327">
            <v>418.09</v>
          </cell>
        </row>
        <row r="9328">
          <cell r="C9328">
            <v>418.71</v>
          </cell>
        </row>
        <row r="9329">
          <cell r="C9329">
            <v>419.16</v>
          </cell>
        </row>
        <row r="9330">
          <cell r="C9330">
            <v>419.58</v>
          </cell>
        </row>
        <row r="9331">
          <cell r="C9331">
            <v>419.75</v>
          </cell>
        </row>
        <row r="9332">
          <cell r="C9332">
            <v>419.89</v>
          </cell>
        </row>
        <row r="9333">
          <cell r="C9333">
            <v>419.8</v>
          </cell>
        </row>
        <row r="9334">
          <cell r="C9334">
            <v>419.76</v>
          </cell>
        </row>
        <row r="9335">
          <cell r="C9335">
            <v>419.69</v>
          </cell>
        </row>
        <row r="9336">
          <cell r="C9336">
            <v>419.74</v>
          </cell>
        </row>
        <row r="9337">
          <cell r="C9337">
            <v>419.73</v>
          </cell>
        </row>
        <row r="9338">
          <cell r="C9338">
            <v>419.8</v>
          </cell>
        </row>
        <row r="9339">
          <cell r="C9339">
            <v>419.85</v>
          </cell>
        </row>
        <row r="9340">
          <cell r="C9340">
            <v>419.93</v>
          </cell>
        </row>
        <row r="9341">
          <cell r="C9341">
            <v>420.03</v>
          </cell>
        </row>
        <row r="9342">
          <cell r="C9342">
            <v>420.04</v>
          </cell>
        </row>
        <row r="9343">
          <cell r="C9343">
            <v>420.35</v>
          </cell>
        </row>
        <row r="9344">
          <cell r="C9344">
            <v>420.41</v>
          </cell>
        </row>
        <row r="9345">
          <cell r="C9345">
            <v>420.4</v>
          </cell>
        </row>
        <row r="9346">
          <cell r="C9346">
            <v>420.34</v>
          </cell>
        </row>
        <row r="9347">
          <cell r="C9347">
            <v>420.3</v>
          </cell>
        </row>
        <row r="9348">
          <cell r="C9348">
            <v>420.17</v>
          </cell>
        </row>
        <row r="9349">
          <cell r="C9349">
            <v>419.99</v>
          </cell>
        </row>
        <row r="9350">
          <cell r="C9350">
            <v>419.85</v>
          </cell>
        </row>
        <row r="9351">
          <cell r="C9351">
            <v>419.72</v>
          </cell>
        </row>
        <row r="9352">
          <cell r="C9352">
            <v>419.85</v>
          </cell>
        </row>
        <row r="9353">
          <cell r="C9353">
            <v>419.79</v>
          </cell>
        </row>
        <row r="9354">
          <cell r="C9354">
            <v>419.87</v>
          </cell>
        </row>
        <row r="9355">
          <cell r="C9355">
            <v>419.9</v>
          </cell>
        </row>
        <row r="9356">
          <cell r="C9356">
            <v>419.83</v>
          </cell>
        </row>
        <row r="9357">
          <cell r="C9357">
            <v>419.73</v>
          </cell>
        </row>
        <row r="9358">
          <cell r="C9358">
            <v>419.67</v>
          </cell>
        </row>
        <row r="9359">
          <cell r="C9359">
            <v>419.67</v>
          </cell>
        </row>
        <row r="9360">
          <cell r="C9360">
            <v>419.89</v>
          </cell>
        </row>
        <row r="9361">
          <cell r="C9361">
            <v>420.4</v>
          </cell>
        </row>
        <row r="9362">
          <cell r="C9362">
            <v>421.03</v>
          </cell>
        </row>
        <row r="9363">
          <cell r="C9363">
            <v>421.57</v>
          </cell>
        </row>
        <row r="9364">
          <cell r="C9364">
            <v>422.08</v>
          </cell>
        </row>
        <row r="9365">
          <cell r="C9365">
            <v>422.55</v>
          </cell>
        </row>
        <row r="9366">
          <cell r="C9366">
            <v>423.03</v>
          </cell>
        </row>
        <row r="9367">
          <cell r="C9367">
            <v>423.95</v>
          </cell>
        </row>
        <row r="9368">
          <cell r="C9368">
            <v>424.65</v>
          </cell>
        </row>
        <row r="9369">
          <cell r="C9369">
            <v>425.15</v>
          </cell>
        </row>
        <row r="9370">
          <cell r="C9370">
            <v>425.65</v>
          </cell>
        </row>
        <row r="9371">
          <cell r="C9371">
            <v>426.13</v>
          </cell>
        </row>
        <row r="9372">
          <cell r="C9372">
            <v>426.51</v>
          </cell>
        </row>
        <row r="9373">
          <cell r="C9373">
            <v>426.91</v>
          </cell>
        </row>
        <row r="9374">
          <cell r="C9374">
            <v>427.27</v>
          </cell>
        </row>
        <row r="9375">
          <cell r="C9375">
            <v>427.8</v>
          </cell>
        </row>
        <row r="9376">
          <cell r="C9376">
            <v>428.22</v>
          </cell>
        </row>
        <row r="9377">
          <cell r="C9377">
            <v>428.46</v>
          </cell>
        </row>
        <row r="9378">
          <cell r="C9378">
            <v>428.47</v>
          </cell>
        </row>
        <row r="9379">
          <cell r="C9379">
            <v>428.71</v>
          </cell>
        </row>
        <row r="9380">
          <cell r="C9380">
            <v>428.66</v>
          </cell>
        </row>
        <row r="9381">
          <cell r="C9381">
            <v>428.8</v>
          </cell>
        </row>
        <row r="9382">
          <cell r="C9382">
            <v>429.09</v>
          </cell>
        </row>
        <row r="9383">
          <cell r="C9383">
            <v>429.31</v>
          </cell>
        </row>
        <row r="9384">
          <cell r="C9384">
            <v>429.53</v>
          </cell>
        </row>
        <row r="9385">
          <cell r="C9385">
            <v>429.61</v>
          </cell>
        </row>
        <row r="9386">
          <cell r="C9386">
            <v>429.5</v>
          </cell>
        </row>
        <row r="9387">
          <cell r="C9387">
            <v>429.4</v>
          </cell>
        </row>
        <row r="9388">
          <cell r="C9388">
            <v>430.31</v>
          </cell>
        </row>
        <row r="9389">
          <cell r="C9389">
            <v>430.93</v>
          </cell>
        </row>
        <row r="9390">
          <cell r="C9390">
            <v>431.7</v>
          </cell>
        </row>
        <row r="9391">
          <cell r="C9391">
            <v>432.55</v>
          </cell>
        </row>
        <row r="9392">
          <cell r="C9392">
            <v>432.99</v>
          </cell>
        </row>
        <row r="9393">
          <cell r="C9393">
            <v>433.6</v>
          </cell>
        </row>
        <row r="9394">
          <cell r="C9394">
            <v>434.1</v>
          </cell>
        </row>
        <row r="9395">
          <cell r="C9395">
            <v>434.79</v>
          </cell>
        </row>
        <row r="9396">
          <cell r="C9396">
            <v>435.1</v>
          </cell>
        </row>
        <row r="9397">
          <cell r="C9397">
            <v>436.42</v>
          </cell>
        </row>
        <row r="9398">
          <cell r="C9398">
            <v>437</v>
          </cell>
        </row>
        <row r="9399">
          <cell r="C9399">
            <v>437.29</v>
          </cell>
        </row>
        <row r="9400">
          <cell r="C9400">
            <v>437.41</v>
          </cell>
        </row>
        <row r="9401">
          <cell r="C9401">
            <v>437.48</v>
          </cell>
        </row>
        <row r="9402">
          <cell r="C9402">
            <v>437.62</v>
          </cell>
        </row>
        <row r="9403">
          <cell r="C9403">
            <v>437.79</v>
          </cell>
        </row>
        <row r="9404">
          <cell r="C9404">
            <v>437.8</v>
          </cell>
        </row>
        <row r="9405">
          <cell r="C9405">
            <v>437.73</v>
          </cell>
        </row>
        <row r="9406">
          <cell r="C9406">
            <v>437.57</v>
          </cell>
        </row>
        <row r="9407">
          <cell r="C9407">
            <v>437.34</v>
          </cell>
        </row>
        <row r="9408">
          <cell r="C9408">
            <v>437.22</v>
          </cell>
        </row>
        <row r="9409">
          <cell r="C9409">
            <v>437.13</v>
          </cell>
        </row>
        <row r="9410">
          <cell r="C9410">
            <v>437.09</v>
          </cell>
        </row>
        <row r="9411">
          <cell r="C9411">
            <v>437.26</v>
          </cell>
        </row>
        <row r="9412">
          <cell r="C9412">
            <v>437.16</v>
          </cell>
        </row>
        <row r="9413">
          <cell r="C9413">
            <v>437.06</v>
          </cell>
        </row>
        <row r="9414">
          <cell r="C9414">
            <v>436.89</v>
          </cell>
        </row>
        <row r="9415">
          <cell r="C9415">
            <v>436.78</v>
          </cell>
        </row>
        <row r="9416">
          <cell r="C9416">
            <v>436.63</v>
          </cell>
        </row>
        <row r="9417">
          <cell r="C9417">
            <v>436.62</v>
          </cell>
        </row>
        <row r="9418">
          <cell r="C9418">
            <v>436.53</v>
          </cell>
        </row>
        <row r="9419">
          <cell r="C9419">
            <v>436.54</v>
          </cell>
        </row>
        <row r="9420">
          <cell r="C9420">
            <v>436.46</v>
          </cell>
        </row>
        <row r="9421">
          <cell r="C9421">
            <v>436.53</v>
          </cell>
        </row>
        <row r="9422">
          <cell r="C9422">
            <v>436.56</v>
          </cell>
        </row>
        <row r="9423">
          <cell r="C9423">
            <v>436.5</v>
          </cell>
        </row>
        <row r="9424">
          <cell r="C9424">
            <v>436.7</v>
          </cell>
        </row>
        <row r="9425">
          <cell r="C9425">
            <v>437.07</v>
          </cell>
        </row>
        <row r="9426">
          <cell r="C9426">
            <v>437.34</v>
          </cell>
        </row>
        <row r="9427">
          <cell r="C9427">
            <v>437.49</v>
          </cell>
        </row>
        <row r="9428">
          <cell r="C9428">
            <v>437.49</v>
          </cell>
        </row>
        <row r="9429">
          <cell r="C9429">
            <v>437.86</v>
          </cell>
        </row>
        <row r="9430">
          <cell r="C9430">
            <v>437.95</v>
          </cell>
        </row>
        <row r="9431">
          <cell r="C9431">
            <v>437.97</v>
          </cell>
        </row>
        <row r="9432">
          <cell r="C9432">
            <v>437.93</v>
          </cell>
        </row>
        <row r="9433">
          <cell r="C9433">
            <v>437.88</v>
          </cell>
        </row>
        <row r="9434">
          <cell r="C9434">
            <v>437.78</v>
          </cell>
        </row>
        <row r="9435">
          <cell r="C9435">
            <v>437.67</v>
          </cell>
        </row>
        <row r="9436">
          <cell r="C9436">
            <v>437.55</v>
          </cell>
        </row>
        <row r="9437">
          <cell r="C9437">
            <v>437.42</v>
          </cell>
        </row>
        <row r="9438">
          <cell r="C9438">
            <v>437.28</v>
          </cell>
        </row>
        <row r="9439">
          <cell r="C9439">
            <v>437.17</v>
          </cell>
        </row>
        <row r="9440">
          <cell r="C9440">
            <v>437.09</v>
          </cell>
        </row>
        <row r="9441">
          <cell r="C9441">
            <v>436.9</v>
          </cell>
        </row>
        <row r="9442">
          <cell r="C9442">
            <v>436.72</v>
          </cell>
        </row>
        <row r="9443">
          <cell r="C9443">
            <v>436.46</v>
          </cell>
        </row>
        <row r="9444">
          <cell r="C9444">
            <v>436.25</v>
          </cell>
        </row>
        <row r="9445">
          <cell r="C9445">
            <v>436.36</v>
          </cell>
        </row>
        <row r="9446">
          <cell r="C9446">
            <v>437.11</v>
          </cell>
        </row>
        <row r="9447">
          <cell r="C9447">
            <v>437.74</v>
          </cell>
        </row>
        <row r="9448">
          <cell r="C9448">
            <v>438.02</v>
          </cell>
        </row>
        <row r="9449">
          <cell r="C9449">
            <v>438.02</v>
          </cell>
        </row>
        <row r="9450">
          <cell r="C9450">
            <v>438.01</v>
          </cell>
        </row>
        <row r="9451">
          <cell r="C9451">
            <v>438.01</v>
          </cell>
        </row>
        <row r="9452">
          <cell r="C9452">
            <v>438.13</v>
          </cell>
        </row>
        <row r="9453">
          <cell r="C9453">
            <v>438.28</v>
          </cell>
        </row>
        <row r="9454">
          <cell r="C9454">
            <v>438.08</v>
          </cell>
        </row>
        <row r="9455">
          <cell r="C9455">
            <v>438.1</v>
          </cell>
        </row>
        <row r="9456">
          <cell r="C9456">
            <v>438.09</v>
          </cell>
        </row>
        <row r="9457">
          <cell r="C9457">
            <v>438.02</v>
          </cell>
        </row>
        <row r="9458">
          <cell r="C9458">
            <v>438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808000">
            <a:alpha val="60001"/>
          </a:srgbClr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808000">
            <a:alpha val="60001"/>
          </a:srgbClr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2642"/>
  <sheetViews>
    <sheetView topLeftCell="A4558" workbookViewId="0">
      <selection activeCell="C4576" sqref="C4576"/>
    </sheetView>
  </sheetViews>
  <sheetFormatPr defaultRowHeight="15.75" x14ac:dyDescent="0.25"/>
  <cols>
    <col min="1" max="1" width="12.6640625" style="100" bestFit="1" customWidth="1"/>
    <col min="2" max="2" width="13.6640625" style="107" customWidth="1"/>
    <col min="3" max="3" width="17.5" style="100" customWidth="1"/>
    <col min="4" max="4" width="20" style="128" customWidth="1"/>
    <col min="5" max="5" width="13.5" style="128" customWidth="1"/>
    <col min="6" max="6" width="14.5" style="77" customWidth="1"/>
    <col min="7" max="7" width="16.33203125" style="77" customWidth="1"/>
    <col min="8" max="10" width="14.1640625" style="77" customWidth="1"/>
    <col min="11" max="11" width="20" style="103" customWidth="1"/>
    <col min="12" max="12" width="13.33203125" style="185" customWidth="1"/>
    <col min="13" max="13" width="13" style="129" customWidth="1"/>
    <col min="14" max="14" width="24.83203125" style="79" bestFit="1" customWidth="1"/>
    <col min="15" max="15" width="11.83203125" style="79" bestFit="1" customWidth="1"/>
    <col min="16" max="19" width="0" style="79" hidden="1" customWidth="1"/>
    <col min="20" max="21" width="10.83203125" style="79" bestFit="1" customWidth="1"/>
    <col min="22" max="23" width="9.33203125" style="79"/>
    <col min="24" max="30" width="10.83203125" style="79" bestFit="1" customWidth="1"/>
    <col min="31" max="257" width="9.33203125" style="79"/>
    <col min="258" max="258" width="12.6640625" style="79" bestFit="1" customWidth="1"/>
    <col min="259" max="259" width="13.6640625" style="79" customWidth="1"/>
    <col min="260" max="260" width="17.5" style="79" customWidth="1"/>
    <col min="261" max="261" width="20" style="79" customWidth="1"/>
    <col min="262" max="262" width="13.5" style="79" customWidth="1"/>
    <col min="263" max="263" width="14.5" style="79" customWidth="1"/>
    <col min="264" max="264" width="14" style="79" customWidth="1"/>
    <col min="265" max="266" width="14.1640625" style="79" customWidth="1"/>
    <col min="267" max="267" width="20" style="79" customWidth="1"/>
    <col min="268" max="268" width="13.33203125" style="79" customWidth="1"/>
    <col min="269" max="269" width="13" style="79" customWidth="1"/>
    <col min="270" max="270" width="24.83203125" style="79" bestFit="1" customWidth="1"/>
    <col min="271" max="271" width="11.83203125" style="79" bestFit="1" customWidth="1"/>
    <col min="272" max="275" width="0" style="79" hidden="1" customWidth="1"/>
    <col min="276" max="277" width="10.83203125" style="79" bestFit="1" customWidth="1"/>
    <col min="278" max="279" width="9.33203125" style="79"/>
    <col min="280" max="286" width="10.83203125" style="79" bestFit="1" customWidth="1"/>
    <col min="287" max="513" width="9.33203125" style="79"/>
    <col min="514" max="514" width="12.6640625" style="79" bestFit="1" customWidth="1"/>
    <col min="515" max="515" width="13.6640625" style="79" customWidth="1"/>
    <col min="516" max="516" width="17.5" style="79" customWidth="1"/>
    <col min="517" max="517" width="20" style="79" customWidth="1"/>
    <col min="518" max="518" width="13.5" style="79" customWidth="1"/>
    <col min="519" max="519" width="14.5" style="79" customWidth="1"/>
    <col min="520" max="520" width="14" style="79" customWidth="1"/>
    <col min="521" max="522" width="14.1640625" style="79" customWidth="1"/>
    <col min="523" max="523" width="20" style="79" customWidth="1"/>
    <col min="524" max="524" width="13.33203125" style="79" customWidth="1"/>
    <col min="525" max="525" width="13" style="79" customWidth="1"/>
    <col min="526" max="526" width="24.83203125" style="79" bestFit="1" customWidth="1"/>
    <col min="527" max="527" width="11.83203125" style="79" bestFit="1" customWidth="1"/>
    <col min="528" max="531" width="0" style="79" hidden="1" customWidth="1"/>
    <col min="532" max="533" width="10.83203125" style="79" bestFit="1" customWidth="1"/>
    <col min="534" max="535" width="9.33203125" style="79"/>
    <col min="536" max="542" width="10.83203125" style="79" bestFit="1" customWidth="1"/>
    <col min="543" max="769" width="9.33203125" style="79"/>
    <col min="770" max="770" width="12.6640625" style="79" bestFit="1" customWidth="1"/>
    <col min="771" max="771" width="13.6640625" style="79" customWidth="1"/>
    <col min="772" max="772" width="17.5" style="79" customWidth="1"/>
    <col min="773" max="773" width="20" style="79" customWidth="1"/>
    <col min="774" max="774" width="13.5" style="79" customWidth="1"/>
    <col min="775" max="775" width="14.5" style="79" customWidth="1"/>
    <col min="776" max="776" width="14" style="79" customWidth="1"/>
    <col min="777" max="778" width="14.1640625" style="79" customWidth="1"/>
    <col min="779" max="779" width="20" style="79" customWidth="1"/>
    <col min="780" max="780" width="13.33203125" style="79" customWidth="1"/>
    <col min="781" max="781" width="13" style="79" customWidth="1"/>
    <col min="782" max="782" width="24.83203125" style="79" bestFit="1" customWidth="1"/>
    <col min="783" max="783" width="11.83203125" style="79" bestFit="1" customWidth="1"/>
    <col min="784" max="787" width="0" style="79" hidden="1" customWidth="1"/>
    <col min="788" max="789" width="10.83203125" style="79" bestFit="1" customWidth="1"/>
    <col min="790" max="791" width="9.33203125" style="79"/>
    <col min="792" max="798" width="10.83203125" style="79" bestFit="1" customWidth="1"/>
    <col min="799" max="1025" width="9.33203125" style="79"/>
    <col min="1026" max="1026" width="12.6640625" style="79" bestFit="1" customWidth="1"/>
    <col min="1027" max="1027" width="13.6640625" style="79" customWidth="1"/>
    <col min="1028" max="1028" width="17.5" style="79" customWidth="1"/>
    <col min="1029" max="1029" width="20" style="79" customWidth="1"/>
    <col min="1030" max="1030" width="13.5" style="79" customWidth="1"/>
    <col min="1031" max="1031" width="14.5" style="79" customWidth="1"/>
    <col min="1032" max="1032" width="14" style="79" customWidth="1"/>
    <col min="1033" max="1034" width="14.1640625" style="79" customWidth="1"/>
    <col min="1035" max="1035" width="20" style="79" customWidth="1"/>
    <col min="1036" max="1036" width="13.33203125" style="79" customWidth="1"/>
    <col min="1037" max="1037" width="13" style="79" customWidth="1"/>
    <col min="1038" max="1038" width="24.83203125" style="79" bestFit="1" customWidth="1"/>
    <col min="1039" max="1039" width="11.83203125" style="79" bestFit="1" customWidth="1"/>
    <col min="1040" max="1043" width="0" style="79" hidden="1" customWidth="1"/>
    <col min="1044" max="1045" width="10.83203125" style="79" bestFit="1" customWidth="1"/>
    <col min="1046" max="1047" width="9.33203125" style="79"/>
    <col min="1048" max="1054" width="10.83203125" style="79" bestFit="1" customWidth="1"/>
    <col min="1055" max="1281" width="9.33203125" style="79"/>
    <col min="1282" max="1282" width="12.6640625" style="79" bestFit="1" customWidth="1"/>
    <col min="1283" max="1283" width="13.6640625" style="79" customWidth="1"/>
    <col min="1284" max="1284" width="17.5" style="79" customWidth="1"/>
    <col min="1285" max="1285" width="20" style="79" customWidth="1"/>
    <col min="1286" max="1286" width="13.5" style="79" customWidth="1"/>
    <col min="1287" max="1287" width="14.5" style="79" customWidth="1"/>
    <col min="1288" max="1288" width="14" style="79" customWidth="1"/>
    <col min="1289" max="1290" width="14.1640625" style="79" customWidth="1"/>
    <col min="1291" max="1291" width="20" style="79" customWidth="1"/>
    <col min="1292" max="1292" width="13.33203125" style="79" customWidth="1"/>
    <col min="1293" max="1293" width="13" style="79" customWidth="1"/>
    <col min="1294" max="1294" width="24.83203125" style="79" bestFit="1" customWidth="1"/>
    <col min="1295" max="1295" width="11.83203125" style="79" bestFit="1" customWidth="1"/>
    <col min="1296" max="1299" width="0" style="79" hidden="1" customWidth="1"/>
    <col min="1300" max="1301" width="10.83203125" style="79" bestFit="1" customWidth="1"/>
    <col min="1302" max="1303" width="9.33203125" style="79"/>
    <col min="1304" max="1310" width="10.83203125" style="79" bestFit="1" customWidth="1"/>
    <col min="1311" max="1537" width="9.33203125" style="79"/>
    <col min="1538" max="1538" width="12.6640625" style="79" bestFit="1" customWidth="1"/>
    <col min="1539" max="1539" width="13.6640625" style="79" customWidth="1"/>
    <col min="1540" max="1540" width="17.5" style="79" customWidth="1"/>
    <col min="1541" max="1541" width="20" style="79" customWidth="1"/>
    <col min="1542" max="1542" width="13.5" style="79" customWidth="1"/>
    <col min="1543" max="1543" width="14.5" style="79" customWidth="1"/>
    <col min="1544" max="1544" width="14" style="79" customWidth="1"/>
    <col min="1545" max="1546" width="14.1640625" style="79" customWidth="1"/>
    <col min="1547" max="1547" width="20" style="79" customWidth="1"/>
    <col min="1548" max="1548" width="13.33203125" style="79" customWidth="1"/>
    <col min="1549" max="1549" width="13" style="79" customWidth="1"/>
    <col min="1550" max="1550" width="24.83203125" style="79" bestFit="1" customWidth="1"/>
    <col min="1551" max="1551" width="11.83203125" style="79" bestFit="1" customWidth="1"/>
    <col min="1552" max="1555" width="0" style="79" hidden="1" customWidth="1"/>
    <col min="1556" max="1557" width="10.83203125" style="79" bestFit="1" customWidth="1"/>
    <col min="1558" max="1559" width="9.33203125" style="79"/>
    <col min="1560" max="1566" width="10.83203125" style="79" bestFit="1" customWidth="1"/>
    <col min="1567" max="1793" width="9.33203125" style="79"/>
    <col min="1794" max="1794" width="12.6640625" style="79" bestFit="1" customWidth="1"/>
    <col min="1795" max="1795" width="13.6640625" style="79" customWidth="1"/>
    <col min="1796" max="1796" width="17.5" style="79" customWidth="1"/>
    <col min="1797" max="1797" width="20" style="79" customWidth="1"/>
    <col min="1798" max="1798" width="13.5" style="79" customWidth="1"/>
    <col min="1799" max="1799" width="14.5" style="79" customWidth="1"/>
    <col min="1800" max="1800" width="14" style="79" customWidth="1"/>
    <col min="1801" max="1802" width="14.1640625" style="79" customWidth="1"/>
    <col min="1803" max="1803" width="20" style="79" customWidth="1"/>
    <col min="1804" max="1804" width="13.33203125" style="79" customWidth="1"/>
    <col min="1805" max="1805" width="13" style="79" customWidth="1"/>
    <col min="1806" max="1806" width="24.83203125" style="79" bestFit="1" customWidth="1"/>
    <col min="1807" max="1807" width="11.83203125" style="79" bestFit="1" customWidth="1"/>
    <col min="1808" max="1811" width="0" style="79" hidden="1" customWidth="1"/>
    <col min="1812" max="1813" width="10.83203125" style="79" bestFit="1" customWidth="1"/>
    <col min="1814" max="1815" width="9.33203125" style="79"/>
    <col min="1816" max="1822" width="10.83203125" style="79" bestFit="1" customWidth="1"/>
    <col min="1823" max="2049" width="9.33203125" style="79"/>
    <col min="2050" max="2050" width="12.6640625" style="79" bestFit="1" customWidth="1"/>
    <col min="2051" max="2051" width="13.6640625" style="79" customWidth="1"/>
    <col min="2052" max="2052" width="17.5" style="79" customWidth="1"/>
    <col min="2053" max="2053" width="20" style="79" customWidth="1"/>
    <col min="2054" max="2054" width="13.5" style="79" customWidth="1"/>
    <col min="2055" max="2055" width="14.5" style="79" customWidth="1"/>
    <col min="2056" max="2056" width="14" style="79" customWidth="1"/>
    <col min="2057" max="2058" width="14.1640625" style="79" customWidth="1"/>
    <col min="2059" max="2059" width="20" style="79" customWidth="1"/>
    <col min="2060" max="2060" width="13.33203125" style="79" customWidth="1"/>
    <col min="2061" max="2061" width="13" style="79" customWidth="1"/>
    <col min="2062" max="2062" width="24.83203125" style="79" bestFit="1" customWidth="1"/>
    <col min="2063" max="2063" width="11.83203125" style="79" bestFit="1" customWidth="1"/>
    <col min="2064" max="2067" width="0" style="79" hidden="1" customWidth="1"/>
    <col min="2068" max="2069" width="10.83203125" style="79" bestFit="1" customWidth="1"/>
    <col min="2070" max="2071" width="9.33203125" style="79"/>
    <col min="2072" max="2078" width="10.83203125" style="79" bestFit="1" customWidth="1"/>
    <col min="2079" max="2305" width="9.33203125" style="79"/>
    <col min="2306" max="2306" width="12.6640625" style="79" bestFit="1" customWidth="1"/>
    <col min="2307" max="2307" width="13.6640625" style="79" customWidth="1"/>
    <col min="2308" max="2308" width="17.5" style="79" customWidth="1"/>
    <col min="2309" max="2309" width="20" style="79" customWidth="1"/>
    <col min="2310" max="2310" width="13.5" style="79" customWidth="1"/>
    <col min="2311" max="2311" width="14.5" style="79" customWidth="1"/>
    <col min="2312" max="2312" width="14" style="79" customWidth="1"/>
    <col min="2313" max="2314" width="14.1640625" style="79" customWidth="1"/>
    <col min="2315" max="2315" width="20" style="79" customWidth="1"/>
    <col min="2316" max="2316" width="13.33203125" style="79" customWidth="1"/>
    <col min="2317" max="2317" width="13" style="79" customWidth="1"/>
    <col min="2318" max="2318" width="24.83203125" style="79" bestFit="1" customWidth="1"/>
    <col min="2319" max="2319" width="11.83203125" style="79" bestFit="1" customWidth="1"/>
    <col min="2320" max="2323" width="0" style="79" hidden="1" customWidth="1"/>
    <col min="2324" max="2325" width="10.83203125" style="79" bestFit="1" customWidth="1"/>
    <col min="2326" max="2327" width="9.33203125" style="79"/>
    <col min="2328" max="2334" width="10.83203125" style="79" bestFit="1" customWidth="1"/>
    <col min="2335" max="2561" width="9.33203125" style="79"/>
    <col min="2562" max="2562" width="12.6640625" style="79" bestFit="1" customWidth="1"/>
    <col min="2563" max="2563" width="13.6640625" style="79" customWidth="1"/>
    <col min="2564" max="2564" width="17.5" style="79" customWidth="1"/>
    <col min="2565" max="2565" width="20" style="79" customWidth="1"/>
    <col min="2566" max="2566" width="13.5" style="79" customWidth="1"/>
    <col min="2567" max="2567" width="14.5" style="79" customWidth="1"/>
    <col min="2568" max="2568" width="14" style="79" customWidth="1"/>
    <col min="2569" max="2570" width="14.1640625" style="79" customWidth="1"/>
    <col min="2571" max="2571" width="20" style="79" customWidth="1"/>
    <col min="2572" max="2572" width="13.33203125" style="79" customWidth="1"/>
    <col min="2573" max="2573" width="13" style="79" customWidth="1"/>
    <col min="2574" max="2574" width="24.83203125" style="79" bestFit="1" customWidth="1"/>
    <col min="2575" max="2575" width="11.83203125" style="79" bestFit="1" customWidth="1"/>
    <col min="2576" max="2579" width="0" style="79" hidden="1" customWidth="1"/>
    <col min="2580" max="2581" width="10.83203125" style="79" bestFit="1" customWidth="1"/>
    <col min="2582" max="2583" width="9.33203125" style="79"/>
    <col min="2584" max="2590" width="10.83203125" style="79" bestFit="1" customWidth="1"/>
    <col min="2591" max="2817" width="9.33203125" style="79"/>
    <col min="2818" max="2818" width="12.6640625" style="79" bestFit="1" customWidth="1"/>
    <col min="2819" max="2819" width="13.6640625" style="79" customWidth="1"/>
    <col min="2820" max="2820" width="17.5" style="79" customWidth="1"/>
    <col min="2821" max="2821" width="20" style="79" customWidth="1"/>
    <col min="2822" max="2822" width="13.5" style="79" customWidth="1"/>
    <col min="2823" max="2823" width="14.5" style="79" customWidth="1"/>
    <col min="2824" max="2824" width="14" style="79" customWidth="1"/>
    <col min="2825" max="2826" width="14.1640625" style="79" customWidth="1"/>
    <col min="2827" max="2827" width="20" style="79" customWidth="1"/>
    <col min="2828" max="2828" width="13.33203125" style="79" customWidth="1"/>
    <col min="2829" max="2829" width="13" style="79" customWidth="1"/>
    <col min="2830" max="2830" width="24.83203125" style="79" bestFit="1" customWidth="1"/>
    <col min="2831" max="2831" width="11.83203125" style="79" bestFit="1" customWidth="1"/>
    <col min="2832" max="2835" width="0" style="79" hidden="1" customWidth="1"/>
    <col min="2836" max="2837" width="10.83203125" style="79" bestFit="1" customWidth="1"/>
    <col min="2838" max="2839" width="9.33203125" style="79"/>
    <col min="2840" max="2846" width="10.83203125" style="79" bestFit="1" customWidth="1"/>
    <col min="2847" max="3073" width="9.33203125" style="79"/>
    <col min="3074" max="3074" width="12.6640625" style="79" bestFit="1" customWidth="1"/>
    <col min="3075" max="3075" width="13.6640625" style="79" customWidth="1"/>
    <col min="3076" max="3076" width="17.5" style="79" customWidth="1"/>
    <col min="3077" max="3077" width="20" style="79" customWidth="1"/>
    <col min="3078" max="3078" width="13.5" style="79" customWidth="1"/>
    <col min="3079" max="3079" width="14.5" style="79" customWidth="1"/>
    <col min="3080" max="3080" width="14" style="79" customWidth="1"/>
    <col min="3081" max="3082" width="14.1640625" style="79" customWidth="1"/>
    <col min="3083" max="3083" width="20" style="79" customWidth="1"/>
    <col min="3084" max="3084" width="13.33203125" style="79" customWidth="1"/>
    <col min="3085" max="3085" width="13" style="79" customWidth="1"/>
    <col min="3086" max="3086" width="24.83203125" style="79" bestFit="1" customWidth="1"/>
    <col min="3087" max="3087" width="11.83203125" style="79" bestFit="1" customWidth="1"/>
    <col min="3088" max="3091" width="0" style="79" hidden="1" customWidth="1"/>
    <col min="3092" max="3093" width="10.83203125" style="79" bestFit="1" customWidth="1"/>
    <col min="3094" max="3095" width="9.33203125" style="79"/>
    <col min="3096" max="3102" width="10.83203125" style="79" bestFit="1" customWidth="1"/>
    <col min="3103" max="3329" width="9.33203125" style="79"/>
    <col min="3330" max="3330" width="12.6640625" style="79" bestFit="1" customWidth="1"/>
    <col min="3331" max="3331" width="13.6640625" style="79" customWidth="1"/>
    <col min="3332" max="3332" width="17.5" style="79" customWidth="1"/>
    <col min="3333" max="3333" width="20" style="79" customWidth="1"/>
    <col min="3334" max="3334" width="13.5" style="79" customWidth="1"/>
    <col min="3335" max="3335" width="14.5" style="79" customWidth="1"/>
    <col min="3336" max="3336" width="14" style="79" customWidth="1"/>
    <col min="3337" max="3338" width="14.1640625" style="79" customWidth="1"/>
    <col min="3339" max="3339" width="20" style="79" customWidth="1"/>
    <col min="3340" max="3340" width="13.33203125" style="79" customWidth="1"/>
    <col min="3341" max="3341" width="13" style="79" customWidth="1"/>
    <col min="3342" max="3342" width="24.83203125" style="79" bestFit="1" customWidth="1"/>
    <col min="3343" max="3343" width="11.83203125" style="79" bestFit="1" customWidth="1"/>
    <col min="3344" max="3347" width="0" style="79" hidden="1" customWidth="1"/>
    <col min="3348" max="3349" width="10.83203125" style="79" bestFit="1" customWidth="1"/>
    <col min="3350" max="3351" width="9.33203125" style="79"/>
    <col min="3352" max="3358" width="10.83203125" style="79" bestFit="1" customWidth="1"/>
    <col min="3359" max="3585" width="9.33203125" style="79"/>
    <col min="3586" max="3586" width="12.6640625" style="79" bestFit="1" customWidth="1"/>
    <col min="3587" max="3587" width="13.6640625" style="79" customWidth="1"/>
    <col min="3588" max="3588" width="17.5" style="79" customWidth="1"/>
    <col min="3589" max="3589" width="20" style="79" customWidth="1"/>
    <col min="3590" max="3590" width="13.5" style="79" customWidth="1"/>
    <col min="3591" max="3591" width="14.5" style="79" customWidth="1"/>
    <col min="3592" max="3592" width="14" style="79" customWidth="1"/>
    <col min="3593" max="3594" width="14.1640625" style="79" customWidth="1"/>
    <col min="3595" max="3595" width="20" style="79" customWidth="1"/>
    <col min="3596" max="3596" width="13.33203125" style="79" customWidth="1"/>
    <col min="3597" max="3597" width="13" style="79" customWidth="1"/>
    <col min="3598" max="3598" width="24.83203125" style="79" bestFit="1" customWidth="1"/>
    <col min="3599" max="3599" width="11.83203125" style="79" bestFit="1" customWidth="1"/>
    <col min="3600" max="3603" width="0" style="79" hidden="1" customWidth="1"/>
    <col min="3604" max="3605" width="10.83203125" style="79" bestFit="1" customWidth="1"/>
    <col min="3606" max="3607" width="9.33203125" style="79"/>
    <col min="3608" max="3614" width="10.83203125" style="79" bestFit="1" customWidth="1"/>
    <col min="3615" max="3841" width="9.33203125" style="79"/>
    <col min="3842" max="3842" width="12.6640625" style="79" bestFit="1" customWidth="1"/>
    <col min="3843" max="3843" width="13.6640625" style="79" customWidth="1"/>
    <col min="3844" max="3844" width="17.5" style="79" customWidth="1"/>
    <col min="3845" max="3845" width="20" style="79" customWidth="1"/>
    <col min="3846" max="3846" width="13.5" style="79" customWidth="1"/>
    <col min="3847" max="3847" width="14.5" style="79" customWidth="1"/>
    <col min="3848" max="3848" width="14" style="79" customWidth="1"/>
    <col min="3849" max="3850" width="14.1640625" style="79" customWidth="1"/>
    <col min="3851" max="3851" width="20" style="79" customWidth="1"/>
    <col min="3852" max="3852" width="13.33203125" style="79" customWidth="1"/>
    <col min="3853" max="3853" width="13" style="79" customWidth="1"/>
    <col min="3854" max="3854" width="24.83203125" style="79" bestFit="1" customWidth="1"/>
    <col min="3855" max="3855" width="11.83203125" style="79" bestFit="1" customWidth="1"/>
    <col min="3856" max="3859" width="0" style="79" hidden="1" customWidth="1"/>
    <col min="3860" max="3861" width="10.83203125" style="79" bestFit="1" customWidth="1"/>
    <col min="3862" max="3863" width="9.33203125" style="79"/>
    <col min="3864" max="3870" width="10.83203125" style="79" bestFit="1" customWidth="1"/>
    <col min="3871" max="4097" width="9.33203125" style="79"/>
    <col min="4098" max="4098" width="12.6640625" style="79" bestFit="1" customWidth="1"/>
    <col min="4099" max="4099" width="13.6640625" style="79" customWidth="1"/>
    <col min="4100" max="4100" width="17.5" style="79" customWidth="1"/>
    <col min="4101" max="4101" width="20" style="79" customWidth="1"/>
    <col min="4102" max="4102" width="13.5" style="79" customWidth="1"/>
    <col min="4103" max="4103" width="14.5" style="79" customWidth="1"/>
    <col min="4104" max="4104" width="14" style="79" customWidth="1"/>
    <col min="4105" max="4106" width="14.1640625" style="79" customWidth="1"/>
    <col min="4107" max="4107" width="20" style="79" customWidth="1"/>
    <col min="4108" max="4108" width="13.33203125" style="79" customWidth="1"/>
    <col min="4109" max="4109" width="13" style="79" customWidth="1"/>
    <col min="4110" max="4110" width="24.83203125" style="79" bestFit="1" customWidth="1"/>
    <col min="4111" max="4111" width="11.83203125" style="79" bestFit="1" customWidth="1"/>
    <col min="4112" max="4115" width="0" style="79" hidden="1" customWidth="1"/>
    <col min="4116" max="4117" width="10.83203125" style="79" bestFit="1" customWidth="1"/>
    <col min="4118" max="4119" width="9.33203125" style="79"/>
    <col min="4120" max="4126" width="10.83203125" style="79" bestFit="1" customWidth="1"/>
    <col min="4127" max="4353" width="9.33203125" style="79"/>
    <col min="4354" max="4354" width="12.6640625" style="79" bestFit="1" customWidth="1"/>
    <col min="4355" max="4355" width="13.6640625" style="79" customWidth="1"/>
    <col min="4356" max="4356" width="17.5" style="79" customWidth="1"/>
    <col min="4357" max="4357" width="20" style="79" customWidth="1"/>
    <col min="4358" max="4358" width="13.5" style="79" customWidth="1"/>
    <col min="4359" max="4359" width="14.5" style="79" customWidth="1"/>
    <col min="4360" max="4360" width="14" style="79" customWidth="1"/>
    <col min="4361" max="4362" width="14.1640625" style="79" customWidth="1"/>
    <col min="4363" max="4363" width="20" style="79" customWidth="1"/>
    <col min="4364" max="4364" width="13.33203125" style="79" customWidth="1"/>
    <col min="4365" max="4365" width="13" style="79" customWidth="1"/>
    <col min="4366" max="4366" width="24.83203125" style="79" bestFit="1" customWidth="1"/>
    <col min="4367" max="4367" width="11.83203125" style="79" bestFit="1" customWidth="1"/>
    <col min="4368" max="4371" width="0" style="79" hidden="1" customWidth="1"/>
    <col min="4372" max="4373" width="10.83203125" style="79" bestFit="1" customWidth="1"/>
    <col min="4374" max="4375" width="9.33203125" style="79"/>
    <col min="4376" max="4382" width="10.83203125" style="79" bestFit="1" customWidth="1"/>
    <col min="4383" max="4609" width="9.33203125" style="79"/>
    <col min="4610" max="4610" width="12.6640625" style="79" bestFit="1" customWidth="1"/>
    <col min="4611" max="4611" width="13.6640625" style="79" customWidth="1"/>
    <col min="4612" max="4612" width="17.5" style="79" customWidth="1"/>
    <col min="4613" max="4613" width="20" style="79" customWidth="1"/>
    <col min="4614" max="4614" width="13.5" style="79" customWidth="1"/>
    <col min="4615" max="4615" width="14.5" style="79" customWidth="1"/>
    <col min="4616" max="4616" width="14" style="79" customWidth="1"/>
    <col min="4617" max="4618" width="14.1640625" style="79" customWidth="1"/>
    <col min="4619" max="4619" width="20" style="79" customWidth="1"/>
    <col min="4620" max="4620" width="13.33203125" style="79" customWidth="1"/>
    <col min="4621" max="4621" width="13" style="79" customWidth="1"/>
    <col min="4622" max="4622" width="24.83203125" style="79" bestFit="1" customWidth="1"/>
    <col min="4623" max="4623" width="11.83203125" style="79" bestFit="1" customWidth="1"/>
    <col min="4624" max="4627" width="0" style="79" hidden="1" customWidth="1"/>
    <col min="4628" max="4629" width="10.83203125" style="79" bestFit="1" customWidth="1"/>
    <col min="4630" max="4631" width="9.33203125" style="79"/>
    <col min="4632" max="4638" width="10.83203125" style="79" bestFit="1" customWidth="1"/>
    <col min="4639" max="4865" width="9.33203125" style="79"/>
    <col min="4866" max="4866" width="12.6640625" style="79" bestFit="1" customWidth="1"/>
    <col min="4867" max="4867" width="13.6640625" style="79" customWidth="1"/>
    <col min="4868" max="4868" width="17.5" style="79" customWidth="1"/>
    <col min="4869" max="4869" width="20" style="79" customWidth="1"/>
    <col min="4870" max="4870" width="13.5" style="79" customWidth="1"/>
    <col min="4871" max="4871" width="14.5" style="79" customWidth="1"/>
    <col min="4872" max="4872" width="14" style="79" customWidth="1"/>
    <col min="4873" max="4874" width="14.1640625" style="79" customWidth="1"/>
    <col min="4875" max="4875" width="20" style="79" customWidth="1"/>
    <col min="4876" max="4876" width="13.33203125" style="79" customWidth="1"/>
    <col min="4877" max="4877" width="13" style="79" customWidth="1"/>
    <col min="4878" max="4878" width="24.83203125" style="79" bestFit="1" customWidth="1"/>
    <col min="4879" max="4879" width="11.83203125" style="79" bestFit="1" customWidth="1"/>
    <col min="4880" max="4883" width="0" style="79" hidden="1" customWidth="1"/>
    <col min="4884" max="4885" width="10.83203125" style="79" bestFit="1" customWidth="1"/>
    <col min="4886" max="4887" width="9.33203125" style="79"/>
    <col min="4888" max="4894" width="10.83203125" style="79" bestFit="1" customWidth="1"/>
    <col min="4895" max="5121" width="9.33203125" style="79"/>
    <col min="5122" max="5122" width="12.6640625" style="79" bestFit="1" customWidth="1"/>
    <col min="5123" max="5123" width="13.6640625" style="79" customWidth="1"/>
    <col min="5124" max="5124" width="17.5" style="79" customWidth="1"/>
    <col min="5125" max="5125" width="20" style="79" customWidth="1"/>
    <col min="5126" max="5126" width="13.5" style="79" customWidth="1"/>
    <col min="5127" max="5127" width="14.5" style="79" customWidth="1"/>
    <col min="5128" max="5128" width="14" style="79" customWidth="1"/>
    <col min="5129" max="5130" width="14.1640625" style="79" customWidth="1"/>
    <col min="5131" max="5131" width="20" style="79" customWidth="1"/>
    <col min="5132" max="5132" width="13.33203125" style="79" customWidth="1"/>
    <col min="5133" max="5133" width="13" style="79" customWidth="1"/>
    <col min="5134" max="5134" width="24.83203125" style="79" bestFit="1" customWidth="1"/>
    <col min="5135" max="5135" width="11.83203125" style="79" bestFit="1" customWidth="1"/>
    <col min="5136" max="5139" width="0" style="79" hidden="1" customWidth="1"/>
    <col min="5140" max="5141" width="10.83203125" style="79" bestFit="1" customWidth="1"/>
    <col min="5142" max="5143" width="9.33203125" style="79"/>
    <col min="5144" max="5150" width="10.83203125" style="79" bestFit="1" customWidth="1"/>
    <col min="5151" max="5377" width="9.33203125" style="79"/>
    <col min="5378" max="5378" width="12.6640625" style="79" bestFit="1" customWidth="1"/>
    <col min="5379" max="5379" width="13.6640625" style="79" customWidth="1"/>
    <col min="5380" max="5380" width="17.5" style="79" customWidth="1"/>
    <col min="5381" max="5381" width="20" style="79" customWidth="1"/>
    <col min="5382" max="5382" width="13.5" style="79" customWidth="1"/>
    <col min="5383" max="5383" width="14.5" style="79" customWidth="1"/>
    <col min="5384" max="5384" width="14" style="79" customWidth="1"/>
    <col min="5385" max="5386" width="14.1640625" style="79" customWidth="1"/>
    <col min="5387" max="5387" width="20" style="79" customWidth="1"/>
    <col min="5388" max="5388" width="13.33203125" style="79" customWidth="1"/>
    <col min="5389" max="5389" width="13" style="79" customWidth="1"/>
    <col min="5390" max="5390" width="24.83203125" style="79" bestFit="1" customWidth="1"/>
    <col min="5391" max="5391" width="11.83203125" style="79" bestFit="1" customWidth="1"/>
    <col min="5392" max="5395" width="0" style="79" hidden="1" customWidth="1"/>
    <col min="5396" max="5397" width="10.83203125" style="79" bestFit="1" customWidth="1"/>
    <col min="5398" max="5399" width="9.33203125" style="79"/>
    <col min="5400" max="5406" width="10.83203125" style="79" bestFit="1" customWidth="1"/>
    <col min="5407" max="5633" width="9.33203125" style="79"/>
    <col min="5634" max="5634" width="12.6640625" style="79" bestFit="1" customWidth="1"/>
    <col min="5635" max="5635" width="13.6640625" style="79" customWidth="1"/>
    <col min="5636" max="5636" width="17.5" style="79" customWidth="1"/>
    <col min="5637" max="5637" width="20" style="79" customWidth="1"/>
    <col min="5638" max="5638" width="13.5" style="79" customWidth="1"/>
    <col min="5639" max="5639" width="14.5" style="79" customWidth="1"/>
    <col min="5640" max="5640" width="14" style="79" customWidth="1"/>
    <col min="5641" max="5642" width="14.1640625" style="79" customWidth="1"/>
    <col min="5643" max="5643" width="20" style="79" customWidth="1"/>
    <col min="5644" max="5644" width="13.33203125" style="79" customWidth="1"/>
    <col min="5645" max="5645" width="13" style="79" customWidth="1"/>
    <col min="5646" max="5646" width="24.83203125" style="79" bestFit="1" customWidth="1"/>
    <col min="5647" max="5647" width="11.83203125" style="79" bestFit="1" customWidth="1"/>
    <col min="5648" max="5651" width="0" style="79" hidden="1" customWidth="1"/>
    <col min="5652" max="5653" width="10.83203125" style="79" bestFit="1" customWidth="1"/>
    <col min="5654" max="5655" width="9.33203125" style="79"/>
    <col min="5656" max="5662" width="10.83203125" style="79" bestFit="1" customWidth="1"/>
    <col min="5663" max="5889" width="9.33203125" style="79"/>
    <col min="5890" max="5890" width="12.6640625" style="79" bestFit="1" customWidth="1"/>
    <col min="5891" max="5891" width="13.6640625" style="79" customWidth="1"/>
    <col min="5892" max="5892" width="17.5" style="79" customWidth="1"/>
    <col min="5893" max="5893" width="20" style="79" customWidth="1"/>
    <col min="5894" max="5894" width="13.5" style="79" customWidth="1"/>
    <col min="5895" max="5895" width="14.5" style="79" customWidth="1"/>
    <col min="5896" max="5896" width="14" style="79" customWidth="1"/>
    <col min="5897" max="5898" width="14.1640625" style="79" customWidth="1"/>
    <col min="5899" max="5899" width="20" style="79" customWidth="1"/>
    <col min="5900" max="5900" width="13.33203125" style="79" customWidth="1"/>
    <col min="5901" max="5901" width="13" style="79" customWidth="1"/>
    <col min="5902" max="5902" width="24.83203125" style="79" bestFit="1" customWidth="1"/>
    <col min="5903" max="5903" width="11.83203125" style="79" bestFit="1" customWidth="1"/>
    <col min="5904" max="5907" width="0" style="79" hidden="1" customWidth="1"/>
    <col min="5908" max="5909" width="10.83203125" style="79" bestFit="1" customWidth="1"/>
    <col min="5910" max="5911" width="9.33203125" style="79"/>
    <col min="5912" max="5918" width="10.83203125" style="79" bestFit="1" customWidth="1"/>
    <col min="5919" max="6145" width="9.33203125" style="79"/>
    <col min="6146" max="6146" width="12.6640625" style="79" bestFit="1" customWidth="1"/>
    <col min="6147" max="6147" width="13.6640625" style="79" customWidth="1"/>
    <col min="6148" max="6148" width="17.5" style="79" customWidth="1"/>
    <col min="6149" max="6149" width="20" style="79" customWidth="1"/>
    <col min="6150" max="6150" width="13.5" style="79" customWidth="1"/>
    <col min="6151" max="6151" width="14.5" style="79" customWidth="1"/>
    <col min="6152" max="6152" width="14" style="79" customWidth="1"/>
    <col min="6153" max="6154" width="14.1640625" style="79" customWidth="1"/>
    <col min="6155" max="6155" width="20" style="79" customWidth="1"/>
    <col min="6156" max="6156" width="13.33203125" style="79" customWidth="1"/>
    <col min="6157" max="6157" width="13" style="79" customWidth="1"/>
    <col min="6158" max="6158" width="24.83203125" style="79" bestFit="1" customWidth="1"/>
    <col min="6159" max="6159" width="11.83203125" style="79" bestFit="1" customWidth="1"/>
    <col min="6160" max="6163" width="0" style="79" hidden="1" customWidth="1"/>
    <col min="6164" max="6165" width="10.83203125" style="79" bestFit="1" customWidth="1"/>
    <col min="6166" max="6167" width="9.33203125" style="79"/>
    <col min="6168" max="6174" width="10.83203125" style="79" bestFit="1" customWidth="1"/>
    <col min="6175" max="6401" width="9.33203125" style="79"/>
    <col min="6402" max="6402" width="12.6640625" style="79" bestFit="1" customWidth="1"/>
    <col min="6403" max="6403" width="13.6640625" style="79" customWidth="1"/>
    <col min="6404" max="6404" width="17.5" style="79" customWidth="1"/>
    <col min="6405" max="6405" width="20" style="79" customWidth="1"/>
    <col min="6406" max="6406" width="13.5" style="79" customWidth="1"/>
    <col min="6407" max="6407" width="14.5" style="79" customWidth="1"/>
    <col min="6408" max="6408" width="14" style="79" customWidth="1"/>
    <col min="6409" max="6410" width="14.1640625" style="79" customWidth="1"/>
    <col min="6411" max="6411" width="20" style="79" customWidth="1"/>
    <col min="6412" max="6412" width="13.33203125" style="79" customWidth="1"/>
    <col min="6413" max="6413" width="13" style="79" customWidth="1"/>
    <col min="6414" max="6414" width="24.83203125" style="79" bestFit="1" customWidth="1"/>
    <col min="6415" max="6415" width="11.83203125" style="79" bestFit="1" customWidth="1"/>
    <col min="6416" max="6419" width="0" style="79" hidden="1" customWidth="1"/>
    <col min="6420" max="6421" width="10.83203125" style="79" bestFit="1" customWidth="1"/>
    <col min="6422" max="6423" width="9.33203125" style="79"/>
    <col min="6424" max="6430" width="10.83203125" style="79" bestFit="1" customWidth="1"/>
    <col min="6431" max="6657" width="9.33203125" style="79"/>
    <col min="6658" max="6658" width="12.6640625" style="79" bestFit="1" customWidth="1"/>
    <col min="6659" max="6659" width="13.6640625" style="79" customWidth="1"/>
    <col min="6660" max="6660" width="17.5" style="79" customWidth="1"/>
    <col min="6661" max="6661" width="20" style="79" customWidth="1"/>
    <col min="6662" max="6662" width="13.5" style="79" customWidth="1"/>
    <col min="6663" max="6663" width="14.5" style="79" customWidth="1"/>
    <col min="6664" max="6664" width="14" style="79" customWidth="1"/>
    <col min="6665" max="6666" width="14.1640625" style="79" customWidth="1"/>
    <col min="6667" max="6667" width="20" style="79" customWidth="1"/>
    <col min="6668" max="6668" width="13.33203125" style="79" customWidth="1"/>
    <col min="6669" max="6669" width="13" style="79" customWidth="1"/>
    <col min="6670" max="6670" width="24.83203125" style="79" bestFit="1" customWidth="1"/>
    <col min="6671" max="6671" width="11.83203125" style="79" bestFit="1" customWidth="1"/>
    <col min="6672" max="6675" width="0" style="79" hidden="1" customWidth="1"/>
    <col min="6676" max="6677" width="10.83203125" style="79" bestFit="1" customWidth="1"/>
    <col min="6678" max="6679" width="9.33203125" style="79"/>
    <col min="6680" max="6686" width="10.83203125" style="79" bestFit="1" customWidth="1"/>
    <col min="6687" max="6913" width="9.33203125" style="79"/>
    <col min="6914" max="6914" width="12.6640625" style="79" bestFit="1" customWidth="1"/>
    <col min="6915" max="6915" width="13.6640625" style="79" customWidth="1"/>
    <col min="6916" max="6916" width="17.5" style="79" customWidth="1"/>
    <col min="6917" max="6917" width="20" style="79" customWidth="1"/>
    <col min="6918" max="6918" width="13.5" style="79" customWidth="1"/>
    <col min="6919" max="6919" width="14.5" style="79" customWidth="1"/>
    <col min="6920" max="6920" width="14" style="79" customWidth="1"/>
    <col min="6921" max="6922" width="14.1640625" style="79" customWidth="1"/>
    <col min="6923" max="6923" width="20" style="79" customWidth="1"/>
    <col min="6924" max="6924" width="13.33203125" style="79" customWidth="1"/>
    <col min="6925" max="6925" width="13" style="79" customWidth="1"/>
    <col min="6926" max="6926" width="24.83203125" style="79" bestFit="1" customWidth="1"/>
    <col min="6927" max="6927" width="11.83203125" style="79" bestFit="1" customWidth="1"/>
    <col min="6928" max="6931" width="0" style="79" hidden="1" customWidth="1"/>
    <col min="6932" max="6933" width="10.83203125" style="79" bestFit="1" customWidth="1"/>
    <col min="6934" max="6935" width="9.33203125" style="79"/>
    <col min="6936" max="6942" width="10.83203125" style="79" bestFit="1" customWidth="1"/>
    <col min="6943" max="7169" width="9.33203125" style="79"/>
    <col min="7170" max="7170" width="12.6640625" style="79" bestFit="1" customWidth="1"/>
    <col min="7171" max="7171" width="13.6640625" style="79" customWidth="1"/>
    <col min="7172" max="7172" width="17.5" style="79" customWidth="1"/>
    <col min="7173" max="7173" width="20" style="79" customWidth="1"/>
    <col min="7174" max="7174" width="13.5" style="79" customWidth="1"/>
    <col min="7175" max="7175" width="14.5" style="79" customWidth="1"/>
    <col min="7176" max="7176" width="14" style="79" customWidth="1"/>
    <col min="7177" max="7178" width="14.1640625" style="79" customWidth="1"/>
    <col min="7179" max="7179" width="20" style="79" customWidth="1"/>
    <col min="7180" max="7180" width="13.33203125" style="79" customWidth="1"/>
    <col min="7181" max="7181" width="13" style="79" customWidth="1"/>
    <col min="7182" max="7182" width="24.83203125" style="79" bestFit="1" customWidth="1"/>
    <col min="7183" max="7183" width="11.83203125" style="79" bestFit="1" customWidth="1"/>
    <col min="7184" max="7187" width="0" style="79" hidden="1" customWidth="1"/>
    <col min="7188" max="7189" width="10.83203125" style="79" bestFit="1" customWidth="1"/>
    <col min="7190" max="7191" width="9.33203125" style="79"/>
    <col min="7192" max="7198" width="10.83203125" style="79" bestFit="1" customWidth="1"/>
    <col min="7199" max="7425" width="9.33203125" style="79"/>
    <col min="7426" max="7426" width="12.6640625" style="79" bestFit="1" customWidth="1"/>
    <col min="7427" max="7427" width="13.6640625" style="79" customWidth="1"/>
    <col min="7428" max="7428" width="17.5" style="79" customWidth="1"/>
    <col min="7429" max="7429" width="20" style="79" customWidth="1"/>
    <col min="7430" max="7430" width="13.5" style="79" customWidth="1"/>
    <col min="7431" max="7431" width="14.5" style="79" customWidth="1"/>
    <col min="7432" max="7432" width="14" style="79" customWidth="1"/>
    <col min="7433" max="7434" width="14.1640625" style="79" customWidth="1"/>
    <col min="7435" max="7435" width="20" style="79" customWidth="1"/>
    <col min="7436" max="7436" width="13.33203125" style="79" customWidth="1"/>
    <col min="7437" max="7437" width="13" style="79" customWidth="1"/>
    <col min="7438" max="7438" width="24.83203125" style="79" bestFit="1" customWidth="1"/>
    <col min="7439" max="7439" width="11.83203125" style="79" bestFit="1" customWidth="1"/>
    <col min="7440" max="7443" width="0" style="79" hidden="1" customWidth="1"/>
    <col min="7444" max="7445" width="10.83203125" style="79" bestFit="1" customWidth="1"/>
    <col min="7446" max="7447" width="9.33203125" style="79"/>
    <col min="7448" max="7454" width="10.83203125" style="79" bestFit="1" customWidth="1"/>
    <col min="7455" max="7681" width="9.33203125" style="79"/>
    <col min="7682" max="7682" width="12.6640625" style="79" bestFit="1" customWidth="1"/>
    <col min="7683" max="7683" width="13.6640625" style="79" customWidth="1"/>
    <col min="7684" max="7684" width="17.5" style="79" customWidth="1"/>
    <col min="7685" max="7685" width="20" style="79" customWidth="1"/>
    <col min="7686" max="7686" width="13.5" style="79" customWidth="1"/>
    <col min="7687" max="7687" width="14.5" style="79" customWidth="1"/>
    <col min="7688" max="7688" width="14" style="79" customWidth="1"/>
    <col min="7689" max="7690" width="14.1640625" style="79" customWidth="1"/>
    <col min="7691" max="7691" width="20" style="79" customWidth="1"/>
    <col min="7692" max="7692" width="13.33203125" style="79" customWidth="1"/>
    <col min="7693" max="7693" width="13" style="79" customWidth="1"/>
    <col min="7694" max="7694" width="24.83203125" style="79" bestFit="1" customWidth="1"/>
    <col min="7695" max="7695" width="11.83203125" style="79" bestFit="1" customWidth="1"/>
    <col min="7696" max="7699" width="0" style="79" hidden="1" customWidth="1"/>
    <col min="7700" max="7701" width="10.83203125" style="79" bestFit="1" customWidth="1"/>
    <col min="7702" max="7703" width="9.33203125" style="79"/>
    <col min="7704" max="7710" width="10.83203125" style="79" bestFit="1" customWidth="1"/>
    <col min="7711" max="7937" width="9.33203125" style="79"/>
    <col min="7938" max="7938" width="12.6640625" style="79" bestFit="1" customWidth="1"/>
    <col min="7939" max="7939" width="13.6640625" style="79" customWidth="1"/>
    <col min="7940" max="7940" width="17.5" style="79" customWidth="1"/>
    <col min="7941" max="7941" width="20" style="79" customWidth="1"/>
    <col min="7942" max="7942" width="13.5" style="79" customWidth="1"/>
    <col min="7943" max="7943" width="14.5" style="79" customWidth="1"/>
    <col min="7944" max="7944" width="14" style="79" customWidth="1"/>
    <col min="7945" max="7946" width="14.1640625" style="79" customWidth="1"/>
    <col min="7947" max="7947" width="20" style="79" customWidth="1"/>
    <col min="7948" max="7948" width="13.33203125" style="79" customWidth="1"/>
    <col min="7949" max="7949" width="13" style="79" customWidth="1"/>
    <col min="7950" max="7950" width="24.83203125" style="79" bestFit="1" customWidth="1"/>
    <col min="7951" max="7951" width="11.83203125" style="79" bestFit="1" customWidth="1"/>
    <col min="7952" max="7955" width="0" style="79" hidden="1" customWidth="1"/>
    <col min="7956" max="7957" width="10.83203125" style="79" bestFit="1" customWidth="1"/>
    <col min="7958" max="7959" width="9.33203125" style="79"/>
    <col min="7960" max="7966" width="10.83203125" style="79" bestFit="1" customWidth="1"/>
    <col min="7967" max="8193" width="9.33203125" style="79"/>
    <col min="8194" max="8194" width="12.6640625" style="79" bestFit="1" customWidth="1"/>
    <col min="8195" max="8195" width="13.6640625" style="79" customWidth="1"/>
    <col min="8196" max="8196" width="17.5" style="79" customWidth="1"/>
    <col min="8197" max="8197" width="20" style="79" customWidth="1"/>
    <col min="8198" max="8198" width="13.5" style="79" customWidth="1"/>
    <col min="8199" max="8199" width="14.5" style="79" customWidth="1"/>
    <col min="8200" max="8200" width="14" style="79" customWidth="1"/>
    <col min="8201" max="8202" width="14.1640625" style="79" customWidth="1"/>
    <col min="8203" max="8203" width="20" style="79" customWidth="1"/>
    <col min="8204" max="8204" width="13.33203125" style="79" customWidth="1"/>
    <col min="8205" max="8205" width="13" style="79" customWidth="1"/>
    <col min="8206" max="8206" width="24.83203125" style="79" bestFit="1" customWidth="1"/>
    <col min="8207" max="8207" width="11.83203125" style="79" bestFit="1" customWidth="1"/>
    <col min="8208" max="8211" width="0" style="79" hidden="1" customWidth="1"/>
    <col min="8212" max="8213" width="10.83203125" style="79" bestFit="1" customWidth="1"/>
    <col min="8214" max="8215" width="9.33203125" style="79"/>
    <col min="8216" max="8222" width="10.83203125" style="79" bestFit="1" customWidth="1"/>
    <col min="8223" max="8449" width="9.33203125" style="79"/>
    <col min="8450" max="8450" width="12.6640625" style="79" bestFit="1" customWidth="1"/>
    <col min="8451" max="8451" width="13.6640625" style="79" customWidth="1"/>
    <col min="8452" max="8452" width="17.5" style="79" customWidth="1"/>
    <col min="8453" max="8453" width="20" style="79" customWidth="1"/>
    <col min="8454" max="8454" width="13.5" style="79" customWidth="1"/>
    <col min="8455" max="8455" width="14.5" style="79" customWidth="1"/>
    <col min="8456" max="8456" width="14" style="79" customWidth="1"/>
    <col min="8457" max="8458" width="14.1640625" style="79" customWidth="1"/>
    <col min="8459" max="8459" width="20" style="79" customWidth="1"/>
    <col min="8460" max="8460" width="13.33203125" style="79" customWidth="1"/>
    <col min="8461" max="8461" width="13" style="79" customWidth="1"/>
    <col min="8462" max="8462" width="24.83203125" style="79" bestFit="1" customWidth="1"/>
    <col min="8463" max="8463" width="11.83203125" style="79" bestFit="1" customWidth="1"/>
    <col min="8464" max="8467" width="0" style="79" hidden="1" customWidth="1"/>
    <col min="8468" max="8469" width="10.83203125" style="79" bestFit="1" customWidth="1"/>
    <col min="8470" max="8471" width="9.33203125" style="79"/>
    <col min="8472" max="8478" width="10.83203125" style="79" bestFit="1" customWidth="1"/>
    <col min="8479" max="8705" width="9.33203125" style="79"/>
    <col min="8706" max="8706" width="12.6640625" style="79" bestFit="1" customWidth="1"/>
    <col min="8707" max="8707" width="13.6640625" style="79" customWidth="1"/>
    <col min="8708" max="8708" width="17.5" style="79" customWidth="1"/>
    <col min="8709" max="8709" width="20" style="79" customWidth="1"/>
    <col min="8710" max="8710" width="13.5" style="79" customWidth="1"/>
    <col min="8711" max="8711" width="14.5" style="79" customWidth="1"/>
    <col min="8712" max="8712" width="14" style="79" customWidth="1"/>
    <col min="8713" max="8714" width="14.1640625" style="79" customWidth="1"/>
    <col min="8715" max="8715" width="20" style="79" customWidth="1"/>
    <col min="8716" max="8716" width="13.33203125" style="79" customWidth="1"/>
    <col min="8717" max="8717" width="13" style="79" customWidth="1"/>
    <col min="8718" max="8718" width="24.83203125" style="79" bestFit="1" customWidth="1"/>
    <col min="8719" max="8719" width="11.83203125" style="79" bestFit="1" customWidth="1"/>
    <col min="8720" max="8723" width="0" style="79" hidden="1" customWidth="1"/>
    <col min="8724" max="8725" width="10.83203125" style="79" bestFit="1" customWidth="1"/>
    <col min="8726" max="8727" width="9.33203125" style="79"/>
    <col min="8728" max="8734" width="10.83203125" style="79" bestFit="1" customWidth="1"/>
    <col min="8735" max="8961" width="9.33203125" style="79"/>
    <col min="8962" max="8962" width="12.6640625" style="79" bestFit="1" customWidth="1"/>
    <col min="8963" max="8963" width="13.6640625" style="79" customWidth="1"/>
    <col min="8964" max="8964" width="17.5" style="79" customWidth="1"/>
    <col min="8965" max="8965" width="20" style="79" customWidth="1"/>
    <col min="8966" max="8966" width="13.5" style="79" customWidth="1"/>
    <col min="8967" max="8967" width="14.5" style="79" customWidth="1"/>
    <col min="8968" max="8968" width="14" style="79" customWidth="1"/>
    <col min="8969" max="8970" width="14.1640625" style="79" customWidth="1"/>
    <col min="8971" max="8971" width="20" style="79" customWidth="1"/>
    <col min="8972" max="8972" width="13.33203125" style="79" customWidth="1"/>
    <col min="8973" max="8973" width="13" style="79" customWidth="1"/>
    <col min="8974" max="8974" width="24.83203125" style="79" bestFit="1" customWidth="1"/>
    <col min="8975" max="8975" width="11.83203125" style="79" bestFit="1" customWidth="1"/>
    <col min="8976" max="8979" width="0" style="79" hidden="1" customWidth="1"/>
    <col min="8980" max="8981" width="10.83203125" style="79" bestFit="1" customWidth="1"/>
    <col min="8982" max="8983" width="9.33203125" style="79"/>
    <col min="8984" max="8990" width="10.83203125" style="79" bestFit="1" customWidth="1"/>
    <col min="8991" max="9217" width="9.33203125" style="79"/>
    <col min="9218" max="9218" width="12.6640625" style="79" bestFit="1" customWidth="1"/>
    <col min="9219" max="9219" width="13.6640625" style="79" customWidth="1"/>
    <col min="9220" max="9220" width="17.5" style="79" customWidth="1"/>
    <col min="9221" max="9221" width="20" style="79" customWidth="1"/>
    <col min="9222" max="9222" width="13.5" style="79" customWidth="1"/>
    <col min="9223" max="9223" width="14.5" style="79" customWidth="1"/>
    <col min="9224" max="9224" width="14" style="79" customWidth="1"/>
    <col min="9225" max="9226" width="14.1640625" style="79" customWidth="1"/>
    <col min="9227" max="9227" width="20" style="79" customWidth="1"/>
    <col min="9228" max="9228" width="13.33203125" style="79" customWidth="1"/>
    <col min="9229" max="9229" width="13" style="79" customWidth="1"/>
    <col min="9230" max="9230" width="24.83203125" style="79" bestFit="1" customWidth="1"/>
    <col min="9231" max="9231" width="11.83203125" style="79" bestFit="1" customWidth="1"/>
    <col min="9232" max="9235" width="0" style="79" hidden="1" customWidth="1"/>
    <col min="9236" max="9237" width="10.83203125" style="79" bestFit="1" customWidth="1"/>
    <col min="9238" max="9239" width="9.33203125" style="79"/>
    <col min="9240" max="9246" width="10.83203125" style="79" bestFit="1" customWidth="1"/>
    <col min="9247" max="9473" width="9.33203125" style="79"/>
    <col min="9474" max="9474" width="12.6640625" style="79" bestFit="1" customWidth="1"/>
    <col min="9475" max="9475" width="13.6640625" style="79" customWidth="1"/>
    <col min="9476" max="9476" width="17.5" style="79" customWidth="1"/>
    <col min="9477" max="9477" width="20" style="79" customWidth="1"/>
    <col min="9478" max="9478" width="13.5" style="79" customWidth="1"/>
    <col min="9479" max="9479" width="14.5" style="79" customWidth="1"/>
    <col min="9480" max="9480" width="14" style="79" customWidth="1"/>
    <col min="9481" max="9482" width="14.1640625" style="79" customWidth="1"/>
    <col min="9483" max="9483" width="20" style="79" customWidth="1"/>
    <col min="9484" max="9484" width="13.33203125" style="79" customWidth="1"/>
    <col min="9485" max="9485" width="13" style="79" customWidth="1"/>
    <col min="9486" max="9486" width="24.83203125" style="79" bestFit="1" customWidth="1"/>
    <col min="9487" max="9487" width="11.83203125" style="79" bestFit="1" customWidth="1"/>
    <col min="9488" max="9491" width="0" style="79" hidden="1" customWidth="1"/>
    <col min="9492" max="9493" width="10.83203125" style="79" bestFit="1" customWidth="1"/>
    <col min="9494" max="9495" width="9.33203125" style="79"/>
    <col min="9496" max="9502" width="10.83203125" style="79" bestFit="1" customWidth="1"/>
    <col min="9503" max="9729" width="9.33203125" style="79"/>
    <col min="9730" max="9730" width="12.6640625" style="79" bestFit="1" customWidth="1"/>
    <col min="9731" max="9731" width="13.6640625" style="79" customWidth="1"/>
    <col min="9732" max="9732" width="17.5" style="79" customWidth="1"/>
    <col min="9733" max="9733" width="20" style="79" customWidth="1"/>
    <col min="9734" max="9734" width="13.5" style="79" customWidth="1"/>
    <col min="9735" max="9735" width="14.5" style="79" customWidth="1"/>
    <col min="9736" max="9736" width="14" style="79" customWidth="1"/>
    <col min="9737" max="9738" width="14.1640625" style="79" customWidth="1"/>
    <col min="9739" max="9739" width="20" style="79" customWidth="1"/>
    <col min="9740" max="9740" width="13.33203125" style="79" customWidth="1"/>
    <col min="9741" max="9741" width="13" style="79" customWidth="1"/>
    <col min="9742" max="9742" width="24.83203125" style="79" bestFit="1" customWidth="1"/>
    <col min="9743" max="9743" width="11.83203125" style="79" bestFit="1" customWidth="1"/>
    <col min="9744" max="9747" width="0" style="79" hidden="1" customWidth="1"/>
    <col min="9748" max="9749" width="10.83203125" style="79" bestFit="1" customWidth="1"/>
    <col min="9750" max="9751" width="9.33203125" style="79"/>
    <col min="9752" max="9758" width="10.83203125" style="79" bestFit="1" customWidth="1"/>
    <col min="9759" max="9985" width="9.33203125" style="79"/>
    <col min="9986" max="9986" width="12.6640625" style="79" bestFit="1" customWidth="1"/>
    <col min="9987" max="9987" width="13.6640625" style="79" customWidth="1"/>
    <col min="9988" max="9988" width="17.5" style="79" customWidth="1"/>
    <col min="9989" max="9989" width="20" style="79" customWidth="1"/>
    <col min="9990" max="9990" width="13.5" style="79" customWidth="1"/>
    <col min="9991" max="9991" width="14.5" style="79" customWidth="1"/>
    <col min="9992" max="9992" width="14" style="79" customWidth="1"/>
    <col min="9993" max="9994" width="14.1640625" style="79" customWidth="1"/>
    <col min="9995" max="9995" width="20" style="79" customWidth="1"/>
    <col min="9996" max="9996" width="13.33203125" style="79" customWidth="1"/>
    <col min="9997" max="9997" width="13" style="79" customWidth="1"/>
    <col min="9998" max="9998" width="24.83203125" style="79" bestFit="1" customWidth="1"/>
    <col min="9999" max="9999" width="11.83203125" style="79" bestFit="1" customWidth="1"/>
    <col min="10000" max="10003" width="0" style="79" hidden="1" customWidth="1"/>
    <col min="10004" max="10005" width="10.83203125" style="79" bestFit="1" customWidth="1"/>
    <col min="10006" max="10007" width="9.33203125" style="79"/>
    <col min="10008" max="10014" width="10.83203125" style="79" bestFit="1" customWidth="1"/>
    <col min="10015" max="10241" width="9.33203125" style="79"/>
    <col min="10242" max="10242" width="12.6640625" style="79" bestFit="1" customWidth="1"/>
    <col min="10243" max="10243" width="13.6640625" style="79" customWidth="1"/>
    <col min="10244" max="10244" width="17.5" style="79" customWidth="1"/>
    <col min="10245" max="10245" width="20" style="79" customWidth="1"/>
    <col min="10246" max="10246" width="13.5" style="79" customWidth="1"/>
    <col min="10247" max="10247" width="14.5" style="79" customWidth="1"/>
    <col min="10248" max="10248" width="14" style="79" customWidth="1"/>
    <col min="10249" max="10250" width="14.1640625" style="79" customWidth="1"/>
    <col min="10251" max="10251" width="20" style="79" customWidth="1"/>
    <col min="10252" max="10252" width="13.33203125" style="79" customWidth="1"/>
    <col min="10253" max="10253" width="13" style="79" customWidth="1"/>
    <col min="10254" max="10254" width="24.83203125" style="79" bestFit="1" customWidth="1"/>
    <col min="10255" max="10255" width="11.83203125" style="79" bestFit="1" customWidth="1"/>
    <col min="10256" max="10259" width="0" style="79" hidden="1" customWidth="1"/>
    <col min="10260" max="10261" width="10.83203125" style="79" bestFit="1" customWidth="1"/>
    <col min="10262" max="10263" width="9.33203125" style="79"/>
    <col min="10264" max="10270" width="10.83203125" style="79" bestFit="1" customWidth="1"/>
    <col min="10271" max="10497" width="9.33203125" style="79"/>
    <col min="10498" max="10498" width="12.6640625" style="79" bestFit="1" customWidth="1"/>
    <col min="10499" max="10499" width="13.6640625" style="79" customWidth="1"/>
    <col min="10500" max="10500" width="17.5" style="79" customWidth="1"/>
    <col min="10501" max="10501" width="20" style="79" customWidth="1"/>
    <col min="10502" max="10502" width="13.5" style="79" customWidth="1"/>
    <col min="10503" max="10503" width="14.5" style="79" customWidth="1"/>
    <col min="10504" max="10504" width="14" style="79" customWidth="1"/>
    <col min="10505" max="10506" width="14.1640625" style="79" customWidth="1"/>
    <col min="10507" max="10507" width="20" style="79" customWidth="1"/>
    <col min="10508" max="10508" width="13.33203125" style="79" customWidth="1"/>
    <col min="10509" max="10509" width="13" style="79" customWidth="1"/>
    <col min="10510" max="10510" width="24.83203125" style="79" bestFit="1" customWidth="1"/>
    <col min="10511" max="10511" width="11.83203125" style="79" bestFit="1" customWidth="1"/>
    <col min="10512" max="10515" width="0" style="79" hidden="1" customWidth="1"/>
    <col min="10516" max="10517" width="10.83203125" style="79" bestFit="1" customWidth="1"/>
    <col min="10518" max="10519" width="9.33203125" style="79"/>
    <col min="10520" max="10526" width="10.83203125" style="79" bestFit="1" customWidth="1"/>
    <col min="10527" max="10753" width="9.33203125" style="79"/>
    <col min="10754" max="10754" width="12.6640625" style="79" bestFit="1" customWidth="1"/>
    <col min="10755" max="10755" width="13.6640625" style="79" customWidth="1"/>
    <col min="10756" max="10756" width="17.5" style="79" customWidth="1"/>
    <col min="10757" max="10757" width="20" style="79" customWidth="1"/>
    <col min="10758" max="10758" width="13.5" style="79" customWidth="1"/>
    <col min="10759" max="10759" width="14.5" style="79" customWidth="1"/>
    <col min="10760" max="10760" width="14" style="79" customWidth="1"/>
    <col min="10761" max="10762" width="14.1640625" style="79" customWidth="1"/>
    <col min="10763" max="10763" width="20" style="79" customWidth="1"/>
    <col min="10764" max="10764" width="13.33203125" style="79" customWidth="1"/>
    <col min="10765" max="10765" width="13" style="79" customWidth="1"/>
    <col min="10766" max="10766" width="24.83203125" style="79" bestFit="1" customWidth="1"/>
    <col min="10767" max="10767" width="11.83203125" style="79" bestFit="1" customWidth="1"/>
    <col min="10768" max="10771" width="0" style="79" hidden="1" customWidth="1"/>
    <col min="10772" max="10773" width="10.83203125" style="79" bestFit="1" customWidth="1"/>
    <col min="10774" max="10775" width="9.33203125" style="79"/>
    <col min="10776" max="10782" width="10.83203125" style="79" bestFit="1" customWidth="1"/>
    <col min="10783" max="11009" width="9.33203125" style="79"/>
    <col min="11010" max="11010" width="12.6640625" style="79" bestFit="1" customWidth="1"/>
    <col min="11011" max="11011" width="13.6640625" style="79" customWidth="1"/>
    <col min="11012" max="11012" width="17.5" style="79" customWidth="1"/>
    <col min="11013" max="11013" width="20" style="79" customWidth="1"/>
    <col min="11014" max="11014" width="13.5" style="79" customWidth="1"/>
    <col min="11015" max="11015" width="14.5" style="79" customWidth="1"/>
    <col min="11016" max="11016" width="14" style="79" customWidth="1"/>
    <col min="11017" max="11018" width="14.1640625" style="79" customWidth="1"/>
    <col min="11019" max="11019" width="20" style="79" customWidth="1"/>
    <col min="11020" max="11020" width="13.33203125" style="79" customWidth="1"/>
    <col min="11021" max="11021" width="13" style="79" customWidth="1"/>
    <col min="11022" max="11022" width="24.83203125" style="79" bestFit="1" customWidth="1"/>
    <col min="11023" max="11023" width="11.83203125" style="79" bestFit="1" customWidth="1"/>
    <col min="11024" max="11027" width="0" style="79" hidden="1" customWidth="1"/>
    <col min="11028" max="11029" width="10.83203125" style="79" bestFit="1" customWidth="1"/>
    <col min="11030" max="11031" width="9.33203125" style="79"/>
    <col min="11032" max="11038" width="10.83203125" style="79" bestFit="1" customWidth="1"/>
    <col min="11039" max="11265" width="9.33203125" style="79"/>
    <col min="11266" max="11266" width="12.6640625" style="79" bestFit="1" customWidth="1"/>
    <col min="11267" max="11267" width="13.6640625" style="79" customWidth="1"/>
    <col min="11268" max="11268" width="17.5" style="79" customWidth="1"/>
    <col min="11269" max="11269" width="20" style="79" customWidth="1"/>
    <col min="11270" max="11270" width="13.5" style="79" customWidth="1"/>
    <col min="11271" max="11271" width="14.5" style="79" customWidth="1"/>
    <col min="11272" max="11272" width="14" style="79" customWidth="1"/>
    <col min="11273" max="11274" width="14.1640625" style="79" customWidth="1"/>
    <col min="11275" max="11275" width="20" style="79" customWidth="1"/>
    <col min="11276" max="11276" width="13.33203125" style="79" customWidth="1"/>
    <col min="11277" max="11277" width="13" style="79" customWidth="1"/>
    <col min="11278" max="11278" width="24.83203125" style="79" bestFit="1" customWidth="1"/>
    <col min="11279" max="11279" width="11.83203125" style="79" bestFit="1" customWidth="1"/>
    <col min="11280" max="11283" width="0" style="79" hidden="1" customWidth="1"/>
    <col min="11284" max="11285" width="10.83203125" style="79" bestFit="1" customWidth="1"/>
    <col min="11286" max="11287" width="9.33203125" style="79"/>
    <col min="11288" max="11294" width="10.83203125" style="79" bestFit="1" customWidth="1"/>
    <col min="11295" max="11521" width="9.33203125" style="79"/>
    <col min="11522" max="11522" width="12.6640625" style="79" bestFit="1" customWidth="1"/>
    <col min="11523" max="11523" width="13.6640625" style="79" customWidth="1"/>
    <col min="11524" max="11524" width="17.5" style="79" customWidth="1"/>
    <col min="11525" max="11525" width="20" style="79" customWidth="1"/>
    <col min="11526" max="11526" width="13.5" style="79" customWidth="1"/>
    <col min="11527" max="11527" width="14.5" style="79" customWidth="1"/>
    <col min="11528" max="11528" width="14" style="79" customWidth="1"/>
    <col min="11529" max="11530" width="14.1640625" style="79" customWidth="1"/>
    <col min="11531" max="11531" width="20" style="79" customWidth="1"/>
    <col min="11532" max="11532" width="13.33203125" style="79" customWidth="1"/>
    <col min="11533" max="11533" width="13" style="79" customWidth="1"/>
    <col min="11534" max="11534" width="24.83203125" style="79" bestFit="1" customWidth="1"/>
    <col min="11535" max="11535" width="11.83203125" style="79" bestFit="1" customWidth="1"/>
    <col min="11536" max="11539" width="0" style="79" hidden="1" customWidth="1"/>
    <col min="11540" max="11541" width="10.83203125" style="79" bestFit="1" customWidth="1"/>
    <col min="11542" max="11543" width="9.33203125" style="79"/>
    <col min="11544" max="11550" width="10.83203125" style="79" bestFit="1" customWidth="1"/>
    <col min="11551" max="11777" width="9.33203125" style="79"/>
    <col min="11778" max="11778" width="12.6640625" style="79" bestFit="1" customWidth="1"/>
    <col min="11779" max="11779" width="13.6640625" style="79" customWidth="1"/>
    <col min="11780" max="11780" width="17.5" style="79" customWidth="1"/>
    <col min="11781" max="11781" width="20" style="79" customWidth="1"/>
    <col min="11782" max="11782" width="13.5" style="79" customWidth="1"/>
    <col min="11783" max="11783" width="14.5" style="79" customWidth="1"/>
    <col min="11784" max="11784" width="14" style="79" customWidth="1"/>
    <col min="11785" max="11786" width="14.1640625" style="79" customWidth="1"/>
    <col min="11787" max="11787" width="20" style="79" customWidth="1"/>
    <col min="11788" max="11788" width="13.33203125" style="79" customWidth="1"/>
    <col min="11789" max="11789" width="13" style="79" customWidth="1"/>
    <col min="11790" max="11790" width="24.83203125" style="79" bestFit="1" customWidth="1"/>
    <col min="11791" max="11791" width="11.83203125" style="79" bestFit="1" customWidth="1"/>
    <col min="11792" max="11795" width="0" style="79" hidden="1" customWidth="1"/>
    <col min="11796" max="11797" width="10.83203125" style="79" bestFit="1" customWidth="1"/>
    <col min="11798" max="11799" width="9.33203125" style="79"/>
    <col min="11800" max="11806" width="10.83203125" style="79" bestFit="1" customWidth="1"/>
    <col min="11807" max="12033" width="9.33203125" style="79"/>
    <col min="12034" max="12034" width="12.6640625" style="79" bestFit="1" customWidth="1"/>
    <col min="12035" max="12035" width="13.6640625" style="79" customWidth="1"/>
    <col min="12036" max="12036" width="17.5" style="79" customWidth="1"/>
    <col min="12037" max="12037" width="20" style="79" customWidth="1"/>
    <col min="12038" max="12038" width="13.5" style="79" customWidth="1"/>
    <col min="12039" max="12039" width="14.5" style="79" customWidth="1"/>
    <col min="12040" max="12040" width="14" style="79" customWidth="1"/>
    <col min="12041" max="12042" width="14.1640625" style="79" customWidth="1"/>
    <col min="12043" max="12043" width="20" style="79" customWidth="1"/>
    <col min="12044" max="12044" width="13.33203125" style="79" customWidth="1"/>
    <col min="12045" max="12045" width="13" style="79" customWidth="1"/>
    <col min="12046" max="12046" width="24.83203125" style="79" bestFit="1" customWidth="1"/>
    <col min="12047" max="12047" width="11.83203125" style="79" bestFit="1" customWidth="1"/>
    <col min="12048" max="12051" width="0" style="79" hidden="1" customWidth="1"/>
    <col min="12052" max="12053" width="10.83203125" style="79" bestFit="1" customWidth="1"/>
    <col min="12054" max="12055" width="9.33203125" style="79"/>
    <col min="12056" max="12062" width="10.83203125" style="79" bestFit="1" customWidth="1"/>
    <col min="12063" max="12289" width="9.33203125" style="79"/>
    <col min="12290" max="12290" width="12.6640625" style="79" bestFit="1" customWidth="1"/>
    <col min="12291" max="12291" width="13.6640625" style="79" customWidth="1"/>
    <col min="12292" max="12292" width="17.5" style="79" customWidth="1"/>
    <col min="12293" max="12293" width="20" style="79" customWidth="1"/>
    <col min="12294" max="12294" width="13.5" style="79" customWidth="1"/>
    <col min="12295" max="12295" width="14.5" style="79" customWidth="1"/>
    <col min="12296" max="12296" width="14" style="79" customWidth="1"/>
    <col min="12297" max="12298" width="14.1640625" style="79" customWidth="1"/>
    <col min="12299" max="12299" width="20" style="79" customWidth="1"/>
    <col min="12300" max="12300" width="13.33203125" style="79" customWidth="1"/>
    <col min="12301" max="12301" width="13" style="79" customWidth="1"/>
    <col min="12302" max="12302" width="24.83203125" style="79" bestFit="1" customWidth="1"/>
    <col min="12303" max="12303" width="11.83203125" style="79" bestFit="1" customWidth="1"/>
    <col min="12304" max="12307" width="0" style="79" hidden="1" customWidth="1"/>
    <col min="12308" max="12309" width="10.83203125" style="79" bestFit="1" customWidth="1"/>
    <col min="12310" max="12311" width="9.33203125" style="79"/>
    <col min="12312" max="12318" width="10.83203125" style="79" bestFit="1" customWidth="1"/>
    <col min="12319" max="12545" width="9.33203125" style="79"/>
    <col min="12546" max="12546" width="12.6640625" style="79" bestFit="1" customWidth="1"/>
    <col min="12547" max="12547" width="13.6640625" style="79" customWidth="1"/>
    <col min="12548" max="12548" width="17.5" style="79" customWidth="1"/>
    <col min="12549" max="12549" width="20" style="79" customWidth="1"/>
    <col min="12550" max="12550" width="13.5" style="79" customWidth="1"/>
    <col min="12551" max="12551" width="14.5" style="79" customWidth="1"/>
    <col min="12552" max="12552" width="14" style="79" customWidth="1"/>
    <col min="12553" max="12554" width="14.1640625" style="79" customWidth="1"/>
    <col min="12555" max="12555" width="20" style="79" customWidth="1"/>
    <col min="12556" max="12556" width="13.33203125" style="79" customWidth="1"/>
    <col min="12557" max="12557" width="13" style="79" customWidth="1"/>
    <col min="12558" max="12558" width="24.83203125" style="79" bestFit="1" customWidth="1"/>
    <col min="12559" max="12559" width="11.83203125" style="79" bestFit="1" customWidth="1"/>
    <col min="12560" max="12563" width="0" style="79" hidden="1" customWidth="1"/>
    <col min="12564" max="12565" width="10.83203125" style="79" bestFit="1" customWidth="1"/>
    <col min="12566" max="12567" width="9.33203125" style="79"/>
    <col min="12568" max="12574" width="10.83203125" style="79" bestFit="1" customWidth="1"/>
    <col min="12575" max="12801" width="9.33203125" style="79"/>
    <col min="12802" max="12802" width="12.6640625" style="79" bestFit="1" customWidth="1"/>
    <col min="12803" max="12803" width="13.6640625" style="79" customWidth="1"/>
    <col min="12804" max="12804" width="17.5" style="79" customWidth="1"/>
    <col min="12805" max="12805" width="20" style="79" customWidth="1"/>
    <col min="12806" max="12806" width="13.5" style="79" customWidth="1"/>
    <col min="12807" max="12807" width="14.5" style="79" customWidth="1"/>
    <col min="12808" max="12808" width="14" style="79" customWidth="1"/>
    <col min="12809" max="12810" width="14.1640625" style="79" customWidth="1"/>
    <col min="12811" max="12811" width="20" style="79" customWidth="1"/>
    <col min="12812" max="12812" width="13.33203125" style="79" customWidth="1"/>
    <col min="12813" max="12813" width="13" style="79" customWidth="1"/>
    <col min="12814" max="12814" width="24.83203125" style="79" bestFit="1" customWidth="1"/>
    <col min="12815" max="12815" width="11.83203125" style="79" bestFit="1" customWidth="1"/>
    <col min="12816" max="12819" width="0" style="79" hidden="1" customWidth="1"/>
    <col min="12820" max="12821" width="10.83203125" style="79" bestFit="1" customWidth="1"/>
    <col min="12822" max="12823" width="9.33203125" style="79"/>
    <col min="12824" max="12830" width="10.83203125" style="79" bestFit="1" customWidth="1"/>
    <col min="12831" max="13057" width="9.33203125" style="79"/>
    <col min="13058" max="13058" width="12.6640625" style="79" bestFit="1" customWidth="1"/>
    <col min="13059" max="13059" width="13.6640625" style="79" customWidth="1"/>
    <col min="13060" max="13060" width="17.5" style="79" customWidth="1"/>
    <col min="13061" max="13061" width="20" style="79" customWidth="1"/>
    <col min="13062" max="13062" width="13.5" style="79" customWidth="1"/>
    <col min="13063" max="13063" width="14.5" style="79" customWidth="1"/>
    <col min="13064" max="13064" width="14" style="79" customWidth="1"/>
    <col min="13065" max="13066" width="14.1640625" style="79" customWidth="1"/>
    <col min="13067" max="13067" width="20" style="79" customWidth="1"/>
    <col min="13068" max="13068" width="13.33203125" style="79" customWidth="1"/>
    <col min="13069" max="13069" width="13" style="79" customWidth="1"/>
    <col min="13070" max="13070" width="24.83203125" style="79" bestFit="1" customWidth="1"/>
    <col min="13071" max="13071" width="11.83203125" style="79" bestFit="1" customWidth="1"/>
    <col min="13072" max="13075" width="0" style="79" hidden="1" customWidth="1"/>
    <col min="13076" max="13077" width="10.83203125" style="79" bestFit="1" customWidth="1"/>
    <col min="13078" max="13079" width="9.33203125" style="79"/>
    <col min="13080" max="13086" width="10.83203125" style="79" bestFit="1" customWidth="1"/>
    <col min="13087" max="13313" width="9.33203125" style="79"/>
    <col min="13314" max="13314" width="12.6640625" style="79" bestFit="1" customWidth="1"/>
    <col min="13315" max="13315" width="13.6640625" style="79" customWidth="1"/>
    <col min="13316" max="13316" width="17.5" style="79" customWidth="1"/>
    <col min="13317" max="13317" width="20" style="79" customWidth="1"/>
    <col min="13318" max="13318" width="13.5" style="79" customWidth="1"/>
    <col min="13319" max="13319" width="14.5" style="79" customWidth="1"/>
    <col min="13320" max="13320" width="14" style="79" customWidth="1"/>
    <col min="13321" max="13322" width="14.1640625" style="79" customWidth="1"/>
    <col min="13323" max="13323" width="20" style="79" customWidth="1"/>
    <col min="13324" max="13324" width="13.33203125" style="79" customWidth="1"/>
    <col min="13325" max="13325" width="13" style="79" customWidth="1"/>
    <col min="13326" max="13326" width="24.83203125" style="79" bestFit="1" customWidth="1"/>
    <col min="13327" max="13327" width="11.83203125" style="79" bestFit="1" customWidth="1"/>
    <col min="13328" max="13331" width="0" style="79" hidden="1" customWidth="1"/>
    <col min="13332" max="13333" width="10.83203125" style="79" bestFit="1" customWidth="1"/>
    <col min="13334" max="13335" width="9.33203125" style="79"/>
    <col min="13336" max="13342" width="10.83203125" style="79" bestFit="1" customWidth="1"/>
    <col min="13343" max="13569" width="9.33203125" style="79"/>
    <col min="13570" max="13570" width="12.6640625" style="79" bestFit="1" customWidth="1"/>
    <col min="13571" max="13571" width="13.6640625" style="79" customWidth="1"/>
    <col min="13572" max="13572" width="17.5" style="79" customWidth="1"/>
    <col min="13573" max="13573" width="20" style="79" customWidth="1"/>
    <col min="13574" max="13574" width="13.5" style="79" customWidth="1"/>
    <col min="13575" max="13575" width="14.5" style="79" customWidth="1"/>
    <col min="13576" max="13576" width="14" style="79" customWidth="1"/>
    <col min="13577" max="13578" width="14.1640625" style="79" customWidth="1"/>
    <col min="13579" max="13579" width="20" style="79" customWidth="1"/>
    <col min="13580" max="13580" width="13.33203125" style="79" customWidth="1"/>
    <col min="13581" max="13581" width="13" style="79" customWidth="1"/>
    <col min="13582" max="13582" width="24.83203125" style="79" bestFit="1" customWidth="1"/>
    <col min="13583" max="13583" width="11.83203125" style="79" bestFit="1" customWidth="1"/>
    <col min="13584" max="13587" width="0" style="79" hidden="1" customWidth="1"/>
    <col min="13588" max="13589" width="10.83203125" style="79" bestFit="1" customWidth="1"/>
    <col min="13590" max="13591" width="9.33203125" style="79"/>
    <col min="13592" max="13598" width="10.83203125" style="79" bestFit="1" customWidth="1"/>
    <col min="13599" max="13825" width="9.33203125" style="79"/>
    <col min="13826" max="13826" width="12.6640625" style="79" bestFit="1" customWidth="1"/>
    <col min="13827" max="13827" width="13.6640625" style="79" customWidth="1"/>
    <col min="13828" max="13828" width="17.5" style="79" customWidth="1"/>
    <col min="13829" max="13829" width="20" style="79" customWidth="1"/>
    <col min="13830" max="13830" width="13.5" style="79" customWidth="1"/>
    <col min="13831" max="13831" width="14.5" style="79" customWidth="1"/>
    <col min="13832" max="13832" width="14" style="79" customWidth="1"/>
    <col min="13833" max="13834" width="14.1640625" style="79" customWidth="1"/>
    <col min="13835" max="13835" width="20" style="79" customWidth="1"/>
    <col min="13836" max="13836" width="13.33203125" style="79" customWidth="1"/>
    <col min="13837" max="13837" width="13" style="79" customWidth="1"/>
    <col min="13838" max="13838" width="24.83203125" style="79" bestFit="1" customWidth="1"/>
    <col min="13839" max="13839" width="11.83203125" style="79" bestFit="1" customWidth="1"/>
    <col min="13840" max="13843" width="0" style="79" hidden="1" customWidth="1"/>
    <col min="13844" max="13845" width="10.83203125" style="79" bestFit="1" customWidth="1"/>
    <col min="13846" max="13847" width="9.33203125" style="79"/>
    <col min="13848" max="13854" width="10.83203125" style="79" bestFit="1" customWidth="1"/>
    <col min="13855" max="14081" width="9.33203125" style="79"/>
    <col min="14082" max="14082" width="12.6640625" style="79" bestFit="1" customWidth="1"/>
    <col min="14083" max="14083" width="13.6640625" style="79" customWidth="1"/>
    <col min="14084" max="14084" width="17.5" style="79" customWidth="1"/>
    <col min="14085" max="14085" width="20" style="79" customWidth="1"/>
    <col min="14086" max="14086" width="13.5" style="79" customWidth="1"/>
    <col min="14087" max="14087" width="14.5" style="79" customWidth="1"/>
    <col min="14088" max="14088" width="14" style="79" customWidth="1"/>
    <col min="14089" max="14090" width="14.1640625" style="79" customWidth="1"/>
    <col min="14091" max="14091" width="20" style="79" customWidth="1"/>
    <col min="14092" max="14092" width="13.33203125" style="79" customWidth="1"/>
    <col min="14093" max="14093" width="13" style="79" customWidth="1"/>
    <col min="14094" max="14094" width="24.83203125" style="79" bestFit="1" customWidth="1"/>
    <col min="14095" max="14095" width="11.83203125" style="79" bestFit="1" customWidth="1"/>
    <col min="14096" max="14099" width="0" style="79" hidden="1" customWidth="1"/>
    <col min="14100" max="14101" width="10.83203125" style="79" bestFit="1" customWidth="1"/>
    <col min="14102" max="14103" width="9.33203125" style="79"/>
    <col min="14104" max="14110" width="10.83203125" style="79" bestFit="1" customWidth="1"/>
    <col min="14111" max="14337" width="9.33203125" style="79"/>
    <col min="14338" max="14338" width="12.6640625" style="79" bestFit="1" customWidth="1"/>
    <col min="14339" max="14339" width="13.6640625" style="79" customWidth="1"/>
    <col min="14340" max="14340" width="17.5" style="79" customWidth="1"/>
    <col min="14341" max="14341" width="20" style="79" customWidth="1"/>
    <col min="14342" max="14342" width="13.5" style="79" customWidth="1"/>
    <col min="14343" max="14343" width="14.5" style="79" customWidth="1"/>
    <col min="14344" max="14344" width="14" style="79" customWidth="1"/>
    <col min="14345" max="14346" width="14.1640625" style="79" customWidth="1"/>
    <col min="14347" max="14347" width="20" style="79" customWidth="1"/>
    <col min="14348" max="14348" width="13.33203125" style="79" customWidth="1"/>
    <col min="14349" max="14349" width="13" style="79" customWidth="1"/>
    <col min="14350" max="14350" width="24.83203125" style="79" bestFit="1" customWidth="1"/>
    <col min="14351" max="14351" width="11.83203125" style="79" bestFit="1" customWidth="1"/>
    <col min="14352" max="14355" width="0" style="79" hidden="1" customWidth="1"/>
    <col min="14356" max="14357" width="10.83203125" style="79" bestFit="1" customWidth="1"/>
    <col min="14358" max="14359" width="9.33203125" style="79"/>
    <col min="14360" max="14366" width="10.83203125" style="79" bestFit="1" customWidth="1"/>
    <col min="14367" max="14593" width="9.33203125" style="79"/>
    <col min="14594" max="14594" width="12.6640625" style="79" bestFit="1" customWidth="1"/>
    <col min="14595" max="14595" width="13.6640625" style="79" customWidth="1"/>
    <col min="14596" max="14596" width="17.5" style="79" customWidth="1"/>
    <col min="14597" max="14597" width="20" style="79" customWidth="1"/>
    <col min="14598" max="14598" width="13.5" style="79" customWidth="1"/>
    <col min="14599" max="14599" width="14.5" style="79" customWidth="1"/>
    <col min="14600" max="14600" width="14" style="79" customWidth="1"/>
    <col min="14601" max="14602" width="14.1640625" style="79" customWidth="1"/>
    <col min="14603" max="14603" width="20" style="79" customWidth="1"/>
    <col min="14604" max="14604" width="13.33203125" style="79" customWidth="1"/>
    <col min="14605" max="14605" width="13" style="79" customWidth="1"/>
    <col min="14606" max="14606" width="24.83203125" style="79" bestFit="1" customWidth="1"/>
    <col min="14607" max="14607" width="11.83203125" style="79" bestFit="1" customWidth="1"/>
    <col min="14608" max="14611" width="0" style="79" hidden="1" customWidth="1"/>
    <col min="14612" max="14613" width="10.83203125" style="79" bestFit="1" customWidth="1"/>
    <col min="14614" max="14615" width="9.33203125" style="79"/>
    <col min="14616" max="14622" width="10.83203125" style="79" bestFit="1" customWidth="1"/>
    <col min="14623" max="14849" width="9.33203125" style="79"/>
    <col min="14850" max="14850" width="12.6640625" style="79" bestFit="1" customWidth="1"/>
    <col min="14851" max="14851" width="13.6640625" style="79" customWidth="1"/>
    <col min="14852" max="14852" width="17.5" style="79" customWidth="1"/>
    <col min="14853" max="14853" width="20" style="79" customWidth="1"/>
    <col min="14854" max="14854" width="13.5" style="79" customWidth="1"/>
    <col min="14855" max="14855" width="14.5" style="79" customWidth="1"/>
    <col min="14856" max="14856" width="14" style="79" customWidth="1"/>
    <col min="14857" max="14858" width="14.1640625" style="79" customWidth="1"/>
    <col min="14859" max="14859" width="20" style="79" customWidth="1"/>
    <col min="14860" max="14860" width="13.33203125" style="79" customWidth="1"/>
    <col min="14861" max="14861" width="13" style="79" customWidth="1"/>
    <col min="14862" max="14862" width="24.83203125" style="79" bestFit="1" customWidth="1"/>
    <col min="14863" max="14863" width="11.83203125" style="79" bestFit="1" customWidth="1"/>
    <col min="14864" max="14867" width="0" style="79" hidden="1" customWidth="1"/>
    <col min="14868" max="14869" width="10.83203125" style="79" bestFit="1" customWidth="1"/>
    <col min="14870" max="14871" width="9.33203125" style="79"/>
    <col min="14872" max="14878" width="10.83203125" style="79" bestFit="1" customWidth="1"/>
    <col min="14879" max="15105" width="9.33203125" style="79"/>
    <col min="15106" max="15106" width="12.6640625" style="79" bestFit="1" customWidth="1"/>
    <col min="15107" max="15107" width="13.6640625" style="79" customWidth="1"/>
    <col min="15108" max="15108" width="17.5" style="79" customWidth="1"/>
    <col min="15109" max="15109" width="20" style="79" customWidth="1"/>
    <col min="15110" max="15110" width="13.5" style="79" customWidth="1"/>
    <col min="15111" max="15111" width="14.5" style="79" customWidth="1"/>
    <col min="15112" max="15112" width="14" style="79" customWidth="1"/>
    <col min="15113" max="15114" width="14.1640625" style="79" customWidth="1"/>
    <col min="15115" max="15115" width="20" style="79" customWidth="1"/>
    <col min="15116" max="15116" width="13.33203125" style="79" customWidth="1"/>
    <col min="15117" max="15117" width="13" style="79" customWidth="1"/>
    <col min="15118" max="15118" width="24.83203125" style="79" bestFit="1" customWidth="1"/>
    <col min="15119" max="15119" width="11.83203125" style="79" bestFit="1" customWidth="1"/>
    <col min="15120" max="15123" width="0" style="79" hidden="1" customWidth="1"/>
    <col min="15124" max="15125" width="10.83203125" style="79" bestFit="1" customWidth="1"/>
    <col min="15126" max="15127" width="9.33203125" style="79"/>
    <col min="15128" max="15134" width="10.83203125" style="79" bestFit="1" customWidth="1"/>
    <col min="15135" max="15361" width="9.33203125" style="79"/>
    <col min="15362" max="15362" width="12.6640625" style="79" bestFit="1" customWidth="1"/>
    <col min="15363" max="15363" width="13.6640625" style="79" customWidth="1"/>
    <col min="15364" max="15364" width="17.5" style="79" customWidth="1"/>
    <col min="15365" max="15365" width="20" style="79" customWidth="1"/>
    <col min="15366" max="15366" width="13.5" style="79" customWidth="1"/>
    <col min="15367" max="15367" width="14.5" style="79" customWidth="1"/>
    <col min="15368" max="15368" width="14" style="79" customWidth="1"/>
    <col min="15369" max="15370" width="14.1640625" style="79" customWidth="1"/>
    <col min="15371" max="15371" width="20" style="79" customWidth="1"/>
    <col min="15372" max="15372" width="13.33203125" style="79" customWidth="1"/>
    <col min="15373" max="15373" width="13" style="79" customWidth="1"/>
    <col min="15374" max="15374" width="24.83203125" style="79" bestFit="1" customWidth="1"/>
    <col min="15375" max="15375" width="11.83203125" style="79" bestFit="1" customWidth="1"/>
    <col min="15376" max="15379" width="0" style="79" hidden="1" customWidth="1"/>
    <col min="15380" max="15381" width="10.83203125" style="79" bestFit="1" customWidth="1"/>
    <col min="15382" max="15383" width="9.33203125" style="79"/>
    <col min="15384" max="15390" width="10.83203125" style="79" bestFit="1" customWidth="1"/>
    <col min="15391" max="15617" width="9.33203125" style="79"/>
    <col min="15618" max="15618" width="12.6640625" style="79" bestFit="1" customWidth="1"/>
    <col min="15619" max="15619" width="13.6640625" style="79" customWidth="1"/>
    <col min="15620" max="15620" width="17.5" style="79" customWidth="1"/>
    <col min="15621" max="15621" width="20" style="79" customWidth="1"/>
    <col min="15622" max="15622" width="13.5" style="79" customWidth="1"/>
    <col min="15623" max="15623" width="14.5" style="79" customWidth="1"/>
    <col min="15624" max="15624" width="14" style="79" customWidth="1"/>
    <col min="15625" max="15626" width="14.1640625" style="79" customWidth="1"/>
    <col min="15627" max="15627" width="20" style="79" customWidth="1"/>
    <col min="15628" max="15628" width="13.33203125" style="79" customWidth="1"/>
    <col min="15629" max="15629" width="13" style="79" customWidth="1"/>
    <col min="15630" max="15630" width="24.83203125" style="79" bestFit="1" customWidth="1"/>
    <col min="15631" max="15631" width="11.83203125" style="79" bestFit="1" customWidth="1"/>
    <col min="15632" max="15635" width="0" style="79" hidden="1" customWidth="1"/>
    <col min="15636" max="15637" width="10.83203125" style="79" bestFit="1" customWidth="1"/>
    <col min="15638" max="15639" width="9.33203125" style="79"/>
    <col min="15640" max="15646" width="10.83203125" style="79" bestFit="1" customWidth="1"/>
    <col min="15647" max="15873" width="9.33203125" style="79"/>
    <col min="15874" max="15874" width="12.6640625" style="79" bestFit="1" customWidth="1"/>
    <col min="15875" max="15875" width="13.6640625" style="79" customWidth="1"/>
    <col min="15876" max="15876" width="17.5" style="79" customWidth="1"/>
    <col min="15877" max="15877" width="20" style="79" customWidth="1"/>
    <col min="15878" max="15878" width="13.5" style="79" customWidth="1"/>
    <col min="15879" max="15879" width="14.5" style="79" customWidth="1"/>
    <col min="15880" max="15880" width="14" style="79" customWidth="1"/>
    <col min="15881" max="15882" width="14.1640625" style="79" customWidth="1"/>
    <col min="15883" max="15883" width="20" style="79" customWidth="1"/>
    <col min="15884" max="15884" width="13.33203125" style="79" customWidth="1"/>
    <col min="15885" max="15885" width="13" style="79" customWidth="1"/>
    <col min="15886" max="15886" width="24.83203125" style="79" bestFit="1" customWidth="1"/>
    <col min="15887" max="15887" width="11.83203125" style="79" bestFit="1" customWidth="1"/>
    <col min="15888" max="15891" width="0" style="79" hidden="1" customWidth="1"/>
    <col min="15892" max="15893" width="10.83203125" style="79" bestFit="1" customWidth="1"/>
    <col min="15894" max="15895" width="9.33203125" style="79"/>
    <col min="15896" max="15902" width="10.83203125" style="79" bestFit="1" customWidth="1"/>
    <col min="15903" max="16129" width="9.33203125" style="79"/>
    <col min="16130" max="16130" width="12.6640625" style="79" bestFit="1" customWidth="1"/>
    <col min="16131" max="16131" width="13.6640625" style="79" customWidth="1"/>
    <col min="16132" max="16132" width="17.5" style="79" customWidth="1"/>
    <col min="16133" max="16133" width="20" style="79" customWidth="1"/>
    <col min="16134" max="16134" width="13.5" style="79" customWidth="1"/>
    <col min="16135" max="16135" width="14.5" style="79" customWidth="1"/>
    <col min="16136" max="16136" width="14" style="79" customWidth="1"/>
    <col min="16137" max="16138" width="14.1640625" style="79" customWidth="1"/>
    <col min="16139" max="16139" width="20" style="79" customWidth="1"/>
    <col min="16140" max="16140" width="13.33203125" style="79" customWidth="1"/>
    <col min="16141" max="16141" width="13" style="79" customWidth="1"/>
    <col min="16142" max="16142" width="24.83203125" style="79" bestFit="1" customWidth="1"/>
    <col min="16143" max="16143" width="11.83203125" style="79" bestFit="1" customWidth="1"/>
    <col min="16144" max="16147" width="0" style="79" hidden="1" customWidth="1"/>
    <col min="16148" max="16149" width="10.83203125" style="79" bestFit="1" customWidth="1"/>
    <col min="16150" max="16151" width="9.33203125" style="79"/>
    <col min="16152" max="16158" width="10.83203125" style="79" bestFit="1" customWidth="1"/>
    <col min="16159" max="16384" width="9.33203125" style="79"/>
  </cols>
  <sheetData>
    <row r="1" spans="1:15" x14ac:dyDescent="0.25">
      <c r="A1" s="278" t="s">
        <v>49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9"/>
    </row>
    <row r="2" spans="1:15" x14ac:dyDescent="0.25">
      <c r="A2" s="80"/>
      <c r="B2" s="280" t="s">
        <v>0</v>
      </c>
      <c r="C2" s="80" t="s">
        <v>50</v>
      </c>
      <c r="D2" s="81" t="s">
        <v>51</v>
      </c>
      <c r="E2" s="81"/>
      <c r="F2" s="282" t="s">
        <v>52</v>
      </c>
      <c r="G2" s="283"/>
      <c r="H2" s="283"/>
      <c r="I2" s="283"/>
      <c r="J2" s="284"/>
      <c r="K2" s="82" t="s">
        <v>53</v>
      </c>
      <c r="L2" s="83" t="s">
        <v>54</v>
      </c>
      <c r="M2" s="84" t="s">
        <v>55</v>
      </c>
      <c r="N2" s="85" t="s">
        <v>2</v>
      </c>
      <c r="O2" s="85" t="s">
        <v>3</v>
      </c>
    </row>
    <row r="3" spans="1:15" ht="31.5" x14ac:dyDescent="0.25">
      <c r="A3" s="86"/>
      <c r="B3" s="281"/>
      <c r="C3" s="87" t="s">
        <v>71</v>
      </c>
      <c r="D3" s="88" t="s">
        <v>56</v>
      </c>
      <c r="E3" s="88" t="s">
        <v>32</v>
      </c>
      <c r="F3" s="89" t="s">
        <v>57</v>
      </c>
      <c r="G3" s="89" t="s">
        <v>58</v>
      </c>
      <c r="H3" s="89" t="s">
        <v>59</v>
      </c>
      <c r="I3" s="89" t="s">
        <v>47</v>
      </c>
      <c r="J3" s="89" t="s">
        <v>60</v>
      </c>
      <c r="K3" s="90" t="s">
        <v>61</v>
      </c>
      <c r="L3" s="91" t="s">
        <v>62</v>
      </c>
      <c r="M3" s="92" t="s">
        <v>63</v>
      </c>
    </row>
    <row r="4" spans="1:15" hidden="1" x14ac:dyDescent="0.25">
      <c r="A4" s="93"/>
      <c r="B4" s="94"/>
      <c r="C4" s="95"/>
      <c r="D4" s="96"/>
      <c r="E4" s="96"/>
      <c r="F4" s="97"/>
      <c r="G4" s="97"/>
      <c r="H4" s="97"/>
      <c r="I4" s="97"/>
      <c r="J4" s="97"/>
      <c r="K4" s="97"/>
      <c r="L4" s="97"/>
      <c r="M4" s="98"/>
    </row>
    <row r="5" spans="1:15" hidden="1" x14ac:dyDescent="0.25">
      <c r="A5" s="93"/>
      <c r="B5" s="94"/>
      <c r="C5" s="95"/>
      <c r="D5" s="96"/>
      <c r="E5" s="96"/>
      <c r="F5" s="97"/>
      <c r="G5" s="97"/>
      <c r="H5" s="97"/>
      <c r="I5" s="97"/>
      <c r="J5" s="97"/>
      <c r="K5" s="97"/>
      <c r="L5" s="97"/>
      <c r="M5" s="98"/>
    </row>
    <row r="6" spans="1:15" hidden="1" x14ac:dyDescent="0.25">
      <c r="A6" s="93"/>
      <c r="B6" s="94"/>
      <c r="C6" s="95"/>
      <c r="D6" s="96"/>
      <c r="E6" s="96"/>
      <c r="F6" s="97"/>
      <c r="G6" s="97"/>
      <c r="H6" s="97"/>
      <c r="I6" s="97"/>
      <c r="J6" s="97"/>
      <c r="K6" s="97"/>
      <c r="L6" s="97"/>
      <c r="M6" s="98"/>
    </row>
    <row r="7" spans="1:15" hidden="1" x14ac:dyDescent="0.25">
      <c r="A7" s="93"/>
      <c r="B7" s="94"/>
      <c r="C7" s="95"/>
      <c r="D7" s="96"/>
      <c r="E7" s="96"/>
      <c r="F7" s="97"/>
      <c r="G7" s="97"/>
      <c r="H7" s="97"/>
      <c r="I7" s="97"/>
      <c r="J7" s="97"/>
      <c r="K7" s="97"/>
      <c r="L7" s="97"/>
      <c r="M7" s="98"/>
    </row>
    <row r="8" spans="1:15" hidden="1" x14ac:dyDescent="0.25">
      <c r="A8" s="93"/>
      <c r="B8" s="94"/>
      <c r="C8" s="95"/>
      <c r="D8" s="96"/>
      <c r="E8" s="96"/>
      <c r="F8" s="97"/>
      <c r="G8" s="97"/>
      <c r="H8" s="97"/>
      <c r="I8" s="97"/>
      <c r="J8" s="97"/>
      <c r="K8" s="97"/>
      <c r="L8" s="97"/>
      <c r="M8" s="98"/>
    </row>
    <row r="9" spans="1:15" hidden="1" x14ac:dyDescent="0.25">
      <c r="A9" s="93"/>
      <c r="B9" s="94"/>
      <c r="C9" s="95"/>
      <c r="D9" s="96"/>
      <c r="E9" s="96"/>
      <c r="F9" s="97"/>
      <c r="G9" s="97"/>
      <c r="H9" s="97"/>
      <c r="I9" s="97"/>
      <c r="J9" s="97"/>
      <c r="K9" s="97"/>
      <c r="L9" s="97"/>
      <c r="M9" s="98"/>
    </row>
    <row r="10" spans="1:15" hidden="1" x14ac:dyDescent="0.25">
      <c r="A10" s="93"/>
      <c r="B10" s="94"/>
      <c r="C10" s="95"/>
      <c r="D10" s="96"/>
      <c r="E10" s="96"/>
      <c r="F10" s="97"/>
      <c r="G10" s="97"/>
      <c r="H10" s="97"/>
      <c r="I10" s="97"/>
      <c r="J10" s="97"/>
      <c r="K10" s="97"/>
      <c r="L10" s="97"/>
      <c r="M10" s="98"/>
    </row>
    <row r="11" spans="1:15" hidden="1" x14ac:dyDescent="0.25">
      <c r="A11" s="93"/>
      <c r="B11" s="94"/>
      <c r="C11" s="95"/>
      <c r="D11" s="96"/>
      <c r="E11" s="96"/>
      <c r="F11" s="97"/>
      <c r="G11" s="97"/>
      <c r="H11" s="97"/>
      <c r="I11" s="97"/>
      <c r="J11" s="97"/>
      <c r="K11" s="97"/>
      <c r="L11" s="97"/>
      <c r="M11" s="98"/>
    </row>
    <row r="12" spans="1:15" hidden="1" x14ac:dyDescent="0.25">
      <c r="A12" s="93"/>
      <c r="B12" s="94"/>
      <c r="C12" s="95"/>
      <c r="D12" s="96"/>
      <c r="E12" s="96"/>
      <c r="F12" s="97"/>
      <c r="G12" s="97"/>
      <c r="H12" s="97"/>
      <c r="I12" s="97"/>
      <c r="J12" s="97"/>
      <c r="K12" s="97"/>
      <c r="L12" s="97"/>
      <c r="M12" s="98"/>
    </row>
    <row r="13" spans="1:15" hidden="1" x14ac:dyDescent="0.25">
      <c r="A13" s="93"/>
      <c r="B13" s="94"/>
      <c r="C13" s="95"/>
      <c r="D13" s="96"/>
      <c r="E13" s="96"/>
      <c r="F13" s="97"/>
      <c r="G13" s="97"/>
      <c r="H13" s="97"/>
      <c r="I13" s="97"/>
      <c r="J13" s="97"/>
      <c r="K13" s="97"/>
      <c r="L13" s="97"/>
      <c r="M13" s="98"/>
    </row>
    <row r="14" spans="1:15" hidden="1" x14ac:dyDescent="0.25">
      <c r="A14" s="93"/>
      <c r="B14" s="94"/>
      <c r="C14" s="95"/>
      <c r="D14" s="96"/>
      <c r="E14" s="96"/>
      <c r="F14" s="97"/>
      <c r="G14" s="97"/>
      <c r="H14" s="97"/>
      <c r="I14" s="97"/>
      <c r="J14" s="97"/>
      <c r="K14" s="97"/>
      <c r="L14" s="97"/>
      <c r="M14" s="98"/>
    </row>
    <row r="15" spans="1:15" hidden="1" x14ac:dyDescent="0.25">
      <c r="A15" s="93"/>
      <c r="B15" s="94"/>
      <c r="C15" s="95"/>
      <c r="D15" s="96"/>
      <c r="E15" s="96"/>
      <c r="F15" s="97"/>
      <c r="G15" s="97"/>
      <c r="H15" s="97"/>
      <c r="I15" s="97"/>
      <c r="J15" s="97"/>
      <c r="K15" s="97"/>
      <c r="L15" s="97"/>
      <c r="M15" s="98"/>
    </row>
    <row r="16" spans="1:15" hidden="1" x14ac:dyDescent="0.25">
      <c r="A16" s="93"/>
      <c r="B16" s="94"/>
      <c r="C16" s="95"/>
      <c r="D16" s="96"/>
      <c r="E16" s="96"/>
      <c r="F16" s="97"/>
      <c r="G16" s="97"/>
      <c r="H16" s="97"/>
      <c r="I16" s="97"/>
      <c r="J16" s="97"/>
      <c r="K16" s="97"/>
      <c r="L16" s="97"/>
      <c r="M16" s="98"/>
    </row>
    <row r="17" spans="1:13" hidden="1" x14ac:dyDescent="0.25">
      <c r="A17" s="93"/>
      <c r="B17" s="94"/>
      <c r="C17" s="95"/>
      <c r="D17" s="96"/>
      <c r="E17" s="96"/>
      <c r="F17" s="97"/>
      <c r="G17" s="97"/>
      <c r="H17" s="97"/>
      <c r="I17" s="97"/>
      <c r="J17" s="97"/>
      <c r="K17" s="97"/>
      <c r="L17" s="97"/>
      <c r="M17" s="98"/>
    </row>
    <row r="18" spans="1:13" hidden="1" x14ac:dyDescent="0.25">
      <c r="A18" s="93"/>
      <c r="B18" s="94"/>
      <c r="C18" s="95"/>
      <c r="D18" s="96"/>
      <c r="E18" s="96"/>
      <c r="F18" s="97"/>
      <c r="G18" s="97"/>
      <c r="H18" s="97"/>
      <c r="I18" s="97"/>
      <c r="J18" s="97"/>
      <c r="K18" s="97"/>
      <c r="L18" s="97"/>
      <c r="M18" s="98"/>
    </row>
    <row r="19" spans="1:13" hidden="1" x14ac:dyDescent="0.25">
      <c r="A19" s="93"/>
      <c r="B19" s="94"/>
      <c r="C19" s="95"/>
      <c r="D19" s="96"/>
      <c r="E19" s="96"/>
      <c r="F19" s="97"/>
      <c r="G19" s="97"/>
      <c r="H19" s="97"/>
      <c r="I19" s="97"/>
      <c r="J19" s="97"/>
      <c r="K19" s="97"/>
      <c r="L19" s="97"/>
      <c r="M19" s="98"/>
    </row>
    <row r="20" spans="1:13" hidden="1" x14ac:dyDescent="0.25">
      <c r="A20" s="93"/>
      <c r="B20" s="94"/>
      <c r="C20" s="95"/>
      <c r="D20" s="96"/>
      <c r="E20" s="96"/>
      <c r="F20" s="97"/>
      <c r="G20" s="97"/>
      <c r="H20" s="97"/>
      <c r="I20" s="97"/>
      <c r="J20" s="97"/>
      <c r="K20" s="97"/>
      <c r="L20" s="97"/>
      <c r="M20" s="98"/>
    </row>
    <row r="21" spans="1:13" hidden="1" x14ac:dyDescent="0.25">
      <c r="A21" s="93"/>
      <c r="B21" s="94"/>
      <c r="C21" s="95"/>
      <c r="D21" s="96"/>
      <c r="E21" s="96"/>
      <c r="F21" s="97"/>
      <c r="G21" s="97"/>
      <c r="H21" s="97"/>
      <c r="I21" s="97"/>
      <c r="J21" s="97"/>
      <c r="K21" s="97"/>
      <c r="L21" s="97"/>
      <c r="M21" s="98"/>
    </row>
    <row r="22" spans="1:13" hidden="1" x14ac:dyDescent="0.25">
      <c r="A22" s="93"/>
      <c r="B22" s="94"/>
      <c r="C22" s="95"/>
      <c r="D22" s="96"/>
      <c r="E22" s="96"/>
      <c r="F22" s="97"/>
      <c r="G22" s="97"/>
      <c r="H22" s="97"/>
      <c r="I22" s="97"/>
      <c r="J22" s="97"/>
      <c r="K22" s="97"/>
      <c r="L22" s="97"/>
      <c r="M22" s="98"/>
    </row>
    <row r="23" spans="1:13" hidden="1" x14ac:dyDescent="0.25">
      <c r="A23" s="93"/>
      <c r="B23" s="94"/>
      <c r="C23" s="95"/>
      <c r="D23" s="96"/>
      <c r="E23" s="96"/>
      <c r="F23" s="97"/>
      <c r="G23" s="97"/>
      <c r="H23" s="97"/>
      <c r="I23" s="97"/>
      <c r="J23" s="97"/>
      <c r="K23" s="97"/>
      <c r="L23" s="97"/>
      <c r="M23" s="98"/>
    </row>
    <row r="24" spans="1:13" hidden="1" x14ac:dyDescent="0.25">
      <c r="A24" s="93"/>
      <c r="B24" s="94"/>
      <c r="C24" s="95"/>
      <c r="D24" s="96"/>
      <c r="E24" s="96"/>
      <c r="F24" s="97"/>
      <c r="G24" s="97"/>
      <c r="H24" s="97"/>
      <c r="I24" s="97"/>
      <c r="J24" s="97"/>
      <c r="K24" s="97"/>
      <c r="L24" s="97"/>
      <c r="M24" s="98"/>
    </row>
    <row r="25" spans="1:13" hidden="1" x14ac:dyDescent="0.25">
      <c r="A25" s="93"/>
      <c r="B25" s="94"/>
      <c r="C25" s="95"/>
      <c r="D25" s="96"/>
      <c r="E25" s="96"/>
      <c r="F25" s="97"/>
      <c r="G25" s="97"/>
      <c r="H25" s="97"/>
      <c r="I25" s="97"/>
      <c r="J25" s="97"/>
      <c r="K25" s="97"/>
      <c r="L25" s="97"/>
      <c r="M25" s="98"/>
    </row>
    <row r="26" spans="1:13" hidden="1" x14ac:dyDescent="0.25">
      <c r="A26" s="93"/>
      <c r="B26" s="94"/>
      <c r="C26" s="95"/>
      <c r="D26" s="96"/>
      <c r="E26" s="96"/>
      <c r="F26" s="97"/>
      <c r="G26" s="97"/>
      <c r="H26" s="97"/>
      <c r="I26" s="97"/>
      <c r="J26" s="97"/>
      <c r="K26" s="97"/>
      <c r="L26" s="97"/>
      <c r="M26" s="98"/>
    </row>
    <row r="27" spans="1:13" hidden="1" x14ac:dyDescent="0.25">
      <c r="A27" s="93"/>
      <c r="B27" s="94"/>
      <c r="C27" s="95"/>
      <c r="D27" s="96"/>
      <c r="E27" s="96"/>
      <c r="F27" s="97"/>
      <c r="G27" s="97"/>
      <c r="H27" s="97"/>
      <c r="I27" s="97"/>
      <c r="J27" s="97"/>
      <c r="K27" s="97"/>
      <c r="L27" s="97"/>
      <c r="M27" s="98"/>
    </row>
    <row r="28" spans="1:13" hidden="1" x14ac:dyDescent="0.25">
      <c r="A28" s="93"/>
      <c r="B28" s="94"/>
      <c r="C28" s="95"/>
      <c r="D28" s="96"/>
      <c r="E28" s="96"/>
      <c r="F28" s="97"/>
      <c r="G28" s="97"/>
      <c r="H28" s="97"/>
      <c r="I28" s="97"/>
      <c r="J28" s="97"/>
      <c r="K28" s="97"/>
      <c r="L28" s="97"/>
      <c r="M28" s="98"/>
    </row>
    <row r="29" spans="1:13" hidden="1" x14ac:dyDescent="0.25">
      <c r="A29" s="93"/>
      <c r="B29" s="94"/>
      <c r="C29" s="95"/>
      <c r="D29" s="96"/>
      <c r="E29" s="96"/>
      <c r="F29" s="97"/>
      <c r="G29" s="97"/>
      <c r="H29" s="97"/>
      <c r="I29" s="97"/>
      <c r="J29" s="97"/>
      <c r="K29" s="97"/>
      <c r="L29" s="97"/>
      <c r="M29" s="98"/>
    </row>
    <row r="30" spans="1:13" hidden="1" x14ac:dyDescent="0.25">
      <c r="A30" s="93"/>
      <c r="B30" s="94"/>
      <c r="C30" s="95"/>
      <c r="D30" s="96"/>
      <c r="E30" s="96"/>
      <c r="F30" s="97"/>
      <c r="G30" s="97"/>
      <c r="H30" s="97"/>
      <c r="I30" s="97"/>
      <c r="J30" s="97"/>
      <c r="K30" s="97"/>
      <c r="L30" s="97"/>
      <c r="M30" s="98"/>
    </row>
    <row r="31" spans="1:13" hidden="1" x14ac:dyDescent="0.25">
      <c r="A31" s="93"/>
      <c r="B31" s="94"/>
      <c r="C31" s="95"/>
      <c r="D31" s="96"/>
      <c r="E31" s="96"/>
      <c r="F31" s="97"/>
      <c r="G31" s="97"/>
      <c r="H31" s="97"/>
      <c r="I31" s="97"/>
      <c r="J31" s="97"/>
      <c r="K31" s="97"/>
      <c r="L31" s="97"/>
      <c r="M31" s="98"/>
    </row>
    <row r="32" spans="1:13" hidden="1" x14ac:dyDescent="0.25">
      <c r="A32" s="93"/>
      <c r="B32" s="94"/>
      <c r="C32" s="95"/>
      <c r="D32" s="96"/>
      <c r="E32" s="96"/>
      <c r="F32" s="97"/>
      <c r="G32" s="97"/>
      <c r="H32" s="97"/>
      <c r="I32" s="97"/>
      <c r="J32" s="97"/>
      <c r="K32" s="97"/>
      <c r="L32" s="97"/>
      <c r="M32" s="98"/>
    </row>
    <row r="33" spans="1:13" hidden="1" x14ac:dyDescent="0.25">
      <c r="A33" s="93"/>
      <c r="B33" s="94"/>
      <c r="C33" s="95"/>
      <c r="D33" s="96"/>
      <c r="E33" s="96"/>
      <c r="F33" s="97"/>
      <c r="G33" s="97"/>
      <c r="H33" s="97"/>
      <c r="I33" s="97"/>
      <c r="J33" s="97"/>
      <c r="K33" s="97"/>
      <c r="L33" s="97"/>
      <c r="M33" s="98"/>
    </row>
    <row r="34" spans="1:13" hidden="1" x14ac:dyDescent="0.25">
      <c r="A34" s="93"/>
      <c r="B34" s="94"/>
      <c r="C34" s="95"/>
      <c r="D34" s="96"/>
      <c r="E34" s="96"/>
      <c r="F34" s="97"/>
      <c r="G34" s="97"/>
      <c r="H34" s="97"/>
      <c r="I34" s="97"/>
      <c r="J34" s="97"/>
      <c r="K34" s="97"/>
      <c r="L34" s="97"/>
      <c r="M34" s="98"/>
    </row>
    <row r="35" spans="1:13" hidden="1" x14ac:dyDescent="0.25">
      <c r="A35" s="93"/>
      <c r="B35" s="94"/>
      <c r="C35" s="95"/>
      <c r="D35" s="96"/>
      <c r="E35" s="96"/>
      <c r="F35" s="97"/>
      <c r="G35" s="97"/>
      <c r="H35" s="97"/>
      <c r="I35" s="97"/>
      <c r="J35" s="97"/>
      <c r="K35" s="97"/>
      <c r="L35" s="97"/>
      <c r="M35" s="98"/>
    </row>
    <row r="36" spans="1:13" hidden="1" x14ac:dyDescent="0.25">
      <c r="A36" s="93"/>
      <c r="B36" s="94"/>
      <c r="C36" s="95"/>
      <c r="D36" s="96"/>
      <c r="E36" s="96"/>
      <c r="F36" s="97"/>
      <c r="G36" s="97"/>
      <c r="H36" s="97"/>
      <c r="I36" s="97"/>
      <c r="J36" s="97"/>
      <c r="K36" s="97"/>
      <c r="L36" s="97"/>
      <c r="M36" s="98"/>
    </row>
    <row r="37" spans="1:13" hidden="1" x14ac:dyDescent="0.25">
      <c r="A37" s="93"/>
      <c r="B37" s="94"/>
      <c r="C37" s="95"/>
      <c r="D37" s="96"/>
      <c r="E37" s="96"/>
      <c r="F37" s="97"/>
      <c r="G37" s="97"/>
      <c r="H37" s="97"/>
      <c r="I37" s="97"/>
      <c r="J37" s="97"/>
      <c r="K37" s="97"/>
      <c r="L37" s="97"/>
      <c r="M37" s="98"/>
    </row>
    <row r="38" spans="1:13" hidden="1" x14ac:dyDescent="0.25">
      <c r="A38" s="93"/>
      <c r="B38" s="94"/>
      <c r="C38" s="95"/>
      <c r="D38" s="96"/>
      <c r="E38" s="96"/>
      <c r="F38" s="97"/>
      <c r="G38" s="97"/>
      <c r="H38" s="97"/>
      <c r="I38" s="97"/>
      <c r="J38" s="97"/>
      <c r="K38" s="97"/>
      <c r="L38" s="97"/>
      <c r="M38" s="98"/>
    </row>
    <row r="39" spans="1:13" hidden="1" x14ac:dyDescent="0.25">
      <c r="A39" s="93"/>
      <c r="B39" s="94"/>
      <c r="C39" s="95"/>
      <c r="D39" s="96"/>
      <c r="E39" s="96"/>
      <c r="F39" s="97"/>
      <c r="G39" s="97"/>
      <c r="H39" s="97"/>
      <c r="I39" s="97"/>
      <c r="J39" s="97"/>
      <c r="K39" s="97"/>
      <c r="L39" s="97"/>
      <c r="M39" s="98"/>
    </row>
    <row r="40" spans="1:13" hidden="1" x14ac:dyDescent="0.25">
      <c r="A40" s="93"/>
      <c r="B40" s="94"/>
      <c r="C40" s="95"/>
      <c r="D40" s="96"/>
      <c r="E40" s="96"/>
      <c r="F40" s="97"/>
      <c r="G40" s="97"/>
      <c r="H40" s="97"/>
      <c r="I40" s="97"/>
      <c r="J40" s="97"/>
      <c r="K40" s="97"/>
      <c r="L40" s="97"/>
      <c r="M40" s="98"/>
    </row>
    <row r="41" spans="1:13" hidden="1" x14ac:dyDescent="0.25">
      <c r="A41" s="93"/>
      <c r="B41" s="94"/>
      <c r="C41" s="95"/>
      <c r="D41" s="96"/>
      <c r="E41" s="96"/>
      <c r="F41" s="97"/>
      <c r="G41" s="97"/>
      <c r="H41" s="97"/>
      <c r="I41" s="97"/>
      <c r="J41" s="97"/>
      <c r="K41" s="97"/>
      <c r="L41" s="97"/>
      <c r="M41" s="98"/>
    </row>
    <row r="42" spans="1:13" hidden="1" x14ac:dyDescent="0.25">
      <c r="A42" s="93"/>
      <c r="B42" s="94"/>
      <c r="C42" s="95"/>
      <c r="D42" s="96"/>
      <c r="E42" s="96"/>
      <c r="F42" s="97"/>
      <c r="G42" s="97"/>
      <c r="H42" s="97"/>
      <c r="I42" s="97"/>
      <c r="J42" s="97"/>
      <c r="K42" s="97"/>
      <c r="L42" s="97"/>
      <c r="M42" s="98"/>
    </row>
    <row r="43" spans="1:13" hidden="1" x14ac:dyDescent="0.25">
      <c r="A43" s="93"/>
      <c r="B43" s="94"/>
      <c r="C43" s="95"/>
      <c r="D43" s="96"/>
      <c r="E43" s="96"/>
      <c r="F43" s="97"/>
      <c r="G43" s="97"/>
      <c r="H43" s="97"/>
      <c r="I43" s="97"/>
      <c r="J43" s="97"/>
      <c r="K43" s="97"/>
      <c r="L43" s="97"/>
      <c r="M43" s="98"/>
    </row>
    <row r="44" spans="1:13" hidden="1" x14ac:dyDescent="0.25">
      <c r="A44" s="93"/>
      <c r="B44" s="94"/>
      <c r="C44" s="95"/>
      <c r="D44" s="96"/>
      <c r="E44" s="96"/>
      <c r="F44" s="97"/>
      <c r="G44" s="97"/>
      <c r="H44" s="97"/>
      <c r="I44" s="97"/>
      <c r="J44" s="97"/>
      <c r="K44" s="97"/>
      <c r="L44" s="97"/>
      <c r="M44" s="98"/>
    </row>
    <row r="45" spans="1:13" hidden="1" x14ac:dyDescent="0.25">
      <c r="A45" s="93"/>
      <c r="B45" s="94"/>
      <c r="C45" s="95"/>
      <c r="D45" s="96"/>
      <c r="E45" s="96"/>
      <c r="F45" s="97"/>
      <c r="G45" s="97"/>
      <c r="H45" s="97"/>
      <c r="I45" s="97"/>
      <c r="J45" s="97"/>
      <c r="K45" s="97"/>
      <c r="L45" s="97"/>
      <c r="M45" s="98"/>
    </row>
    <row r="46" spans="1:13" hidden="1" x14ac:dyDescent="0.25">
      <c r="A46" s="93"/>
      <c r="B46" s="94"/>
      <c r="C46" s="95"/>
      <c r="D46" s="96"/>
      <c r="E46" s="96"/>
      <c r="F46" s="97"/>
      <c r="G46" s="97"/>
      <c r="H46" s="97"/>
      <c r="I46" s="97"/>
      <c r="J46" s="97"/>
      <c r="K46" s="97"/>
      <c r="L46" s="97"/>
      <c r="M46" s="98"/>
    </row>
    <row r="47" spans="1:13" hidden="1" x14ac:dyDescent="0.25">
      <c r="A47" s="93"/>
      <c r="B47" s="94"/>
      <c r="C47" s="95"/>
      <c r="D47" s="96"/>
      <c r="E47" s="96"/>
      <c r="F47" s="97"/>
      <c r="G47" s="97"/>
      <c r="H47" s="97"/>
      <c r="I47" s="97"/>
      <c r="J47" s="97"/>
      <c r="K47" s="97"/>
      <c r="L47" s="97"/>
      <c r="M47" s="98"/>
    </row>
    <row r="48" spans="1:13" hidden="1" x14ac:dyDescent="0.25">
      <c r="A48" s="93"/>
      <c r="B48" s="94"/>
      <c r="C48" s="95"/>
      <c r="D48" s="96"/>
      <c r="E48" s="96"/>
      <c r="F48" s="97"/>
      <c r="G48" s="97"/>
      <c r="H48" s="97"/>
      <c r="I48" s="97"/>
      <c r="J48" s="97"/>
      <c r="K48" s="97"/>
      <c r="L48" s="97"/>
      <c r="M48" s="98"/>
    </row>
    <row r="49" spans="1:13" hidden="1" x14ac:dyDescent="0.25">
      <c r="A49" s="93"/>
      <c r="B49" s="94"/>
      <c r="C49" s="95"/>
      <c r="D49" s="96"/>
      <c r="E49" s="96"/>
      <c r="F49" s="97"/>
      <c r="G49" s="97"/>
      <c r="H49" s="97"/>
      <c r="I49" s="97"/>
      <c r="J49" s="97"/>
      <c r="K49" s="97"/>
      <c r="L49" s="97"/>
      <c r="M49" s="98"/>
    </row>
    <row r="50" spans="1:13" hidden="1" x14ac:dyDescent="0.25">
      <c r="A50" s="93"/>
      <c r="B50" s="94"/>
      <c r="C50" s="95"/>
      <c r="D50" s="96"/>
      <c r="E50" s="96"/>
      <c r="F50" s="97"/>
      <c r="G50" s="97"/>
      <c r="H50" s="97"/>
      <c r="I50" s="97"/>
      <c r="J50" s="97"/>
      <c r="K50" s="97"/>
      <c r="L50" s="97"/>
      <c r="M50" s="98"/>
    </row>
    <row r="51" spans="1:13" hidden="1" x14ac:dyDescent="0.25">
      <c r="A51" s="93"/>
      <c r="B51" s="94"/>
      <c r="C51" s="95"/>
      <c r="D51" s="96"/>
      <c r="E51" s="96"/>
      <c r="F51" s="97"/>
      <c r="G51" s="97"/>
      <c r="H51" s="97"/>
      <c r="I51" s="97"/>
      <c r="J51" s="97"/>
      <c r="K51" s="97"/>
      <c r="L51" s="97"/>
      <c r="M51" s="98"/>
    </row>
    <row r="52" spans="1:13" hidden="1" x14ac:dyDescent="0.25">
      <c r="A52" s="93"/>
      <c r="B52" s="94"/>
      <c r="C52" s="95"/>
      <c r="D52" s="96"/>
      <c r="E52" s="96"/>
      <c r="F52" s="97"/>
      <c r="G52" s="97"/>
      <c r="H52" s="97"/>
      <c r="I52" s="97"/>
      <c r="J52" s="97"/>
      <c r="K52" s="97"/>
      <c r="L52" s="97"/>
      <c r="M52" s="98"/>
    </row>
    <row r="53" spans="1:13" hidden="1" x14ac:dyDescent="0.25">
      <c r="A53" s="93"/>
      <c r="B53" s="94"/>
      <c r="C53" s="95"/>
      <c r="D53" s="96"/>
      <c r="E53" s="96"/>
      <c r="F53" s="97"/>
      <c r="G53" s="97"/>
      <c r="H53" s="97"/>
      <c r="I53" s="97"/>
      <c r="J53" s="97"/>
      <c r="K53" s="97"/>
      <c r="L53" s="97"/>
      <c r="M53" s="98"/>
    </row>
    <row r="54" spans="1:13" hidden="1" x14ac:dyDescent="0.25">
      <c r="A54" s="93"/>
      <c r="B54" s="94"/>
      <c r="C54" s="95"/>
      <c r="D54" s="96"/>
      <c r="E54" s="96"/>
      <c r="F54" s="97"/>
      <c r="G54" s="97"/>
      <c r="H54" s="97"/>
      <c r="I54" s="97"/>
      <c r="J54" s="97"/>
      <c r="K54" s="97"/>
      <c r="L54" s="97"/>
      <c r="M54" s="98"/>
    </row>
    <row r="55" spans="1:13" hidden="1" x14ac:dyDescent="0.25">
      <c r="A55" s="93"/>
      <c r="B55" s="94"/>
      <c r="C55" s="95"/>
      <c r="D55" s="96"/>
      <c r="E55" s="96"/>
      <c r="F55" s="97"/>
      <c r="G55" s="97"/>
      <c r="H55" s="97"/>
      <c r="I55" s="97"/>
      <c r="J55" s="97"/>
      <c r="K55" s="97"/>
      <c r="L55" s="97"/>
      <c r="M55" s="98"/>
    </row>
    <row r="56" spans="1:13" hidden="1" x14ac:dyDescent="0.25">
      <c r="A56" s="93"/>
      <c r="B56" s="94"/>
      <c r="C56" s="95"/>
      <c r="D56" s="96"/>
      <c r="E56" s="96"/>
      <c r="F56" s="97"/>
      <c r="G56" s="97"/>
      <c r="H56" s="97"/>
      <c r="I56" s="97"/>
      <c r="J56" s="97"/>
      <c r="K56" s="97"/>
      <c r="L56" s="97"/>
      <c r="M56" s="98"/>
    </row>
    <row r="57" spans="1:13" hidden="1" x14ac:dyDescent="0.25">
      <c r="A57" s="93"/>
      <c r="B57" s="94"/>
      <c r="C57" s="95"/>
      <c r="D57" s="96"/>
      <c r="E57" s="96"/>
      <c r="F57" s="97"/>
      <c r="G57" s="97"/>
      <c r="H57" s="97"/>
      <c r="I57" s="97"/>
      <c r="J57" s="97"/>
      <c r="K57" s="97"/>
      <c r="L57" s="97"/>
      <c r="M57" s="98"/>
    </row>
    <row r="58" spans="1:13" hidden="1" x14ac:dyDescent="0.25">
      <c r="A58" s="93"/>
      <c r="B58" s="94"/>
      <c r="C58" s="95"/>
      <c r="D58" s="96"/>
      <c r="E58" s="96"/>
      <c r="F58" s="97"/>
      <c r="G58" s="97"/>
      <c r="H58" s="97"/>
      <c r="I58" s="97"/>
      <c r="J58" s="97"/>
      <c r="K58" s="97"/>
      <c r="L58" s="97"/>
      <c r="M58" s="98"/>
    </row>
    <row r="59" spans="1:13" hidden="1" x14ac:dyDescent="0.25">
      <c r="A59" s="93"/>
      <c r="B59" s="94"/>
      <c r="C59" s="95"/>
      <c r="D59" s="96"/>
      <c r="E59" s="96"/>
      <c r="F59" s="97"/>
      <c r="G59" s="97"/>
      <c r="H59" s="97"/>
      <c r="I59" s="97"/>
      <c r="J59" s="97"/>
      <c r="K59" s="97"/>
      <c r="L59" s="97"/>
      <c r="M59" s="98"/>
    </row>
    <row r="60" spans="1:13" hidden="1" x14ac:dyDescent="0.25">
      <c r="A60" s="93"/>
      <c r="B60" s="94"/>
      <c r="C60" s="95"/>
      <c r="D60" s="96"/>
      <c r="E60" s="96"/>
      <c r="F60" s="97"/>
      <c r="G60" s="97"/>
      <c r="H60" s="97"/>
      <c r="I60" s="97"/>
      <c r="J60" s="97"/>
      <c r="K60" s="97"/>
      <c r="L60" s="97"/>
      <c r="M60" s="98"/>
    </row>
    <row r="61" spans="1:13" hidden="1" x14ac:dyDescent="0.25">
      <c r="A61" s="93"/>
      <c r="B61" s="94"/>
      <c r="C61" s="95"/>
      <c r="D61" s="96"/>
      <c r="E61" s="96"/>
      <c r="F61" s="97"/>
      <c r="G61" s="97"/>
      <c r="H61" s="97"/>
      <c r="I61" s="97"/>
      <c r="J61" s="97"/>
      <c r="K61" s="97"/>
      <c r="L61" s="97"/>
      <c r="M61" s="98"/>
    </row>
    <row r="62" spans="1:13" hidden="1" x14ac:dyDescent="0.25">
      <c r="A62" s="93"/>
      <c r="B62" s="94"/>
      <c r="C62" s="95"/>
      <c r="D62" s="96"/>
      <c r="E62" s="96"/>
      <c r="F62" s="97"/>
      <c r="G62" s="97"/>
      <c r="H62" s="97"/>
      <c r="I62" s="97"/>
      <c r="J62" s="97"/>
      <c r="K62" s="97"/>
      <c r="L62" s="97"/>
      <c r="M62" s="98"/>
    </row>
    <row r="63" spans="1:13" hidden="1" x14ac:dyDescent="0.25">
      <c r="A63" s="93"/>
      <c r="B63" s="94"/>
      <c r="C63" s="95"/>
      <c r="D63" s="96"/>
      <c r="E63" s="96"/>
      <c r="F63" s="97"/>
      <c r="G63" s="97"/>
      <c r="H63" s="97"/>
      <c r="I63" s="97"/>
      <c r="J63" s="97"/>
      <c r="K63" s="97"/>
      <c r="L63" s="97"/>
      <c r="M63" s="98"/>
    </row>
    <row r="64" spans="1:13" hidden="1" x14ac:dyDescent="0.25">
      <c r="A64" s="93"/>
      <c r="B64" s="94"/>
      <c r="C64" s="95"/>
      <c r="D64" s="96"/>
      <c r="E64" s="96"/>
      <c r="F64" s="97"/>
      <c r="G64" s="97"/>
      <c r="H64" s="97"/>
      <c r="I64" s="97"/>
      <c r="J64" s="97"/>
      <c r="K64" s="97"/>
      <c r="L64" s="97"/>
      <c r="M64" s="98"/>
    </row>
    <row r="65" spans="1:13" hidden="1" x14ac:dyDescent="0.25">
      <c r="A65" s="93"/>
      <c r="B65" s="94"/>
      <c r="C65" s="95"/>
      <c r="D65" s="96"/>
      <c r="E65" s="96"/>
      <c r="F65" s="97"/>
      <c r="G65" s="97"/>
      <c r="H65" s="97"/>
      <c r="I65" s="97"/>
      <c r="J65" s="97"/>
      <c r="K65" s="97"/>
      <c r="L65" s="97"/>
      <c r="M65" s="98"/>
    </row>
    <row r="66" spans="1:13" hidden="1" x14ac:dyDescent="0.25">
      <c r="A66" s="93"/>
      <c r="B66" s="94"/>
      <c r="C66" s="95"/>
      <c r="D66" s="96"/>
      <c r="E66" s="96"/>
      <c r="F66" s="97"/>
      <c r="G66" s="97"/>
      <c r="H66" s="97"/>
      <c r="I66" s="97"/>
      <c r="J66" s="97"/>
      <c r="K66" s="97"/>
      <c r="L66" s="97"/>
      <c r="M66" s="98"/>
    </row>
    <row r="67" spans="1:13" hidden="1" x14ac:dyDescent="0.25">
      <c r="A67" s="93"/>
      <c r="B67" s="94"/>
      <c r="C67" s="95"/>
      <c r="D67" s="96"/>
      <c r="E67" s="96"/>
      <c r="F67" s="97"/>
      <c r="G67" s="97"/>
      <c r="H67" s="97"/>
      <c r="I67" s="97"/>
      <c r="J67" s="97"/>
      <c r="K67" s="97"/>
      <c r="L67" s="97"/>
      <c r="M67" s="98"/>
    </row>
    <row r="68" spans="1:13" hidden="1" x14ac:dyDescent="0.25">
      <c r="A68" s="93"/>
      <c r="B68" s="94"/>
      <c r="C68" s="95"/>
      <c r="D68" s="96"/>
      <c r="E68" s="96"/>
      <c r="F68" s="97"/>
      <c r="G68" s="97"/>
      <c r="H68" s="97"/>
      <c r="I68" s="97"/>
      <c r="J68" s="97"/>
      <c r="K68" s="97"/>
      <c r="L68" s="97"/>
      <c r="M68" s="98"/>
    </row>
    <row r="69" spans="1:13" hidden="1" x14ac:dyDescent="0.25">
      <c r="A69" s="93"/>
      <c r="B69" s="94"/>
      <c r="C69" s="95"/>
      <c r="D69" s="96"/>
      <c r="E69" s="96"/>
      <c r="F69" s="97"/>
      <c r="G69" s="97"/>
      <c r="H69" s="97"/>
      <c r="I69" s="97"/>
      <c r="J69" s="97"/>
      <c r="K69" s="97"/>
      <c r="L69" s="97"/>
      <c r="M69" s="98"/>
    </row>
    <row r="70" spans="1:13" hidden="1" x14ac:dyDescent="0.25">
      <c r="A70" s="93"/>
      <c r="B70" s="94"/>
      <c r="C70" s="95"/>
      <c r="D70" s="96"/>
      <c r="E70" s="96"/>
      <c r="F70" s="97"/>
      <c r="G70" s="97"/>
      <c r="H70" s="97"/>
      <c r="I70" s="97"/>
      <c r="J70" s="97"/>
      <c r="K70" s="97"/>
      <c r="L70" s="97"/>
      <c r="M70" s="98"/>
    </row>
    <row r="71" spans="1:13" hidden="1" x14ac:dyDescent="0.25">
      <c r="A71" s="93"/>
      <c r="B71" s="94"/>
      <c r="C71" s="95"/>
      <c r="D71" s="96"/>
      <c r="E71" s="96"/>
      <c r="F71" s="97"/>
      <c r="G71" s="97"/>
      <c r="H71" s="97"/>
      <c r="I71" s="97"/>
      <c r="J71" s="97"/>
      <c r="K71" s="97"/>
      <c r="L71" s="97"/>
      <c r="M71" s="98"/>
    </row>
    <row r="72" spans="1:13" hidden="1" x14ac:dyDescent="0.25">
      <c r="A72" s="93"/>
      <c r="B72" s="94"/>
      <c r="C72" s="95"/>
      <c r="D72" s="96"/>
      <c r="E72" s="96"/>
      <c r="F72" s="97"/>
      <c r="G72" s="97"/>
      <c r="H72" s="97"/>
      <c r="I72" s="97"/>
      <c r="J72" s="97"/>
      <c r="K72" s="97"/>
      <c r="L72" s="97"/>
      <c r="M72" s="98"/>
    </row>
    <row r="73" spans="1:13" hidden="1" x14ac:dyDescent="0.25">
      <c r="A73" s="93"/>
      <c r="B73" s="94"/>
      <c r="C73" s="95"/>
      <c r="D73" s="96"/>
      <c r="E73" s="96"/>
      <c r="F73" s="97"/>
      <c r="G73" s="97"/>
      <c r="H73" s="97"/>
      <c r="I73" s="97"/>
      <c r="J73" s="97"/>
      <c r="K73" s="97"/>
      <c r="L73" s="97"/>
      <c r="M73" s="98"/>
    </row>
    <row r="74" spans="1:13" hidden="1" x14ac:dyDescent="0.25">
      <c r="A74" s="93"/>
      <c r="B74" s="94"/>
      <c r="C74" s="95"/>
      <c r="D74" s="96"/>
      <c r="E74" s="96"/>
      <c r="F74" s="97"/>
      <c r="G74" s="97"/>
      <c r="H74" s="97"/>
      <c r="I74" s="97"/>
      <c r="J74" s="97"/>
      <c r="K74" s="97"/>
      <c r="L74" s="97"/>
      <c r="M74" s="98"/>
    </row>
    <row r="75" spans="1:13" hidden="1" x14ac:dyDescent="0.25">
      <c r="A75" s="93"/>
      <c r="B75" s="94"/>
      <c r="C75" s="95"/>
      <c r="D75" s="96"/>
      <c r="E75" s="96"/>
      <c r="F75" s="97"/>
      <c r="G75" s="97"/>
      <c r="H75" s="97"/>
      <c r="I75" s="97"/>
      <c r="J75" s="97"/>
      <c r="K75" s="97"/>
      <c r="L75" s="97"/>
      <c r="M75" s="98"/>
    </row>
    <row r="76" spans="1:13" hidden="1" x14ac:dyDescent="0.25">
      <c r="A76" s="93"/>
      <c r="B76" s="94"/>
      <c r="C76" s="95"/>
      <c r="D76" s="96"/>
      <c r="E76" s="96"/>
      <c r="F76" s="97"/>
      <c r="G76" s="97"/>
      <c r="H76" s="97"/>
      <c r="I76" s="97"/>
      <c r="J76" s="97"/>
      <c r="K76" s="97"/>
      <c r="L76" s="97"/>
      <c r="M76" s="98"/>
    </row>
    <row r="77" spans="1:13" hidden="1" x14ac:dyDescent="0.25">
      <c r="A77" s="93"/>
      <c r="B77" s="94"/>
      <c r="C77" s="95"/>
      <c r="D77" s="96"/>
      <c r="E77" s="96"/>
      <c r="F77" s="97"/>
      <c r="G77" s="97"/>
      <c r="H77" s="97"/>
      <c r="I77" s="97"/>
      <c r="J77" s="97"/>
      <c r="K77" s="97"/>
      <c r="L77" s="97"/>
      <c r="M77" s="98"/>
    </row>
    <row r="78" spans="1:13" hidden="1" x14ac:dyDescent="0.25">
      <c r="A78" s="93"/>
      <c r="B78" s="94"/>
      <c r="C78" s="95"/>
      <c r="D78" s="96"/>
      <c r="E78" s="96"/>
      <c r="F78" s="97"/>
      <c r="G78" s="97"/>
      <c r="H78" s="97"/>
      <c r="I78" s="97"/>
      <c r="J78" s="97"/>
      <c r="K78" s="97"/>
      <c r="L78" s="97"/>
      <c r="M78" s="98"/>
    </row>
    <row r="79" spans="1:13" hidden="1" x14ac:dyDescent="0.25">
      <c r="A79" s="93"/>
      <c r="B79" s="94"/>
      <c r="C79" s="95"/>
      <c r="D79" s="96"/>
      <c r="E79" s="96"/>
      <c r="F79" s="97"/>
      <c r="G79" s="97"/>
      <c r="H79" s="97"/>
      <c r="I79" s="97"/>
      <c r="J79" s="97"/>
      <c r="K79" s="97"/>
      <c r="L79" s="97"/>
      <c r="M79" s="98"/>
    </row>
    <row r="80" spans="1:13" hidden="1" x14ac:dyDescent="0.25">
      <c r="A80" s="93"/>
      <c r="B80" s="94"/>
      <c r="C80" s="95"/>
      <c r="D80" s="96"/>
      <c r="E80" s="96"/>
      <c r="F80" s="97"/>
      <c r="G80" s="97"/>
      <c r="H80" s="97"/>
      <c r="I80" s="97"/>
      <c r="J80" s="97"/>
      <c r="K80" s="97"/>
      <c r="L80" s="97"/>
      <c r="M80" s="98"/>
    </row>
    <row r="81" spans="1:13" hidden="1" x14ac:dyDescent="0.25">
      <c r="A81" s="93"/>
      <c r="B81" s="94"/>
      <c r="C81" s="95"/>
      <c r="D81" s="96"/>
      <c r="E81" s="96"/>
      <c r="F81" s="97"/>
      <c r="G81" s="97"/>
      <c r="H81" s="97"/>
      <c r="I81" s="97"/>
      <c r="J81" s="97"/>
      <c r="K81" s="97"/>
      <c r="L81" s="97"/>
      <c r="M81" s="98"/>
    </row>
    <row r="82" spans="1:13" hidden="1" x14ac:dyDescent="0.25">
      <c r="A82" s="93"/>
      <c r="B82" s="94"/>
      <c r="C82" s="95"/>
      <c r="D82" s="96"/>
      <c r="E82" s="96"/>
      <c r="F82" s="97"/>
      <c r="G82" s="97"/>
      <c r="H82" s="97"/>
      <c r="I82" s="97"/>
      <c r="J82" s="97"/>
      <c r="K82" s="97"/>
      <c r="L82" s="97"/>
      <c r="M82" s="98"/>
    </row>
    <row r="83" spans="1:13" hidden="1" x14ac:dyDescent="0.25">
      <c r="A83" s="93"/>
      <c r="B83" s="94"/>
      <c r="C83" s="95"/>
      <c r="D83" s="96"/>
      <c r="E83" s="96"/>
      <c r="F83" s="97"/>
      <c r="G83" s="97"/>
      <c r="H83" s="97"/>
      <c r="I83" s="97"/>
      <c r="J83" s="97"/>
      <c r="K83" s="97"/>
      <c r="L83" s="97"/>
      <c r="M83" s="98"/>
    </row>
    <row r="84" spans="1:13" hidden="1" x14ac:dyDescent="0.25">
      <c r="A84" s="93"/>
      <c r="B84" s="94"/>
      <c r="C84" s="95"/>
      <c r="D84" s="96"/>
      <c r="E84" s="96"/>
      <c r="F84" s="97"/>
      <c r="G84" s="97"/>
      <c r="H84" s="97"/>
      <c r="I84" s="97"/>
      <c r="J84" s="97"/>
      <c r="K84" s="97"/>
      <c r="L84" s="97"/>
      <c r="M84" s="98"/>
    </row>
    <row r="85" spans="1:13" hidden="1" x14ac:dyDescent="0.25">
      <c r="A85" s="93"/>
      <c r="B85" s="94"/>
      <c r="C85" s="95"/>
      <c r="D85" s="96"/>
      <c r="E85" s="96"/>
      <c r="F85" s="97"/>
      <c r="G85" s="97"/>
      <c r="H85" s="97"/>
      <c r="I85" s="97"/>
      <c r="J85" s="97"/>
      <c r="K85" s="97"/>
      <c r="L85" s="97"/>
      <c r="M85" s="98"/>
    </row>
    <row r="86" spans="1:13" hidden="1" x14ac:dyDescent="0.25">
      <c r="A86" s="93"/>
      <c r="B86" s="94"/>
      <c r="C86" s="95"/>
      <c r="D86" s="96"/>
      <c r="E86" s="96"/>
      <c r="F86" s="97"/>
      <c r="G86" s="97"/>
      <c r="H86" s="97"/>
      <c r="I86" s="97"/>
      <c r="J86" s="97"/>
      <c r="K86" s="97"/>
      <c r="L86" s="97"/>
      <c r="M86" s="98"/>
    </row>
    <row r="87" spans="1:13" hidden="1" x14ac:dyDescent="0.25">
      <c r="A87" s="93"/>
      <c r="B87" s="94"/>
      <c r="C87" s="95"/>
      <c r="D87" s="96"/>
      <c r="E87" s="96"/>
      <c r="F87" s="97"/>
      <c r="G87" s="97"/>
      <c r="H87" s="97"/>
      <c r="I87" s="97"/>
      <c r="J87" s="97"/>
      <c r="K87" s="97"/>
      <c r="L87" s="97"/>
      <c r="M87" s="98"/>
    </row>
    <row r="88" spans="1:13" hidden="1" x14ac:dyDescent="0.25">
      <c r="A88" s="93"/>
      <c r="B88" s="94"/>
      <c r="C88" s="95"/>
      <c r="D88" s="96"/>
      <c r="E88" s="96"/>
      <c r="F88" s="97"/>
      <c r="G88" s="97"/>
      <c r="H88" s="97"/>
      <c r="I88" s="97"/>
      <c r="J88" s="97"/>
      <c r="K88" s="97"/>
      <c r="L88" s="97"/>
      <c r="M88" s="98"/>
    </row>
    <row r="89" spans="1:13" hidden="1" x14ac:dyDescent="0.25">
      <c r="A89" s="93"/>
      <c r="B89" s="94"/>
      <c r="C89" s="95"/>
      <c r="D89" s="96"/>
      <c r="E89" s="96"/>
      <c r="F89" s="97"/>
      <c r="G89" s="97"/>
      <c r="H89" s="97"/>
      <c r="I89" s="97"/>
      <c r="J89" s="97"/>
      <c r="K89" s="97"/>
      <c r="L89" s="97"/>
      <c r="M89" s="98"/>
    </row>
    <row r="90" spans="1:13" hidden="1" x14ac:dyDescent="0.25">
      <c r="A90" s="93"/>
      <c r="B90" s="94"/>
      <c r="C90" s="95"/>
      <c r="D90" s="96"/>
      <c r="E90" s="96"/>
      <c r="F90" s="97"/>
      <c r="G90" s="97"/>
      <c r="H90" s="97"/>
      <c r="I90" s="97"/>
      <c r="J90" s="97"/>
      <c r="K90" s="97"/>
      <c r="L90" s="97"/>
      <c r="M90" s="98"/>
    </row>
    <row r="91" spans="1:13" hidden="1" x14ac:dyDescent="0.25">
      <c r="A91" s="93"/>
      <c r="B91" s="94"/>
      <c r="C91" s="95"/>
      <c r="D91" s="96"/>
      <c r="E91" s="96"/>
      <c r="F91" s="97"/>
      <c r="G91" s="97"/>
      <c r="H91" s="97"/>
      <c r="I91" s="97"/>
      <c r="J91" s="97"/>
      <c r="K91" s="97"/>
      <c r="L91" s="97"/>
      <c r="M91" s="98"/>
    </row>
    <row r="92" spans="1:13" hidden="1" x14ac:dyDescent="0.25">
      <c r="A92" s="93"/>
      <c r="B92" s="94"/>
      <c r="C92" s="95"/>
      <c r="D92" s="96"/>
      <c r="E92" s="96"/>
      <c r="F92" s="97"/>
      <c r="G92" s="97"/>
      <c r="H92" s="97"/>
      <c r="I92" s="97"/>
      <c r="J92" s="97"/>
      <c r="K92" s="97"/>
      <c r="L92" s="97"/>
      <c r="M92" s="98"/>
    </row>
    <row r="93" spans="1:13" hidden="1" x14ac:dyDescent="0.25">
      <c r="A93" s="93"/>
      <c r="B93" s="94"/>
      <c r="C93" s="95"/>
      <c r="D93" s="96"/>
      <c r="E93" s="96"/>
      <c r="F93" s="97"/>
      <c r="G93" s="97"/>
      <c r="H93" s="97"/>
      <c r="I93" s="97"/>
      <c r="J93" s="97"/>
      <c r="K93" s="97"/>
      <c r="L93" s="97"/>
      <c r="M93" s="98"/>
    </row>
    <row r="94" spans="1:13" hidden="1" x14ac:dyDescent="0.25">
      <c r="A94" s="93"/>
      <c r="B94" s="94"/>
      <c r="C94" s="95"/>
      <c r="D94" s="96"/>
      <c r="E94" s="96"/>
      <c r="F94" s="97"/>
      <c r="G94" s="97"/>
      <c r="H94" s="97"/>
      <c r="I94" s="97"/>
      <c r="J94" s="97"/>
      <c r="K94" s="97"/>
      <c r="L94" s="97"/>
      <c r="M94" s="98"/>
    </row>
    <row r="95" spans="1:13" hidden="1" x14ac:dyDescent="0.25">
      <c r="A95" s="93"/>
      <c r="B95" s="94"/>
      <c r="C95" s="95"/>
      <c r="D95" s="96"/>
      <c r="E95" s="96"/>
      <c r="F95" s="97"/>
      <c r="G95" s="97"/>
      <c r="H95" s="97"/>
      <c r="I95" s="97"/>
      <c r="J95" s="97"/>
      <c r="K95" s="97"/>
      <c r="L95" s="97"/>
      <c r="M95" s="98"/>
    </row>
    <row r="96" spans="1:13" hidden="1" x14ac:dyDescent="0.25">
      <c r="A96" s="93"/>
      <c r="B96" s="94"/>
      <c r="C96" s="95"/>
      <c r="D96" s="96"/>
      <c r="E96" s="96"/>
      <c r="F96" s="97"/>
      <c r="G96" s="97"/>
      <c r="H96" s="97"/>
      <c r="I96" s="97"/>
      <c r="J96" s="97"/>
      <c r="K96" s="97"/>
      <c r="L96" s="97"/>
      <c r="M96" s="98"/>
    </row>
    <row r="97" spans="1:13" hidden="1" x14ac:dyDescent="0.25">
      <c r="A97" s="93"/>
      <c r="B97" s="94"/>
      <c r="C97" s="95"/>
      <c r="D97" s="96"/>
      <c r="E97" s="96"/>
      <c r="F97" s="97"/>
      <c r="G97" s="97"/>
      <c r="H97" s="97"/>
      <c r="I97" s="97"/>
      <c r="J97" s="97"/>
      <c r="K97" s="97"/>
      <c r="L97" s="97"/>
      <c r="M97" s="98"/>
    </row>
    <row r="98" spans="1:13" hidden="1" x14ac:dyDescent="0.25">
      <c r="A98" s="93"/>
      <c r="B98" s="94"/>
      <c r="C98" s="95"/>
      <c r="D98" s="96"/>
      <c r="E98" s="96"/>
      <c r="F98" s="97"/>
      <c r="G98" s="97"/>
      <c r="H98" s="97"/>
      <c r="I98" s="97"/>
      <c r="J98" s="97"/>
      <c r="K98" s="97"/>
      <c r="L98" s="97"/>
      <c r="M98" s="98"/>
    </row>
    <row r="99" spans="1:13" hidden="1" x14ac:dyDescent="0.25">
      <c r="A99" s="93"/>
      <c r="B99" s="94"/>
      <c r="C99" s="95"/>
      <c r="D99" s="96"/>
      <c r="E99" s="96"/>
      <c r="F99" s="97"/>
      <c r="G99" s="97"/>
      <c r="H99" s="97"/>
      <c r="I99" s="97"/>
      <c r="J99" s="97"/>
      <c r="K99" s="97"/>
      <c r="L99" s="97"/>
      <c r="M99" s="98"/>
    </row>
    <row r="100" spans="1:13" hidden="1" x14ac:dyDescent="0.25">
      <c r="A100" s="93"/>
      <c r="B100" s="94"/>
      <c r="C100" s="95"/>
      <c r="D100" s="96"/>
      <c r="E100" s="96"/>
      <c r="F100" s="97"/>
      <c r="G100" s="97"/>
      <c r="H100" s="97"/>
      <c r="I100" s="97"/>
      <c r="J100" s="97"/>
      <c r="K100" s="97"/>
      <c r="L100" s="97"/>
      <c r="M100" s="98"/>
    </row>
    <row r="101" spans="1:13" hidden="1" x14ac:dyDescent="0.25">
      <c r="A101" s="93"/>
      <c r="B101" s="94"/>
      <c r="C101" s="95"/>
      <c r="D101" s="96"/>
      <c r="E101" s="96"/>
      <c r="F101" s="97"/>
      <c r="G101" s="97"/>
      <c r="H101" s="97"/>
      <c r="I101" s="97"/>
      <c r="J101" s="97"/>
      <c r="K101" s="97"/>
      <c r="L101" s="97"/>
      <c r="M101" s="98"/>
    </row>
    <row r="102" spans="1:13" hidden="1" x14ac:dyDescent="0.25">
      <c r="A102" s="93"/>
      <c r="B102" s="94"/>
      <c r="C102" s="95"/>
      <c r="D102" s="96"/>
      <c r="E102" s="96"/>
      <c r="F102" s="97"/>
      <c r="G102" s="97"/>
      <c r="H102" s="97"/>
      <c r="I102" s="97"/>
      <c r="J102" s="97"/>
      <c r="K102" s="97"/>
      <c r="L102" s="97"/>
      <c r="M102" s="98"/>
    </row>
    <row r="103" spans="1:13" hidden="1" x14ac:dyDescent="0.25">
      <c r="A103" s="93"/>
      <c r="B103" s="94"/>
      <c r="C103" s="95"/>
      <c r="D103" s="96"/>
      <c r="E103" s="96"/>
      <c r="F103" s="97"/>
      <c r="G103" s="97"/>
      <c r="H103" s="97"/>
      <c r="I103" s="97"/>
      <c r="J103" s="97"/>
      <c r="K103" s="97"/>
      <c r="L103" s="97"/>
      <c r="M103" s="98"/>
    </row>
    <row r="104" spans="1:13" hidden="1" x14ac:dyDescent="0.25">
      <c r="A104" s="93"/>
      <c r="B104" s="94"/>
      <c r="C104" s="95"/>
      <c r="D104" s="96"/>
      <c r="E104" s="96"/>
      <c r="F104" s="97"/>
      <c r="G104" s="97"/>
      <c r="H104" s="97"/>
      <c r="I104" s="97"/>
      <c r="J104" s="97"/>
      <c r="K104" s="97"/>
      <c r="L104" s="97"/>
      <c r="M104" s="98"/>
    </row>
    <row r="105" spans="1:13" hidden="1" x14ac:dyDescent="0.25">
      <c r="A105" s="93"/>
      <c r="B105" s="94"/>
      <c r="C105" s="95"/>
      <c r="D105" s="96"/>
      <c r="E105" s="96"/>
      <c r="F105" s="97"/>
      <c r="G105" s="97"/>
      <c r="H105" s="97"/>
      <c r="I105" s="97"/>
      <c r="J105" s="97"/>
      <c r="K105" s="97"/>
      <c r="L105" s="97"/>
      <c r="M105" s="98"/>
    </row>
    <row r="106" spans="1:13" hidden="1" x14ac:dyDescent="0.25">
      <c r="A106" s="93"/>
      <c r="B106" s="94"/>
      <c r="C106" s="95"/>
      <c r="D106" s="96"/>
      <c r="E106" s="96"/>
      <c r="F106" s="97"/>
      <c r="G106" s="97"/>
      <c r="H106" s="97"/>
      <c r="I106" s="97"/>
      <c r="J106" s="97"/>
      <c r="K106" s="97"/>
      <c r="L106" s="97"/>
      <c r="M106" s="98"/>
    </row>
    <row r="107" spans="1:13" hidden="1" x14ac:dyDescent="0.25">
      <c r="A107" s="93"/>
      <c r="B107" s="94"/>
      <c r="C107" s="95"/>
      <c r="D107" s="96"/>
      <c r="E107" s="96"/>
      <c r="F107" s="97"/>
      <c r="G107" s="97"/>
      <c r="H107" s="97"/>
      <c r="I107" s="97"/>
      <c r="J107" s="97"/>
      <c r="K107" s="97"/>
      <c r="L107" s="97"/>
      <c r="M107" s="98"/>
    </row>
    <row r="108" spans="1:13" hidden="1" x14ac:dyDescent="0.25">
      <c r="A108" s="93"/>
      <c r="B108" s="94"/>
      <c r="C108" s="95"/>
      <c r="D108" s="96"/>
      <c r="E108" s="96"/>
      <c r="F108" s="97"/>
      <c r="G108" s="97"/>
      <c r="H108" s="97"/>
      <c r="I108" s="97"/>
      <c r="J108" s="97"/>
      <c r="K108" s="97"/>
      <c r="L108" s="97"/>
      <c r="M108" s="98"/>
    </row>
    <row r="109" spans="1:13" hidden="1" x14ac:dyDescent="0.25">
      <c r="A109" s="93"/>
      <c r="B109" s="94"/>
      <c r="C109" s="95"/>
      <c r="D109" s="96"/>
      <c r="E109" s="96"/>
      <c r="F109" s="97"/>
      <c r="G109" s="97"/>
      <c r="H109" s="97"/>
      <c r="I109" s="97"/>
      <c r="J109" s="97"/>
      <c r="K109" s="97"/>
      <c r="L109" s="97"/>
      <c r="M109" s="98"/>
    </row>
    <row r="110" spans="1:13" hidden="1" x14ac:dyDescent="0.25">
      <c r="A110" s="93"/>
      <c r="B110" s="94"/>
      <c r="C110" s="95"/>
      <c r="D110" s="96"/>
      <c r="E110" s="96"/>
      <c r="F110" s="97"/>
      <c r="G110" s="97"/>
      <c r="H110" s="97"/>
      <c r="I110" s="97"/>
      <c r="J110" s="97"/>
      <c r="K110" s="97"/>
      <c r="L110" s="97"/>
      <c r="M110" s="98"/>
    </row>
    <row r="111" spans="1:13" hidden="1" x14ac:dyDescent="0.25">
      <c r="A111" s="93"/>
      <c r="B111" s="94"/>
      <c r="C111" s="95"/>
      <c r="D111" s="96"/>
      <c r="E111" s="96"/>
      <c r="F111" s="97"/>
      <c r="G111" s="97"/>
      <c r="H111" s="97"/>
      <c r="I111" s="97"/>
      <c r="J111" s="97"/>
      <c r="K111" s="97"/>
      <c r="L111" s="97"/>
      <c r="M111" s="98"/>
    </row>
    <row r="112" spans="1:13" hidden="1" x14ac:dyDescent="0.25">
      <c r="A112" s="93"/>
      <c r="B112" s="94"/>
      <c r="C112" s="95"/>
      <c r="D112" s="96"/>
      <c r="E112" s="96"/>
      <c r="F112" s="97"/>
      <c r="G112" s="97"/>
      <c r="H112" s="97"/>
      <c r="I112" s="97"/>
      <c r="J112" s="97"/>
      <c r="K112" s="97"/>
      <c r="L112" s="97"/>
      <c r="M112" s="98"/>
    </row>
    <row r="113" spans="1:13" hidden="1" x14ac:dyDescent="0.25">
      <c r="A113" s="93"/>
      <c r="B113" s="94"/>
      <c r="C113" s="95"/>
      <c r="D113" s="96"/>
      <c r="E113" s="96"/>
      <c r="F113" s="97"/>
      <c r="G113" s="97"/>
      <c r="H113" s="97"/>
      <c r="I113" s="97"/>
      <c r="J113" s="97"/>
      <c r="K113" s="97"/>
      <c r="L113" s="97"/>
      <c r="M113" s="98"/>
    </row>
    <row r="114" spans="1:13" hidden="1" x14ac:dyDescent="0.25">
      <c r="A114" s="93"/>
      <c r="B114" s="94"/>
      <c r="C114" s="95"/>
      <c r="D114" s="96"/>
      <c r="E114" s="96"/>
      <c r="F114" s="97"/>
      <c r="G114" s="97"/>
      <c r="H114" s="97"/>
      <c r="I114" s="97"/>
      <c r="J114" s="97"/>
      <c r="K114" s="97"/>
      <c r="L114" s="97"/>
      <c r="M114" s="98"/>
    </row>
    <row r="115" spans="1:13" hidden="1" x14ac:dyDescent="0.25">
      <c r="A115" s="93"/>
      <c r="B115" s="94"/>
      <c r="C115" s="95"/>
      <c r="D115" s="96"/>
      <c r="E115" s="96"/>
      <c r="F115" s="97"/>
      <c r="G115" s="97"/>
      <c r="H115" s="97"/>
      <c r="I115" s="97"/>
      <c r="J115" s="97"/>
      <c r="K115" s="97"/>
      <c r="L115" s="97"/>
      <c r="M115" s="98"/>
    </row>
    <row r="116" spans="1:13" hidden="1" x14ac:dyDescent="0.25">
      <c r="A116" s="93"/>
      <c r="B116" s="94"/>
      <c r="C116" s="95"/>
      <c r="D116" s="96"/>
      <c r="E116" s="96"/>
      <c r="F116" s="97"/>
      <c r="G116" s="97"/>
      <c r="H116" s="97"/>
      <c r="I116" s="97"/>
      <c r="J116" s="97"/>
      <c r="K116" s="97"/>
      <c r="L116" s="97"/>
      <c r="M116" s="98"/>
    </row>
    <row r="117" spans="1:13" hidden="1" x14ac:dyDescent="0.25">
      <c r="A117" s="93"/>
      <c r="B117" s="94"/>
      <c r="C117" s="95"/>
      <c r="D117" s="96"/>
      <c r="E117" s="96"/>
      <c r="F117" s="97"/>
      <c r="G117" s="97"/>
      <c r="H117" s="97"/>
      <c r="I117" s="97"/>
      <c r="J117" s="97"/>
      <c r="K117" s="97"/>
      <c r="L117" s="97"/>
      <c r="M117" s="98"/>
    </row>
    <row r="118" spans="1:13" hidden="1" x14ac:dyDescent="0.25">
      <c r="A118" s="93"/>
      <c r="B118" s="94"/>
      <c r="C118" s="95"/>
      <c r="D118" s="96"/>
      <c r="E118" s="96"/>
      <c r="F118" s="97"/>
      <c r="G118" s="97"/>
      <c r="H118" s="97"/>
      <c r="I118" s="97"/>
      <c r="J118" s="97"/>
      <c r="K118" s="97"/>
      <c r="L118" s="97"/>
      <c r="M118" s="98"/>
    </row>
    <row r="119" spans="1:13" hidden="1" x14ac:dyDescent="0.25">
      <c r="A119" s="93"/>
      <c r="B119" s="94"/>
      <c r="C119" s="95"/>
      <c r="D119" s="96"/>
      <c r="E119" s="96"/>
      <c r="F119" s="97"/>
      <c r="G119" s="97"/>
      <c r="H119" s="97"/>
      <c r="I119" s="97"/>
      <c r="J119" s="97"/>
      <c r="K119" s="97"/>
      <c r="L119" s="97"/>
      <c r="M119" s="98"/>
    </row>
    <row r="120" spans="1:13" hidden="1" x14ac:dyDescent="0.25">
      <c r="A120" s="93"/>
      <c r="B120" s="94"/>
      <c r="C120" s="95"/>
      <c r="D120" s="96"/>
      <c r="E120" s="96"/>
      <c r="F120" s="97"/>
      <c r="G120" s="97"/>
      <c r="H120" s="97"/>
      <c r="I120" s="97"/>
      <c r="J120" s="97"/>
      <c r="K120" s="97"/>
      <c r="L120" s="97"/>
      <c r="M120" s="98"/>
    </row>
    <row r="121" spans="1:13" hidden="1" x14ac:dyDescent="0.25">
      <c r="A121" s="93"/>
      <c r="B121" s="94"/>
      <c r="C121" s="95"/>
      <c r="D121" s="96"/>
      <c r="E121" s="96"/>
      <c r="F121" s="97"/>
      <c r="G121" s="97"/>
      <c r="H121" s="97"/>
      <c r="I121" s="97"/>
      <c r="J121" s="97"/>
      <c r="K121" s="97"/>
      <c r="L121" s="97"/>
      <c r="M121" s="98"/>
    </row>
    <row r="122" spans="1:13" hidden="1" x14ac:dyDescent="0.25">
      <c r="A122" s="93"/>
      <c r="B122" s="94"/>
      <c r="C122" s="95"/>
      <c r="D122" s="96"/>
      <c r="E122" s="96"/>
      <c r="F122" s="97"/>
      <c r="G122" s="97"/>
      <c r="H122" s="97"/>
      <c r="I122" s="97"/>
      <c r="J122" s="97"/>
      <c r="K122" s="97"/>
      <c r="L122" s="97"/>
      <c r="M122" s="98"/>
    </row>
    <row r="123" spans="1:13" hidden="1" x14ac:dyDescent="0.25">
      <c r="A123" s="93"/>
      <c r="B123" s="94"/>
      <c r="C123" s="95"/>
      <c r="D123" s="96"/>
      <c r="E123" s="96"/>
      <c r="F123" s="97"/>
      <c r="G123" s="97"/>
      <c r="H123" s="97"/>
      <c r="I123" s="97"/>
      <c r="J123" s="97"/>
      <c r="K123" s="97"/>
      <c r="L123" s="97"/>
      <c r="M123" s="98"/>
    </row>
    <row r="124" spans="1:13" hidden="1" x14ac:dyDescent="0.25">
      <c r="A124" s="93"/>
      <c r="B124" s="94"/>
      <c r="C124" s="95"/>
      <c r="D124" s="96"/>
      <c r="E124" s="96"/>
      <c r="F124" s="97"/>
      <c r="G124" s="97"/>
      <c r="H124" s="97"/>
      <c r="I124" s="97"/>
      <c r="J124" s="97"/>
      <c r="K124" s="97"/>
      <c r="L124" s="97"/>
      <c r="M124" s="98"/>
    </row>
    <row r="125" spans="1:13" hidden="1" x14ac:dyDescent="0.25">
      <c r="A125" s="93"/>
      <c r="B125" s="94"/>
      <c r="C125" s="95"/>
      <c r="D125" s="96"/>
      <c r="E125" s="96"/>
      <c r="F125" s="97"/>
      <c r="G125" s="97"/>
      <c r="H125" s="97"/>
      <c r="I125" s="97"/>
      <c r="J125" s="97"/>
      <c r="K125" s="97"/>
      <c r="L125" s="97"/>
      <c r="M125" s="98"/>
    </row>
    <row r="126" spans="1:13" hidden="1" x14ac:dyDescent="0.25">
      <c r="A126" s="93"/>
      <c r="B126" s="94"/>
      <c r="C126" s="95"/>
      <c r="D126" s="96"/>
      <c r="E126" s="96"/>
      <c r="F126" s="97"/>
      <c r="G126" s="97"/>
      <c r="H126" s="97"/>
      <c r="I126" s="97"/>
      <c r="J126" s="97"/>
      <c r="K126" s="97"/>
      <c r="L126" s="97"/>
      <c r="M126" s="98"/>
    </row>
    <row r="127" spans="1:13" hidden="1" x14ac:dyDescent="0.25">
      <c r="A127" s="93"/>
      <c r="B127" s="94"/>
      <c r="C127" s="95"/>
      <c r="D127" s="96"/>
      <c r="E127" s="96"/>
      <c r="F127" s="97"/>
      <c r="G127" s="97"/>
      <c r="H127" s="97"/>
      <c r="I127" s="97"/>
      <c r="J127" s="97"/>
      <c r="K127" s="97"/>
      <c r="L127" s="97"/>
      <c r="M127" s="98"/>
    </row>
    <row r="128" spans="1:13" hidden="1" x14ac:dyDescent="0.25">
      <c r="A128" s="93"/>
      <c r="B128" s="94"/>
      <c r="C128" s="95"/>
      <c r="D128" s="96"/>
      <c r="E128" s="96"/>
      <c r="F128" s="97"/>
      <c r="G128" s="97"/>
      <c r="H128" s="97"/>
      <c r="I128" s="97"/>
      <c r="J128" s="97"/>
      <c r="K128" s="97"/>
      <c r="L128" s="97"/>
      <c r="M128" s="98"/>
    </row>
    <row r="129" spans="1:13" hidden="1" x14ac:dyDescent="0.25">
      <c r="A129" s="93"/>
      <c r="B129" s="94"/>
      <c r="C129" s="95"/>
      <c r="D129" s="96"/>
      <c r="E129" s="96"/>
      <c r="F129" s="97"/>
      <c r="G129" s="97"/>
      <c r="H129" s="97"/>
      <c r="I129" s="97"/>
      <c r="J129" s="97"/>
      <c r="K129" s="97"/>
      <c r="L129" s="97"/>
      <c r="M129" s="98"/>
    </row>
    <row r="130" spans="1:13" hidden="1" x14ac:dyDescent="0.25">
      <c r="A130" s="93"/>
      <c r="B130" s="94"/>
      <c r="C130" s="95"/>
      <c r="D130" s="96"/>
      <c r="E130" s="96"/>
      <c r="F130" s="97"/>
      <c r="G130" s="97"/>
      <c r="H130" s="97"/>
      <c r="I130" s="97"/>
      <c r="J130" s="97"/>
      <c r="K130" s="97"/>
      <c r="L130" s="97"/>
      <c r="M130" s="98"/>
    </row>
    <row r="131" spans="1:13" hidden="1" x14ac:dyDescent="0.25">
      <c r="A131" s="93"/>
      <c r="B131" s="94"/>
      <c r="C131" s="95"/>
      <c r="D131" s="96"/>
      <c r="E131" s="96"/>
      <c r="F131" s="97"/>
      <c r="G131" s="97"/>
      <c r="H131" s="97"/>
      <c r="I131" s="97"/>
      <c r="J131" s="97"/>
      <c r="K131" s="97"/>
      <c r="L131" s="97"/>
      <c r="M131" s="98"/>
    </row>
    <row r="132" spans="1:13" hidden="1" x14ac:dyDescent="0.25">
      <c r="A132" s="93"/>
      <c r="B132" s="94"/>
      <c r="C132" s="95"/>
      <c r="D132" s="96"/>
      <c r="E132" s="96"/>
      <c r="F132" s="97"/>
      <c r="G132" s="97"/>
      <c r="H132" s="97"/>
      <c r="I132" s="97"/>
      <c r="J132" s="97"/>
      <c r="K132" s="97"/>
      <c r="L132" s="97"/>
      <c r="M132" s="98"/>
    </row>
    <row r="133" spans="1:13" hidden="1" x14ac:dyDescent="0.25">
      <c r="A133" s="93"/>
      <c r="B133" s="94"/>
      <c r="C133" s="95"/>
      <c r="D133" s="96"/>
      <c r="E133" s="96"/>
      <c r="F133" s="97"/>
      <c r="G133" s="97"/>
      <c r="H133" s="97"/>
      <c r="I133" s="97"/>
      <c r="J133" s="97"/>
      <c r="K133" s="97"/>
      <c r="L133" s="97"/>
      <c r="M133" s="98"/>
    </row>
    <row r="134" spans="1:13" hidden="1" x14ac:dyDescent="0.25">
      <c r="A134" s="93"/>
      <c r="B134" s="94"/>
      <c r="C134" s="95"/>
      <c r="D134" s="96"/>
      <c r="E134" s="96"/>
      <c r="F134" s="97"/>
      <c r="G134" s="97"/>
      <c r="H134" s="97"/>
      <c r="I134" s="97"/>
      <c r="J134" s="97"/>
      <c r="K134" s="97"/>
      <c r="L134" s="97"/>
      <c r="M134" s="98"/>
    </row>
    <row r="135" spans="1:13" hidden="1" x14ac:dyDescent="0.25">
      <c r="A135" s="93"/>
      <c r="B135" s="94"/>
      <c r="C135" s="95"/>
      <c r="D135" s="96"/>
      <c r="E135" s="96"/>
      <c r="F135" s="97"/>
      <c r="G135" s="97"/>
      <c r="H135" s="97"/>
      <c r="I135" s="97"/>
      <c r="J135" s="97"/>
      <c r="K135" s="97"/>
      <c r="L135" s="97"/>
      <c r="M135" s="98"/>
    </row>
    <row r="136" spans="1:13" hidden="1" x14ac:dyDescent="0.25">
      <c r="A136" s="93"/>
      <c r="B136" s="94"/>
      <c r="C136" s="95"/>
      <c r="D136" s="96"/>
      <c r="E136" s="96"/>
      <c r="F136" s="97"/>
      <c r="G136" s="97"/>
      <c r="H136" s="97"/>
      <c r="I136" s="97"/>
      <c r="J136" s="97"/>
      <c r="K136" s="97"/>
      <c r="L136" s="97"/>
      <c r="M136" s="98"/>
    </row>
    <row r="137" spans="1:13" hidden="1" x14ac:dyDescent="0.25">
      <c r="A137" s="93"/>
      <c r="B137" s="94"/>
      <c r="C137" s="95"/>
      <c r="D137" s="96"/>
      <c r="E137" s="96"/>
      <c r="F137" s="97"/>
      <c r="G137" s="97"/>
      <c r="H137" s="97"/>
      <c r="I137" s="97"/>
      <c r="J137" s="97"/>
      <c r="K137" s="97"/>
      <c r="L137" s="97"/>
      <c r="M137" s="98"/>
    </row>
    <row r="138" spans="1:13" hidden="1" x14ac:dyDescent="0.25">
      <c r="A138" s="93"/>
      <c r="B138" s="94"/>
      <c r="C138" s="95"/>
      <c r="D138" s="96"/>
      <c r="E138" s="96"/>
      <c r="F138" s="97"/>
      <c r="G138" s="97"/>
      <c r="H138" s="97"/>
      <c r="I138" s="97"/>
      <c r="J138" s="97"/>
      <c r="K138" s="97"/>
      <c r="L138" s="97"/>
      <c r="M138" s="98"/>
    </row>
    <row r="139" spans="1:13" hidden="1" x14ac:dyDescent="0.25">
      <c r="A139" s="93"/>
      <c r="B139" s="94"/>
      <c r="C139" s="95"/>
      <c r="D139" s="96"/>
      <c r="E139" s="96"/>
      <c r="F139" s="97"/>
      <c r="G139" s="97"/>
      <c r="H139" s="97"/>
      <c r="I139" s="97"/>
      <c r="J139" s="97"/>
      <c r="K139" s="97"/>
      <c r="L139" s="97"/>
      <c r="M139" s="98"/>
    </row>
    <row r="140" spans="1:13" hidden="1" x14ac:dyDescent="0.25">
      <c r="A140" s="93"/>
      <c r="B140" s="94"/>
      <c r="C140" s="95"/>
      <c r="D140" s="96"/>
      <c r="E140" s="96"/>
      <c r="F140" s="97"/>
      <c r="G140" s="97"/>
      <c r="H140" s="97"/>
      <c r="I140" s="97"/>
      <c r="J140" s="97"/>
      <c r="K140" s="97"/>
      <c r="L140" s="97"/>
      <c r="M140" s="98"/>
    </row>
    <row r="141" spans="1:13" hidden="1" x14ac:dyDescent="0.25">
      <c r="A141" s="93"/>
      <c r="B141" s="94"/>
      <c r="C141" s="95"/>
      <c r="D141" s="96"/>
      <c r="E141" s="96"/>
      <c r="F141" s="97"/>
      <c r="G141" s="97"/>
      <c r="H141" s="97"/>
      <c r="I141" s="97"/>
      <c r="J141" s="97"/>
      <c r="K141" s="97"/>
      <c r="L141" s="97"/>
      <c r="M141" s="98"/>
    </row>
    <row r="142" spans="1:13" hidden="1" x14ac:dyDescent="0.25">
      <c r="A142" s="93"/>
      <c r="B142" s="94"/>
      <c r="C142" s="95"/>
      <c r="D142" s="96"/>
      <c r="E142" s="96"/>
      <c r="F142" s="97"/>
      <c r="G142" s="97"/>
      <c r="H142" s="97"/>
      <c r="I142" s="97"/>
      <c r="J142" s="97"/>
      <c r="K142" s="97"/>
      <c r="L142" s="97"/>
      <c r="M142" s="98"/>
    </row>
    <row r="143" spans="1:13" hidden="1" x14ac:dyDescent="0.25">
      <c r="A143" s="93"/>
      <c r="B143" s="94"/>
      <c r="C143" s="95"/>
      <c r="D143" s="96"/>
      <c r="E143" s="96"/>
      <c r="F143" s="97"/>
      <c r="G143" s="97"/>
      <c r="H143" s="97"/>
      <c r="I143" s="97"/>
      <c r="J143" s="97"/>
      <c r="K143" s="97"/>
      <c r="L143" s="97"/>
      <c r="M143" s="98"/>
    </row>
    <row r="144" spans="1:13" hidden="1" x14ac:dyDescent="0.25">
      <c r="A144" s="93"/>
      <c r="B144" s="94"/>
      <c r="C144" s="95"/>
      <c r="D144" s="96"/>
      <c r="E144" s="96"/>
      <c r="F144" s="97"/>
      <c r="G144" s="97"/>
      <c r="H144" s="97"/>
      <c r="I144" s="97"/>
      <c r="J144" s="97"/>
      <c r="K144" s="97"/>
      <c r="L144" s="97"/>
      <c r="M144" s="98"/>
    </row>
    <row r="145" spans="1:13" hidden="1" x14ac:dyDescent="0.25">
      <c r="A145" s="93"/>
      <c r="B145" s="94"/>
      <c r="C145" s="95"/>
      <c r="D145" s="96"/>
      <c r="E145" s="96"/>
      <c r="F145" s="97"/>
      <c r="G145" s="97"/>
      <c r="H145" s="97"/>
      <c r="I145" s="97"/>
      <c r="J145" s="97"/>
      <c r="K145" s="97"/>
      <c r="L145" s="97"/>
      <c r="M145" s="98"/>
    </row>
    <row r="146" spans="1:13" hidden="1" x14ac:dyDescent="0.25">
      <c r="A146" s="93"/>
      <c r="B146" s="94"/>
      <c r="C146" s="95"/>
      <c r="D146" s="96"/>
      <c r="E146" s="96"/>
      <c r="F146" s="97"/>
      <c r="G146" s="97"/>
      <c r="H146" s="97"/>
      <c r="I146" s="97"/>
      <c r="J146" s="97"/>
      <c r="K146" s="97"/>
      <c r="L146" s="97"/>
      <c r="M146" s="98"/>
    </row>
    <row r="147" spans="1:13" hidden="1" x14ac:dyDescent="0.25">
      <c r="A147" s="93"/>
      <c r="B147" s="94"/>
      <c r="C147" s="95"/>
      <c r="D147" s="96"/>
      <c r="E147" s="96"/>
      <c r="F147" s="97"/>
      <c r="G147" s="97"/>
      <c r="H147" s="97"/>
      <c r="I147" s="97"/>
      <c r="J147" s="97"/>
      <c r="K147" s="97"/>
      <c r="L147" s="97"/>
      <c r="M147" s="98"/>
    </row>
    <row r="148" spans="1:13" hidden="1" x14ac:dyDescent="0.25">
      <c r="A148" s="93"/>
      <c r="B148" s="94"/>
      <c r="C148" s="95"/>
      <c r="D148" s="96"/>
      <c r="E148" s="96"/>
      <c r="F148" s="97"/>
      <c r="G148" s="97"/>
      <c r="H148" s="97"/>
      <c r="I148" s="97"/>
      <c r="J148" s="97"/>
      <c r="K148" s="97"/>
      <c r="L148" s="97"/>
      <c r="M148" s="98"/>
    </row>
    <row r="149" spans="1:13" hidden="1" x14ac:dyDescent="0.25">
      <c r="A149" s="93"/>
      <c r="B149" s="94"/>
      <c r="C149" s="95"/>
      <c r="D149" s="96"/>
      <c r="E149" s="96"/>
      <c r="F149" s="97"/>
      <c r="G149" s="97"/>
      <c r="H149" s="97"/>
      <c r="I149" s="97"/>
      <c r="J149" s="97"/>
      <c r="K149" s="97"/>
      <c r="L149" s="97"/>
      <c r="M149" s="98"/>
    </row>
    <row r="150" spans="1:13" hidden="1" x14ac:dyDescent="0.25">
      <c r="A150" s="93"/>
      <c r="B150" s="94"/>
      <c r="C150" s="95"/>
      <c r="D150" s="96"/>
      <c r="E150" s="96"/>
      <c r="F150" s="97"/>
      <c r="G150" s="97"/>
      <c r="H150" s="97"/>
      <c r="I150" s="97"/>
      <c r="J150" s="97"/>
      <c r="K150" s="97"/>
      <c r="L150" s="97"/>
      <c r="M150" s="98"/>
    </row>
    <row r="151" spans="1:13" hidden="1" x14ac:dyDescent="0.25">
      <c r="A151" s="93"/>
      <c r="B151" s="94"/>
      <c r="C151" s="95"/>
      <c r="D151" s="96"/>
      <c r="E151" s="96"/>
      <c r="F151" s="97"/>
      <c r="G151" s="97"/>
      <c r="H151" s="97"/>
      <c r="I151" s="97"/>
      <c r="J151" s="97"/>
      <c r="K151" s="97"/>
      <c r="L151" s="97"/>
      <c r="M151" s="98"/>
    </row>
    <row r="152" spans="1:13" hidden="1" x14ac:dyDescent="0.25">
      <c r="A152" s="93"/>
      <c r="B152" s="94"/>
      <c r="C152" s="95"/>
      <c r="D152" s="96"/>
      <c r="E152" s="96"/>
      <c r="F152" s="97"/>
      <c r="G152" s="97"/>
      <c r="H152" s="97"/>
      <c r="I152" s="97"/>
      <c r="J152" s="97"/>
      <c r="K152" s="97"/>
      <c r="L152" s="97"/>
      <c r="M152" s="98"/>
    </row>
    <row r="153" spans="1:13" hidden="1" x14ac:dyDescent="0.25">
      <c r="A153" s="93"/>
      <c r="B153" s="94"/>
      <c r="C153" s="95"/>
      <c r="D153" s="96"/>
      <c r="E153" s="96"/>
      <c r="F153" s="97"/>
      <c r="G153" s="97"/>
      <c r="H153" s="97"/>
      <c r="I153" s="97"/>
      <c r="J153" s="97"/>
      <c r="K153" s="97"/>
      <c r="L153" s="97"/>
      <c r="M153" s="98"/>
    </row>
    <row r="154" spans="1:13" hidden="1" x14ac:dyDescent="0.25">
      <c r="A154" s="93"/>
      <c r="B154" s="94"/>
      <c r="C154" s="95"/>
      <c r="D154" s="96"/>
      <c r="E154" s="96"/>
      <c r="F154" s="97"/>
      <c r="G154" s="97"/>
      <c r="H154" s="97"/>
      <c r="I154" s="97"/>
      <c r="J154" s="97"/>
      <c r="K154" s="97"/>
      <c r="L154" s="97"/>
      <c r="M154" s="98"/>
    </row>
    <row r="155" spans="1:13" hidden="1" x14ac:dyDescent="0.25">
      <c r="A155" s="93"/>
      <c r="B155" s="94"/>
      <c r="C155" s="95"/>
      <c r="D155" s="96"/>
      <c r="E155" s="96"/>
      <c r="F155" s="97"/>
      <c r="G155" s="97"/>
      <c r="H155" s="97"/>
      <c r="I155" s="97"/>
      <c r="J155" s="97"/>
      <c r="K155" s="97"/>
      <c r="L155" s="97"/>
      <c r="M155" s="98"/>
    </row>
    <row r="156" spans="1:13" hidden="1" x14ac:dyDescent="0.25">
      <c r="A156" s="93"/>
      <c r="B156" s="94"/>
      <c r="C156" s="95"/>
      <c r="D156" s="96"/>
      <c r="E156" s="96"/>
      <c r="F156" s="97"/>
      <c r="G156" s="97"/>
      <c r="H156" s="97"/>
      <c r="I156" s="97"/>
      <c r="J156" s="97"/>
      <c r="K156" s="97"/>
      <c r="L156" s="97"/>
      <c r="M156" s="98"/>
    </row>
    <row r="157" spans="1:13" hidden="1" x14ac:dyDescent="0.25">
      <c r="A157" s="93"/>
      <c r="B157" s="94"/>
      <c r="C157" s="95"/>
      <c r="D157" s="96"/>
      <c r="E157" s="96"/>
      <c r="F157" s="97"/>
      <c r="G157" s="97"/>
      <c r="H157" s="97"/>
      <c r="I157" s="97"/>
      <c r="J157" s="97"/>
      <c r="K157" s="97"/>
      <c r="L157" s="97"/>
      <c r="M157" s="98"/>
    </row>
    <row r="158" spans="1:13" hidden="1" x14ac:dyDescent="0.25">
      <c r="A158" s="93"/>
      <c r="B158" s="94"/>
      <c r="C158" s="95"/>
      <c r="D158" s="96"/>
      <c r="E158" s="96"/>
      <c r="F158" s="97"/>
      <c r="G158" s="97"/>
      <c r="H158" s="97"/>
      <c r="I158" s="97"/>
      <c r="J158" s="97"/>
      <c r="K158" s="97"/>
      <c r="L158" s="97"/>
      <c r="M158" s="98"/>
    </row>
    <row r="159" spans="1:13" hidden="1" x14ac:dyDescent="0.25">
      <c r="A159" s="93"/>
      <c r="B159" s="94"/>
      <c r="C159" s="95"/>
      <c r="D159" s="96"/>
      <c r="E159" s="96"/>
      <c r="F159" s="97"/>
      <c r="G159" s="97"/>
      <c r="H159" s="97"/>
      <c r="I159" s="97"/>
      <c r="J159" s="97"/>
      <c r="K159" s="97"/>
      <c r="L159" s="97"/>
      <c r="M159" s="98"/>
    </row>
    <row r="160" spans="1:13" hidden="1" x14ac:dyDescent="0.25">
      <c r="A160" s="93"/>
      <c r="B160" s="94"/>
      <c r="C160" s="95"/>
      <c r="D160" s="96"/>
      <c r="E160" s="96"/>
      <c r="F160" s="97"/>
      <c r="G160" s="97"/>
      <c r="H160" s="97"/>
      <c r="I160" s="97"/>
      <c r="J160" s="97"/>
      <c r="K160" s="97"/>
      <c r="L160" s="97"/>
      <c r="M160" s="98"/>
    </row>
    <row r="161" spans="1:13" hidden="1" x14ac:dyDescent="0.25">
      <c r="A161" s="93"/>
      <c r="B161" s="94"/>
      <c r="C161" s="95"/>
      <c r="D161" s="96"/>
      <c r="E161" s="96"/>
      <c r="F161" s="97"/>
      <c r="G161" s="97"/>
      <c r="H161" s="97"/>
      <c r="I161" s="97"/>
      <c r="J161" s="97"/>
      <c r="K161" s="97"/>
      <c r="L161" s="97"/>
      <c r="M161" s="98"/>
    </row>
    <row r="162" spans="1:13" hidden="1" x14ac:dyDescent="0.25">
      <c r="A162" s="93"/>
      <c r="B162" s="94"/>
      <c r="C162" s="95"/>
      <c r="D162" s="96"/>
      <c r="E162" s="96"/>
      <c r="F162" s="97"/>
      <c r="G162" s="97"/>
      <c r="H162" s="97"/>
      <c r="I162" s="97"/>
      <c r="J162" s="97"/>
      <c r="K162" s="97"/>
      <c r="L162" s="97"/>
      <c r="M162" s="98"/>
    </row>
    <row r="163" spans="1:13" hidden="1" x14ac:dyDescent="0.25">
      <c r="A163" s="93"/>
      <c r="B163" s="94"/>
      <c r="C163" s="95"/>
      <c r="D163" s="96"/>
      <c r="E163" s="96"/>
      <c r="F163" s="97"/>
      <c r="G163" s="97"/>
      <c r="H163" s="97"/>
      <c r="I163" s="97"/>
      <c r="J163" s="97"/>
      <c r="K163" s="97"/>
      <c r="L163" s="97"/>
      <c r="M163" s="98"/>
    </row>
    <row r="164" spans="1:13" hidden="1" x14ac:dyDescent="0.25">
      <c r="A164" s="93"/>
      <c r="B164" s="94"/>
      <c r="C164" s="95"/>
      <c r="D164" s="96"/>
      <c r="E164" s="96"/>
      <c r="F164" s="97"/>
      <c r="G164" s="97"/>
      <c r="H164" s="97"/>
      <c r="I164" s="97"/>
      <c r="J164" s="97"/>
      <c r="K164" s="97"/>
      <c r="L164" s="97"/>
      <c r="M164" s="98"/>
    </row>
    <row r="165" spans="1:13" hidden="1" x14ac:dyDescent="0.25">
      <c r="A165" s="93"/>
      <c r="B165" s="94"/>
      <c r="C165" s="95"/>
      <c r="D165" s="96"/>
      <c r="E165" s="96"/>
      <c r="F165" s="97"/>
      <c r="G165" s="97"/>
      <c r="H165" s="97"/>
      <c r="I165" s="97"/>
      <c r="J165" s="97"/>
      <c r="K165" s="97"/>
      <c r="L165" s="97"/>
      <c r="M165" s="98"/>
    </row>
    <row r="166" spans="1:13" hidden="1" x14ac:dyDescent="0.25">
      <c r="A166" s="93"/>
      <c r="B166" s="94"/>
      <c r="C166" s="95"/>
      <c r="D166" s="96"/>
      <c r="E166" s="96"/>
      <c r="F166" s="97"/>
      <c r="G166" s="97"/>
      <c r="H166" s="97"/>
      <c r="I166" s="97"/>
      <c r="J166" s="97"/>
      <c r="K166" s="97"/>
      <c r="L166" s="97"/>
      <c r="M166" s="98"/>
    </row>
    <row r="167" spans="1:13" hidden="1" x14ac:dyDescent="0.25">
      <c r="A167" s="93"/>
      <c r="B167" s="94"/>
      <c r="C167" s="95"/>
      <c r="D167" s="96"/>
      <c r="E167" s="96"/>
      <c r="F167" s="97"/>
      <c r="G167" s="97"/>
      <c r="H167" s="97"/>
      <c r="I167" s="97"/>
      <c r="J167" s="97"/>
      <c r="K167" s="97"/>
      <c r="L167" s="97"/>
      <c r="M167" s="98"/>
    </row>
    <row r="168" spans="1:13" hidden="1" x14ac:dyDescent="0.25">
      <c r="A168" s="93"/>
      <c r="B168" s="94"/>
      <c r="C168" s="95"/>
      <c r="D168" s="96"/>
      <c r="E168" s="96"/>
      <c r="F168" s="97"/>
      <c r="G168" s="97"/>
      <c r="H168" s="97"/>
      <c r="I168" s="97"/>
      <c r="J168" s="97"/>
      <c r="K168" s="97"/>
      <c r="L168" s="97"/>
      <c r="M168" s="98"/>
    </row>
    <row r="169" spans="1:13" hidden="1" x14ac:dyDescent="0.25">
      <c r="A169" s="93"/>
      <c r="B169" s="94"/>
      <c r="C169" s="95"/>
      <c r="D169" s="96"/>
      <c r="E169" s="96"/>
      <c r="F169" s="97"/>
      <c r="G169" s="97"/>
      <c r="H169" s="97"/>
      <c r="I169" s="97"/>
      <c r="J169" s="97"/>
      <c r="K169" s="97"/>
      <c r="L169" s="97"/>
      <c r="M169" s="98"/>
    </row>
    <row r="170" spans="1:13" hidden="1" x14ac:dyDescent="0.25">
      <c r="A170" s="93"/>
      <c r="B170" s="94"/>
      <c r="C170" s="95"/>
      <c r="D170" s="96"/>
      <c r="E170" s="96"/>
      <c r="F170" s="97"/>
      <c r="G170" s="97"/>
      <c r="H170" s="97"/>
      <c r="I170" s="97"/>
      <c r="J170" s="97"/>
      <c r="K170" s="97"/>
      <c r="L170" s="97"/>
      <c r="M170" s="98"/>
    </row>
    <row r="171" spans="1:13" hidden="1" x14ac:dyDescent="0.25">
      <c r="A171" s="93"/>
      <c r="B171" s="94"/>
      <c r="C171" s="95"/>
      <c r="D171" s="96"/>
      <c r="E171" s="96"/>
      <c r="F171" s="97"/>
      <c r="G171" s="97"/>
      <c r="H171" s="97"/>
      <c r="I171" s="97"/>
      <c r="J171" s="97"/>
      <c r="K171" s="97"/>
      <c r="L171" s="97"/>
      <c r="M171" s="98"/>
    </row>
    <row r="172" spans="1:13" hidden="1" x14ac:dyDescent="0.25">
      <c r="A172" s="93"/>
      <c r="B172" s="94"/>
      <c r="C172" s="95"/>
      <c r="D172" s="96"/>
      <c r="E172" s="96"/>
      <c r="F172" s="97"/>
      <c r="G172" s="97"/>
      <c r="H172" s="97"/>
      <c r="I172" s="97"/>
      <c r="J172" s="97"/>
      <c r="K172" s="97"/>
      <c r="L172" s="97"/>
      <c r="M172" s="98"/>
    </row>
    <row r="173" spans="1:13" hidden="1" x14ac:dyDescent="0.25">
      <c r="A173" s="93"/>
      <c r="B173" s="94"/>
      <c r="C173" s="95"/>
      <c r="D173" s="96"/>
      <c r="E173" s="96"/>
      <c r="F173" s="97"/>
      <c r="G173" s="97"/>
      <c r="H173" s="97"/>
      <c r="I173" s="97"/>
      <c r="J173" s="97"/>
      <c r="K173" s="97"/>
      <c r="L173" s="97"/>
      <c r="M173" s="98"/>
    </row>
    <row r="174" spans="1:13" hidden="1" x14ac:dyDescent="0.25">
      <c r="A174" s="93"/>
      <c r="B174" s="94"/>
      <c r="C174" s="95"/>
      <c r="D174" s="96"/>
      <c r="E174" s="96"/>
      <c r="F174" s="97"/>
      <c r="G174" s="97"/>
      <c r="H174" s="97"/>
      <c r="I174" s="97"/>
      <c r="J174" s="97"/>
      <c r="K174" s="97"/>
      <c r="L174" s="97"/>
      <c r="M174" s="98"/>
    </row>
    <row r="175" spans="1:13" hidden="1" x14ac:dyDescent="0.25">
      <c r="A175" s="93"/>
      <c r="B175" s="94"/>
      <c r="C175" s="95"/>
      <c r="D175" s="96"/>
      <c r="E175" s="96"/>
      <c r="F175" s="97"/>
      <c r="G175" s="97"/>
      <c r="H175" s="97"/>
      <c r="I175" s="97"/>
      <c r="J175" s="97"/>
      <c r="K175" s="97"/>
      <c r="L175" s="97"/>
      <c r="M175" s="98"/>
    </row>
    <row r="176" spans="1:13" hidden="1" x14ac:dyDescent="0.25">
      <c r="A176" s="93"/>
      <c r="B176" s="94"/>
      <c r="C176" s="95"/>
      <c r="D176" s="96"/>
      <c r="E176" s="96"/>
      <c r="F176" s="97"/>
      <c r="G176" s="97"/>
      <c r="H176" s="97"/>
      <c r="I176" s="97"/>
      <c r="J176" s="97"/>
      <c r="K176" s="97"/>
      <c r="L176" s="97"/>
      <c r="M176" s="98"/>
    </row>
    <row r="177" spans="1:13" hidden="1" x14ac:dyDescent="0.25">
      <c r="A177" s="93"/>
      <c r="B177" s="94"/>
      <c r="C177" s="95"/>
      <c r="D177" s="96"/>
      <c r="E177" s="96"/>
      <c r="F177" s="97"/>
      <c r="G177" s="97"/>
      <c r="H177" s="97"/>
      <c r="I177" s="97"/>
      <c r="J177" s="97"/>
      <c r="K177" s="97"/>
      <c r="L177" s="97"/>
      <c r="M177" s="98"/>
    </row>
    <row r="178" spans="1:13" hidden="1" x14ac:dyDescent="0.25">
      <c r="A178" s="93"/>
      <c r="B178" s="94"/>
      <c r="C178" s="95"/>
      <c r="D178" s="96"/>
      <c r="E178" s="96"/>
      <c r="F178" s="97"/>
      <c r="G178" s="97"/>
      <c r="H178" s="97"/>
      <c r="I178" s="97"/>
      <c r="J178" s="97"/>
      <c r="K178" s="97"/>
      <c r="L178" s="97"/>
      <c r="M178" s="98"/>
    </row>
    <row r="179" spans="1:13" hidden="1" x14ac:dyDescent="0.25">
      <c r="A179" s="93"/>
      <c r="B179" s="94"/>
      <c r="C179" s="95"/>
      <c r="D179" s="96"/>
      <c r="E179" s="96"/>
      <c r="F179" s="97"/>
      <c r="G179" s="97"/>
      <c r="H179" s="97"/>
      <c r="I179" s="97"/>
      <c r="J179" s="97"/>
      <c r="K179" s="97"/>
      <c r="L179" s="97"/>
      <c r="M179" s="98"/>
    </row>
    <row r="180" spans="1:13" hidden="1" x14ac:dyDescent="0.25">
      <c r="A180" s="93"/>
      <c r="B180" s="94"/>
      <c r="C180" s="95"/>
      <c r="D180" s="96"/>
      <c r="E180" s="96"/>
      <c r="F180" s="97"/>
      <c r="G180" s="97"/>
      <c r="H180" s="97"/>
      <c r="I180" s="97"/>
      <c r="J180" s="97"/>
      <c r="K180" s="97"/>
      <c r="L180" s="97"/>
      <c r="M180" s="98"/>
    </row>
    <row r="181" spans="1:13" hidden="1" x14ac:dyDescent="0.25">
      <c r="A181" s="93"/>
      <c r="B181" s="94"/>
      <c r="C181" s="95"/>
      <c r="D181" s="96"/>
      <c r="E181" s="96"/>
      <c r="F181" s="97"/>
      <c r="G181" s="97"/>
      <c r="H181" s="97"/>
      <c r="I181" s="97"/>
      <c r="J181" s="97"/>
      <c r="K181" s="97"/>
      <c r="L181" s="97"/>
      <c r="M181" s="98"/>
    </row>
    <row r="182" spans="1:13" hidden="1" x14ac:dyDescent="0.25">
      <c r="A182" s="93"/>
      <c r="B182" s="94"/>
      <c r="C182" s="95"/>
      <c r="D182" s="96"/>
      <c r="E182" s="96"/>
      <c r="F182" s="97"/>
      <c r="G182" s="97"/>
      <c r="H182" s="97"/>
      <c r="I182" s="97"/>
      <c r="J182" s="97"/>
      <c r="K182" s="97"/>
      <c r="L182" s="97"/>
      <c r="M182" s="98"/>
    </row>
    <row r="183" spans="1:13" hidden="1" x14ac:dyDescent="0.25">
      <c r="A183" s="93"/>
      <c r="B183" s="94"/>
      <c r="C183" s="95"/>
      <c r="D183" s="96"/>
      <c r="E183" s="96"/>
      <c r="F183" s="97"/>
      <c r="G183" s="97"/>
      <c r="H183" s="97"/>
      <c r="I183" s="97"/>
      <c r="J183" s="97"/>
      <c r="K183" s="97"/>
      <c r="L183" s="97"/>
      <c r="M183" s="98"/>
    </row>
    <row r="184" spans="1:13" hidden="1" x14ac:dyDescent="0.25">
      <c r="A184" s="93"/>
      <c r="B184" s="94"/>
      <c r="C184" s="95"/>
      <c r="D184" s="96"/>
      <c r="E184" s="96"/>
      <c r="F184" s="97"/>
      <c r="G184" s="97"/>
      <c r="H184" s="97"/>
      <c r="I184" s="97"/>
      <c r="J184" s="97"/>
      <c r="K184" s="97"/>
      <c r="L184" s="97"/>
      <c r="M184" s="98"/>
    </row>
    <row r="185" spans="1:13" hidden="1" x14ac:dyDescent="0.25">
      <c r="A185" s="93"/>
      <c r="B185" s="94"/>
      <c r="C185" s="95"/>
      <c r="D185" s="96"/>
      <c r="E185" s="96"/>
      <c r="F185" s="97"/>
      <c r="G185" s="97"/>
      <c r="H185" s="97"/>
      <c r="I185" s="97"/>
      <c r="J185" s="97"/>
      <c r="K185" s="97"/>
      <c r="L185" s="97"/>
      <c r="M185" s="98"/>
    </row>
    <row r="186" spans="1:13" hidden="1" x14ac:dyDescent="0.25">
      <c r="A186" s="93"/>
      <c r="B186" s="94"/>
      <c r="C186" s="95"/>
      <c r="D186" s="96"/>
      <c r="E186" s="96"/>
      <c r="F186" s="97"/>
      <c r="G186" s="97"/>
      <c r="H186" s="97"/>
      <c r="I186" s="97"/>
      <c r="J186" s="97"/>
      <c r="K186" s="97"/>
      <c r="L186" s="97"/>
      <c r="M186" s="98"/>
    </row>
    <row r="187" spans="1:13" hidden="1" x14ac:dyDescent="0.25">
      <c r="A187" s="93"/>
      <c r="B187" s="94"/>
      <c r="C187" s="95"/>
      <c r="D187" s="96"/>
      <c r="E187" s="96"/>
      <c r="F187" s="97"/>
      <c r="G187" s="97"/>
      <c r="H187" s="97"/>
      <c r="I187" s="97"/>
      <c r="J187" s="97"/>
      <c r="K187" s="97"/>
      <c r="L187" s="97"/>
      <c r="M187" s="98"/>
    </row>
    <row r="188" spans="1:13" hidden="1" x14ac:dyDescent="0.25">
      <c r="A188" s="93"/>
      <c r="B188" s="94"/>
      <c r="C188" s="95"/>
      <c r="D188" s="96"/>
      <c r="E188" s="96"/>
      <c r="F188" s="97"/>
      <c r="G188" s="97"/>
      <c r="H188" s="97"/>
      <c r="I188" s="97"/>
      <c r="J188" s="97"/>
      <c r="K188" s="97"/>
      <c r="L188" s="97"/>
      <c r="M188" s="98"/>
    </row>
    <row r="189" spans="1:13" hidden="1" x14ac:dyDescent="0.25">
      <c r="A189" s="93"/>
      <c r="B189" s="94"/>
      <c r="C189" s="95"/>
      <c r="D189" s="96"/>
      <c r="E189" s="96"/>
      <c r="F189" s="97"/>
      <c r="G189" s="97"/>
      <c r="H189" s="97"/>
      <c r="I189" s="97"/>
      <c r="J189" s="97"/>
      <c r="K189" s="97"/>
      <c r="L189" s="97"/>
      <c r="M189" s="98"/>
    </row>
    <row r="190" spans="1:13" hidden="1" x14ac:dyDescent="0.25">
      <c r="A190" s="93"/>
      <c r="B190" s="94"/>
      <c r="C190" s="95"/>
      <c r="D190" s="96"/>
      <c r="E190" s="96"/>
      <c r="F190" s="97"/>
      <c r="G190" s="97"/>
      <c r="H190" s="97"/>
      <c r="I190" s="97"/>
      <c r="J190" s="97"/>
      <c r="K190" s="97"/>
      <c r="L190" s="97"/>
      <c r="M190" s="98"/>
    </row>
    <row r="191" spans="1:13" hidden="1" x14ac:dyDescent="0.25">
      <c r="A191" s="93"/>
      <c r="B191" s="94"/>
      <c r="C191" s="95"/>
      <c r="D191" s="96"/>
      <c r="E191" s="96"/>
      <c r="F191" s="97"/>
      <c r="G191" s="97"/>
      <c r="H191" s="97"/>
      <c r="I191" s="97"/>
      <c r="J191" s="97"/>
      <c r="K191" s="97"/>
      <c r="L191" s="97"/>
      <c r="M191" s="98"/>
    </row>
    <row r="192" spans="1:13" hidden="1" x14ac:dyDescent="0.25">
      <c r="A192" s="93"/>
      <c r="B192" s="94"/>
      <c r="C192" s="95"/>
      <c r="D192" s="96"/>
      <c r="E192" s="96"/>
      <c r="F192" s="97"/>
      <c r="G192" s="97"/>
      <c r="H192" s="97"/>
      <c r="I192" s="97"/>
      <c r="J192" s="97"/>
      <c r="K192" s="97"/>
      <c r="L192" s="97"/>
      <c r="M192" s="98"/>
    </row>
    <row r="193" spans="1:13" hidden="1" x14ac:dyDescent="0.25">
      <c r="A193" s="93"/>
      <c r="B193" s="94"/>
      <c r="C193" s="95"/>
      <c r="D193" s="96"/>
      <c r="E193" s="96"/>
      <c r="F193" s="97"/>
      <c r="G193" s="97"/>
      <c r="H193" s="97"/>
      <c r="I193" s="97"/>
      <c r="J193" s="97"/>
      <c r="K193" s="97"/>
      <c r="L193" s="97"/>
      <c r="M193" s="98"/>
    </row>
    <row r="194" spans="1:13" hidden="1" x14ac:dyDescent="0.25">
      <c r="A194" s="93"/>
      <c r="B194" s="94"/>
      <c r="C194" s="95"/>
      <c r="D194" s="96"/>
      <c r="E194" s="96"/>
      <c r="F194" s="97"/>
      <c r="G194" s="97"/>
      <c r="H194" s="97"/>
      <c r="I194" s="97"/>
      <c r="J194" s="97"/>
      <c r="K194" s="97"/>
      <c r="L194" s="97"/>
      <c r="M194" s="98"/>
    </row>
    <row r="195" spans="1:13" hidden="1" x14ac:dyDescent="0.25">
      <c r="A195" s="93"/>
      <c r="B195" s="94"/>
      <c r="C195" s="95"/>
      <c r="D195" s="96"/>
      <c r="E195" s="96"/>
      <c r="F195" s="97"/>
      <c r="G195" s="97"/>
      <c r="H195" s="97"/>
      <c r="I195" s="97"/>
      <c r="J195" s="97"/>
      <c r="K195" s="97"/>
      <c r="L195" s="97"/>
      <c r="M195" s="98"/>
    </row>
    <row r="196" spans="1:13" hidden="1" x14ac:dyDescent="0.25">
      <c r="A196" s="93"/>
      <c r="B196" s="94"/>
      <c r="C196" s="95"/>
      <c r="D196" s="96"/>
      <c r="E196" s="96"/>
      <c r="F196" s="97"/>
      <c r="G196" s="97"/>
      <c r="H196" s="97"/>
      <c r="I196" s="97"/>
      <c r="J196" s="97"/>
      <c r="K196" s="97"/>
      <c r="L196" s="97"/>
      <c r="M196" s="98"/>
    </row>
    <row r="197" spans="1:13" hidden="1" x14ac:dyDescent="0.25">
      <c r="A197" s="93"/>
      <c r="B197" s="94"/>
      <c r="C197" s="95"/>
      <c r="D197" s="96"/>
      <c r="E197" s="96"/>
      <c r="F197" s="97"/>
      <c r="G197" s="97"/>
      <c r="H197" s="97"/>
      <c r="I197" s="97"/>
      <c r="J197" s="97"/>
      <c r="K197" s="97"/>
      <c r="L197" s="97"/>
      <c r="M197" s="98"/>
    </row>
    <row r="198" spans="1:13" hidden="1" x14ac:dyDescent="0.25">
      <c r="A198" s="93"/>
      <c r="B198" s="94"/>
      <c r="C198" s="95"/>
      <c r="D198" s="96"/>
      <c r="E198" s="96"/>
      <c r="F198" s="97"/>
      <c r="G198" s="97"/>
      <c r="H198" s="97"/>
      <c r="I198" s="97"/>
      <c r="J198" s="97"/>
      <c r="K198" s="97"/>
      <c r="L198" s="97"/>
      <c r="M198" s="98"/>
    </row>
    <row r="199" spans="1:13" hidden="1" x14ac:dyDescent="0.25">
      <c r="A199" s="93"/>
      <c r="B199" s="94"/>
      <c r="C199" s="95"/>
      <c r="D199" s="96"/>
      <c r="E199" s="96"/>
      <c r="F199" s="97"/>
      <c r="G199" s="97"/>
      <c r="H199" s="97"/>
      <c r="I199" s="97"/>
      <c r="J199" s="97"/>
      <c r="K199" s="97"/>
      <c r="L199" s="97"/>
      <c r="M199" s="98"/>
    </row>
    <row r="200" spans="1:13" hidden="1" x14ac:dyDescent="0.25">
      <c r="A200" s="93"/>
      <c r="B200" s="94"/>
      <c r="C200" s="95"/>
      <c r="D200" s="96"/>
      <c r="E200" s="96"/>
      <c r="F200" s="97"/>
      <c r="G200" s="97"/>
      <c r="H200" s="97"/>
      <c r="I200" s="97"/>
      <c r="J200" s="97"/>
      <c r="K200" s="97"/>
      <c r="L200" s="97"/>
      <c r="M200" s="98"/>
    </row>
    <row r="201" spans="1:13" hidden="1" x14ac:dyDescent="0.25">
      <c r="A201" s="93"/>
      <c r="B201" s="94"/>
      <c r="C201" s="95"/>
      <c r="D201" s="96"/>
      <c r="E201" s="96"/>
      <c r="F201" s="97"/>
      <c r="G201" s="97"/>
      <c r="H201" s="97"/>
      <c r="I201" s="97"/>
      <c r="J201" s="97"/>
      <c r="K201" s="97"/>
      <c r="L201" s="97"/>
      <c r="M201" s="98"/>
    </row>
    <row r="202" spans="1:13" hidden="1" x14ac:dyDescent="0.25">
      <c r="A202" s="93"/>
      <c r="B202" s="94"/>
      <c r="C202" s="95"/>
      <c r="D202" s="96"/>
      <c r="E202" s="96"/>
      <c r="F202" s="97"/>
      <c r="G202" s="97"/>
      <c r="H202" s="97"/>
      <c r="I202" s="97"/>
      <c r="J202" s="97"/>
      <c r="K202" s="97"/>
      <c r="L202" s="97"/>
      <c r="M202" s="98"/>
    </row>
    <row r="203" spans="1:13" hidden="1" x14ac:dyDescent="0.25">
      <c r="A203" s="93"/>
      <c r="B203" s="94"/>
      <c r="C203" s="95"/>
      <c r="D203" s="96"/>
      <c r="E203" s="96"/>
      <c r="F203" s="97"/>
      <c r="G203" s="97"/>
      <c r="H203" s="97"/>
      <c r="I203" s="97"/>
      <c r="J203" s="97"/>
      <c r="K203" s="97"/>
      <c r="L203" s="97"/>
      <c r="M203" s="98"/>
    </row>
    <row r="204" spans="1:13" hidden="1" x14ac:dyDescent="0.25">
      <c r="A204" s="93"/>
      <c r="B204" s="94"/>
      <c r="C204" s="95"/>
      <c r="D204" s="96"/>
      <c r="E204" s="96"/>
      <c r="F204" s="97"/>
      <c r="G204" s="97"/>
      <c r="H204" s="97"/>
      <c r="I204" s="97"/>
      <c r="J204" s="97"/>
      <c r="K204" s="97"/>
      <c r="L204" s="97"/>
      <c r="M204" s="98"/>
    </row>
    <row r="205" spans="1:13" hidden="1" x14ac:dyDescent="0.25">
      <c r="A205" s="93"/>
      <c r="B205" s="94"/>
      <c r="C205" s="95"/>
      <c r="D205" s="96"/>
      <c r="E205" s="96"/>
      <c r="F205" s="97"/>
      <c r="G205" s="97"/>
      <c r="H205" s="97"/>
      <c r="I205" s="97"/>
      <c r="J205" s="97"/>
      <c r="K205" s="97"/>
      <c r="L205" s="97"/>
      <c r="M205" s="98"/>
    </row>
    <row r="206" spans="1:13" hidden="1" x14ac:dyDescent="0.25">
      <c r="A206" s="93"/>
      <c r="B206" s="94"/>
      <c r="C206" s="95"/>
      <c r="D206" s="96"/>
      <c r="E206" s="96"/>
      <c r="F206" s="97"/>
      <c r="G206" s="97"/>
      <c r="H206" s="97"/>
      <c r="I206" s="97"/>
      <c r="J206" s="97"/>
      <c r="K206" s="97"/>
      <c r="L206" s="97"/>
      <c r="M206" s="98"/>
    </row>
    <row r="207" spans="1:13" hidden="1" x14ac:dyDescent="0.25">
      <c r="A207" s="93"/>
      <c r="B207" s="94"/>
      <c r="C207" s="95"/>
      <c r="D207" s="96"/>
      <c r="E207" s="96"/>
      <c r="F207" s="97"/>
      <c r="G207" s="97"/>
      <c r="H207" s="97"/>
      <c r="I207" s="97"/>
      <c r="J207" s="97"/>
      <c r="K207" s="97"/>
      <c r="L207" s="97"/>
      <c r="M207" s="98"/>
    </row>
    <row r="208" spans="1:13" hidden="1" x14ac:dyDescent="0.25">
      <c r="A208" s="93"/>
      <c r="B208" s="94"/>
      <c r="C208" s="95"/>
      <c r="D208" s="96"/>
      <c r="E208" s="96"/>
      <c r="F208" s="97"/>
      <c r="G208" s="97"/>
      <c r="H208" s="97"/>
      <c r="I208" s="97"/>
      <c r="J208" s="97"/>
      <c r="K208" s="97"/>
      <c r="L208" s="97"/>
      <c r="M208" s="98"/>
    </row>
    <row r="209" spans="1:13" hidden="1" x14ac:dyDescent="0.25">
      <c r="A209" s="93"/>
      <c r="B209" s="94"/>
      <c r="C209" s="95"/>
      <c r="D209" s="96"/>
      <c r="E209" s="96"/>
      <c r="F209" s="97"/>
      <c r="G209" s="97"/>
      <c r="H209" s="97"/>
      <c r="I209" s="97"/>
      <c r="J209" s="97"/>
      <c r="K209" s="97"/>
      <c r="L209" s="97"/>
      <c r="M209" s="98"/>
    </row>
    <row r="210" spans="1:13" hidden="1" x14ac:dyDescent="0.25">
      <c r="A210" s="93"/>
      <c r="B210" s="94"/>
      <c r="C210" s="95"/>
      <c r="D210" s="96"/>
      <c r="E210" s="96"/>
      <c r="F210" s="97"/>
      <c r="G210" s="97"/>
      <c r="H210" s="97"/>
      <c r="I210" s="97"/>
      <c r="J210" s="97"/>
      <c r="K210" s="97"/>
      <c r="L210" s="97"/>
      <c r="M210" s="98"/>
    </row>
    <row r="211" spans="1:13" hidden="1" x14ac:dyDescent="0.25">
      <c r="A211" s="93"/>
      <c r="B211" s="94"/>
      <c r="C211" s="95"/>
      <c r="D211" s="96"/>
      <c r="E211" s="96"/>
      <c r="F211" s="97"/>
      <c r="G211" s="97"/>
      <c r="H211" s="97"/>
      <c r="I211" s="97"/>
      <c r="J211" s="97"/>
      <c r="K211" s="97"/>
      <c r="L211" s="97"/>
      <c r="M211" s="98"/>
    </row>
    <row r="212" spans="1:13" hidden="1" x14ac:dyDescent="0.25">
      <c r="A212" s="93"/>
      <c r="B212" s="94"/>
      <c r="C212" s="95"/>
      <c r="D212" s="96"/>
      <c r="E212" s="96"/>
      <c r="F212" s="97"/>
      <c r="G212" s="97"/>
      <c r="H212" s="97"/>
      <c r="I212" s="97"/>
      <c r="J212" s="97"/>
      <c r="K212" s="97"/>
      <c r="L212" s="97"/>
      <c r="M212" s="98"/>
    </row>
    <row r="213" spans="1:13" hidden="1" x14ac:dyDescent="0.25">
      <c r="A213" s="93"/>
      <c r="B213" s="94"/>
      <c r="C213" s="95"/>
      <c r="D213" s="96"/>
      <c r="E213" s="96"/>
      <c r="F213" s="97"/>
      <c r="G213" s="97"/>
      <c r="H213" s="97"/>
      <c r="I213" s="97"/>
      <c r="J213" s="97"/>
      <c r="K213" s="97"/>
      <c r="L213" s="97"/>
      <c r="M213" s="98"/>
    </row>
    <row r="214" spans="1:13" hidden="1" x14ac:dyDescent="0.25">
      <c r="A214" s="93"/>
      <c r="B214" s="94"/>
      <c r="C214" s="95"/>
      <c r="D214" s="96"/>
      <c r="E214" s="96"/>
      <c r="F214" s="97"/>
      <c r="G214" s="97"/>
      <c r="H214" s="97"/>
      <c r="I214" s="97"/>
      <c r="J214" s="97"/>
      <c r="K214" s="97"/>
      <c r="L214" s="97"/>
      <c r="M214" s="98"/>
    </row>
    <row r="215" spans="1:13" hidden="1" x14ac:dyDescent="0.25">
      <c r="A215" s="93"/>
      <c r="B215" s="94"/>
      <c r="C215" s="95"/>
      <c r="D215" s="96"/>
      <c r="E215" s="96"/>
      <c r="F215" s="97"/>
      <c r="G215" s="97"/>
      <c r="H215" s="97"/>
      <c r="I215" s="97"/>
      <c r="J215" s="97"/>
      <c r="K215" s="97"/>
      <c r="L215" s="97"/>
      <c r="M215" s="98"/>
    </row>
    <row r="216" spans="1:13" hidden="1" x14ac:dyDescent="0.25">
      <c r="A216" s="93"/>
      <c r="B216" s="94"/>
      <c r="C216" s="95"/>
      <c r="D216" s="96"/>
      <c r="E216" s="96"/>
      <c r="F216" s="97"/>
      <c r="G216" s="97"/>
      <c r="H216" s="97"/>
      <c r="I216" s="97"/>
      <c r="J216" s="97"/>
      <c r="K216" s="97"/>
      <c r="L216" s="97"/>
      <c r="M216" s="98"/>
    </row>
    <row r="217" spans="1:13" hidden="1" x14ac:dyDescent="0.25">
      <c r="A217" s="93"/>
      <c r="B217" s="94"/>
      <c r="C217" s="95"/>
      <c r="D217" s="96"/>
      <c r="E217" s="96"/>
      <c r="F217" s="97"/>
      <c r="G217" s="97"/>
      <c r="H217" s="97"/>
      <c r="I217" s="97"/>
      <c r="J217" s="97"/>
      <c r="K217" s="97"/>
      <c r="L217" s="97"/>
      <c r="M217" s="98"/>
    </row>
    <row r="218" spans="1:13" hidden="1" x14ac:dyDescent="0.25">
      <c r="A218" s="93"/>
      <c r="B218" s="94"/>
      <c r="C218" s="95"/>
      <c r="D218" s="96"/>
      <c r="E218" s="96"/>
      <c r="F218" s="97"/>
      <c r="G218" s="97"/>
      <c r="H218" s="97"/>
      <c r="I218" s="97"/>
      <c r="J218" s="97"/>
      <c r="K218" s="97"/>
      <c r="L218" s="97"/>
      <c r="M218" s="98"/>
    </row>
    <row r="219" spans="1:13" hidden="1" x14ac:dyDescent="0.25">
      <c r="A219" s="93"/>
      <c r="B219" s="94"/>
      <c r="C219" s="95"/>
      <c r="D219" s="96"/>
      <c r="E219" s="96"/>
      <c r="F219" s="97"/>
      <c r="G219" s="97"/>
      <c r="H219" s="97"/>
      <c r="I219" s="97"/>
      <c r="J219" s="97"/>
      <c r="K219" s="97"/>
      <c r="L219" s="97"/>
      <c r="M219" s="98"/>
    </row>
    <row r="220" spans="1:13" hidden="1" x14ac:dyDescent="0.25">
      <c r="A220" s="93"/>
      <c r="B220" s="94"/>
      <c r="C220" s="95"/>
      <c r="D220" s="96"/>
      <c r="E220" s="96"/>
      <c r="F220" s="97"/>
      <c r="G220" s="97"/>
      <c r="H220" s="97"/>
      <c r="I220" s="97"/>
      <c r="J220" s="97"/>
      <c r="K220" s="97"/>
      <c r="L220" s="97"/>
      <c r="M220" s="98"/>
    </row>
    <row r="221" spans="1:13" hidden="1" x14ac:dyDescent="0.25">
      <c r="A221" s="93"/>
      <c r="B221" s="94"/>
      <c r="C221" s="95"/>
      <c r="D221" s="96"/>
      <c r="E221" s="96"/>
      <c r="F221" s="97"/>
      <c r="G221" s="97"/>
      <c r="H221" s="97"/>
      <c r="I221" s="97"/>
      <c r="J221" s="97"/>
      <c r="K221" s="97"/>
      <c r="L221" s="97"/>
      <c r="M221" s="98"/>
    </row>
    <row r="222" spans="1:13" hidden="1" x14ac:dyDescent="0.25">
      <c r="A222" s="93"/>
      <c r="B222" s="94"/>
      <c r="C222" s="95"/>
      <c r="D222" s="96"/>
      <c r="E222" s="96"/>
      <c r="F222" s="97"/>
      <c r="G222" s="97"/>
      <c r="H222" s="97"/>
      <c r="I222" s="97"/>
      <c r="J222" s="97"/>
      <c r="K222" s="97"/>
      <c r="L222" s="97"/>
      <c r="M222" s="98"/>
    </row>
    <row r="223" spans="1:13" hidden="1" x14ac:dyDescent="0.25">
      <c r="A223" s="93"/>
      <c r="B223" s="94"/>
      <c r="C223" s="95"/>
      <c r="D223" s="96"/>
      <c r="E223" s="96"/>
      <c r="F223" s="97"/>
      <c r="G223" s="97"/>
      <c r="H223" s="97"/>
      <c r="I223" s="97"/>
      <c r="J223" s="97"/>
      <c r="K223" s="97"/>
      <c r="L223" s="97"/>
      <c r="M223" s="98"/>
    </row>
    <row r="224" spans="1:13" hidden="1" x14ac:dyDescent="0.25">
      <c r="A224" s="93"/>
      <c r="B224" s="94"/>
      <c r="C224" s="95"/>
      <c r="D224" s="96"/>
      <c r="E224" s="96"/>
      <c r="F224" s="97"/>
      <c r="G224" s="97"/>
      <c r="H224" s="97"/>
      <c r="I224" s="97"/>
      <c r="J224" s="97"/>
      <c r="K224" s="97"/>
      <c r="L224" s="97"/>
      <c r="M224" s="98"/>
    </row>
    <row r="225" spans="1:13" hidden="1" x14ac:dyDescent="0.25">
      <c r="A225" s="93"/>
      <c r="B225" s="94"/>
      <c r="C225" s="95"/>
      <c r="D225" s="96"/>
      <c r="E225" s="96"/>
      <c r="F225" s="97"/>
      <c r="G225" s="97"/>
      <c r="H225" s="97"/>
      <c r="I225" s="97"/>
      <c r="J225" s="97"/>
      <c r="K225" s="97"/>
      <c r="L225" s="97"/>
      <c r="M225" s="98"/>
    </row>
    <row r="226" spans="1:13" hidden="1" x14ac:dyDescent="0.25">
      <c r="A226" s="93"/>
      <c r="B226" s="94"/>
      <c r="C226" s="95"/>
      <c r="D226" s="96"/>
      <c r="E226" s="96"/>
      <c r="F226" s="97"/>
      <c r="G226" s="97"/>
      <c r="H226" s="97"/>
      <c r="I226" s="97"/>
      <c r="J226" s="97"/>
      <c r="K226" s="97"/>
      <c r="L226" s="97"/>
      <c r="M226" s="98"/>
    </row>
    <row r="227" spans="1:13" hidden="1" x14ac:dyDescent="0.25">
      <c r="A227" s="93"/>
      <c r="B227" s="94"/>
      <c r="C227" s="95"/>
      <c r="D227" s="96"/>
      <c r="E227" s="96"/>
      <c r="F227" s="97"/>
      <c r="G227" s="97"/>
      <c r="H227" s="97"/>
      <c r="I227" s="97"/>
      <c r="J227" s="97"/>
      <c r="K227" s="97"/>
      <c r="L227" s="97"/>
      <c r="M227" s="98"/>
    </row>
    <row r="228" spans="1:13" hidden="1" x14ac:dyDescent="0.25">
      <c r="A228" s="93"/>
      <c r="B228" s="94"/>
      <c r="C228" s="95"/>
      <c r="D228" s="96"/>
      <c r="E228" s="96"/>
      <c r="F228" s="97"/>
      <c r="G228" s="97"/>
      <c r="H228" s="97"/>
      <c r="I228" s="97"/>
      <c r="J228" s="97"/>
      <c r="K228" s="97"/>
      <c r="L228" s="97"/>
      <c r="M228" s="98"/>
    </row>
    <row r="229" spans="1:13" hidden="1" x14ac:dyDescent="0.25">
      <c r="A229" s="93"/>
      <c r="B229" s="94"/>
      <c r="C229" s="95"/>
      <c r="D229" s="96"/>
      <c r="E229" s="96"/>
      <c r="F229" s="97"/>
      <c r="G229" s="97"/>
      <c r="H229" s="97"/>
      <c r="I229" s="97"/>
      <c r="J229" s="97"/>
      <c r="K229" s="97"/>
      <c r="L229" s="97"/>
      <c r="M229" s="98"/>
    </row>
    <row r="230" spans="1:13" hidden="1" x14ac:dyDescent="0.25">
      <c r="A230" s="93"/>
      <c r="B230" s="94"/>
      <c r="C230" s="95"/>
      <c r="D230" s="96"/>
      <c r="E230" s="96"/>
      <c r="F230" s="97"/>
      <c r="G230" s="97"/>
      <c r="H230" s="97"/>
      <c r="I230" s="97"/>
      <c r="J230" s="97"/>
      <c r="K230" s="97"/>
      <c r="L230" s="97"/>
      <c r="M230" s="98"/>
    </row>
    <row r="231" spans="1:13" hidden="1" x14ac:dyDescent="0.25">
      <c r="A231" s="93"/>
      <c r="B231" s="94"/>
      <c r="C231" s="95"/>
      <c r="D231" s="96"/>
      <c r="E231" s="96"/>
      <c r="F231" s="97"/>
      <c r="G231" s="97"/>
      <c r="H231" s="97"/>
      <c r="I231" s="97"/>
      <c r="J231" s="97"/>
      <c r="K231" s="97"/>
      <c r="L231" s="97"/>
      <c r="M231" s="98"/>
    </row>
    <row r="232" spans="1:13" hidden="1" x14ac:dyDescent="0.25">
      <c r="A232" s="93"/>
      <c r="B232" s="94"/>
      <c r="C232" s="95"/>
      <c r="D232" s="96"/>
      <c r="E232" s="96"/>
      <c r="F232" s="97"/>
      <c r="G232" s="97"/>
      <c r="H232" s="97"/>
      <c r="I232" s="97"/>
      <c r="J232" s="97"/>
      <c r="K232" s="97"/>
      <c r="L232" s="97"/>
      <c r="M232" s="98"/>
    </row>
    <row r="233" spans="1:13" hidden="1" x14ac:dyDescent="0.25">
      <c r="A233" s="93"/>
      <c r="B233" s="94"/>
      <c r="C233" s="95"/>
      <c r="D233" s="96"/>
      <c r="E233" s="96"/>
      <c r="F233" s="97"/>
      <c r="G233" s="97"/>
      <c r="H233" s="97"/>
      <c r="I233" s="97"/>
      <c r="J233" s="97"/>
      <c r="K233" s="97"/>
      <c r="L233" s="97"/>
      <c r="M233" s="98"/>
    </row>
    <row r="234" spans="1:13" hidden="1" x14ac:dyDescent="0.25">
      <c r="A234" s="93"/>
      <c r="B234" s="94"/>
      <c r="C234" s="95"/>
      <c r="D234" s="96"/>
      <c r="E234" s="96"/>
      <c r="F234" s="97"/>
      <c r="G234" s="97"/>
      <c r="H234" s="97"/>
      <c r="I234" s="97"/>
      <c r="J234" s="97"/>
      <c r="K234" s="97"/>
      <c r="L234" s="97"/>
      <c r="M234" s="98"/>
    </row>
    <row r="235" spans="1:13" hidden="1" x14ac:dyDescent="0.25">
      <c r="A235" s="93"/>
      <c r="B235" s="94"/>
      <c r="C235" s="95"/>
      <c r="D235" s="96"/>
      <c r="E235" s="96"/>
      <c r="F235" s="97"/>
      <c r="G235" s="97"/>
      <c r="H235" s="97"/>
      <c r="I235" s="97"/>
      <c r="J235" s="97"/>
      <c r="K235" s="97"/>
      <c r="L235" s="97"/>
      <c r="M235" s="98"/>
    </row>
    <row r="236" spans="1:13" hidden="1" x14ac:dyDescent="0.25">
      <c r="A236" s="93"/>
      <c r="B236" s="94"/>
      <c r="C236" s="95"/>
      <c r="D236" s="96"/>
      <c r="E236" s="96"/>
      <c r="F236" s="97"/>
      <c r="G236" s="97"/>
      <c r="H236" s="97"/>
      <c r="I236" s="97"/>
      <c r="J236" s="97"/>
      <c r="K236" s="97"/>
      <c r="L236" s="97"/>
      <c r="M236" s="98"/>
    </row>
    <row r="237" spans="1:13" hidden="1" x14ac:dyDescent="0.25">
      <c r="A237" s="93"/>
      <c r="B237" s="94"/>
      <c r="C237" s="95"/>
      <c r="D237" s="96"/>
      <c r="E237" s="96"/>
      <c r="F237" s="97"/>
      <c r="G237" s="97"/>
      <c r="H237" s="97"/>
      <c r="I237" s="97"/>
      <c r="J237" s="97"/>
      <c r="K237" s="97"/>
      <c r="L237" s="97"/>
      <c r="M237" s="98"/>
    </row>
    <row r="238" spans="1:13" hidden="1" x14ac:dyDescent="0.25">
      <c r="A238" s="93"/>
      <c r="B238" s="94"/>
      <c r="C238" s="95"/>
      <c r="D238" s="96"/>
      <c r="E238" s="96"/>
      <c r="F238" s="97"/>
      <c r="G238" s="97"/>
      <c r="H238" s="97"/>
      <c r="I238" s="97"/>
      <c r="J238" s="97"/>
      <c r="K238" s="97"/>
      <c r="L238" s="97"/>
      <c r="M238" s="98"/>
    </row>
    <row r="239" spans="1:13" hidden="1" x14ac:dyDescent="0.25">
      <c r="A239" s="93"/>
      <c r="B239" s="94"/>
      <c r="C239" s="95"/>
      <c r="D239" s="96"/>
      <c r="E239" s="96"/>
      <c r="F239" s="97"/>
      <c r="G239" s="97"/>
      <c r="H239" s="97"/>
      <c r="I239" s="97"/>
      <c r="J239" s="97"/>
      <c r="K239" s="97"/>
      <c r="L239" s="97"/>
      <c r="M239" s="98"/>
    </row>
    <row r="240" spans="1:13" hidden="1" x14ac:dyDescent="0.25">
      <c r="A240" s="93"/>
      <c r="B240" s="94"/>
      <c r="C240" s="95"/>
      <c r="D240" s="96"/>
      <c r="E240" s="96"/>
      <c r="F240" s="97"/>
      <c r="G240" s="97"/>
      <c r="H240" s="97"/>
      <c r="I240" s="97"/>
      <c r="J240" s="97"/>
      <c r="K240" s="97"/>
      <c r="L240" s="97"/>
      <c r="M240" s="98"/>
    </row>
    <row r="241" spans="1:13" hidden="1" x14ac:dyDescent="0.25">
      <c r="A241" s="93"/>
      <c r="B241" s="94"/>
      <c r="C241" s="95"/>
      <c r="D241" s="96"/>
      <c r="E241" s="96"/>
      <c r="F241" s="97"/>
      <c r="G241" s="97"/>
      <c r="H241" s="97"/>
      <c r="I241" s="97"/>
      <c r="J241" s="97"/>
      <c r="K241" s="97"/>
      <c r="L241" s="97"/>
      <c r="M241" s="98"/>
    </row>
    <row r="242" spans="1:13" hidden="1" x14ac:dyDescent="0.25">
      <c r="A242" s="93"/>
      <c r="B242" s="94"/>
      <c r="C242" s="95"/>
      <c r="D242" s="96"/>
      <c r="E242" s="96"/>
      <c r="F242" s="97"/>
      <c r="G242" s="97"/>
      <c r="H242" s="97"/>
      <c r="I242" s="97"/>
      <c r="J242" s="97"/>
      <c r="K242" s="97"/>
      <c r="L242" s="97"/>
      <c r="M242" s="98"/>
    </row>
    <row r="243" spans="1:13" hidden="1" x14ac:dyDescent="0.25">
      <c r="A243" s="93"/>
      <c r="B243" s="94"/>
      <c r="C243" s="95"/>
      <c r="D243" s="96"/>
      <c r="E243" s="96"/>
      <c r="F243" s="97"/>
      <c r="G243" s="97"/>
      <c r="H243" s="97"/>
      <c r="I243" s="97"/>
      <c r="J243" s="97"/>
      <c r="K243" s="97"/>
      <c r="L243" s="97"/>
      <c r="M243" s="98"/>
    </row>
    <row r="244" spans="1:13" hidden="1" x14ac:dyDescent="0.25">
      <c r="A244" s="93"/>
      <c r="B244" s="94"/>
      <c r="C244" s="95"/>
      <c r="D244" s="96"/>
      <c r="E244" s="96"/>
      <c r="F244" s="97"/>
      <c r="G244" s="97"/>
      <c r="H244" s="97"/>
      <c r="I244" s="97"/>
      <c r="J244" s="97"/>
      <c r="K244" s="97"/>
      <c r="L244" s="97"/>
      <c r="M244" s="98"/>
    </row>
    <row r="245" spans="1:13" hidden="1" x14ac:dyDescent="0.25">
      <c r="A245" s="93"/>
      <c r="B245" s="94"/>
      <c r="C245" s="95"/>
      <c r="D245" s="96"/>
      <c r="E245" s="96"/>
      <c r="F245" s="97"/>
      <c r="G245" s="97"/>
      <c r="H245" s="97"/>
      <c r="I245" s="97"/>
      <c r="J245" s="97"/>
      <c r="K245" s="97"/>
      <c r="L245" s="97"/>
      <c r="M245" s="98"/>
    </row>
    <row r="246" spans="1:13" hidden="1" x14ac:dyDescent="0.25">
      <c r="A246" s="93"/>
      <c r="B246" s="94"/>
      <c r="C246" s="95"/>
      <c r="D246" s="96"/>
      <c r="E246" s="96"/>
      <c r="F246" s="97"/>
      <c r="G246" s="97"/>
      <c r="H246" s="97"/>
      <c r="I246" s="97"/>
      <c r="J246" s="97"/>
      <c r="K246" s="97"/>
      <c r="L246" s="97"/>
      <c r="M246" s="98"/>
    </row>
    <row r="247" spans="1:13" hidden="1" x14ac:dyDescent="0.25">
      <c r="A247" s="93"/>
      <c r="B247" s="94"/>
      <c r="C247" s="95"/>
      <c r="D247" s="96"/>
      <c r="E247" s="96"/>
      <c r="F247" s="97"/>
      <c r="G247" s="97"/>
      <c r="H247" s="97"/>
      <c r="I247" s="97"/>
      <c r="J247" s="97"/>
      <c r="K247" s="97"/>
      <c r="L247" s="97"/>
      <c r="M247" s="98"/>
    </row>
    <row r="248" spans="1:13" hidden="1" x14ac:dyDescent="0.25">
      <c r="A248" s="93"/>
      <c r="B248" s="94"/>
      <c r="C248" s="95"/>
      <c r="D248" s="96"/>
      <c r="E248" s="96"/>
      <c r="F248" s="97"/>
      <c r="G248" s="97"/>
      <c r="H248" s="97"/>
      <c r="I248" s="97"/>
      <c r="J248" s="97"/>
      <c r="K248" s="97"/>
      <c r="L248" s="97"/>
      <c r="M248" s="98"/>
    </row>
    <row r="249" spans="1:13" hidden="1" x14ac:dyDescent="0.25">
      <c r="A249" s="93"/>
      <c r="B249" s="94"/>
      <c r="C249" s="95"/>
      <c r="D249" s="96"/>
      <c r="E249" s="96"/>
      <c r="F249" s="97"/>
      <c r="G249" s="97"/>
      <c r="H249" s="97"/>
      <c r="I249" s="97"/>
      <c r="J249" s="97"/>
      <c r="K249" s="97"/>
      <c r="L249" s="97"/>
      <c r="M249" s="98"/>
    </row>
    <row r="250" spans="1:13" hidden="1" x14ac:dyDescent="0.25">
      <c r="A250" s="93"/>
      <c r="B250" s="94"/>
      <c r="C250" s="95"/>
      <c r="D250" s="96"/>
      <c r="E250" s="96"/>
      <c r="F250" s="97"/>
      <c r="G250" s="97"/>
      <c r="H250" s="97"/>
      <c r="I250" s="97"/>
      <c r="J250" s="97"/>
      <c r="K250" s="97"/>
      <c r="L250" s="97"/>
      <c r="M250" s="98"/>
    </row>
    <row r="251" spans="1:13" hidden="1" x14ac:dyDescent="0.25">
      <c r="A251" s="93"/>
      <c r="B251" s="94"/>
      <c r="C251" s="95"/>
      <c r="D251" s="96"/>
      <c r="E251" s="96"/>
      <c r="F251" s="97"/>
      <c r="G251" s="97"/>
      <c r="H251" s="97"/>
      <c r="I251" s="97"/>
      <c r="J251" s="97"/>
      <c r="K251" s="97"/>
      <c r="L251" s="97"/>
      <c r="M251" s="98"/>
    </row>
    <row r="252" spans="1:13" hidden="1" x14ac:dyDescent="0.25">
      <c r="A252" s="93"/>
      <c r="B252" s="94"/>
      <c r="C252" s="95"/>
      <c r="D252" s="96"/>
      <c r="E252" s="96"/>
      <c r="F252" s="97"/>
      <c r="G252" s="97"/>
      <c r="H252" s="97"/>
      <c r="I252" s="97"/>
      <c r="J252" s="97"/>
      <c r="K252" s="97"/>
      <c r="L252" s="97"/>
      <c r="M252" s="98"/>
    </row>
    <row r="253" spans="1:13" hidden="1" x14ac:dyDescent="0.25">
      <c r="A253" s="93"/>
      <c r="B253" s="94"/>
      <c r="C253" s="95"/>
      <c r="D253" s="96"/>
      <c r="E253" s="96"/>
      <c r="F253" s="97"/>
      <c r="G253" s="97"/>
      <c r="H253" s="97"/>
      <c r="I253" s="97"/>
      <c r="J253" s="97"/>
      <c r="K253" s="97"/>
      <c r="L253" s="97"/>
      <c r="M253" s="98"/>
    </row>
    <row r="254" spans="1:13" hidden="1" x14ac:dyDescent="0.25">
      <c r="A254" s="93"/>
      <c r="B254" s="94"/>
      <c r="C254" s="95"/>
      <c r="D254" s="96"/>
      <c r="E254" s="96"/>
      <c r="F254" s="97"/>
      <c r="G254" s="97"/>
      <c r="H254" s="97"/>
      <c r="I254" s="97"/>
      <c r="J254" s="97"/>
      <c r="K254" s="97"/>
      <c r="L254" s="97"/>
      <c r="M254" s="98"/>
    </row>
    <row r="255" spans="1:13" hidden="1" x14ac:dyDescent="0.25">
      <c r="A255" s="93"/>
      <c r="B255" s="94"/>
      <c r="C255" s="95"/>
      <c r="D255" s="96"/>
      <c r="E255" s="96"/>
      <c r="F255" s="97"/>
      <c r="G255" s="97"/>
      <c r="H255" s="97"/>
      <c r="I255" s="97"/>
      <c r="J255" s="97"/>
      <c r="K255" s="97"/>
      <c r="L255" s="97"/>
      <c r="M255" s="98"/>
    </row>
    <row r="256" spans="1:13" hidden="1" x14ac:dyDescent="0.25">
      <c r="A256" s="93"/>
      <c r="B256" s="94"/>
      <c r="C256" s="95"/>
      <c r="D256" s="96"/>
      <c r="E256" s="96"/>
      <c r="F256" s="97"/>
      <c r="G256" s="97"/>
      <c r="H256" s="97"/>
      <c r="I256" s="97"/>
      <c r="J256" s="97"/>
      <c r="K256" s="97"/>
      <c r="L256" s="97"/>
      <c r="M256" s="98"/>
    </row>
    <row r="257" spans="1:13" hidden="1" x14ac:dyDescent="0.25">
      <c r="A257" s="93"/>
      <c r="B257" s="94"/>
      <c r="C257" s="95"/>
      <c r="D257" s="96"/>
      <c r="E257" s="96"/>
      <c r="F257" s="97"/>
      <c r="G257" s="97"/>
      <c r="H257" s="97"/>
      <c r="I257" s="97"/>
      <c r="J257" s="97"/>
      <c r="K257" s="97"/>
      <c r="L257" s="97"/>
      <c r="M257" s="98"/>
    </row>
    <row r="258" spans="1:13" hidden="1" x14ac:dyDescent="0.25">
      <c r="A258" s="93"/>
      <c r="B258" s="94"/>
      <c r="C258" s="95"/>
      <c r="D258" s="96"/>
      <c r="E258" s="96"/>
      <c r="F258" s="97"/>
      <c r="G258" s="97"/>
      <c r="H258" s="97"/>
      <c r="I258" s="97"/>
      <c r="J258" s="97"/>
      <c r="K258" s="97"/>
      <c r="L258" s="97"/>
      <c r="M258" s="98"/>
    </row>
    <row r="259" spans="1:13" hidden="1" x14ac:dyDescent="0.25">
      <c r="A259" s="93"/>
      <c r="B259" s="94"/>
      <c r="C259" s="95"/>
      <c r="D259" s="96"/>
      <c r="E259" s="96"/>
      <c r="F259" s="97"/>
      <c r="G259" s="97"/>
      <c r="H259" s="97"/>
      <c r="I259" s="97"/>
      <c r="J259" s="97"/>
      <c r="K259" s="97"/>
      <c r="L259" s="97"/>
      <c r="M259" s="98"/>
    </row>
    <row r="260" spans="1:13" hidden="1" x14ac:dyDescent="0.25">
      <c r="A260" s="93"/>
      <c r="B260" s="94"/>
      <c r="C260" s="95"/>
      <c r="D260" s="96"/>
      <c r="E260" s="96"/>
      <c r="F260" s="97"/>
      <c r="G260" s="97"/>
      <c r="H260" s="97"/>
      <c r="I260" s="97"/>
      <c r="J260" s="97"/>
      <c r="K260" s="97"/>
      <c r="L260" s="97"/>
      <c r="M260" s="98"/>
    </row>
    <row r="261" spans="1:13" hidden="1" x14ac:dyDescent="0.25">
      <c r="A261" s="93"/>
      <c r="B261" s="94"/>
      <c r="C261" s="95"/>
      <c r="D261" s="96"/>
      <c r="E261" s="96"/>
      <c r="F261" s="97"/>
      <c r="G261" s="97"/>
      <c r="H261" s="97"/>
      <c r="I261" s="97"/>
      <c r="J261" s="97"/>
      <c r="K261" s="97"/>
      <c r="L261" s="97"/>
      <c r="M261" s="98"/>
    </row>
    <row r="262" spans="1:13" hidden="1" x14ac:dyDescent="0.25">
      <c r="A262" s="93"/>
      <c r="B262" s="94"/>
      <c r="C262" s="95"/>
      <c r="D262" s="96"/>
      <c r="E262" s="96"/>
      <c r="F262" s="97"/>
      <c r="G262" s="97"/>
      <c r="H262" s="97"/>
      <c r="I262" s="97"/>
      <c r="J262" s="97"/>
      <c r="K262" s="97"/>
      <c r="L262" s="97"/>
      <c r="M262" s="98"/>
    </row>
    <row r="263" spans="1:13" hidden="1" x14ac:dyDescent="0.25">
      <c r="A263" s="93"/>
      <c r="B263" s="94"/>
      <c r="C263" s="95"/>
      <c r="D263" s="96"/>
      <c r="E263" s="96"/>
      <c r="F263" s="97"/>
      <c r="G263" s="97"/>
      <c r="H263" s="97"/>
      <c r="I263" s="97"/>
      <c r="J263" s="97"/>
      <c r="K263" s="97"/>
      <c r="L263" s="97"/>
      <c r="M263" s="98"/>
    </row>
    <row r="264" spans="1:13" hidden="1" x14ac:dyDescent="0.25">
      <c r="A264" s="93"/>
      <c r="B264" s="94"/>
      <c r="C264" s="95"/>
      <c r="D264" s="96"/>
      <c r="E264" s="96"/>
      <c r="F264" s="97"/>
      <c r="G264" s="97"/>
      <c r="H264" s="97"/>
      <c r="I264" s="97"/>
      <c r="J264" s="97"/>
      <c r="K264" s="97"/>
      <c r="L264" s="97"/>
      <c r="M264" s="98"/>
    </row>
    <row r="265" spans="1:13" hidden="1" x14ac:dyDescent="0.25">
      <c r="A265" s="93"/>
      <c r="B265" s="94"/>
      <c r="C265" s="95"/>
      <c r="D265" s="96"/>
      <c r="E265" s="96"/>
      <c r="F265" s="97"/>
      <c r="G265" s="97"/>
      <c r="H265" s="97"/>
      <c r="I265" s="97"/>
      <c r="J265" s="97"/>
      <c r="K265" s="97"/>
      <c r="L265" s="97"/>
      <c r="M265" s="98"/>
    </row>
    <row r="266" spans="1:13" hidden="1" x14ac:dyDescent="0.25">
      <c r="A266" s="93"/>
      <c r="B266" s="94"/>
      <c r="C266" s="95"/>
      <c r="D266" s="96"/>
      <c r="E266" s="96"/>
      <c r="F266" s="97"/>
      <c r="G266" s="97"/>
      <c r="H266" s="97"/>
      <c r="I266" s="97"/>
      <c r="J266" s="97"/>
      <c r="K266" s="97"/>
      <c r="L266" s="97"/>
      <c r="M266" s="98"/>
    </row>
    <row r="267" spans="1:13" hidden="1" x14ac:dyDescent="0.25">
      <c r="A267" s="93"/>
      <c r="B267" s="94"/>
      <c r="C267" s="95"/>
      <c r="D267" s="96"/>
      <c r="E267" s="96"/>
      <c r="F267" s="97"/>
      <c r="G267" s="97"/>
      <c r="H267" s="97"/>
      <c r="I267" s="97"/>
      <c r="J267" s="97"/>
      <c r="K267" s="97"/>
      <c r="L267" s="97"/>
      <c r="M267" s="98"/>
    </row>
    <row r="268" spans="1:13" hidden="1" x14ac:dyDescent="0.25">
      <c r="A268" s="93"/>
      <c r="B268" s="94"/>
      <c r="C268" s="95"/>
      <c r="D268" s="96"/>
      <c r="E268" s="96"/>
      <c r="F268" s="97"/>
      <c r="G268" s="97"/>
      <c r="H268" s="97"/>
      <c r="I268" s="97"/>
      <c r="J268" s="97"/>
      <c r="K268" s="97"/>
      <c r="L268" s="97"/>
      <c r="M268" s="98"/>
    </row>
    <row r="269" spans="1:13" hidden="1" x14ac:dyDescent="0.25">
      <c r="A269" s="93"/>
      <c r="B269" s="94"/>
      <c r="C269" s="95"/>
      <c r="D269" s="96"/>
      <c r="E269" s="96"/>
      <c r="F269" s="97"/>
      <c r="G269" s="97"/>
      <c r="H269" s="97"/>
      <c r="I269" s="97"/>
      <c r="J269" s="97"/>
      <c r="K269" s="97"/>
      <c r="L269" s="97"/>
      <c r="M269" s="98"/>
    </row>
    <row r="270" spans="1:13" hidden="1" x14ac:dyDescent="0.25">
      <c r="A270" s="93"/>
      <c r="B270" s="94"/>
      <c r="C270" s="95"/>
      <c r="D270" s="96"/>
      <c r="E270" s="96"/>
      <c r="F270" s="97"/>
      <c r="G270" s="97"/>
      <c r="H270" s="97"/>
      <c r="I270" s="97"/>
      <c r="J270" s="97"/>
      <c r="K270" s="97"/>
      <c r="L270" s="97"/>
      <c r="M270" s="98"/>
    </row>
    <row r="271" spans="1:13" hidden="1" x14ac:dyDescent="0.25">
      <c r="A271" s="93"/>
      <c r="B271" s="94"/>
      <c r="C271" s="95"/>
      <c r="D271" s="96"/>
      <c r="E271" s="96"/>
      <c r="F271" s="97"/>
      <c r="G271" s="97"/>
      <c r="H271" s="97"/>
      <c r="I271" s="97"/>
      <c r="J271" s="97"/>
      <c r="K271" s="97"/>
      <c r="L271" s="97"/>
      <c r="M271" s="98"/>
    </row>
    <row r="272" spans="1:13" hidden="1" x14ac:dyDescent="0.25">
      <c r="A272" s="93"/>
      <c r="B272" s="94"/>
      <c r="C272" s="95"/>
      <c r="D272" s="96"/>
      <c r="E272" s="96"/>
      <c r="F272" s="97"/>
      <c r="G272" s="97"/>
      <c r="H272" s="97"/>
      <c r="I272" s="97"/>
      <c r="J272" s="97"/>
      <c r="K272" s="97"/>
      <c r="L272" s="97"/>
      <c r="M272" s="98"/>
    </row>
    <row r="273" spans="1:13" hidden="1" x14ac:dyDescent="0.25">
      <c r="A273" s="93"/>
      <c r="B273" s="94"/>
      <c r="C273" s="95"/>
      <c r="D273" s="96"/>
      <c r="E273" s="96"/>
      <c r="F273" s="97"/>
      <c r="G273" s="97"/>
      <c r="H273" s="97"/>
      <c r="I273" s="97"/>
      <c r="J273" s="97"/>
      <c r="K273" s="97"/>
      <c r="L273" s="97"/>
      <c r="M273" s="98"/>
    </row>
    <row r="274" spans="1:13" hidden="1" x14ac:dyDescent="0.25">
      <c r="A274" s="93"/>
      <c r="B274" s="94"/>
      <c r="C274" s="95"/>
      <c r="D274" s="96"/>
      <c r="E274" s="96"/>
      <c r="F274" s="97"/>
      <c r="G274" s="97"/>
      <c r="H274" s="97"/>
      <c r="I274" s="97"/>
      <c r="J274" s="97"/>
      <c r="K274" s="97"/>
      <c r="L274" s="97"/>
      <c r="M274" s="98"/>
    </row>
    <row r="275" spans="1:13" hidden="1" x14ac:dyDescent="0.25">
      <c r="A275" s="93"/>
      <c r="B275" s="94"/>
      <c r="C275" s="95"/>
      <c r="D275" s="96"/>
      <c r="E275" s="96"/>
      <c r="F275" s="97"/>
      <c r="G275" s="97"/>
      <c r="H275" s="97"/>
      <c r="I275" s="97"/>
      <c r="J275" s="97"/>
      <c r="K275" s="97"/>
      <c r="L275" s="97"/>
      <c r="M275" s="98"/>
    </row>
    <row r="276" spans="1:13" hidden="1" x14ac:dyDescent="0.25">
      <c r="A276" s="93"/>
      <c r="B276" s="94"/>
      <c r="C276" s="95"/>
      <c r="D276" s="96"/>
      <c r="E276" s="96"/>
      <c r="F276" s="97"/>
      <c r="G276" s="97"/>
      <c r="H276" s="97"/>
      <c r="I276" s="97"/>
      <c r="J276" s="97"/>
      <c r="K276" s="97"/>
      <c r="L276" s="97"/>
      <c r="M276" s="98"/>
    </row>
    <row r="277" spans="1:13" hidden="1" x14ac:dyDescent="0.25">
      <c r="A277" s="93"/>
      <c r="B277" s="94"/>
      <c r="C277" s="95"/>
      <c r="D277" s="96"/>
      <c r="E277" s="96"/>
      <c r="F277" s="97"/>
      <c r="G277" s="97"/>
      <c r="H277" s="97"/>
      <c r="I277" s="97"/>
      <c r="J277" s="97"/>
      <c r="K277" s="97"/>
      <c r="L277" s="97"/>
      <c r="M277" s="98"/>
    </row>
    <row r="278" spans="1:13" hidden="1" x14ac:dyDescent="0.25">
      <c r="A278" s="93"/>
      <c r="B278" s="94"/>
      <c r="C278" s="95"/>
      <c r="D278" s="96"/>
      <c r="E278" s="96"/>
      <c r="F278" s="97"/>
      <c r="G278" s="97"/>
      <c r="H278" s="97"/>
      <c r="I278" s="97"/>
      <c r="J278" s="97"/>
      <c r="K278" s="97"/>
      <c r="L278" s="97"/>
      <c r="M278" s="98"/>
    </row>
    <row r="279" spans="1:13" hidden="1" x14ac:dyDescent="0.25">
      <c r="A279" s="93"/>
      <c r="B279" s="94"/>
      <c r="C279" s="95"/>
      <c r="D279" s="96"/>
      <c r="E279" s="96"/>
      <c r="F279" s="97"/>
      <c r="G279" s="97"/>
      <c r="H279" s="97"/>
      <c r="I279" s="97"/>
      <c r="J279" s="97"/>
      <c r="K279" s="97"/>
      <c r="L279" s="97"/>
      <c r="M279" s="98"/>
    </row>
    <row r="280" spans="1:13" hidden="1" x14ac:dyDescent="0.25">
      <c r="A280" s="93"/>
      <c r="B280" s="94"/>
      <c r="C280" s="95"/>
      <c r="D280" s="96"/>
      <c r="E280" s="96"/>
      <c r="F280" s="97"/>
      <c r="G280" s="97"/>
      <c r="H280" s="97"/>
      <c r="I280" s="97"/>
      <c r="J280" s="97"/>
      <c r="K280" s="97"/>
      <c r="L280" s="97"/>
      <c r="M280" s="98"/>
    </row>
    <row r="281" spans="1:13" hidden="1" x14ac:dyDescent="0.25">
      <c r="A281" s="93"/>
      <c r="B281" s="94"/>
      <c r="C281" s="95"/>
      <c r="D281" s="96"/>
      <c r="E281" s="96"/>
      <c r="F281" s="97"/>
      <c r="G281" s="97"/>
      <c r="H281" s="97"/>
      <c r="I281" s="97"/>
      <c r="J281" s="97"/>
      <c r="K281" s="97"/>
      <c r="L281" s="97"/>
      <c r="M281" s="98"/>
    </row>
    <row r="282" spans="1:13" hidden="1" x14ac:dyDescent="0.25">
      <c r="A282" s="93"/>
      <c r="B282" s="94"/>
      <c r="C282" s="95"/>
      <c r="D282" s="96"/>
      <c r="E282" s="96"/>
      <c r="F282" s="97"/>
      <c r="G282" s="97"/>
      <c r="H282" s="97"/>
      <c r="I282" s="97"/>
      <c r="J282" s="97"/>
      <c r="K282" s="97"/>
      <c r="L282" s="97"/>
      <c r="M282" s="98"/>
    </row>
    <row r="283" spans="1:13" hidden="1" x14ac:dyDescent="0.25">
      <c r="A283" s="93"/>
      <c r="B283" s="94"/>
      <c r="C283" s="95"/>
      <c r="D283" s="96"/>
      <c r="E283" s="96"/>
      <c r="F283" s="97"/>
      <c r="G283" s="97"/>
      <c r="H283" s="97"/>
      <c r="I283" s="97"/>
      <c r="J283" s="97"/>
      <c r="K283" s="97"/>
      <c r="L283" s="97"/>
      <c r="M283" s="98"/>
    </row>
    <row r="284" spans="1:13" hidden="1" x14ac:dyDescent="0.25">
      <c r="A284" s="93"/>
      <c r="B284" s="94"/>
      <c r="C284" s="95"/>
      <c r="D284" s="96"/>
      <c r="E284" s="96"/>
      <c r="F284" s="97"/>
      <c r="G284" s="97"/>
      <c r="H284" s="97"/>
      <c r="I284" s="97"/>
      <c r="J284" s="97"/>
      <c r="K284" s="97"/>
      <c r="L284" s="97"/>
      <c r="M284" s="98"/>
    </row>
    <row r="285" spans="1:13" hidden="1" x14ac:dyDescent="0.25">
      <c r="A285" s="93"/>
      <c r="B285" s="94"/>
      <c r="C285" s="95"/>
      <c r="D285" s="96"/>
      <c r="E285" s="96"/>
      <c r="F285" s="97"/>
      <c r="G285" s="97"/>
      <c r="H285" s="97"/>
      <c r="I285" s="97"/>
      <c r="J285" s="97"/>
      <c r="K285" s="97"/>
      <c r="L285" s="97"/>
      <c r="M285" s="98"/>
    </row>
    <row r="286" spans="1:13" hidden="1" x14ac:dyDescent="0.25">
      <c r="A286" s="93"/>
      <c r="B286" s="94"/>
      <c r="C286" s="95"/>
      <c r="D286" s="96"/>
      <c r="E286" s="96"/>
      <c r="F286" s="97"/>
      <c r="G286" s="97"/>
      <c r="H286" s="97"/>
      <c r="I286" s="97"/>
      <c r="J286" s="97"/>
      <c r="K286" s="97"/>
      <c r="L286" s="97"/>
      <c r="M286" s="98"/>
    </row>
    <row r="287" spans="1:13" hidden="1" x14ac:dyDescent="0.25">
      <c r="A287" s="93"/>
      <c r="B287" s="94"/>
      <c r="C287" s="95"/>
      <c r="D287" s="96"/>
      <c r="E287" s="96"/>
      <c r="F287" s="97"/>
      <c r="G287" s="97"/>
      <c r="H287" s="97"/>
      <c r="I287" s="97"/>
      <c r="J287" s="97"/>
      <c r="K287" s="97"/>
      <c r="L287" s="97"/>
      <c r="M287" s="98"/>
    </row>
    <row r="288" spans="1:13" hidden="1" x14ac:dyDescent="0.25">
      <c r="A288" s="93"/>
      <c r="B288" s="94"/>
      <c r="C288" s="95"/>
      <c r="D288" s="96"/>
      <c r="E288" s="96"/>
      <c r="F288" s="97"/>
      <c r="G288" s="97"/>
      <c r="H288" s="97"/>
      <c r="I288" s="97"/>
      <c r="J288" s="97"/>
      <c r="K288" s="97"/>
      <c r="L288" s="97"/>
      <c r="M288" s="98"/>
    </row>
    <row r="289" spans="1:13" hidden="1" x14ac:dyDescent="0.25">
      <c r="A289" s="93"/>
      <c r="B289" s="94"/>
      <c r="C289" s="95"/>
      <c r="D289" s="96"/>
      <c r="E289" s="96"/>
      <c r="F289" s="97"/>
      <c r="G289" s="97"/>
      <c r="H289" s="97"/>
      <c r="I289" s="97"/>
      <c r="J289" s="97"/>
      <c r="K289" s="97"/>
      <c r="L289" s="97"/>
      <c r="M289" s="98"/>
    </row>
    <row r="290" spans="1:13" hidden="1" x14ac:dyDescent="0.25">
      <c r="A290" s="93"/>
      <c r="B290" s="94"/>
      <c r="C290" s="95"/>
      <c r="D290" s="96"/>
      <c r="E290" s="96"/>
      <c r="F290" s="97"/>
      <c r="G290" s="97"/>
      <c r="H290" s="97"/>
      <c r="I290" s="97"/>
      <c r="J290" s="97"/>
      <c r="K290" s="97"/>
      <c r="L290" s="97"/>
      <c r="M290" s="98"/>
    </row>
    <row r="291" spans="1:13" hidden="1" x14ac:dyDescent="0.25">
      <c r="A291" s="93"/>
      <c r="B291" s="94"/>
      <c r="C291" s="95"/>
      <c r="D291" s="96"/>
      <c r="E291" s="96"/>
      <c r="F291" s="97"/>
      <c r="G291" s="97"/>
      <c r="H291" s="97"/>
      <c r="I291" s="97"/>
      <c r="J291" s="97"/>
      <c r="K291" s="97"/>
      <c r="L291" s="97"/>
      <c r="M291" s="98"/>
    </row>
    <row r="292" spans="1:13" hidden="1" x14ac:dyDescent="0.25">
      <c r="A292" s="93"/>
      <c r="B292" s="94"/>
      <c r="C292" s="95"/>
      <c r="D292" s="96"/>
      <c r="E292" s="96"/>
      <c r="F292" s="97"/>
      <c r="G292" s="97"/>
      <c r="H292" s="97"/>
      <c r="I292" s="97"/>
      <c r="J292" s="97"/>
      <c r="K292" s="97"/>
      <c r="L292" s="97"/>
      <c r="M292" s="98"/>
    </row>
    <row r="293" spans="1:13" hidden="1" x14ac:dyDescent="0.25">
      <c r="A293" s="93"/>
      <c r="B293" s="94"/>
      <c r="C293" s="95"/>
      <c r="D293" s="96"/>
      <c r="E293" s="96"/>
      <c r="F293" s="97"/>
      <c r="G293" s="97"/>
      <c r="H293" s="97"/>
      <c r="I293" s="97"/>
      <c r="J293" s="97"/>
      <c r="K293" s="97"/>
      <c r="L293" s="97"/>
      <c r="M293" s="98"/>
    </row>
    <row r="294" spans="1:13" hidden="1" x14ac:dyDescent="0.25">
      <c r="A294" s="93"/>
      <c r="B294" s="94"/>
      <c r="C294" s="95"/>
      <c r="D294" s="96"/>
      <c r="E294" s="96"/>
      <c r="F294" s="97"/>
      <c r="G294" s="97"/>
      <c r="H294" s="97"/>
      <c r="I294" s="97"/>
      <c r="J294" s="97"/>
      <c r="K294" s="97"/>
      <c r="L294" s="97"/>
      <c r="M294" s="98"/>
    </row>
    <row r="295" spans="1:13" hidden="1" x14ac:dyDescent="0.25">
      <c r="A295" s="93"/>
      <c r="B295" s="94"/>
      <c r="C295" s="95"/>
      <c r="D295" s="96"/>
      <c r="E295" s="96"/>
      <c r="F295" s="97"/>
      <c r="G295" s="97"/>
      <c r="H295" s="97"/>
      <c r="I295" s="97"/>
      <c r="J295" s="97"/>
      <c r="K295" s="97"/>
      <c r="L295" s="97"/>
      <c r="M295" s="98"/>
    </row>
    <row r="296" spans="1:13" hidden="1" x14ac:dyDescent="0.25">
      <c r="A296" s="93"/>
      <c r="B296" s="94"/>
      <c r="C296" s="95"/>
      <c r="D296" s="96"/>
      <c r="E296" s="96"/>
      <c r="F296" s="97"/>
      <c r="G296" s="97"/>
      <c r="H296" s="97"/>
      <c r="I296" s="97"/>
      <c r="J296" s="97"/>
      <c r="K296" s="97"/>
      <c r="L296" s="97"/>
      <c r="M296" s="98"/>
    </row>
    <row r="297" spans="1:13" hidden="1" x14ac:dyDescent="0.25">
      <c r="A297" s="93"/>
      <c r="B297" s="94"/>
      <c r="C297" s="95"/>
      <c r="D297" s="96"/>
      <c r="E297" s="96"/>
      <c r="F297" s="97"/>
      <c r="G297" s="97"/>
      <c r="H297" s="97"/>
      <c r="I297" s="97"/>
      <c r="J297" s="97"/>
      <c r="K297" s="97"/>
      <c r="L297" s="97"/>
      <c r="M297" s="98"/>
    </row>
    <row r="298" spans="1:13" hidden="1" x14ac:dyDescent="0.25">
      <c r="A298" s="93"/>
      <c r="B298" s="94"/>
      <c r="C298" s="95"/>
      <c r="D298" s="96"/>
      <c r="E298" s="96"/>
      <c r="F298" s="97"/>
      <c r="G298" s="97"/>
      <c r="H298" s="97"/>
      <c r="I298" s="97"/>
      <c r="J298" s="97"/>
      <c r="K298" s="97"/>
      <c r="L298" s="97"/>
      <c r="M298" s="98"/>
    </row>
    <row r="299" spans="1:13" hidden="1" x14ac:dyDescent="0.25">
      <c r="A299" s="93"/>
      <c r="B299" s="94"/>
      <c r="C299" s="95"/>
      <c r="D299" s="96"/>
      <c r="E299" s="96"/>
      <c r="F299" s="97"/>
      <c r="G299" s="97"/>
      <c r="H299" s="97"/>
      <c r="I299" s="97"/>
      <c r="J299" s="97"/>
      <c r="K299" s="97"/>
      <c r="L299" s="97"/>
      <c r="M299" s="98"/>
    </row>
    <row r="300" spans="1:13" hidden="1" x14ac:dyDescent="0.25">
      <c r="A300" s="93"/>
      <c r="B300" s="94"/>
      <c r="C300" s="95"/>
      <c r="D300" s="96"/>
      <c r="E300" s="96"/>
      <c r="F300" s="97"/>
      <c r="G300" s="97"/>
      <c r="H300" s="97"/>
      <c r="I300" s="97"/>
      <c r="J300" s="97"/>
      <c r="K300" s="97"/>
      <c r="L300" s="97"/>
      <c r="M300" s="98"/>
    </row>
    <row r="301" spans="1:13" hidden="1" x14ac:dyDescent="0.25">
      <c r="A301" s="93"/>
      <c r="B301" s="94"/>
      <c r="C301" s="95"/>
      <c r="D301" s="96"/>
      <c r="E301" s="96"/>
      <c r="F301" s="97"/>
      <c r="G301" s="97"/>
      <c r="H301" s="97"/>
      <c r="I301" s="97"/>
      <c r="J301" s="97"/>
      <c r="K301" s="97"/>
      <c r="L301" s="97"/>
      <c r="M301" s="98"/>
    </row>
    <row r="302" spans="1:13" hidden="1" x14ac:dyDescent="0.25">
      <c r="A302" s="93"/>
      <c r="B302" s="94"/>
      <c r="C302" s="95"/>
      <c r="D302" s="96"/>
      <c r="E302" s="96"/>
      <c r="F302" s="97"/>
      <c r="G302" s="97"/>
      <c r="H302" s="97"/>
      <c r="I302" s="97"/>
      <c r="J302" s="97"/>
      <c r="K302" s="97"/>
      <c r="L302" s="97"/>
      <c r="M302" s="98"/>
    </row>
    <row r="303" spans="1:13" hidden="1" x14ac:dyDescent="0.25">
      <c r="A303" s="93"/>
      <c r="B303" s="94"/>
      <c r="C303" s="95"/>
      <c r="D303" s="96"/>
      <c r="E303" s="96"/>
      <c r="F303" s="97"/>
      <c r="G303" s="97"/>
      <c r="H303" s="97"/>
      <c r="I303" s="97"/>
      <c r="J303" s="97"/>
      <c r="K303" s="97"/>
      <c r="L303" s="97"/>
      <c r="M303" s="98"/>
    </row>
    <row r="304" spans="1:13" hidden="1" x14ac:dyDescent="0.25">
      <c r="A304" s="93"/>
      <c r="B304" s="94"/>
      <c r="C304" s="95"/>
      <c r="D304" s="96"/>
      <c r="E304" s="96"/>
      <c r="F304" s="97"/>
      <c r="G304" s="97"/>
      <c r="H304" s="97"/>
      <c r="I304" s="97"/>
      <c r="J304" s="97"/>
      <c r="K304" s="97"/>
      <c r="L304" s="97"/>
      <c r="M304" s="98"/>
    </row>
    <row r="305" spans="1:13" hidden="1" x14ac:dyDescent="0.25">
      <c r="A305" s="93"/>
      <c r="B305" s="94"/>
      <c r="C305" s="95"/>
      <c r="D305" s="96"/>
      <c r="E305" s="96"/>
      <c r="F305" s="97"/>
      <c r="G305" s="97"/>
      <c r="H305" s="97"/>
      <c r="I305" s="97"/>
      <c r="J305" s="97"/>
      <c r="K305" s="97"/>
      <c r="L305" s="97"/>
      <c r="M305" s="98"/>
    </row>
    <row r="306" spans="1:13" hidden="1" x14ac:dyDescent="0.25">
      <c r="A306" s="93"/>
      <c r="B306" s="94"/>
      <c r="C306" s="95"/>
      <c r="D306" s="96"/>
      <c r="E306" s="96"/>
      <c r="F306" s="97"/>
      <c r="G306" s="97"/>
      <c r="H306" s="97"/>
      <c r="I306" s="97"/>
      <c r="J306" s="97"/>
      <c r="K306" s="97"/>
      <c r="L306" s="97"/>
      <c r="M306" s="98"/>
    </row>
    <row r="307" spans="1:13" hidden="1" x14ac:dyDescent="0.25">
      <c r="A307" s="93"/>
      <c r="B307" s="94"/>
      <c r="C307" s="95"/>
      <c r="D307" s="96"/>
      <c r="E307" s="96"/>
      <c r="F307" s="97"/>
      <c r="G307" s="97"/>
      <c r="H307" s="97"/>
      <c r="I307" s="97"/>
      <c r="J307" s="97"/>
      <c r="K307" s="97"/>
      <c r="L307" s="97"/>
      <c r="M307" s="98"/>
    </row>
    <row r="308" spans="1:13" hidden="1" x14ac:dyDescent="0.25">
      <c r="A308" s="93"/>
      <c r="B308" s="94"/>
      <c r="C308" s="95"/>
      <c r="D308" s="96"/>
      <c r="E308" s="96"/>
      <c r="F308" s="97"/>
      <c r="G308" s="97"/>
      <c r="H308" s="97"/>
      <c r="I308" s="97"/>
      <c r="J308" s="97"/>
      <c r="K308" s="97"/>
      <c r="L308" s="97"/>
      <c r="M308" s="98"/>
    </row>
    <row r="309" spans="1:13" hidden="1" x14ac:dyDescent="0.25">
      <c r="A309" s="93"/>
      <c r="B309" s="94"/>
      <c r="C309" s="95"/>
      <c r="D309" s="96"/>
      <c r="E309" s="96"/>
      <c r="F309" s="97"/>
      <c r="G309" s="97"/>
      <c r="H309" s="97"/>
      <c r="I309" s="97"/>
      <c r="J309" s="97"/>
      <c r="K309" s="97"/>
      <c r="L309" s="97"/>
      <c r="M309" s="98"/>
    </row>
    <row r="310" spans="1:13" hidden="1" x14ac:dyDescent="0.25">
      <c r="A310" s="93"/>
      <c r="B310" s="94"/>
      <c r="C310" s="95"/>
      <c r="D310" s="96"/>
      <c r="E310" s="96"/>
      <c r="F310" s="97"/>
      <c r="G310" s="97"/>
      <c r="H310" s="97"/>
      <c r="I310" s="97"/>
      <c r="J310" s="97"/>
      <c r="K310" s="97"/>
      <c r="L310" s="97"/>
      <c r="M310" s="98"/>
    </row>
    <row r="311" spans="1:13" hidden="1" x14ac:dyDescent="0.25">
      <c r="A311" s="93"/>
      <c r="B311" s="94"/>
      <c r="C311" s="95"/>
      <c r="D311" s="96"/>
      <c r="E311" s="96"/>
      <c r="F311" s="97"/>
      <c r="G311" s="97"/>
      <c r="H311" s="97"/>
      <c r="I311" s="97"/>
      <c r="J311" s="97"/>
      <c r="K311" s="97"/>
      <c r="L311" s="97"/>
      <c r="M311" s="98"/>
    </row>
    <row r="312" spans="1:13" hidden="1" x14ac:dyDescent="0.25">
      <c r="A312" s="93"/>
      <c r="B312" s="94"/>
      <c r="C312" s="95"/>
      <c r="D312" s="96"/>
      <c r="E312" s="96"/>
      <c r="F312" s="97"/>
      <c r="G312" s="97"/>
      <c r="H312" s="97"/>
      <c r="I312" s="97"/>
      <c r="J312" s="97"/>
      <c r="K312" s="97"/>
      <c r="L312" s="97"/>
      <c r="M312" s="98"/>
    </row>
    <row r="313" spans="1:13" hidden="1" x14ac:dyDescent="0.25">
      <c r="A313" s="93"/>
      <c r="B313" s="94"/>
      <c r="C313" s="95"/>
      <c r="D313" s="96"/>
      <c r="E313" s="96"/>
      <c r="F313" s="97"/>
      <c r="G313" s="97"/>
      <c r="H313" s="97"/>
      <c r="I313" s="97"/>
      <c r="J313" s="97"/>
      <c r="K313" s="97"/>
      <c r="L313" s="97"/>
      <c r="M313" s="98"/>
    </row>
    <row r="314" spans="1:13" hidden="1" x14ac:dyDescent="0.25">
      <c r="A314" s="93"/>
      <c r="B314" s="94"/>
      <c r="C314" s="95"/>
      <c r="D314" s="96"/>
      <c r="E314" s="96"/>
      <c r="F314" s="97"/>
      <c r="G314" s="97"/>
      <c r="H314" s="97"/>
      <c r="I314" s="97"/>
      <c r="J314" s="97"/>
      <c r="K314" s="97"/>
      <c r="L314" s="97"/>
      <c r="M314" s="98"/>
    </row>
    <row r="315" spans="1:13" hidden="1" x14ac:dyDescent="0.25">
      <c r="A315" s="93"/>
      <c r="B315" s="94"/>
      <c r="C315" s="95"/>
      <c r="D315" s="96"/>
      <c r="E315" s="96"/>
      <c r="F315" s="97"/>
      <c r="G315" s="97"/>
      <c r="H315" s="97"/>
      <c r="I315" s="97"/>
      <c r="J315" s="97"/>
      <c r="K315" s="97"/>
      <c r="L315" s="97"/>
      <c r="M315" s="98"/>
    </row>
    <row r="316" spans="1:13" hidden="1" x14ac:dyDescent="0.25">
      <c r="A316" s="93"/>
      <c r="B316" s="94"/>
      <c r="C316" s="95"/>
      <c r="D316" s="96"/>
      <c r="E316" s="96"/>
      <c r="F316" s="97"/>
      <c r="G316" s="97"/>
      <c r="H316" s="97"/>
      <c r="I316" s="97"/>
      <c r="J316" s="97"/>
      <c r="K316" s="97"/>
      <c r="L316" s="97"/>
      <c r="M316" s="98"/>
    </row>
    <row r="317" spans="1:13" hidden="1" x14ac:dyDescent="0.25">
      <c r="A317" s="93"/>
      <c r="B317" s="94"/>
      <c r="C317" s="95"/>
      <c r="D317" s="96"/>
      <c r="E317" s="96"/>
      <c r="F317" s="97"/>
      <c r="G317" s="97"/>
      <c r="H317" s="97"/>
      <c r="I317" s="97"/>
      <c r="J317" s="97"/>
      <c r="K317" s="97"/>
      <c r="L317" s="97"/>
      <c r="M317" s="98"/>
    </row>
    <row r="318" spans="1:13" hidden="1" x14ac:dyDescent="0.25">
      <c r="A318" s="93"/>
      <c r="B318" s="94"/>
      <c r="C318" s="95"/>
      <c r="D318" s="96"/>
      <c r="E318" s="96"/>
      <c r="F318" s="97"/>
      <c r="G318" s="97"/>
      <c r="H318" s="97"/>
      <c r="I318" s="97"/>
      <c r="J318" s="97"/>
      <c r="K318" s="97"/>
      <c r="L318" s="97"/>
      <c r="M318" s="98"/>
    </row>
    <row r="319" spans="1:13" hidden="1" x14ac:dyDescent="0.25">
      <c r="A319" s="93"/>
      <c r="B319" s="94"/>
      <c r="C319" s="95"/>
      <c r="D319" s="96"/>
      <c r="E319" s="96"/>
      <c r="F319" s="97"/>
      <c r="G319" s="97"/>
      <c r="H319" s="97"/>
      <c r="I319" s="97"/>
      <c r="J319" s="97"/>
      <c r="K319" s="97"/>
      <c r="L319" s="97"/>
      <c r="M319" s="98"/>
    </row>
    <row r="320" spans="1:13" hidden="1" x14ac:dyDescent="0.25">
      <c r="A320" s="93"/>
      <c r="B320" s="94"/>
      <c r="C320" s="95"/>
      <c r="D320" s="96"/>
      <c r="E320" s="96"/>
      <c r="F320" s="97"/>
      <c r="G320" s="97"/>
      <c r="H320" s="97"/>
      <c r="I320" s="97"/>
      <c r="J320" s="97"/>
      <c r="K320" s="97"/>
      <c r="L320" s="97"/>
      <c r="M320" s="98"/>
    </row>
    <row r="321" spans="1:13" hidden="1" x14ac:dyDescent="0.25">
      <c r="A321" s="93"/>
      <c r="B321" s="94"/>
      <c r="C321" s="95"/>
      <c r="D321" s="96"/>
      <c r="E321" s="96"/>
      <c r="F321" s="97"/>
      <c r="G321" s="97"/>
      <c r="H321" s="97"/>
      <c r="I321" s="97"/>
      <c r="J321" s="97"/>
      <c r="K321" s="97"/>
      <c r="L321" s="97"/>
      <c r="M321" s="98"/>
    </row>
    <row r="322" spans="1:13" hidden="1" x14ac:dyDescent="0.25">
      <c r="A322" s="93"/>
      <c r="B322" s="94"/>
      <c r="C322" s="95"/>
      <c r="D322" s="96"/>
      <c r="E322" s="96"/>
      <c r="F322" s="97"/>
      <c r="G322" s="97"/>
      <c r="H322" s="97"/>
      <c r="I322" s="97"/>
      <c r="J322" s="97"/>
      <c r="K322" s="97"/>
      <c r="L322" s="97"/>
      <c r="M322" s="98"/>
    </row>
    <row r="323" spans="1:13" hidden="1" x14ac:dyDescent="0.25">
      <c r="A323" s="93"/>
      <c r="B323" s="94"/>
      <c r="C323" s="95"/>
      <c r="D323" s="96"/>
      <c r="E323" s="96"/>
      <c r="F323" s="97"/>
      <c r="G323" s="97"/>
      <c r="H323" s="97"/>
      <c r="I323" s="97"/>
      <c r="J323" s="97"/>
      <c r="K323" s="97"/>
      <c r="L323" s="97"/>
      <c r="M323" s="98"/>
    </row>
    <row r="324" spans="1:13" hidden="1" x14ac:dyDescent="0.25">
      <c r="A324" s="93"/>
      <c r="B324" s="94"/>
      <c r="C324" s="95"/>
      <c r="D324" s="96"/>
      <c r="E324" s="96"/>
      <c r="F324" s="97"/>
      <c r="G324" s="97"/>
      <c r="H324" s="97"/>
      <c r="I324" s="97"/>
      <c r="J324" s="97"/>
      <c r="K324" s="97"/>
      <c r="L324" s="97"/>
      <c r="M324" s="98"/>
    </row>
    <row r="325" spans="1:13" hidden="1" x14ac:dyDescent="0.25">
      <c r="A325" s="93"/>
      <c r="B325" s="94"/>
      <c r="C325" s="95"/>
      <c r="D325" s="96"/>
      <c r="E325" s="96"/>
      <c r="F325" s="97"/>
      <c r="G325" s="97"/>
      <c r="H325" s="97"/>
      <c r="I325" s="97"/>
      <c r="J325" s="97"/>
      <c r="K325" s="97"/>
      <c r="L325" s="97"/>
      <c r="M325" s="98"/>
    </row>
    <row r="326" spans="1:13" hidden="1" x14ac:dyDescent="0.25">
      <c r="A326" s="93"/>
      <c r="B326" s="94"/>
      <c r="C326" s="95"/>
      <c r="D326" s="96"/>
      <c r="E326" s="96"/>
      <c r="F326" s="97"/>
      <c r="G326" s="97"/>
      <c r="H326" s="97"/>
      <c r="I326" s="97"/>
      <c r="J326" s="97"/>
      <c r="K326" s="97"/>
      <c r="L326" s="97"/>
      <c r="M326" s="98"/>
    </row>
    <row r="327" spans="1:13" hidden="1" x14ac:dyDescent="0.25">
      <c r="A327" s="93"/>
      <c r="B327" s="94"/>
      <c r="C327" s="95"/>
      <c r="D327" s="96"/>
      <c r="E327" s="96"/>
      <c r="F327" s="97"/>
      <c r="G327" s="97"/>
      <c r="H327" s="97"/>
      <c r="I327" s="97"/>
      <c r="J327" s="97"/>
      <c r="K327" s="97"/>
      <c r="L327" s="97"/>
      <c r="M327" s="98"/>
    </row>
    <row r="328" spans="1:13" hidden="1" x14ac:dyDescent="0.25">
      <c r="A328" s="93"/>
      <c r="B328" s="94"/>
      <c r="C328" s="95"/>
      <c r="D328" s="96"/>
      <c r="E328" s="96"/>
      <c r="F328" s="97"/>
      <c r="G328" s="97"/>
      <c r="H328" s="97"/>
      <c r="I328" s="97"/>
      <c r="J328" s="97"/>
      <c r="K328" s="97"/>
      <c r="L328" s="97"/>
      <c r="M328" s="98"/>
    </row>
    <row r="329" spans="1:13" hidden="1" x14ac:dyDescent="0.25">
      <c r="A329" s="93"/>
      <c r="B329" s="94"/>
      <c r="C329" s="95"/>
      <c r="D329" s="96"/>
      <c r="E329" s="96"/>
      <c r="F329" s="97"/>
      <c r="G329" s="97"/>
      <c r="H329" s="97"/>
      <c r="I329" s="97"/>
      <c r="J329" s="97"/>
      <c r="K329" s="97"/>
      <c r="L329" s="97"/>
      <c r="M329" s="98"/>
    </row>
    <row r="330" spans="1:13" hidden="1" x14ac:dyDescent="0.25">
      <c r="A330" s="93"/>
      <c r="B330" s="94"/>
      <c r="C330" s="95"/>
      <c r="D330" s="96"/>
      <c r="E330" s="96"/>
      <c r="F330" s="97"/>
      <c r="G330" s="97"/>
      <c r="H330" s="97"/>
      <c r="I330" s="97"/>
      <c r="J330" s="97"/>
      <c r="K330" s="97"/>
      <c r="L330" s="97"/>
      <c r="M330" s="98"/>
    </row>
    <row r="331" spans="1:13" hidden="1" x14ac:dyDescent="0.25">
      <c r="A331" s="93"/>
      <c r="B331" s="94"/>
      <c r="C331" s="95"/>
      <c r="D331" s="96"/>
      <c r="E331" s="96"/>
      <c r="F331" s="97"/>
      <c r="G331" s="97"/>
      <c r="H331" s="97"/>
      <c r="I331" s="97"/>
      <c r="J331" s="97"/>
      <c r="K331" s="97"/>
      <c r="L331" s="97"/>
      <c r="M331" s="98"/>
    </row>
    <row r="332" spans="1:13" hidden="1" x14ac:dyDescent="0.25">
      <c r="A332" s="93"/>
      <c r="B332" s="94"/>
      <c r="C332" s="95"/>
      <c r="D332" s="96"/>
      <c r="E332" s="96"/>
      <c r="F332" s="97"/>
      <c r="G332" s="97"/>
      <c r="H332" s="97"/>
      <c r="I332" s="97"/>
      <c r="J332" s="97"/>
      <c r="K332" s="97"/>
      <c r="L332" s="97"/>
      <c r="M332" s="98"/>
    </row>
    <row r="333" spans="1:13" hidden="1" x14ac:dyDescent="0.25">
      <c r="A333" s="93"/>
      <c r="B333" s="94"/>
      <c r="C333" s="95"/>
      <c r="D333" s="96"/>
      <c r="E333" s="96"/>
      <c r="F333" s="97"/>
      <c r="G333" s="97"/>
      <c r="H333" s="97"/>
      <c r="I333" s="97"/>
      <c r="J333" s="97"/>
      <c r="K333" s="97"/>
      <c r="L333" s="97"/>
      <c r="M333" s="98"/>
    </row>
    <row r="334" spans="1:13" hidden="1" x14ac:dyDescent="0.25">
      <c r="A334" s="93"/>
      <c r="B334" s="94"/>
      <c r="C334" s="95"/>
      <c r="D334" s="96"/>
      <c r="E334" s="96"/>
      <c r="F334" s="97"/>
      <c r="G334" s="97"/>
      <c r="H334" s="97"/>
      <c r="I334" s="97"/>
      <c r="J334" s="97"/>
      <c r="K334" s="97"/>
      <c r="L334" s="97"/>
      <c r="M334" s="98"/>
    </row>
    <row r="335" spans="1:13" hidden="1" x14ac:dyDescent="0.25">
      <c r="A335" s="93"/>
      <c r="B335" s="94"/>
      <c r="C335" s="95"/>
      <c r="D335" s="96"/>
      <c r="E335" s="96"/>
      <c r="F335" s="97"/>
      <c r="G335" s="97"/>
      <c r="H335" s="97"/>
      <c r="I335" s="97"/>
      <c r="J335" s="97"/>
      <c r="K335" s="97"/>
      <c r="L335" s="97"/>
      <c r="M335" s="98"/>
    </row>
    <row r="336" spans="1:13" hidden="1" x14ac:dyDescent="0.25">
      <c r="A336" s="93"/>
      <c r="B336" s="94"/>
      <c r="C336" s="95"/>
      <c r="D336" s="96"/>
      <c r="E336" s="96"/>
      <c r="F336" s="97"/>
      <c r="G336" s="97"/>
      <c r="H336" s="97"/>
      <c r="I336" s="97"/>
      <c r="J336" s="97"/>
      <c r="K336" s="97"/>
      <c r="L336" s="97"/>
      <c r="M336" s="98"/>
    </row>
    <row r="337" spans="1:13" hidden="1" x14ac:dyDescent="0.25">
      <c r="A337" s="93"/>
      <c r="B337" s="94"/>
      <c r="C337" s="95"/>
      <c r="D337" s="96"/>
      <c r="E337" s="96"/>
      <c r="F337" s="97"/>
      <c r="G337" s="97"/>
      <c r="H337" s="97"/>
      <c r="I337" s="97"/>
      <c r="J337" s="97"/>
      <c r="K337" s="97"/>
      <c r="L337" s="97"/>
      <c r="M337" s="98"/>
    </row>
    <row r="338" spans="1:13" hidden="1" x14ac:dyDescent="0.25">
      <c r="A338" s="93"/>
      <c r="B338" s="94"/>
      <c r="C338" s="95"/>
      <c r="D338" s="96"/>
      <c r="E338" s="96"/>
      <c r="F338" s="97"/>
      <c r="G338" s="97"/>
      <c r="H338" s="97"/>
      <c r="I338" s="97"/>
      <c r="J338" s="97"/>
      <c r="K338" s="97"/>
      <c r="L338" s="97"/>
      <c r="M338" s="98"/>
    </row>
    <row r="339" spans="1:13" hidden="1" x14ac:dyDescent="0.25">
      <c r="A339" s="93"/>
      <c r="B339" s="94"/>
      <c r="C339" s="95"/>
      <c r="D339" s="96"/>
      <c r="E339" s="96"/>
      <c r="F339" s="97"/>
      <c r="G339" s="97"/>
      <c r="H339" s="97"/>
      <c r="I339" s="97"/>
      <c r="J339" s="97"/>
      <c r="K339" s="97"/>
      <c r="L339" s="97"/>
      <c r="M339" s="98"/>
    </row>
    <row r="340" spans="1:13" hidden="1" x14ac:dyDescent="0.25">
      <c r="A340" s="93"/>
      <c r="B340" s="94"/>
      <c r="C340" s="95"/>
      <c r="D340" s="96"/>
      <c r="E340" s="96"/>
      <c r="F340" s="97"/>
      <c r="G340" s="97"/>
      <c r="H340" s="97"/>
      <c r="I340" s="97"/>
      <c r="J340" s="97"/>
      <c r="K340" s="97"/>
      <c r="L340" s="97"/>
      <c r="M340" s="98"/>
    </row>
    <row r="341" spans="1:13" hidden="1" x14ac:dyDescent="0.25">
      <c r="A341" s="93"/>
      <c r="B341" s="94"/>
      <c r="C341" s="95"/>
      <c r="D341" s="96"/>
      <c r="E341" s="96"/>
      <c r="F341" s="97"/>
      <c r="G341" s="97"/>
      <c r="H341" s="97"/>
      <c r="I341" s="97"/>
      <c r="J341" s="97"/>
      <c r="K341" s="97"/>
      <c r="L341" s="97"/>
      <c r="M341" s="98"/>
    </row>
    <row r="342" spans="1:13" hidden="1" x14ac:dyDescent="0.25">
      <c r="A342" s="93"/>
      <c r="B342" s="94"/>
      <c r="C342" s="95"/>
      <c r="D342" s="96"/>
      <c r="E342" s="96"/>
      <c r="F342" s="97"/>
      <c r="G342" s="97"/>
      <c r="H342" s="97"/>
      <c r="I342" s="97"/>
      <c r="J342" s="97"/>
      <c r="K342" s="97"/>
      <c r="L342" s="97"/>
      <c r="M342" s="98"/>
    </row>
    <row r="343" spans="1:13" hidden="1" x14ac:dyDescent="0.25">
      <c r="A343" s="93"/>
      <c r="B343" s="94"/>
      <c r="C343" s="95"/>
      <c r="D343" s="96"/>
      <c r="E343" s="96"/>
      <c r="F343" s="97"/>
      <c r="G343" s="97"/>
      <c r="H343" s="97"/>
      <c r="I343" s="97"/>
      <c r="J343" s="97"/>
      <c r="K343" s="97"/>
      <c r="L343" s="97"/>
      <c r="M343" s="98"/>
    </row>
    <row r="344" spans="1:13" hidden="1" x14ac:dyDescent="0.25">
      <c r="A344" s="93"/>
      <c r="B344" s="94"/>
      <c r="C344" s="95"/>
      <c r="D344" s="96"/>
      <c r="E344" s="96"/>
      <c r="F344" s="97"/>
      <c r="G344" s="97"/>
      <c r="H344" s="97"/>
      <c r="I344" s="97"/>
      <c r="J344" s="97"/>
      <c r="K344" s="97"/>
      <c r="L344" s="97"/>
      <c r="M344" s="98"/>
    </row>
    <row r="345" spans="1:13" hidden="1" x14ac:dyDescent="0.25">
      <c r="A345" s="93"/>
      <c r="B345" s="94"/>
      <c r="C345" s="95"/>
      <c r="D345" s="96"/>
      <c r="E345" s="96"/>
      <c r="F345" s="97"/>
      <c r="G345" s="97"/>
      <c r="H345" s="97"/>
      <c r="I345" s="97"/>
      <c r="J345" s="97"/>
      <c r="K345" s="97"/>
      <c r="L345" s="97"/>
      <c r="M345" s="98"/>
    </row>
    <row r="346" spans="1:13" hidden="1" x14ac:dyDescent="0.25">
      <c r="A346" s="93"/>
      <c r="B346" s="94"/>
      <c r="C346" s="95"/>
      <c r="D346" s="96"/>
      <c r="E346" s="96"/>
      <c r="F346" s="97"/>
      <c r="G346" s="97"/>
      <c r="H346" s="97"/>
      <c r="I346" s="97"/>
      <c r="J346" s="97"/>
      <c r="K346" s="97"/>
      <c r="L346" s="97"/>
      <c r="M346" s="98"/>
    </row>
    <row r="347" spans="1:13" hidden="1" x14ac:dyDescent="0.25">
      <c r="A347" s="93"/>
      <c r="B347" s="94"/>
      <c r="C347" s="95"/>
      <c r="D347" s="96"/>
      <c r="E347" s="96"/>
      <c r="F347" s="97"/>
      <c r="G347" s="97"/>
      <c r="H347" s="97"/>
      <c r="I347" s="97"/>
      <c r="J347" s="97"/>
      <c r="K347" s="97"/>
      <c r="L347" s="97"/>
      <c r="M347" s="98"/>
    </row>
    <row r="348" spans="1:13" hidden="1" x14ac:dyDescent="0.25">
      <c r="A348" s="93"/>
      <c r="B348" s="94"/>
      <c r="C348" s="95"/>
      <c r="D348" s="96"/>
      <c r="E348" s="96"/>
      <c r="F348" s="97"/>
      <c r="G348" s="97"/>
      <c r="H348" s="97"/>
      <c r="I348" s="97"/>
      <c r="J348" s="97"/>
      <c r="K348" s="97"/>
      <c r="L348" s="97"/>
      <c r="M348" s="98"/>
    </row>
    <row r="349" spans="1:13" hidden="1" x14ac:dyDescent="0.25">
      <c r="A349" s="93"/>
      <c r="B349" s="94"/>
      <c r="C349" s="95"/>
      <c r="D349" s="96"/>
      <c r="E349" s="96"/>
      <c r="F349" s="97"/>
      <c r="G349" s="97"/>
      <c r="H349" s="97"/>
      <c r="I349" s="97"/>
      <c r="J349" s="97"/>
      <c r="K349" s="97"/>
      <c r="L349" s="97"/>
      <c r="M349" s="98"/>
    </row>
    <row r="350" spans="1:13" hidden="1" x14ac:dyDescent="0.25">
      <c r="A350" s="93"/>
      <c r="B350" s="94"/>
      <c r="C350" s="95"/>
      <c r="D350" s="96"/>
      <c r="E350" s="96"/>
      <c r="F350" s="97"/>
      <c r="G350" s="97"/>
      <c r="H350" s="97"/>
      <c r="I350" s="97"/>
      <c r="J350" s="97"/>
      <c r="K350" s="97"/>
      <c r="L350" s="97"/>
      <c r="M350" s="98"/>
    </row>
    <row r="351" spans="1:13" hidden="1" x14ac:dyDescent="0.25">
      <c r="A351" s="93"/>
      <c r="B351" s="94"/>
      <c r="C351" s="95"/>
      <c r="D351" s="96"/>
      <c r="E351" s="96"/>
      <c r="F351" s="97"/>
      <c r="G351" s="97"/>
      <c r="H351" s="97"/>
      <c r="I351" s="97"/>
      <c r="J351" s="97"/>
      <c r="K351" s="97"/>
      <c r="L351" s="97"/>
      <c r="M351" s="98"/>
    </row>
    <row r="352" spans="1:13" hidden="1" x14ac:dyDescent="0.25">
      <c r="A352" s="93"/>
      <c r="B352" s="94"/>
      <c r="C352" s="95"/>
      <c r="D352" s="96"/>
      <c r="E352" s="96"/>
      <c r="F352" s="97"/>
      <c r="G352" s="97"/>
      <c r="H352" s="97"/>
      <c r="I352" s="97"/>
      <c r="J352" s="97"/>
      <c r="K352" s="97"/>
      <c r="L352" s="97"/>
      <c r="M352" s="98"/>
    </row>
    <row r="353" spans="1:13" hidden="1" x14ac:dyDescent="0.25">
      <c r="A353" s="93"/>
      <c r="B353" s="94"/>
      <c r="C353" s="95"/>
      <c r="D353" s="96"/>
      <c r="E353" s="96"/>
      <c r="F353" s="97"/>
      <c r="G353" s="97"/>
      <c r="H353" s="97"/>
      <c r="I353" s="97"/>
      <c r="J353" s="97"/>
      <c r="K353" s="97"/>
      <c r="L353" s="97"/>
      <c r="M353" s="98"/>
    </row>
    <row r="354" spans="1:13" hidden="1" x14ac:dyDescent="0.25">
      <c r="A354" s="93"/>
      <c r="B354" s="94"/>
      <c r="C354" s="95"/>
      <c r="D354" s="96"/>
      <c r="E354" s="96"/>
      <c r="F354" s="97"/>
      <c r="G354" s="97"/>
      <c r="H354" s="97"/>
      <c r="I354" s="97"/>
      <c r="J354" s="97"/>
      <c r="K354" s="97"/>
      <c r="L354" s="97"/>
      <c r="M354" s="98"/>
    </row>
    <row r="355" spans="1:13" hidden="1" x14ac:dyDescent="0.25">
      <c r="A355" s="93"/>
      <c r="B355" s="94"/>
      <c r="C355" s="95"/>
      <c r="D355" s="96"/>
      <c r="E355" s="96"/>
      <c r="F355" s="97"/>
      <c r="G355" s="97"/>
      <c r="H355" s="97"/>
      <c r="I355" s="97"/>
      <c r="J355" s="97"/>
      <c r="K355" s="97"/>
      <c r="L355" s="97"/>
      <c r="M355" s="98"/>
    </row>
    <row r="356" spans="1:13" hidden="1" x14ac:dyDescent="0.25">
      <c r="A356" s="93"/>
      <c r="B356" s="94"/>
      <c r="C356" s="95"/>
      <c r="D356" s="96"/>
      <c r="E356" s="96"/>
      <c r="F356" s="97"/>
      <c r="G356" s="97"/>
      <c r="H356" s="97"/>
      <c r="I356" s="97"/>
      <c r="J356" s="97"/>
      <c r="K356" s="97"/>
      <c r="L356" s="97"/>
      <c r="M356" s="98"/>
    </row>
    <row r="357" spans="1:13" hidden="1" x14ac:dyDescent="0.25">
      <c r="A357" s="93"/>
      <c r="B357" s="94"/>
      <c r="C357" s="95"/>
      <c r="D357" s="96"/>
      <c r="E357" s="96"/>
      <c r="F357" s="97"/>
      <c r="G357" s="97"/>
      <c r="H357" s="97"/>
      <c r="I357" s="97"/>
      <c r="J357" s="97"/>
      <c r="K357" s="97"/>
      <c r="L357" s="97"/>
      <c r="M357" s="98"/>
    </row>
    <row r="358" spans="1:13" hidden="1" x14ac:dyDescent="0.25">
      <c r="A358" s="93"/>
      <c r="B358" s="94"/>
      <c r="C358" s="95"/>
      <c r="D358" s="96"/>
      <c r="E358" s="96"/>
      <c r="F358" s="97"/>
      <c r="G358" s="97"/>
      <c r="H358" s="97"/>
      <c r="I358" s="97"/>
      <c r="J358" s="97"/>
      <c r="K358" s="97"/>
      <c r="L358" s="97"/>
      <c r="M358" s="98"/>
    </row>
    <row r="359" spans="1:13" hidden="1" x14ac:dyDescent="0.25">
      <c r="A359" s="93"/>
      <c r="B359" s="94"/>
      <c r="C359" s="95"/>
      <c r="D359" s="96"/>
      <c r="E359" s="96"/>
      <c r="F359" s="97"/>
      <c r="G359" s="97"/>
      <c r="H359" s="97"/>
      <c r="I359" s="97"/>
      <c r="J359" s="97"/>
      <c r="K359" s="97"/>
      <c r="L359" s="97"/>
      <c r="M359" s="98"/>
    </row>
    <row r="360" spans="1:13" hidden="1" x14ac:dyDescent="0.25">
      <c r="A360" s="93"/>
      <c r="B360" s="94"/>
      <c r="C360" s="95"/>
      <c r="D360" s="96"/>
      <c r="E360" s="96"/>
      <c r="F360" s="97"/>
      <c r="G360" s="97"/>
      <c r="H360" s="97"/>
      <c r="I360" s="97"/>
      <c r="J360" s="97"/>
      <c r="K360" s="97"/>
      <c r="L360" s="97"/>
      <c r="M360" s="98"/>
    </row>
    <row r="361" spans="1:13" hidden="1" x14ac:dyDescent="0.25">
      <c r="A361" s="93"/>
      <c r="B361" s="94"/>
      <c r="C361" s="95"/>
      <c r="D361" s="96"/>
      <c r="E361" s="96"/>
      <c r="F361" s="97"/>
      <c r="G361" s="97"/>
      <c r="H361" s="97"/>
      <c r="I361" s="97"/>
      <c r="J361" s="97"/>
      <c r="K361" s="97"/>
      <c r="L361" s="97"/>
      <c r="M361" s="98"/>
    </row>
    <row r="362" spans="1:13" hidden="1" x14ac:dyDescent="0.25">
      <c r="A362" s="93"/>
      <c r="B362" s="94"/>
      <c r="C362" s="95"/>
      <c r="D362" s="96"/>
      <c r="E362" s="96"/>
      <c r="F362" s="97"/>
      <c r="G362" s="97"/>
      <c r="H362" s="97"/>
      <c r="I362" s="97"/>
      <c r="J362" s="97"/>
      <c r="K362" s="97"/>
      <c r="L362" s="97"/>
      <c r="M362" s="98"/>
    </row>
    <row r="363" spans="1:13" hidden="1" x14ac:dyDescent="0.25">
      <c r="A363" s="93"/>
      <c r="B363" s="94"/>
      <c r="C363" s="95"/>
      <c r="D363" s="96"/>
      <c r="E363" s="96"/>
      <c r="F363" s="97"/>
      <c r="G363" s="97"/>
      <c r="H363" s="97"/>
      <c r="I363" s="97"/>
      <c r="J363" s="97"/>
      <c r="K363" s="97"/>
      <c r="L363" s="97"/>
      <c r="M363" s="98"/>
    </row>
    <row r="364" spans="1:13" hidden="1" x14ac:dyDescent="0.25">
      <c r="A364" s="93"/>
      <c r="B364" s="94"/>
      <c r="C364" s="95"/>
      <c r="D364" s="96"/>
      <c r="E364" s="96"/>
      <c r="F364" s="97"/>
      <c r="G364" s="97"/>
      <c r="H364" s="97"/>
      <c r="I364" s="97"/>
      <c r="J364" s="97"/>
      <c r="K364" s="97"/>
      <c r="L364" s="97"/>
      <c r="M364" s="98"/>
    </row>
    <row r="365" spans="1:13" hidden="1" x14ac:dyDescent="0.25">
      <c r="A365" s="93"/>
      <c r="B365" s="94"/>
      <c r="C365" s="95"/>
      <c r="D365" s="96"/>
      <c r="E365" s="96"/>
      <c r="F365" s="97"/>
      <c r="G365" s="97"/>
      <c r="H365" s="97"/>
      <c r="I365" s="97"/>
      <c r="J365" s="97"/>
      <c r="K365" s="97"/>
      <c r="L365" s="97"/>
      <c r="M365" s="98"/>
    </row>
    <row r="366" spans="1:13" hidden="1" x14ac:dyDescent="0.25">
      <c r="A366" s="93"/>
      <c r="B366" s="94"/>
      <c r="C366" s="95"/>
      <c r="D366" s="96"/>
      <c r="E366" s="96"/>
      <c r="F366" s="97"/>
      <c r="G366" s="97"/>
      <c r="H366" s="97"/>
      <c r="I366" s="97"/>
      <c r="J366" s="97"/>
      <c r="K366" s="97"/>
      <c r="L366" s="97"/>
      <c r="M366" s="98"/>
    </row>
    <row r="367" spans="1:13" hidden="1" x14ac:dyDescent="0.25">
      <c r="A367" s="93"/>
      <c r="B367" s="94"/>
      <c r="C367" s="95"/>
      <c r="D367" s="96"/>
      <c r="E367" s="96"/>
      <c r="F367" s="97"/>
      <c r="G367" s="97"/>
      <c r="H367" s="97"/>
      <c r="I367" s="97"/>
      <c r="J367" s="97"/>
      <c r="K367" s="97"/>
      <c r="L367" s="97"/>
      <c r="M367" s="98"/>
    </row>
    <row r="368" spans="1:13" hidden="1" x14ac:dyDescent="0.25">
      <c r="A368" s="93"/>
      <c r="B368" s="94"/>
      <c r="C368" s="95"/>
      <c r="D368" s="96"/>
      <c r="E368" s="96"/>
      <c r="F368" s="97"/>
      <c r="G368" s="97"/>
      <c r="H368" s="97"/>
      <c r="I368" s="97"/>
      <c r="J368" s="97"/>
      <c r="K368" s="97"/>
      <c r="L368" s="97"/>
      <c r="M368" s="98"/>
    </row>
    <row r="369" spans="1:13" hidden="1" x14ac:dyDescent="0.25">
      <c r="A369" s="93"/>
      <c r="B369" s="94"/>
      <c r="C369" s="95"/>
      <c r="D369" s="96"/>
      <c r="E369" s="96"/>
      <c r="F369" s="97"/>
      <c r="G369" s="97"/>
      <c r="H369" s="97"/>
      <c r="I369" s="97"/>
      <c r="J369" s="97"/>
      <c r="K369" s="97"/>
      <c r="L369" s="97"/>
      <c r="M369" s="98"/>
    </row>
    <row r="370" spans="1:13" hidden="1" x14ac:dyDescent="0.25">
      <c r="A370" s="93"/>
      <c r="B370" s="94"/>
      <c r="C370" s="95"/>
      <c r="D370" s="96"/>
      <c r="E370" s="96"/>
      <c r="F370" s="97"/>
      <c r="G370" s="97"/>
      <c r="H370" s="97"/>
      <c r="I370" s="97"/>
      <c r="J370" s="97"/>
      <c r="K370" s="97"/>
      <c r="L370" s="97"/>
      <c r="M370" s="98"/>
    </row>
    <row r="371" spans="1:13" hidden="1" x14ac:dyDescent="0.25">
      <c r="A371" s="93"/>
      <c r="B371" s="94"/>
      <c r="C371" s="95"/>
      <c r="D371" s="96"/>
      <c r="E371" s="96"/>
      <c r="F371" s="97"/>
      <c r="G371" s="97"/>
      <c r="H371" s="97"/>
      <c r="I371" s="97"/>
      <c r="J371" s="97"/>
      <c r="K371" s="97"/>
      <c r="L371" s="97"/>
      <c r="M371" s="98"/>
    </row>
    <row r="372" spans="1:13" hidden="1" x14ac:dyDescent="0.25">
      <c r="A372" s="93"/>
      <c r="B372" s="94"/>
      <c r="C372" s="95"/>
      <c r="D372" s="96"/>
      <c r="E372" s="96"/>
      <c r="F372" s="97"/>
      <c r="G372" s="97"/>
      <c r="H372" s="97"/>
      <c r="I372" s="97"/>
      <c r="J372" s="97"/>
      <c r="K372" s="97"/>
      <c r="L372" s="97"/>
      <c r="M372" s="98"/>
    </row>
    <row r="373" spans="1:13" hidden="1" x14ac:dyDescent="0.25">
      <c r="A373" s="93"/>
      <c r="B373" s="94"/>
      <c r="C373" s="95"/>
      <c r="D373" s="96"/>
      <c r="E373" s="96"/>
      <c r="F373" s="97"/>
      <c r="G373" s="97"/>
      <c r="H373" s="97"/>
      <c r="I373" s="97"/>
      <c r="J373" s="97"/>
      <c r="K373" s="97"/>
      <c r="L373" s="97"/>
      <c r="M373" s="98"/>
    </row>
    <row r="374" spans="1:13" hidden="1" x14ac:dyDescent="0.25">
      <c r="A374" s="93"/>
      <c r="B374" s="94"/>
      <c r="C374" s="95"/>
      <c r="D374" s="96"/>
      <c r="E374" s="96"/>
      <c r="F374" s="97"/>
      <c r="G374" s="97"/>
      <c r="H374" s="97"/>
      <c r="I374" s="97"/>
      <c r="J374" s="97"/>
      <c r="K374" s="97"/>
      <c r="L374" s="97"/>
      <c r="M374" s="98"/>
    </row>
    <row r="375" spans="1:13" hidden="1" x14ac:dyDescent="0.25">
      <c r="A375" s="93"/>
      <c r="B375" s="94"/>
      <c r="C375" s="95"/>
      <c r="D375" s="96"/>
      <c r="E375" s="96"/>
      <c r="F375" s="97"/>
      <c r="G375" s="97"/>
      <c r="H375" s="97"/>
      <c r="I375" s="97"/>
      <c r="J375" s="97"/>
      <c r="K375" s="97"/>
      <c r="L375" s="97"/>
      <c r="M375" s="98"/>
    </row>
    <row r="376" spans="1:13" hidden="1" x14ac:dyDescent="0.25">
      <c r="A376" s="93"/>
      <c r="B376" s="94"/>
      <c r="C376" s="95"/>
      <c r="D376" s="96"/>
      <c r="E376" s="96"/>
      <c r="F376" s="97"/>
      <c r="G376" s="97"/>
      <c r="H376" s="97"/>
      <c r="I376" s="97"/>
      <c r="J376" s="97"/>
      <c r="K376" s="97"/>
      <c r="L376" s="97"/>
      <c r="M376" s="98"/>
    </row>
    <row r="377" spans="1:13" hidden="1" x14ac:dyDescent="0.25">
      <c r="A377" s="93"/>
      <c r="B377" s="94"/>
      <c r="C377" s="95"/>
      <c r="D377" s="96"/>
      <c r="E377" s="96"/>
      <c r="F377" s="97"/>
      <c r="G377" s="97"/>
      <c r="H377" s="97"/>
      <c r="I377" s="97"/>
      <c r="J377" s="97"/>
      <c r="K377" s="97"/>
      <c r="L377" s="97"/>
      <c r="M377" s="98"/>
    </row>
    <row r="378" spans="1:13" hidden="1" x14ac:dyDescent="0.25">
      <c r="A378" s="93"/>
      <c r="B378" s="94"/>
      <c r="C378" s="95"/>
      <c r="D378" s="96"/>
      <c r="E378" s="96"/>
      <c r="F378" s="97"/>
      <c r="G378" s="97"/>
      <c r="H378" s="97"/>
      <c r="I378" s="97"/>
      <c r="J378" s="97"/>
      <c r="K378" s="97"/>
      <c r="L378" s="97"/>
      <c r="M378" s="98"/>
    </row>
    <row r="379" spans="1:13" hidden="1" x14ac:dyDescent="0.25">
      <c r="A379" s="93"/>
      <c r="B379" s="94"/>
      <c r="C379" s="95"/>
      <c r="D379" s="96"/>
      <c r="E379" s="96"/>
      <c r="F379" s="97"/>
      <c r="G379" s="97"/>
      <c r="H379" s="97"/>
      <c r="I379" s="97"/>
      <c r="J379" s="97"/>
      <c r="K379" s="97"/>
      <c r="L379" s="97"/>
      <c r="M379" s="98"/>
    </row>
    <row r="380" spans="1:13" hidden="1" x14ac:dyDescent="0.25">
      <c r="A380" s="93"/>
      <c r="B380" s="94"/>
      <c r="C380" s="95"/>
      <c r="D380" s="96"/>
      <c r="E380" s="96"/>
      <c r="F380" s="97"/>
      <c r="G380" s="97"/>
      <c r="H380" s="97"/>
      <c r="I380" s="97"/>
      <c r="J380" s="97"/>
      <c r="K380" s="97"/>
      <c r="L380" s="97"/>
      <c r="M380" s="98"/>
    </row>
    <row r="381" spans="1:13" hidden="1" x14ac:dyDescent="0.25">
      <c r="A381" s="93"/>
      <c r="B381" s="94"/>
      <c r="C381" s="95"/>
      <c r="D381" s="96"/>
      <c r="E381" s="96"/>
      <c r="F381" s="97"/>
      <c r="G381" s="97"/>
      <c r="H381" s="97"/>
      <c r="I381" s="97"/>
      <c r="J381" s="97"/>
      <c r="K381" s="97"/>
      <c r="L381" s="97"/>
      <c r="M381" s="98"/>
    </row>
    <row r="382" spans="1:13" hidden="1" x14ac:dyDescent="0.25">
      <c r="A382" s="93"/>
      <c r="B382" s="94"/>
      <c r="C382" s="95"/>
      <c r="D382" s="96"/>
      <c r="E382" s="96"/>
      <c r="F382" s="97"/>
      <c r="G382" s="97"/>
      <c r="H382" s="97"/>
      <c r="I382" s="97"/>
      <c r="J382" s="97"/>
      <c r="K382" s="97"/>
      <c r="L382" s="97"/>
      <c r="M382" s="98"/>
    </row>
    <row r="383" spans="1:13" hidden="1" x14ac:dyDescent="0.25">
      <c r="A383" s="93"/>
      <c r="B383" s="94"/>
      <c r="C383" s="95"/>
      <c r="D383" s="96"/>
      <c r="E383" s="96"/>
      <c r="F383" s="97"/>
      <c r="G383" s="97"/>
      <c r="H383" s="97"/>
      <c r="I383" s="97"/>
      <c r="J383" s="97"/>
      <c r="K383" s="97"/>
      <c r="L383" s="97"/>
      <c r="M383" s="98"/>
    </row>
    <row r="384" spans="1:13" hidden="1" x14ac:dyDescent="0.25">
      <c r="A384" s="93"/>
      <c r="B384" s="94"/>
      <c r="C384" s="95"/>
      <c r="D384" s="96"/>
      <c r="E384" s="96"/>
      <c r="F384" s="97"/>
      <c r="G384" s="97"/>
      <c r="H384" s="97"/>
      <c r="I384" s="97"/>
      <c r="J384" s="97"/>
      <c r="K384" s="97"/>
      <c r="L384" s="97"/>
      <c r="M384" s="98"/>
    </row>
    <row r="385" spans="1:13" hidden="1" x14ac:dyDescent="0.25">
      <c r="A385" s="93"/>
      <c r="B385" s="94"/>
      <c r="C385" s="95"/>
      <c r="D385" s="96"/>
      <c r="E385" s="96"/>
      <c r="F385" s="97"/>
      <c r="G385" s="97"/>
      <c r="H385" s="97"/>
      <c r="I385" s="97"/>
      <c r="J385" s="97"/>
      <c r="K385" s="97"/>
      <c r="L385" s="97"/>
      <c r="M385" s="98"/>
    </row>
    <row r="386" spans="1:13" hidden="1" x14ac:dyDescent="0.25">
      <c r="A386" s="93"/>
      <c r="B386" s="94"/>
      <c r="C386" s="95"/>
      <c r="D386" s="96"/>
      <c r="E386" s="96"/>
      <c r="F386" s="97"/>
      <c r="G386" s="97"/>
      <c r="H386" s="97"/>
      <c r="I386" s="97"/>
      <c r="J386" s="97"/>
      <c r="K386" s="97"/>
      <c r="L386" s="97"/>
      <c r="M386" s="98"/>
    </row>
    <row r="387" spans="1:13" hidden="1" x14ac:dyDescent="0.25">
      <c r="A387" s="93"/>
      <c r="B387" s="94"/>
      <c r="C387" s="95"/>
      <c r="D387" s="96"/>
      <c r="E387" s="96"/>
      <c r="F387" s="97"/>
      <c r="G387" s="97"/>
      <c r="H387" s="97"/>
      <c r="I387" s="97"/>
      <c r="J387" s="97"/>
      <c r="K387" s="97"/>
      <c r="L387" s="97"/>
      <c r="M387" s="98"/>
    </row>
    <row r="388" spans="1:13" hidden="1" x14ac:dyDescent="0.25">
      <c r="A388" s="93"/>
      <c r="B388" s="94"/>
      <c r="C388" s="95"/>
      <c r="D388" s="96"/>
      <c r="E388" s="96"/>
      <c r="F388" s="97"/>
      <c r="G388" s="97"/>
      <c r="H388" s="97"/>
      <c r="I388" s="97"/>
      <c r="J388" s="97"/>
      <c r="K388" s="97"/>
      <c r="L388" s="97"/>
      <c r="M388" s="98"/>
    </row>
    <row r="389" spans="1:13" hidden="1" x14ac:dyDescent="0.25">
      <c r="A389" s="93"/>
      <c r="B389" s="94"/>
      <c r="C389" s="95"/>
      <c r="D389" s="96"/>
      <c r="E389" s="96"/>
      <c r="F389" s="97"/>
      <c r="G389" s="97"/>
      <c r="H389" s="97"/>
      <c r="I389" s="97"/>
      <c r="J389" s="97"/>
      <c r="K389" s="97"/>
      <c r="L389" s="97"/>
      <c r="M389" s="98"/>
    </row>
    <row r="390" spans="1:13" hidden="1" x14ac:dyDescent="0.25">
      <c r="A390" s="93"/>
      <c r="B390" s="94"/>
      <c r="C390" s="95"/>
      <c r="D390" s="96"/>
      <c r="E390" s="96"/>
      <c r="F390" s="97"/>
      <c r="G390" s="97"/>
      <c r="H390" s="97"/>
      <c r="I390" s="97"/>
      <c r="J390" s="97"/>
      <c r="K390" s="97"/>
      <c r="L390" s="97"/>
      <c r="M390" s="98"/>
    </row>
    <row r="391" spans="1:13" hidden="1" x14ac:dyDescent="0.25">
      <c r="A391" s="93"/>
      <c r="B391" s="94"/>
      <c r="C391" s="95"/>
      <c r="D391" s="96"/>
      <c r="E391" s="96"/>
      <c r="F391" s="97"/>
      <c r="G391" s="97"/>
      <c r="H391" s="97"/>
      <c r="I391" s="97"/>
      <c r="J391" s="97"/>
      <c r="K391" s="97"/>
      <c r="L391" s="97"/>
      <c r="M391" s="98"/>
    </row>
    <row r="392" spans="1:13" hidden="1" x14ac:dyDescent="0.25">
      <c r="A392" s="93"/>
      <c r="B392" s="94"/>
      <c r="C392" s="95"/>
      <c r="D392" s="96"/>
      <c r="E392" s="96"/>
      <c r="F392" s="97"/>
      <c r="G392" s="97"/>
      <c r="H392" s="97"/>
      <c r="I392" s="97"/>
      <c r="J392" s="97"/>
      <c r="K392" s="97"/>
      <c r="L392" s="97"/>
      <c r="M392" s="98"/>
    </row>
    <row r="393" spans="1:13" hidden="1" x14ac:dyDescent="0.25">
      <c r="A393" s="93"/>
      <c r="B393" s="94"/>
      <c r="C393" s="95"/>
      <c r="D393" s="96"/>
      <c r="E393" s="96"/>
      <c r="F393" s="97"/>
      <c r="G393" s="97"/>
      <c r="H393" s="97"/>
      <c r="I393" s="97"/>
      <c r="J393" s="97"/>
      <c r="K393" s="97"/>
      <c r="L393" s="97"/>
      <c r="M393" s="98"/>
    </row>
    <row r="394" spans="1:13" hidden="1" x14ac:dyDescent="0.25">
      <c r="A394" s="93"/>
      <c r="B394" s="94"/>
      <c r="C394" s="95"/>
      <c r="D394" s="96"/>
      <c r="E394" s="96"/>
      <c r="F394" s="97"/>
      <c r="G394" s="97"/>
      <c r="H394" s="97"/>
      <c r="I394" s="97"/>
      <c r="J394" s="97"/>
      <c r="K394" s="97"/>
      <c r="L394" s="97"/>
      <c r="M394" s="98"/>
    </row>
    <row r="395" spans="1:13" hidden="1" x14ac:dyDescent="0.25">
      <c r="A395" s="93"/>
      <c r="B395" s="94"/>
      <c r="C395" s="95"/>
      <c r="D395" s="96"/>
      <c r="E395" s="96"/>
      <c r="F395" s="97"/>
      <c r="G395" s="97"/>
      <c r="H395" s="97"/>
      <c r="I395" s="97"/>
      <c r="J395" s="97"/>
      <c r="K395" s="97"/>
      <c r="L395" s="97"/>
      <c r="M395" s="98"/>
    </row>
    <row r="396" spans="1:13" hidden="1" x14ac:dyDescent="0.25">
      <c r="A396" s="93"/>
      <c r="B396" s="94"/>
      <c r="C396" s="95"/>
      <c r="D396" s="96"/>
      <c r="E396" s="96"/>
      <c r="F396" s="97"/>
      <c r="G396" s="97"/>
      <c r="H396" s="97"/>
      <c r="I396" s="97"/>
      <c r="J396" s="97"/>
      <c r="K396" s="97"/>
      <c r="L396" s="97"/>
      <c r="M396" s="98"/>
    </row>
    <row r="397" spans="1:13" hidden="1" x14ac:dyDescent="0.25">
      <c r="A397" s="93"/>
      <c r="B397" s="94"/>
      <c r="C397" s="95"/>
      <c r="D397" s="96"/>
      <c r="E397" s="96"/>
      <c r="F397" s="97"/>
      <c r="G397" s="97"/>
      <c r="H397" s="97"/>
      <c r="I397" s="97"/>
      <c r="J397" s="97"/>
      <c r="K397" s="97"/>
      <c r="L397" s="97"/>
      <c r="M397" s="98"/>
    </row>
    <row r="398" spans="1:13" hidden="1" x14ac:dyDescent="0.25">
      <c r="A398" s="93"/>
      <c r="B398" s="94"/>
      <c r="C398" s="95"/>
      <c r="D398" s="96"/>
      <c r="E398" s="96"/>
      <c r="F398" s="97"/>
      <c r="G398" s="97"/>
      <c r="H398" s="97"/>
      <c r="I398" s="97"/>
      <c r="J398" s="97"/>
      <c r="K398" s="97"/>
      <c r="L398" s="97"/>
      <c r="M398" s="98"/>
    </row>
    <row r="399" spans="1:13" hidden="1" x14ac:dyDescent="0.25">
      <c r="A399" s="93"/>
      <c r="B399" s="94"/>
      <c r="C399" s="95"/>
      <c r="D399" s="96"/>
      <c r="E399" s="96"/>
      <c r="F399" s="97"/>
      <c r="G399" s="97"/>
      <c r="H399" s="97"/>
      <c r="I399" s="97"/>
      <c r="J399" s="97"/>
      <c r="K399" s="97"/>
      <c r="L399" s="97"/>
      <c r="M399" s="98"/>
    </row>
    <row r="400" spans="1:13" hidden="1" x14ac:dyDescent="0.25">
      <c r="A400" s="93"/>
      <c r="B400" s="94"/>
      <c r="C400" s="95"/>
      <c r="D400" s="96"/>
      <c r="E400" s="96"/>
      <c r="F400" s="97"/>
      <c r="G400" s="97"/>
      <c r="H400" s="97"/>
      <c r="I400" s="97"/>
      <c r="J400" s="97"/>
      <c r="K400" s="97"/>
      <c r="L400" s="97"/>
      <c r="M400" s="98"/>
    </row>
    <row r="401" spans="1:13" hidden="1" x14ac:dyDescent="0.25">
      <c r="A401" s="93"/>
      <c r="B401" s="94"/>
      <c r="C401" s="95"/>
      <c r="D401" s="96"/>
      <c r="E401" s="96"/>
      <c r="F401" s="97"/>
      <c r="G401" s="97"/>
      <c r="H401" s="97"/>
      <c r="I401" s="97"/>
      <c r="J401" s="97"/>
      <c r="K401" s="97"/>
      <c r="L401" s="97"/>
      <c r="M401" s="98"/>
    </row>
    <row r="402" spans="1:13" hidden="1" x14ac:dyDescent="0.25">
      <c r="A402" s="93"/>
      <c r="B402" s="94"/>
      <c r="C402" s="95"/>
      <c r="D402" s="96"/>
      <c r="E402" s="96"/>
      <c r="F402" s="97"/>
      <c r="G402" s="97"/>
      <c r="H402" s="97"/>
      <c r="I402" s="97"/>
      <c r="J402" s="97"/>
      <c r="K402" s="97"/>
      <c r="L402" s="97"/>
      <c r="M402" s="98"/>
    </row>
    <row r="403" spans="1:13" hidden="1" x14ac:dyDescent="0.25">
      <c r="A403" s="93"/>
      <c r="B403" s="94"/>
      <c r="C403" s="95"/>
      <c r="D403" s="96"/>
      <c r="E403" s="96"/>
      <c r="F403" s="97"/>
      <c r="G403" s="97"/>
      <c r="H403" s="97"/>
      <c r="I403" s="97"/>
      <c r="J403" s="97"/>
      <c r="K403" s="97"/>
      <c r="L403" s="97"/>
      <c r="M403" s="98"/>
    </row>
    <row r="404" spans="1:13" hidden="1" x14ac:dyDescent="0.25">
      <c r="A404" s="93"/>
      <c r="B404" s="94"/>
      <c r="C404" s="95"/>
      <c r="D404" s="96"/>
      <c r="E404" s="96"/>
      <c r="F404" s="97"/>
      <c r="G404" s="97"/>
      <c r="H404" s="97"/>
      <c r="I404" s="97"/>
      <c r="J404" s="97"/>
      <c r="K404" s="97"/>
      <c r="L404" s="97"/>
      <c r="M404" s="98"/>
    </row>
    <row r="405" spans="1:13" hidden="1" x14ac:dyDescent="0.25">
      <c r="A405" s="93"/>
      <c r="B405" s="94"/>
      <c r="C405" s="95"/>
      <c r="D405" s="96"/>
      <c r="E405" s="96"/>
      <c r="F405" s="97"/>
      <c r="G405" s="97"/>
      <c r="H405" s="97"/>
      <c r="I405" s="97"/>
      <c r="J405" s="97"/>
      <c r="K405" s="97"/>
      <c r="L405" s="97"/>
      <c r="M405" s="98"/>
    </row>
    <row r="406" spans="1:13" hidden="1" x14ac:dyDescent="0.25">
      <c r="A406" s="93"/>
      <c r="B406" s="94"/>
      <c r="C406" s="95"/>
      <c r="D406" s="96"/>
      <c r="E406" s="96"/>
      <c r="F406" s="97"/>
      <c r="G406" s="97"/>
      <c r="H406" s="97"/>
      <c r="I406" s="97"/>
      <c r="J406" s="97"/>
      <c r="K406" s="97"/>
      <c r="L406" s="97"/>
      <c r="M406" s="98"/>
    </row>
    <row r="407" spans="1:13" hidden="1" x14ac:dyDescent="0.25">
      <c r="A407" s="93"/>
      <c r="B407" s="94"/>
      <c r="C407" s="95"/>
      <c r="D407" s="96"/>
      <c r="E407" s="96"/>
      <c r="F407" s="97"/>
      <c r="G407" s="97"/>
      <c r="H407" s="97"/>
      <c r="I407" s="97"/>
      <c r="J407" s="97"/>
      <c r="K407" s="97"/>
      <c r="L407" s="97"/>
      <c r="M407" s="98"/>
    </row>
    <row r="408" spans="1:13" hidden="1" x14ac:dyDescent="0.25">
      <c r="A408" s="93"/>
      <c r="B408" s="94"/>
      <c r="C408" s="95"/>
      <c r="D408" s="96"/>
      <c r="E408" s="96"/>
      <c r="F408" s="97"/>
      <c r="G408" s="97"/>
      <c r="H408" s="97"/>
      <c r="I408" s="97"/>
      <c r="J408" s="97"/>
      <c r="K408" s="97"/>
      <c r="L408" s="97"/>
      <c r="M408" s="98"/>
    </row>
    <row r="409" spans="1:13" hidden="1" x14ac:dyDescent="0.25">
      <c r="A409" s="93"/>
      <c r="B409" s="94"/>
      <c r="C409" s="95"/>
      <c r="D409" s="96"/>
      <c r="E409" s="96"/>
      <c r="F409" s="97"/>
      <c r="G409" s="97"/>
      <c r="H409" s="97"/>
      <c r="I409" s="97"/>
      <c r="J409" s="97"/>
      <c r="K409" s="97"/>
      <c r="L409" s="97"/>
      <c r="M409" s="98"/>
    </row>
    <row r="410" spans="1:13" hidden="1" x14ac:dyDescent="0.25">
      <c r="A410" s="93"/>
      <c r="B410" s="94"/>
      <c r="C410" s="95"/>
      <c r="D410" s="96"/>
      <c r="E410" s="96"/>
      <c r="F410" s="97"/>
      <c r="G410" s="97"/>
      <c r="H410" s="97"/>
      <c r="I410" s="97"/>
      <c r="J410" s="97"/>
      <c r="K410" s="97"/>
      <c r="L410" s="97"/>
      <c r="M410" s="98"/>
    </row>
    <row r="411" spans="1:13" hidden="1" x14ac:dyDescent="0.25">
      <c r="A411" s="93"/>
      <c r="B411" s="94"/>
      <c r="C411" s="95"/>
      <c r="D411" s="96"/>
      <c r="E411" s="96"/>
      <c r="F411" s="97"/>
      <c r="G411" s="97"/>
      <c r="H411" s="97"/>
      <c r="I411" s="97"/>
      <c r="J411" s="97"/>
      <c r="K411" s="97"/>
      <c r="L411" s="97"/>
      <c r="M411" s="98"/>
    </row>
    <row r="412" spans="1:13" hidden="1" x14ac:dyDescent="0.25">
      <c r="A412" s="93"/>
      <c r="B412" s="94"/>
      <c r="C412" s="95"/>
      <c r="D412" s="96"/>
      <c r="E412" s="96"/>
      <c r="F412" s="97"/>
      <c r="G412" s="97"/>
      <c r="H412" s="97"/>
      <c r="I412" s="97"/>
      <c r="J412" s="97"/>
      <c r="K412" s="97"/>
      <c r="L412" s="97"/>
      <c r="M412" s="98"/>
    </row>
    <row r="413" spans="1:13" hidden="1" x14ac:dyDescent="0.25">
      <c r="A413" s="93"/>
      <c r="B413" s="94"/>
      <c r="C413" s="95"/>
      <c r="D413" s="96"/>
      <c r="E413" s="96"/>
      <c r="F413" s="97"/>
      <c r="G413" s="97"/>
      <c r="H413" s="97"/>
      <c r="I413" s="97"/>
      <c r="J413" s="97"/>
      <c r="K413" s="97"/>
      <c r="L413" s="97"/>
      <c r="M413" s="98"/>
    </row>
    <row r="414" spans="1:13" hidden="1" x14ac:dyDescent="0.25">
      <c r="A414" s="93"/>
      <c r="B414" s="94"/>
      <c r="C414" s="95"/>
      <c r="D414" s="96"/>
      <c r="E414" s="96"/>
      <c r="F414" s="97"/>
      <c r="G414" s="97"/>
      <c r="H414" s="97"/>
      <c r="I414" s="97"/>
      <c r="J414" s="97"/>
      <c r="K414" s="97"/>
      <c r="L414" s="97"/>
      <c r="M414" s="98"/>
    </row>
    <row r="415" spans="1:13" hidden="1" x14ac:dyDescent="0.25">
      <c r="A415" s="93"/>
      <c r="B415" s="94"/>
      <c r="C415" s="95"/>
      <c r="D415" s="96"/>
      <c r="E415" s="96"/>
      <c r="F415" s="97"/>
      <c r="G415" s="97"/>
      <c r="H415" s="97"/>
      <c r="I415" s="97"/>
      <c r="J415" s="97"/>
      <c r="K415" s="97"/>
      <c r="L415" s="97"/>
      <c r="M415" s="98"/>
    </row>
    <row r="416" spans="1:13" hidden="1" x14ac:dyDescent="0.25">
      <c r="A416" s="93"/>
      <c r="B416" s="94"/>
      <c r="C416" s="95"/>
      <c r="D416" s="96"/>
      <c r="E416" s="96"/>
      <c r="F416" s="97"/>
      <c r="G416" s="97"/>
      <c r="H416" s="97"/>
      <c r="I416" s="97"/>
      <c r="J416" s="97"/>
      <c r="K416" s="97"/>
      <c r="L416" s="97"/>
      <c r="M416" s="98"/>
    </row>
    <row r="417" spans="1:13" hidden="1" x14ac:dyDescent="0.25">
      <c r="A417" s="93"/>
      <c r="B417" s="94"/>
      <c r="C417" s="95"/>
      <c r="D417" s="96"/>
      <c r="E417" s="96"/>
      <c r="F417" s="97"/>
      <c r="G417" s="97"/>
      <c r="H417" s="97"/>
      <c r="I417" s="97"/>
      <c r="J417" s="97"/>
      <c r="K417" s="97"/>
      <c r="L417" s="97"/>
      <c r="M417" s="98"/>
    </row>
    <row r="418" spans="1:13" hidden="1" x14ac:dyDescent="0.25">
      <c r="A418" s="93"/>
      <c r="B418" s="94"/>
      <c r="C418" s="95"/>
      <c r="D418" s="96"/>
      <c r="E418" s="96"/>
      <c r="F418" s="97"/>
      <c r="G418" s="97"/>
      <c r="H418" s="97"/>
      <c r="I418" s="97"/>
      <c r="J418" s="97"/>
      <c r="K418" s="97"/>
      <c r="L418" s="97"/>
      <c r="M418" s="98"/>
    </row>
    <row r="419" spans="1:13" hidden="1" x14ac:dyDescent="0.25">
      <c r="A419" s="93"/>
      <c r="B419" s="94"/>
      <c r="C419" s="95"/>
      <c r="D419" s="96"/>
      <c r="E419" s="96"/>
      <c r="F419" s="97"/>
      <c r="G419" s="97"/>
      <c r="H419" s="97"/>
      <c r="I419" s="97"/>
      <c r="J419" s="97"/>
      <c r="K419" s="97"/>
      <c r="L419" s="97"/>
      <c r="M419" s="98"/>
    </row>
    <row r="420" spans="1:13" hidden="1" x14ac:dyDescent="0.25">
      <c r="A420" s="93"/>
      <c r="B420" s="94"/>
      <c r="C420" s="95"/>
      <c r="D420" s="96"/>
      <c r="E420" s="96"/>
      <c r="F420" s="97"/>
      <c r="G420" s="97"/>
      <c r="H420" s="97"/>
      <c r="I420" s="97"/>
      <c r="J420" s="97"/>
      <c r="K420" s="97"/>
      <c r="L420" s="97"/>
      <c r="M420" s="98"/>
    </row>
    <row r="421" spans="1:13" hidden="1" x14ac:dyDescent="0.25">
      <c r="A421" s="93"/>
      <c r="B421" s="94"/>
      <c r="C421" s="95"/>
      <c r="D421" s="96"/>
      <c r="E421" s="96"/>
      <c r="F421" s="97"/>
      <c r="G421" s="97"/>
      <c r="H421" s="97"/>
      <c r="I421" s="97"/>
      <c r="J421" s="97"/>
      <c r="K421" s="97"/>
      <c r="L421" s="97"/>
      <c r="M421" s="98"/>
    </row>
    <row r="422" spans="1:13" hidden="1" x14ac:dyDescent="0.25">
      <c r="A422" s="93"/>
      <c r="B422" s="94"/>
      <c r="C422" s="95"/>
      <c r="D422" s="96"/>
      <c r="E422" s="96"/>
      <c r="F422" s="97"/>
      <c r="G422" s="97"/>
      <c r="H422" s="97"/>
      <c r="I422" s="97"/>
      <c r="J422" s="97"/>
      <c r="K422" s="97"/>
      <c r="L422" s="97"/>
      <c r="M422" s="98"/>
    </row>
    <row r="423" spans="1:13" hidden="1" x14ac:dyDescent="0.25">
      <c r="A423" s="93"/>
      <c r="B423" s="94"/>
      <c r="C423" s="95"/>
      <c r="D423" s="96"/>
      <c r="E423" s="96"/>
      <c r="F423" s="97"/>
      <c r="G423" s="97"/>
      <c r="H423" s="97"/>
      <c r="I423" s="97"/>
      <c r="J423" s="97"/>
      <c r="K423" s="97"/>
      <c r="L423" s="97"/>
      <c r="M423" s="98"/>
    </row>
    <row r="424" spans="1:13" hidden="1" x14ac:dyDescent="0.25">
      <c r="A424" s="93"/>
      <c r="B424" s="94"/>
      <c r="C424" s="95"/>
      <c r="D424" s="96"/>
      <c r="E424" s="96"/>
      <c r="F424" s="97"/>
      <c r="G424" s="97"/>
      <c r="H424" s="97"/>
      <c r="I424" s="97"/>
      <c r="J424" s="97"/>
      <c r="K424" s="97"/>
      <c r="L424" s="97"/>
      <c r="M424" s="98"/>
    </row>
    <row r="425" spans="1:13" hidden="1" x14ac:dyDescent="0.25">
      <c r="A425" s="93"/>
      <c r="B425" s="94"/>
      <c r="C425" s="95"/>
      <c r="D425" s="96"/>
      <c r="E425" s="96"/>
      <c r="F425" s="97"/>
      <c r="G425" s="97"/>
      <c r="H425" s="97"/>
      <c r="I425" s="97"/>
      <c r="J425" s="97"/>
      <c r="K425" s="97"/>
      <c r="L425" s="97"/>
      <c r="M425" s="98"/>
    </row>
    <row r="426" spans="1:13" hidden="1" x14ac:dyDescent="0.25">
      <c r="A426" s="93"/>
      <c r="B426" s="94"/>
      <c r="C426" s="95"/>
      <c r="D426" s="96"/>
      <c r="E426" s="96"/>
      <c r="F426" s="97"/>
      <c r="G426" s="97"/>
      <c r="H426" s="97"/>
      <c r="I426" s="97"/>
      <c r="J426" s="97"/>
      <c r="K426" s="97"/>
      <c r="L426" s="97"/>
      <c r="M426" s="98"/>
    </row>
    <row r="427" spans="1:13" hidden="1" x14ac:dyDescent="0.25">
      <c r="A427" s="93"/>
      <c r="B427" s="94"/>
      <c r="C427" s="95"/>
      <c r="D427" s="96"/>
      <c r="E427" s="96"/>
      <c r="F427" s="97"/>
      <c r="G427" s="97"/>
      <c r="H427" s="97"/>
      <c r="I427" s="97"/>
      <c r="J427" s="97"/>
      <c r="K427" s="97"/>
      <c r="L427" s="97"/>
      <c r="M427" s="98"/>
    </row>
    <row r="428" spans="1:13" hidden="1" x14ac:dyDescent="0.25">
      <c r="A428" s="93"/>
      <c r="B428" s="94"/>
      <c r="C428" s="95"/>
      <c r="D428" s="96"/>
      <c r="E428" s="96"/>
      <c r="F428" s="97"/>
      <c r="G428" s="97"/>
      <c r="H428" s="97"/>
      <c r="I428" s="97"/>
      <c r="J428" s="97"/>
      <c r="K428" s="97"/>
      <c r="L428" s="97"/>
      <c r="M428" s="98"/>
    </row>
    <row r="429" spans="1:13" hidden="1" x14ac:dyDescent="0.25">
      <c r="A429" s="93"/>
      <c r="B429" s="94"/>
      <c r="C429" s="95"/>
      <c r="D429" s="96"/>
      <c r="E429" s="96"/>
      <c r="F429" s="97"/>
      <c r="G429" s="97"/>
      <c r="H429" s="97"/>
      <c r="I429" s="97"/>
      <c r="J429" s="97"/>
      <c r="K429" s="97"/>
      <c r="L429" s="97"/>
      <c r="M429" s="98"/>
    </row>
    <row r="430" spans="1:13" hidden="1" x14ac:dyDescent="0.25">
      <c r="A430" s="93"/>
      <c r="B430" s="94"/>
      <c r="C430" s="95"/>
      <c r="D430" s="96"/>
      <c r="E430" s="96"/>
      <c r="F430" s="97"/>
      <c r="G430" s="97"/>
      <c r="H430" s="97"/>
      <c r="I430" s="97"/>
      <c r="J430" s="97"/>
      <c r="K430" s="97"/>
      <c r="L430" s="97"/>
      <c r="M430" s="98"/>
    </row>
    <row r="431" spans="1:13" hidden="1" x14ac:dyDescent="0.25">
      <c r="A431" s="93"/>
      <c r="B431" s="94"/>
      <c r="C431" s="95"/>
      <c r="D431" s="96"/>
      <c r="E431" s="96"/>
      <c r="F431" s="97"/>
      <c r="G431" s="97"/>
      <c r="H431" s="97"/>
      <c r="I431" s="97"/>
      <c r="J431" s="97"/>
      <c r="K431" s="97"/>
      <c r="L431" s="97"/>
      <c r="M431" s="98"/>
    </row>
    <row r="432" spans="1:13" hidden="1" x14ac:dyDescent="0.25">
      <c r="A432" s="93"/>
      <c r="B432" s="94"/>
      <c r="C432" s="95"/>
      <c r="D432" s="96"/>
      <c r="E432" s="96"/>
      <c r="F432" s="97"/>
      <c r="G432" s="97"/>
      <c r="H432" s="97"/>
      <c r="I432" s="97"/>
      <c r="J432" s="97"/>
      <c r="K432" s="97"/>
      <c r="L432" s="97"/>
      <c r="M432" s="98"/>
    </row>
    <row r="433" spans="1:13" hidden="1" x14ac:dyDescent="0.25">
      <c r="A433" s="93"/>
      <c r="B433" s="94"/>
      <c r="C433" s="95"/>
      <c r="D433" s="96"/>
      <c r="E433" s="96"/>
      <c r="F433" s="97"/>
      <c r="G433" s="97"/>
      <c r="H433" s="97"/>
      <c r="I433" s="97"/>
      <c r="J433" s="97"/>
      <c r="K433" s="97"/>
      <c r="L433" s="97"/>
      <c r="M433" s="98"/>
    </row>
    <row r="434" spans="1:13" hidden="1" x14ac:dyDescent="0.25">
      <c r="A434" s="93"/>
      <c r="B434" s="94"/>
      <c r="C434" s="95"/>
      <c r="D434" s="96"/>
      <c r="E434" s="96"/>
      <c r="F434" s="97"/>
      <c r="G434" s="97"/>
      <c r="H434" s="97"/>
      <c r="I434" s="97"/>
      <c r="J434" s="97"/>
      <c r="K434" s="97"/>
      <c r="L434" s="97"/>
      <c r="M434" s="98"/>
    </row>
    <row r="435" spans="1:13" hidden="1" x14ac:dyDescent="0.25">
      <c r="A435" s="93"/>
      <c r="B435" s="94"/>
      <c r="C435" s="95"/>
      <c r="D435" s="96"/>
      <c r="E435" s="96"/>
      <c r="F435" s="97"/>
      <c r="G435" s="97"/>
      <c r="H435" s="97"/>
      <c r="I435" s="97"/>
      <c r="J435" s="97"/>
      <c r="K435" s="97"/>
      <c r="L435" s="97"/>
      <c r="M435" s="98"/>
    </row>
    <row r="436" spans="1:13" hidden="1" x14ac:dyDescent="0.25">
      <c r="A436" s="93"/>
      <c r="B436" s="94"/>
      <c r="C436" s="95"/>
      <c r="D436" s="96"/>
      <c r="E436" s="96"/>
      <c r="F436" s="97"/>
      <c r="G436" s="97"/>
      <c r="H436" s="97"/>
      <c r="I436" s="97"/>
      <c r="J436" s="97"/>
      <c r="K436" s="97"/>
      <c r="L436" s="97"/>
      <c r="M436" s="98"/>
    </row>
    <row r="437" spans="1:13" hidden="1" x14ac:dyDescent="0.25">
      <c r="A437" s="93"/>
      <c r="B437" s="94"/>
      <c r="C437" s="95"/>
      <c r="D437" s="96"/>
      <c r="E437" s="96"/>
      <c r="F437" s="97"/>
      <c r="G437" s="97"/>
      <c r="H437" s="97"/>
      <c r="I437" s="97"/>
      <c r="J437" s="97"/>
      <c r="K437" s="97"/>
      <c r="L437" s="97"/>
      <c r="M437" s="98"/>
    </row>
    <row r="438" spans="1:13" hidden="1" x14ac:dyDescent="0.25">
      <c r="A438" s="93"/>
      <c r="B438" s="94"/>
      <c r="C438" s="95"/>
      <c r="D438" s="96"/>
      <c r="E438" s="96"/>
      <c r="F438" s="97"/>
      <c r="G438" s="97"/>
      <c r="H438" s="97"/>
      <c r="I438" s="97"/>
      <c r="J438" s="97"/>
      <c r="K438" s="97"/>
      <c r="L438" s="97"/>
      <c r="M438" s="98"/>
    </row>
    <row r="439" spans="1:13" hidden="1" x14ac:dyDescent="0.25">
      <c r="A439" s="93"/>
      <c r="B439" s="94"/>
      <c r="C439" s="95"/>
      <c r="D439" s="96"/>
      <c r="E439" s="96"/>
      <c r="F439" s="97"/>
      <c r="G439" s="97"/>
      <c r="H439" s="97"/>
      <c r="I439" s="97"/>
      <c r="J439" s="97"/>
      <c r="K439" s="97"/>
      <c r="L439" s="97"/>
      <c r="M439" s="98"/>
    </row>
    <row r="440" spans="1:13" hidden="1" x14ac:dyDescent="0.25">
      <c r="A440" s="93"/>
      <c r="B440" s="94"/>
      <c r="C440" s="95"/>
      <c r="D440" s="96"/>
      <c r="E440" s="96"/>
      <c r="F440" s="97"/>
      <c r="G440" s="97"/>
      <c r="H440" s="97"/>
      <c r="I440" s="97"/>
      <c r="J440" s="97"/>
      <c r="K440" s="97"/>
      <c r="L440" s="97"/>
      <c r="M440" s="98"/>
    </row>
    <row r="441" spans="1:13" hidden="1" x14ac:dyDescent="0.25">
      <c r="A441" s="93"/>
      <c r="B441" s="94"/>
      <c r="C441" s="95"/>
      <c r="D441" s="96"/>
      <c r="E441" s="96"/>
      <c r="F441" s="97"/>
      <c r="G441" s="97"/>
      <c r="H441" s="97"/>
      <c r="I441" s="97"/>
      <c r="J441" s="97"/>
      <c r="K441" s="97"/>
      <c r="L441" s="97"/>
      <c r="M441" s="98"/>
    </row>
    <row r="442" spans="1:13" hidden="1" x14ac:dyDescent="0.25">
      <c r="A442" s="93"/>
      <c r="B442" s="94"/>
      <c r="C442" s="95"/>
      <c r="D442" s="96"/>
      <c r="E442" s="96"/>
      <c r="F442" s="97"/>
      <c r="G442" s="97"/>
      <c r="H442" s="97"/>
      <c r="I442" s="97"/>
      <c r="J442" s="97"/>
      <c r="K442" s="97"/>
      <c r="L442" s="97"/>
      <c r="M442" s="98"/>
    </row>
    <row r="443" spans="1:13" hidden="1" x14ac:dyDescent="0.25">
      <c r="A443" s="93"/>
      <c r="B443" s="94"/>
      <c r="C443" s="95"/>
      <c r="D443" s="96"/>
      <c r="E443" s="96"/>
      <c r="F443" s="97"/>
      <c r="G443" s="97"/>
      <c r="H443" s="97"/>
      <c r="I443" s="97"/>
      <c r="J443" s="97"/>
      <c r="K443" s="97"/>
      <c r="L443" s="97"/>
      <c r="M443" s="98"/>
    </row>
    <row r="444" spans="1:13" hidden="1" x14ac:dyDescent="0.25">
      <c r="A444" s="93"/>
      <c r="B444" s="94"/>
      <c r="C444" s="95"/>
      <c r="D444" s="96"/>
      <c r="E444" s="96"/>
      <c r="F444" s="97"/>
      <c r="G444" s="97"/>
      <c r="H444" s="97"/>
      <c r="I444" s="97"/>
      <c r="J444" s="97"/>
      <c r="K444" s="97"/>
      <c r="L444" s="97"/>
      <c r="M444" s="98"/>
    </row>
    <row r="445" spans="1:13" hidden="1" x14ac:dyDescent="0.25">
      <c r="A445" s="93"/>
      <c r="B445" s="94"/>
      <c r="C445" s="95"/>
      <c r="D445" s="96"/>
      <c r="E445" s="96"/>
      <c r="F445" s="97"/>
      <c r="G445" s="97"/>
      <c r="H445" s="97"/>
      <c r="I445" s="97"/>
      <c r="J445" s="97"/>
      <c r="K445" s="97"/>
      <c r="L445" s="97"/>
      <c r="M445" s="98"/>
    </row>
    <row r="446" spans="1:13" hidden="1" x14ac:dyDescent="0.25">
      <c r="A446" s="93"/>
      <c r="B446" s="94"/>
      <c r="C446" s="95"/>
      <c r="D446" s="96"/>
      <c r="E446" s="96"/>
      <c r="F446" s="97"/>
      <c r="G446" s="97"/>
      <c r="H446" s="97"/>
      <c r="I446" s="97"/>
      <c r="J446" s="97"/>
      <c r="K446" s="97"/>
      <c r="L446" s="97"/>
      <c r="M446" s="98"/>
    </row>
    <row r="447" spans="1:13" hidden="1" x14ac:dyDescent="0.25">
      <c r="A447" s="93"/>
      <c r="B447" s="94"/>
      <c r="C447" s="95"/>
      <c r="D447" s="96"/>
      <c r="E447" s="96"/>
      <c r="F447" s="97"/>
      <c r="G447" s="97"/>
      <c r="H447" s="97"/>
      <c r="I447" s="97"/>
      <c r="J447" s="97"/>
      <c r="K447" s="97"/>
      <c r="L447" s="97"/>
      <c r="M447" s="98"/>
    </row>
    <row r="448" spans="1:13" hidden="1" x14ac:dyDescent="0.25">
      <c r="A448" s="93"/>
      <c r="B448" s="94"/>
      <c r="C448" s="95"/>
      <c r="D448" s="96"/>
      <c r="E448" s="96"/>
      <c r="F448" s="97"/>
      <c r="G448" s="97"/>
      <c r="H448" s="97"/>
      <c r="I448" s="97"/>
      <c r="J448" s="97"/>
      <c r="K448" s="97"/>
      <c r="L448" s="97"/>
      <c r="M448" s="98"/>
    </row>
    <row r="449" spans="1:13" hidden="1" x14ac:dyDescent="0.25">
      <c r="A449" s="93"/>
      <c r="B449" s="94"/>
      <c r="C449" s="95"/>
      <c r="D449" s="96"/>
      <c r="E449" s="96"/>
      <c r="F449" s="97"/>
      <c r="G449" s="97"/>
      <c r="H449" s="97"/>
      <c r="I449" s="97"/>
      <c r="J449" s="97"/>
      <c r="K449" s="97"/>
      <c r="L449" s="97"/>
      <c r="M449" s="98"/>
    </row>
    <row r="450" spans="1:13" hidden="1" x14ac:dyDescent="0.25">
      <c r="A450" s="93"/>
      <c r="B450" s="94"/>
      <c r="C450" s="95"/>
      <c r="D450" s="96"/>
      <c r="E450" s="96"/>
      <c r="F450" s="97"/>
      <c r="G450" s="97"/>
      <c r="H450" s="97"/>
      <c r="I450" s="97"/>
      <c r="J450" s="97"/>
      <c r="K450" s="97"/>
      <c r="L450" s="97"/>
      <c r="M450" s="98"/>
    </row>
    <row r="451" spans="1:13" hidden="1" x14ac:dyDescent="0.25">
      <c r="A451" s="93"/>
      <c r="B451" s="94"/>
      <c r="C451" s="95"/>
      <c r="D451" s="96"/>
      <c r="E451" s="96"/>
      <c r="F451" s="97"/>
      <c r="G451" s="97"/>
      <c r="H451" s="97"/>
      <c r="I451" s="97"/>
      <c r="J451" s="97"/>
      <c r="K451" s="97"/>
      <c r="L451" s="97"/>
      <c r="M451" s="98"/>
    </row>
    <row r="452" spans="1:13" hidden="1" x14ac:dyDescent="0.25">
      <c r="A452" s="93"/>
      <c r="B452" s="94"/>
      <c r="C452" s="95"/>
      <c r="D452" s="96"/>
      <c r="E452" s="96"/>
      <c r="F452" s="97"/>
      <c r="G452" s="97"/>
      <c r="H452" s="97"/>
      <c r="I452" s="97"/>
      <c r="J452" s="97"/>
      <c r="K452" s="97"/>
      <c r="L452" s="97"/>
      <c r="M452" s="98"/>
    </row>
    <row r="453" spans="1:13" hidden="1" x14ac:dyDescent="0.25">
      <c r="A453" s="93"/>
      <c r="B453" s="94"/>
      <c r="C453" s="95"/>
      <c r="D453" s="96"/>
      <c r="E453" s="96"/>
      <c r="F453" s="97"/>
      <c r="G453" s="97"/>
      <c r="H453" s="97"/>
      <c r="I453" s="97"/>
      <c r="J453" s="97"/>
      <c r="K453" s="97"/>
      <c r="L453" s="97"/>
      <c r="M453" s="98"/>
    </row>
    <row r="454" spans="1:13" hidden="1" x14ac:dyDescent="0.25">
      <c r="A454" s="93"/>
      <c r="B454" s="94"/>
      <c r="C454" s="95"/>
      <c r="D454" s="96"/>
      <c r="E454" s="96"/>
      <c r="F454" s="97"/>
      <c r="G454" s="97"/>
      <c r="H454" s="97"/>
      <c r="I454" s="97"/>
      <c r="J454" s="97"/>
      <c r="K454" s="97"/>
      <c r="L454" s="97"/>
      <c r="M454" s="98"/>
    </row>
    <row r="455" spans="1:13" hidden="1" x14ac:dyDescent="0.25">
      <c r="A455" s="93"/>
      <c r="B455" s="94"/>
      <c r="C455" s="95"/>
      <c r="D455" s="96"/>
      <c r="E455" s="96"/>
      <c r="F455" s="97"/>
      <c r="G455" s="97"/>
      <c r="H455" s="97"/>
      <c r="I455" s="97"/>
      <c r="J455" s="97"/>
      <c r="K455" s="97"/>
      <c r="L455" s="97"/>
      <c r="M455" s="98"/>
    </row>
    <row r="456" spans="1:13" hidden="1" x14ac:dyDescent="0.25">
      <c r="A456" s="93"/>
      <c r="B456" s="94"/>
      <c r="C456" s="95"/>
      <c r="D456" s="96"/>
      <c r="E456" s="96"/>
      <c r="F456" s="97"/>
      <c r="G456" s="97"/>
      <c r="H456" s="97"/>
      <c r="I456" s="97"/>
      <c r="J456" s="97"/>
      <c r="K456" s="97"/>
      <c r="L456" s="97"/>
      <c r="M456" s="98"/>
    </row>
    <row r="457" spans="1:13" hidden="1" x14ac:dyDescent="0.25">
      <c r="A457" s="93"/>
      <c r="B457" s="94"/>
      <c r="C457" s="95"/>
      <c r="D457" s="96"/>
      <c r="E457" s="96"/>
      <c r="F457" s="97"/>
      <c r="G457" s="97"/>
      <c r="H457" s="97"/>
      <c r="I457" s="97"/>
      <c r="J457" s="97"/>
      <c r="K457" s="97"/>
      <c r="L457" s="97"/>
      <c r="M457" s="98"/>
    </row>
    <row r="458" spans="1:13" hidden="1" x14ac:dyDescent="0.25">
      <c r="A458" s="93"/>
      <c r="B458" s="94"/>
      <c r="C458" s="95"/>
      <c r="D458" s="96"/>
      <c r="E458" s="96"/>
      <c r="F458" s="97"/>
      <c r="G458" s="97"/>
      <c r="H458" s="97"/>
      <c r="I458" s="97"/>
      <c r="J458" s="97"/>
      <c r="K458" s="97"/>
      <c r="L458" s="97"/>
      <c r="M458" s="98"/>
    </row>
    <row r="459" spans="1:13" hidden="1" x14ac:dyDescent="0.25">
      <c r="A459" s="93"/>
      <c r="B459" s="94"/>
      <c r="C459" s="95"/>
      <c r="D459" s="96"/>
      <c r="E459" s="96"/>
      <c r="F459" s="97"/>
      <c r="G459" s="97"/>
      <c r="H459" s="97"/>
      <c r="I459" s="97"/>
      <c r="J459" s="97"/>
      <c r="K459" s="97"/>
      <c r="L459" s="97"/>
      <c r="M459" s="98"/>
    </row>
    <row r="460" spans="1:13" hidden="1" x14ac:dyDescent="0.25">
      <c r="A460" s="93"/>
      <c r="B460" s="94"/>
      <c r="C460" s="95"/>
      <c r="D460" s="96"/>
      <c r="E460" s="96"/>
      <c r="F460" s="97"/>
      <c r="G460" s="97"/>
      <c r="H460" s="97"/>
      <c r="I460" s="97"/>
      <c r="J460" s="97"/>
      <c r="K460" s="97"/>
      <c r="L460" s="97"/>
      <c r="M460" s="98"/>
    </row>
    <row r="461" spans="1:13" hidden="1" x14ac:dyDescent="0.25">
      <c r="A461" s="93"/>
      <c r="B461" s="94"/>
      <c r="C461" s="95"/>
      <c r="D461" s="96"/>
      <c r="E461" s="96"/>
      <c r="F461" s="97"/>
      <c r="G461" s="97"/>
      <c r="H461" s="97"/>
      <c r="I461" s="97"/>
      <c r="J461" s="97"/>
      <c r="K461" s="97"/>
      <c r="L461" s="97"/>
      <c r="M461" s="98"/>
    </row>
    <row r="462" spans="1:13" hidden="1" x14ac:dyDescent="0.25">
      <c r="A462" s="93"/>
      <c r="B462" s="94"/>
      <c r="C462" s="95"/>
      <c r="D462" s="96"/>
      <c r="E462" s="96"/>
      <c r="F462" s="97"/>
      <c r="G462" s="97"/>
      <c r="H462" s="97"/>
      <c r="I462" s="97"/>
      <c r="J462" s="97"/>
      <c r="K462" s="97"/>
      <c r="L462" s="97"/>
      <c r="M462" s="98"/>
    </row>
    <row r="463" spans="1:13" hidden="1" x14ac:dyDescent="0.25">
      <c r="A463" s="93"/>
      <c r="B463" s="94"/>
      <c r="C463" s="95"/>
      <c r="D463" s="96"/>
      <c r="E463" s="96"/>
      <c r="F463" s="97"/>
      <c r="G463" s="97"/>
      <c r="H463" s="97"/>
      <c r="I463" s="97"/>
      <c r="J463" s="97"/>
      <c r="K463" s="97"/>
      <c r="L463" s="97"/>
      <c r="M463" s="98"/>
    </row>
    <row r="464" spans="1:13" hidden="1" x14ac:dyDescent="0.25">
      <c r="A464" s="93"/>
      <c r="B464" s="94"/>
      <c r="C464" s="95"/>
      <c r="D464" s="96"/>
      <c r="E464" s="96"/>
      <c r="F464" s="97"/>
      <c r="G464" s="97"/>
      <c r="H464" s="97"/>
      <c r="I464" s="97"/>
      <c r="J464" s="97"/>
      <c r="K464" s="97"/>
      <c r="L464" s="97"/>
      <c r="M464" s="98"/>
    </row>
    <row r="465" spans="1:13" hidden="1" x14ac:dyDescent="0.25">
      <c r="A465" s="93"/>
      <c r="B465" s="94"/>
      <c r="C465" s="95"/>
      <c r="D465" s="96"/>
      <c r="E465" s="96"/>
      <c r="F465" s="97"/>
      <c r="G465" s="97"/>
      <c r="H465" s="97"/>
      <c r="I465" s="97"/>
      <c r="J465" s="97"/>
      <c r="K465" s="97"/>
      <c r="L465" s="97"/>
      <c r="M465" s="98"/>
    </row>
    <row r="466" spans="1:13" hidden="1" x14ac:dyDescent="0.25">
      <c r="A466" s="93"/>
      <c r="B466" s="94"/>
      <c r="C466" s="95"/>
      <c r="D466" s="96"/>
      <c r="E466" s="96"/>
      <c r="F466" s="97"/>
      <c r="G466" s="97"/>
      <c r="H466" s="97"/>
      <c r="I466" s="97"/>
      <c r="J466" s="97"/>
      <c r="K466" s="97"/>
      <c r="L466" s="97"/>
      <c r="M466" s="98"/>
    </row>
    <row r="467" spans="1:13" hidden="1" x14ac:dyDescent="0.25">
      <c r="A467" s="93"/>
      <c r="B467" s="94"/>
      <c r="C467" s="95"/>
      <c r="D467" s="96"/>
      <c r="E467" s="96"/>
      <c r="F467" s="97"/>
      <c r="G467" s="97"/>
      <c r="H467" s="97"/>
      <c r="I467" s="97"/>
      <c r="J467" s="97"/>
      <c r="K467" s="97"/>
      <c r="L467" s="97"/>
      <c r="M467" s="98"/>
    </row>
    <row r="468" spans="1:13" hidden="1" x14ac:dyDescent="0.25">
      <c r="A468" s="93"/>
      <c r="B468" s="94"/>
      <c r="C468" s="95"/>
      <c r="D468" s="96"/>
      <c r="E468" s="96"/>
      <c r="F468" s="97"/>
      <c r="G468" s="97"/>
      <c r="H468" s="97"/>
      <c r="I468" s="97"/>
      <c r="J468" s="97"/>
      <c r="K468" s="97"/>
      <c r="L468" s="97"/>
      <c r="M468" s="98"/>
    </row>
    <row r="469" spans="1:13" hidden="1" x14ac:dyDescent="0.25">
      <c r="A469" s="93"/>
      <c r="B469" s="94"/>
      <c r="C469" s="95"/>
      <c r="D469" s="96"/>
      <c r="E469" s="96"/>
      <c r="F469" s="97"/>
      <c r="G469" s="97"/>
      <c r="H469" s="97"/>
      <c r="I469" s="97"/>
      <c r="J469" s="97"/>
      <c r="K469" s="97"/>
      <c r="L469" s="97"/>
      <c r="M469" s="98"/>
    </row>
    <row r="470" spans="1:13" hidden="1" x14ac:dyDescent="0.25">
      <c r="A470" s="93"/>
      <c r="B470" s="94"/>
      <c r="C470" s="95"/>
      <c r="D470" s="96"/>
      <c r="E470" s="96"/>
      <c r="F470" s="97"/>
      <c r="G470" s="97"/>
      <c r="H470" s="97"/>
      <c r="I470" s="97"/>
      <c r="J470" s="97"/>
      <c r="K470" s="97"/>
      <c r="L470" s="97"/>
      <c r="M470" s="98"/>
    </row>
    <row r="471" spans="1:13" hidden="1" x14ac:dyDescent="0.25">
      <c r="A471" s="93"/>
      <c r="B471" s="94"/>
      <c r="C471" s="95"/>
      <c r="D471" s="96"/>
      <c r="E471" s="96"/>
      <c r="F471" s="97"/>
      <c r="G471" s="97"/>
      <c r="H471" s="97"/>
      <c r="I471" s="97"/>
      <c r="J471" s="97"/>
      <c r="K471" s="97"/>
      <c r="L471" s="97"/>
      <c r="M471" s="98"/>
    </row>
    <row r="472" spans="1:13" hidden="1" x14ac:dyDescent="0.25">
      <c r="A472" s="93"/>
      <c r="B472" s="94"/>
      <c r="C472" s="95"/>
      <c r="D472" s="96"/>
      <c r="E472" s="96"/>
      <c r="F472" s="97"/>
      <c r="G472" s="97"/>
      <c r="H472" s="97"/>
      <c r="I472" s="97"/>
      <c r="J472" s="97"/>
      <c r="K472" s="97"/>
      <c r="L472" s="97"/>
      <c r="M472" s="98"/>
    </row>
    <row r="473" spans="1:13" hidden="1" x14ac:dyDescent="0.25">
      <c r="A473" s="93"/>
      <c r="B473" s="94"/>
      <c r="C473" s="95"/>
      <c r="D473" s="96"/>
      <c r="E473" s="96"/>
      <c r="F473" s="97"/>
      <c r="G473" s="97"/>
      <c r="H473" s="97"/>
      <c r="I473" s="97"/>
      <c r="J473" s="97"/>
      <c r="K473" s="97"/>
      <c r="L473" s="97"/>
      <c r="M473" s="98"/>
    </row>
    <row r="474" spans="1:13" hidden="1" x14ac:dyDescent="0.25">
      <c r="A474" s="93"/>
      <c r="B474" s="94"/>
      <c r="C474" s="95"/>
      <c r="D474" s="96"/>
      <c r="E474" s="96"/>
      <c r="F474" s="97"/>
      <c r="G474" s="97"/>
      <c r="H474" s="97"/>
      <c r="I474" s="97"/>
      <c r="J474" s="97"/>
      <c r="K474" s="97"/>
      <c r="L474" s="97"/>
      <c r="M474" s="98"/>
    </row>
    <row r="475" spans="1:13" hidden="1" x14ac:dyDescent="0.25">
      <c r="A475" s="93"/>
      <c r="B475" s="94"/>
      <c r="C475" s="95"/>
      <c r="D475" s="96"/>
      <c r="E475" s="96"/>
      <c r="F475" s="97"/>
      <c r="G475" s="97"/>
      <c r="H475" s="97"/>
      <c r="I475" s="97"/>
      <c r="J475" s="97"/>
      <c r="K475" s="97"/>
      <c r="L475" s="97"/>
      <c r="M475" s="98"/>
    </row>
    <row r="476" spans="1:13" hidden="1" x14ac:dyDescent="0.25">
      <c r="A476" s="93"/>
      <c r="B476" s="94"/>
      <c r="C476" s="95"/>
      <c r="D476" s="96"/>
      <c r="E476" s="96"/>
      <c r="F476" s="97"/>
      <c r="G476" s="97"/>
      <c r="H476" s="97"/>
      <c r="I476" s="97"/>
      <c r="J476" s="97"/>
      <c r="K476" s="97"/>
      <c r="L476" s="97"/>
      <c r="M476" s="98"/>
    </row>
    <row r="477" spans="1:13" hidden="1" x14ac:dyDescent="0.25">
      <c r="A477" s="93"/>
      <c r="B477" s="94"/>
      <c r="C477" s="95"/>
      <c r="D477" s="96"/>
      <c r="E477" s="96"/>
      <c r="F477" s="97"/>
      <c r="G477" s="97"/>
      <c r="H477" s="97"/>
      <c r="I477" s="97"/>
      <c r="J477" s="97"/>
      <c r="K477" s="97"/>
      <c r="L477" s="97"/>
      <c r="M477" s="98"/>
    </row>
    <row r="478" spans="1:13" hidden="1" x14ac:dyDescent="0.25">
      <c r="A478" s="93"/>
      <c r="B478" s="94"/>
      <c r="C478" s="95"/>
      <c r="D478" s="96"/>
      <c r="E478" s="96"/>
      <c r="F478" s="97"/>
      <c r="G478" s="97"/>
      <c r="H478" s="97"/>
      <c r="I478" s="97"/>
      <c r="J478" s="97"/>
      <c r="K478" s="97"/>
      <c r="L478" s="97"/>
      <c r="M478" s="98"/>
    </row>
    <row r="479" spans="1:13" hidden="1" x14ac:dyDescent="0.25">
      <c r="A479" s="93"/>
      <c r="B479" s="94"/>
      <c r="C479" s="95"/>
      <c r="D479" s="96"/>
      <c r="E479" s="96"/>
      <c r="F479" s="97"/>
      <c r="G479" s="97"/>
      <c r="H479" s="97"/>
      <c r="I479" s="97"/>
      <c r="J479" s="97"/>
      <c r="K479" s="97"/>
      <c r="L479" s="97"/>
      <c r="M479" s="98"/>
    </row>
    <row r="480" spans="1:13" hidden="1" x14ac:dyDescent="0.25">
      <c r="A480" s="93"/>
      <c r="B480" s="94"/>
      <c r="C480" s="95"/>
      <c r="D480" s="96"/>
      <c r="E480" s="96"/>
      <c r="F480" s="97"/>
      <c r="G480" s="97"/>
      <c r="H480" s="97"/>
      <c r="I480" s="97"/>
      <c r="J480" s="97"/>
      <c r="K480" s="97"/>
      <c r="L480" s="97"/>
      <c r="M480" s="98"/>
    </row>
    <row r="481" spans="1:13" hidden="1" x14ac:dyDescent="0.25">
      <c r="A481" s="93"/>
      <c r="B481" s="94"/>
      <c r="C481" s="95"/>
      <c r="D481" s="96"/>
      <c r="E481" s="96"/>
      <c r="F481" s="97"/>
      <c r="G481" s="97"/>
      <c r="H481" s="97"/>
      <c r="I481" s="97"/>
      <c r="J481" s="97"/>
      <c r="K481" s="97"/>
      <c r="L481" s="97"/>
      <c r="M481" s="98"/>
    </row>
    <row r="482" spans="1:13" hidden="1" x14ac:dyDescent="0.25">
      <c r="A482" s="93"/>
      <c r="B482" s="94"/>
      <c r="C482" s="95"/>
      <c r="D482" s="96"/>
      <c r="E482" s="96"/>
      <c r="F482" s="97"/>
      <c r="G482" s="97"/>
      <c r="H482" s="97"/>
      <c r="I482" s="97"/>
      <c r="J482" s="97"/>
      <c r="K482" s="97"/>
      <c r="L482" s="97"/>
      <c r="M482" s="98"/>
    </row>
    <row r="483" spans="1:13" hidden="1" x14ac:dyDescent="0.25">
      <c r="A483" s="93"/>
      <c r="B483" s="94"/>
      <c r="C483" s="95"/>
      <c r="D483" s="96"/>
      <c r="E483" s="96"/>
      <c r="F483" s="97"/>
      <c r="G483" s="97"/>
      <c r="H483" s="97"/>
      <c r="I483" s="97"/>
      <c r="J483" s="97"/>
      <c r="K483" s="97"/>
      <c r="L483" s="97"/>
      <c r="M483" s="98"/>
    </row>
    <row r="484" spans="1:13" hidden="1" x14ac:dyDescent="0.25">
      <c r="A484" s="93"/>
      <c r="B484" s="94"/>
      <c r="C484" s="95"/>
      <c r="D484" s="96"/>
      <c r="E484" s="96"/>
      <c r="F484" s="97"/>
      <c r="G484" s="97"/>
      <c r="H484" s="97"/>
      <c r="I484" s="97"/>
      <c r="J484" s="97"/>
      <c r="K484" s="97"/>
      <c r="L484" s="97"/>
      <c r="M484" s="98"/>
    </row>
    <row r="485" spans="1:13" hidden="1" x14ac:dyDescent="0.25">
      <c r="A485" s="93"/>
      <c r="B485" s="94"/>
      <c r="C485" s="95"/>
      <c r="D485" s="96"/>
      <c r="E485" s="96"/>
      <c r="F485" s="97"/>
      <c r="G485" s="97"/>
      <c r="H485" s="97"/>
      <c r="I485" s="97"/>
      <c r="J485" s="97"/>
      <c r="K485" s="97"/>
      <c r="L485" s="97"/>
      <c r="M485" s="98"/>
    </row>
    <row r="486" spans="1:13" hidden="1" x14ac:dyDescent="0.25">
      <c r="A486" s="93"/>
      <c r="B486" s="94"/>
      <c r="C486" s="95"/>
      <c r="D486" s="96"/>
      <c r="E486" s="96"/>
      <c r="F486" s="97"/>
      <c r="G486" s="97"/>
      <c r="H486" s="97"/>
      <c r="I486" s="97"/>
      <c r="J486" s="97"/>
      <c r="K486" s="97"/>
      <c r="L486" s="97"/>
      <c r="M486" s="98"/>
    </row>
    <row r="487" spans="1:13" hidden="1" x14ac:dyDescent="0.25">
      <c r="A487" s="93"/>
      <c r="B487" s="94"/>
      <c r="C487" s="95"/>
      <c r="D487" s="96"/>
      <c r="E487" s="96"/>
      <c r="F487" s="97"/>
      <c r="G487" s="97"/>
      <c r="H487" s="97"/>
      <c r="I487" s="97"/>
      <c r="J487" s="97"/>
      <c r="K487" s="97"/>
      <c r="L487" s="97"/>
      <c r="M487" s="98"/>
    </row>
    <row r="488" spans="1:13" hidden="1" x14ac:dyDescent="0.25">
      <c r="A488" s="93"/>
      <c r="B488" s="94"/>
      <c r="C488" s="95"/>
      <c r="D488" s="96"/>
      <c r="E488" s="96"/>
      <c r="F488" s="97"/>
      <c r="G488" s="97"/>
      <c r="H488" s="97"/>
      <c r="I488" s="97"/>
      <c r="J488" s="97"/>
      <c r="K488" s="97"/>
      <c r="L488" s="97"/>
      <c r="M488" s="98"/>
    </row>
    <row r="489" spans="1:13" hidden="1" x14ac:dyDescent="0.25">
      <c r="A489" s="93"/>
      <c r="B489" s="94"/>
      <c r="C489" s="95"/>
      <c r="D489" s="96"/>
      <c r="E489" s="96"/>
      <c r="F489" s="97"/>
      <c r="G489" s="97"/>
      <c r="H489" s="97"/>
      <c r="I489" s="97"/>
      <c r="J489" s="97"/>
      <c r="K489" s="97"/>
      <c r="L489" s="97"/>
      <c r="M489" s="98"/>
    </row>
    <row r="490" spans="1:13" hidden="1" x14ac:dyDescent="0.25">
      <c r="A490" s="93"/>
      <c r="B490" s="94"/>
      <c r="C490" s="95"/>
      <c r="D490" s="96"/>
      <c r="E490" s="96"/>
      <c r="F490" s="97"/>
      <c r="G490" s="97"/>
      <c r="H490" s="97"/>
      <c r="I490" s="97"/>
      <c r="J490" s="97"/>
      <c r="K490" s="97"/>
      <c r="L490" s="97"/>
      <c r="M490" s="98"/>
    </row>
    <row r="491" spans="1:13" hidden="1" x14ac:dyDescent="0.25">
      <c r="A491" s="93"/>
      <c r="B491" s="94"/>
      <c r="C491" s="95"/>
      <c r="D491" s="96"/>
      <c r="E491" s="96"/>
      <c r="F491" s="97"/>
      <c r="G491" s="97"/>
      <c r="H491" s="97"/>
      <c r="I491" s="97"/>
      <c r="J491" s="97"/>
      <c r="K491" s="97"/>
      <c r="L491" s="97"/>
      <c r="M491" s="98"/>
    </row>
    <row r="492" spans="1:13" hidden="1" x14ac:dyDescent="0.25">
      <c r="A492" s="93"/>
      <c r="B492" s="94"/>
      <c r="C492" s="95"/>
      <c r="D492" s="96"/>
      <c r="E492" s="96"/>
      <c r="F492" s="97"/>
      <c r="G492" s="97"/>
      <c r="H492" s="97"/>
      <c r="I492" s="97"/>
      <c r="J492" s="97"/>
      <c r="K492" s="97"/>
      <c r="L492" s="97"/>
      <c r="M492" s="98"/>
    </row>
    <row r="493" spans="1:13" hidden="1" x14ac:dyDescent="0.25">
      <c r="A493" s="93"/>
      <c r="B493" s="94"/>
      <c r="C493" s="95"/>
      <c r="D493" s="96"/>
      <c r="E493" s="96"/>
      <c r="F493" s="97"/>
      <c r="G493" s="97"/>
      <c r="H493" s="97"/>
      <c r="I493" s="97"/>
      <c r="J493" s="97"/>
      <c r="K493" s="97"/>
      <c r="L493" s="97"/>
      <c r="M493" s="98"/>
    </row>
    <row r="494" spans="1:13" hidden="1" x14ac:dyDescent="0.25">
      <c r="A494" s="93"/>
      <c r="B494" s="94"/>
      <c r="C494" s="95"/>
      <c r="D494" s="96"/>
      <c r="E494" s="96"/>
      <c r="F494" s="97"/>
      <c r="G494" s="97"/>
      <c r="H494" s="97"/>
      <c r="I494" s="97"/>
      <c r="J494" s="97"/>
      <c r="K494" s="97"/>
      <c r="L494" s="97"/>
      <c r="M494" s="98"/>
    </row>
    <row r="495" spans="1:13" hidden="1" x14ac:dyDescent="0.25">
      <c r="A495" s="93"/>
      <c r="B495" s="94"/>
      <c r="C495" s="95"/>
      <c r="D495" s="96"/>
      <c r="E495" s="96"/>
      <c r="F495" s="97"/>
      <c r="G495" s="97"/>
      <c r="H495" s="97"/>
      <c r="I495" s="97"/>
      <c r="J495" s="97"/>
      <c r="K495" s="97"/>
      <c r="L495" s="97"/>
      <c r="M495" s="98"/>
    </row>
    <row r="496" spans="1:13" hidden="1" x14ac:dyDescent="0.25">
      <c r="A496" s="93"/>
      <c r="B496" s="94"/>
      <c r="C496" s="95"/>
      <c r="D496" s="96"/>
      <c r="E496" s="96"/>
      <c r="F496" s="97"/>
      <c r="G496" s="97"/>
      <c r="H496" s="97"/>
      <c r="I496" s="97"/>
      <c r="J496" s="97"/>
      <c r="K496" s="97"/>
      <c r="L496" s="97"/>
      <c r="M496" s="98"/>
    </row>
    <row r="497" spans="1:13" hidden="1" x14ac:dyDescent="0.25">
      <c r="A497" s="93"/>
      <c r="B497" s="94"/>
      <c r="C497" s="95"/>
      <c r="D497" s="96"/>
      <c r="E497" s="96"/>
      <c r="F497" s="97"/>
      <c r="G497" s="97"/>
      <c r="H497" s="97"/>
      <c r="I497" s="97"/>
      <c r="J497" s="97"/>
      <c r="K497" s="97"/>
      <c r="L497" s="97"/>
      <c r="M497" s="98"/>
    </row>
    <row r="498" spans="1:13" hidden="1" x14ac:dyDescent="0.25">
      <c r="A498" s="93"/>
      <c r="B498" s="94"/>
      <c r="C498" s="95"/>
      <c r="D498" s="96"/>
      <c r="E498" s="96"/>
      <c r="F498" s="97"/>
      <c r="G498" s="97"/>
      <c r="H498" s="97"/>
      <c r="I498" s="97"/>
      <c r="J498" s="97"/>
      <c r="K498" s="97"/>
      <c r="L498" s="97"/>
      <c r="M498" s="98"/>
    </row>
    <row r="499" spans="1:13" hidden="1" x14ac:dyDescent="0.25">
      <c r="A499" s="93"/>
      <c r="B499" s="94"/>
      <c r="C499" s="95"/>
      <c r="D499" s="96"/>
      <c r="E499" s="96"/>
      <c r="F499" s="97"/>
      <c r="G499" s="97"/>
      <c r="H499" s="97"/>
      <c r="I499" s="97"/>
      <c r="J499" s="97"/>
      <c r="K499" s="97"/>
      <c r="L499" s="97"/>
      <c r="M499" s="98"/>
    </row>
    <row r="500" spans="1:13" hidden="1" x14ac:dyDescent="0.25">
      <c r="A500" s="93"/>
      <c r="B500" s="94"/>
      <c r="C500" s="95"/>
      <c r="D500" s="96"/>
      <c r="E500" s="96"/>
      <c r="F500" s="97"/>
      <c r="G500" s="97"/>
      <c r="H500" s="97"/>
      <c r="I500" s="97"/>
      <c r="J500" s="97"/>
      <c r="K500" s="97"/>
      <c r="L500" s="97"/>
      <c r="M500" s="98"/>
    </row>
    <row r="501" spans="1:13" hidden="1" x14ac:dyDescent="0.25">
      <c r="A501" s="93"/>
      <c r="B501" s="94"/>
      <c r="C501" s="95"/>
      <c r="D501" s="96"/>
      <c r="E501" s="96"/>
      <c r="F501" s="97"/>
      <c r="G501" s="97"/>
      <c r="H501" s="97"/>
      <c r="I501" s="97"/>
      <c r="J501" s="97"/>
      <c r="K501" s="97"/>
      <c r="L501" s="97"/>
      <c r="M501" s="98"/>
    </row>
    <row r="502" spans="1:13" hidden="1" x14ac:dyDescent="0.25">
      <c r="A502" s="93"/>
      <c r="B502" s="94"/>
      <c r="C502" s="95"/>
      <c r="D502" s="96"/>
      <c r="E502" s="96"/>
      <c r="F502" s="97"/>
      <c r="G502" s="97"/>
      <c r="H502" s="97"/>
      <c r="I502" s="97"/>
      <c r="J502" s="97"/>
      <c r="K502" s="97"/>
      <c r="L502" s="97"/>
      <c r="M502" s="98"/>
    </row>
    <row r="503" spans="1:13" hidden="1" x14ac:dyDescent="0.25">
      <c r="A503" s="93"/>
      <c r="B503" s="94"/>
      <c r="C503" s="95"/>
      <c r="D503" s="96"/>
      <c r="E503" s="96"/>
      <c r="F503" s="97"/>
      <c r="G503" s="97"/>
      <c r="H503" s="97"/>
      <c r="I503" s="97"/>
      <c r="J503" s="97"/>
      <c r="K503" s="97"/>
      <c r="L503" s="97"/>
      <c r="M503" s="98"/>
    </row>
    <row r="504" spans="1:13" hidden="1" x14ac:dyDescent="0.25">
      <c r="A504" s="93"/>
      <c r="B504" s="94"/>
      <c r="C504" s="95"/>
      <c r="D504" s="96"/>
      <c r="E504" s="96"/>
      <c r="F504" s="97"/>
      <c r="G504" s="97"/>
      <c r="H504" s="97"/>
      <c r="I504" s="97"/>
      <c r="J504" s="97"/>
      <c r="K504" s="97"/>
      <c r="L504" s="97"/>
      <c r="M504" s="98"/>
    </row>
    <row r="505" spans="1:13" hidden="1" x14ac:dyDescent="0.25">
      <c r="A505" s="93"/>
      <c r="B505" s="94"/>
      <c r="C505" s="95"/>
      <c r="D505" s="96"/>
      <c r="E505" s="96"/>
      <c r="F505" s="97"/>
      <c r="G505" s="97"/>
      <c r="H505" s="97"/>
      <c r="I505" s="97"/>
      <c r="J505" s="97"/>
      <c r="K505" s="97"/>
      <c r="L505" s="97"/>
      <c r="M505" s="98"/>
    </row>
    <row r="506" spans="1:13" hidden="1" x14ac:dyDescent="0.25">
      <c r="A506" s="93"/>
      <c r="B506" s="94"/>
      <c r="C506" s="95"/>
      <c r="D506" s="96"/>
      <c r="E506" s="96"/>
      <c r="F506" s="97"/>
      <c r="G506" s="97"/>
      <c r="H506" s="97"/>
      <c r="I506" s="97"/>
      <c r="J506" s="97"/>
      <c r="K506" s="97"/>
      <c r="L506" s="97"/>
      <c r="M506" s="98"/>
    </row>
    <row r="507" spans="1:13" hidden="1" x14ac:dyDescent="0.25">
      <c r="A507" s="93"/>
      <c r="B507" s="94"/>
      <c r="C507" s="95"/>
      <c r="D507" s="96"/>
      <c r="E507" s="96"/>
      <c r="F507" s="97"/>
      <c r="G507" s="97"/>
      <c r="H507" s="97"/>
      <c r="I507" s="97"/>
      <c r="J507" s="97"/>
      <c r="K507" s="97"/>
      <c r="L507" s="97"/>
      <c r="M507" s="98"/>
    </row>
    <row r="508" spans="1:13" hidden="1" x14ac:dyDescent="0.25">
      <c r="A508" s="93"/>
      <c r="B508" s="94"/>
      <c r="C508" s="95"/>
      <c r="D508" s="96"/>
      <c r="E508" s="96"/>
      <c r="F508" s="97"/>
      <c r="G508" s="97"/>
      <c r="H508" s="97"/>
      <c r="I508" s="97"/>
      <c r="J508" s="97"/>
      <c r="K508" s="97"/>
      <c r="L508" s="97"/>
      <c r="M508" s="98"/>
    </row>
    <row r="509" spans="1:13" hidden="1" x14ac:dyDescent="0.25">
      <c r="A509" s="93"/>
      <c r="B509" s="94"/>
      <c r="C509" s="95"/>
      <c r="D509" s="96"/>
      <c r="E509" s="96"/>
      <c r="F509" s="97"/>
      <c r="G509" s="97"/>
      <c r="H509" s="97"/>
      <c r="I509" s="97"/>
      <c r="J509" s="97"/>
      <c r="K509" s="97"/>
      <c r="L509" s="97"/>
      <c r="M509" s="98"/>
    </row>
    <row r="510" spans="1:13" hidden="1" x14ac:dyDescent="0.25">
      <c r="A510" s="93"/>
      <c r="B510" s="94"/>
      <c r="C510" s="95"/>
      <c r="D510" s="96"/>
      <c r="E510" s="96"/>
      <c r="F510" s="97"/>
      <c r="G510" s="97"/>
      <c r="H510" s="97"/>
      <c r="I510" s="97"/>
      <c r="J510" s="97"/>
      <c r="K510" s="97"/>
      <c r="L510" s="97"/>
      <c r="M510" s="98"/>
    </row>
    <row r="511" spans="1:13" hidden="1" x14ac:dyDescent="0.25">
      <c r="A511" s="93"/>
      <c r="B511" s="94"/>
      <c r="C511" s="95"/>
      <c r="D511" s="96"/>
      <c r="E511" s="96"/>
      <c r="F511" s="97"/>
      <c r="G511" s="97"/>
      <c r="H511" s="97"/>
      <c r="I511" s="97"/>
      <c r="J511" s="97"/>
      <c r="K511" s="97"/>
      <c r="L511" s="97"/>
      <c r="M511" s="98"/>
    </row>
    <row r="512" spans="1:13" hidden="1" x14ac:dyDescent="0.25">
      <c r="A512" s="93"/>
      <c r="B512" s="94"/>
      <c r="C512" s="95"/>
      <c r="D512" s="96"/>
      <c r="E512" s="96"/>
      <c r="F512" s="97"/>
      <c r="G512" s="97"/>
      <c r="H512" s="97"/>
      <c r="I512" s="97"/>
      <c r="J512" s="97"/>
      <c r="K512" s="97"/>
      <c r="L512" s="97"/>
      <c r="M512" s="98"/>
    </row>
    <row r="513" spans="1:13" hidden="1" x14ac:dyDescent="0.25">
      <c r="A513" s="93"/>
      <c r="B513" s="94"/>
      <c r="C513" s="95"/>
      <c r="D513" s="96"/>
      <c r="E513" s="96"/>
      <c r="F513" s="97"/>
      <c r="G513" s="97"/>
      <c r="H513" s="97"/>
      <c r="I513" s="97"/>
      <c r="J513" s="97"/>
      <c r="K513" s="97"/>
      <c r="L513" s="97"/>
      <c r="M513" s="98"/>
    </row>
    <row r="514" spans="1:13" hidden="1" x14ac:dyDescent="0.25">
      <c r="A514" s="93"/>
      <c r="B514" s="94"/>
      <c r="C514" s="95"/>
      <c r="D514" s="96"/>
      <c r="E514" s="96"/>
      <c r="F514" s="97"/>
      <c r="G514" s="97"/>
      <c r="H514" s="97"/>
      <c r="I514" s="97"/>
      <c r="J514" s="97"/>
      <c r="K514" s="97"/>
      <c r="L514" s="97"/>
      <c r="M514" s="98"/>
    </row>
    <row r="515" spans="1:13" hidden="1" x14ac:dyDescent="0.25">
      <c r="A515" s="93"/>
      <c r="B515" s="94"/>
      <c r="C515" s="95"/>
      <c r="D515" s="96"/>
      <c r="E515" s="96"/>
      <c r="F515" s="97"/>
      <c r="G515" s="97"/>
      <c r="H515" s="97"/>
      <c r="I515" s="97"/>
      <c r="J515" s="97"/>
      <c r="K515" s="97"/>
      <c r="L515" s="97"/>
      <c r="M515" s="98"/>
    </row>
    <row r="516" spans="1:13" hidden="1" x14ac:dyDescent="0.25">
      <c r="A516" s="93"/>
      <c r="B516" s="94"/>
      <c r="C516" s="95"/>
      <c r="D516" s="96"/>
      <c r="E516" s="96"/>
      <c r="F516" s="97"/>
      <c r="G516" s="97"/>
      <c r="H516" s="97"/>
      <c r="I516" s="97"/>
      <c r="J516" s="97"/>
      <c r="K516" s="97"/>
      <c r="L516" s="97"/>
      <c r="M516" s="98"/>
    </row>
    <row r="517" spans="1:13" hidden="1" x14ac:dyDescent="0.25">
      <c r="A517" s="93"/>
      <c r="B517" s="94"/>
      <c r="C517" s="95"/>
      <c r="D517" s="96"/>
      <c r="E517" s="96"/>
      <c r="F517" s="97"/>
      <c r="G517" s="97"/>
      <c r="H517" s="97"/>
      <c r="I517" s="97"/>
      <c r="J517" s="97"/>
      <c r="K517" s="97"/>
      <c r="L517" s="97"/>
      <c r="M517" s="98"/>
    </row>
    <row r="518" spans="1:13" hidden="1" x14ac:dyDescent="0.25">
      <c r="A518" s="93"/>
      <c r="B518" s="94"/>
      <c r="C518" s="95"/>
      <c r="D518" s="96"/>
      <c r="E518" s="96"/>
      <c r="F518" s="97"/>
      <c r="G518" s="97"/>
      <c r="H518" s="97"/>
      <c r="I518" s="97"/>
      <c r="J518" s="97"/>
      <c r="K518" s="97"/>
      <c r="L518" s="97"/>
      <c r="M518" s="98"/>
    </row>
    <row r="519" spans="1:13" hidden="1" x14ac:dyDescent="0.25">
      <c r="A519" s="93"/>
      <c r="B519" s="94"/>
      <c r="C519" s="95"/>
      <c r="D519" s="96"/>
      <c r="E519" s="96"/>
      <c r="F519" s="97"/>
      <c r="G519" s="97"/>
      <c r="H519" s="97"/>
      <c r="I519" s="97"/>
      <c r="J519" s="97"/>
      <c r="K519" s="97"/>
      <c r="L519" s="97"/>
      <c r="M519" s="98"/>
    </row>
    <row r="520" spans="1:13" hidden="1" x14ac:dyDescent="0.25">
      <c r="A520" s="93"/>
      <c r="B520" s="94"/>
      <c r="C520" s="95"/>
      <c r="D520" s="96"/>
      <c r="E520" s="96"/>
      <c r="F520" s="97"/>
      <c r="G520" s="97"/>
      <c r="H520" s="97"/>
      <c r="I520" s="97"/>
      <c r="J520" s="97"/>
      <c r="K520" s="97"/>
      <c r="L520" s="97"/>
      <c r="M520" s="98"/>
    </row>
    <row r="521" spans="1:13" hidden="1" x14ac:dyDescent="0.25">
      <c r="A521" s="93"/>
      <c r="B521" s="94"/>
      <c r="C521" s="95"/>
      <c r="D521" s="96"/>
      <c r="E521" s="96"/>
      <c r="F521" s="97"/>
      <c r="G521" s="97"/>
      <c r="H521" s="97"/>
      <c r="I521" s="97"/>
      <c r="J521" s="97"/>
      <c r="K521" s="97"/>
      <c r="L521" s="97"/>
      <c r="M521" s="98"/>
    </row>
    <row r="522" spans="1:13" hidden="1" x14ac:dyDescent="0.25">
      <c r="A522" s="93"/>
      <c r="B522" s="94"/>
      <c r="C522" s="95"/>
      <c r="D522" s="96"/>
      <c r="E522" s="96"/>
      <c r="F522" s="97"/>
      <c r="G522" s="97"/>
      <c r="H522" s="97"/>
      <c r="I522" s="97"/>
      <c r="J522" s="97"/>
      <c r="K522" s="97"/>
      <c r="L522" s="97"/>
      <c r="M522" s="98"/>
    </row>
    <row r="523" spans="1:13" hidden="1" x14ac:dyDescent="0.25">
      <c r="A523" s="93"/>
      <c r="B523" s="94"/>
      <c r="C523" s="95"/>
      <c r="D523" s="96"/>
      <c r="E523" s="96"/>
      <c r="F523" s="97"/>
      <c r="G523" s="97"/>
      <c r="H523" s="97"/>
      <c r="I523" s="97"/>
      <c r="J523" s="97"/>
      <c r="K523" s="97"/>
      <c r="L523" s="97"/>
      <c r="M523" s="98"/>
    </row>
    <row r="524" spans="1:13" hidden="1" x14ac:dyDescent="0.25">
      <c r="A524" s="93"/>
      <c r="B524" s="94"/>
      <c r="C524" s="95"/>
      <c r="D524" s="96"/>
      <c r="E524" s="96"/>
      <c r="F524" s="97"/>
      <c r="G524" s="97"/>
      <c r="H524" s="97"/>
      <c r="I524" s="97"/>
      <c r="J524" s="97"/>
      <c r="K524" s="97"/>
      <c r="L524" s="97"/>
      <c r="M524" s="98"/>
    </row>
    <row r="525" spans="1:13" hidden="1" x14ac:dyDescent="0.25">
      <c r="A525" s="93"/>
      <c r="B525" s="94"/>
      <c r="C525" s="95"/>
      <c r="D525" s="96"/>
      <c r="E525" s="96"/>
      <c r="F525" s="97"/>
      <c r="G525" s="97"/>
      <c r="H525" s="97"/>
      <c r="I525" s="97"/>
      <c r="J525" s="97"/>
      <c r="K525" s="97"/>
      <c r="L525" s="97"/>
      <c r="M525" s="98"/>
    </row>
    <row r="526" spans="1:13" hidden="1" x14ac:dyDescent="0.25">
      <c r="A526" s="93"/>
      <c r="B526" s="94"/>
      <c r="C526" s="95"/>
      <c r="D526" s="96"/>
      <c r="E526" s="96"/>
      <c r="F526" s="97"/>
      <c r="G526" s="97"/>
      <c r="H526" s="97"/>
      <c r="I526" s="97"/>
      <c r="J526" s="97"/>
      <c r="K526" s="97"/>
      <c r="L526" s="97"/>
      <c r="M526" s="98"/>
    </row>
    <row r="527" spans="1:13" hidden="1" x14ac:dyDescent="0.25">
      <c r="A527" s="93"/>
      <c r="B527" s="94"/>
      <c r="C527" s="95"/>
      <c r="D527" s="96"/>
      <c r="E527" s="96"/>
      <c r="F527" s="97"/>
      <c r="G527" s="97"/>
      <c r="H527" s="97"/>
      <c r="I527" s="97"/>
      <c r="J527" s="97"/>
      <c r="K527" s="97"/>
      <c r="L527" s="97"/>
      <c r="M527" s="98"/>
    </row>
    <row r="528" spans="1:13" hidden="1" x14ac:dyDescent="0.25">
      <c r="A528" s="93"/>
      <c r="B528" s="94"/>
      <c r="C528" s="95"/>
      <c r="D528" s="96"/>
      <c r="E528" s="96"/>
      <c r="F528" s="97"/>
      <c r="G528" s="97"/>
      <c r="H528" s="97"/>
      <c r="I528" s="97"/>
      <c r="J528" s="97"/>
      <c r="K528" s="97"/>
      <c r="L528" s="97"/>
      <c r="M528" s="98"/>
    </row>
    <row r="529" spans="1:13" hidden="1" x14ac:dyDescent="0.25">
      <c r="A529" s="93"/>
      <c r="B529" s="94"/>
      <c r="C529" s="95"/>
      <c r="D529" s="96"/>
      <c r="E529" s="96"/>
      <c r="F529" s="97"/>
      <c r="G529" s="97"/>
      <c r="H529" s="97"/>
      <c r="I529" s="97"/>
      <c r="J529" s="97"/>
      <c r="K529" s="97"/>
      <c r="L529" s="97"/>
      <c r="M529" s="98"/>
    </row>
    <row r="530" spans="1:13" hidden="1" x14ac:dyDescent="0.25">
      <c r="A530" s="93"/>
      <c r="B530" s="94"/>
      <c r="C530" s="95"/>
      <c r="D530" s="96"/>
      <c r="E530" s="96"/>
      <c r="F530" s="97"/>
      <c r="G530" s="97"/>
      <c r="H530" s="97"/>
      <c r="I530" s="97"/>
      <c r="J530" s="97"/>
      <c r="K530" s="97"/>
      <c r="L530" s="97"/>
      <c r="M530" s="98"/>
    </row>
    <row r="531" spans="1:13" hidden="1" x14ac:dyDescent="0.25">
      <c r="A531" s="93"/>
      <c r="B531" s="94"/>
      <c r="C531" s="95"/>
      <c r="D531" s="96"/>
      <c r="E531" s="96"/>
      <c r="F531" s="97"/>
      <c r="G531" s="97"/>
      <c r="H531" s="97"/>
      <c r="I531" s="97"/>
      <c r="J531" s="97"/>
      <c r="K531" s="97"/>
      <c r="L531" s="97"/>
      <c r="M531" s="98"/>
    </row>
    <row r="532" spans="1:13" hidden="1" x14ac:dyDescent="0.25">
      <c r="A532" s="93"/>
      <c r="B532" s="94"/>
      <c r="C532" s="95"/>
      <c r="D532" s="96"/>
      <c r="E532" s="96"/>
      <c r="F532" s="97"/>
      <c r="G532" s="97"/>
      <c r="H532" s="97"/>
      <c r="I532" s="97"/>
      <c r="J532" s="97"/>
      <c r="K532" s="97"/>
      <c r="L532" s="97"/>
      <c r="M532" s="98"/>
    </row>
    <row r="533" spans="1:13" hidden="1" x14ac:dyDescent="0.25">
      <c r="A533" s="93"/>
      <c r="B533" s="94"/>
      <c r="C533" s="95"/>
      <c r="D533" s="96"/>
      <c r="E533" s="96"/>
      <c r="F533" s="97"/>
      <c r="G533" s="97"/>
      <c r="H533" s="97"/>
      <c r="I533" s="97"/>
      <c r="J533" s="97"/>
      <c r="K533" s="97"/>
      <c r="L533" s="97"/>
      <c r="M533" s="98"/>
    </row>
    <row r="534" spans="1:13" hidden="1" x14ac:dyDescent="0.25">
      <c r="A534" s="93"/>
      <c r="B534" s="94"/>
      <c r="C534" s="95"/>
      <c r="D534" s="96"/>
      <c r="E534" s="96"/>
      <c r="F534" s="97"/>
      <c r="G534" s="97"/>
      <c r="H534" s="97"/>
      <c r="I534" s="97"/>
      <c r="J534" s="97"/>
      <c r="K534" s="97"/>
      <c r="L534" s="97"/>
      <c r="M534" s="98"/>
    </row>
    <row r="535" spans="1:13" hidden="1" x14ac:dyDescent="0.25">
      <c r="A535" s="93"/>
      <c r="B535" s="94"/>
      <c r="C535" s="95"/>
      <c r="D535" s="96"/>
      <c r="E535" s="96"/>
      <c r="F535" s="97"/>
      <c r="G535" s="97"/>
      <c r="H535" s="97"/>
      <c r="I535" s="97"/>
      <c r="J535" s="97"/>
      <c r="K535" s="97"/>
      <c r="L535" s="97"/>
      <c r="M535" s="98"/>
    </row>
    <row r="536" spans="1:13" hidden="1" x14ac:dyDescent="0.25">
      <c r="A536" s="93"/>
      <c r="B536" s="94"/>
      <c r="C536" s="95"/>
      <c r="D536" s="96"/>
      <c r="E536" s="96"/>
      <c r="F536" s="97"/>
      <c r="G536" s="97"/>
      <c r="H536" s="97"/>
      <c r="I536" s="97"/>
      <c r="J536" s="97"/>
      <c r="K536" s="97"/>
      <c r="L536" s="97"/>
      <c r="M536" s="98"/>
    </row>
    <row r="537" spans="1:13" hidden="1" x14ac:dyDescent="0.25">
      <c r="A537" s="93"/>
      <c r="B537" s="94"/>
      <c r="C537" s="95"/>
      <c r="D537" s="96"/>
      <c r="E537" s="96"/>
      <c r="F537" s="97"/>
      <c r="G537" s="97"/>
      <c r="H537" s="97"/>
      <c r="I537" s="97"/>
      <c r="J537" s="97"/>
      <c r="K537" s="97"/>
      <c r="L537" s="97"/>
      <c r="M537" s="98"/>
    </row>
    <row r="538" spans="1:13" hidden="1" x14ac:dyDescent="0.25">
      <c r="A538" s="93"/>
      <c r="B538" s="94"/>
      <c r="C538" s="95"/>
      <c r="D538" s="96"/>
      <c r="E538" s="96"/>
      <c r="F538" s="97"/>
      <c r="G538" s="97"/>
      <c r="H538" s="97"/>
      <c r="I538" s="97"/>
      <c r="J538" s="97"/>
      <c r="K538" s="97"/>
      <c r="L538" s="97"/>
      <c r="M538" s="98"/>
    </row>
    <row r="539" spans="1:13" hidden="1" x14ac:dyDescent="0.25">
      <c r="A539" s="93"/>
      <c r="B539" s="94"/>
      <c r="C539" s="95"/>
      <c r="D539" s="96"/>
      <c r="E539" s="96"/>
      <c r="F539" s="97"/>
      <c r="G539" s="97"/>
      <c r="H539" s="97"/>
      <c r="I539" s="97"/>
      <c r="J539" s="97"/>
      <c r="K539" s="97"/>
      <c r="L539" s="97"/>
      <c r="M539" s="98"/>
    </row>
    <row r="540" spans="1:13" hidden="1" x14ac:dyDescent="0.25">
      <c r="A540" s="93"/>
      <c r="B540" s="94"/>
      <c r="C540" s="95"/>
      <c r="D540" s="96"/>
      <c r="E540" s="96"/>
      <c r="F540" s="97"/>
      <c r="G540" s="97"/>
      <c r="H540" s="97"/>
      <c r="I540" s="97"/>
      <c r="J540" s="97"/>
      <c r="K540" s="97"/>
      <c r="L540" s="97"/>
      <c r="M540" s="98"/>
    </row>
    <row r="541" spans="1:13" hidden="1" x14ac:dyDescent="0.25">
      <c r="A541" s="93"/>
      <c r="B541" s="94"/>
      <c r="C541" s="95"/>
      <c r="D541" s="96"/>
      <c r="E541" s="96"/>
      <c r="F541" s="97"/>
      <c r="G541" s="97"/>
      <c r="H541" s="97"/>
      <c r="I541" s="97"/>
      <c r="J541" s="97"/>
      <c r="K541" s="97"/>
      <c r="L541" s="97"/>
      <c r="M541" s="98"/>
    </row>
    <row r="542" spans="1:13" hidden="1" x14ac:dyDescent="0.25">
      <c r="A542" s="93"/>
      <c r="B542" s="94"/>
      <c r="C542" s="95"/>
      <c r="D542" s="96"/>
      <c r="E542" s="96"/>
      <c r="F542" s="97"/>
      <c r="G542" s="97"/>
      <c r="H542" s="97"/>
      <c r="I542" s="97"/>
      <c r="J542" s="97"/>
      <c r="K542" s="97"/>
      <c r="L542" s="97"/>
      <c r="M542" s="98"/>
    </row>
    <row r="543" spans="1:13" hidden="1" x14ac:dyDescent="0.25">
      <c r="A543" s="93"/>
      <c r="B543" s="94"/>
      <c r="C543" s="95"/>
      <c r="D543" s="96"/>
      <c r="E543" s="96"/>
      <c r="F543" s="97"/>
      <c r="G543" s="97"/>
      <c r="H543" s="97"/>
      <c r="I543" s="97"/>
      <c r="J543" s="97"/>
      <c r="K543" s="97"/>
      <c r="L543" s="97"/>
      <c r="M543" s="98"/>
    </row>
    <row r="544" spans="1:13" hidden="1" x14ac:dyDescent="0.25">
      <c r="A544" s="93"/>
      <c r="B544" s="94"/>
      <c r="C544" s="95"/>
      <c r="D544" s="96"/>
      <c r="E544" s="96"/>
      <c r="F544" s="97"/>
      <c r="G544" s="97"/>
      <c r="H544" s="97"/>
      <c r="I544" s="97"/>
      <c r="J544" s="97"/>
      <c r="K544" s="97"/>
      <c r="L544" s="97"/>
      <c r="M544" s="98"/>
    </row>
    <row r="545" spans="1:13" hidden="1" x14ac:dyDescent="0.25">
      <c r="A545" s="93"/>
      <c r="B545" s="94"/>
      <c r="C545" s="95"/>
      <c r="D545" s="96"/>
      <c r="E545" s="96"/>
      <c r="F545" s="97"/>
      <c r="G545" s="97"/>
      <c r="H545" s="97"/>
      <c r="I545" s="97"/>
      <c r="J545" s="97"/>
      <c r="K545" s="97"/>
      <c r="L545" s="97"/>
      <c r="M545" s="98"/>
    </row>
    <row r="546" spans="1:13" hidden="1" x14ac:dyDescent="0.25">
      <c r="A546" s="93"/>
      <c r="B546" s="94"/>
      <c r="C546" s="95"/>
      <c r="D546" s="96"/>
      <c r="E546" s="96"/>
      <c r="F546" s="97"/>
      <c r="G546" s="97"/>
      <c r="H546" s="97"/>
      <c r="I546" s="97"/>
      <c r="J546" s="97"/>
      <c r="K546" s="97"/>
      <c r="L546" s="97"/>
      <c r="M546" s="98"/>
    </row>
    <row r="547" spans="1:13" hidden="1" x14ac:dyDescent="0.25">
      <c r="A547" s="93"/>
      <c r="B547" s="94"/>
      <c r="C547" s="95"/>
      <c r="D547" s="96"/>
      <c r="E547" s="96"/>
      <c r="F547" s="97"/>
      <c r="G547" s="97"/>
      <c r="H547" s="97"/>
      <c r="I547" s="97"/>
      <c r="J547" s="97"/>
      <c r="K547" s="97"/>
      <c r="L547" s="97"/>
      <c r="M547" s="98"/>
    </row>
    <row r="548" spans="1:13" hidden="1" x14ac:dyDescent="0.25">
      <c r="A548" s="93"/>
      <c r="B548" s="94"/>
      <c r="C548" s="95"/>
      <c r="D548" s="96"/>
      <c r="E548" s="96"/>
      <c r="F548" s="97"/>
      <c r="G548" s="97"/>
      <c r="H548" s="97"/>
      <c r="I548" s="97"/>
      <c r="J548" s="97"/>
      <c r="K548" s="97"/>
      <c r="L548" s="97"/>
      <c r="M548" s="98"/>
    </row>
    <row r="549" spans="1:13" hidden="1" x14ac:dyDescent="0.25">
      <c r="A549" s="93"/>
      <c r="B549" s="94"/>
      <c r="C549" s="95"/>
      <c r="D549" s="96"/>
      <c r="E549" s="96"/>
      <c r="F549" s="97"/>
      <c r="G549" s="97"/>
      <c r="H549" s="97"/>
      <c r="I549" s="97"/>
      <c r="J549" s="97"/>
      <c r="K549" s="97"/>
      <c r="L549" s="97"/>
      <c r="M549" s="98"/>
    </row>
    <row r="550" spans="1:13" hidden="1" x14ac:dyDescent="0.25">
      <c r="A550" s="93"/>
      <c r="B550" s="94"/>
      <c r="C550" s="95"/>
      <c r="D550" s="96"/>
      <c r="E550" s="96"/>
      <c r="F550" s="97"/>
      <c r="G550" s="97"/>
      <c r="H550" s="97"/>
      <c r="I550" s="97"/>
      <c r="J550" s="97"/>
      <c r="K550" s="97"/>
      <c r="L550" s="97"/>
      <c r="M550" s="98"/>
    </row>
    <row r="551" spans="1:13" hidden="1" x14ac:dyDescent="0.25">
      <c r="A551" s="93"/>
      <c r="B551" s="94"/>
      <c r="C551" s="95"/>
      <c r="D551" s="96"/>
      <c r="E551" s="96"/>
      <c r="F551" s="97"/>
      <c r="G551" s="97"/>
      <c r="H551" s="97"/>
      <c r="I551" s="97"/>
      <c r="J551" s="97"/>
      <c r="K551" s="97"/>
      <c r="L551" s="97"/>
      <c r="M551" s="98"/>
    </row>
    <row r="552" spans="1:13" hidden="1" x14ac:dyDescent="0.25">
      <c r="A552" s="93"/>
      <c r="B552" s="94"/>
      <c r="C552" s="95"/>
      <c r="D552" s="96"/>
      <c r="E552" s="96"/>
      <c r="F552" s="97"/>
      <c r="G552" s="97"/>
      <c r="H552" s="97"/>
      <c r="I552" s="97"/>
      <c r="J552" s="97"/>
      <c r="K552" s="97"/>
      <c r="L552" s="97"/>
      <c r="M552" s="98"/>
    </row>
    <row r="553" spans="1:13" hidden="1" x14ac:dyDescent="0.25">
      <c r="A553" s="93"/>
      <c r="B553" s="94"/>
      <c r="C553" s="95"/>
      <c r="D553" s="96"/>
      <c r="E553" s="96"/>
      <c r="F553" s="97"/>
      <c r="G553" s="97"/>
      <c r="H553" s="97"/>
      <c r="I553" s="97"/>
      <c r="J553" s="97"/>
      <c r="K553" s="97"/>
      <c r="L553" s="97"/>
      <c r="M553" s="98"/>
    </row>
    <row r="554" spans="1:13" hidden="1" x14ac:dyDescent="0.25">
      <c r="A554" s="93"/>
      <c r="B554" s="94"/>
      <c r="C554" s="95"/>
      <c r="D554" s="96"/>
      <c r="E554" s="96"/>
      <c r="F554" s="97"/>
      <c r="G554" s="97"/>
      <c r="H554" s="97"/>
      <c r="I554" s="97"/>
      <c r="J554" s="97"/>
      <c r="K554" s="97"/>
      <c r="L554" s="97"/>
      <c r="M554" s="98"/>
    </row>
    <row r="555" spans="1:13" hidden="1" x14ac:dyDescent="0.25">
      <c r="A555" s="93"/>
      <c r="B555" s="94"/>
      <c r="C555" s="95"/>
      <c r="D555" s="96"/>
      <c r="E555" s="96"/>
      <c r="F555" s="97"/>
      <c r="G555" s="97"/>
      <c r="H555" s="97"/>
      <c r="I555" s="97"/>
      <c r="J555" s="97"/>
      <c r="K555" s="97"/>
      <c r="L555" s="97"/>
      <c r="M555" s="98"/>
    </row>
    <row r="556" spans="1:13" hidden="1" x14ac:dyDescent="0.25">
      <c r="A556" s="93"/>
      <c r="B556" s="94"/>
      <c r="C556" s="95"/>
      <c r="D556" s="96"/>
      <c r="E556" s="96"/>
      <c r="F556" s="97"/>
      <c r="G556" s="97"/>
      <c r="H556" s="97"/>
      <c r="I556" s="97"/>
      <c r="J556" s="97"/>
      <c r="K556" s="97"/>
      <c r="L556" s="97"/>
      <c r="M556" s="98"/>
    </row>
    <row r="557" spans="1:13" hidden="1" x14ac:dyDescent="0.25">
      <c r="A557" s="93"/>
      <c r="B557" s="94"/>
      <c r="C557" s="95"/>
      <c r="D557" s="96"/>
      <c r="E557" s="96"/>
      <c r="F557" s="97"/>
      <c r="G557" s="97"/>
      <c r="H557" s="97"/>
      <c r="I557" s="97"/>
      <c r="J557" s="97"/>
      <c r="K557" s="97"/>
      <c r="L557" s="97"/>
      <c r="M557" s="98"/>
    </row>
    <row r="558" spans="1:13" hidden="1" x14ac:dyDescent="0.25">
      <c r="A558" s="93"/>
      <c r="B558" s="94"/>
      <c r="C558" s="95"/>
      <c r="D558" s="96"/>
      <c r="E558" s="96"/>
      <c r="F558" s="97"/>
      <c r="G558" s="97"/>
      <c r="H558" s="97"/>
      <c r="I558" s="97"/>
      <c r="J558" s="97"/>
      <c r="K558" s="97"/>
      <c r="L558" s="97"/>
      <c r="M558" s="98"/>
    </row>
    <row r="559" spans="1:13" hidden="1" x14ac:dyDescent="0.25">
      <c r="A559" s="93"/>
      <c r="B559" s="94"/>
      <c r="C559" s="95"/>
      <c r="D559" s="96"/>
      <c r="E559" s="96"/>
      <c r="F559" s="97"/>
      <c r="G559" s="97"/>
      <c r="H559" s="97"/>
      <c r="I559" s="97"/>
      <c r="J559" s="97"/>
      <c r="K559" s="97"/>
      <c r="L559" s="97"/>
      <c r="M559" s="98"/>
    </row>
    <row r="560" spans="1:13" hidden="1" x14ac:dyDescent="0.25">
      <c r="A560" s="93"/>
      <c r="B560" s="94"/>
      <c r="C560" s="95"/>
      <c r="D560" s="96"/>
      <c r="E560" s="96"/>
      <c r="F560" s="97"/>
      <c r="G560" s="97"/>
      <c r="H560" s="97"/>
      <c r="I560" s="97"/>
      <c r="J560" s="97"/>
      <c r="K560" s="97"/>
      <c r="L560" s="97"/>
      <c r="M560" s="98"/>
    </row>
    <row r="561" spans="1:13" hidden="1" x14ac:dyDescent="0.25">
      <c r="A561" s="93"/>
      <c r="B561" s="94"/>
      <c r="C561" s="95"/>
      <c r="D561" s="96"/>
      <c r="E561" s="96"/>
      <c r="F561" s="97"/>
      <c r="G561" s="97"/>
      <c r="H561" s="97"/>
      <c r="I561" s="97"/>
      <c r="J561" s="97"/>
      <c r="K561" s="97"/>
      <c r="L561" s="97"/>
      <c r="M561" s="98"/>
    </row>
    <row r="562" spans="1:13" hidden="1" x14ac:dyDescent="0.25">
      <c r="A562" s="93"/>
      <c r="B562" s="94"/>
      <c r="C562" s="95"/>
      <c r="D562" s="96"/>
      <c r="E562" s="96"/>
      <c r="F562" s="97"/>
      <c r="G562" s="97"/>
      <c r="H562" s="97"/>
      <c r="I562" s="97"/>
      <c r="J562" s="97"/>
      <c r="K562" s="97"/>
      <c r="L562" s="97"/>
      <c r="M562" s="98"/>
    </row>
    <row r="563" spans="1:13" hidden="1" x14ac:dyDescent="0.25">
      <c r="A563" s="93"/>
      <c r="B563" s="94"/>
      <c r="C563" s="95"/>
      <c r="D563" s="96"/>
      <c r="E563" s="96"/>
      <c r="F563" s="97"/>
      <c r="G563" s="97"/>
      <c r="H563" s="97"/>
      <c r="I563" s="97"/>
      <c r="J563" s="97"/>
      <c r="K563" s="97"/>
      <c r="L563" s="97"/>
      <c r="M563" s="98"/>
    </row>
    <row r="564" spans="1:13" hidden="1" x14ac:dyDescent="0.25">
      <c r="A564" s="93"/>
      <c r="B564" s="94"/>
      <c r="C564" s="95"/>
      <c r="D564" s="96"/>
      <c r="E564" s="96"/>
      <c r="F564" s="97"/>
      <c r="G564" s="97"/>
      <c r="H564" s="97"/>
      <c r="I564" s="97"/>
      <c r="J564" s="97"/>
      <c r="K564" s="97"/>
      <c r="L564" s="97"/>
      <c r="M564" s="98"/>
    </row>
    <row r="565" spans="1:13" hidden="1" x14ac:dyDescent="0.25">
      <c r="A565" s="93"/>
      <c r="B565" s="94"/>
      <c r="C565" s="95"/>
      <c r="D565" s="96"/>
      <c r="E565" s="96"/>
      <c r="F565" s="97"/>
      <c r="G565" s="97"/>
      <c r="H565" s="97"/>
      <c r="I565" s="97"/>
      <c r="J565" s="97"/>
      <c r="K565" s="97"/>
      <c r="L565" s="97"/>
      <c r="M565" s="98"/>
    </row>
    <row r="566" spans="1:13" hidden="1" x14ac:dyDescent="0.25">
      <c r="A566" s="93"/>
      <c r="B566" s="94"/>
      <c r="C566" s="95"/>
      <c r="D566" s="96"/>
      <c r="E566" s="96"/>
      <c r="F566" s="97"/>
      <c r="G566" s="97"/>
      <c r="H566" s="97"/>
      <c r="I566" s="97"/>
      <c r="J566" s="97"/>
      <c r="K566" s="97"/>
      <c r="L566" s="97"/>
      <c r="M566" s="98"/>
    </row>
    <row r="567" spans="1:13" hidden="1" x14ac:dyDescent="0.25">
      <c r="A567" s="93"/>
      <c r="B567" s="94"/>
      <c r="C567" s="95"/>
      <c r="D567" s="96"/>
      <c r="E567" s="96"/>
      <c r="F567" s="97"/>
      <c r="G567" s="97"/>
      <c r="H567" s="97"/>
      <c r="I567" s="97"/>
      <c r="J567" s="97"/>
      <c r="K567" s="97"/>
      <c r="L567" s="97"/>
      <c r="M567" s="98"/>
    </row>
    <row r="568" spans="1:13" hidden="1" x14ac:dyDescent="0.25">
      <c r="A568" s="93"/>
      <c r="B568" s="94"/>
      <c r="C568" s="95"/>
      <c r="D568" s="96"/>
      <c r="E568" s="96"/>
      <c r="F568" s="97"/>
      <c r="G568" s="97"/>
      <c r="H568" s="97"/>
      <c r="I568" s="97"/>
      <c r="J568" s="97"/>
      <c r="K568" s="97"/>
      <c r="L568" s="97"/>
      <c r="M568" s="98"/>
    </row>
    <row r="569" spans="1:13" hidden="1" x14ac:dyDescent="0.25">
      <c r="A569" s="93"/>
      <c r="B569" s="94"/>
      <c r="C569" s="95"/>
      <c r="D569" s="96"/>
      <c r="E569" s="96"/>
      <c r="F569" s="97"/>
      <c r="G569" s="97"/>
      <c r="H569" s="97"/>
      <c r="I569" s="97"/>
      <c r="J569" s="97"/>
      <c r="K569" s="97"/>
      <c r="L569" s="97"/>
      <c r="M569" s="98"/>
    </row>
    <row r="570" spans="1:13" hidden="1" x14ac:dyDescent="0.25">
      <c r="A570" s="93"/>
      <c r="B570" s="94"/>
      <c r="C570" s="95"/>
      <c r="D570" s="96"/>
      <c r="E570" s="96"/>
      <c r="F570" s="97"/>
      <c r="G570" s="97"/>
      <c r="H570" s="97"/>
      <c r="I570" s="97"/>
      <c r="J570" s="97"/>
      <c r="K570" s="97"/>
      <c r="L570" s="97"/>
      <c r="M570" s="98"/>
    </row>
    <row r="571" spans="1:13" hidden="1" x14ac:dyDescent="0.25">
      <c r="A571" s="93"/>
      <c r="B571" s="94"/>
      <c r="C571" s="95"/>
      <c r="D571" s="96"/>
      <c r="E571" s="96"/>
      <c r="F571" s="97"/>
      <c r="G571" s="97"/>
      <c r="H571" s="97"/>
      <c r="I571" s="97"/>
      <c r="J571" s="97"/>
      <c r="K571" s="97"/>
      <c r="L571" s="97"/>
      <c r="M571" s="98"/>
    </row>
    <row r="572" spans="1:13" hidden="1" x14ac:dyDescent="0.25">
      <c r="A572" s="93"/>
      <c r="B572" s="94"/>
      <c r="C572" s="95"/>
      <c r="D572" s="96"/>
      <c r="E572" s="96"/>
      <c r="F572" s="97"/>
      <c r="G572" s="97"/>
      <c r="H572" s="97"/>
      <c r="I572" s="97"/>
      <c r="J572" s="97"/>
      <c r="K572" s="97"/>
      <c r="L572" s="97"/>
      <c r="M572" s="98"/>
    </row>
    <row r="573" spans="1:13" hidden="1" x14ac:dyDescent="0.25">
      <c r="A573" s="93"/>
      <c r="B573" s="94"/>
      <c r="C573" s="95"/>
      <c r="D573" s="96"/>
      <c r="E573" s="96"/>
      <c r="F573" s="97"/>
      <c r="G573" s="97"/>
      <c r="H573" s="97"/>
      <c r="I573" s="97"/>
      <c r="J573" s="97"/>
      <c r="K573" s="97"/>
      <c r="L573" s="97"/>
      <c r="M573" s="98"/>
    </row>
    <row r="574" spans="1:13" hidden="1" x14ac:dyDescent="0.25">
      <c r="A574" s="93"/>
      <c r="B574" s="94"/>
      <c r="C574" s="95"/>
      <c r="D574" s="96"/>
      <c r="E574" s="96"/>
      <c r="F574" s="97"/>
      <c r="G574" s="97"/>
      <c r="H574" s="97"/>
      <c r="I574" s="97"/>
      <c r="J574" s="97"/>
      <c r="K574" s="97"/>
      <c r="L574" s="97"/>
      <c r="M574" s="98"/>
    </row>
    <row r="575" spans="1:13" hidden="1" x14ac:dyDescent="0.25">
      <c r="A575" s="93"/>
      <c r="B575" s="94"/>
      <c r="C575" s="95"/>
      <c r="D575" s="96"/>
      <c r="E575" s="96"/>
      <c r="F575" s="97"/>
      <c r="G575" s="97"/>
      <c r="H575" s="97"/>
      <c r="I575" s="97"/>
      <c r="J575" s="97"/>
      <c r="K575" s="97"/>
      <c r="L575" s="97"/>
      <c r="M575" s="98"/>
    </row>
    <row r="576" spans="1:13" hidden="1" x14ac:dyDescent="0.25">
      <c r="A576" s="93"/>
      <c r="B576" s="94"/>
      <c r="C576" s="95"/>
      <c r="D576" s="96"/>
      <c r="E576" s="96"/>
      <c r="F576" s="97"/>
      <c r="G576" s="97"/>
      <c r="H576" s="97"/>
      <c r="I576" s="97"/>
      <c r="J576" s="97"/>
      <c r="K576" s="97"/>
      <c r="L576" s="97"/>
      <c r="M576" s="98"/>
    </row>
    <row r="577" spans="1:13" hidden="1" x14ac:dyDescent="0.25">
      <c r="A577" s="93"/>
      <c r="B577" s="94"/>
      <c r="C577" s="95"/>
      <c r="D577" s="96"/>
      <c r="E577" s="96"/>
      <c r="F577" s="97"/>
      <c r="G577" s="97"/>
      <c r="H577" s="97"/>
      <c r="I577" s="97"/>
      <c r="J577" s="97"/>
      <c r="K577" s="97"/>
      <c r="L577" s="97"/>
      <c r="M577" s="98"/>
    </row>
    <row r="578" spans="1:13" hidden="1" x14ac:dyDescent="0.25">
      <c r="A578" s="93"/>
      <c r="B578" s="94"/>
      <c r="C578" s="95"/>
      <c r="D578" s="96"/>
      <c r="E578" s="96"/>
      <c r="F578" s="97"/>
      <c r="G578" s="97"/>
      <c r="H578" s="97"/>
      <c r="I578" s="97"/>
      <c r="J578" s="97"/>
      <c r="K578" s="97"/>
      <c r="L578" s="97"/>
      <c r="M578" s="98"/>
    </row>
    <row r="579" spans="1:13" hidden="1" x14ac:dyDescent="0.25">
      <c r="A579" s="93"/>
      <c r="B579" s="94"/>
      <c r="C579" s="95"/>
      <c r="D579" s="96"/>
      <c r="E579" s="96"/>
      <c r="F579" s="97"/>
      <c r="G579" s="97"/>
      <c r="H579" s="97"/>
      <c r="I579" s="97"/>
      <c r="J579" s="97"/>
      <c r="K579" s="97"/>
      <c r="L579" s="97"/>
      <c r="M579" s="98"/>
    </row>
    <row r="580" spans="1:13" hidden="1" x14ac:dyDescent="0.25">
      <c r="A580" s="93"/>
      <c r="B580" s="94"/>
      <c r="C580" s="95"/>
      <c r="D580" s="96"/>
      <c r="E580" s="96"/>
      <c r="F580" s="97"/>
      <c r="G580" s="97"/>
      <c r="H580" s="97"/>
      <c r="I580" s="97"/>
      <c r="J580" s="97"/>
      <c r="K580" s="97"/>
      <c r="L580" s="97"/>
      <c r="M580" s="98"/>
    </row>
    <row r="581" spans="1:13" hidden="1" x14ac:dyDescent="0.25">
      <c r="A581" s="93"/>
      <c r="B581" s="94"/>
      <c r="C581" s="95"/>
      <c r="D581" s="96"/>
      <c r="E581" s="96"/>
      <c r="F581" s="97"/>
      <c r="G581" s="97"/>
      <c r="H581" s="97"/>
      <c r="I581" s="97"/>
      <c r="J581" s="97"/>
      <c r="K581" s="97"/>
      <c r="L581" s="97"/>
      <c r="M581" s="98"/>
    </row>
    <row r="582" spans="1:13" hidden="1" x14ac:dyDescent="0.25">
      <c r="A582" s="93"/>
      <c r="B582" s="94"/>
      <c r="C582" s="95"/>
      <c r="D582" s="96"/>
      <c r="E582" s="96"/>
      <c r="F582" s="97"/>
      <c r="G582" s="97"/>
      <c r="H582" s="97"/>
      <c r="I582" s="97"/>
      <c r="J582" s="97"/>
      <c r="K582" s="97"/>
      <c r="L582" s="97"/>
      <c r="M582" s="98"/>
    </row>
    <row r="583" spans="1:13" hidden="1" x14ac:dyDescent="0.25">
      <c r="A583" s="93"/>
      <c r="B583" s="94"/>
      <c r="C583" s="95"/>
      <c r="D583" s="96"/>
      <c r="E583" s="96"/>
      <c r="F583" s="97"/>
      <c r="G583" s="97"/>
      <c r="H583" s="97"/>
      <c r="I583" s="97"/>
      <c r="J583" s="97"/>
      <c r="K583" s="97"/>
      <c r="L583" s="97"/>
      <c r="M583" s="98"/>
    </row>
    <row r="584" spans="1:13" hidden="1" x14ac:dyDescent="0.25">
      <c r="A584" s="93"/>
      <c r="B584" s="94"/>
      <c r="C584" s="95"/>
      <c r="D584" s="96"/>
      <c r="E584" s="96"/>
      <c r="F584" s="97"/>
      <c r="G584" s="97"/>
      <c r="H584" s="97"/>
      <c r="I584" s="97"/>
      <c r="J584" s="97"/>
      <c r="K584" s="97"/>
      <c r="L584" s="97"/>
      <c r="M584" s="98"/>
    </row>
    <row r="585" spans="1:13" hidden="1" x14ac:dyDescent="0.25">
      <c r="A585" s="93"/>
      <c r="B585" s="94"/>
      <c r="C585" s="95"/>
      <c r="D585" s="96"/>
      <c r="E585" s="96"/>
      <c r="F585" s="97"/>
      <c r="G585" s="97"/>
      <c r="H585" s="97"/>
      <c r="I585" s="97"/>
      <c r="J585" s="97"/>
      <c r="K585" s="97"/>
      <c r="L585" s="97"/>
      <c r="M585" s="98"/>
    </row>
    <row r="586" spans="1:13" hidden="1" x14ac:dyDescent="0.25">
      <c r="A586" s="93"/>
      <c r="B586" s="94"/>
      <c r="C586" s="95"/>
      <c r="D586" s="96"/>
      <c r="E586" s="96"/>
      <c r="F586" s="97"/>
      <c r="G586" s="97"/>
      <c r="H586" s="97"/>
      <c r="I586" s="97"/>
      <c r="J586" s="97"/>
      <c r="K586" s="97"/>
      <c r="L586" s="97"/>
      <c r="M586" s="98"/>
    </row>
    <row r="587" spans="1:13" hidden="1" x14ac:dyDescent="0.25">
      <c r="A587" s="93"/>
      <c r="B587" s="94"/>
      <c r="C587" s="95"/>
      <c r="D587" s="96"/>
      <c r="E587" s="96"/>
      <c r="F587" s="97"/>
      <c r="G587" s="97"/>
      <c r="H587" s="97"/>
      <c r="I587" s="97"/>
      <c r="J587" s="97"/>
      <c r="K587" s="97"/>
      <c r="L587" s="97"/>
      <c r="M587" s="98"/>
    </row>
    <row r="588" spans="1:13" hidden="1" x14ac:dyDescent="0.25">
      <c r="A588" s="93"/>
      <c r="B588" s="94"/>
      <c r="C588" s="95"/>
      <c r="D588" s="96"/>
      <c r="E588" s="96"/>
      <c r="F588" s="97"/>
      <c r="G588" s="97"/>
      <c r="H588" s="97"/>
      <c r="I588" s="97"/>
      <c r="J588" s="97"/>
      <c r="K588" s="97"/>
      <c r="L588" s="97"/>
      <c r="M588" s="98"/>
    </row>
    <row r="589" spans="1:13" hidden="1" x14ac:dyDescent="0.25">
      <c r="A589" s="93"/>
      <c r="B589" s="94"/>
      <c r="C589" s="95"/>
      <c r="D589" s="96"/>
      <c r="E589" s="96"/>
      <c r="F589" s="97"/>
      <c r="G589" s="97"/>
      <c r="H589" s="97"/>
      <c r="I589" s="97"/>
      <c r="J589" s="97"/>
      <c r="K589" s="97"/>
      <c r="L589" s="97"/>
      <c r="M589" s="98"/>
    </row>
    <row r="590" spans="1:13" hidden="1" x14ac:dyDescent="0.25">
      <c r="A590" s="93"/>
      <c r="B590" s="94"/>
      <c r="C590" s="95"/>
      <c r="D590" s="96"/>
      <c r="E590" s="96"/>
      <c r="F590" s="97"/>
      <c r="G590" s="97"/>
      <c r="H590" s="97"/>
      <c r="I590" s="97"/>
      <c r="J590" s="97"/>
      <c r="K590" s="97"/>
      <c r="L590" s="97"/>
      <c r="M590" s="98"/>
    </row>
    <row r="591" spans="1:13" hidden="1" x14ac:dyDescent="0.25">
      <c r="A591" s="93"/>
      <c r="B591" s="94"/>
      <c r="C591" s="95"/>
      <c r="D591" s="96"/>
      <c r="E591" s="96"/>
      <c r="F591" s="97"/>
      <c r="G591" s="97"/>
      <c r="H591" s="97"/>
      <c r="I591" s="97"/>
      <c r="J591" s="97"/>
      <c r="K591" s="97"/>
      <c r="L591" s="97"/>
      <c r="M591" s="98"/>
    </row>
    <row r="592" spans="1:13" hidden="1" x14ac:dyDescent="0.25">
      <c r="A592" s="93"/>
      <c r="B592" s="94"/>
      <c r="C592" s="95"/>
      <c r="D592" s="96"/>
      <c r="E592" s="96"/>
      <c r="F592" s="97"/>
      <c r="G592" s="97"/>
      <c r="H592" s="97"/>
      <c r="I592" s="97"/>
      <c r="J592" s="97"/>
      <c r="K592" s="97"/>
      <c r="L592" s="97"/>
      <c r="M592" s="98"/>
    </row>
    <row r="593" spans="1:13" hidden="1" x14ac:dyDescent="0.25">
      <c r="A593" s="93"/>
      <c r="B593" s="94"/>
      <c r="C593" s="95"/>
      <c r="D593" s="96"/>
      <c r="E593" s="96"/>
      <c r="F593" s="97"/>
      <c r="G593" s="97"/>
      <c r="H593" s="97"/>
      <c r="I593" s="97"/>
      <c r="J593" s="97"/>
      <c r="K593" s="97"/>
      <c r="L593" s="97"/>
      <c r="M593" s="98"/>
    </row>
    <row r="594" spans="1:13" hidden="1" x14ac:dyDescent="0.25">
      <c r="A594" s="93"/>
      <c r="B594" s="94"/>
      <c r="C594" s="95"/>
      <c r="D594" s="96"/>
      <c r="E594" s="96"/>
      <c r="F594" s="97"/>
      <c r="G594" s="97"/>
      <c r="H594" s="97"/>
      <c r="I594" s="97"/>
      <c r="J594" s="97"/>
      <c r="K594" s="97"/>
      <c r="L594" s="97"/>
      <c r="M594" s="98"/>
    </row>
    <row r="595" spans="1:13" hidden="1" x14ac:dyDescent="0.25">
      <c r="A595" s="93"/>
      <c r="B595" s="94"/>
      <c r="C595" s="95"/>
      <c r="D595" s="96"/>
      <c r="E595" s="96"/>
      <c r="F595" s="97"/>
      <c r="G595" s="97"/>
      <c r="H595" s="97"/>
      <c r="I595" s="97"/>
      <c r="J595" s="97"/>
      <c r="K595" s="97"/>
      <c r="L595" s="97"/>
      <c r="M595" s="98"/>
    </row>
    <row r="596" spans="1:13" hidden="1" x14ac:dyDescent="0.25">
      <c r="A596" s="93"/>
      <c r="B596" s="94"/>
      <c r="C596" s="95"/>
      <c r="D596" s="96"/>
      <c r="E596" s="96"/>
      <c r="F596" s="97"/>
      <c r="G596" s="97"/>
      <c r="H596" s="97"/>
      <c r="I596" s="97"/>
      <c r="J596" s="97"/>
      <c r="K596" s="97"/>
      <c r="L596" s="97"/>
      <c r="M596" s="98"/>
    </row>
    <row r="597" spans="1:13" hidden="1" x14ac:dyDescent="0.25">
      <c r="A597" s="93"/>
      <c r="B597" s="94"/>
      <c r="C597" s="95"/>
      <c r="D597" s="96"/>
      <c r="E597" s="96"/>
      <c r="F597" s="97"/>
      <c r="G597" s="97"/>
      <c r="H597" s="97"/>
      <c r="I597" s="97"/>
      <c r="J597" s="97"/>
      <c r="K597" s="97"/>
      <c r="L597" s="97"/>
      <c r="M597" s="98"/>
    </row>
    <row r="598" spans="1:13" hidden="1" x14ac:dyDescent="0.25">
      <c r="A598" s="93"/>
      <c r="B598" s="94"/>
      <c r="C598" s="95"/>
      <c r="D598" s="96"/>
      <c r="E598" s="96"/>
      <c r="F598" s="97"/>
      <c r="G598" s="97"/>
      <c r="H598" s="97"/>
      <c r="I598" s="97"/>
      <c r="J598" s="97"/>
      <c r="K598" s="97"/>
      <c r="L598" s="97"/>
      <c r="M598" s="98"/>
    </row>
    <row r="599" spans="1:13" hidden="1" x14ac:dyDescent="0.25">
      <c r="A599" s="93"/>
      <c r="B599" s="94"/>
      <c r="C599" s="95"/>
      <c r="D599" s="96"/>
      <c r="E599" s="96"/>
      <c r="F599" s="97"/>
      <c r="G599" s="97"/>
      <c r="H599" s="97"/>
      <c r="I599" s="97"/>
      <c r="J599" s="97"/>
      <c r="K599" s="97"/>
      <c r="L599" s="97"/>
      <c r="M599" s="98"/>
    </row>
    <row r="600" spans="1:13" hidden="1" x14ac:dyDescent="0.25">
      <c r="A600" s="93"/>
      <c r="B600" s="94"/>
      <c r="C600" s="95"/>
      <c r="D600" s="96"/>
      <c r="E600" s="96"/>
      <c r="F600" s="97"/>
      <c r="G600" s="97"/>
      <c r="H600" s="97"/>
      <c r="I600" s="97"/>
      <c r="J600" s="97"/>
      <c r="K600" s="97"/>
      <c r="L600" s="97"/>
      <c r="M600" s="98"/>
    </row>
    <row r="601" spans="1:13" hidden="1" x14ac:dyDescent="0.25">
      <c r="A601" s="93"/>
      <c r="B601" s="94"/>
      <c r="C601" s="95"/>
      <c r="D601" s="96"/>
      <c r="E601" s="96"/>
      <c r="F601" s="97"/>
      <c r="G601" s="97"/>
      <c r="H601" s="97"/>
      <c r="I601" s="97"/>
      <c r="J601" s="97"/>
      <c r="K601" s="97"/>
      <c r="L601" s="97"/>
      <c r="M601" s="98"/>
    </row>
    <row r="602" spans="1:13" hidden="1" x14ac:dyDescent="0.25">
      <c r="A602" s="93"/>
      <c r="B602" s="94"/>
      <c r="C602" s="95"/>
      <c r="D602" s="96"/>
      <c r="E602" s="96"/>
      <c r="F602" s="97"/>
      <c r="G602" s="97"/>
      <c r="H602" s="97"/>
      <c r="I602" s="97"/>
      <c r="J602" s="97"/>
      <c r="K602" s="97"/>
      <c r="L602" s="97"/>
      <c r="M602" s="98"/>
    </row>
    <row r="603" spans="1:13" hidden="1" x14ac:dyDescent="0.25">
      <c r="A603" s="93"/>
      <c r="B603" s="94"/>
      <c r="C603" s="95"/>
      <c r="D603" s="96"/>
      <c r="E603" s="96"/>
      <c r="F603" s="97"/>
      <c r="G603" s="97"/>
      <c r="H603" s="97"/>
      <c r="I603" s="97"/>
      <c r="J603" s="97"/>
      <c r="K603" s="97"/>
      <c r="L603" s="97"/>
      <c r="M603" s="98"/>
    </row>
    <row r="604" spans="1:13" hidden="1" x14ac:dyDescent="0.25">
      <c r="A604" s="93"/>
      <c r="B604" s="94"/>
      <c r="C604" s="95"/>
      <c r="D604" s="96"/>
      <c r="E604" s="96"/>
      <c r="F604" s="97"/>
      <c r="G604" s="97"/>
      <c r="H604" s="97"/>
      <c r="I604" s="97"/>
      <c r="J604" s="97"/>
      <c r="K604" s="97"/>
      <c r="L604" s="97"/>
      <c r="M604" s="98"/>
    </row>
    <row r="605" spans="1:13" hidden="1" x14ac:dyDescent="0.25">
      <c r="A605" s="93"/>
      <c r="B605" s="94"/>
      <c r="C605" s="95"/>
      <c r="D605" s="96"/>
      <c r="E605" s="96"/>
      <c r="F605" s="97"/>
      <c r="G605" s="97"/>
      <c r="H605" s="97"/>
      <c r="I605" s="97"/>
      <c r="J605" s="97"/>
      <c r="K605" s="97"/>
      <c r="L605" s="97"/>
      <c r="M605" s="98"/>
    </row>
    <row r="606" spans="1:13" hidden="1" x14ac:dyDescent="0.25">
      <c r="A606" s="93"/>
      <c r="B606" s="94"/>
      <c r="C606" s="95"/>
      <c r="D606" s="96"/>
      <c r="E606" s="96"/>
      <c r="F606" s="97"/>
      <c r="G606" s="97"/>
      <c r="H606" s="97"/>
      <c r="I606" s="97"/>
      <c r="J606" s="97"/>
      <c r="K606" s="97"/>
      <c r="L606" s="97"/>
      <c r="M606" s="98"/>
    </row>
    <row r="607" spans="1:13" hidden="1" x14ac:dyDescent="0.25">
      <c r="A607" s="93"/>
      <c r="B607" s="94"/>
      <c r="C607" s="95"/>
      <c r="D607" s="96"/>
      <c r="E607" s="96"/>
      <c r="F607" s="97"/>
      <c r="G607" s="97"/>
      <c r="H607" s="97"/>
      <c r="I607" s="97"/>
      <c r="J607" s="97"/>
      <c r="K607" s="97"/>
      <c r="L607" s="97"/>
      <c r="M607" s="98"/>
    </row>
    <row r="608" spans="1:13" hidden="1" x14ac:dyDescent="0.25">
      <c r="A608" s="93"/>
      <c r="B608" s="94"/>
      <c r="C608" s="95"/>
      <c r="D608" s="96"/>
      <c r="E608" s="96"/>
      <c r="F608" s="97"/>
      <c r="G608" s="97"/>
      <c r="H608" s="97"/>
      <c r="I608" s="97"/>
      <c r="J608" s="97"/>
      <c r="K608" s="97"/>
      <c r="L608" s="97"/>
      <c r="M608" s="98"/>
    </row>
    <row r="609" spans="1:13" hidden="1" x14ac:dyDescent="0.25">
      <c r="A609" s="93"/>
      <c r="B609" s="94"/>
      <c r="C609" s="95"/>
      <c r="D609" s="96"/>
      <c r="E609" s="96"/>
      <c r="F609" s="97"/>
      <c r="G609" s="97"/>
      <c r="H609" s="97"/>
      <c r="I609" s="97"/>
      <c r="J609" s="97"/>
      <c r="K609" s="97"/>
      <c r="L609" s="97"/>
      <c r="M609" s="98"/>
    </row>
    <row r="610" spans="1:13" hidden="1" x14ac:dyDescent="0.25">
      <c r="A610" s="93"/>
      <c r="B610" s="94"/>
      <c r="C610" s="95"/>
      <c r="D610" s="96"/>
      <c r="E610" s="96"/>
      <c r="F610" s="97"/>
      <c r="G610" s="97"/>
      <c r="H610" s="97"/>
      <c r="I610" s="97"/>
      <c r="J610" s="97"/>
      <c r="K610" s="97"/>
      <c r="L610" s="97"/>
      <c r="M610" s="98"/>
    </row>
    <row r="611" spans="1:13" hidden="1" x14ac:dyDescent="0.25">
      <c r="A611" s="93"/>
      <c r="B611" s="94"/>
      <c r="C611" s="95"/>
      <c r="D611" s="96"/>
      <c r="E611" s="96"/>
      <c r="F611" s="97"/>
      <c r="G611" s="97"/>
      <c r="H611" s="97"/>
      <c r="I611" s="97"/>
      <c r="J611" s="97"/>
      <c r="K611" s="97"/>
      <c r="L611" s="97"/>
      <c r="M611" s="98"/>
    </row>
    <row r="612" spans="1:13" hidden="1" x14ac:dyDescent="0.25">
      <c r="A612" s="93"/>
      <c r="B612" s="94"/>
      <c r="C612" s="95"/>
      <c r="D612" s="96"/>
      <c r="E612" s="96"/>
      <c r="F612" s="97"/>
      <c r="G612" s="97"/>
      <c r="H612" s="97"/>
      <c r="I612" s="97"/>
      <c r="J612" s="97"/>
      <c r="K612" s="97"/>
      <c r="L612" s="97"/>
      <c r="M612" s="98"/>
    </row>
    <row r="613" spans="1:13" hidden="1" x14ac:dyDescent="0.25">
      <c r="A613" s="93"/>
      <c r="B613" s="94"/>
      <c r="C613" s="95"/>
      <c r="D613" s="96"/>
      <c r="E613" s="96"/>
      <c r="F613" s="97"/>
      <c r="G613" s="97"/>
      <c r="H613" s="97"/>
      <c r="I613" s="97"/>
      <c r="J613" s="97"/>
      <c r="K613" s="97"/>
      <c r="L613" s="97"/>
      <c r="M613" s="98"/>
    </row>
    <row r="614" spans="1:13" hidden="1" x14ac:dyDescent="0.25">
      <c r="A614" s="93"/>
      <c r="B614" s="94"/>
      <c r="C614" s="95"/>
      <c r="D614" s="96"/>
      <c r="E614" s="96"/>
      <c r="F614" s="97"/>
      <c r="G614" s="97"/>
      <c r="H614" s="97"/>
      <c r="I614" s="97"/>
      <c r="J614" s="97"/>
      <c r="K614" s="97"/>
      <c r="L614" s="97"/>
      <c r="M614" s="98"/>
    </row>
    <row r="615" spans="1:13" hidden="1" x14ac:dyDescent="0.25">
      <c r="A615" s="93"/>
      <c r="B615" s="94"/>
      <c r="C615" s="95"/>
      <c r="D615" s="96"/>
      <c r="E615" s="96"/>
      <c r="F615" s="97"/>
      <c r="G615" s="97"/>
      <c r="H615" s="97"/>
      <c r="I615" s="97"/>
      <c r="J615" s="97"/>
      <c r="K615" s="97"/>
      <c r="L615" s="97"/>
      <c r="M615" s="98"/>
    </row>
    <row r="616" spans="1:13" hidden="1" x14ac:dyDescent="0.25">
      <c r="A616" s="93"/>
      <c r="B616" s="94"/>
      <c r="C616" s="95"/>
      <c r="D616" s="96"/>
      <c r="E616" s="96"/>
      <c r="F616" s="97"/>
      <c r="G616" s="97"/>
      <c r="H616" s="97"/>
      <c r="I616" s="97"/>
      <c r="J616" s="97"/>
      <c r="K616" s="97"/>
      <c r="L616" s="97"/>
      <c r="M616" s="98"/>
    </row>
    <row r="617" spans="1:13" hidden="1" x14ac:dyDescent="0.25">
      <c r="A617" s="93"/>
      <c r="B617" s="94"/>
      <c r="C617" s="95"/>
      <c r="D617" s="96"/>
      <c r="E617" s="96"/>
      <c r="F617" s="97"/>
      <c r="G617" s="97"/>
      <c r="H617" s="97"/>
      <c r="I617" s="97"/>
      <c r="J617" s="97"/>
      <c r="K617" s="97"/>
      <c r="L617" s="97"/>
      <c r="M617" s="98"/>
    </row>
    <row r="618" spans="1:13" hidden="1" x14ac:dyDescent="0.25">
      <c r="A618" s="93"/>
      <c r="B618" s="94"/>
      <c r="C618" s="95"/>
      <c r="D618" s="96"/>
      <c r="E618" s="96"/>
      <c r="F618" s="97"/>
      <c r="G618" s="97"/>
      <c r="H618" s="97"/>
      <c r="I618" s="97"/>
      <c r="J618" s="97"/>
      <c r="K618" s="97"/>
      <c r="L618" s="97"/>
      <c r="M618" s="98"/>
    </row>
    <row r="619" spans="1:13" hidden="1" x14ac:dyDescent="0.25">
      <c r="A619" s="93"/>
      <c r="B619" s="94"/>
      <c r="C619" s="95"/>
      <c r="D619" s="96"/>
      <c r="E619" s="96"/>
      <c r="F619" s="97"/>
      <c r="G619" s="97"/>
      <c r="H619" s="97"/>
      <c r="I619" s="97"/>
      <c r="J619" s="97"/>
      <c r="K619" s="97"/>
      <c r="L619" s="97"/>
      <c r="M619" s="98"/>
    </row>
    <row r="620" spans="1:13" hidden="1" x14ac:dyDescent="0.25">
      <c r="A620" s="93"/>
      <c r="B620" s="94"/>
      <c r="C620" s="95"/>
      <c r="D620" s="96"/>
      <c r="E620" s="96"/>
      <c r="F620" s="97"/>
      <c r="G620" s="97"/>
      <c r="H620" s="97"/>
      <c r="I620" s="97"/>
      <c r="J620" s="97"/>
      <c r="K620" s="97"/>
      <c r="L620" s="97"/>
      <c r="M620" s="98"/>
    </row>
    <row r="621" spans="1:13" hidden="1" x14ac:dyDescent="0.25">
      <c r="A621" s="93"/>
      <c r="B621" s="94"/>
      <c r="C621" s="95"/>
      <c r="D621" s="96"/>
      <c r="E621" s="96"/>
      <c r="F621" s="97"/>
      <c r="G621" s="97"/>
      <c r="H621" s="97"/>
      <c r="I621" s="97"/>
      <c r="J621" s="97"/>
      <c r="K621" s="97"/>
      <c r="L621" s="97"/>
      <c r="M621" s="98"/>
    </row>
    <row r="622" spans="1:13" hidden="1" x14ac:dyDescent="0.25">
      <c r="A622" s="93"/>
      <c r="B622" s="94"/>
      <c r="C622" s="95"/>
      <c r="D622" s="96"/>
      <c r="E622" s="96"/>
      <c r="F622" s="97"/>
      <c r="G622" s="97"/>
      <c r="H622" s="97"/>
      <c r="I622" s="97"/>
      <c r="J622" s="97"/>
      <c r="K622" s="97"/>
      <c r="L622" s="97"/>
      <c r="M622" s="98"/>
    </row>
    <row r="623" spans="1:13" hidden="1" x14ac:dyDescent="0.25">
      <c r="A623" s="93"/>
      <c r="B623" s="94"/>
      <c r="C623" s="95"/>
      <c r="D623" s="96"/>
      <c r="E623" s="96"/>
      <c r="F623" s="97"/>
      <c r="G623" s="97"/>
      <c r="H623" s="97"/>
      <c r="I623" s="97"/>
      <c r="J623" s="97"/>
      <c r="K623" s="97"/>
      <c r="L623" s="97"/>
      <c r="M623" s="98"/>
    </row>
    <row r="624" spans="1:13" hidden="1" x14ac:dyDescent="0.25">
      <c r="A624" s="93"/>
      <c r="B624" s="94"/>
      <c r="C624" s="95"/>
      <c r="D624" s="96"/>
      <c r="E624" s="96"/>
      <c r="F624" s="97"/>
      <c r="G624" s="97"/>
      <c r="H624" s="97"/>
      <c r="I624" s="97"/>
      <c r="J624" s="97"/>
      <c r="K624" s="97"/>
      <c r="L624" s="97"/>
      <c r="M624" s="98"/>
    </row>
    <row r="625" spans="1:13" hidden="1" x14ac:dyDescent="0.25">
      <c r="A625" s="93"/>
      <c r="B625" s="94"/>
      <c r="C625" s="95"/>
      <c r="D625" s="96"/>
      <c r="E625" s="96"/>
      <c r="F625" s="97"/>
      <c r="G625" s="97"/>
      <c r="H625" s="97"/>
      <c r="I625" s="97"/>
      <c r="J625" s="97"/>
      <c r="K625" s="97"/>
      <c r="L625" s="97"/>
      <c r="M625" s="98"/>
    </row>
    <row r="626" spans="1:13" hidden="1" x14ac:dyDescent="0.25">
      <c r="A626" s="93"/>
      <c r="B626" s="94"/>
      <c r="C626" s="95"/>
      <c r="D626" s="96"/>
      <c r="E626" s="96"/>
      <c r="F626" s="97"/>
      <c r="G626" s="97"/>
      <c r="H626" s="97"/>
      <c r="I626" s="97"/>
      <c r="J626" s="97"/>
      <c r="K626" s="97"/>
      <c r="L626" s="97"/>
      <c r="M626" s="98"/>
    </row>
    <row r="627" spans="1:13" hidden="1" x14ac:dyDescent="0.25">
      <c r="A627" s="93"/>
      <c r="B627" s="94"/>
      <c r="C627" s="95"/>
      <c r="D627" s="96"/>
      <c r="E627" s="96"/>
      <c r="F627" s="97"/>
      <c r="G627" s="97"/>
      <c r="H627" s="97"/>
      <c r="I627" s="97"/>
      <c r="J627" s="97"/>
      <c r="K627" s="97"/>
      <c r="L627" s="97"/>
      <c r="M627" s="98"/>
    </row>
    <row r="628" spans="1:13" hidden="1" x14ac:dyDescent="0.25">
      <c r="A628" s="93"/>
      <c r="B628" s="94"/>
      <c r="C628" s="95"/>
      <c r="D628" s="96"/>
      <c r="E628" s="96"/>
      <c r="F628" s="97"/>
      <c r="G628" s="97"/>
      <c r="H628" s="97"/>
      <c r="I628" s="97"/>
      <c r="J628" s="97"/>
      <c r="K628" s="97"/>
      <c r="L628" s="97"/>
      <c r="M628" s="98"/>
    </row>
    <row r="629" spans="1:13" hidden="1" x14ac:dyDescent="0.25">
      <c r="A629" s="93"/>
      <c r="B629" s="94"/>
      <c r="C629" s="95"/>
      <c r="D629" s="96"/>
      <c r="E629" s="96"/>
      <c r="F629" s="97"/>
      <c r="G629" s="97"/>
      <c r="H629" s="97"/>
      <c r="I629" s="97"/>
      <c r="J629" s="97"/>
      <c r="K629" s="97"/>
      <c r="L629" s="97"/>
      <c r="M629" s="98"/>
    </row>
    <row r="630" spans="1:13" hidden="1" x14ac:dyDescent="0.25">
      <c r="A630" s="93"/>
      <c r="B630" s="94"/>
      <c r="C630" s="95"/>
      <c r="D630" s="96"/>
      <c r="E630" s="96"/>
      <c r="F630" s="97"/>
      <c r="G630" s="97"/>
      <c r="H630" s="97"/>
      <c r="I630" s="97"/>
      <c r="J630" s="97"/>
      <c r="K630" s="97"/>
      <c r="L630" s="97"/>
      <c r="M630" s="98"/>
    </row>
    <row r="631" spans="1:13" hidden="1" x14ac:dyDescent="0.25">
      <c r="A631" s="93"/>
      <c r="B631" s="94"/>
      <c r="C631" s="95"/>
      <c r="D631" s="96"/>
      <c r="E631" s="96"/>
      <c r="F631" s="97"/>
      <c r="G631" s="97"/>
      <c r="H631" s="97"/>
      <c r="I631" s="97"/>
      <c r="J631" s="97"/>
      <c r="K631" s="97"/>
      <c r="L631" s="97"/>
      <c r="M631" s="98"/>
    </row>
    <row r="632" spans="1:13" hidden="1" x14ac:dyDescent="0.25">
      <c r="A632" s="93"/>
      <c r="B632" s="94"/>
      <c r="C632" s="95"/>
      <c r="D632" s="96"/>
      <c r="E632" s="96"/>
      <c r="F632" s="97"/>
      <c r="G632" s="97"/>
      <c r="H632" s="97"/>
      <c r="I632" s="97"/>
      <c r="J632" s="97"/>
      <c r="K632" s="97"/>
      <c r="L632" s="97"/>
      <c r="M632" s="98"/>
    </row>
    <row r="633" spans="1:13" hidden="1" x14ac:dyDescent="0.25">
      <c r="A633" s="93"/>
      <c r="B633" s="94"/>
      <c r="C633" s="95"/>
      <c r="D633" s="96"/>
      <c r="E633" s="96"/>
      <c r="F633" s="97"/>
      <c r="G633" s="97"/>
      <c r="H633" s="97"/>
      <c r="I633" s="97"/>
      <c r="J633" s="97"/>
      <c r="K633" s="97"/>
      <c r="L633" s="97"/>
      <c r="M633" s="98"/>
    </row>
    <row r="634" spans="1:13" hidden="1" x14ac:dyDescent="0.25">
      <c r="A634" s="93"/>
      <c r="B634" s="94"/>
      <c r="C634" s="95"/>
      <c r="D634" s="96"/>
      <c r="E634" s="96"/>
      <c r="F634" s="97"/>
      <c r="G634" s="97"/>
      <c r="H634" s="97"/>
      <c r="I634" s="97"/>
      <c r="J634" s="97"/>
      <c r="K634" s="97"/>
      <c r="L634" s="97"/>
      <c r="M634" s="98"/>
    </row>
    <row r="635" spans="1:13" hidden="1" x14ac:dyDescent="0.25">
      <c r="A635" s="93"/>
      <c r="B635" s="94"/>
      <c r="C635" s="95"/>
      <c r="D635" s="96"/>
      <c r="E635" s="96"/>
      <c r="F635" s="97"/>
      <c r="G635" s="97"/>
      <c r="H635" s="97"/>
      <c r="I635" s="97"/>
      <c r="J635" s="97"/>
      <c r="K635" s="97"/>
      <c r="L635" s="97"/>
      <c r="M635" s="98"/>
    </row>
    <row r="636" spans="1:13" hidden="1" x14ac:dyDescent="0.25">
      <c r="A636" s="93"/>
      <c r="B636" s="94"/>
      <c r="C636" s="95"/>
      <c r="D636" s="96"/>
      <c r="E636" s="96"/>
      <c r="F636" s="97"/>
      <c r="G636" s="97"/>
      <c r="H636" s="97"/>
      <c r="I636" s="97"/>
      <c r="J636" s="97"/>
      <c r="K636" s="97"/>
      <c r="L636" s="97"/>
      <c r="M636" s="98"/>
    </row>
    <row r="637" spans="1:13" hidden="1" x14ac:dyDescent="0.25">
      <c r="A637" s="93"/>
      <c r="B637" s="94"/>
      <c r="C637" s="95"/>
      <c r="D637" s="96"/>
      <c r="E637" s="96"/>
      <c r="F637" s="97"/>
      <c r="G637" s="97"/>
      <c r="H637" s="97"/>
      <c r="I637" s="97"/>
      <c r="J637" s="97"/>
      <c r="K637" s="97"/>
      <c r="L637" s="97"/>
      <c r="M637" s="98"/>
    </row>
    <row r="638" spans="1:13" hidden="1" x14ac:dyDescent="0.25">
      <c r="A638" s="93"/>
      <c r="B638" s="94"/>
      <c r="C638" s="95"/>
      <c r="D638" s="96"/>
      <c r="E638" s="96"/>
      <c r="F638" s="97"/>
      <c r="G638" s="97"/>
      <c r="H638" s="97"/>
      <c r="I638" s="97"/>
      <c r="J638" s="97"/>
      <c r="K638" s="97"/>
      <c r="L638" s="97"/>
      <c r="M638" s="98"/>
    </row>
    <row r="639" spans="1:13" hidden="1" x14ac:dyDescent="0.25">
      <c r="A639" s="93"/>
      <c r="B639" s="94"/>
      <c r="C639" s="95"/>
      <c r="D639" s="96"/>
      <c r="E639" s="96"/>
      <c r="F639" s="97"/>
      <c r="G639" s="97"/>
      <c r="H639" s="97"/>
      <c r="I639" s="97"/>
      <c r="J639" s="97"/>
      <c r="K639" s="97"/>
      <c r="L639" s="97"/>
      <c r="M639" s="98"/>
    </row>
    <row r="640" spans="1:13" hidden="1" x14ac:dyDescent="0.25">
      <c r="A640" s="93"/>
      <c r="B640" s="94"/>
      <c r="C640" s="95"/>
      <c r="D640" s="96"/>
      <c r="E640" s="96"/>
      <c r="F640" s="97"/>
      <c r="G640" s="97"/>
      <c r="H640" s="97"/>
      <c r="I640" s="97"/>
      <c r="J640" s="97"/>
      <c r="K640" s="97"/>
      <c r="L640" s="97"/>
      <c r="M640" s="98"/>
    </row>
    <row r="641" spans="1:13" hidden="1" x14ac:dyDescent="0.25">
      <c r="A641" s="93"/>
      <c r="B641" s="94"/>
      <c r="C641" s="95"/>
      <c r="D641" s="96"/>
      <c r="E641" s="96"/>
      <c r="F641" s="97"/>
      <c r="G641" s="97"/>
      <c r="H641" s="97"/>
      <c r="I641" s="97"/>
      <c r="J641" s="97"/>
      <c r="K641" s="97"/>
      <c r="L641" s="97"/>
      <c r="M641" s="98"/>
    </row>
    <row r="642" spans="1:13" hidden="1" x14ac:dyDescent="0.25">
      <c r="A642" s="93"/>
      <c r="B642" s="94"/>
      <c r="C642" s="95"/>
      <c r="D642" s="96"/>
      <c r="E642" s="96"/>
      <c r="F642" s="97"/>
      <c r="G642" s="97"/>
      <c r="H642" s="97"/>
      <c r="I642" s="97"/>
      <c r="J642" s="97"/>
      <c r="K642" s="97"/>
      <c r="L642" s="97"/>
      <c r="M642" s="98"/>
    </row>
    <row r="643" spans="1:13" hidden="1" x14ac:dyDescent="0.25">
      <c r="A643" s="93"/>
      <c r="B643" s="94"/>
      <c r="C643" s="95"/>
      <c r="D643" s="96"/>
      <c r="E643" s="96"/>
      <c r="F643" s="97"/>
      <c r="G643" s="97"/>
      <c r="H643" s="97"/>
      <c r="I643" s="97"/>
      <c r="J643" s="97"/>
      <c r="K643" s="97"/>
      <c r="L643" s="97"/>
      <c r="M643" s="98"/>
    </row>
    <row r="644" spans="1:13" hidden="1" x14ac:dyDescent="0.25">
      <c r="A644" s="93"/>
      <c r="B644" s="94"/>
      <c r="C644" s="95"/>
      <c r="D644" s="96"/>
      <c r="E644" s="96"/>
      <c r="F644" s="97"/>
      <c r="G644" s="97"/>
      <c r="H644" s="97"/>
      <c r="I644" s="97"/>
      <c r="J644" s="97"/>
      <c r="K644" s="97"/>
      <c r="L644" s="97"/>
      <c r="M644" s="98"/>
    </row>
    <row r="645" spans="1:13" hidden="1" x14ac:dyDescent="0.25">
      <c r="A645" s="93"/>
      <c r="B645" s="94"/>
      <c r="C645" s="95"/>
      <c r="D645" s="96"/>
      <c r="E645" s="96"/>
      <c r="F645" s="97"/>
      <c r="G645" s="97"/>
      <c r="H645" s="97"/>
      <c r="I645" s="97"/>
      <c r="J645" s="97"/>
      <c r="K645" s="97"/>
      <c r="L645" s="97"/>
      <c r="M645" s="98"/>
    </row>
    <row r="646" spans="1:13" hidden="1" x14ac:dyDescent="0.25">
      <c r="A646" s="93"/>
      <c r="B646" s="94"/>
      <c r="C646" s="95"/>
      <c r="D646" s="96"/>
      <c r="E646" s="96"/>
      <c r="F646" s="97"/>
      <c r="G646" s="97"/>
      <c r="H646" s="97"/>
      <c r="I646" s="97"/>
      <c r="J646" s="97"/>
      <c r="K646" s="97"/>
      <c r="L646" s="97"/>
      <c r="M646" s="98"/>
    </row>
    <row r="647" spans="1:13" hidden="1" x14ac:dyDescent="0.25">
      <c r="A647" s="93"/>
      <c r="B647" s="94"/>
      <c r="C647" s="95"/>
      <c r="D647" s="96"/>
      <c r="E647" s="96"/>
      <c r="F647" s="97"/>
      <c r="G647" s="97"/>
      <c r="H647" s="97"/>
      <c r="I647" s="97"/>
      <c r="J647" s="97"/>
      <c r="K647" s="97"/>
      <c r="L647" s="97"/>
      <c r="M647" s="98"/>
    </row>
    <row r="648" spans="1:13" hidden="1" x14ac:dyDescent="0.25">
      <c r="A648" s="93"/>
      <c r="B648" s="94"/>
      <c r="C648" s="95"/>
      <c r="D648" s="96"/>
      <c r="E648" s="96"/>
      <c r="F648" s="97"/>
      <c r="G648" s="97"/>
      <c r="H648" s="97"/>
      <c r="I648" s="97"/>
      <c r="J648" s="97"/>
      <c r="K648" s="97"/>
      <c r="L648" s="97"/>
      <c r="M648" s="98"/>
    </row>
    <row r="649" spans="1:13" hidden="1" x14ac:dyDescent="0.25">
      <c r="A649" s="93"/>
      <c r="B649" s="94"/>
      <c r="C649" s="95"/>
      <c r="D649" s="96"/>
      <c r="E649" s="96"/>
      <c r="F649" s="97"/>
      <c r="G649" s="97"/>
      <c r="H649" s="97"/>
      <c r="I649" s="97"/>
      <c r="J649" s="97"/>
      <c r="K649" s="97"/>
      <c r="L649" s="97"/>
      <c r="M649" s="98"/>
    </row>
    <row r="650" spans="1:13" hidden="1" x14ac:dyDescent="0.25">
      <c r="A650" s="93"/>
      <c r="B650" s="94"/>
      <c r="C650" s="95"/>
      <c r="D650" s="96"/>
      <c r="E650" s="96"/>
      <c r="F650" s="97"/>
      <c r="G650" s="97"/>
      <c r="H650" s="97"/>
      <c r="I650" s="97"/>
      <c r="J650" s="97"/>
      <c r="K650" s="97"/>
      <c r="L650" s="97"/>
      <c r="M650" s="98"/>
    </row>
    <row r="651" spans="1:13" hidden="1" x14ac:dyDescent="0.25">
      <c r="A651" s="93"/>
      <c r="B651" s="94"/>
      <c r="C651" s="95"/>
      <c r="D651" s="96"/>
      <c r="E651" s="96"/>
      <c r="F651" s="97"/>
      <c r="G651" s="97"/>
      <c r="H651" s="97"/>
      <c r="I651" s="97"/>
      <c r="J651" s="97"/>
      <c r="K651" s="97"/>
      <c r="L651" s="97"/>
      <c r="M651" s="98"/>
    </row>
    <row r="652" spans="1:13" hidden="1" x14ac:dyDescent="0.25">
      <c r="A652" s="93"/>
      <c r="B652" s="94"/>
      <c r="C652" s="95"/>
      <c r="D652" s="96"/>
      <c r="E652" s="96"/>
      <c r="F652" s="97"/>
      <c r="G652" s="97"/>
      <c r="H652" s="97"/>
      <c r="I652" s="97"/>
      <c r="J652" s="97"/>
      <c r="K652" s="97"/>
      <c r="L652" s="97"/>
      <c r="M652" s="98"/>
    </row>
    <row r="653" spans="1:13" hidden="1" x14ac:dyDescent="0.25">
      <c r="A653" s="93"/>
      <c r="B653" s="94"/>
      <c r="C653" s="95"/>
      <c r="D653" s="96"/>
      <c r="E653" s="96"/>
      <c r="F653" s="97"/>
      <c r="G653" s="97"/>
      <c r="H653" s="97"/>
      <c r="I653" s="97"/>
      <c r="J653" s="97"/>
      <c r="K653" s="97"/>
      <c r="L653" s="97"/>
      <c r="M653" s="98"/>
    </row>
    <row r="654" spans="1:13" hidden="1" x14ac:dyDescent="0.25">
      <c r="A654" s="93"/>
      <c r="B654" s="94"/>
      <c r="C654" s="95"/>
      <c r="D654" s="96"/>
      <c r="E654" s="96"/>
      <c r="F654" s="97"/>
      <c r="G654" s="97"/>
      <c r="H654" s="97"/>
      <c r="I654" s="97"/>
      <c r="J654" s="97"/>
      <c r="K654" s="97"/>
      <c r="L654" s="97"/>
      <c r="M654" s="98"/>
    </row>
    <row r="655" spans="1:13" hidden="1" x14ac:dyDescent="0.25">
      <c r="A655" s="93"/>
      <c r="B655" s="94"/>
      <c r="C655" s="95"/>
      <c r="D655" s="96"/>
      <c r="E655" s="96"/>
      <c r="F655" s="97"/>
      <c r="G655" s="97"/>
      <c r="H655" s="97"/>
      <c r="I655" s="97"/>
      <c r="J655" s="97"/>
      <c r="K655" s="97"/>
      <c r="L655" s="97"/>
      <c r="M655" s="98"/>
    </row>
    <row r="656" spans="1:13" hidden="1" x14ac:dyDescent="0.25">
      <c r="A656" s="93"/>
      <c r="B656" s="94"/>
      <c r="C656" s="95"/>
      <c r="D656" s="96"/>
      <c r="E656" s="96"/>
      <c r="F656" s="97"/>
      <c r="G656" s="97"/>
      <c r="H656" s="97"/>
      <c r="I656" s="97"/>
      <c r="J656" s="97"/>
      <c r="K656" s="97"/>
      <c r="L656" s="97"/>
      <c r="M656" s="98"/>
    </row>
    <row r="657" spans="1:13" hidden="1" x14ac:dyDescent="0.25">
      <c r="A657" s="93"/>
      <c r="B657" s="94"/>
      <c r="C657" s="95"/>
      <c r="D657" s="96"/>
      <c r="E657" s="96"/>
      <c r="F657" s="97"/>
      <c r="G657" s="97"/>
      <c r="H657" s="97"/>
      <c r="I657" s="97"/>
      <c r="J657" s="97"/>
      <c r="K657" s="97"/>
      <c r="L657" s="97"/>
      <c r="M657" s="98"/>
    </row>
    <row r="658" spans="1:13" hidden="1" x14ac:dyDescent="0.25">
      <c r="A658" s="93"/>
      <c r="B658" s="94"/>
      <c r="C658" s="95"/>
      <c r="D658" s="96"/>
      <c r="E658" s="96"/>
      <c r="F658" s="97"/>
      <c r="G658" s="97"/>
      <c r="H658" s="97"/>
      <c r="I658" s="97"/>
      <c r="J658" s="97"/>
      <c r="K658" s="97"/>
      <c r="L658" s="97"/>
      <c r="M658" s="98"/>
    </row>
    <row r="659" spans="1:13" hidden="1" x14ac:dyDescent="0.25">
      <c r="A659" s="93"/>
      <c r="B659" s="94"/>
      <c r="C659" s="95"/>
      <c r="D659" s="96"/>
      <c r="E659" s="96"/>
      <c r="F659" s="97"/>
      <c r="G659" s="97"/>
      <c r="H659" s="97"/>
      <c r="I659" s="97"/>
      <c r="J659" s="97"/>
      <c r="K659" s="97"/>
      <c r="L659" s="97"/>
      <c r="M659" s="98"/>
    </row>
    <row r="660" spans="1:13" hidden="1" x14ac:dyDescent="0.25">
      <c r="A660" s="93"/>
      <c r="B660" s="94"/>
      <c r="C660" s="95"/>
      <c r="D660" s="96"/>
      <c r="E660" s="96"/>
      <c r="F660" s="97"/>
      <c r="G660" s="97"/>
      <c r="H660" s="97"/>
      <c r="I660" s="97"/>
      <c r="J660" s="97"/>
      <c r="K660" s="97"/>
      <c r="L660" s="97"/>
      <c r="M660" s="98"/>
    </row>
    <row r="661" spans="1:13" hidden="1" x14ac:dyDescent="0.25">
      <c r="A661" s="93"/>
      <c r="B661" s="94"/>
      <c r="C661" s="95"/>
      <c r="D661" s="96"/>
      <c r="E661" s="96"/>
      <c r="F661" s="97"/>
      <c r="G661" s="97"/>
      <c r="H661" s="97"/>
      <c r="I661" s="97"/>
      <c r="J661" s="97"/>
      <c r="K661" s="97"/>
      <c r="L661" s="97"/>
      <c r="M661" s="98"/>
    </row>
    <row r="662" spans="1:13" hidden="1" x14ac:dyDescent="0.25">
      <c r="A662" s="93"/>
      <c r="B662" s="94"/>
      <c r="C662" s="95"/>
      <c r="D662" s="96"/>
      <c r="E662" s="96"/>
      <c r="F662" s="97"/>
      <c r="G662" s="97"/>
      <c r="H662" s="97"/>
      <c r="I662" s="97"/>
      <c r="J662" s="97"/>
      <c r="K662" s="97"/>
      <c r="L662" s="97"/>
      <c r="M662" s="98"/>
    </row>
    <row r="663" spans="1:13" hidden="1" x14ac:dyDescent="0.25">
      <c r="A663" s="93"/>
      <c r="B663" s="94"/>
      <c r="C663" s="95"/>
      <c r="D663" s="96"/>
      <c r="E663" s="96"/>
      <c r="F663" s="97"/>
      <c r="G663" s="97"/>
      <c r="H663" s="97"/>
      <c r="I663" s="97"/>
      <c r="J663" s="97"/>
      <c r="K663" s="97"/>
      <c r="L663" s="97"/>
      <c r="M663" s="98"/>
    </row>
    <row r="664" spans="1:13" hidden="1" x14ac:dyDescent="0.25">
      <c r="A664" s="93"/>
      <c r="B664" s="94"/>
      <c r="C664" s="95"/>
      <c r="D664" s="96"/>
      <c r="E664" s="96"/>
      <c r="F664" s="97"/>
      <c r="G664" s="97"/>
      <c r="H664" s="97"/>
      <c r="I664" s="97"/>
      <c r="J664" s="97"/>
      <c r="K664" s="97"/>
      <c r="L664" s="97"/>
      <c r="M664" s="98"/>
    </row>
    <row r="665" spans="1:13" hidden="1" x14ac:dyDescent="0.25">
      <c r="A665" s="93"/>
      <c r="B665" s="94"/>
      <c r="C665" s="95"/>
      <c r="D665" s="96"/>
      <c r="E665" s="96"/>
      <c r="F665" s="97"/>
      <c r="G665" s="97"/>
      <c r="H665" s="97"/>
      <c r="I665" s="97"/>
      <c r="J665" s="97"/>
      <c r="K665" s="97"/>
      <c r="L665" s="97"/>
      <c r="M665" s="98"/>
    </row>
    <row r="666" spans="1:13" hidden="1" x14ac:dyDescent="0.25">
      <c r="A666" s="93"/>
      <c r="B666" s="94"/>
      <c r="C666" s="95"/>
      <c r="D666" s="96"/>
      <c r="E666" s="96"/>
      <c r="F666" s="97"/>
      <c r="G666" s="97"/>
      <c r="H666" s="97"/>
      <c r="I666" s="97"/>
      <c r="J666" s="97"/>
      <c r="K666" s="97"/>
      <c r="L666" s="97"/>
      <c r="M666" s="98"/>
    </row>
    <row r="667" spans="1:13" hidden="1" x14ac:dyDescent="0.25">
      <c r="A667" s="93"/>
      <c r="B667" s="94"/>
      <c r="C667" s="95"/>
      <c r="D667" s="96"/>
      <c r="E667" s="96"/>
      <c r="F667" s="97"/>
      <c r="G667" s="97"/>
      <c r="H667" s="97"/>
      <c r="I667" s="97"/>
      <c r="J667" s="97"/>
      <c r="K667" s="97"/>
      <c r="L667" s="97"/>
      <c r="M667" s="98"/>
    </row>
    <row r="668" spans="1:13" hidden="1" x14ac:dyDescent="0.25">
      <c r="A668" s="93"/>
      <c r="B668" s="94"/>
      <c r="C668" s="95"/>
      <c r="D668" s="96"/>
      <c r="E668" s="96"/>
      <c r="F668" s="97"/>
      <c r="G668" s="97"/>
      <c r="H668" s="97"/>
      <c r="I668" s="97"/>
      <c r="J668" s="97"/>
      <c r="K668" s="97"/>
      <c r="L668" s="97"/>
      <c r="M668" s="98"/>
    </row>
    <row r="669" spans="1:13" hidden="1" x14ac:dyDescent="0.25">
      <c r="A669" s="93"/>
      <c r="B669" s="94"/>
      <c r="C669" s="95"/>
      <c r="D669" s="96"/>
      <c r="E669" s="96"/>
      <c r="F669" s="97"/>
      <c r="G669" s="97"/>
      <c r="H669" s="97"/>
      <c r="I669" s="97"/>
      <c r="J669" s="97"/>
      <c r="K669" s="97"/>
      <c r="L669" s="97"/>
      <c r="M669" s="98"/>
    </row>
    <row r="670" spans="1:13" hidden="1" x14ac:dyDescent="0.25">
      <c r="A670" s="93"/>
      <c r="B670" s="94"/>
      <c r="C670" s="95"/>
      <c r="D670" s="96"/>
      <c r="E670" s="96"/>
      <c r="F670" s="97"/>
      <c r="G670" s="97"/>
      <c r="H670" s="97"/>
      <c r="I670" s="97"/>
      <c r="J670" s="97"/>
      <c r="K670" s="97"/>
      <c r="L670" s="97"/>
      <c r="M670" s="98"/>
    </row>
    <row r="671" spans="1:13" hidden="1" x14ac:dyDescent="0.25">
      <c r="A671" s="93"/>
      <c r="B671" s="94"/>
      <c r="C671" s="95"/>
      <c r="D671" s="96"/>
      <c r="E671" s="96"/>
      <c r="F671" s="97"/>
      <c r="G671" s="97"/>
      <c r="H671" s="97"/>
      <c r="I671" s="97"/>
      <c r="J671" s="97"/>
      <c r="K671" s="97"/>
      <c r="L671" s="97"/>
      <c r="M671" s="98"/>
    </row>
    <row r="672" spans="1:13" hidden="1" x14ac:dyDescent="0.25">
      <c r="A672" s="93"/>
      <c r="B672" s="94"/>
      <c r="C672" s="95"/>
      <c r="D672" s="96"/>
      <c r="E672" s="96"/>
      <c r="F672" s="97"/>
      <c r="G672" s="97"/>
      <c r="H672" s="97"/>
      <c r="I672" s="97"/>
      <c r="J672" s="97"/>
      <c r="K672" s="97"/>
      <c r="L672" s="97"/>
      <c r="M672" s="98"/>
    </row>
    <row r="673" spans="1:13" hidden="1" x14ac:dyDescent="0.25">
      <c r="A673" s="93"/>
      <c r="B673" s="94"/>
      <c r="C673" s="95"/>
      <c r="D673" s="96"/>
      <c r="E673" s="96"/>
      <c r="F673" s="97"/>
      <c r="G673" s="97"/>
      <c r="H673" s="97"/>
      <c r="I673" s="97"/>
      <c r="J673" s="97"/>
      <c r="K673" s="97"/>
      <c r="L673" s="97"/>
      <c r="M673" s="98"/>
    </row>
    <row r="674" spans="1:13" hidden="1" x14ac:dyDescent="0.25">
      <c r="A674" s="93"/>
      <c r="B674" s="94"/>
      <c r="C674" s="95"/>
      <c r="D674" s="96"/>
      <c r="E674" s="96"/>
      <c r="F674" s="97"/>
      <c r="G674" s="97"/>
      <c r="H674" s="97"/>
      <c r="I674" s="97"/>
      <c r="J674" s="97"/>
      <c r="K674" s="97"/>
      <c r="L674" s="97"/>
      <c r="M674" s="98"/>
    </row>
    <row r="675" spans="1:13" hidden="1" x14ac:dyDescent="0.25">
      <c r="A675" s="93"/>
      <c r="B675" s="94"/>
      <c r="C675" s="95"/>
      <c r="D675" s="96"/>
      <c r="E675" s="96"/>
      <c r="F675" s="97"/>
      <c r="G675" s="97"/>
      <c r="H675" s="97"/>
      <c r="I675" s="97"/>
      <c r="J675" s="97"/>
      <c r="K675" s="97"/>
      <c r="L675" s="97"/>
      <c r="M675" s="98"/>
    </row>
    <row r="676" spans="1:13" hidden="1" x14ac:dyDescent="0.25">
      <c r="A676" s="93"/>
      <c r="B676" s="94"/>
      <c r="C676" s="95"/>
      <c r="D676" s="96"/>
      <c r="E676" s="96"/>
      <c r="F676" s="97"/>
      <c r="G676" s="97"/>
      <c r="H676" s="97"/>
      <c r="I676" s="97"/>
      <c r="J676" s="97"/>
      <c r="K676" s="97"/>
      <c r="L676" s="97"/>
      <c r="M676" s="98"/>
    </row>
    <row r="677" spans="1:13" hidden="1" x14ac:dyDescent="0.25">
      <c r="A677" s="93"/>
      <c r="B677" s="94"/>
      <c r="C677" s="95"/>
      <c r="D677" s="96"/>
      <c r="E677" s="96"/>
      <c r="F677" s="97"/>
      <c r="G677" s="97"/>
      <c r="H677" s="97"/>
      <c r="I677" s="97"/>
      <c r="J677" s="97"/>
      <c r="K677" s="97"/>
      <c r="L677" s="97"/>
      <c r="M677" s="98"/>
    </row>
    <row r="678" spans="1:13" hidden="1" x14ac:dyDescent="0.25">
      <c r="A678" s="93"/>
      <c r="B678" s="94"/>
      <c r="C678" s="95"/>
      <c r="D678" s="96"/>
      <c r="E678" s="96"/>
      <c r="F678" s="97"/>
      <c r="G678" s="97"/>
      <c r="H678" s="97"/>
      <c r="I678" s="97"/>
      <c r="J678" s="97"/>
      <c r="K678" s="97"/>
      <c r="L678" s="97"/>
      <c r="M678" s="98"/>
    </row>
    <row r="679" spans="1:13" hidden="1" x14ac:dyDescent="0.25">
      <c r="A679" s="93"/>
      <c r="B679" s="94"/>
      <c r="C679" s="95"/>
      <c r="D679" s="96"/>
      <c r="E679" s="96"/>
      <c r="F679" s="97"/>
      <c r="G679" s="97"/>
      <c r="H679" s="97"/>
      <c r="I679" s="97"/>
      <c r="J679" s="97"/>
      <c r="K679" s="97"/>
      <c r="L679" s="97"/>
      <c r="M679" s="98"/>
    </row>
    <row r="680" spans="1:13" hidden="1" x14ac:dyDescent="0.25">
      <c r="A680" s="93"/>
      <c r="B680" s="94"/>
      <c r="C680" s="95"/>
      <c r="D680" s="96"/>
      <c r="E680" s="96"/>
      <c r="F680" s="97"/>
      <c r="G680" s="97"/>
      <c r="H680" s="97"/>
      <c r="I680" s="97"/>
      <c r="J680" s="97"/>
      <c r="K680" s="97"/>
      <c r="L680" s="97"/>
      <c r="M680" s="98"/>
    </row>
    <row r="681" spans="1:13" hidden="1" x14ac:dyDescent="0.25">
      <c r="A681" s="93"/>
      <c r="B681" s="94"/>
      <c r="C681" s="95"/>
      <c r="D681" s="96"/>
      <c r="E681" s="96"/>
      <c r="F681" s="97"/>
      <c r="G681" s="97"/>
      <c r="H681" s="97"/>
      <c r="I681" s="97"/>
      <c r="J681" s="97"/>
      <c r="K681" s="97"/>
      <c r="L681" s="97"/>
      <c r="M681" s="98"/>
    </row>
    <row r="682" spans="1:13" hidden="1" x14ac:dyDescent="0.25">
      <c r="A682" s="93"/>
      <c r="B682" s="94"/>
      <c r="C682" s="95"/>
      <c r="D682" s="96"/>
      <c r="E682" s="96"/>
      <c r="F682" s="97"/>
      <c r="G682" s="97"/>
      <c r="H682" s="97"/>
      <c r="I682" s="97"/>
      <c r="J682" s="97"/>
      <c r="K682" s="97"/>
      <c r="L682" s="97"/>
      <c r="M682" s="98"/>
    </row>
    <row r="683" spans="1:13" hidden="1" x14ac:dyDescent="0.25">
      <c r="A683" s="93"/>
      <c r="B683" s="94"/>
      <c r="C683" s="95"/>
      <c r="D683" s="96"/>
      <c r="E683" s="96"/>
      <c r="F683" s="97"/>
      <c r="G683" s="97"/>
      <c r="H683" s="97"/>
      <c r="I683" s="97"/>
      <c r="J683" s="97"/>
      <c r="K683" s="97"/>
      <c r="L683" s="97"/>
      <c r="M683" s="98"/>
    </row>
    <row r="684" spans="1:13" hidden="1" x14ac:dyDescent="0.25">
      <c r="A684" s="93"/>
      <c r="B684" s="94"/>
      <c r="C684" s="95"/>
      <c r="D684" s="96"/>
      <c r="E684" s="96"/>
      <c r="F684" s="97"/>
      <c r="G684" s="97"/>
      <c r="H684" s="97"/>
      <c r="I684" s="97"/>
      <c r="J684" s="97"/>
      <c r="K684" s="97"/>
      <c r="L684" s="97"/>
      <c r="M684" s="98"/>
    </row>
    <row r="685" spans="1:13" hidden="1" x14ac:dyDescent="0.25">
      <c r="A685" s="93"/>
      <c r="B685" s="94"/>
      <c r="C685" s="95"/>
      <c r="D685" s="96"/>
      <c r="E685" s="96"/>
      <c r="F685" s="97"/>
      <c r="G685" s="97"/>
      <c r="H685" s="97"/>
      <c r="I685" s="97"/>
      <c r="J685" s="97"/>
      <c r="K685" s="97"/>
      <c r="L685" s="97"/>
      <c r="M685" s="98"/>
    </row>
    <row r="686" spans="1:13" hidden="1" x14ac:dyDescent="0.25">
      <c r="A686" s="93"/>
      <c r="B686" s="94"/>
      <c r="C686" s="95"/>
      <c r="D686" s="96"/>
      <c r="E686" s="96"/>
      <c r="F686" s="97"/>
      <c r="G686" s="97"/>
      <c r="H686" s="97"/>
      <c r="I686" s="97"/>
      <c r="J686" s="97"/>
      <c r="K686" s="97"/>
      <c r="L686" s="97"/>
      <c r="M686" s="98"/>
    </row>
    <row r="687" spans="1:13" hidden="1" x14ac:dyDescent="0.25">
      <c r="A687" s="93"/>
      <c r="B687" s="94"/>
      <c r="C687" s="95"/>
      <c r="D687" s="96"/>
      <c r="E687" s="96"/>
      <c r="F687" s="97"/>
      <c r="G687" s="97"/>
      <c r="H687" s="97"/>
      <c r="I687" s="97"/>
      <c r="J687" s="97"/>
      <c r="K687" s="97"/>
      <c r="L687" s="97"/>
      <c r="M687" s="98"/>
    </row>
    <row r="688" spans="1:13" hidden="1" x14ac:dyDescent="0.25">
      <c r="A688" s="93"/>
      <c r="B688" s="94"/>
      <c r="C688" s="95"/>
      <c r="D688" s="96"/>
      <c r="E688" s="96"/>
      <c r="F688" s="97"/>
      <c r="G688" s="97"/>
      <c r="H688" s="97"/>
      <c r="I688" s="97"/>
      <c r="J688" s="97"/>
      <c r="K688" s="97"/>
      <c r="L688" s="97"/>
      <c r="M688" s="98"/>
    </row>
    <row r="689" spans="1:13" hidden="1" x14ac:dyDescent="0.25">
      <c r="A689" s="93"/>
      <c r="B689" s="94"/>
      <c r="C689" s="95"/>
      <c r="D689" s="96"/>
      <c r="E689" s="96"/>
      <c r="F689" s="97"/>
      <c r="G689" s="97"/>
      <c r="H689" s="97"/>
      <c r="I689" s="97"/>
      <c r="J689" s="97"/>
      <c r="K689" s="97"/>
      <c r="L689" s="97"/>
      <c r="M689" s="98"/>
    </row>
    <row r="690" spans="1:13" hidden="1" x14ac:dyDescent="0.25">
      <c r="A690" s="93"/>
      <c r="B690" s="94"/>
      <c r="C690" s="95"/>
      <c r="D690" s="96"/>
      <c r="E690" s="96"/>
      <c r="F690" s="97"/>
      <c r="G690" s="97"/>
      <c r="H690" s="97"/>
      <c r="I690" s="97"/>
      <c r="J690" s="97"/>
      <c r="K690" s="97"/>
      <c r="L690" s="97"/>
      <c r="M690" s="98"/>
    </row>
    <row r="691" spans="1:13" hidden="1" x14ac:dyDescent="0.25">
      <c r="A691" s="93"/>
      <c r="B691" s="94"/>
      <c r="C691" s="95"/>
      <c r="D691" s="96"/>
      <c r="E691" s="96"/>
      <c r="F691" s="97"/>
      <c r="G691" s="97"/>
      <c r="H691" s="97"/>
      <c r="I691" s="97"/>
      <c r="J691" s="97"/>
      <c r="K691" s="97"/>
      <c r="L691" s="97"/>
      <c r="M691" s="98"/>
    </row>
    <row r="692" spans="1:13" hidden="1" x14ac:dyDescent="0.25">
      <c r="A692" s="93"/>
      <c r="B692" s="94"/>
      <c r="C692" s="95"/>
      <c r="D692" s="96"/>
      <c r="E692" s="96"/>
      <c r="F692" s="97"/>
      <c r="G692" s="97"/>
      <c r="H692" s="97"/>
      <c r="I692" s="97"/>
      <c r="J692" s="97"/>
      <c r="K692" s="97"/>
      <c r="L692" s="97"/>
      <c r="M692" s="98"/>
    </row>
    <row r="693" spans="1:13" hidden="1" x14ac:dyDescent="0.25">
      <c r="A693" s="93"/>
      <c r="B693" s="94"/>
      <c r="C693" s="95"/>
      <c r="D693" s="96"/>
      <c r="E693" s="96"/>
      <c r="F693" s="97"/>
      <c r="G693" s="97"/>
      <c r="H693" s="97"/>
      <c r="I693" s="97"/>
      <c r="J693" s="97"/>
      <c r="K693" s="97"/>
      <c r="L693" s="97"/>
      <c r="M693" s="98"/>
    </row>
    <row r="694" spans="1:13" hidden="1" x14ac:dyDescent="0.25">
      <c r="A694" s="93"/>
      <c r="B694" s="94"/>
      <c r="C694" s="95"/>
      <c r="D694" s="96"/>
      <c r="E694" s="96"/>
      <c r="F694" s="97"/>
      <c r="G694" s="97"/>
      <c r="H694" s="97"/>
      <c r="I694" s="97"/>
      <c r="J694" s="97"/>
      <c r="K694" s="97"/>
      <c r="L694" s="97"/>
      <c r="M694" s="98"/>
    </row>
    <row r="695" spans="1:13" hidden="1" x14ac:dyDescent="0.25">
      <c r="A695" s="93"/>
      <c r="B695" s="94"/>
      <c r="C695" s="95"/>
      <c r="D695" s="96"/>
      <c r="E695" s="96"/>
      <c r="F695" s="97"/>
      <c r="G695" s="97"/>
      <c r="H695" s="97"/>
      <c r="I695" s="97"/>
      <c r="J695" s="97"/>
      <c r="K695" s="97"/>
      <c r="L695" s="97"/>
      <c r="M695" s="98"/>
    </row>
    <row r="696" spans="1:13" hidden="1" x14ac:dyDescent="0.25">
      <c r="A696" s="93"/>
      <c r="B696" s="94"/>
      <c r="C696" s="95"/>
      <c r="D696" s="96"/>
      <c r="E696" s="96"/>
      <c r="F696" s="97"/>
      <c r="G696" s="97"/>
      <c r="H696" s="97"/>
      <c r="I696" s="97"/>
      <c r="J696" s="97"/>
      <c r="K696" s="97"/>
      <c r="L696" s="97"/>
      <c r="M696" s="98"/>
    </row>
    <row r="697" spans="1:13" hidden="1" x14ac:dyDescent="0.25">
      <c r="A697" s="93"/>
      <c r="B697" s="94"/>
      <c r="C697" s="95"/>
      <c r="D697" s="96"/>
      <c r="E697" s="96"/>
      <c r="F697" s="97"/>
      <c r="G697" s="97"/>
      <c r="H697" s="97"/>
      <c r="I697" s="97"/>
      <c r="J697" s="97"/>
      <c r="K697" s="97"/>
      <c r="L697" s="97"/>
      <c r="M697" s="98"/>
    </row>
    <row r="698" spans="1:13" hidden="1" x14ac:dyDescent="0.25">
      <c r="A698" s="93"/>
      <c r="B698" s="94"/>
      <c r="C698" s="95"/>
      <c r="D698" s="96"/>
      <c r="E698" s="96"/>
      <c r="F698" s="97"/>
      <c r="G698" s="97"/>
      <c r="H698" s="97"/>
      <c r="I698" s="97"/>
      <c r="J698" s="97"/>
      <c r="K698" s="97"/>
      <c r="L698" s="97"/>
      <c r="M698" s="98"/>
    </row>
    <row r="699" spans="1:13" hidden="1" x14ac:dyDescent="0.25">
      <c r="A699" s="93"/>
      <c r="B699" s="94"/>
      <c r="C699" s="95"/>
      <c r="D699" s="96"/>
      <c r="E699" s="96"/>
      <c r="F699" s="97"/>
      <c r="G699" s="97"/>
      <c r="H699" s="97"/>
      <c r="I699" s="97"/>
      <c r="J699" s="97"/>
      <c r="K699" s="97"/>
      <c r="L699" s="97"/>
      <c r="M699" s="98"/>
    </row>
    <row r="700" spans="1:13" hidden="1" x14ac:dyDescent="0.25">
      <c r="A700" s="93"/>
      <c r="B700" s="94"/>
      <c r="C700" s="95"/>
      <c r="D700" s="96"/>
      <c r="E700" s="96"/>
      <c r="F700" s="97"/>
      <c r="G700" s="97"/>
      <c r="H700" s="97"/>
      <c r="I700" s="97"/>
      <c r="J700" s="97"/>
      <c r="K700" s="97"/>
      <c r="L700" s="97"/>
      <c r="M700" s="98"/>
    </row>
    <row r="701" spans="1:13" hidden="1" x14ac:dyDescent="0.25">
      <c r="A701" s="93"/>
      <c r="B701" s="94"/>
      <c r="C701" s="95"/>
      <c r="D701" s="96"/>
      <c r="E701" s="96"/>
      <c r="F701" s="97"/>
      <c r="G701" s="97"/>
      <c r="H701" s="97"/>
      <c r="I701" s="97"/>
      <c r="J701" s="97"/>
      <c r="K701" s="97"/>
      <c r="L701" s="97"/>
      <c r="M701" s="98"/>
    </row>
    <row r="702" spans="1:13" hidden="1" x14ac:dyDescent="0.25">
      <c r="A702" s="93"/>
      <c r="B702" s="94"/>
      <c r="C702" s="95"/>
      <c r="D702" s="96"/>
      <c r="E702" s="96"/>
      <c r="F702" s="97"/>
      <c r="G702" s="97"/>
      <c r="H702" s="97"/>
      <c r="I702" s="97"/>
      <c r="J702" s="97"/>
      <c r="K702" s="97"/>
      <c r="L702" s="97"/>
      <c r="M702" s="98"/>
    </row>
    <row r="703" spans="1:13" hidden="1" x14ac:dyDescent="0.25">
      <c r="A703" s="93"/>
      <c r="B703" s="94"/>
      <c r="C703" s="95"/>
      <c r="D703" s="96"/>
      <c r="E703" s="96"/>
      <c r="F703" s="97"/>
      <c r="G703" s="97"/>
      <c r="H703" s="97"/>
      <c r="I703" s="97"/>
      <c r="J703" s="97"/>
      <c r="K703" s="97"/>
      <c r="L703" s="97"/>
      <c r="M703" s="98"/>
    </row>
    <row r="704" spans="1:13" hidden="1" x14ac:dyDescent="0.25">
      <c r="A704" s="93"/>
      <c r="B704" s="94"/>
      <c r="C704" s="95"/>
      <c r="D704" s="96"/>
      <c r="E704" s="96"/>
      <c r="F704" s="97"/>
      <c r="G704" s="97"/>
      <c r="H704" s="97"/>
      <c r="I704" s="97"/>
      <c r="J704" s="97"/>
      <c r="K704" s="97"/>
      <c r="L704" s="97"/>
      <c r="M704" s="98"/>
    </row>
    <row r="705" spans="1:13" hidden="1" x14ac:dyDescent="0.25">
      <c r="A705" s="93"/>
      <c r="B705" s="94"/>
      <c r="C705" s="95"/>
      <c r="D705" s="96"/>
      <c r="E705" s="96"/>
      <c r="F705" s="97"/>
      <c r="G705" s="97"/>
      <c r="H705" s="97"/>
      <c r="I705" s="97"/>
      <c r="J705" s="97"/>
      <c r="K705" s="97"/>
      <c r="L705" s="97"/>
      <c r="M705" s="98"/>
    </row>
    <row r="706" spans="1:13" hidden="1" x14ac:dyDescent="0.25">
      <c r="A706" s="93"/>
      <c r="B706" s="94"/>
      <c r="C706" s="95"/>
      <c r="D706" s="96"/>
      <c r="E706" s="96"/>
      <c r="F706" s="97"/>
      <c r="G706" s="97"/>
      <c r="H706" s="97"/>
      <c r="I706" s="97"/>
      <c r="J706" s="97"/>
      <c r="K706" s="97"/>
      <c r="L706" s="97"/>
      <c r="M706" s="98"/>
    </row>
    <row r="707" spans="1:13" hidden="1" x14ac:dyDescent="0.25">
      <c r="A707" s="93"/>
      <c r="B707" s="94"/>
      <c r="C707" s="95"/>
      <c r="D707" s="96"/>
      <c r="E707" s="96"/>
      <c r="F707" s="97"/>
      <c r="G707" s="97"/>
      <c r="H707" s="97"/>
      <c r="I707" s="97"/>
      <c r="J707" s="97"/>
      <c r="K707" s="97"/>
      <c r="L707" s="97"/>
      <c r="M707" s="98"/>
    </row>
    <row r="708" spans="1:13" hidden="1" x14ac:dyDescent="0.25">
      <c r="A708" s="93"/>
      <c r="B708" s="94"/>
      <c r="C708" s="95"/>
      <c r="D708" s="96"/>
      <c r="E708" s="96"/>
      <c r="F708" s="97"/>
      <c r="G708" s="97"/>
      <c r="H708" s="97"/>
      <c r="I708" s="97"/>
      <c r="J708" s="97"/>
      <c r="K708" s="97"/>
      <c r="L708" s="97"/>
      <c r="M708" s="98"/>
    </row>
    <row r="709" spans="1:13" hidden="1" x14ac:dyDescent="0.25">
      <c r="A709" s="93"/>
      <c r="B709" s="94"/>
      <c r="C709" s="95"/>
      <c r="D709" s="96"/>
      <c r="E709" s="96"/>
      <c r="F709" s="97"/>
      <c r="G709" s="97"/>
      <c r="H709" s="97"/>
      <c r="I709" s="97"/>
      <c r="J709" s="97"/>
      <c r="K709" s="97"/>
      <c r="L709" s="97"/>
      <c r="M709" s="98"/>
    </row>
    <row r="710" spans="1:13" hidden="1" x14ac:dyDescent="0.25">
      <c r="A710" s="93"/>
      <c r="B710" s="94"/>
      <c r="C710" s="95"/>
      <c r="D710" s="96"/>
      <c r="E710" s="96"/>
      <c r="F710" s="97"/>
      <c r="G710" s="97"/>
      <c r="H710" s="97"/>
      <c r="I710" s="97"/>
      <c r="J710" s="97"/>
      <c r="K710" s="97"/>
      <c r="L710" s="97"/>
      <c r="M710" s="98"/>
    </row>
    <row r="711" spans="1:13" hidden="1" x14ac:dyDescent="0.25">
      <c r="A711" s="93"/>
      <c r="B711" s="94"/>
      <c r="C711" s="95"/>
      <c r="D711" s="96"/>
      <c r="E711" s="96"/>
      <c r="F711" s="97"/>
      <c r="G711" s="97"/>
      <c r="H711" s="97"/>
      <c r="I711" s="97"/>
      <c r="J711" s="97"/>
      <c r="K711" s="97"/>
      <c r="L711" s="97"/>
      <c r="M711" s="98"/>
    </row>
    <row r="712" spans="1:13" hidden="1" x14ac:dyDescent="0.25">
      <c r="A712" s="93"/>
      <c r="B712" s="94"/>
      <c r="C712" s="95"/>
      <c r="D712" s="96"/>
      <c r="E712" s="96"/>
      <c r="F712" s="97"/>
      <c r="G712" s="97"/>
      <c r="H712" s="97"/>
      <c r="I712" s="97"/>
      <c r="J712" s="97"/>
      <c r="K712" s="97"/>
      <c r="L712" s="97"/>
      <c r="M712" s="98"/>
    </row>
    <row r="713" spans="1:13" hidden="1" x14ac:dyDescent="0.25">
      <c r="A713" s="93"/>
      <c r="B713" s="94"/>
      <c r="C713" s="95"/>
      <c r="D713" s="96"/>
      <c r="E713" s="96"/>
      <c r="F713" s="97"/>
      <c r="G713" s="97"/>
      <c r="H713" s="97"/>
      <c r="I713" s="97"/>
      <c r="J713" s="97"/>
      <c r="K713" s="97"/>
      <c r="L713" s="97"/>
      <c r="M713" s="98"/>
    </row>
    <row r="714" spans="1:13" hidden="1" x14ac:dyDescent="0.25">
      <c r="A714" s="93"/>
      <c r="B714" s="94"/>
      <c r="C714" s="95"/>
      <c r="D714" s="96"/>
      <c r="E714" s="96"/>
      <c r="F714" s="97"/>
      <c r="G714" s="97"/>
      <c r="H714" s="97"/>
      <c r="I714" s="97"/>
      <c r="J714" s="97"/>
      <c r="K714" s="97"/>
      <c r="L714" s="97"/>
      <c r="M714" s="98"/>
    </row>
    <row r="715" spans="1:13" hidden="1" x14ac:dyDescent="0.25">
      <c r="A715" s="93"/>
      <c r="B715" s="94"/>
      <c r="C715" s="95"/>
      <c r="D715" s="96"/>
      <c r="E715" s="96"/>
      <c r="F715" s="97"/>
      <c r="G715" s="97"/>
      <c r="H715" s="97"/>
      <c r="I715" s="97"/>
      <c r="J715" s="97"/>
      <c r="K715" s="97"/>
      <c r="L715" s="97"/>
      <c r="M715" s="98"/>
    </row>
    <row r="716" spans="1:13" hidden="1" x14ac:dyDescent="0.25">
      <c r="A716" s="93"/>
      <c r="B716" s="94"/>
      <c r="C716" s="95"/>
      <c r="D716" s="96"/>
      <c r="E716" s="96"/>
      <c r="F716" s="97"/>
      <c r="G716" s="97"/>
      <c r="H716" s="97"/>
      <c r="I716" s="97"/>
      <c r="J716" s="97"/>
      <c r="K716" s="97"/>
      <c r="L716" s="97"/>
      <c r="M716" s="98"/>
    </row>
    <row r="717" spans="1:13" hidden="1" x14ac:dyDescent="0.25">
      <c r="A717" s="93"/>
      <c r="B717" s="94"/>
      <c r="C717" s="95"/>
      <c r="D717" s="96"/>
      <c r="E717" s="96"/>
      <c r="F717" s="97"/>
      <c r="G717" s="97"/>
      <c r="H717" s="97"/>
      <c r="I717" s="97"/>
      <c r="J717" s="97"/>
      <c r="K717" s="97"/>
      <c r="L717" s="97"/>
      <c r="M717" s="98"/>
    </row>
    <row r="718" spans="1:13" hidden="1" x14ac:dyDescent="0.25">
      <c r="A718" s="93"/>
      <c r="B718" s="94"/>
      <c r="C718" s="95"/>
      <c r="D718" s="96"/>
      <c r="E718" s="96"/>
      <c r="F718" s="97"/>
      <c r="G718" s="97"/>
      <c r="H718" s="97"/>
      <c r="I718" s="97"/>
      <c r="J718" s="97"/>
      <c r="K718" s="97"/>
      <c r="L718" s="97"/>
      <c r="M718" s="98"/>
    </row>
    <row r="719" spans="1:13" hidden="1" x14ac:dyDescent="0.25">
      <c r="A719" s="93"/>
      <c r="B719" s="94"/>
      <c r="C719" s="95"/>
      <c r="D719" s="96"/>
      <c r="E719" s="96"/>
      <c r="F719" s="97"/>
      <c r="G719" s="97"/>
      <c r="H719" s="97"/>
      <c r="I719" s="97"/>
      <c r="J719" s="97"/>
      <c r="K719" s="97"/>
      <c r="L719" s="97"/>
      <c r="M719" s="98"/>
    </row>
    <row r="720" spans="1:13" hidden="1" x14ac:dyDescent="0.25">
      <c r="A720" s="93"/>
      <c r="B720" s="94"/>
      <c r="C720" s="95"/>
      <c r="D720" s="96"/>
      <c r="E720" s="96"/>
      <c r="F720" s="97"/>
      <c r="G720" s="97"/>
      <c r="H720" s="97"/>
      <c r="I720" s="97"/>
      <c r="J720" s="97"/>
      <c r="K720" s="97"/>
      <c r="L720" s="97"/>
      <c r="M720" s="98"/>
    </row>
    <row r="721" spans="1:13" hidden="1" x14ac:dyDescent="0.25">
      <c r="A721" s="93"/>
      <c r="B721" s="94"/>
      <c r="C721" s="95"/>
      <c r="D721" s="96"/>
      <c r="E721" s="96"/>
      <c r="F721" s="97"/>
      <c r="G721" s="97"/>
      <c r="H721" s="97"/>
      <c r="I721" s="97"/>
      <c r="J721" s="97"/>
      <c r="K721" s="97"/>
      <c r="L721" s="97"/>
      <c r="M721" s="98"/>
    </row>
    <row r="722" spans="1:13" hidden="1" x14ac:dyDescent="0.25">
      <c r="A722" s="93"/>
      <c r="B722" s="94"/>
      <c r="C722" s="95"/>
      <c r="D722" s="96"/>
      <c r="E722" s="96"/>
      <c r="F722" s="97"/>
      <c r="G722" s="97"/>
      <c r="H722" s="97"/>
      <c r="I722" s="97"/>
      <c r="J722" s="97"/>
      <c r="K722" s="97"/>
      <c r="L722" s="97"/>
      <c r="M722" s="98"/>
    </row>
    <row r="723" spans="1:13" hidden="1" x14ac:dyDescent="0.25">
      <c r="A723" s="93"/>
      <c r="B723" s="94"/>
      <c r="C723" s="95"/>
      <c r="D723" s="96"/>
      <c r="E723" s="96"/>
      <c r="F723" s="97"/>
      <c r="G723" s="97"/>
      <c r="H723" s="97"/>
      <c r="I723" s="97"/>
      <c r="J723" s="97"/>
      <c r="K723" s="97"/>
      <c r="L723" s="97"/>
      <c r="M723" s="98"/>
    </row>
    <row r="724" spans="1:13" hidden="1" x14ac:dyDescent="0.25">
      <c r="A724" s="93"/>
      <c r="B724" s="94"/>
      <c r="C724" s="95"/>
      <c r="D724" s="96"/>
      <c r="E724" s="96"/>
      <c r="F724" s="97"/>
      <c r="G724" s="97"/>
      <c r="H724" s="97"/>
      <c r="I724" s="97"/>
      <c r="J724" s="97"/>
      <c r="K724" s="97"/>
      <c r="L724" s="97"/>
      <c r="M724" s="98"/>
    </row>
    <row r="725" spans="1:13" hidden="1" x14ac:dyDescent="0.25">
      <c r="A725" s="93"/>
      <c r="B725" s="94"/>
      <c r="C725" s="95"/>
      <c r="D725" s="96"/>
      <c r="E725" s="96"/>
      <c r="F725" s="97"/>
      <c r="G725" s="97"/>
      <c r="H725" s="97"/>
      <c r="I725" s="97"/>
      <c r="J725" s="97"/>
      <c r="K725" s="97"/>
      <c r="L725" s="97"/>
      <c r="M725" s="98"/>
    </row>
    <row r="726" spans="1:13" hidden="1" x14ac:dyDescent="0.25">
      <c r="A726" s="93"/>
      <c r="B726" s="94"/>
      <c r="C726" s="95"/>
      <c r="D726" s="96"/>
      <c r="E726" s="96"/>
      <c r="F726" s="97"/>
      <c r="G726" s="97"/>
      <c r="H726" s="97"/>
      <c r="I726" s="97"/>
      <c r="J726" s="97"/>
      <c r="K726" s="97"/>
      <c r="L726" s="97"/>
      <c r="M726" s="98"/>
    </row>
    <row r="727" spans="1:13" hidden="1" x14ac:dyDescent="0.25">
      <c r="A727" s="93"/>
      <c r="B727" s="94"/>
      <c r="C727" s="95"/>
      <c r="D727" s="96"/>
      <c r="E727" s="96"/>
      <c r="F727" s="97"/>
      <c r="G727" s="97"/>
      <c r="H727" s="97"/>
      <c r="I727" s="97"/>
      <c r="J727" s="97"/>
      <c r="K727" s="97"/>
      <c r="L727" s="97"/>
      <c r="M727" s="98"/>
    </row>
    <row r="728" spans="1:13" hidden="1" x14ac:dyDescent="0.25">
      <c r="A728" s="93"/>
      <c r="B728" s="94"/>
      <c r="C728" s="95"/>
      <c r="D728" s="96"/>
      <c r="E728" s="96"/>
      <c r="F728" s="97"/>
      <c r="G728" s="97"/>
      <c r="H728" s="97"/>
      <c r="I728" s="97"/>
      <c r="J728" s="97"/>
      <c r="K728" s="97"/>
      <c r="L728" s="97"/>
      <c r="M728" s="98"/>
    </row>
    <row r="729" spans="1:13" hidden="1" x14ac:dyDescent="0.25">
      <c r="A729" s="93"/>
      <c r="B729" s="94"/>
      <c r="C729" s="95"/>
      <c r="D729" s="96"/>
      <c r="E729" s="96"/>
      <c r="F729" s="97"/>
      <c r="G729" s="97"/>
      <c r="H729" s="97"/>
      <c r="I729" s="97"/>
      <c r="J729" s="97"/>
      <c r="K729" s="97"/>
      <c r="L729" s="97"/>
      <c r="M729" s="98"/>
    </row>
    <row r="730" spans="1:13" hidden="1" x14ac:dyDescent="0.25">
      <c r="A730" s="93"/>
      <c r="B730" s="94"/>
      <c r="C730" s="95"/>
      <c r="D730" s="96"/>
      <c r="E730" s="96"/>
      <c r="F730" s="97"/>
      <c r="G730" s="97"/>
      <c r="H730" s="97"/>
      <c r="I730" s="97"/>
      <c r="J730" s="97"/>
      <c r="K730" s="97"/>
      <c r="L730" s="97"/>
      <c r="M730" s="98"/>
    </row>
    <row r="731" spans="1:13" hidden="1" x14ac:dyDescent="0.25">
      <c r="A731" s="93"/>
      <c r="B731" s="94"/>
      <c r="C731" s="95"/>
      <c r="D731" s="96"/>
      <c r="E731" s="96"/>
      <c r="F731" s="97"/>
      <c r="G731" s="97"/>
      <c r="H731" s="97"/>
      <c r="I731" s="97"/>
      <c r="J731" s="97"/>
      <c r="K731" s="97"/>
      <c r="L731" s="97"/>
      <c r="M731" s="98"/>
    </row>
    <row r="732" spans="1:13" hidden="1" x14ac:dyDescent="0.25">
      <c r="A732" s="93"/>
      <c r="B732" s="94"/>
      <c r="C732" s="95"/>
      <c r="D732" s="96"/>
      <c r="E732" s="96"/>
      <c r="F732" s="97"/>
      <c r="G732" s="97"/>
      <c r="H732" s="97"/>
      <c r="I732" s="97"/>
      <c r="J732" s="97"/>
      <c r="K732" s="97"/>
      <c r="L732" s="97"/>
      <c r="M732" s="98"/>
    </row>
    <row r="733" spans="1:13" hidden="1" x14ac:dyDescent="0.25">
      <c r="A733" s="93"/>
      <c r="B733" s="94"/>
      <c r="C733" s="95"/>
      <c r="D733" s="96"/>
      <c r="E733" s="96"/>
      <c r="F733" s="97"/>
      <c r="G733" s="97"/>
      <c r="H733" s="97"/>
      <c r="I733" s="97"/>
      <c r="J733" s="97"/>
      <c r="K733" s="97"/>
      <c r="L733" s="97"/>
      <c r="M733" s="98"/>
    </row>
    <row r="734" spans="1:13" hidden="1" x14ac:dyDescent="0.25">
      <c r="A734" s="93"/>
      <c r="B734" s="94"/>
      <c r="C734" s="95"/>
      <c r="D734" s="96"/>
      <c r="E734" s="96"/>
      <c r="F734" s="97"/>
      <c r="G734" s="97"/>
      <c r="H734" s="97"/>
      <c r="I734" s="97"/>
      <c r="J734" s="97"/>
      <c r="K734" s="97"/>
      <c r="L734" s="97"/>
      <c r="M734" s="98"/>
    </row>
    <row r="735" spans="1:13" hidden="1" x14ac:dyDescent="0.25">
      <c r="A735" s="93"/>
      <c r="B735" s="94"/>
      <c r="C735" s="95"/>
      <c r="D735" s="96"/>
      <c r="E735" s="96"/>
      <c r="F735" s="97"/>
      <c r="G735" s="97"/>
      <c r="H735" s="97"/>
      <c r="I735" s="97"/>
      <c r="J735" s="97"/>
      <c r="K735" s="97"/>
      <c r="L735" s="97"/>
      <c r="M735" s="98"/>
    </row>
    <row r="736" spans="1:13" hidden="1" x14ac:dyDescent="0.25">
      <c r="A736" s="93"/>
      <c r="B736" s="94"/>
      <c r="C736" s="95"/>
      <c r="D736" s="96"/>
      <c r="E736" s="96"/>
      <c r="F736" s="97"/>
      <c r="G736" s="97"/>
      <c r="H736" s="97"/>
      <c r="I736" s="97"/>
      <c r="J736" s="97"/>
      <c r="K736" s="97"/>
      <c r="L736" s="97"/>
      <c r="M736" s="98"/>
    </row>
    <row r="737" spans="1:13" hidden="1" x14ac:dyDescent="0.25">
      <c r="A737" s="93"/>
      <c r="B737" s="94"/>
      <c r="C737" s="95"/>
      <c r="D737" s="96"/>
      <c r="E737" s="96"/>
      <c r="F737" s="97"/>
      <c r="G737" s="97"/>
      <c r="H737" s="97"/>
      <c r="I737" s="97"/>
      <c r="J737" s="97"/>
      <c r="K737" s="97"/>
      <c r="L737" s="97"/>
      <c r="M737" s="98"/>
    </row>
    <row r="738" spans="1:13" hidden="1" x14ac:dyDescent="0.25">
      <c r="A738" s="93"/>
      <c r="B738" s="94"/>
      <c r="C738" s="95"/>
      <c r="D738" s="96"/>
      <c r="E738" s="96"/>
      <c r="F738" s="97"/>
      <c r="G738" s="97"/>
      <c r="H738" s="97"/>
      <c r="I738" s="97"/>
      <c r="J738" s="97"/>
      <c r="K738" s="97"/>
      <c r="L738" s="97"/>
      <c r="M738" s="98"/>
    </row>
    <row r="739" spans="1:13" hidden="1" x14ac:dyDescent="0.25">
      <c r="A739" s="93"/>
      <c r="B739" s="94"/>
      <c r="C739" s="95"/>
      <c r="D739" s="96"/>
      <c r="E739" s="96"/>
      <c r="F739" s="97"/>
      <c r="G739" s="97"/>
      <c r="H739" s="97"/>
      <c r="I739" s="97"/>
      <c r="J739" s="97"/>
      <c r="K739" s="97"/>
      <c r="L739" s="97"/>
      <c r="M739" s="98"/>
    </row>
    <row r="740" spans="1:13" hidden="1" x14ac:dyDescent="0.25">
      <c r="A740" s="93"/>
      <c r="B740" s="94"/>
      <c r="C740" s="95"/>
      <c r="D740" s="96"/>
      <c r="E740" s="96"/>
      <c r="F740" s="97"/>
      <c r="G740" s="97"/>
      <c r="H740" s="97"/>
      <c r="I740" s="97"/>
      <c r="J740" s="97"/>
      <c r="K740" s="97"/>
      <c r="L740" s="97"/>
      <c r="M740" s="98"/>
    </row>
    <row r="741" spans="1:13" hidden="1" x14ac:dyDescent="0.25">
      <c r="A741" s="93"/>
      <c r="B741" s="94"/>
      <c r="C741" s="95"/>
      <c r="D741" s="96"/>
      <c r="E741" s="96"/>
      <c r="F741" s="97"/>
      <c r="G741" s="97"/>
      <c r="H741" s="97"/>
      <c r="I741" s="97"/>
      <c r="J741" s="97"/>
      <c r="K741" s="97"/>
      <c r="L741" s="97"/>
      <c r="M741" s="98"/>
    </row>
    <row r="742" spans="1:13" hidden="1" x14ac:dyDescent="0.25">
      <c r="A742" s="93"/>
      <c r="B742" s="94"/>
      <c r="C742" s="95"/>
      <c r="D742" s="96"/>
      <c r="E742" s="96"/>
      <c r="F742" s="97"/>
      <c r="G742" s="97"/>
      <c r="H742" s="97"/>
      <c r="I742" s="97"/>
      <c r="J742" s="97"/>
      <c r="K742" s="97"/>
      <c r="L742" s="97"/>
      <c r="M742" s="98"/>
    </row>
    <row r="743" spans="1:13" hidden="1" x14ac:dyDescent="0.25">
      <c r="A743" s="93"/>
      <c r="B743" s="94"/>
      <c r="C743" s="95"/>
      <c r="D743" s="96"/>
      <c r="E743" s="96"/>
      <c r="F743" s="97"/>
      <c r="G743" s="97"/>
      <c r="H743" s="97"/>
      <c r="I743" s="97"/>
      <c r="J743" s="97"/>
      <c r="K743" s="97"/>
      <c r="L743" s="97"/>
      <c r="M743" s="98"/>
    </row>
    <row r="744" spans="1:13" hidden="1" x14ac:dyDescent="0.25">
      <c r="A744" s="93"/>
      <c r="B744" s="94"/>
      <c r="C744" s="95"/>
      <c r="D744" s="96"/>
      <c r="E744" s="96"/>
      <c r="F744" s="97"/>
      <c r="G744" s="97"/>
      <c r="H744" s="97"/>
      <c r="I744" s="97"/>
      <c r="J744" s="97"/>
      <c r="K744" s="97"/>
      <c r="L744" s="97"/>
      <c r="M744" s="98"/>
    </row>
    <row r="745" spans="1:13" hidden="1" x14ac:dyDescent="0.25">
      <c r="A745" s="93"/>
      <c r="B745" s="94"/>
      <c r="C745" s="95"/>
      <c r="D745" s="96"/>
      <c r="E745" s="96"/>
      <c r="F745" s="97"/>
      <c r="G745" s="97"/>
      <c r="H745" s="97"/>
      <c r="I745" s="97"/>
      <c r="J745" s="97"/>
      <c r="K745" s="97"/>
      <c r="L745" s="97"/>
      <c r="M745" s="98"/>
    </row>
    <row r="746" spans="1:13" hidden="1" x14ac:dyDescent="0.25">
      <c r="A746" s="93"/>
      <c r="B746" s="94"/>
      <c r="C746" s="95"/>
      <c r="D746" s="96"/>
      <c r="E746" s="96"/>
      <c r="F746" s="97"/>
      <c r="G746" s="97"/>
      <c r="H746" s="97"/>
      <c r="I746" s="97"/>
      <c r="J746" s="97"/>
      <c r="K746" s="97"/>
      <c r="L746" s="97"/>
      <c r="M746" s="98"/>
    </row>
    <row r="747" spans="1:13" hidden="1" x14ac:dyDescent="0.25">
      <c r="A747" s="93"/>
      <c r="B747" s="94"/>
      <c r="C747" s="95"/>
      <c r="D747" s="96"/>
      <c r="E747" s="96"/>
      <c r="F747" s="97"/>
      <c r="G747" s="97"/>
      <c r="H747" s="97"/>
      <c r="I747" s="97"/>
      <c r="J747" s="97"/>
      <c r="K747" s="97"/>
      <c r="L747" s="97"/>
      <c r="M747" s="98"/>
    </row>
    <row r="748" spans="1:13" hidden="1" x14ac:dyDescent="0.25">
      <c r="A748" s="93"/>
      <c r="B748" s="94"/>
      <c r="C748" s="95"/>
      <c r="D748" s="96"/>
      <c r="E748" s="96"/>
      <c r="F748" s="97"/>
      <c r="G748" s="97"/>
      <c r="H748" s="97"/>
      <c r="I748" s="97"/>
      <c r="J748" s="97"/>
      <c r="K748" s="97"/>
      <c r="L748" s="97"/>
      <c r="M748" s="98"/>
    </row>
    <row r="749" spans="1:13" hidden="1" x14ac:dyDescent="0.25">
      <c r="A749" s="93"/>
      <c r="B749" s="94"/>
      <c r="C749" s="95"/>
      <c r="D749" s="96"/>
      <c r="E749" s="96"/>
      <c r="F749" s="97"/>
      <c r="G749" s="97"/>
      <c r="H749" s="97"/>
      <c r="I749" s="97"/>
      <c r="J749" s="97"/>
      <c r="K749" s="97"/>
      <c r="L749" s="97"/>
      <c r="M749" s="98"/>
    </row>
    <row r="750" spans="1:13" hidden="1" x14ac:dyDescent="0.25">
      <c r="A750" s="93"/>
      <c r="B750" s="94"/>
      <c r="C750" s="95"/>
      <c r="D750" s="96"/>
      <c r="E750" s="96"/>
      <c r="F750" s="97"/>
      <c r="G750" s="97"/>
      <c r="H750" s="97"/>
      <c r="I750" s="97"/>
      <c r="J750" s="97"/>
      <c r="K750" s="97"/>
      <c r="L750" s="97"/>
      <c r="M750" s="98"/>
    </row>
    <row r="751" spans="1:13" hidden="1" x14ac:dyDescent="0.25">
      <c r="A751" s="93"/>
      <c r="B751" s="94"/>
      <c r="C751" s="95"/>
      <c r="D751" s="96"/>
      <c r="E751" s="96"/>
      <c r="F751" s="97"/>
      <c r="G751" s="97"/>
      <c r="H751" s="97"/>
      <c r="I751" s="97"/>
      <c r="J751" s="97"/>
      <c r="K751" s="97"/>
      <c r="L751" s="97"/>
      <c r="M751" s="98"/>
    </row>
    <row r="752" spans="1:13" hidden="1" x14ac:dyDescent="0.25">
      <c r="A752" s="93"/>
      <c r="B752" s="94"/>
      <c r="C752" s="95"/>
      <c r="D752" s="96"/>
      <c r="E752" s="96"/>
      <c r="F752" s="97"/>
      <c r="G752" s="97"/>
      <c r="H752" s="97"/>
      <c r="I752" s="97"/>
      <c r="J752" s="97"/>
      <c r="K752" s="97"/>
      <c r="L752" s="97"/>
      <c r="M752" s="98"/>
    </row>
    <row r="753" spans="1:13" hidden="1" x14ac:dyDescent="0.25">
      <c r="A753" s="93"/>
      <c r="B753" s="94"/>
      <c r="C753" s="95"/>
      <c r="D753" s="96"/>
      <c r="E753" s="96"/>
      <c r="F753" s="97"/>
      <c r="G753" s="97"/>
      <c r="H753" s="97"/>
      <c r="I753" s="97"/>
      <c r="J753" s="97"/>
      <c r="K753" s="97"/>
      <c r="L753" s="97"/>
      <c r="M753" s="98"/>
    </row>
    <row r="754" spans="1:13" hidden="1" x14ac:dyDescent="0.25">
      <c r="A754" s="93"/>
      <c r="B754" s="94"/>
      <c r="C754" s="95"/>
      <c r="D754" s="96"/>
      <c r="E754" s="96"/>
      <c r="F754" s="97"/>
      <c r="G754" s="97"/>
      <c r="H754" s="97"/>
      <c r="I754" s="97"/>
      <c r="J754" s="97"/>
      <c r="K754" s="97"/>
      <c r="L754" s="97"/>
      <c r="M754" s="98"/>
    </row>
    <row r="755" spans="1:13" hidden="1" x14ac:dyDescent="0.25">
      <c r="A755" s="93"/>
      <c r="B755" s="94"/>
      <c r="C755" s="95"/>
      <c r="D755" s="96"/>
      <c r="E755" s="96"/>
      <c r="F755" s="97"/>
      <c r="G755" s="97"/>
      <c r="H755" s="97"/>
      <c r="I755" s="97"/>
      <c r="J755" s="97"/>
      <c r="K755" s="97"/>
      <c r="L755" s="97"/>
      <c r="M755" s="98"/>
    </row>
    <row r="756" spans="1:13" hidden="1" x14ac:dyDescent="0.25">
      <c r="A756" s="93"/>
      <c r="B756" s="94"/>
      <c r="C756" s="95"/>
      <c r="D756" s="96"/>
      <c r="E756" s="96"/>
      <c r="F756" s="97"/>
      <c r="G756" s="97"/>
      <c r="H756" s="97"/>
      <c r="I756" s="97"/>
      <c r="J756" s="97"/>
      <c r="K756" s="97"/>
      <c r="L756" s="97"/>
      <c r="M756" s="98"/>
    </row>
    <row r="757" spans="1:13" hidden="1" x14ac:dyDescent="0.25">
      <c r="A757" s="93"/>
      <c r="B757" s="94"/>
      <c r="C757" s="95"/>
      <c r="D757" s="96"/>
      <c r="E757" s="96"/>
      <c r="F757" s="97"/>
      <c r="G757" s="97"/>
      <c r="H757" s="97"/>
      <c r="I757" s="97"/>
      <c r="J757" s="97"/>
      <c r="K757" s="97"/>
      <c r="L757" s="97"/>
      <c r="M757" s="98"/>
    </row>
    <row r="758" spans="1:13" hidden="1" x14ac:dyDescent="0.25">
      <c r="A758" s="93"/>
      <c r="B758" s="94"/>
      <c r="C758" s="95"/>
      <c r="D758" s="96"/>
      <c r="E758" s="96"/>
      <c r="F758" s="97"/>
      <c r="G758" s="97"/>
      <c r="H758" s="97"/>
      <c r="I758" s="97"/>
      <c r="J758" s="97"/>
      <c r="K758" s="97"/>
      <c r="L758" s="97"/>
      <c r="M758" s="98"/>
    </row>
    <row r="759" spans="1:13" hidden="1" x14ac:dyDescent="0.25">
      <c r="A759" s="93"/>
      <c r="B759" s="94"/>
      <c r="C759" s="95"/>
      <c r="D759" s="96"/>
      <c r="E759" s="96"/>
      <c r="F759" s="97"/>
      <c r="G759" s="97"/>
      <c r="H759" s="97"/>
      <c r="I759" s="97"/>
      <c r="J759" s="97"/>
      <c r="K759" s="97"/>
      <c r="L759" s="97"/>
      <c r="M759" s="98"/>
    </row>
    <row r="760" spans="1:13" hidden="1" x14ac:dyDescent="0.25">
      <c r="A760" s="93"/>
      <c r="B760" s="94"/>
      <c r="C760" s="95"/>
      <c r="D760" s="96"/>
      <c r="E760" s="96"/>
      <c r="F760" s="97"/>
      <c r="G760" s="97"/>
      <c r="H760" s="97"/>
      <c r="I760" s="97"/>
      <c r="J760" s="97"/>
      <c r="K760" s="97"/>
      <c r="L760" s="97"/>
      <c r="M760" s="98"/>
    </row>
    <row r="761" spans="1:13" hidden="1" x14ac:dyDescent="0.25">
      <c r="A761" s="93"/>
      <c r="B761" s="94"/>
      <c r="C761" s="95"/>
      <c r="D761" s="96"/>
      <c r="E761" s="96"/>
      <c r="F761" s="97"/>
      <c r="G761" s="97"/>
      <c r="H761" s="97"/>
      <c r="I761" s="97"/>
      <c r="J761" s="97"/>
      <c r="K761" s="97"/>
      <c r="L761" s="97"/>
      <c r="M761" s="98"/>
    </row>
    <row r="762" spans="1:13" hidden="1" x14ac:dyDescent="0.25">
      <c r="A762" s="93"/>
      <c r="B762" s="94"/>
      <c r="C762" s="95"/>
      <c r="D762" s="96"/>
      <c r="E762" s="96"/>
      <c r="F762" s="97"/>
      <c r="G762" s="97"/>
      <c r="H762" s="97"/>
      <c r="I762" s="97"/>
      <c r="J762" s="97"/>
      <c r="K762" s="97"/>
      <c r="L762" s="97"/>
      <c r="M762" s="98"/>
    </row>
    <row r="763" spans="1:13" hidden="1" x14ac:dyDescent="0.25">
      <c r="A763" s="93"/>
      <c r="B763" s="94"/>
      <c r="C763" s="95"/>
      <c r="D763" s="96"/>
      <c r="E763" s="96"/>
      <c r="F763" s="97"/>
      <c r="G763" s="97"/>
      <c r="H763" s="97"/>
      <c r="I763" s="97"/>
      <c r="J763" s="97"/>
      <c r="K763" s="97"/>
      <c r="L763" s="97"/>
      <c r="M763" s="98"/>
    </row>
    <row r="764" spans="1:13" hidden="1" x14ac:dyDescent="0.25">
      <c r="A764" s="93"/>
      <c r="B764" s="94"/>
      <c r="C764" s="95"/>
      <c r="D764" s="96"/>
      <c r="E764" s="96"/>
      <c r="F764" s="97"/>
      <c r="G764" s="97"/>
      <c r="H764" s="97"/>
      <c r="I764" s="97"/>
      <c r="J764" s="97"/>
      <c r="K764" s="97"/>
      <c r="L764" s="97"/>
      <c r="M764" s="98"/>
    </row>
    <row r="765" spans="1:13" hidden="1" x14ac:dyDescent="0.25">
      <c r="A765" s="93"/>
      <c r="B765" s="94"/>
      <c r="C765" s="95"/>
      <c r="D765" s="96"/>
      <c r="E765" s="96"/>
      <c r="F765" s="97"/>
      <c r="G765" s="97"/>
      <c r="H765" s="97"/>
      <c r="I765" s="97"/>
      <c r="J765" s="97"/>
      <c r="K765" s="97"/>
      <c r="L765" s="97"/>
      <c r="M765" s="98"/>
    </row>
    <row r="766" spans="1:13" hidden="1" x14ac:dyDescent="0.25">
      <c r="A766" s="93"/>
      <c r="B766" s="94"/>
      <c r="C766" s="95"/>
      <c r="D766" s="96"/>
      <c r="E766" s="96"/>
      <c r="F766" s="97"/>
      <c r="G766" s="97"/>
      <c r="H766" s="97"/>
      <c r="I766" s="97"/>
      <c r="J766" s="97"/>
      <c r="K766" s="97"/>
      <c r="L766" s="97"/>
      <c r="M766" s="98"/>
    </row>
    <row r="767" spans="1:13" hidden="1" x14ac:dyDescent="0.25">
      <c r="A767" s="93"/>
      <c r="B767" s="94"/>
      <c r="C767" s="95"/>
      <c r="D767" s="96"/>
      <c r="E767" s="96"/>
      <c r="F767" s="97"/>
      <c r="G767" s="97"/>
      <c r="H767" s="97"/>
      <c r="I767" s="97"/>
      <c r="J767" s="97"/>
      <c r="K767" s="97"/>
      <c r="L767" s="97"/>
      <c r="M767" s="98"/>
    </row>
    <row r="768" spans="1:13" hidden="1" x14ac:dyDescent="0.25">
      <c r="A768" s="93"/>
      <c r="B768" s="94"/>
      <c r="C768" s="95"/>
      <c r="D768" s="96"/>
      <c r="E768" s="96"/>
      <c r="F768" s="97"/>
      <c r="G768" s="97"/>
      <c r="H768" s="97"/>
      <c r="I768" s="97"/>
      <c r="J768" s="97"/>
      <c r="K768" s="97"/>
      <c r="L768" s="97"/>
      <c r="M768" s="98"/>
    </row>
    <row r="769" spans="1:13" hidden="1" x14ac:dyDescent="0.25">
      <c r="A769" s="93"/>
      <c r="B769" s="94"/>
      <c r="C769" s="95"/>
      <c r="D769" s="96"/>
      <c r="E769" s="96"/>
      <c r="F769" s="97"/>
      <c r="G769" s="97"/>
      <c r="H769" s="97"/>
      <c r="I769" s="97"/>
      <c r="J769" s="97"/>
      <c r="K769" s="97"/>
      <c r="L769" s="97"/>
      <c r="M769" s="98"/>
    </row>
    <row r="770" spans="1:13" hidden="1" x14ac:dyDescent="0.25">
      <c r="A770" s="93"/>
      <c r="B770" s="94"/>
      <c r="C770" s="95"/>
      <c r="D770" s="96"/>
      <c r="E770" s="96"/>
      <c r="F770" s="97"/>
      <c r="G770" s="97"/>
      <c r="H770" s="97"/>
      <c r="I770" s="97"/>
      <c r="J770" s="97"/>
      <c r="K770" s="97"/>
      <c r="L770" s="97"/>
      <c r="M770" s="98"/>
    </row>
    <row r="771" spans="1:13" hidden="1" x14ac:dyDescent="0.25">
      <c r="A771" s="93"/>
      <c r="B771" s="94"/>
      <c r="C771" s="95"/>
      <c r="D771" s="96"/>
      <c r="E771" s="96"/>
      <c r="F771" s="97"/>
      <c r="G771" s="97"/>
      <c r="H771" s="97"/>
      <c r="I771" s="97"/>
      <c r="J771" s="97"/>
      <c r="K771" s="97"/>
      <c r="L771" s="97"/>
      <c r="M771" s="98"/>
    </row>
    <row r="772" spans="1:13" hidden="1" x14ac:dyDescent="0.25">
      <c r="A772" s="93"/>
      <c r="B772" s="94"/>
      <c r="C772" s="95"/>
      <c r="D772" s="96"/>
      <c r="E772" s="96"/>
      <c r="F772" s="97"/>
      <c r="G772" s="97"/>
      <c r="H772" s="97"/>
      <c r="I772" s="97"/>
      <c r="J772" s="97"/>
      <c r="K772" s="97"/>
      <c r="L772" s="97"/>
      <c r="M772" s="98"/>
    </row>
    <row r="773" spans="1:13" hidden="1" x14ac:dyDescent="0.25">
      <c r="A773" s="93"/>
      <c r="B773" s="94"/>
      <c r="C773" s="95"/>
      <c r="D773" s="96"/>
      <c r="E773" s="96"/>
      <c r="F773" s="97"/>
      <c r="G773" s="97"/>
      <c r="H773" s="97"/>
      <c r="I773" s="97"/>
      <c r="J773" s="97"/>
      <c r="K773" s="97"/>
      <c r="L773" s="97"/>
      <c r="M773" s="98"/>
    </row>
    <row r="774" spans="1:13" hidden="1" x14ac:dyDescent="0.25">
      <c r="A774" s="93"/>
      <c r="B774" s="94"/>
      <c r="C774" s="95"/>
      <c r="D774" s="96"/>
      <c r="E774" s="96"/>
      <c r="F774" s="97"/>
      <c r="G774" s="97"/>
      <c r="H774" s="97"/>
      <c r="I774" s="97"/>
      <c r="J774" s="97"/>
      <c r="K774" s="97"/>
      <c r="L774" s="97"/>
      <c r="M774" s="98"/>
    </row>
    <row r="775" spans="1:13" hidden="1" x14ac:dyDescent="0.25">
      <c r="A775" s="93"/>
      <c r="B775" s="94"/>
      <c r="C775" s="95"/>
      <c r="D775" s="96"/>
      <c r="E775" s="96"/>
      <c r="F775" s="97"/>
      <c r="G775" s="97"/>
      <c r="H775" s="97"/>
      <c r="I775" s="97"/>
      <c r="J775" s="97"/>
      <c r="K775" s="97"/>
      <c r="L775" s="97"/>
      <c r="M775" s="98"/>
    </row>
    <row r="776" spans="1:13" hidden="1" x14ac:dyDescent="0.25">
      <c r="A776" s="93"/>
      <c r="B776" s="94"/>
      <c r="C776" s="95"/>
      <c r="D776" s="96"/>
      <c r="E776" s="96"/>
      <c r="F776" s="97"/>
      <c r="G776" s="97"/>
      <c r="H776" s="97"/>
      <c r="I776" s="97"/>
      <c r="J776" s="97"/>
      <c r="K776" s="97"/>
      <c r="L776" s="97"/>
      <c r="M776" s="98"/>
    </row>
    <row r="777" spans="1:13" hidden="1" x14ac:dyDescent="0.25">
      <c r="A777" s="93"/>
      <c r="B777" s="94"/>
      <c r="C777" s="95"/>
      <c r="D777" s="96"/>
      <c r="E777" s="96"/>
      <c r="F777" s="97"/>
      <c r="G777" s="97"/>
      <c r="H777" s="97"/>
      <c r="I777" s="97"/>
      <c r="J777" s="97"/>
      <c r="K777" s="97"/>
      <c r="L777" s="97"/>
      <c r="M777" s="98"/>
    </row>
    <row r="778" spans="1:13" hidden="1" x14ac:dyDescent="0.25">
      <c r="A778" s="93"/>
      <c r="B778" s="94"/>
      <c r="C778" s="95"/>
      <c r="D778" s="96"/>
      <c r="E778" s="96"/>
      <c r="F778" s="97"/>
      <c r="G778" s="97"/>
      <c r="H778" s="97"/>
      <c r="I778" s="97"/>
      <c r="J778" s="97"/>
      <c r="K778" s="97"/>
      <c r="L778" s="97"/>
      <c r="M778" s="98"/>
    </row>
    <row r="779" spans="1:13" hidden="1" x14ac:dyDescent="0.25">
      <c r="A779" s="93"/>
      <c r="B779" s="94"/>
      <c r="C779" s="95"/>
      <c r="D779" s="96"/>
      <c r="E779" s="96"/>
      <c r="F779" s="97"/>
      <c r="G779" s="97"/>
      <c r="H779" s="97"/>
      <c r="I779" s="97"/>
      <c r="J779" s="97"/>
      <c r="K779" s="97"/>
      <c r="L779" s="97"/>
      <c r="M779" s="98"/>
    </row>
    <row r="780" spans="1:13" hidden="1" x14ac:dyDescent="0.25">
      <c r="A780" s="93"/>
      <c r="B780" s="94"/>
      <c r="C780" s="95"/>
      <c r="D780" s="96"/>
      <c r="E780" s="96"/>
      <c r="F780" s="97"/>
      <c r="G780" s="97"/>
      <c r="H780" s="97"/>
      <c r="I780" s="97"/>
      <c r="J780" s="97"/>
      <c r="K780" s="97"/>
      <c r="L780" s="97"/>
      <c r="M780" s="98"/>
    </row>
    <row r="781" spans="1:13" hidden="1" x14ac:dyDescent="0.25">
      <c r="A781" s="93"/>
      <c r="B781" s="94"/>
      <c r="C781" s="95"/>
      <c r="D781" s="96"/>
      <c r="E781" s="96"/>
      <c r="F781" s="97"/>
      <c r="G781" s="97"/>
      <c r="H781" s="97"/>
      <c r="I781" s="97"/>
      <c r="J781" s="97"/>
      <c r="K781" s="97"/>
      <c r="L781" s="97"/>
      <c r="M781" s="98"/>
    </row>
    <row r="782" spans="1:13" hidden="1" x14ac:dyDescent="0.25">
      <c r="A782" s="93"/>
      <c r="B782" s="94"/>
      <c r="C782" s="95"/>
      <c r="D782" s="96"/>
      <c r="E782" s="96"/>
      <c r="F782" s="97"/>
      <c r="G782" s="97"/>
      <c r="H782" s="97"/>
      <c r="I782" s="97"/>
      <c r="J782" s="97"/>
      <c r="K782" s="97"/>
      <c r="L782" s="97"/>
      <c r="M782" s="98"/>
    </row>
    <row r="783" spans="1:13" hidden="1" x14ac:dyDescent="0.25">
      <c r="A783" s="93"/>
      <c r="B783" s="94"/>
      <c r="C783" s="95"/>
      <c r="D783" s="96"/>
      <c r="E783" s="96"/>
      <c r="F783" s="97"/>
      <c r="G783" s="97"/>
      <c r="H783" s="97"/>
      <c r="I783" s="97"/>
      <c r="J783" s="97"/>
      <c r="K783" s="97"/>
      <c r="L783" s="97"/>
      <c r="M783" s="98"/>
    </row>
    <row r="784" spans="1:13" hidden="1" x14ac:dyDescent="0.25">
      <c r="A784" s="93"/>
      <c r="B784" s="94"/>
      <c r="C784" s="95"/>
      <c r="D784" s="96"/>
      <c r="E784" s="96"/>
      <c r="F784" s="97"/>
      <c r="G784" s="97"/>
      <c r="H784" s="97"/>
      <c r="I784" s="97"/>
      <c r="J784" s="97"/>
      <c r="K784" s="97"/>
      <c r="L784" s="97"/>
      <c r="M784" s="98"/>
    </row>
    <row r="785" spans="1:13" hidden="1" x14ac:dyDescent="0.25">
      <c r="A785" s="93"/>
      <c r="B785" s="94"/>
      <c r="C785" s="95"/>
      <c r="D785" s="96"/>
      <c r="E785" s="96"/>
      <c r="F785" s="97"/>
      <c r="G785" s="97"/>
      <c r="H785" s="97"/>
      <c r="I785" s="97"/>
      <c r="J785" s="97"/>
      <c r="K785" s="97"/>
      <c r="L785" s="97"/>
      <c r="M785" s="98"/>
    </row>
    <row r="786" spans="1:13" hidden="1" x14ac:dyDescent="0.25">
      <c r="A786" s="93"/>
      <c r="B786" s="94"/>
      <c r="C786" s="95"/>
      <c r="D786" s="96"/>
      <c r="E786" s="96"/>
      <c r="F786" s="97"/>
      <c r="G786" s="97"/>
      <c r="H786" s="97"/>
      <c r="I786" s="97"/>
      <c r="J786" s="97"/>
      <c r="K786" s="97"/>
      <c r="L786" s="97"/>
      <c r="M786" s="98"/>
    </row>
    <row r="787" spans="1:13" hidden="1" x14ac:dyDescent="0.25">
      <c r="A787" s="93"/>
      <c r="B787" s="94"/>
      <c r="C787" s="95"/>
      <c r="D787" s="96"/>
      <c r="E787" s="96"/>
      <c r="F787" s="97"/>
      <c r="G787" s="97"/>
      <c r="H787" s="97"/>
      <c r="I787" s="97"/>
      <c r="J787" s="97"/>
      <c r="K787" s="97"/>
      <c r="L787" s="97"/>
      <c r="M787" s="98"/>
    </row>
    <row r="788" spans="1:13" hidden="1" x14ac:dyDescent="0.25">
      <c r="A788" s="93"/>
      <c r="B788" s="94"/>
      <c r="C788" s="95"/>
      <c r="D788" s="96"/>
      <c r="E788" s="96"/>
      <c r="F788" s="97"/>
      <c r="G788" s="97"/>
      <c r="H788" s="97"/>
      <c r="I788" s="97"/>
      <c r="J788" s="97"/>
      <c r="K788" s="97"/>
      <c r="L788" s="97"/>
      <c r="M788" s="98"/>
    </row>
    <row r="789" spans="1:13" hidden="1" x14ac:dyDescent="0.25">
      <c r="A789" s="93"/>
      <c r="B789" s="94"/>
      <c r="C789" s="95"/>
      <c r="D789" s="96"/>
      <c r="E789" s="96"/>
      <c r="F789" s="97"/>
      <c r="G789" s="97"/>
      <c r="H789" s="97"/>
      <c r="I789" s="97"/>
      <c r="J789" s="97"/>
      <c r="K789" s="97"/>
      <c r="L789" s="97"/>
      <c r="M789" s="98"/>
    </row>
    <row r="790" spans="1:13" hidden="1" x14ac:dyDescent="0.25">
      <c r="A790" s="93"/>
      <c r="B790" s="94"/>
      <c r="C790" s="95"/>
      <c r="D790" s="96"/>
      <c r="E790" s="96"/>
      <c r="F790" s="97"/>
      <c r="G790" s="97"/>
      <c r="H790" s="97"/>
      <c r="I790" s="97"/>
      <c r="J790" s="97"/>
      <c r="K790" s="97"/>
      <c r="L790" s="97"/>
      <c r="M790" s="98"/>
    </row>
    <row r="791" spans="1:13" hidden="1" x14ac:dyDescent="0.25">
      <c r="A791" s="93"/>
      <c r="B791" s="94"/>
      <c r="C791" s="95"/>
      <c r="D791" s="96"/>
      <c r="E791" s="96"/>
      <c r="F791" s="97"/>
      <c r="G791" s="97"/>
      <c r="H791" s="97"/>
      <c r="I791" s="97"/>
      <c r="J791" s="97"/>
      <c r="K791" s="97"/>
      <c r="L791" s="97"/>
      <c r="M791" s="98"/>
    </row>
    <row r="792" spans="1:13" hidden="1" x14ac:dyDescent="0.25">
      <c r="A792" s="93"/>
      <c r="B792" s="94"/>
      <c r="C792" s="95"/>
      <c r="D792" s="96"/>
      <c r="E792" s="96"/>
      <c r="F792" s="97"/>
      <c r="G792" s="97"/>
      <c r="H792" s="97"/>
      <c r="I792" s="97"/>
      <c r="J792" s="97"/>
      <c r="K792" s="97"/>
      <c r="L792" s="97"/>
      <c r="M792" s="98"/>
    </row>
    <row r="793" spans="1:13" hidden="1" x14ac:dyDescent="0.25">
      <c r="A793" s="93"/>
      <c r="B793" s="94"/>
      <c r="C793" s="95"/>
      <c r="D793" s="96"/>
      <c r="E793" s="96"/>
      <c r="F793" s="97"/>
      <c r="G793" s="97"/>
      <c r="H793" s="97"/>
      <c r="I793" s="97"/>
      <c r="J793" s="97"/>
      <c r="K793" s="97"/>
      <c r="L793" s="97"/>
      <c r="M793" s="98"/>
    </row>
    <row r="794" spans="1:13" hidden="1" x14ac:dyDescent="0.25">
      <c r="A794" s="93"/>
      <c r="B794" s="94"/>
      <c r="C794" s="95"/>
      <c r="D794" s="96"/>
      <c r="E794" s="96"/>
      <c r="F794" s="97"/>
      <c r="G794" s="97"/>
      <c r="H794" s="97"/>
      <c r="I794" s="97"/>
      <c r="J794" s="97"/>
      <c r="K794" s="97"/>
      <c r="L794" s="97"/>
      <c r="M794" s="98"/>
    </row>
    <row r="795" spans="1:13" hidden="1" x14ac:dyDescent="0.25">
      <c r="A795" s="93"/>
      <c r="B795" s="94"/>
      <c r="C795" s="95"/>
      <c r="D795" s="96"/>
      <c r="E795" s="96"/>
      <c r="F795" s="97"/>
      <c r="G795" s="97"/>
      <c r="H795" s="97"/>
      <c r="I795" s="97"/>
      <c r="J795" s="97"/>
      <c r="K795" s="97"/>
      <c r="L795" s="97"/>
      <c r="M795" s="98"/>
    </row>
    <row r="796" spans="1:13" hidden="1" x14ac:dyDescent="0.25">
      <c r="A796" s="93"/>
      <c r="B796" s="94"/>
      <c r="C796" s="95"/>
      <c r="D796" s="96"/>
      <c r="E796" s="96"/>
      <c r="F796" s="97"/>
      <c r="G796" s="97"/>
      <c r="H796" s="97"/>
      <c r="I796" s="97"/>
      <c r="J796" s="97"/>
      <c r="K796" s="97"/>
      <c r="L796" s="97"/>
      <c r="M796" s="98"/>
    </row>
    <row r="797" spans="1:13" hidden="1" x14ac:dyDescent="0.25">
      <c r="A797" s="93"/>
      <c r="B797" s="94"/>
      <c r="C797" s="95"/>
      <c r="D797" s="96"/>
      <c r="E797" s="96"/>
      <c r="F797" s="97"/>
      <c r="G797" s="97"/>
      <c r="H797" s="97"/>
      <c r="I797" s="97"/>
      <c r="J797" s="97"/>
      <c r="K797" s="97"/>
      <c r="L797" s="97"/>
      <c r="M797" s="98"/>
    </row>
    <row r="798" spans="1:13" hidden="1" x14ac:dyDescent="0.25">
      <c r="A798" s="93"/>
      <c r="B798" s="94"/>
      <c r="C798" s="95"/>
      <c r="D798" s="96"/>
      <c r="E798" s="96"/>
      <c r="F798" s="97"/>
      <c r="G798" s="97"/>
      <c r="H798" s="97"/>
      <c r="I798" s="97"/>
      <c r="J798" s="97"/>
      <c r="K798" s="97"/>
      <c r="L798" s="97"/>
      <c r="M798" s="98"/>
    </row>
    <row r="799" spans="1:13" hidden="1" x14ac:dyDescent="0.25">
      <c r="A799" s="93"/>
      <c r="B799" s="94"/>
      <c r="C799" s="95"/>
      <c r="D799" s="96"/>
      <c r="E799" s="96"/>
      <c r="F799" s="97"/>
      <c r="G799" s="97"/>
      <c r="H799" s="97"/>
      <c r="I799" s="97"/>
      <c r="J799" s="97"/>
      <c r="K799" s="97"/>
      <c r="L799" s="97"/>
      <c r="M799" s="98"/>
    </row>
    <row r="800" spans="1:13" hidden="1" x14ac:dyDescent="0.25">
      <c r="A800" s="93"/>
      <c r="B800" s="94"/>
      <c r="C800" s="95"/>
      <c r="D800" s="96"/>
      <c r="E800" s="96"/>
      <c r="F800" s="97"/>
      <c r="G800" s="97"/>
      <c r="H800" s="97"/>
      <c r="I800" s="97"/>
      <c r="J800" s="97"/>
      <c r="K800" s="97"/>
      <c r="L800" s="97"/>
      <c r="M800" s="98"/>
    </row>
    <row r="801" spans="1:13" hidden="1" x14ac:dyDescent="0.25">
      <c r="A801" s="93"/>
      <c r="B801" s="94"/>
      <c r="C801" s="95"/>
      <c r="D801" s="96"/>
      <c r="E801" s="96"/>
      <c r="F801" s="97"/>
      <c r="G801" s="97"/>
      <c r="H801" s="97"/>
      <c r="I801" s="97"/>
      <c r="J801" s="97"/>
      <c r="K801" s="97"/>
      <c r="L801" s="97"/>
      <c r="M801" s="98"/>
    </row>
    <row r="802" spans="1:13" hidden="1" x14ac:dyDescent="0.25">
      <c r="A802" s="93"/>
      <c r="B802" s="94"/>
      <c r="C802" s="95"/>
      <c r="D802" s="96"/>
      <c r="E802" s="96"/>
      <c r="F802" s="97"/>
      <c r="G802" s="97"/>
      <c r="H802" s="97"/>
      <c r="I802" s="97"/>
      <c r="J802" s="97"/>
      <c r="K802" s="97"/>
      <c r="L802" s="97"/>
      <c r="M802" s="98"/>
    </row>
    <row r="803" spans="1:13" hidden="1" x14ac:dyDescent="0.25">
      <c r="A803" s="93"/>
      <c r="B803" s="94"/>
      <c r="C803" s="95"/>
      <c r="D803" s="96"/>
      <c r="E803" s="96"/>
      <c r="F803" s="97"/>
      <c r="G803" s="97"/>
      <c r="H803" s="97"/>
      <c r="I803" s="97"/>
      <c r="J803" s="97"/>
      <c r="K803" s="97"/>
      <c r="L803" s="97"/>
      <c r="M803" s="98"/>
    </row>
    <row r="804" spans="1:13" hidden="1" x14ac:dyDescent="0.25">
      <c r="A804" s="93"/>
      <c r="B804" s="94"/>
      <c r="C804" s="95"/>
      <c r="D804" s="96"/>
      <c r="E804" s="96"/>
      <c r="F804" s="97"/>
      <c r="G804" s="97"/>
      <c r="H804" s="97"/>
      <c r="I804" s="97"/>
      <c r="J804" s="97"/>
      <c r="K804" s="97"/>
      <c r="L804" s="97"/>
      <c r="M804" s="98"/>
    </row>
    <row r="805" spans="1:13" hidden="1" x14ac:dyDescent="0.25">
      <c r="A805" s="93"/>
      <c r="B805" s="94"/>
      <c r="C805" s="95"/>
      <c r="D805" s="96"/>
      <c r="E805" s="96"/>
      <c r="F805" s="97"/>
      <c r="G805" s="97"/>
      <c r="H805" s="97"/>
      <c r="I805" s="97"/>
      <c r="J805" s="97"/>
      <c r="K805" s="97"/>
      <c r="L805" s="97"/>
      <c r="M805" s="98"/>
    </row>
    <row r="806" spans="1:13" hidden="1" x14ac:dyDescent="0.25">
      <c r="A806" s="93"/>
      <c r="B806" s="94"/>
      <c r="C806" s="95"/>
      <c r="D806" s="96"/>
      <c r="E806" s="96"/>
      <c r="F806" s="97"/>
      <c r="G806" s="97"/>
      <c r="H806" s="97"/>
      <c r="I806" s="97"/>
      <c r="J806" s="97"/>
      <c r="K806" s="97"/>
      <c r="L806" s="97"/>
      <c r="M806" s="98"/>
    </row>
    <row r="807" spans="1:13" hidden="1" x14ac:dyDescent="0.25">
      <c r="A807" s="93"/>
      <c r="B807" s="94"/>
      <c r="C807" s="95"/>
      <c r="D807" s="96"/>
      <c r="E807" s="96"/>
      <c r="F807" s="97"/>
      <c r="G807" s="97"/>
      <c r="H807" s="97"/>
      <c r="I807" s="97"/>
      <c r="J807" s="97"/>
      <c r="K807" s="97"/>
      <c r="L807" s="97"/>
      <c r="M807" s="98"/>
    </row>
    <row r="808" spans="1:13" hidden="1" x14ac:dyDescent="0.25">
      <c r="A808" s="93"/>
      <c r="B808" s="94"/>
      <c r="C808" s="95"/>
      <c r="D808" s="96"/>
      <c r="E808" s="96"/>
      <c r="F808" s="97"/>
      <c r="G808" s="97"/>
      <c r="H808" s="97"/>
      <c r="I808" s="97"/>
      <c r="J808" s="97"/>
      <c r="K808" s="97"/>
      <c r="L808" s="97"/>
      <c r="M808" s="98"/>
    </row>
    <row r="809" spans="1:13" hidden="1" x14ac:dyDescent="0.25">
      <c r="A809" s="93"/>
      <c r="B809" s="94"/>
      <c r="C809" s="95"/>
      <c r="D809" s="96"/>
      <c r="E809" s="96"/>
      <c r="F809" s="97"/>
      <c r="G809" s="97"/>
      <c r="H809" s="97"/>
      <c r="I809" s="97"/>
      <c r="J809" s="97"/>
      <c r="K809" s="97"/>
      <c r="L809" s="97"/>
      <c r="M809" s="98"/>
    </row>
    <row r="810" spans="1:13" hidden="1" x14ac:dyDescent="0.25">
      <c r="A810" s="93"/>
      <c r="B810" s="94"/>
      <c r="C810" s="95"/>
      <c r="D810" s="96"/>
      <c r="E810" s="96"/>
      <c r="F810" s="97"/>
      <c r="G810" s="97"/>
      <c r="H810" s="97"/>
      <c r="I810" s="97"/>
      <c r="J810" s="97"/>
      <c r="K810" s="97"/>
      <c r="L810" s="97"/>
      <c r="M810" s="98"/>
    </row>
    <row r="811" spans="1:13" hidden="1" x14ac:dyDescent="0.25">
      <c r="A811" s="93"/>
      <c r="B811" s="94"/>
      <c r="C811" s="95"/>
      <c r="D811" s="96"/>
      <c r="E811" s="96"/>
      <c r="F811" s="97"/>
      <c r="G811" s="97"/>
      <c r="H811" s="97"/>
      <c r="I811" s="97"/>
      <c r="J811" s="97"/>
      <c r="K811" s="97"/>
      <c r="L811" s="97"/>
      <c r="M811" s="98"/>
    </row>
    <row r="812" spans="1:13" hidden="1" x14ac:dyDescent="0.25">
      <c r="A812" s="93"/>
      <c r="B812" s="94"/>
      <c r="C812" s="95"/>
      <c r="D812" s="96"/>
      <c r="E812" s="96"/>
      <c r="F812" s="97"/>
      <c r="G812" s="97"/>
      <c r="H812" s="97"/>
      <c r="I812" s="97"/>
      <c r="J812" s="97"/>
      <c r="K812" s="97"/>
      <c r="L812" s="97"/>
      <c r="M812" s="98"/>
    </row>
    <row r="813" spans="1:13" hidden="1" x14ac:dyDescent="0.25">
      <c r="A813" s="93"/>
      <c r="B813" s="94"/>
      <c r="C813" s="95"/>
      <c r="D813" s="96"/>
      <c r="E813" s="96"/>
      <c r="F813" s="97"/>
      <c r="G813" s="97"/>
      <c r="H813" s="97"/>
      <c r="I813" s="97"/>
      <c r="J813" s="97"/>
      <c r="K813" s="97"/>
      <c r="L813" s="97"/>
      <c r="M813" s="98"/>
    </row>
    <row r="814" spans="1:13" hidden="1" x14ac:dyDescent="0.25">
      <c r="A814" s="93"/>
      <c r="B814" s="94"/>
      <c r="C814" s="95"/>
      <c r="D814" s="96"/>
      <c r="E814" s="96"/>
      <c r="F814" s="97"/>
      <c r="G814" s="97"/>
      <c r="H814" s="97"/>
      <c r="I814" s="97"/>
      <c r="J814" s="97"/>
      <c r="K814" s="97"/>
      <c r="L814" s="97"/>
      <c r="M814" s="98"/>
    </row>
    <row r="815" spans="1:13" hidden="1" x14ac:dyDescent="0.25">
      <c r="A815" s="93"/>
      <c r="B815" s="94"/>
      <c r="C815" s="95"/>
      <c r="D815" s="96"/>
      <c r="E815" s="96"/>
      <c r="F815" s="97"/>
      <c r="G815" s="97"/>
      <c r="H815" s="97"/>
      <c r="I815" s="97"/>
      <c r="J815" s="97"/>
      <c r="K815" s="97"/>
      <c r="L815" s="97"/>
      <c r="M815" s="98"/>
    </row>
    <row r="816" spans="1:13" hidden="1" x14ac:dyDescent="0.25">
      <c r="A816" s="93"/>
      <c r="B816" s="94"/>
      <c r="C816" s="95"/>
      <c r="D816" s="96"/>
      <c r="E816" s="96"/>
      <c r="F816" s="97"/>
      <c r="G816" s="97"/>
      <c r="H816" s="97"/>
      <c r="I816" s="97"/>
      <c r="J816" s="97"/>
      <c r="K816" s="97"/>
      <c r="L816" s="97"/>
      <c r="M816" s="98"/>
    </row>
    <row r="817" spans="1:13" hidden="1" x14ac:dyDescent="0.25">
      <c r="A817" s="93"/>
      <c r="B817" s="94"/>
      <c r="C817" s="95"/>
      <c r="D817" s="96"/>
      <c r="E817" s="96"/>
      <c r="F817" s="97"/>
      <c r="G817" s="97"/>
      <c r="H817" s="97"/>
      <c r="I817" s="97"/>
      <c r="J817" s="97"/>
      <c r="K817" s="97"/>
      <c r="L817" s="97"/>
      <c r="M817" s="98"/>
    </row>
    <row r="818" spans="1:13" hidden="1" x14ac:dyDescent="0.25">
      <c r="A818" s="93"/>
      <c r="B818" s="94"/>
      <c r="C818" s="95"/>
      <c r="D818" s="96"/>
      <c r="E818" s="96"/>
      <c r="F818" s="97"/>
      <c r="G818" s="97"/>
      <c r="H818" s="97"/>
      <c r="I818" s="97"/>
      <c r="J818" s="97"/>
      <c r="K818" s="97"/>
      <c r="L818" s="97"/>
      <c r="M818" s="98"/>
    </row>
    <row r="819" spans="1:13" hidden="1" x14ac:dyDescent="0.25">
      <c r="A819" s="93"/>
      <c r="B819" s="94"/>
      <c r="C819" s="95"/>
      <c r="D819" s="96"/>
      <c r="E819" s="96"/>
      <c r="F819" s="97"/>
      <c r="G819" s="97"/>
      <c r="H819" s="97"/>
      <c r="I819" s="97"/>
      <c r="J819" s="97"/>
      <c r="K819" s="97"/>
      <c r="L819" s="97"/>
      <c r="M819" s="98"/>
    </row>
    <row r="820" spans="1:13" hidden="1" x14ac:dyDescent="0.25">
      <c r="A820" s="93"/>
      <c r="B820" s="94"/>
      <c r="C820" s="95"/>
      <c r="D820" s="96"/>
      <c r="E820" s="96"/>
      <c r="F820" s="97"/>
      <c r="G820" s="97"/>
      <c r="H820" s="97"/>
      <c r="I820" s="97"/>
      <c r="J820" s="97"/>
      <c r="K820" s="97"/>
      <c r="L820" s="97"/>
      <c r="M820" s="98"/>
    </row>
    <row r="821" spans="1:13" hidden="1" x14ac:dyDescent="0.25">
      <c r="A821" s="93"/>
      <c r="B821" s="94"/>
      <c r="C821" s="95"/>
      <c r="D821" s="96"/>
      <c r="E821" s="96"/>
      <c r="F821" s="97"/>
      <c r="G821" s="97"/>
      <c r="H821" s="97"/>
      <c r="I821" s="97"/>
      <c r="J821" s="97"/>
      <c r="K821" s="97"/>
      <c r="L821" s="97"/>
      <c r="M821" s="98"/>
    </row>
    <row r="822" spans="1:13" hidden="1" x14ac:dyDescent="0.25">
      <c r="A822" s="93"/>
      <c r="B822" s="94"/>
      <c r="C822" s="95"/>
      <c r="D822" s="96"/>
      <c r="E822" s="96"/>
      <c r="F822" s="97"/>
      <c r="G822" s="97"/>
      <c r="H822" s="97"/>
      <c r="I822" s="97"/>
      <c r="J822" s="97"/>
      <c r="K822" s="97"/>
      <c r="L822" s="97"/>
      <c r="M822" s="98"/>
    </row>
    <row r="823" spans="1:13" hidden="1" x14ac:dyDescent="0.25">
      <c r="A823" s="93"/>
      <c r="B823" s="94"/>
      <c r="C823" s="95"/>
      <c r="D823" s="96"/>
      <c r="E823" s="96"/>
      <c r="F823" s="97"/>
      <c r="G823" s="97"/>
      <c r="H823" s="97"/>
      <c r="I823" s="97"/>
      <c r="J823" s="97"/>
      <c r="K823" s="97"/>
      <c r="L823" s="97"/>
      <c r="M823" s="98"/>
    </row>
    <row r="824" spans="1:13" hidden="1" x14ac:dyDescent="0.25">
      <c r="A824" s="93"/>
      <c r="B824" s="94"/>
      <c r="C824" s="95"/>
      <c r="D824" s="96"/>
      <c r="E824" s="96"/>
      <c r="F824" s="97"/>
      <c r="G824" s="97"/>
      <c r="H824" s="97"/>
      <c r="I824" s="97"/>
      <c r="J824" s="97"/>
      <c r="K824" s="97"/>
      <c r="L824" s="97"/>
      <c r="M824" s="98"/>
    </row>
    <row r="825" spans="1:13" hidden="1" x14ac:dyDescent="0.25">
      <c r="A825" s="93"/>
      <c r="B825" s="94"/>
      <c r="C825" s="95"/>
      <c r="D825" s="96"/>
      <c r="E825" s="96"/>
      <c r="F825" s="97"/>
      <c r="G825" s="97"/>
      <c r="H825" s="97"/>
      <c r="I825" s="97"/>
      <c r="J825" s="97"/>
      <c r="K825" s="97"/>
      <c r="L825" s="97"/>
      <c r="M825" s="98"/>
    </row>
    <row r="826" spans="1:13" hidden="1" x14ac:dyDescent="0.25">
      <c r="A826" s="93"/>
      <c r="B826" s="94"/>
      <c r="C826" s="95"/>
      <c r="D826" s="96"/>
      <c r="E826" s="96"/>
      <c r="F826" s="97"/>
      <c r="G826" s="97"/>
      <c r="H826" s="97"/>
      <c r="I826" s="97"/>
      <c r="J826" s="97"/>
      <c r="K826" s="97"/>
      <c r="L826" s="97"/>
      <c r="M826" s="98"/>
    </row>
    <row r="827" spans="1:13" hidden="1" x14ac:dyDescent="0.25">
      <c r="A827" s="93"/>
      <c r="B827" s="94"/>
      <c r="C827" s="95"/>
      <c r="D827" s="96"/>
      <c r="E827" s="96"/>
      <c r="F827" s="97"/>
      <c r="G827" s="97"/>
      <c r="H827" s="97"/>
      <c r="I827" s="97"/>
      <c r="J827" s="97"/>
      <c r="K827" s="97"/>
      <c r="L827" s="97"/>
      <c r="M827" s="98"/>
    </row>
    <row r="828" spans="1:13" hidden="1" x14ac:dyDescent="0.25">
      <c r="A828" s="93"/>
      <c r="B828" s="94"/>
      <c r="C828" s="95"/>
      <c r="D828" s="96"/>
      <c r="E828" s="96"/>
      <c r="F828" s="97"/>
      <c r="G828" s="97"/>
      <c r="H828" s="97"/>
      <c r="I828" s="97"/>
      <c r="J828" s="97"/>
      <c r="K828" s="97"/>
      <c r="L828" s="97"/>
      <c r="M828" s="98"/>
    </row>
    <row r="829" spans="1:13" hidden="1" x14ac:dyDescent="0.25">
      <c r="A829" s="93"/>
      <c r="B829" s="94"/>
      <c r="C829" s="95"/>
      <c r="D829" s="96"/>
      <c r="E829" s="96"/>
      <c r="F829" s="97"/>
      <c r="G829" s="97"/>
      <c r="H829" s="97"/>
      <c r="I829" s="97"/>
      <c r="J829" s="97"/>
      <c r="K829" s="97"/>
      <c r="L829" s="97"/>
      <c r="M829" s="98"/>
    </row>
    <row r="830" spans="1:13" hidden="1" x14ac:dyDescent="0.25">
      <c r="A830" s="93"/>
      <c r="B830" s="94"/>
      <c r="C830" s="95"/>
      <c r="D830" s="96"/>
      <c r="E830" s="96"/>
      <c r="F830" s="97"/>
      <c r="G830" s="97"/>
      <c r="H830" s="97"/>
      <c r="I830" s="97"/>
      <c r="J830" s="97"/>
      <c r="K830" s="97"/>
      <c r="L830" s="97"/>
      <c r="M830" s="98"/>
    </row>
    <row r="831" spans="1:13" hidden="1" x14ac:dyDescent="0.25">
      <c r="A831" s="93"/>
      <c r="B831" s="94"/>
      <c r="C831" s="95"/>
      <c r="D831" s="96"/>
      <c r="E831" s="96"/>
      <c r="F831" s="97"/>
      <c r="G831" s="97"/>
      <c r="H831" s="97"/>
      <c r="I831" s="97"/>
      <c r="J831" s="97"/>
      <c r="K831" s="97"/>
      <c r="L831" s="97"/>
      <c r="M831" s="98"/>
    </row>
    <row r="832" spans="1:13" hidden="1" x14ac:dyDescent="0.25">
      <c r="A832" s="93"/>
      <c r="B832" s="94"/>
      <c r="C832" s="95"/>
      <c r="D832" s="96"/>
      <c r="E832" s="96"/>
      <c r="F832" s="97"/>
      <c r="G832" s="97"/>
      <c r="H832" s="97"/>
      <c r="I832" s="97"/>
      <c r="J832" s="97"/>
      <c r="K832" s="97"/>
      <c r="L832" s="97"/>
      <c r="M832" s="98"/>
    </row>
    <row r="833" spans="1:13" hidden="1" x14ac:dyDescent="0.25">
      <c r="A833" s="93"/>
      <c r="B833" s="94"/>
      <c r="C833" s="95"/>
      <c r="D833" s="96"/>
      <c r="E833" s="96"/>
      <c r="F833" s="97"/>
      <c r="G833" s="97"/>
      <c r="H833" s="97"/>
      <c r="I833" s="97"/>
      <c r="J833" s="97"/>
      <c r="K833" s="97"/>
      <c r="L833" s="97"/>
      <c r="M833" s="98"/>
    </row>
    <row r="834" spans="1:13" hidden="1" x14ac:dyDescent="0.25">
      <c r="A834" s="93"/>
      <c r="B834" s="94"/>
      <c r="C834" s="95"/>
      <c r="D834" s="96"/>
      <c r="E834" s="96"/>
      <c r="F834" s="97"/>
      <c r="G834" s="97"/>
      <c r="H834" s="97"/>
      <c r="I834" s="97"/>
      <c r="J834" s="97"/>
      <c r="K834" s="97"/>
      <c r="L834" s="97"/>
      <c r="M834" s="98"/>
    </row>
    <row r="835" spans="1:13" hidden="1" x14ac:dyDescent="0.25">
      <c r="A835" s="93"/>
      <c r="B835" s="94"/>
      <c r="C835" s="95"/>
      <c r="D835" s="96"/>
      <c r="E835" s="96"/>
      <c r="F835" s="97"/>
      <c r="G835" s="97"/>
      <c r="H835" s="97"/>
      <c r="I835" s="97"/>
      <c r="J835" s="97"/>
      <c r="K835" s="97"/>
      <c r="L835" s="97"/>
      <c r="M835" s="98"/>
    </row>
    <row r="836" spans="1:13" hidden="1" x14ac:dyDescent="0.25">
      <c r="A836" s="93"/>
      <c r="B836" s="94"/>
      <c r="C836" s="95"/>
      <c r="D836" s="96"/>
      <c r="E836" s="96"/>
      <c r="F836" s="97"/>
      <c r="G836" s="97"/>
      <c r="H836" s="97"/>
      <c r="I836" s="97"/>
      <c r="J836" s="97"/>
      <c r="K836" s="97"/>
      <c r="L836" s="97"/>
      <c r="M836" s="98"/>
    </row>
    <row r="837" spans="1:13" hidden="1" x14ac:dyDescent="0.25">
      <c r="A837" s="93"/>
      <c r="B837" s="94"/>
      <c r="C837" s="95"/>
      <c r="D837" s="96"/>
      <c r="E837" s="96"/>
      <c r="F837" s="97"/>
      <c r="G837" s="97"/>
      <c r="H837" s="97"/>
      <c r="I837" s="97"/>
      <c r="J837" s="97"/>
      <c r="K837" s="97"/>
      <c r="L837" s="97"/>
      <c r="M837" s="98"/>
    </row>
    <row r="838" spans="1:13" hidden="1" x14ac:dyDescent="0.25">
      <c r="A838" s="93"/>
      <c r="B838" s="94"/>
      <c r="C838" s="95"/>
      <c r="D838" s="96"/>
      <c r="E838" s="96"/>
      <c r="F838" s="97"/>
      <c r="G838" s="97"/>
      <c r="H838" s="97"/>
      <c r="I838" s="97"/>
      <c r="J838" s="97"/>
      <c r="K838" s="97"/>
      <c r="L838" s="97"/>
      <c r="M838" s="98"/>
    </row>
    <row r="839" spans="1:13" hidden="1" x14ac:dyDescent="0.25">
      <c r="A839" s="93"/>
      <c r="B839" s="94"/>
      <c r="C839" s="95"/>
      <c r="D839" s="96"/>
      <c r="E839" s="96"/>
      <c r="F839" s="97"/>
      <c r="G839" s="97"/>
      <c r="H839" s="97"/>
      <c r="I839" s="97"/>
      <c r="J839" s="97"/>
      <c r="K839" s="97"/>
      <c r="L839" s="97"/>
      <c r="M839" s="98"/>
    </row>
    <row r="840" spans="1:13" hidden="1" x14ac:dyDescent="0.25">
      <c r="A840" s="93"/>
      <c r="B840" s="94"/>
      <c r="C840" s="95"/>
      <c r="D840" s="96"/>
      <c r="E840" s="96"/>
      <c r="F840" s="97"/>
      <c r="G840" s="97"/>
      <c r="H840" s="97"/>
      <c r="I840" s="97"/>
      <c r="J840" s="97"/>
      <c r="K840" s="97"/>
      <c r="L840" s="97"/>
      <c r="M840" s="98"/>
    </row>
    <row r="841" spans="1:13" hidden="1" x14ac:dyDescent="0.25">
      <c r="A841" s="93"/>
      <c r="B841" s="94"/>
      <c r="C841" s="95"/>
      <c r="D841" s="96"/>
      <c r="E841" s="96"/>
      <c r="F841" s="97"/>
      <c r="G841" s="97"/>
      <c r="H841" s="97"/>
      <c r="I841" s="97"/>
      <c r="J841" s="97"/>
      <c r="K841" s="97"/>
      <c r="L841" s="97"/>
      <c r="M841" s="98"/>
    </row>
    <row r="842" spans="1:13" hidden="1" x14ac:dyDescent="0.25">
      <c r="A842" s="93"/>
      <c r="B842" s="94"/>
      <c r="C842" s="95"/>
      <c r="D842" s="96"/>
      <c r="E842" s="96"/>
      <c r="F842" s="97"/>
      <c r="G842" s="97"/>
      <c r="H842" s="97"/>
      <c r="I842" s="97"/>
      <c r="J842" s="97"/>
      <c r="K842" s="97"/>
      <c r="L842" s="97"/>
      <c r="M842" s="98"/>
    </row>
    <row r="843" spans="1:13" hidden="1" x14ac:dyDescent="0.25">
      <c r="A843" s="93"/>
      <c r="B843" s="94"/>
      <c r="C843" s="95"/>
      <c r="D843" s="96"/>
      <c r="E843" s="96"/>
      <c r="F843" s="97"/>
      <c r="G843" s="97"/>
      <c r="H843" s="97"/>
      <c r="I843" s="97"/>
      <c r="J843" s="97"/>
      <c r="K843" s="97"/>
      <c r="L843" s="97"/>
      <c r="M843" s="98"/>
    </row>
    <row r="844" spans="1:13" hidden="1" x14ac:dyDescent="0.25">
      <c r="A844" s="93"/>
      <c r="B844" s="94"/>
      <c r="C844" s="95"/>
      <c r="D844" s="96"/>
      <c r="E844" s="96"/>
      <c r="F844" s="97"/>
      <c r="G844" s="97"/>
      <c r="H844" s="97"/>
      <c r="I844" s="97"/>
      <c r="J844" s="97"/>
      <c r="K844" s="97"/>
      <c r="L844" s="97"/>
      <c r="M844" s="98"/>
    </row>
    <row r="845" spans="1:13" hidden="1" x14ac:dyDescent="0.25">
      <c r="A845" s="93"/>
      <c r="B845" s="94"/>
      <c r="C845" s="95"/>
      <c r="D845" s="96"/>
      <c r="E845" s="96"/>
      <c r="F845" s="97"/>
      <c r="G845" s="97"/>
      <c r="H845" s="97"/>
      <c r="I845" s="97"/>
      <c r="J845" s="97"/>
      <c r="K845" s="97"/>
      <c r="L845" s="97"/>
      <c r="M845" s="98"/>
    </row>
    <row r="846" spans="1:13" hidden="1" x14ac:dyDescent="0.25">
      <c r="A846" s="93"/>
      <c r="B846" s="94"/>
      <c r="C846" s="95"/>
      <c r="D846" s="96"/>
      <c r="E846" s="96"/>
      <c r="F846" s="97"/>
      <c r="G846" s="97"/>
      <c r="H846" s="97"/>
      <c r="I846" s="97"/>
      <c r="J846" s="97"/>
      <c r="K846" s="97"/>
      <c r="L846" s="97"/>
      <c r="M846" s="98"/>
    </row>
    <row r="847" spans="1:13" hidden="1" x14ac:dyDescent="0.25">
      <c r="A847" s="93"/>
      <c r="B847" s="94"/>
      <c r="C847" s="95"/>
      <c r="D847" s="96"/>
      <c r="E847" s="96"/>
      <c r="F847" s="97"/>
      <c r="G847" s="97"/>
      <c r="H847" s="97"/>
      <c r="I847" s="97"/>
      <c r="J847" s="97"/>
      <c r="K847" s="97"/>
      <c r="L847" s="97"/>
      <c r="M847" s="98"/>
    </row>
    <row r="848" spans="1:13" hidden="1" x14ac:dyDescent="0.25">
      <c r="A848" s="93"/>
      <c r="B848" s="94"/>
      <c r="C848" s="95"/>
      <c r="D848" s="96"/>
      <c r="E848" s="96"/>
      <c r="F848" s="97"/>
      <c r="G848" s="97"/>
      <c r="H848" s="97"/>
      <c r="I848" s="97"/>
      <c r="J848" s="97"/>
      <c r="K848" s="97"/>
      <c r="L848" s="97"/>
      <c r="M848" s="98"/>
    </row>
    <row r="849" spans="1:13" hidden="1" x14ac:dyDescent="0.25">
      <c r="A849" s="93"/>
      <c r="B849" s="94"/>
      <c r="C849" s="95"/>
      <c r="D849" s="96"/>
      <c r="E849" s="96"/>
      <c r="F849" s="97"/>
      <c r="G849" s="97"/>
      <c r="H849" s="97"/>
      <c r="I849" s="97"/>
      <c r="J849" s="97"/>
      <c r="K849" s="97"/>
      <c r="L849" s="97"/>
      <c r="M849" s="98"/>
    </row>
    <row r="850" spans="1:13" hidden="1" x14ac:dyDescent="0.25">
      <c r="A850" s="93"/>
      <c r="B850" s="94"/>
      <c r="C850" s="95"/>
      <c r="D850" s="96"/>
      <c r="E850" s="96"/>
      <c r="F850" s="97"/>
      <c r="G850" s="97"/>
      <c r="H850" s="97"/>
      <c r="I850" s="97"/>
      <c r="J850" s="97"/>
      <c r="K850" s="97"/>
      <c r="L850" s="97"/>
      <c r="M850" s="98"/>
    </row>
    <row r="851" spans="1:13" hidden="1" x14ac:dyDescent="0.25">
      <c r="A851" s="93"/>
      <c r="B851" s="94"/>
      <c r="C851" s="95"/>
      <c r="D851" s="96"/>
      <c r="E851" s="96"/>
      <c r="F851" s="97"/>
      <c r="G851" s="97"/>
      <c r="H851" s="97"/>
      <c r="I851" s="97"/>
      <c r="J851" s="97"/>
      <c r="K851" s="97"/>
      <c r="L851" s="97"/>
      <c r="M851" s="98"/>
    </row>
    <row r="852" spans="1:13" hidden="1" x14ac:dyDescent="0.25">
      <c r="A852" s="93"/>
      <c r="B852" s="94"/>
      <c r="C852" s="95"/>
      <c r="D852" s="96"/>
      <c r="E852" s="96"/>
      <c r="F852" s="97"/>
      <c r="G852" s="97"/>
      <c r="H852" s="97"/>
      <c r="I852" s="97"/>
      <c r="J852" s="97"/>
      <c r="K852" s="97"/>
      <c r="L852" s="97"/>
      <c r="M852" s="98"/>
    </row>
    <row r="853" spans="1:13" hidden="1" x14ac:dyDescent="0.25">
      <c r="A853" s="93"/>
      <c r="B853" s="94"/>
      <c r="C853" s="95"/>
      <c r="D853" s="96"/>
      <c r="E853" s="96"/>
      <c r="F853" s="97"/>
      <c r="G853" s="97"/>
      <c r="H853" s="97"/>
      <c r="I853" s="97"/>
      <c r="J853" s="97"/>
      <c r="K853" s="97"/>
      <c r="L853" s="97"/>
      <c r="M853" s="98"/>
    </row>
    <row r="854" spans="1:13" hidden="1" x14ac:dyDescent="0.25">
      <c r="A854" s="93"/>
      <c r="B854" s="94"/>
      <c r="C854" s="95"/>
      <c r="D854" s="96"/>
      <c r="E854" s="96"/>
      <c r="F854" s="97"/>
      <c r="G854" s="97"/>
      <c r="H854" s="97"/>
      <c r="I854" s="97"/>
      <c r="J854" s="97"/>
      <c r="K854" s="97"/>
      <c r="L854" s="97"/>
      <c r="M854" s="98"/>
    </row>
    <row r="855" spans="1:13" hidden="1" x14ac:dyDescent="0.25">
      <c r="A855" s="93"/>
      <c r="B855" s="94"/>
      <c r="C855" s="95"/>
      <c r="D855" s="96"/>
      <c r="E855" s="96"/>
      <c r="F855" s="97"/>
      <c r="G855" s="97"/>
      <c r="H855" s="97"/>
      <c r="I855" s="97"/>
      <c r="J855" s="97"/>
      <c r="K855" s="97"/>
      <c r="L855" s="97"/>
      <c r="M855" s="98"/>
    </row>
    <row r="856" spans="1:13" hidden="1" x14ac:dyDescent="0.25">
      <c r="A856" s="93"/>
      <c r="B856" s="94"/>
      <c r="C856" s="95"/>
      <c r="D856" s="96"/>
      <c r="E856" s="96"/>
      <c r="F856" s="97"/>
      <c r="G856" s="97"/>
      <c r="H856" s="97"/>
      <c r="I856" s="97"/>
      <c r="J856" s="97"/>
      <c r="K856" s="97"/>
      <c r="L856" s="97"/>
      <c r="M856" s="98"/>
    </row>
    <row r="857" spans="1:13" hidden="1" x14ac:dyDescent="0.25">
      <c r="A857" s="93"/>
      <c r="B857" s="94"/>
      <c r="C857" s="95"/>
      <c r="D857" s="96"/>
      <c r="E857" s="96"/>
      <c r="F857" s="97"/>
      <c r="G857" s="97"/>
      <c r="H857" s="97"/>
      <c r="I857" s="97"/>
      <c r="J857" s="97"/>
      <c r="K857" s="97"/>
      <c r="L857" s="97"/>
      <c r="M857" s="98"/>
    </row>
    <row r="858" spans="1:13" hidden="1" x14ac:dyDescent="0.25">
      <c r="A858" s="93"/>
      <c r="B858" s="94"/>
      <c r="C858" s="95"/>
      <c r="D858" s="96"/>
      <c r="E858" s="96"/>
      <c r="F858" s="97"/>
      <c r="G858" s="97"/>
      <c r="H858" s="97"/>
      <c r="I858" s="97"/>
      <c r="J858" s="97"/>
      <c r="K858" s="97"/>
      <c r="L858" s="97"/>
      <c r="M858" s="98"/>
    </row>
    <row r="859" spans="1:13" hidden="1" x14ac:dyDescent="0.25">
      <c r="A859" s="93"/>
      <c r="B859" s="94"/>
      <c r="C859" s="95"/>
      <c r="D859" s="96"/>
      <c r="E859" s="96"/>
      <c r="F859" s="97"/>
      <c r="G859" s="97"/>
      <c r="H859" s="97"/>
      <c r="I859" s="97"/>
      <c r="J859" s="97"/>
      <c r="K859" s="97"/>
      <c r="L859" s="97"/>
      <c r="M859" s="98"/>
    </row>
    <row r="860" spans="1:13" hidden="1" x14ac:dyDescent="0.25">
      <c r="A860" s="93"/>
      <c r="B860" s="94"/>
      <c r="C860" s="95"/>
      <c r="D860" s="96"/>
      <c r="E860" s="96"/>
      <c r="F860" s="97"/>
      <c r="G860" s="97"/>
      <c r="H860" s="97"/>
      <c r="I860" s="97"/>
      <c r="J860" s="97"/>
      <c r="K860" s="97"/>
      <c r="L860" s="97"/>
      <c r="M860" s="98"/>
    </row>
    <row r="861" spans="1:13" hidden="1" x14ac:dyDescent="0.25">
      <c r="A861" s="93"/>
      <c r="B861" s="94"/>
      <c r="C861" s="95"/>
      <c r="D861" s="96"/>
      <c r="E861" s="96"/>
      <c r="F861" s="97"/>
      <c r="G861" s="97"/>
      <c r="H861" s="97"/>
      <c r="I861" s="97"/>
      <c r="J861" s="97"/>
      <c r="K861" s="97"/>
      <c r="L861" s="97"/>
      <c r="M861" s="98"/>
    </row>
    <row r="862" spans="1:13" hidden="1" x14ac:dyDescent="0.25">
      <c r="A862" s="93"/>
      <c r="B862" s="94"/>
      <c r="C862" s="95"/>
      <c r="D862" s="96"/>
      <c r="E862" s="96"/>
      <c r="F862" s="97"/>
      <c r="G862" s="97"/>
      <c r="H862" s="97"/>
      <c r="I862" s="97"/>
      <c r="J862" s="97"/>
      <c r="K862" s="97"/>
      <c r="L862" s="97"/>
      <c r="M862" s="98"/>
    </row>
    <row r="863" spans="1:13" hidden="1" x14ac:dyDescent="0.25">
      <c r="A863" s="93"/>
      <c r="B863" s="94"/>
      <c r="C863" s="95"/>
      <c r="D863" s="96"/>
      <c r="E863" s="96"/>
      <c r="F863" s="97"/>
      <c r="G863" s="97"/>
      <c r="H863" s="97"/>
      <c r="I863" s="97"/>
      <c r="J863" s="97"/>
      <c r="K863" s="97"/>
      <c r="L863" s="97"/>
      <c r="M863" s="98"/>
    </row>
    <row r="864" spans="1:13" hidden="1" x14ac:dyDescent="0.25">
      <c r="A864" s="93"/>
      <c r="B864" s="94"/>
      <c r="C864" s="95"/>
      <c r="D864" s="96"/>
      <c r="E864" s="96"/>
      <c r="F864" s="97"/>
      <c r="G864" s="97"/>
      <c r="H864" s="97"/>
      <c r="I864" s="97"/>
      <c r="J864" s="97"/>
      <c r="K864" s="97"/>
      <c r="L864" s="97"/>
      <c r="M864" s="98"/>
    </row>
    <row r="865" spans="1:13" hidden="1" x14ac:dyDescent="0.25">
      <c r="A865" s="93"/>
      <c r="B865" s="94"/>
      <c r="C865" s="95"/>
      <c r="D865" s="96"/>
      <c r="E865" s="96"/>
      <c r="F865" s="97"/>
      <c r="G865" s="97"/>
      <c r="H865" s="97"/>
      <c r="I865" s="97"/>
      <c r="J865" s="97"/>
      <c r="K865" s="97"/>
      <c r="L865" s="97"/>
      <c r="M865" s="98"/>
    </row>
    <row r="866" spans="1:13" hidden="1" x14ac:dyDescent="0.25">
      <c r="A866" s="93"/>
      <c r="B866" s="94"/>
      <c r="C866" s="95"/>
      <c r="D866" s="96"/>
      <c r="E866" s="96"/>
      <c r="F866" s="97"/>
      <c r="G866" s="97"/>
      <c r="H866" s="97"/>
      <c r="I866" s="97"/>
      <c r="J866" s="97"/>
      <c r="K866" s="97"/>
      <c r="L866" s="97"/>
      <c r="M866" s="98"/>
    </row>
    <row r="867" spans="1:13" hidden="1" x14ac:dyDescent="0.25">
      <c r="A867" s="93"/>
      <c r="B867" s="94"/>
      <c r="C867" s="95"/>
      <c r="D867" s="96"/>
      <c r="E867" s="96"/>
      <c r="F867" s="97"/>
      <c r="G867" s="97"/>
      <c r="H867" s="97"/>
      <c r="I867" s="97"/>
      <c r="J867" s="97"/>
      <c r="K867" s="97"/>
      <c r="L867" s="97"/>
      <c r="M867" s="98"/>
    </row>
    <row r="868" spans="1:13" hidden="1" x14ac:dyDescent="0.25">
      <c r="A868" s="93"/>
      <c r="B868" s="94"/>
      <c r="C868" s="95"/>
      <c r="D868" s="96"/>
      <c r="E868" s="96"/>
      <c r="F868" s="97"/>
      <c r="G868" s="97"/>
      <c r="H868" s="97"/>
      <c r="I868" s="97"/>
      <c r="J868" s="97"/>
      <c r="K868" s="97"/>
      <c r="L868" s="97"/>
      <c r="M868" s="98"/>
    </row>
    <row r="869" spans="1:13" hidden="1" x14ac:dyDescent="0.25">
      <c r="A869" s="93"/>
      <c r="B869" s="94"/>
      <c r="C869" s="95"/>
      <c r="D869" s="96"/>
      <c r="E869" s="96"/>
      <c r="F869" s="97"/>
      <c r="G869" s="97"/>
      <c r="H869" s="97"/>
      <c r="I869" s="97"/>
      <c r="J869" s="97"/>
      <c r="K869" s="97"/>
      <c r="L869" s="97"/>
      <c r="M869" s="98"/>
    </row>
    <row r="870" spans="1:13" hidden="1" x14ac:dyDescent="0.25">
      <c r="A870" s="93"/>
      <c r="B870" s="94"/>
      <c r="C870" s="95"/>
      <c r="D870" s="96"/>
      <c r="E870" s="96"/>
      <c r="F870" s="97"/>
      <c r="G870" s="97"/>
      <c r="H870" s="97"/>
      <c r="I870" s="97"/>
      <c r="J870" s="97"/>
      <c r="K870" s="97"/>
      <c r="L870" s="97"/>
      <c r="M870" s="98"/>
    </row>
    <row r="871" spans="1:13" hidden="1" x14ac:dyDescent="0.25">
      <c r="A871" s="93"/>
      <c r="B871" s="94"/>
      <c r="C871" s="95"/>
      <c r="D871" s="96"/>
      <c r="E871" s="96"/>
      <c r="F871" s="97"/>
      <c r="G871" s="97"/>
      <c r="H871" s="97"/>
      <c r="I871" s="97"/>
      <c r="J871" s="97"/>
      <c r="K871" s="97"/>
      <c r="L871" s="97"/>
      <c r="M871" s="98"/>
    </row>
    <row r="872" spans="1:13" hidden="1" x14ac:dyDescent="0.25">
      <c r="A872" s="93"/>
      <c r="B872" s="94"/>
      <c r="C872" s="95"/>
      <c r="D872" s="96"/>
      <c r="E872" s="96"/>
      <c r="F872" s="97"/>
      <c r="G872" s="97"/>
      <c r="H872" s="97"/>
      <c r="I872" s="97"/>
      <c r="J872" s="97"/>
      <c r="K872" s="97"/>
      <c r="L872" s="97"/>
      <c r="M872" s="98"/>
    </row>
    <row r="873" spans="1:13" hidden="1" x14ac:dyDescent="0.25">
      <c r="A873" s="93"/>
      <c r="B873" s="94"/>
      <c r="C873" s="95"/>
      <c r="D873" s="96"/>
      <c r="E873" s="96"/>
      <c r="F873" s="97"/>
      <c r="G873" s="97"/>
      <c r="H873" s="97"/>
      <c r="I873" s="97"/>
      <c r="J873" s="97"/>
      <c r="K873" s="97"/>
      <c r="L873" s="97"/>
      <c r="M873" s="98"/>
    </row>
    <row r="874" spans="1:13" hidden="1" x14ac:dyDescent="0.25">
      <c r="A874" s="93"/>
      <c r="B874" s="94"/>
      <c r="C874" s="95"/>
      <c r="D874" s="96"/>
      <c r="E874" s="96"/>
      <c r="F874" s="97"/>
      <c r="G874" s="97"/>
      <c r="H874" s="97"/>
      <c r="I874" s="97"/>
      <c r="J874" s="97"/>
      <c r="K874" s="97"/>
      <c r="L874" s="97"/>
      <c r="M874" s="98"/>
    </row>
    <row r="875" spans="1:13" hidden="1" x14ac:dyDescent="0.25">
      <c r="A875" s="93"/>
      <c r="B875" s="94"/>
      <c r="C875" s="95"/>
      <c r="D875" s="96"/>
      <c r="E875" s="96"/>
      <c r="F875" s="97"/>
      <c r="G875" s="97"/>
      <c r="H875" s="97"/>
      <c r="I875" s="97"/>
      <c r="J875" s="97"/>
      <c r="K875" s="97"/>
      <c r="L875" s="97"/>
      <c r="M875" s="98"/>
    </row>
    <row r="876" spans="1:13" hidden="1" x14ac:dyDescent="0.25">
      <c r="A876" s="93"/>
      <c r="B876" s="94"/>
      <c r="C876" s="95"/>
      <c r="D876" s="96"/>
      <c r="E876" s="96"/>
      <c r="F876" s="97"/>
      <c r="G876" s="97"/>
      <c r="H876" s="97"/>
      <c r="I876" s="97"/>
      <c r="J876" s="97"/>
      <c r="K876" s="97"/>
      <c r="L876" s="97"/>
      <c r="M876" s="98"/>
    </row>
    <row r="877" spans="1:13" hidden="1" x14ac:dyDescent="0.25">
      <c r="A877" s="93"/>
      <c r="B877" s="94"/>
      <c r="C877" s="95"/>
      <c r="D877" s="96"/>
      <c r="E877" s="96"/>
      <c r="F877" s="97"/>
      <c r="G877" s="97"/>
      <c r="H877" s="97"/>
      <c r="I877" s="97"/>
      <c r="J877" s="97"/>
      <c r="K877" s="97"/>
      <c r="L877" s="97"/>
      <c r="M877" s="98"/>
    </row>
    <row r="878" spans="1:13" hidden="1" x14ac:dyDescent="0.25">
      <c r="A878" s="93"/>
      <c r="B878" s="94"/>
      <c r="C878" s="95"/>
      <c r="D878" s="96"/>
      <c r="E878" s="96"/>
      <c r="F878" s="97"/>
      <c r="G878" s="97"/>
      <c r="H878" s="97"/>
      <c r="I878" s="97"/>
      <c r="J878" s="97"/>
      <c r="K878" s="97"/>
      <c r="L878" s="97"/>
      <c r="M878" s="98"/>
    </row>
    <row r="879" spans="1:13" hidden="1" x14ac:dyDescent="0.25">
      <c r="A879" s="93"/>
      <c r="B879" s="94"/>
      <c r="C879" s="95"/>
      <c r="D879" s="96"/>
      <c r="E879" s="96"/>
      <c r="F879" s="97"/>
      <c r="G879" s="97"/>
      <c r="H879" s="97"/>
      <c r="I879" s="97"/>
      <c r="J879" s="97"/>
      <c r="K879" s="97"/>
      <c r="L879" s="97"/>
      <c r="M879" s="98"/>
    </row>
    <row r="880" spans="1:13" hidden="1" x14ac:dyDescent="0.25">
      <c r="A880" s="93"/>
      <c r="B880" s="94"/>
      <c r="C880" s="95"/>
      <c r="D880" s="96"/>
      <c r="E880" s="96"/>
      <c r="F880" s="97"/>
      <c r="G880" s="97"/>
      <c r="H880" s="97"/>
      <c r="I880" s="97"/>
      <c r="J880" s="97"/>
      <c r="K880" s="97"/>
      <c r="L880" s="97"/>
      <c r="M880" s="98"/>
    </row>
    <row r="881" spans="1:13" hidden="1" x14ac:dyDescent="0.25">
      <c r="A881" s="93"/>
      <c r="B881" s="94"/>
      <c r="C881" s="95"/>
      <c r="D881" s="96"/>
      <c r="E881" s="96"/>
      <c r="F881" s="97"/>
      <c r="G881" s="97"/>
      <c r="H881" s="97"/>
      <c r="I881" s="97"/>
      <c r="J881" s="97"/>
      <c r="K881" s="97"/>
      <c r="L881" s="97"/>
      <c r="M881" s="98"/>
    </row>
    <row r="882" spans="1:13" hidden="1" x14ac:dyDescent="0.25">
      <c r="A882" s="93"/>
      <c r="B882" s="94"/>
      <c r="C882" s="95"/>
      <c r="D882" s="96"/>
      <c r="E882" s="96"/>
      <c r="F882" s="97"/>
      <c r="G882" s="97"/>
      <c r="H882" s="97"/>
      <c r="I882" s="97"/>
      <c r="J882" s="97"/>
      <c r="K882" s="97"/>
      <c r="L882" s="97"/>
      <c r="M882" s="98"/>
    </row>
    <row r="883" spans="1:13" hidden="1" x14ac:dyDescent="0.25">
      <c r="A883" s="93"/>
      <c r="B883" s="94"/>
      <c r="C883" s="95"/>
      <c r="D883" s="96"/>
      <c r="E883" s="96"/>
      <c r="F883" s="97"/>
      <c r="G883" s="97"/>
      <c r="H883" s="97"/>
      <c r="I883" s="97"/>
      <c r="J883" s="97"/>
      <c r="K883" s="97"/>
      <c r="L883" s="97"/>
      <c r="M883" s="98"/>
    </row>
    <row r="884" spans="1:13" hidden="1" x14ac:dyDescent="0.25">
      <c r="A884" s="93"/>
      <c r="B884" s="94"/>
      <c r="C884" s="95"/>
      <c r="D884" s="96"/>
      <c r="E884" s="96"/>
      <c r="F884" s="97"/>
      <c r="G884" s="97"/>
      <c r="H884" s="97"/>
      <c r="I884" s="97"/>
      <c r="J884" s="97"/>
      <c r="K884" s="97"/>
      <c r="L884" s="97"/>
      <c r="M884" s="98"/>
    </row>
    <row r="885" spans="1:13" hidden="1" x14ac:dyDescent="0.25">
      <c r="A885" s="93"/>
      <c r="B885" s="94"/>
      <c r="C885" s="95"/>
      <c r="D885" s="96"/>
      <c r="E885" s="96"/>
      <c r="F885" s="97"/>
      <c r="G885" s="97"/>
      <c r="H885" s="97"/>
      <c r="I885" s="97"/>
      <c r="J885" s="97"/>
      <c r="K885" s="97"/>
      <c r="L885" s="97"/>
      <c r="M885" s="98"/>
    </row>
    <row r="886" spans="1:13" hidden="1" x14ac:dyDescent="0.25">
      <c r="A886" s="93"/>
      <c r="B886" s="94"/>
      <c r="C886" s="95"/>
      <c r="D886" s="96"/>
      <c r="E886" s="96"/>
      <c r="F886" s="97"/>
      <c r="G886" s="97"/>
      <c r="H886" s="97"/>
      <c r="I886" s="97"/>
      <c r="J886" s="97"/>
      <c r="K886" s="97"/>
      <c r="L886" s="97"/>
      <c r="M886" s="98"/>
    </row>
    <row r="887" spans="1:13" hidden="1" x14ac:dyDescent="0.25">
      <c r="A887" s="93"/>
      <c r="B887" s="94"/>
      <c r="C887" s="95"/>
      <c r="D887" s="96"/>
      <c r="E887" s="96"/>
      <c r="F887" s="97"/>
      <c r="G887" s="97"/>
      <c r="H887" s="97"/>
      <c r="I887" s="97"/>
      <c r="J887" s="97"/>
      <c r="K887" s="97"/>
      <c r="L887" s="97"/>
      <c r="M887" s="98"/>
    </row>
    <row r="888" spans="1:13" hidden="1" x14ac:dyDescent="0.25">
      <c r="A888" s="93"/>
      <c r="B888" s="94"/>
      <c r="C888" s="95"/>
      <c r="D888" s="96"/>
      <c r="E888" s="96"/>
      <c r="F888" s="97"/>
      <c r="G888" s="97"/>
      <c r="H888" s="97"/>
      <c r="I888" s="97"/>
      <c r="J888" s="97"/>
      <c r="K888" s="97"/>
      <c r="L888" s="97"/>
      <c r="M888" s="98"/>
    </row>
    <row r="889" spans="1:13" hidden="1" x14ac:dyDescent="0.25">
      <c r="A889" s="93"/>
      <c r="B889" s="94"/>
      <c r="C889" s="95"/>
      <c r="D889" s="96"/>
      <c r="E889" s="96"/>
      <c r="F889" s="97"/>
      <c r="G889" s="97"/>
      <c r="H889" s="97"/>
      <c r="I889" s="97"/>
      <c r="J889" s="97"/>
      <c r="K889" s="97"/>
      <c r="L889" s="97"/>
      <c r="M889" s="98"/>
    </row>
    <row r="890" spans="1:13" hidden="1" x14ac:dyDescent="0.25">
      <c r="A890" s="93"/>
      <c r="B890" s="94"/>
      <c r="C890" s="95"/>
      <c r="D890" s="96"/>
      <c r="E890" s="96"/>
      <c r="F890" s="97"/>
      <c r="G890" s="97"/>
      <c r="H890" s="97"/>
      <c r="I890" s="97"/>
      <c r="J890" s="97"/>
      <c r="K890" s="97"/>
      <c r="L890" s="97"/>
      <c r="M890" s="98"/>
    </row>
    <row r="891" spans="1:13" hidden="1" x14ac:dyDescent="0.25">
      <c r="A891" s="93"/>
      <c r="B891" s="94"/>
      <c r="C891" s="95"/>
      <c r="D891" s="96"/>
      <c r="E891" s="96"/>
      <c r="F891" s="97"/>
      <c r="G891" s="97"/>
      <c r="H891" s="97"/>
      <c r="I891" s="97"/>
      <c r="J891" s="97"/>
      <c r="K891" s="97"/>
      <c r="L891" s="97"/>
      <c r="M891" s="98"/>
    </row>
    <row r="892" spans="1:13" hidden="1" x14ac:dyDescent="0.25">
      <c r="A892" s="93"/>
      <c r="B892" s="94"/>
      <c r="C892" s="95"/>
      <c r="D892" s="96"/>
      <c r="E892" s="96"/>
      <c r="F892" s="97"/>
      <c r="G892" s="97"/>
      <c r="H892" s="97"/>
      <c r="I892" s="97"/>
      <c r="J892" s="97"/>
      <c r="K892" s="97"/>
      <c r="L892" s="97"/>
      <c r="M892" s="98"/>
    </row>
    <row r="893" spans="1:13" hidden="1" x14ac:dyDescent="0.25">
      <c r="A893" s="93"/>
      <c r="B893" s="94"/>
      <c r="C893" s="95"/>
      <c r="D893" s="96"/>
      <c r="E893" s="96"/>
      <c r="F893" s="97"/>
      <c r="G893" s="97"/>
      <c r="H893" s="97"/>
      <c r="I893" s="97"/>
      <c r="J893" s="97"/>
      <c r="K893" s="97"/>
      <c r="L893" s="97"/>
      <c r="M893" s="98"/>
    </row>
    <row r="894" spans="1:13" hidden="1" x14ac:dyDescent="0.25">
      <c r="A894" s="93"/>
      <c r="B894" s="94"/>
      <c r="C894" s="95"/>
      <c r="D894" s="96"/>
      <c r="E894" s="96"/>
      <c r="F894" s="97"/>
      <c r="G894" s="97"/>
      <c r="H894" s="97"/>
      <c r="I894" s="97"/>
      <c r="J894" s="97"/>
      <c r="K894" s="97"/>
      <c r="L894" s="97"/>
      <c r="M894" s="98"/>
    </row>
    <row r="895" spans="1:13" hidden="1" x14ac:dyDescent="0.25">
      <c r="A895" s="93"/>
      <c r="B895" s="94"/>
      <c r="C895" s="95"/>
      <c r="D895" s="96"/>
      <c r="E895" s="96"/>
      <c r="F895" s="97"/>
      <c r="G895" s="97"/>
      <c r="H895" s="97"/>
      <c r="I895" s="97"/>
      <c r="J895" s="97"/>
      <c r="K895" s="97"/>
      <c r="L895" s="97"/>
      <c r="M895" s="98"/>
    </row>
    <row r="896" spans="1:13" hidden="1" x14ac:dyDescent="0.25">
      <c r="A896" s="93"/>
      <c r="B896" s="94"/>
      <c r="C896" s="95"/>
      <c r="D896" s="96"/>
      <c r="E896" s="96"/>
      <c r="F896" s="97"/>
      <c r="G896" s="97"/>
      <c r="H896" s="97"/>
      <c r="I896" s="97"/>
      <c r="J896" s="97"/>
      <c r="K896" s="97"/>
      <c r="L896" s="97"/>
      <c r="M896" s="98"/>
    </row>
    <row r="897" spans="1:13" hidden="1" x14ac:dyDescent="0.25">
      <c r="A897" s="93"/>
      <c r="B897" s="94"/>
      <c r="C897" s="95"/>
      <c r="D897" s="96"/>
      <c r="E897" s="96"/>
      <c r="F897" s="97"/>
      <c r="G897" s="97"/>
      <c r="H897" s="97"/>
      <c r="I897" s="97"/>
      <c r="J897" s="97"/>
      <c r="K897" s="97"/>
      <c r="L897" s="97"/>
      <c r="M897" s="98"/>
    </row>
    <row r="898" spans="1:13" hidden="1" x14ac:dyDescent="0.25">
      <c r="A898" s="93"/>
      <c r="B898" s="94"/>
      <c r="C898" s="95"/>
      <c r="D898" s="96"/>
      <c r="E898" s="96"/>
      <c r="F898" s="97"/>
      <c r="G898" s="97"/>
      <c r="H898" s="97"/>
      <c r="I898" s="97"/>
      <c r="J898" s="97"/>
      <c r="K898" s="97"/>
      <c r="L898" s="97"/>
      <c r="M898" s="98"/>
    </row>
    <row r="899" spans="1:13" hidden="1" x14ac:dyDescent="0.25">
      <c r="A899" s="93"/>
      <c r="B899" s="94"/>
      <c r="C899" s="95"/>
      <c r="D899" s="96"/>
      <c r="E899" s="96"/>
      <c r="F899" s="97"/>
      <c r="G899" s="97"/>
      <c r="H899" s="97"/>
      <c r="I899" s="97"/>
      <c r="J899" s="97"/>
      <c r="K899" s="97"/>
      <c r="L899" s="97"/>
      <c r="M899" s="98"/>
    </row>
    <row r="900" spans="1:13" hidden="1" x14ac:dyDescent="0.25">
      <c r="A900" s="93"/>
      <c r="B900" s="94"/>
      <c r="C900" s="95"/>
      <c r="D900" s="96"/>
      <c r="E900" s="96"/>
      <c r="F900" s="97"/>
      <c r="G900" s="97"/>
      <c r="H900" s="97"/>
      <c r="I900" s="97"/>
      <c r="J900" s="97"/>
      <c r="K900" s="97"/>
      <c r="L900" s="97"/>
      <c r="M900" s="98"/>
    </row>
    <row r="901" spans="1:13" hidden="1" x14ac:dyDescent="0.25">
      <c r="A901" s="93"/>
      <c r="B901" s="94"/>
      <c r="C901" s="95"/>
      <c r="D901" s="96"/>
      <c r="E901" s="96"/>
      <c r="F901" s="97"/>
      <c r="G901" s="97"/>
      <c r="H901" s="97"/>
      <c r="I901" s="97"/>
      <c r="J901" s="97"/>
      <c r="K901" s="97"/>
      <c r="L901" s="97"/>
      <c r="M901" s="98"/>
    </row>
    <row r="902" spans="1:13" hidden="1" x14ac:dyDescent="0.25">
      <c r="A902" s="93"/>
      <c r="B902" s="94"/>
      <c r="C902" s="95"/>
      <c r="D902" s="96"/>
      <c r="E902" s="96"/>
      <c r="F902" s="97"/>
      <c r="G902" s="97"/>
      <c r="H902" s="97"/>
      <c r="I902" s="97"/>
      <c r="J902" s="97"/>
      <c r="K902" s="97"/>
      <c r="L902" s="97"/>
      <c r="M902" s="98"/>
    </row>
    <row r="903" spans="1:13" hidden="1" x14ac:dyDescent="0.25">
      <c r="A903" s="93"/>
      <c r="B903" s="94"/>
      <c r="C903" s="95"/>
      <c r="D903" s="96"/>
      <c r="E903" s="96"/>
      <c r="F903" s="97"/>
      <c r="G903" s="97"/>
      <c r="H903" s="97"/>
      <c r="I903" s="97"/>
      <c r="J903" s="97"/>
      <c r="K903" s="97"/>
      <c r="L903" s="97"/>
      <c r="M903" s="98"/>
    </row>
    <row r="904" spans="1:13" hidden="1" x14ac:dyDescent="0.25">
      <c r="A904" s="93"/>
      <c r="B904" s="94"/>
      <c r="C904" s="95"/>
      <c r="D904" s="96"/>
      <c r="E904" s="96"/>
      <c r="F904" s="97"/>
      <c r="G904" s="97"/>
      <c r="H904" s="97"/>
      <c r="I904" s="97"/>
      <c r="J904" s="97"/>
      <c r="K904" s="97"/>
      <c r="L904" s="97"/>
      <c r="M904" s="98"/>
    </row>
    <row r="905" spans="1:13" x14ac:dyDescent="0.25">
      <c r="A905" s="93"/>
      <c r="B905" s="99">
        <v>33475</v>
      </c>
      <c r="C905" s="95"/>
      <c r="D905" s="96"/>
      <c r="E905" s="96"/>
      <c r="F905" s="97"/>
      <c r="G905" s="97"/>
      <c r="H905" s="97"/>
      <c r="I905" s="97"/>
      <c r="J905" s="97"/>
      <c r="K905" s="97"/>
      <c r="L905" s="97"/>
      <c r="M905" s="98"/>
    </row>
    <row r="906" spans="1:13" x14ac:dyDescent="0.25">
      <c r="A906" s="93"/>
      <c r="B906" s="99">
        <v>33476</v>
      </c>
      <c r="C906" s="95"/>
      <c r="D906" s="96"/>
      <c r="E906" s="96"/>
      <c r="F906" s="97"/>
      <c r="G906" s="97"/>
      <c r="H906" s="97"/>
      <c r="I906" s="97"/>
      <c r="J906" s="97"/>
      <c r="K906" s="97"/>
      <c r="L906" s="97"/>
      <c r="M906" s="98"/>
    </row>
    <row r="907" spans="1:13" x14ac:dyDescent="0.25">
      <c r="A907" s="93"/>
      <c r="B907" s="99">
        <v>33477</v>
      </c>
      <c r="C907" s="95"/>
      <c r="D907" s="96"/>
      <c r="E907" s="96"/>
      <c r="F907" s="97"/>
      <c r="G907" s="97"/>
      <c r="H907" s="97"/>
      <c r="I907" s="97"/>
      <c r="J907" s="97"/>
      <c r="K907" s="97"/>
      <c r="L907" s="97"/>
      <c r="M907" s="98"/>
    </row>
    <row r="908" spans="1:13" x14ac:dyDescent="0.25">
      <c r="A908" s="93"/>
      <c r="B908" s="99">
        <v>33478</v>
      </c>
      <c r="C908" s="95"/>
      <c r="D908" s="96"/>
      <c r="E908" s="96"/>
      <c r="F908" s="97"/>
      <c r="G908" s="97"/>
      <c r="H908" s="97"/>
      <c r="I908" s="97"/>
      <c r="J908" s="97"/>
      <c r="K908" s="97"/>
      <c r="L908" s="97"/>
      <c r="M908" s="98"/>
    </row>
    <row r="909" spans="1:13" x14ac:dyDescent="0.25">
      <c r="A909" s="93"/>
      <c r="B909" s="99">
        <v>33479</v>
      </c>
      <c r="C909" s="95"/>
      <c r="D909" s="96"/>
      <c r="E909" s="96"/>
      <c r="F909" s="97"/>
      <c r="G909" s="97"/>
      <c r="H909" s="97"/>
      <c r="I909" s="97"/>
      <c r="J909" s="97"/>
      <c r="K909" s="97"/>
      <c r="L909" s="97"/>
      <c r="M909" s="98"/>
    </row>
    <row r="910" spans="1:13" x14ac:dyDescent="0.25">
      <c r="A910" s="93"/>
      <c r="B910" s="99">
        <v>33480</v>
      </c>
      <c r="C910" s="95"/>
      <c r="D910" s="96"/>
      <c r="E910" s="96"/>
      <c r="F910" s="97"/>
      <c r="G910" s="97"/>
      <c r="H910" s="97"/>
      <c r="I910" s="97"/>
      <c r="J910" s="97"/>
      <c r="K910" s="97"/>
      <c r="L910" s="97"/>
      <c r="M910" s="98"/>
    </row>
    <row r="911" spans="1:13" x14ac:dyDescent="0.25">
      <c r="A911" s="93"/>
      <c r="B911" s="99">
        <v>33481</v>
      </c>
      <c r="C911" s="95"/>
      <c r="D911" s="96"/>
      <c r="E911" s="96"/>
      <c r="F911" s="97"/>
      <c r="G911" s="97"/>
      <c r="H911" s="97"/>
      <c r="I911" s="97"/>
      <c r="J911" s="97"/>
      <c r="K911" s="97"/>
      <c r="L911" s="97"/>
      <c r="M911" s="98"/>
    </row>
    <row r="912" spans="1:13" x14ac:dyDescent="0.25">
      <c r="A912" s="93"/>
      <c r="B912" s="99">
        <v>33482</v>
      </c>
      <c r="C912" s="95"/>
      <c r="D912" s="96"/>
      <c r="E912" s="96"/>
      <c r="F912" s="97"/>
      <c r="G912" s="97"/>
      <c r="H912" s="97"/>
      <c r="I912" s="97"/>
      <c r="J912" s="97"/>
      <c r="K912" s="97"/>
      <c r="L912" s="97"/>
      <c r="M912" s="98"/>
    </row>
    <row r="913" spans="1:13" x14ac:dyDescent="0.25">
      <c r="A913" s="93"/>
      <c r="B913" s="99">
        <v>33483</v>
      </c>
      <c r="C913" s="95"/>
      <c r="D913" s="96"/>
      <c r="E913" s="96"/>
      <c r="F913" s="97"/>
      <c r="G913" s="97"/>
      <c r="H913" s="97"/>
      <c r="I913" s="97"/>
      <c r="J913" s="97"/>
      <c r="K913" s="97"/>
      <c r="L913" s="97"/>
      <c r="M913" s="98"/>
    </row>
    <row r="914" spans="1:13" x14ac:dyDescent="0.25">
      <c r="A914" s="93"/>
      <c r="B914" s="99">
        <v>33484</v>
      </c>
      <c r="C914" s="95"/>
      <c r="D914" s="96"/>
      <c r="E914" s="96"/>
      <c r="F914" s="97"/>
      <c r="G914" s="97"/>
      <c r="H914" s="97"/>
      <c r="I914" s="97"/>
      <c r="J914" s="97"/>
      <c r="K914" s="97"/>
      <c r="L914" s="97"/>
      <c r="M914" s="98"/>
    </row>
    <row r="915" spans="1:13" x14ac:dyDescent="0.25">
      <c r="A915" s="93"/>
      <c r="B915" s="99">
        <v>33485</v>
      </c>
      <c r="C915" s="95"/>
      <c r="D915" s="96"/>
      <c r="E915" s="96"/>
      <c r="F915" s="97"/>
      <c r="G915" s="97"/>
      <c r="H915" s="97"/>
      <c r="I915" s="97"/>
      <c r="J915" s="97"/>
      <c r="K915" s="97"/>
      <c r="L915" s="97"/>
      <c r="M915" s="98"/>
    </row>
    <row r="916" spans="1:13" x14ac:dyDescent="0.25">
      <c r="A916" s="93"/>
      <c r="B916" s="99">
        <v>33486</v>
      </c>
      <c r="C916" s="95"/>
      <c r="D916" s="96"/>
      <c r="E916" s="96"/>
      <c r="F916" s="97"/>
      <c r="G916" s="97"/>
      <c r="H916" s="97"/>
      <c r="I916" s="97"/>
      <c r="J916" s="97"/>
      <c r="K916" s="97"/>
      <c r="L916" s="97"/>
      <c r="M916" s="98"/>
    </row>
    <row r="917" spans="1:13" x14ac:dyDescent="0.25">
      <c r="A917" s="93"/>
      <c r="B917" s="99">
        <v>33487</v>
      </c>
      <c r="C917" s="95"/>
      <c r="D917" s="96"/>
      <c r="E917" s="96"/>
      <c r="F917" s="97"/>
      <c r="G917" s="97"/>
      <c r="H917" s="97"/>
      <c r="I917" s="97"/>
      <c r="J917" s="97"/>
      <c r="K917" s="97"/>
      <c r="L917" s="97"/>
      <c r="M917" s="98"/>
    </row>
    <row r="918" spans="1:13" x14ac:dyDescent="0.25">
      <c r="A918" s="93"/>
      <c r="B918" s="99">
        <v>33488</v>
      </c>
      <c r="C918" s="95"/>
      <c r="D918" s="96"/>
      <c r="E918" s="96"/>
      <c r="F918" s="97"/>
      <c r="G918" s="97"/>
      <c r="H918" s="97"/>
      <c r="I918" s="97"/>
      <c r="J918" s="97"/>
      <c r="K918" s="97"/>
      <c r="L918" s="97"/>
      <c r="M918" s="98"/>
    </row>
    <row r="919" spans="1:13" x14ac:dyDescent="0.25">
      <c r="A919" s="93"/>
      <c r="B919" s="99">
        <v>33489</v>
      </c>
      <c r="C919" s="95"/>
      <c r="D919" s="96"/>
      <c r="E919" s="96"/>
      <c r="F919" s="97"/>
      <c r="G919" s="97"/>
      <c r="H919" s="97"/>
      <c r="I919" s="97"/>
      <c r="J919" s="97"/>
      <c r="K919" s="97"/>
      <c r="L919" s="97"/>
      <c r="M919" s="98"/>
    </row>
    <row r="920" spans="1:13" x14ac:dyDescent="0.25">
      <c r="A920" s="93"/>
      <c r="B920" s="99">
        <v>33490</v>
      </c>
      <c r="C920" s="95"/>
      <c r="D920" s="96"/>
      <c r="E920" s="96"/>
      <c r="F920" s="97"/>
      <c r="G920" s="97"/>
      <c r="H920" s="97"/>
      <c r="I920" s="97"/>
      <c r="J920" s="97"/>
      <c r="K920" s="97"/>
      <c r="L920" s="97"/>
      <c r="M920" s="98"/>
    </row>
    <row r="921" spans="1:13" x14ac:dyDescent="0.25">
      <c r="A921" s="93"/>
      <c r="B921" s="99">
        <v>33491</v>
      </c>
      <c r="C921" s="95"/>
      <c r="D921" s="96"/>
      <c r="E921" s="96"/>
      <c r="F921" s="97"/>
      <c r="G921" s="97"/>
      <c r="H921" s="97"/>
      <c r="I921" s="97"/>
      <c r="J921" s="97"/>
      <c r="K921" s="97"/>
      <c r="L921" s="97"/>
      <c r="M921" s="98"/>
    </row>
    <row r="922" spans="1:13" x14ac:dyDescent="0.25">
      <c r="A922" s="93"/>
      <c r="B922" s="99">
        <v>33492</v>
      </c>
      <c r="C922" s="95"/>
      <c r="D922" s="96"/>
      <c r="E922" s="96"/>
      <c r="F922" s="97"/>
      <c r="G922" s="97"/>
      <c r="H922" s="97"/>
      <c r="I922" s="97"/>
      <c r="J922" s="97"/>
      <c r="K922" s="97"/>
      <c r="L922" s="97"/>
      <c r="M922" s="98"/>
    </row>
    <row r="923" spans="1:13" x14ac:dyDescent="0.25">
      <c r="A923" s="93"/>
      <c r="B923" s="99">
        <v>33493</v>
      </c>
      <c r="C923" s="95"/>
      <c r="D923" s="96"/>
      <c r="E923" s="96"/>
      <c r="F923" s="97"/>
      <c r="G923" s="97"/>
      <c r="H923" s="97"/>
      <c r="I923" s="97"/>
      <c r="J923" s="97"/>
      <c r="K923" s="97"/>
      <c r="L923" s="97"/>
      <c r="M923" s="98"/>
    </row>
    <row r="924" spans="1:13" x14ac:dyDescent="0.25">
      <c r="A924" s="93"/>
      <c r="B924" s="99">
        <v>33494</v>
      </c>
      <c r="C924" s="95"/>
      <c r="D924" s="96"/>
      <c r="E924" s="96"/>
      <c r="F924" s="97"/>
      <c r="G924" s="97"/>
      <c r="H924" s="97"/>
      <c r="I924" s="97"/>
      <c r="J924" s="97"/>
      <c r="K924" s="97"/>
      <c r="L924" s="97"/>
      <c r="M924" s="98"/>
    </row>
    <row r="925" spans="1:13" x14ac:dyDescent="0.25">
      <c r="A925" s="93"/>
      <c r="B925" s="99">
        <v>33495</v>
      </c>
      <c r="C925" s="95"/>
      <c r="D925" s="96"/>
      <c r="E925" s="96"/>
      <c r="F925" s="97"/>
      <c r="G925" s="97"/>
      <c r="H925" s="97"/>
      <c r="I925" s="97"/>
      <c r="J925" s="97"/>
      <c r="K925" s="97"/>
      <c r="L925" s="97"/>
      <c r="M925" s="98"/>
    </row>
    <row r="926" spans="1:13" x14ac:dyDescent="0.25">
      <c r="A926" s="93"/>
      <c r="B926" s="99">
        <v>33496</v>
      </c>
      <c r="C926" s="95"/>
      <c r="D926" s="96"/>
      <c r="E926" s="96"/>
      <c r="F926" s="97"/>
      <c r="G926" s="97"/>
      <c r="H926" s="97"/>
      <c r="I926" s="97"/>
      <c r="J926" s="97"/>
      <c r="K926" s="97"/>
      <c r="L926" s="97"/>
      <c r="M926" s="98"/>
    </row>
    <row r="927" spans="1:13" x14ac:dyDescent="0.25">
      <c r="A927" s="93"/>
      <c r="B927" s="99">
        <v>33497</v>
      </c>
      <c r="C927" s="95"/>
      <c r="D927" s="96"/>
      <c r="E927" s="96"/>
      <c r="F927" s="97"/>
      <c r="G927" s="97"/>
      <c r="H927" s="97"/>
      <c r="I927" s="97"/>
      <c r="J927" s="97"/>
      <c r="K927" s="97"/>
      <c r="L927" s="97"/>
      <c r="M927" s="98"/>
    </row>
    <row r="928" spans="1:13" x14ac:dyDescent="0.25">
      <c r="A928" s="93"/>
      <c r="B928" s="99">
        <v>33498</v>
      </c>
      <c r="C928" s="95"/>
      <c r="D928" s="96"/>
      <c r="E928" s="96"/>
      <c r="F928" s="97"/>
      <c r="G928" s="97"/>
      <c r="H928" s="97"/>
      <c r="I928" s="97"/>
      <c r="J928" s="97"/>
      <c r="K928" s="97"/>
      <c r="L928" s="97"/>
      <c r="M928" s="98"/>
    </row>
    <row r="929" spans="1:13" x14ac:dyDescent="0.25">
      <c r="A929" s="93"/>
      <c r="B929" s="99">
        <v>33499</v>
      </c>
      <c r="C929" s="95"/>
      <c r="D929" s="96"/>
      <c r="E929" s="96"/>
      <c r="F929" s="97"/>
      <c r="G929" s="97"/>
      <c r="H929" s="97"/>
      <c r="I929" s="97"/>
      <c r="J929" s="97"/>
      <c r="K929" s="97"/>
      <c r="L929" s="97"/>
      <c r="M929" s="98"/>
    </row>
    <row r="930" spans="1:13" x14ac:dyDescent="0.25">
      <c r="A930" s="93"/>
      <c r="B930" s="99">
        <v>33500</v>
      </c>
      <c r="C930" s="95"/>
      <c r="D930" s="96"/>
      <c r="E930" s="96"/>
      <c r="F930" s="97"/>
      <c r="G930" s="97"/>
      <c r="H930" s="97"/>
      <c r="I930" s="97"/>
      <c r="J930" s="97"/>
      <c r="K930" s="97"/>
      <c r="L930" s="97"/>
      <c r="M930" s="98"/>
    </row>
    <row r="931" spans="1:13" x14ac:dyDescent="0.25">
      <c r="A931" s="93"/>
      <c r="B931" s="99">
        <v>33501</v>
      </c>
      <c r="C931" s="95"/>
      <c r="D931" s="96"/>
      <c r="E931" s="96"/>
      <c r="F931" s="97"/>
      <c r="G931" s="97"/>
      <c r="H931" s="97"/>
      <c r="I931" s="97"/>
      <c r="J931" s="97"/>
      <c r="K931" s="97"/>
      <c r="L931" s="97"/>
      <c r="M931" s="98"/>
    </row>
    <row r="932" spans="1:13" x14ac:dyDescent="0.25">
      <c r="A932" s="93"/>
      <c r="B932" s="99">
        <v>33502</v>
      </c>
      <c r="C932" s="95"/>
      <c r="D932" s="96"/>
      <c r="E932" s="96"/>
      <c r="F932" s="97"/>
      <c r="G932" s="97"/>
      <c r="H932" s="97"/>
      <c r="I932" s="97"/>
      <c r="J932" s="97"/>
      <c r="K932" s="97"/>
      <c r="L932" s="97"/>
      <c r="M932" s="98"/>
    </row>
    <row r="933" spans="1:13" x14ac:dyDescent="0.25">
      <c r="A933" s="93"/>
      <c r="B933" s="99">
        <v>33503</v>
      </c>
      <c r="C933" s="95"/>
      <c r="D933" s="96"/>
      <c r="E933" s="96"/>
      <c r="F933" s="97"/>
      <c r="G933" s="97"/>
      <c r="H933" s="97"/>
      <c r="I933" s="97"/>
      <c r="J933" s="97"/>
      <c r="K933" s="97"/>
      <c r="L933" s="97"/>
      <c r="M933" s="98"/>
    </row>
    <row r="934" spans="1:13" x14ac:dyDescent="0.25">
      <c r="A934" s="93"/>
      <c r="B934" s="99">
        <v>33504</v>
      </c>
      <c r="C934" s="95"/>
      <c r="D934" s="96"/>
      <c r="E934" s="96"/>
      <c r="F934" s="97"/>
      <c r="G934" s="97"/>
      <c r="H934" s="97"/>
      <c r="I934" s="97"/>
      <c r="J934" s="97"/>
      <c r="K934" s="97"/>
      <c r="L934" s="97"/>
      <c r="M934" s="98"/>
    </row>
    <row r="935" spans="1:13" x14ac:dyDescent="0.25">
      <c r="A935" s="93"/>
      <c r="B935" s="99">
        <v>33505</v>
      </c>
      <c r="C935" s="95"/>
      <c r="D935" s="96"/>
      <c r="E935" s="96"/>
      <c r="F935" s="97"/>
      <c r="G935" s="97"/>
      <c r="H935" s="97"/>
      <c r="I935" s="97"/>
      <c r="J935" s="97"/>
      <c r="K935" s="97"/>
      <c r="L935" s="97"/>
      <c r="M935" s="98"/>
    </row>
    <row r="936" spans="1:13" x14ac:dyDescent="0.25">
      <c r="A936" s="93"/>
      <c r="B936" s="99">
        <v>33506</v>
      </c>
      <c r="C936" s="95"/>
      <c r="D936" s="96"/>
      <c r="E936" s="96"/>
      <c r="F936" s="97"/>
      <c r="G936" s="97"/>
      <c r="H936" s="97"/>
      <c r="I936" s="97"/>
      <c r="J936" s="97"/>
      <c r="K936" s="97"/>
      <c r="L936" s="97"/>
      <c r="M936" s="98"/>
    </row>
    <row r="937" spans="1:13" x14ac:dyDescent="0.25">
      <c r="A937" s="93"/>
      <c r="B937" s="99">
        <v>33507</v>
      </c>
      <c r="C937" s="95"/>
      <c r="D937" s="96"/>
      <c r="E937" s="96"/>
      <c r="F937" s="97"/>
      <c r="G937" s="97"/>
      <c r="H937" s="97"/>
      <c r="I937" s="97"/>
      <c r="J937" s="97"/>
      <c r="K937" s="97"/>
      <c r="L937" s="97"/>
      <c r="M937" s="98"/>
    </row>
    <row r="938" spans="1:13" x14ac:dyDescent="0.25">
      <c r="A938" s="93"/>
      <c r="B938" s="99">
        <v>33508</v>
      </c>
      <c r="C938" s="95"/>
      <c r="D938" s="96"/>
      <c r="E938" s="96"/>
      <c r="F938" s="97"/>
      <c r="G938" s="97"/>
      <c r="H938" s="97"/>
      <c r="I938" s="97"/>
      <c r="J938" s="97"/>
      <c r="K938" s="97"/>
      <c r="L938" s="97"/>
      <c r="M938" s="98"/>
    </row>
    <row r="939" spans="1:13" x14ac:dyDescent="0.25">
      <c r="A939" s="93"/>
      <c r="B939" s="99">
        <v>33509</v>
      </c>
      <c r="C939" s="95"/>
      <c r="D939" s="96"/>
      <c r="E939" s="96"/>
      <c r="F939" s="97"/>
      <c r="G939" s="97"/>
      <c r="H939" s="97"/>
      <c r="I939" s="97"/>
      <c r="J939" s="97"/>
      <c r="K939" s="97"/>
      <c r="L939" s="97"/>
      <c r="M939" s="98"/>
    </row>
    <row r="940" spans="1:13" x14ac:dyDescent="0.25">
      <c r="A940" s="93"/>
      <c r="B940" s="99">
        <v>33510</v>
      </c>
      <c r="C940" s="95"/>
      <c r="D940" s="96"/>
      <c r="E940" s="96"/>
      <c r="F940" s="97"/>
      <c r="G940" s="97"/>
      <c r="H940" s="97"/>
      <c r="I940" s="97"/>
      <c r="J940" s="97"/>
      <c r="K940" s="97"/>
      <c r="L940" s="97"/>
      <c r="M940" s="98"/>
    </row>
    <row r="941" spans="1:13" x14ac:dyDescent="0.25">
      <c r="A941" s="93"/>
      <c r="B941" s="99">
        <v>33511</v>
      </c>
      <c r="C941" s="95"/>
      <c r="D941" s="96"/>
      <c r="E941" s="96"/>
      <c r="F941" s="97"/>
      <c r="G941" s="97"/>
      <c r="H941" s="97"/>
      <c r="I941" s="97"/>
      <c r="J941" s="97"/>
      <c r="K941" s="97"/>
      <c r="L941" s="97"/>
      <c r="M941" s="98"/>
    </row>
    <row r="942" spans="1:13" x14ac:dyDescent="0.25">
      <c r="A942" s="93"/>
      <c r="B942" s="99">
        <v>33512</v>
      </c>
      <c r="C942" s="95"/>
      <c r="D942" s="96"/>
      <c r="E942" s="96"/>
      <c r="F942" s="97"/>
      <c r="G942" s="97"/>
      <c r="H942" s="97"/>
      <c r="I942" s="97"/>
      <c r="J942" s="97"/>
      <c r="K942" s="97"/>
      <c r="L942" s="97"/>
      <c r="M942" s="98"/>
    </row>
    <row r="943" spans="1:13" x14ac:dyDescent="0.25">
      <c r="A943" s="93"/>
      <c r="B943" s="99">
        <v>33513</v>
      </c>
      <c r="C943" s="95"/>
      <c r="D943" s="96"/>
      <c r="E943" s="96"/>
      <c r="F943" s="97"/>
      <c r="G943" s="97"/>
      <c r="H943" s="97"/>
      <c r="I943" s="97"/>
      <c r="J943" s="97"/>
      <c r="K943" s="97"/>
      <c r="L943" s="97"/>
      <c r="M943" s="98"/>
    </row>
    <row r="944" spans="1:13" x14ac:dyDescent="0.25">
      <c r="A944" s="93"/>
      <c r="B944" s="99">
        <v>33514</v>
      </c>
      <c r="C944" s="95"/>
      <c r="D944" s="96"/>
      <c r="E944" s="96"/>
      <c r="F944" s="97"/>
      <c r="G944" s="97"/>
      <c r="H944" s="97"/>
      <c r="I944" s="97"/>
      <c r="J944" s="97"/>
      <c r="K944" s="97"/>
      <c r="L944" s="97"/>
      <c r="M944" s="98"/>
    </row>
    <row r="945" spans="1:13" x14ac:dyDescent="0.25">
      <c r="A945" s="93"/>
      <c r="B945" s="99">
        <v>33515</v>
      </c>
      <c r="C945" s="95"/>
      <c r="D945" s="96"/>
      <c r="E945" s="96"/>
      <c r="F945" s="97"/>
      <c r="G945" s="97"/>
      <c r="H945" s="97"/>
      <c r="I945" s="97"/>
      <c r="J945" s="97"/>
      <c r="K945" s="97"/>
      <c r="L945" s="97"/>
      <c r="M945" s="98"/>
    </row>
    <row r="946" spans="1:13" x14ac:dyDescent="0.25">
      <c r="A946" s="93"/>
      <c r="B946" s="99">
        <v>33516</v>
      </c>
      <c r="C946" s="95"/>
      <c r="D946" s="96"/>
      <c r="E946" s="96"/>
      <c r="F946" s="97"/>
      <c r="G946" s="97"/>
      <c r="H946" s="97"/>
      <c r="I946" s="97"/>
      <c r="J946" s="97"/>
      <c r="K946" s="97"/>
      <c r="L946" s="97"/>
      <c r="M946" s="98"/>
    </row>
    <row r="947" spans="1:13" x14ac:dyDescent="0.25">
      <c r="A947" s="93"/>
      <c r="B947" s="99">
        <v>33517</v>
      </c>
      <c r="C947" s="95"/>
      <c r="D947" s="96"/>
      <c r="E947" s="96"/>
      <c r="F947" s="97"/>
      <c r="G947" s="97"/>
      <c r="H947" s="97"/>
      <c r="I947" s="97"/>
      <c r="J947" s="97"/>
      <c r="K947" s="97"/>
      <c r="L947" s="97"/>
      <c r="M947" s="98"/>
    </row>
    <row r="948" spans="1:13" x14ac:dyDescent="0.25">
      <c r="A948" s="93"/>
      <c r="B948" s="99">
        <v>33518</v>
      </c>
      <c r="C948" s="95"/>
      <c r="D948" s="96"/>
      <c r="E948" s="96"/>
      <c r="F948" s="97"/>
      <c r="G948" s="97"/>
      <c r="H948" s="97"/>
      <c r="I948" s="97"/>
      <c r="J948" s="97"/>
      <c r="K948" s="97"/>
      <c r="L948" s="97"/>
      <c r="M948" s="98"/>
    </row>
    <row r="949" spans="1:13" x14ac:dyDescent="0.25">
      <c r="A949" s="93"/>
      <c r="B949" s="99">
        <v>33519</v>
      </c>
      <c r="C949" s="95"/>
      <c r="D949" s="96"/>
      <c r="E949" s="96"/>
      <c r="F949" s="97"/>
      <c r="G949" s="97"/>
      <c r="H949" s="97"/>
      <c r="I949" s="97"/>
      <c r="J949" s="97"/>
      <c r="K949" s="97"/>
      <c r="L949" s="97"/>
      <c r="M949" s="98"/>
    </row>
    <row r="950" spans="1:13" x14ac:dyDescent="0.25">
      <c r="A950" s="93"/>
      <c r="B950" s="99">
        <v>33520</v>
      </c>
      <c r="C950" s="95"/>
      <c r="D950" s="96"/>
      <c r="E950" s="96"/>
      <c r="F950" s="97"/>
      <c r="G950" s="97"/>
      <c r="H950" s="97"/>
      <c r="I950" s="97"/>
      <c r="J950" s="97"/>
      <c r="K950" s="97"/>
      <c r="L950" s="97"/>
      <c r="M950" s="98"/>
    </row>
    <row r="951" spans="1:13" x14ac:dyDescent="0.25">
      <c r="A951" s="93"/>
      <c r="B951" s="99">
        <v>33521</v>
      </c>
      <c r="C951" s="95"/>
      <c r="D951" s="96"/>
      <c r="E951" s="96"/>
      <c r="F951" s="97"/>
      <c r="G951" s="97"/>
      <c r="H951" s="97"/>
      <c r="I951" s="97"/>
      <c r="J951" s="97"/>
      <c r="K951" s="97"/>
      <c r="L951" s="97"/>
      <c r="M951" s="98"/>
    </row>
    <row r="952" spans="1:13" x14ac:dyDescent="0.25">
      <c r="A952" s="93"/>
      <c r="B952" s="99">
        <v>33522</v>
      </c>
      <c r="C952" s="95"/>
      <c r="D952" s="96"/>
      <c r="E952" s="96"/>
      <c r="F952" s="97"/>
      <c r="G952" s="97"/>
      <c r="H952" s="97"/>
      <c r="I952" s="97"/>
      <c r="J952" s="97"/>
      <c r="K952" s="97"/>
      <c r="L952" s="97"/>
      <c r="M952" s="98"/>
    </row>
    <row r="953" spans="1:13" x14ac:dyDescent="0.25">
      <c r="A953" s="93"/>
      <c r="B953" s="99">
        <v>33523</v>
      </c>
      <c r="C953" s="95"/>
      <c r="D953" s="96"/>
      <c r="E953" s="96"/>
      <c r="F953" s="97"/>
      <c r="G953" s="97"/>
      <c r="H953" s="97"/>
      <c r="I953" s="97"/>
      <c r="J953" s="97"/>
      <c r="K953" s="97"/>
      <c r="L953" s="97"/>
      <c r="M953" s="98"/>
    </row>
    <row r="954" spans="1:13" x14ac:dyDescent="0.25">
      <c r="A954" s="93"/>
      <c r="B954" s="99">
        <v>33524</v>
      </c>
      <c r="C954" s="95"/>
      <c r="D954" s="96"/>
      <c r="E954" s="96"/>
      <c r="F954" s="97"/>
      <c r="G954" s="97"/>
      <c r="H954" s="97"/>
      <c r="I954" s="97"/>
      <c r="J954" s="97"/>
      <c r="K954" s="97"/>
      <c r="L954" s="97"/>
      <c r="M954" s="98"/>
    </row>
    <row r="955" spans="1:13" x14ac:dyDescent="0.25">
      <c r="A955" s="93"/>
      <c r="B955" s="99">
        <v>33525</v>
      </c>
      <c r="C955" s="95"/>
      <c r="D955" s="96"/>
      <c r="E955" s="96"/>
      <c r="F955" s="97"/>
      <c r="G955" s="97"/>
      <c r="H955" s="97"/>
      <c r="I955" s="97"/>
      <c r="J955" s="97"/>
      <c r="K955" s="97"/>
      <c r="L955" s="97"/>
      <c r="M955" s="98"/>
    </row>
    <row r="956" spans="1:13" x14ac:dyDescent="0.25">
      <c r="A956" s="93"/>
      <c r="B956" s="99">
        <v>33526</v>
      </c>
      <c r="C956" s="95"/>
      <c r="D956" s="96"/>
      <c r="E956" s="96"/>
      <c r="F956" s="97"/>
      <c r="G956" s="97"/>
      <c r="H956" s="97"/>
      <c r="I956" s="97"/>
      <c r="J956" s="97"/>
      <c r="K956" s="97"/>
      <c r="L956" s="97"/>
      <c r="M956" s="98"/>
    </row>
    <row r="957" spans="1:13" x14ac:dyDescent="0.25">
      <c r="A957" s="93"/>
      <c r="B957" s="99">
        <v>33527</v>
      </c>
      <c r="C957" s="95"/>
      <c r="D957" s="96"/>
      <c r="E957" s="96"/>
      <c r="F957" s="97"/>
      <c r="G957" s="97"/>
      <c r="H957" s="97"/>
      <c r="I957" s="97"/>
      <c r="J957" s="97"/>
      <c r="K957" s="97"/>
      <c r="L957" s="97"/>
      <c r="M957" s="98"/>
    </row>
    <row r="958" spans="1:13" x14ac:dyDescent="0.25">
      <c r="A958" s="93"/>
      <c r="B958" s="99">
        <v>33528</v>
      </c>
      <c r="C958" s="95"/>
      <c r="D958" s="96"/>
      <c r="E958" s="96"/>
      <c r="F958" s="97"/>
      <c r="G958" s="97"/>
      <c r="H958" s="97"/>
      <c r="I958" s="97"/>
      <c r="J958" s="97"/>
      <c r="K958" s="97"/>
      <c r="L958" s="97"/>
      <c r="M958" s="98"/>
    </row>
    <row r="959" spans="1:13" x14ac:dyDescent="0.25">
      <c r="A959" s="93"/>
      <c r="B959" s="99">
        <v>33529</v>
      </c>
      <c r="C959" s="95"/>
      <c r="D959" s="96"/>
      <c r="E959" s="96"/>
      <c r="F959" s="97"/>
      <c r="G959" s="97"/>
      <c r="H959" s="97"/>
      <c r="I959" s="97"/>
      <c r="J959" s="97"/>
      <c r="K959" s="97"/>
      <c r="L959" s="97"/>
      <c r="M959" s="98"/>
    </row>
    <row r="960" spans="1:13" x14ac:dyDescent="0.25">
      <c r="A960" s="93"/>
      <c r="B960" s="99">
        <v>33530</v>
      </c>
      <c r="C960" s="95"/>
      <c r="D960" s="96"/>
      <c r="E960" s="96"/>
      <c r="F960" s="97"/>
      <c r="G960" s="97"/>
      <c r="H960" s="97"/>
      <c r="I960" s="97"/>
      <c r="J960" s="97"/>
      <c r="K960" s="97"/>
      <c r="L960" s="97"/>
      <c r="M960" s="98"/>
    </row>
    <row r="961" spans="1:13" x14ac:dyDescent="0.25">
      <c r="A961" s="93"/>
      <c r="B961" s="99">
        <v>33531</v>
      </c>
      <c r="C961" s="95"/>
      <c r="D961" s="96"/>
      <c r="E961" s="96"/>
      <c r="F961" s="97"/>
      <c r="G961" s="97"/>
      <c r="H961" s="97"/>
      <c r="I961" s="97"/>
      <c r="J961" s="97"/>
      <c r="K961" s="97"/>
      <c r="L961" s="97"/>
      <c r="M961" s="98"/>
    </row>
    <row r="962" spans="1:13" x14ac:dyDescent="0.25">
      <c r="A962" s="93"/>
      <c r="B962" s="99">
        <v>33532</v>
      </c>
      <c r="C962" s="95"/>
      <c r="D962" s="96"/>
      <c r="E962" s="96"/>
      <c r="F962" s="97"/>
      <c r="G962" s="97"/>
      <c r="H962" s="97"/>
      <c r="I962" s="97"/>
      <c r="J962" s="97"/>
      <c r="K962" s="97"/>
      <c r="L962" s="97"/>
      <c r="M962" s="98"/>
    </row>
    <row r="963" spans="1:13" x14ac:dyDescent="0.25">
      <c r="A963" s="93"/>
      <c r="B963" s="99">
        <v>33533</v>
      </c>
      <c r="C963" s="95"/>
      <c r="D963" s="96"/>
      <c r="E963" s="96"/>
      <c r="F963" s="97"/>
      <c r="G963" s="97"/>
      <c r="H963" s="97"/>
      <c r="I963" s="97"/>
      <c r="J963" s="97"/>
      <c r="K963" s="97"/>
      <c r="L963" s="97"/>
      <c r="M963" s="98"/>
    </row>
    <row r="964" spans="1:13" x14ac:dyDescent="0.25">
      <c r="A964" s="93"/>
      <c r="B964" s="99">
        <v>33534</v>
      </c>
      <c r="C964" s="95"/>
      <c r="D964" s="96"/>
      <c r="E964" s="96"/>
      <c r="F964" s="97"/>
      <c r="G964" s="97"/>
      <c r="H964" s="97"/>
      <c r="I964" s="97"/>
      <c r="J964" s="97"/>
      <c r="K964" s="97"/>
      <c r="L964" s="97"/>
      <c r="M964" s="98"/>
    </row>
    <row r="965" spans="1:13" x14ac:dyDescent="0.25">
      <c r="A965" s="93"/>
      <c r="B965" s="99">
        <v>33535</v>
      </c>
      <c r="C965" s="95"/>
      <c r="D965" s="96"/>
      <c r="E965" s="96"/>
      <c r="F965" s="97"/>
      <c r="G965" s="97"/>
      <c r="H965" s="97"/>
      <c r="I965" s="97"/>
      <c r="J965" s="97"/>
      <c r="K965" s="97"/>
      <c r="L965" s="97"/>
      <c r="M965" s="98"/>
    </row>
    <row r="966" spans="1:13" x14ac:dyDescent="0.25">
      <c r="A966" s="93"/>
      <c r="B966" s="99">
        <v>33536</v>
      </c>
      <c r="C966" s="95"/>
      <c r="D966" s="96"/>
      <c r="E966" s="96"/>
      <c r="F966" s="97"/>
      <c r="G966" s="97"/>
      <c r="H966" s="97"/>
      <c r="I966" s="97"/>
      <c r="J966" s="97"/>
      <c r="K966" s="97"/>
      <c r="L966" s="97"/>
      <c r="M966" s="98"/>
    </row>
    <row r="967" spans="1:13" x14ac:dyDescent="0.25">
      <c r="A967" s="93"/>
      <c r="B967" s="99">
        <v>33537</v>
      </c>
      <c r="C967" s="95"/>
      <c r="D967" s="96"/>
      <c r="E967" s="96"/>
      <c r="F967" s="97"/>
      <c r="G967" s="97"/>
      <c r="H967" s="97"/>
      <c r="I967" s="97"/>
      <c r="J967" s="97"/>
      <c r="K967" s="97"/>
      <c r="L967" s="97"/>
      <c r="M967" s="98"/>
    </row>
    <row r="968" spans="1:13" x14ac:dyDescent="0.25">
      <c r="A968" s="93"/>
      <c r="B968" s="99">
        <v>33538</v>
      </c>
      <c r="C968" s="95"/>
      <c r="D968" s="96"/>
      <c r="E968" s="96"/>
      <c r="F968" s="97"/>
      <c r="G968" s="97"/>
      <c r="H968" s="97"/>
      <c r="I968" s="97"/>
      <c r="J968" s="97"/>
      <c r="K968" s="97"/>
      <c r="L968" s="97"/>
      <c r="M968" s="98"/>
    </row>
    <row r="969" spans="1:13" x14ac:dyDescent="0.25">
      <c r="A969" s="93"/>
      <c r="B969" s="99">
        <v>33539</v>
      </c>
      <c r="C969" s="95"/>
      <c r="D969" s="96"/>
      <c r="E969" s="96"/>
      <c r="F969" s="97"/>
      <c r="G969" s="97"/>
      <c r="H969" s="97"/>
      <c r="I969" s="97"/>
      <c r="J969" s="97"/>
      <c r="K969" s="97"/>
      <c r="L969" s="97"/>
      <c r="M969" s="98"/>
    </row>
    <row r="970" spans="1:13" x14ac:dyDescent="0.25">
      <c r="A970" s="93"/>
      <c r="B970" s="99">
        <v>33540</v>
      </c>
      <c r="C970" s="95"/>
      <c r="D970" s="96"/>
      <c r="E970" s="96"/>
      <c r="F970" s="97"/>
      <c r="G970" s="97"/>
      <c r="H970" s="97"/>
      <c r="I970" s="97"/>
      <c r="J970" s="97"/>
      <c r="K970" s="97"/>
      <c r="L970" s="97"/>
      <c r="M970" s="98"/>
    </row>
    <row r="971" spans="1:13" x14ac:dyDescent="0.25">
      <c r="A971" s="93"/>
      <c r="B971" s="99">
        <v>33541</v>
      </c>
      <c r="C971" s="95"/>
      <c r="D971" s="96"/>
      <c r="E971" s="96"/>
      <c r="F971" s="97"/>
      <c r="G971" s="97"/>
      <c r="H971" s="97"/>
      <c r="I971" s="97"/>
      <c r="J971" s="97"/>
      <c r="K971" s="97"/>
      <c r="L971" s="97"/>
      <c r="M971" s="98"/>
    </row>
    <row r="972" spans="1:13" x14ac:dyDescent="0.25">
      <c r="A972" s="93"/>
      <c r="B972" s="99">
        <v>33542</v>
      </c>
      <c r="C972" s="95"/>
      <c r="D972" s="96"/>
      <c r="E972" s="96"/>
      <c r="F972" s="97"/>
      <c r="G972" s="97"/>
      <c r="H972" s="97"/>
      <c r="I972" s="97"/>
      <c r="J972" s="97"/>
      <c r="K972" s="97"/>
      <c r="L972" s="97"/>
      <c r="M972" s="98"/>
    </row>
    <row r="973" spans="1:13" x14ac:dyDescent="0.25">
      <c r="A973" s="93"/>
      <c r="B973" s="99">
        <v>33543</v>
      </c>
      <c r="C973" s="95"/>
      <c r="D973" s="96"/>
      <c r="E973" s="96"/>
      <c r="F973" s="97"/>
      <c r="G973" s="97"/>
      <c r="H973" s="97"/>
      <c r="I973" s="97"/>
      <c r="J973" s="97"/>
      <c r="K973" s="97"/>
      <c r="L973" s="97"/>
      <c r="M973" s="98"/>
    </row>
    <row r="974" spans="1:13" x14ac:dyDescent="0.25">
      <c r="A974" s="93"/>
      <c r="B974" s="99">
        <v>33544</v>
      </c>
      <c r="C974" s="95"/>
      <c r="D974" s="96"/>
      <c r="E974" s="96"/>
      <c r="F974" s="97"/>
      <c r="G974" s="97"/>
      <c r="H974" s="97"/>
      <c r="I974" s="97"/>
      <c r="J974" s="97"/>
      <c r="K974" s="97"/>
      <c r="L974" s="97"/>
      <c r="M974" s="98"/>
    </row>
    <row r="975" spans="1:13" x14ac:dyDescent="0.25">
      <c r="A975" s="93"/>
      <c r="B975" s="99">
        <v>33545</v>
      </c>
      <c r="C975" s="95"/>
      <c r="D975" s="96"/>
      <c r="E975" s="96"/>
      <c r="F975" s="97"/>
      <c r="G975" s="97"/>
      <c r="H975" s="97"/>
      <c r="I975" s="97"/>
      <c r="J975" s="97"/>
      <c r="K975" s="97"/>
      <c r="L975" s="97"/>
      <c r="M975" s="98"/>
    </row>
    <row r="976" spans="1:13" x14ac:dyDescent="0.25">
      <c r="A976" s="93"/>
      <c r="B976" s="99">
        <v>33546</v>
      </c>
      <c r="C976" s="95"/>
      <c r="D976" s="96"/>
      <c r="E976" s="96"/>
      <c r="F976" s="97"/>
      <c r="G976" s="97"/>
      <c r="H976" s="97"/>
      <c r="I976" s="97"/>
      <c r="J976" s="97"/>
      <c r="K976" s="97"/>
      <c r="L976" s="97"/>
      <c r="M976" s="98"/>
    </row>
    <row r="977" spans="1:13" x14ac:dyDescent="0.25">
      <c r="A977" s="93"/>
      <c r="B977" s="99">
        <v>33547</v>
      </c>
      <c r="C977" s="95"/>
      <c r="D977" s="96"/>
      <c r="E977" s="96"/>
      <c r="F977" s="97"/>
      <c r="G977" s="97"/>
      <c r="H977" s="97"/>
      <c r="I977" s="97"/>
      <c r="J977" s="97"/>
      <c r="K977" s="97"/>
      <c r="L977" s="97"/>
      <c r="M977" s="98"/>
    </row>
    <row r="978" spans="1:13" x14ac:dyDescent="0.25">
      <c r="A978" s="93"/>
      <c r="B978" s="99">
        <v>33548</v>
      </c>
      <c r="C978" s="95"/>
      <c r="D978" s="96"/>
      <c r="E978" s="96"/>
      <c r="F978" s="97"/>
      <c r="G978" s="97"/>
      <c r="H978" s="97"/>
      <c r="I978" s="97"/>
      <c r="J978" s="97"/>
      <c r="K978" s="97"/>
      <c r="L978" s="97"/>
      <c r="M978" s="98"/>
    </row>
    <row r="979" spans="1:13" x14ac:dyDescent="0.25">
      <c r="A979" s="93"/>
      <c r="B979" s="99">
        <v>33549</v>
      </c>
      <c r="C979" s="95"/>
      <c r="D979" s="96"/>
      <c r="E979" s="96"/>
      <c r="F979" s="97"/>
      <c r="G979" s="97"/>
      <c r="H979" s="97"/>
      <c r="I979" s="97"/>
      <c r="J979" s="97"/>
      <c r="K979" s="97"/>
      <c r="L979" s="97"/>
      <c r="M979" s="98"/>
    </row>
    <row r="980" spans="1:13" x14ac:dyDescent="0.25">
      <c r="A980" s="93"/>
      <c r="B980" s="99">
        <v>33550</v>
      </c>
      <c r="C980" s="95"/>
      <c r="D980" s="96"/>
      <c r="E980" s="96"/>
      <c r="F980" s="97"/>
      <c r="G980" s="97"/>
      <c r="H980" s="97"/>
      <c r="I980" s="97"/>
      <c r="J980" s="97"/>
      <c r="K980" s="97"/>
      <c r="L980" s="97"/>
      <c r="M980" s="98"/>
    </row>
    <row r="981" spans="1:13" x14ac:dyDescent="0.25">
      <c r="A981" s="93"/>
      <c r="B981" s="99">
        <v>33551</v>
      </c>
      <c r="C981" s="95"/>
      <c r="D981" s="96"/>
      <c r="E981" s="96"/>
      <c r="F981" s="97"/>
      <c r="G981" s="97"/>
      <c r="H981" s="97"/>
      <c r="I981" s="97"/>
      <c r="J981" s="97"/>
      <c r="K981" s="97"/>
      <c r="L981" s="97"/>
      <c r="M981" s="98"/>
    </row>
    <row r="982" spans="1:13" x14ac:dyDescent="0.25">
      <c r="A982" s="93"/>
      <c r="B982" s="99">
        <v>33552</v>
      </c>
      <c r="C982" s="95"/>
      <c r="D982" s="96"/>
      <c r="E982" s="96"/>
      <c r="F982" s="97"/>
      <c r="G982" s="97"/>
      <c r="H982" s="97"/>
      <c r="I982" s="97"/>
      <c r="J982" s="97"/>
      <c r="K982" s="97"/>
      <c r="L982" s="97"/>
      <c r="M982" s="98"/>
    </row>
    <row r="983" spans="1:13" x14ac:dyDescent="0.25">
      <c r="A983" s="93"/>
      <c r="B983" s="99">
        <v>33553</v>
      </c>
      <c r="C983" s="95"/>
      <c r="D983" s="96"/>
      <c r="E983" s="96"/>
      <c r="F983" s="97"/>
      <c r="G983" s="97"/>
      <c r="H983" s="97"/>
      <c r="I983" s="97"/>
      <c r="J983" s="97"/>
      <c r="K983" s="97"/>
      <c r="L983" s="97"/>
      <c r="M983" s="98"/>
    </row>
    <row r="984" spans="1:13" x14ac:dyDescent="0.25">
      <c r="A984" s="93"/>
      <c r="B984" s="99">
        <v>33554</v>
      </c>
      <c r="C984" s="95"/>
      <c r="D984" s="96"/>
      <c r="E984" s="96"/>
      <c r="F984" s="97"/>
      <c r="G984" s="97"/>
      <c r="H984" s="97"/>
      <c r="I984" s="97"/>
      <c r="J984" s="97"/>
      <c r="K984" s="97"/>
      <c r="L984" s="97"/>
      <c r="M984" s="98"/>
    </row>
    <row r="985" spans="1:13" x14ac:dyDescent="0.25">
      <c r="A985" s="93"/>
      <c r="B985" s="99">
        <v>33555</v>
      </c>
      <c r="C985" s="95"/>
      <c r="D985" s="96"/>
      <c r="E985" s="96"/>
      <c r="F985" s="97"/>
      <c r="G985" s="97"/>
      <c r="H985" s="97"/>
      <c r="I985" s="97"/>
      <c r="J985" s="97"/>
      <c r="K985" s="97"/>
      <c r="L985" s="97"/>
      <c r="M985" s="98"/>
    </row>
    <row r="986" spans="1:13" x14ac:dyDescent="0.25">
      <c r="A986" s="93"/>
      <c r="B986" s="99">
        <v>33556</v>
      </c>
      <c r="C986" s="95"/>
      <c r="D986" s="96"/>
      <c r="E986" s="96"/>
      <c r="F986" s="97"/>
      <c r="G986" s="97"/>
      <c r="H986" s="97"/>
      <c r="I986" s="97"/>
      <c r="J986" s="97"/>
      <c r="K986" s="97"/>
      <c r="L986" s="97"/>
      <c r="M986" s="98"/>
    </row>
    <row r="987" spans="1:13" x14ac:dyDescent="0.25">
      <c r="A987" s="93"/>
      <c r="B987" s="99">
        <v>33557</v>
      </c>
      <c r="C987" s="95"/>
      <c r="D987" s="96"/>
      <c r="E987" s="96"/>
      <c r="F987" s="97"/>
      <c r="G987" s="97"/>
      <c r="H987" s="97"/>
      <c r="I987" s="97"/>
      <c r="J987" s="97"/>
      <c r="K987" s="97"/>
      <c r="L987" s="97"/>
      <c r="M987" s="98"/>
    </row>
    <row r="988" spans="1:13" x14ac:dyDescent="0.25">
      <c r="A988" s="93"/>
      <c r="B988" s="99">
        <v>33558</v>
      </c>
      <c r="C988" s="95"/>
      <c r="D988" s="96"/>
      <c r="E988" s="96"/>
      <c r="F988" s="97"/>
      <c r="G988" s="97"/>
      <c r="H988" s="97"/>
      <c r="I988" s="97"/>
      <c r="J988" s="97"/>
      <c r="K988" s="97"/>
      <c r="L988" s="97"/>
      <c r="M988" s="98"/>
    </row>
    <row r="989" spans="1:13" x14ac:dyDescent="0.25">
      <c r="A989" s="93"/>
      <c r="B989" s="99">
        <v>33559</v>
      </c>
      <c r="C989" s="95"/>
      <c r="D989" s="96"/>
      <c r="E989" s="96"/>
      <c r="F989" s="97"/>
      <c r="G989" s="97"/>
      <c r="H989" s="97"/>
      <c r="I989" s="97"/>
      <c r="J989" s="97"/>
      <c r="K989" s="97"/>
      <c r="L989" s="97"/>
      <c r="M989" s="98"/>
    </row>
    <row r="990" spans="1:13" x14ac:dyDescent="0.25">
      <c r="A990" s="93"/>
      <c r="B990" s="99">
        <v>33560</v>
      </c>
      <c r="C990" s="95"/>
      <c r="D990" s="96"/>
      <c r="E990" s="96"/>
      <c r="F990" s="97"/>
      <c r="G990" s="97"/>
      <c r="H990" s="97"/>
      <c r="I990" s="97"/>
      <c r="J990" s="97"/>
      <c r="K990" s="97"/>
      <c r="L990" s="97"/>
      <c r="M990" s="98"/>
    </row>
    <row r="991" spans="1:13" x14ac:dyDescent="0.25">
      <c r="A991" s="93"/>
      <c r="B991" s="99">
        <v>33561</v>
      </c>
      <c r="C991" s="95"/>
      <c r="D991" s="96"/>
      <c r="E991" s="96"/>
      <c r="F991" s="97"/>
      <c r="G991" s="97"/>
      <c r="H991" s="97"/>
      <c r="I991" s="97"/>
      <c r="J991" s="97"/>
      <c r="K991" s="97"/>
      <c r="L991" s="97"/>
      <c r="M991" s="98"/>
    </row>
    <row r="992" spans="1:13" x14ac:dyDescent="0.25">
      <c r="A992" s="93"/>
      <c r="B992" s="99">
        <v>33562</v>
      </c>
      <c r="C992" s="95"/>
      <c r="D992" s="96"/>
      <c r="E992" s="96"/>
      <c r="F992" s="97"/>
      <c r="G992" s="97"/>
      <c r="H992" s="97"/>
      <c r="I992" s="97"/>
      <c r="J992" s="97"/>
      <c r="K992" s="97"/>
      <c r="L992" s="97"/>
      <c r="M992" s="98"/>
    </row>
    <row r="993" spans="1:13" x14ac:dyDescent="0.25">
      <c r="A993" s="93"/>
      <c r="B993" s="99">
        <v>33563</v>
      </c>
      <c r="C993" s="95"/>
      <c r="D993" s="96"/>
      <c r="E993" s="96"/>
      <c r="F993" s="97"/>
      <c r="G993" s="97"/>
      <c r="H993" s="97"/>
      <c r="I993" s="97"/>
      <c r="J993" s="97"/>
      <c r="K993" s="97"/>
      <c r="L993" s="97"/>
      <c r="M993" s="98"/>
    </row>
    <row r="994" spans="1:13" x14ac:dyDescent="0.25">
      <c r="A994" s="93"/>
      <c r="B994" s="99">
        <v>33564</v>
      </c>
      <c r="C994" s="95"/>
      <c r="D994" s="96"/>
      <c r="E994" s="96"/>
      <c r="F994" s="97"/>
      <c r="G994" s="97"/>
      <c r="H994" s="97"/>
      <c r="I994" s="97"/>
      <c r="J994" s="97"/>
      <c r="K994" s="97"/>
      <c r="L994" s="97"/>
      <c r="M994" s="98"/>
    </row>
    <row r="995" spans="1:13" x14ac:dyDescent="0.25">
      <c r="A995" s="93"/>
      <c r="B995" s="99">
        <v>33565</v>
      </c>
      <c r="C995" s="95"/>
      <c r="D995" s="96"/>
      <c r="E995" s="96"/>
      <c r="F995" s="97"/>
      <c r="G995" s="97"/>
      <c r="H995" s="97"/>
      <c r="I995" s="97"/>
      <c r="J995" s="97"/>
      <c r="K995" s="97"/>
      <c r="L995" s="97"/>
      <c r="M995" s="98"/>
    </row>
    <row r="996" spans="1:13" x14ac:dyDescent="0.25">
      <c r="A996" s="93"/>
      <c r="B996" s="99">
        <v>33566</v>
      </c>
      <c r="C996" s="95"/>
      <c r="D996" s="96"/>
      <c r="E996" s="96"/>
      <c r="F996" s="97"/>
      <c r="G996" s="97"/>
      <c r="H996" s="97"/>
      <c r="I996" s="97"/>
      <c r="J996" s="97"/>
      <c r="K996" s="97"/>
      <c r="L996" s="97"/>
      <c r="M996" s="98"/>
    </row>
    <row r="997" spans="1:13" x14ac:dyDescent="0.25">
      <c r="A997" s="93"/>
      <c r="B997" s="99">
        <v>33567</v>
      </c>
      <c r="C997" s="95"/>
      <c r="D997" s="96"/>
      <c r="E997" s="96"/>
      <c r="F997" s="97"/>
      <c r="G997" s="97"/>
      <c r="H997" s="97"/>
      <c r="I997" s="97"/>
      <c r="J997" s="97"/>
      <c r="K997" s="97"/>
      <c r="L997" s="97"/>
      <c r="M997" s="98"/>
    </row>
    <row r="998" spans="1:13" x14ac:dyDescent="0.25">
      <c r="A998" s="93"/>
      <c r="B998" s="99">
        <v>33568</v>
      </c>
      <c r="C998" s="95"/>
      <c r="D998" s="96"/>
      <c r="E998" s="96"/>
      <c r="F998" s="97"/>
      <c r="G998" s="97"/>
      <c r="H998" s="97"/>
      <c r="I998" s="97"/>
      <c r="J998" s="97"/>
      <c r="K998" s="97"/>
      <c r="L998" s="97"/>
      <c r="M998" s="98"/>
    </row>
    <row r="999" spans="1:13" x14ac:dyDescent="0.25">
      <c r="A999" s="93"/>
      <c r="B999" s="99">
        <v>33569</v>
      </c>
      <c r="C999" s="95"/>
      <c r="D999" s="96"/>
      <c r="E999" s="96"/>
      <c r="F999" s="97"/>
      <c r="G999" s="97"/>
      <c r="H999" s="97"/>
      <c r="I999" s="97"/>
      <c r="J999" s="97"/>
      <c r="K999" s="97"/>
      <c r="L999" s="97"/>
      <c r="M999" s="98"/>
    </row>
    <row r="1000" spans="1:13" x14ac:dyDescent="0.25">
      <c r="A1000" s="93"/>
      <c r="B1000" s="99">
        <v>33570</v>
      </c>
      <c r="C1000" s="95"/>
      <c r="D1000" s="96"/>
      <c r="E1000" s="96"/>
      <c r="F1000" s="97"/>
      <c r="G1000" s="97"/>
      <c r="H1000" s="97"/>
      <c r="I1000" s="97"/>
      <c r="J1000" s="97"/>
      <c r="K1000" s="97"/>
      <c r="L1000" s="97"/>
      <c r="M1000" s="98"/>
    </row>
    <row r="1001" spans="1:13" x14ac:dyDescent="0.25">
      <c r="A1001" s="93"/>
      <c r="B1001" s="99">
        <v>33571</v>
      </c>
      <c r="C1001" s="95"/>
      <c r="D1001" s="96"/>
      <c r="E1001" s="96"/>
      <c r="F1001" s="97"/>
      <c r="G1001" s="97"/>
      <c r="H1001" s="97"/>
      <c r="I1001" s="97"/>
      <c r="J1001" s="97"/>
      <c r="K1001" s="97"/>
      <c r="L1001" s="97"/>
      <c r="M1001" s="98"/>
    </row>
    <row r="1002" spans="1:13" x14ac:dyDescent="0.25">
      <c r="A1002" s="93"/>
      <c r="B1002" s="99">
        <v>33572</v>
      </c>
      <c r="C1002" s="95"/>
      <c r="D1002" s="96"/>
      <c r="E1002" s="96"/>
      <c r="F1002" s="97"/>
      <c r="G1002" s="97"/>
      <c r="H1002" s="97"/>
      <c r="I1002" s="97"/>
      <c r="J1002" s="97"/>
      <c r="K1002" s="97"/>
      <c r="L1002" s="97"/>
      <c r="M1002" s="98"/>
    </row>
    <row r="1003" spans="1:13" x14ac:dyDescent="0.25">
      <c r="A1003" s="93"/>
      <c r="B1003" s="99">
        <v>33573</v>
      </c>
      <c r="C1003" s="95"/>
      <c r="D1003" s="96"/>
      <c r="E1003" s="96"/>
      <c r="F1003" s="97"/>
      <c r="G1003" s="97"/>
      <c r="H1003" s="97"/>
      <c r="I1003" s="97"/>
      <c r="J1003" s="97"/>
      <c r="K1003" s="97"/>
      <c r="L1003" s="97"/>
      <c r="M1003" s="98"/>
    </row>
    <row r="1004" spans="1:13" x14ac:dyDescent="0.25">
      <c r="A1004" s="93"/>
      <c r="B1004" s="99">
        <v>33574</v>
      </c>
      <c r="C1004" s="95"/>
      <c r="D1004" s="96"/>
      <c r="E1004" s="96"/>
      <c r="F1004" s="97"/>
      <c r="G1004" s="97"/>
      <c r="H1004" s="97"/>
      <c r="I1004" s="97"/>
      <c r="J1004" s="97"/>
      <c r="K1004" s="97"/>
      <c r="L1004" s="97"/>
      <c r="M1004" s="98"/>
    </row>
    <row r="1005" spans="1:13" x14ac:dyDescent="0.25">
      <c r="A1005" s="93"/>
      <c r="B1005" s="99">
        <v>33575</v>
      </c>
      <c r="C1005" s="95"/>
      <c r="D1005" s="96"/>
      <c r="E1005" s="96"/>
      <c r="F1005" s="97"/>
      <c r="G1005" s="97"/>
      <c r="H1005" s="97"/>
      <c r="I1005" s="97"/>
      <c r="J1005" s="97"/>
      <c r="K1005" s="97"/>
      <c r="L1005" s="97"/>
      <c r="M1005" s="98"/>
    </row>
    <row r="1006" spans="1:13" x14ac:dyDescent="0.25">
      <c r="A1006" s="93"/>
      <c r="B1006" s="99">
        <v>33576</v>
      </c>
      <c r="C1006" s="95"/>
      <c r="D1006" s="96"/>
      <c r="E1006" s="96"/>
      <c r="F1006" s="97"/>
      <c r="G1006" s="97"/>
      <c r="H1006" s="97"/>
      <c r="I1006" s="97"/>
      <c r="J1006" s="97"/>
      <c r="K1006" s="97"/>
      <c r="L1006" s="97"/>
      <c r="M1006" s="98"/>
    </row>
    <row r="1007" spans="1:13" x14ac:dyDescent="0.25">
      <c r="A1007" s="93"/>
      <c r="B1007" s="99">
        <v>33577</v>
      </c>
      <c r="C1007" s="95"/>
      <c r="D1007" s="96"/>
      <c r="E1007" s="96"/>
      <c r="F1007" s="97"/>
      <c r="G1007" s="97"/>
      <c r="H1007" s="97"/>
      <c r="I1007" s="97"/>
      <c r="J1007" s="97"/>
      <c r="K1007" s="97"/>
      <c r="L1007" s="97"/>
      <c r="M1007" s="98"/>
    </row>
    <row r="1008" spans="1:13" x14ac:dyDescent="0.25">
      <c r="A1008" s="93"/>
      <c r="B1008" s="99">
        <v>33578</v>
      </c>
      <c r="C1008" s="95"/>
      <c r="D1008" s="96"/>
      <c r="E1008" s="96"/>
      <c r="F1008" s="97"/>
      <c r="G1008" s="97"/>
      <c r="H1008" s="97"/>
      <c r="I1008" s="97"/>
      <c r="J1008" s="97"/>
      <c r="K1008" s="97"/>
      <c r="L1008" s="97"/>
      <c r="M1008" s="98"/>
    </row>
    <row r="1009" spans="1:13" x14ac:dyDescent="0.25">
      <c r="A1009" s="93"/>
      <c r="B1009" s="99">
        <v>33579</v>
      </c>
      <c r="C1009" s="95"/>
      <c r="D1009" s="96"/>
      <c r="E1009" s="96"/>
      <c r="F1009" s="97"/>
      <c r="G1009" s="97"/>
      <c r="H1009" s="97"/>
      <c r="I1009" s="97"/>
      <c r="J1009" s="97"/>
      <c r="K1009" s="97"/>
      <c r="L1009" s="97"/>
      <c r="M1009" s="98"/>
    </row>
    <row r="1010" spans="1:13" x14ac:dyDescent="0.25">
      <c r="A1010" s="93"/>
      <c r="B1010" s="99">
        <v>33580</v>
      </c>
      <c r="C1010" s="95"/>
      <c r="D1010" s="96"/>
      <c r="E1010" s="96"/>
      <c r="F1010" s="97"/>
      <c r="G1010" s="97"/>
      <c r="H1010" s="97"/>
      <c r="I1010" s="97"/>
      <c r="J1010" s="97"/>
      <c r="K1010" s="97"/>
      <c r="L1010" s="97"/>
      <c r="M1010" s="98"/>
    </row>
    <row r="1011" spans="1:13" x14ac:dyDescent="0.25">
      <c r="A1011" s="93"/>
      <c r="B1011" s="99">
        <v>33581</v>
      </c>
      <c r="C1011" s="95"/>
      <c r="D1011" s="96"/>
      <c r="E1011" s="96"/>
      <c r="F1011" s="97"/>
      <c r="G1011" s="97"/>
      <c r="H1011" s="97"/>
      <c r="I1011" s="97"/>
      <c r="J1011" s="97"/>
      <c r="K1011" s="97"/>
      <c r="L1011" s="97"/>
      <c r="M1011" s="98"/>
    </row>
    <row r="1012" spans="1:13" x14ac:dyDescent="0.25">
      <c r="A1012" s="93"/>
      <c r="B1012" s="99">
        <v>33582</v>
      </c>
      <c r="C1012" s="95"/>
      <c r="D1012" s="96"/>
      <c r="E1012" s="96"/>
      <c r="F1012" s="97"/>
      <c r="G1012" s="97"/>
      <c r="H1012" s="97"/>
      <c r="I1012" s="97"/>
      <c r="J1012" s="97"/>
      <c r="K1012" s="97"/>
      <c r="L1012" s="97"/>
      <c r="M1012" s="98"/>
    </row>
    <row r="1013" spans="1:13" x14ac:dyDescent="0.25">
      <c r="A1013" s="93"/>
      <c r="B1013" s="99">
        <v>33583</v>
      </c>
      <c r="C1013" s="95"/>
      <c r="D1013" s="96"/>
      <c r="E1013" s="96"/>
      <c r="F1013" s="97"/>
      <c r="G1013" s="97"/>
      <c r="H1013" s="97"/>
      <c r="I1013" s="97"/>
      <c r="J1013" s="97"/>
      <c r="K1013" s="97"/>
      <c r="L1013" s="97"/>
      <c r="M1013" s="98"/>
    </row>
    <row r="1014" spans="1:13" x14ac:dyDescent="0.25">
      <c r="A1014" s="93"/>
      <c r="B1014" s="99">
        <v>33584</v>
      </c>
      <c r="C1014" s="95"/>
      <c r="D1014" s="96"/>
      <c r="E1014" s="96"/>
      <c r="F1014" s="97"/>
      <c r="G1014" s="97"/>
      <c r="H1014" s="97"/>
      <c r="I1014" s="97"/>
      <c r="J1014" s="97"/>
      <c r="K1014" s="97"/>
      <c r="L1014" s="97"/>
      <c r="M1014" s="98"/>
    </row>
    <row r="1015" spans="1:13" x14ac:dyDescent="0.25">
      <c r="A1015" s="93"/>
      <c r="B1015" s="99">
        <v>33585</v>
      </c>
      <c r="C1015" s="95"/>
      <c r="D1015" s="96"/>
      <c r="E1015" s="96"/>
      <c r="F1015" s="97"/>
      <c r="G1015" s="97"/>
      <c r="H1015" s="97"/>
      <c r="I1015" s="97"/>
      <c r="J1015" s="97"/>
      <c r="K1015" s="97"/>
      <c r="L1015" s="97"/>
      <c r="M1015" s="98"/>
    </row>
    <row r="1016" spans="1:13" x14ac:dyDescent="0.25">
      <c r="A1016" s="93"/>
      <c r="B1016" s="99">
        <v>33586</v>
      </c>
      <c r="C1016" s="95"/>
      <c r="D1016" s="96"/>
      <c r="E1016" s="96"/>
      <c r="F1016" s="97"/>
      <c r="G1016" s="97"/>
      <c r="H1016" s="97"/>
      <c r="I1016" s="97"/>
      <c r="J1016" s="97"/>
      <c r="K1016" s="97"/>
      <c r="L1016" s="97"/>
      <c r="M1016" s="98"/>
    </row>
    <row r="1017" spans="1:13" x14ac:dyDescent="0.25">
      <c r="A1017" s="93"/>
      <c r="B1017" s="99">
        <v>33587</v>
      </c>
      <c r="C1017" s="95"/>
      <c r="D1017" s="96"/>
      <c r="E1017" s="96"/>
      <c r="F1017" s="97"/>
      <c r="G1017" s="97"/>
      <c r="H1017" s="97"/>
      <c r="I1017" s="97"/>
      <c r="J1017" s="97"/>
      <c r="K1017" s="97"/>
      <c r="L1017" s="97"/>
      <c r="M1017" s="98"/>
    </row>
    <row r="1018" spans="1:13" x14ac:dyDescent="0.25">
      <c r="A1018" s="93"/>
      <c r="B1018" s="99">
        <v>33588</v>
      </c>
      <c r="C1018" s="95"/>
      <c r="D1018" s="96"/>
      <c r="E1018" s="96"/>
      <c r="F1018" s="97"/>
      <c r="G1018" s="97"/>
      <c r="H1018" s="97"/>
      <c r="I1018" s="97"/>
      <c r="J1018" s="97"/>
      <c r="K1018" s="97"/>
      <c r="L1018" s="97"/>
      <c r="M1018" s="98"/>
    </row>
    <row r="1019" spans="1:13" x14ac:dyDescent="0.25">
      <c r="A1019" s="93"/>
      <c r="B1019" s="99">
        <v>33589</v>
      </c>
      <c r="C1019" s="95"/>
      <c r="D1019" s="96"/>
      <c r="E1019" s="96"/>
      <c r="F1019" s="97"/>
      <c r="G1019" s="97"/>
      <c r="H1019" s="97"/>
      <c r="I1019" s="97"/>
      <c r="J1019" s="97"/>
      <c r="K1019" s="97"/>
      <c r="L1019" s="97"/>
      <c r="M1019" s="98"/>
    </row>
    <row r="1020" spans="1:13" x14ac:dyDescent="0.25">
      <c r="A1020" s="93"/>
      <c r="B1020" s="99">
        <v>33590</v>
      </c>
      <c r="C1020" s="95"/>
      <c r="D1020" s="96"/>
      <c r="E1020" s="96"/>
      <c r="F1020" s="97"/>
      <c r="G1020" s="97"/>
      <c r="H1020" s="97"/>
      <c r="I1020" s="97"/>
      <c r="J1020" s="97"/>
      <c r="K1020" s="97"/>
      <c r="L1020" s="97"/>
      <c r="M1020" s="98"/>
    </row>
    <row r="1021" spans="1:13" x14ac:dyDescent="0.25">
      <c r="A1021" s="93"/>
      <c r="B1021" s="99">
        <v>33591</v>
      </c>
      <c r="C1021" s="95"/>
      <c r="D1021" s="96"/>
      <c r="E1021" s="96"/>
      <c r="F1021" s="97"/>
      <c r="G1021" s="97"/>
      <c r="H1021" s="97"/>
      <c r="I1021" s="97"/>
      <c r="J1021" s="97"/>
      <c r="K1021" s="97"/>
      <c r="L1021" s="97"/>
      <c r="M1021" s="98"/>
    </row>
    <row r="1022" spans="1:13" x14ac:dyDescent="0.25">
      <c r="A1022" s="93"/>
      <c r="B1022" s="99">
        <v>33592</v>
      </c>
      <c r="C1022" s="95"/>
      <c r="D1022" s="96"/>
      <c r="E1022" s="96"/>
      <c r="F1022" s="97"/>
      <c r="G1022" s="97"/>
      <c r="H1022" s="97"/>
      <c r="I1022" s="97"/>
      <c r="J1022" s="97"/>
      <c r="K1022" s="97"/>
      <c r="L1022" s="97"/>
      <c r="M1022" s="98"/>
    </row>
    <row r="1023" spans="1:13" x14ac:dyDescent="0.25">
      <c r="A1023" s="93"/>
      <c r="B1023" s="99">
        <v>33593</v>
      </c>
      <c r="C1023" s="95"/>
      <c r="D1023" s="96"/>
      <c r="E1023" s="96"/>
      <c r="F1023" s="97"/>
      <c r="G1023" s="97"/>
      <c r="H1023" s="97"/>
      <c r="I1023" s="97"/>
      <c r="J1023" s="97"/>
      <c r="K1023" s="97"/>
      <c r="L1023" s="97"/>
      <c r="M1023" s="98"/>
    </row>
    <row r="1024" spans="1:13" x14ac:dyDescent="0.25">
      <c r="A1024" s="93"/>
      <c r="B1024" s="99">
        <v>33594</v>
      </c>
      <c r="C1024" s="95"/>
      <c r="D1024" s="96"/>
      <c r="E1024" s="96"/>
      <c r="F1024" s="97"/>
      <c r="G1024" s="97"/>
      <c r="H1024" s="97"/>
      <c r="I1024" s="97"/>
      <c r="J1024" s="97"/>
      <c r="K1024" s="97"/>
      <c r="L1024" s="97"/>
      <c r="M1024" s="98"/>
    </row>
    <row r="1025" spans="1:14" x14ac:dyDescent="0.25">
      <c r="A1025" s="93"/>
      <c r="B1025" s="99">
        <v>33595</v>
      </c>
      <c r="C1025" s="95"/>
      <c r="D1025" s="96"/>
      <c r="E1025" s="96"/>
      <c r="F1025" s="97"/>
      <c r="G1025" s="97"/>
      <c r="H1025" s="97"/>
      <c r="I1025" s="97"/>
      <c r="J1025" s="97"/>
      <c r="K1025" s="97"/>
      <c r="L1025" s="97"/>
      <c r="M1025" s="98"/>
    </row>
    <row r="1026" spans="1:14" x14ac:dyDescent="0.25">
      <c r="A1026" s="93"/>
      <c r="B1026" s="99">
        <v>33596</v>
      </c>
      <c r="C1026" s="95"/>
      <c r="D1026" s="96"/>
      <c r="E1026" s="96"/>
      <c r="F1026" s="97"/>
      <c r="G1026" s="97"/>
      <c r="H1026" s="97"/>
      <c r="I1026" s="97"/>
      <c r="J1026" s="97"/>
      <c r="K1026" s="97"/>
      <c r="L1026" s="97"/>
      <c r="M1026" s="98"/>
    </row>
    <row r="1027" spans="1:14" x14ac:dyDescent="0.25">
      <c r="A1027" s="93"/>
      <c r="B1027" s="99">
        <v>33597</v>
      </c>
      <c r="C1027" s="95"/>
      <c r="D1027" s="96"/>
      <c r="E1027" s="96"/>
      <c r="F1027" s="97"/>
      <c r="G1027" s="97"/>
      <c r="H1027" s="97"/>
      <c r="I1027" s="97"/>
      <c r="J1027" s="97"/>
      <c r="K1027" s="97"/>
      <c r="L1027" s="97"/>
      <c r="M1027" s="98"/>
    </row>
    <row r="1028" spans="1:14" x14ac:dyDescent="0.25">
      <c r="A1028" s="93"/>
      <c r="B1028" s="99">
        <v>33598</v>
      </c>
      <c r="C1028" s="95"/>
      <c r="D1028" s="96"/>
      <c r="E1028" s="96"/>
      <c r="F1028" s="97"/>
      <c r="G1028" s="97"/>
      <c r="H1028" s="97"/>
      <c r="I1028" s="97"/>
      <c r="J1028" s="97"/>
      <c r="K1028" s="97"/>
      <c r="L1028" s="97"/>
      <c r="M1028" s="98"/>
    </row>
    <row r="1029" spans="1:14" x14ac:dyDescent="0.25">
      <c r="A1029" s="93"/>
      <c r="B1029" s="99">
        <v>33599</v>
      </c>
      <c r="C1029" s="95"/>
      <c r="D1029" s="96"/>
      <c r="E1029" s="96"/>
      <c r="F1029" s="97"/>
      <c r="G1029" s="97"/>
      <c r="H1029" s="97"/>
      <c r="I1029" s="97"/>
      <c r="J1029" s="97"/>
      <c r="K1029" s="97"/>
      <c r="L1029" s="97"/>
      <c r="M1029" s="98"/>
    </row>
    <row r="1030" spans="1:14" x14ac:dyDescent="0.25">
      <c r="A1030" s="93"/>
      <c r="B1030" s="99">
        <v>33600</v>
      </c>
      <c r="C1030" s="95"/>
      <c r="D1030" s="96"/>
      <c r="E1030" s="96"/>
      <c r="F1030" s="97"/>
      <c r="G1030" s="97"/>
      <c r="H1030" s="97"/>
      <c r="I1030" s="97"/>
      <c r="J1030" s="97"/>
      <c r="K1030" s="97"/>
      <c r="L1030" s="97"/>
      <c r="M1030" s="98"/>
    </row>
    <row r="1031" spans="1:14" x14ac:dyDescent="0.25">
      <c r="A1031" s="93"/>
      <c r="B1031" s="99">
        <v>33601</v>
      </c>
      <c r="C1031" s="95"/>
      <c r="D1031" s="96"/>
      <c r="E1031" s="96"/>
      <c r="F1031" s="97"/>
      <c r="G1031" s="97"/>
      <c r="H1031" s="97"/>
      <c r="I1031" s="97"/>
      <c r="J1031" s="97"/>
      <c r="K1031" s="97"/>
      <c r="L1031" s="97"/>
      <c r="M1031" s="98"/>
    </row>
    <row r="1032" spans="1:14" x14ac:dyDescent="0.25">
      <c r="A1032" s="93"/>
      <c r="B1032" s="99">
        <v>33602</v>
      </c>
      <c r="C1032" s="95"/>
      <c r="D1032" s="96"/>
      <c r="E1032" s="96"/>
      <c r="F1032" s="97"/>
      <c r="G1032" s="97"/>
      <c r="H1032" s="97"/>
      <c r="I1032" s="97"/>
      <c r="J1032" s="97"/>
      <c r="K1032" s="97"/>
      <c r="L1032" s="97"/>
      <c r="M1032" s="98"/>
    </row>
    <row r="1033" spans="1:14" x14ac:dyDescent="0.25">
      <c r="A1033" s="93"/>
      <c r="B1033" s="99">
        <v>33603</v>
      </c>
      <c r="C1033" s="95"/>
      <c r="D1033" s="96"/>
      <c r="E1033" s="96"/>
      <c r="F1033" s="97"/>
      <c r="G1033" s="97"/>
      <c r="H1033" s="97"/>
      <c r="I1033" s="97"/>
      <c r="J1033" s="97"/>
      <c r="K1033" s="97"/>
      <c r="L1033" s="97"/>
      <c r="M1033" s="98"/>
    </row>
    <row r="1034" spans="1:14" x14ac:dyDescent="0.25">
      <c r="A1034" s="100">
        <v>1</v>
      </c>
      <c r="B1034" s="99">
        <v>33604</v>
      </c>
      <c r="C1034" s="101">
        <v>417.74</v>
      </c>
      <c r="D1034" s="102">
        <v>342.36</v>
      </c>
      <c r="E1034" s="102">
        <f>(D1034/722)*100</f>
        <v>47.418282548476455</v>
      </c>
      <c r="F1034" s="77">
        <v>2.0499999999999998</v>
      </c>
      <c r="G1034" s="77">
        <v>0</v>
      </c>
      <c r="H1034" s="77">
        <v>0</v>
      </c>
      <c r="J1034" s="77">
        <f t="shared" ref="J1034:J1097" si="0">SUM(F1034:H1034)</f>
        <v>2.0499999999999998</v>
      </c>
      <c r="K1034" s="103">
        <v>0.7</v>
      </c>
      <c r="L1034" s="104">
        <v>0.57999999999999996</v>
      </c>
      <c r="M1034" s="105">
        <v>0</v>
      </c>
      <c r="N1034" s="106">
        <f>+D1035-D1034+J1034</f>
        <v>2.7499999999999885</v>
      </c>
    </row>
    <row r="1035" spans="1:14" x14ac:dyDescent="0.25">
      <c r="A1035" s="100">
        <v>2</v>
      </c>
      <c r="B1035" s="107">
        <v>33605</v>
      </c>
      <c r="C1035" s="101">
        <v>417.79</v>
      </c>
      <c r="D1035" s="102">
        <v>343.06</v>
      </c>
      <c r="E1035" s="102">
        <f t="shared" ref="E1035:E1098" si="1">(D1035/722)*100</f>
        <v>47.515235457063717</v>
      </c>
      <c r="F1035" s="77">
        <v>1.81</v>
      </c>
      <c r="G1035" s="77">
        <v>0</v>
      </c>
      <c r="H1035" s="77">
        <v>0</v>
      </c>
      <c r="J1035" s="77">
        <f t="shared" si="0"/>
        <v>1.81</v>
      </c>
      <c r="K1035" s="103">
        <v>0</v>
      </c>
      <c r="L1035" s="104">
        <v>0.99</v>
      </c>
      <c r="M1035" s="105">
        <v>0</v>
      </c>
      <c r="N1035" s="106">
        <f>+D1036-D1035+J1035</f>
        <v>1.3899999999999841</v>
      </c>
    </row>
    <row r="1036" spans="1:14" x14ac:dyDescent="0.25">
      <c r="A1036" s="100">
        <v>3</v>
      </c>
      <c r="B1036" s="107">
        <v>33606</v>
      </c>
      <c r="C1036" s="101">
        <v>417.76</v>
      </c>
      <c r="D1036" s="102">
        <v>342.64</v>
      </c>
      <c r="E1036" s="102">
        <f t="shared" si="1"/>
        <v>47.45706371191136</v>
      </c>
      <c r="F1036" s="77">
        <v>1.72</v>
      </c>
      <c r="G1036" s="77">
        <v>0</v>
      </c>
      <c r="H1036" s="77">
        <v>0</v>
      </c>
      <c r="J1036" s="77">
        <f t="shared" si="0"/>
        <v>1.72</v>
      </c>
      <c r="K1036" s="103">
        <v>0</v>
      </c>
      <c r="L1036" s="104">
        <v>0.81</v>
      </c>
      <c r="M1036" s="105">
        <v>0</v>
      </c>
    </row>
    <row r="1037" spans="1:14" x14ac:dyDescent="0.25">
      <c r="A1037" s="100">
        <v>4</v>
      </c>
      <c r="B1037" s="107">
        <v>33607</v>
      </c>
      <c r="C1037" s="101">
        <v>417.7</v>
      </c>
      <c r="D1037" s="102">
        <v>341.8</v>
      </c>
      <c r="E1037" s="102">
        <f t="shared" si="1"/>
        <v>47.340720221606652</v>
      </c>
      <c r="F1037" s="77">
        <v>2.27</v>
      </c>
      <c r="G1037" s="77">
        <v>0</v>
      </c>
      <c r="H1037" s="77">
        <v>0</v>
      </c>
      <c r="J1037" s="77">
        <f t="shared" si="0"/>
        <v>2.27</v>
      </c>
      <c r="K1037" s="103">
        <v>0</v>
      </c>
      <c r="L1037" s="104">
        <v>1.51</v>
      </c>
      <c r="M1037" s="105">
        <v>0</v>
      </c>
    </row>
    <row r="1038" spans="1:14" x14ac:dyDescent="0.25">
      <c r="A1038" s="100">
        <v>5</v>
      </c>
      <c r="B1038" s="107">
        <v>33608</v>
      </c>
      <c r="C1038" s="101">
        <v>417.88</v>
      </c>
      <c r="D1038" s="102">
        <v>344.32</v>
      </c>
      <c r="E1038" s="102">
        <f t="shared" si="1"/>
        <v>47.689750692520775</v>
      </c>
      <c r="F1038" s="77">
        <v>0.51</v>
      </c>
      <c r="G1038" s="77">
        <v>0</v>
      </c>
      <c r="H1038" s="77">
        <v>0</v>
      </c>
      <c r="J1038" s="77">
        <f t="shared" si="0"/>
        <v>0.51</v>
      </c>
      <c r="K1038" s="103">
        <v>6.16</v>
      </c>
      <c r="L1038" s="104">
        <v>0.48</v>
      </c>
      <c r="M1038" s="105">
        <v>0</v>
      </c>
    </row>
    <row r="1039" spans="1:14" x14ac:dyDescent="0.25">
      <c r="A1039" s="100">
        <v>6</v>
      </c>
      <c r="B1039" s="107">
        <v>33609</v>
      </c>
      <c r="C1039" s="101">
        <v>418.22</v>
      </c>
      <c r="D1039" s="102">
        <v>350.48</v>
      </c>
      <c r="E1039" s="102">
        <f t="shared" si="1"/>
        <v>48.542936288088647</v>
      </c>
      <c r="F1039" s="77">
        <v>2.33</v>
      </c>
      <c r="G1039" s="77">
        <v>0</v>
      </c>
      <c r="H1039" s="77">
        <v>0</v>
      </c>
      <c r="J1039" s="77">
        <f t="shared" si="0"/>
        <v>2.33</v>
      </c>
      <c r="K1039" s="103">
        <v>0.98</v>
      </c>
      <c r="L1039" s="104">
        <v>1.46</v>
      </c>
      <c r="M1039" s="105">
        <v>0</v>
      </c>
    </row>
    <row r="1040" spans="1:14" x14ac:dyDescent="0.25">
      <c r="A1040" s="100">
        <v>7</v>
      </c>
      <c r="B1040" s="107">
        <v>33610</v>
      </c>
      <c r="C1040" s="101">
        <v>418.39</v>
      </c>
      <c r="D1040" s="102">
        <v>351.46</v>
      </c>
      <c r="E1040" s="102">
        <f t="shared" si="1"/>
        <v>48.6786703601108</v>
      </c>
      <c r="F1040" s="77">
        <v>4.03</v>
      </c>
      <c r="G1040" s="77">
        <v>0</v>
      </c>
      <c r="H1040" s="77">
        <v>0</v>
      </c>
      <c r="J1040" s="77">
        <f t="shared" si="0"/>
        <v>4.03</v>
      </c>
      <c r="K1040" s="103">
        <v>0.84</v>
      </c>
      <c r="L1040" s="104">
        <v>2.17</v>
      </c>
      <c r="M1040" s="105">
        <v>0</v>
      </c>
    </row>
    <row r="1041" spans="1:13" x14ac:dyDescent="0.25">
      <c r="A1041" s="100">
        <v>8</v>
      </c>
      <c r="B1041" s="107">
        <v>33611</v>
      </c>
      <c r="C1041" s="101">
        <v>418.45</v>
      </c>
      <c r="D1041" s="102">
        <v>352.3</v>
      </c>
      <c r="E1041" s="102">
        <f t="shared" si="1"/>
        <v>48.795013850415515</v>
      </c>
      <c r="F1041" s="77">
        <v>2.62</v>
      </c>
      <c r="G1041" s="77">
        <v>0</v>
      </c>
      <c r="H1041" s="77">
        <v>0</v>
      </c>
      <c r="J1041" s="77">
        <f t="shared" si="0"/>
        <v>2.62</v>
      </c>
      <c r="K1041" s="103">
        <v>0.98</v>
      </c>
      <c r="L1041" s="104">
        <v>1.47</v>
      </c>
      <c r="M1041" s="105">
        <v>42</v>
      </c>
    </row>
    <row r="1042" spans="1:13" x14ac:dyDescent="0.25">
      <c r="A1042" s="100">
        <v>9</v>
      </c>
      <c r="B1042" s="107">
        <v>33612</v>
      </c>
      <c r="C1042" s="101">
        <v>418.52</v>
      </c>
      <c r="D1042" s="102">
        <v>353.28</v>
      </c>
      <c r="E1042" s="102">
        <f t="shared" si="1"/>
        <v>48.930747922437668</v>
      </c>
      <c r="F1042" s="77">
        <v>2.23</v>
      </c>
      <c r="G1042" s="77">
        <v>0</v>
      </c>
      <c r="H1042" s="77">
        <v>0</v>
      </c>
      <c r="J1042" s="77">
        <f t="shared" si="0"/>
        <v>2.23</v>
      </c>
      <c r="K1042" s="103">
        <v>0</v>
      </c>
      <c r="L1042" s="104">
        <v>1.37</v>
      </c>
      <c r="M1042" s="105">
        <v>40.5</v>
      </c>
    </row>
    <row r="1043" spans="1:13" x14ac:dyDescent="0.25">
      <c r="A1043" s="100">
        <v>10</v>
      </c>
      <c r="B1043" s="107">
        <v>33613</v>
      </c>
      <c r="C1043" s="101">
        <v>418.52</v>
      </c>
      <c r="D1043" s="102">
        <v>353.28</v>
      </c>
      <c r="E1043" s="102">
        <f t="shared" si="1"/>
        <v>48.930747922437668</v>
      </c>
      <c r="F1043" s="77">
        <v>1.82</v>
      </c>
      <c r="G1043" s="77">
        <v>0</v>
      </c>
      <c r="H1043" s="77">
        <v>0</v>
      </c>
      <c r="J1043" s="77">
        <f t="shared" si="0"/>
        <v>1.82</v>
      </c>
      <c r="K1043" s="103">
        <v>0.56000000000000005</v>
      </c>
      <c r="L1043" s="104">
        <v>1.37</v>
      </c>
      <c r="M1043" s="105">
        <v>0</v>
      </c>
    </row>
    <row r="1044" spans="1:13" x14ac:dyDescent="0.25">
      <c r="A1044" s="100">
        <v>11</v>
      </c>
      <c r="B1044" s="107">
        <v>33614</v>
      </c>
      <c r="C1044" s="101">
        <v>418.56</v>
      </c>
      <c r="D1044" s="102">
        <v>353.84</v>
      </c>
      <c r="E1044" s="102">
        <f t="shared" si="1"/>
        <v>49.00831024930747</v>
      </c>
      <c r="F1044" s="77">
        <v>1.1000000000000001</v>
      </c>
      <c r="G1044" s="77">
        <v>0</v>
      </c>
      <c r="H1044" s="77">
        <v>0</v>
      </c>
      <c r="J1044" s="77">
        <f t="shared" si="0"/>
        <v>1.1000000000000001</v>
      </c>
      <c r="K1044" s="103">
        <v>0.98</v>
      </c>
      <c r="L1044" s="104">
        <v>0.84</v>
      </c>
      <c r="M1044" s="105">
        <v>0</v>
      </c>
    </row>
    <row r="1045" spans="1:13" x14ac:dyDescent="0.25">
      <c r="A1045" s="100">
        <v>12</v>
      </c>
      <c r="B1045" s="107">
        <v>33615</v>
      </c>
      <c r="C1045" s="101">
        <v>418.59</v>
      </c>
      <c r="D1045" s="102">
        <v>354.26</v>
      </c>
      <c r="E1045" s="102">
        <f t="shared" si="1"/>
        <v>49.066481994459835</v>
      </c>
      <c r="F1045" s="77">
        <v>1.31</v>
      </c>
      <c r="G1045" s="77">
        <v>0</v>
      </c>
      <c r="H1045" s="77">
        <v>0</v>
      </c>
      <c r="J1045" s="77">
        <f t="shared" si="0"/>
        <v>1.31</v>
      </c>
      <c r="K1045" s="103">
        <v>0</v>
      </c>
      <c r="L1045" s="104">
        <v>0.96</v>
      </c>
      <c r="M1045" s="105">
        <v>0</v>
      </c>
    </row>
    <row r="1046" spans="1:13" x14ac:dyDescent="0.25">
      <c r="A1046" s="100">
        <v>13</v>
      </c>
      <c r="B1046" s="107">
        <v>33616</v>
      </c>
      <c r="C1046" s="101">
        <v>418.59</v>
      </c>
      <c r="D1046" s="102">
        <v>354.26</v>
      </c>
      <c r="E1046" s="102">
        <f t="shared" si="1"/>
        <v>49.066481994459835</v>
      </c>
      <c r="F1046" s="77">
        <v>0.89</v>
      </c>
      <c r="G1046" s="77">
        <v>0</v>
      </c>
      <c r="H1046" s="77">
        <v>0</v>
      </c>
      <c r="J1046" s="77">
        <f t="shared" si="0"/>
        <v>0.89</v>
      </c>
      <c r="K1046" s="103">
        <v>0.84</v>
      </c>
      <c r="L1046" s="104">
        <v>0.74</v>
      </c>
      <c r="M1046" s="105">
        <v>33</v>
      </c>
    </row>
    <row r="1047" spans="1:13" x14ac:dyDescent="0.25">
      <c r="A1047" s="100">
        <v>14</v>
      </c>
      <c r="B1047" s="107">
        <v>33617</v>
      </c>
      <c r="C1047" s="101">
        <v>418.65</v>
      </c>
      <c r="D1047" s="102">
        <v>355.1</v>
      </c>
      <c r="E1047" s="102">
        <f t="shared" si="1"/>
        <v>49.18282548476455</v>
      </c>
      <c r="F1047" s="77">
        <v>1.55</v>
      </c>
      <c r="G1047" s="77">
        <v>0</v>
      </c>
      <c r="H1047" s="77">
        <v>0</v>
      </c>
      <c r="J1047" s="77">
        <f t="shared" si="0"/>
        <v>1.55</v>
      </c>
      <c r="K1047" s="103">
        <v>1.75</v>
      </c>
      <c r="L1047" s="104">
        <v>1.27</v>
      </c>
      <c r="M1047" s="105">
        <v>50</v>
      </c>
    </row>
    <row r="1048" spans="1:13" x14ac:dyDescent="0.25">
      <c r="A1048" s="100">
        <v>15</v>
      </c>
      <c r="B1048" s="107">
        <v>33618</v>
      </c>
      <c r="C1048" s="101">
        <v>418.77</v>
      </c>
      <c r="D1048" s="102">
        <v>356.85</v>
      </c>
      <c r="E1048" s="102">
        <f t="shared" si="1"/>
        <v>49.425207756232695</v>
      </c>
      <c r="F1048" s="77">
        <v>0.86</v>
      </c>
      <c r="G1048" s="77">
        <v>0</v>
      </c>
      <c r="H1048" s="77">
        <v>0</v>
      </c>
      <c r="J1048" s="77">
        <f t="shared" si="0"/>
        <v>0.86</v>
      </c>
      <c r="K1048" s="103">
        <v>1.99</v>
      </c>
      <c r="L1048" s="104">
        <v>0.75</v>
      </c>
      <c r="M1048" s="105">
        <v>0</v>
      </c>
    </row>
    <row r="1049" spans="1:13" x14ac:dyDescent="0.25">
      <c r="A1049" s="100">
        <v>16</v>
      </c>
      <c r="B1049" s="107">
        <v>33619</v>
      </c>
      <c r="C1049" s="101">
        <v>418.91</v>
      </c>
      <c r="D1049" s="102">
        <v>358.84</v>
      </c>
      <c r="E1049" s="102">
        <f t="shared" si="1"/>
        <v>49.70083102493075</v>
      </c>
      <c r="F1049" s="77">
        <v>2.2999999999999998</v>
      </c>
      <c r="G1049" s="77">
        <v>0</v>
      </c>
      <c r="H1049" s="77">
        <v>0</v>
      </c>
      <c r="J1049" s="77">
        <f t="shared" si="0"/>
        <v>2.2999999999999998</v>
      </c>
      <c r="K1049" s="103">
        <v>0</v>
      </c>
      <c r="L1049" s="104">
        <v>1.73</v>
      </c>
      <c r="M1049" s="105">
        <v>0</v>
      </c>
    </row>
    <row r="1050" spans="1:13" x14ac:dyDescent="0.25">
      <c r="A1050" s="100">
        <v>17</v>
      </c>
      <c r="B1050" s="107">
        <v>33620</v>
      </c>
      <c r="C1050" s="101">
        <v>418.81</v>
      </c>
      <c r="D1050" s="102">
        <v>357.47</v>
      </c>
      <c r="E1050" s="102">
        <f t="shared" si="1"/>
        <v>49.511080332409975</v>
      </c>
      <c r="F1050" s="77">
        <v>3.13</v>
      </c>
      <c r="G1050" s="77">
        <v>0</v>
      </c>
      <c r="H1050" s="77">
        <v>0</v>
      </c>
      <c r="J1050" s="77">
        <f t="shared" si="0"/>
        <v>3.13</v>
      </c>
      <c r="K1050" s="103">
        <v>0.67</v>
      </c>
      <c r="L1050" s="104">
        <v>2.0099999999999998</v>
      </c>
      <c r="M1050" s="105">
        <v>0</v>
      </c>
    </row>
    <row r="1051" spans="1:13" x14ac:dyDescent="0.25">
      <c r="A1051" s="100">
        <v>18</v>
      </c>
      <c r="B1051" s="107">
        <v>33621</v>
      </c>
      <c r="C1051" s="101">
        <v>418.86</v>
      </c>
      <c r="D1051" s="102">
        <v>358.14</v>
      </c>
      <c r="E1051" s="102">
        <f t="shared" si="1"/>
        <v>49.603878116343488</v>
      </c>
      <c r="F1051" s="77">
        <v>2.5099999999999998</v>
      </c>
      <c r="G1051" s="77">
        <v>0</v>
      </c>
      <c r="H1051" s="77">
        <v>0</v>
      </c>
      <c r="J1051" s="77">
        <f t="shared" si="0"/>
        <v>2.5099999999999998</v>
      </c>
      <c r="K1051" s="103">
        <v>0</v>
      </c>
      <c r="L1051" s="104">
        <v>1.76</v>
      </c>
      <c r="M1051" s="105">
        <v>0</v>
      </c>
    </row>
    <row r="1052" spans="1:13" x14ac:dyDescent="0.25">
      <c r="A1052" s="100">
        <v>19</v>
      </c>
      <c r="B1052" s="107">
        <v>33622</v>
      </c>
      <c r="C1052" s="101">
        <v>418.86</v>
      </c>
      <c r="D1052" s="102">
        <v>358.14</v>
      </c>
      <c r="E1052" s="102">
        <f t="shared" si="1"/>
        <v>49.603878116343488</v>
      </c>
      <c r="F1052" s="77">
        <v>2.11</v>
      </c>
      <c r="G1052" s="77">
        <v>0</v>
      </c>
      <c r="H1052" s="77">
        <v>0</v>
      </c>
      <c r="J1052" s="77">
        <f t="shared" si="0"/>
        <v>2.11</v>
      </c>
      <c r="K1052" s="103">
        <v>0</v>
      </c>
      <c r="L1052" s="104">
        <v>1.51</v>
      </c>
      <c r="M1052" s="105">
        <v>0</v>
      </c>
    </row>
    <row r="1053" spans="1:13" x14ac:dyDescent="0.25">
      <c r="A1053" s="100">
        <v>20</v>
      </c>
      <c r="B1053" s="107">
        <v>33623</v>
      </c>
      <c r="C1053" s="101">
        <v>418.82</v>
      </c>
      <c r="D1053" s="102">
        <v>357.58</v>
      </c>
      <c r="E1053" s="102">
        <f t="shared" si="1"/>
        <v>49.526315789473678</v>
      </c>
      <c r="F1053" s="77">
        <v>3.21</v>
      </c>
      <c r="G1053" s="77">
        <v>0</v>
      </c>
      <c r="H1053" s="77">
        <v>0</v>
      </c>
      <c r="J1053" s="77">
        <f t="shared" si="0"/>
        <v>3.21</v>
      </c>
      <c r="K1053" s="103">
        <v>0</v>
      </c>
      <c r="L1053" s="104">
        <v>1.99</v>
      </c>
      <c r="M1053" s="105">
        <v>0</v>
      </c>
    </row>
    <row r="1054" spans="1:13" x14ac:dyDescent="0.25">
      <c r="A1054" s="100">
        <v>21</v>
      </c>
      <c r="B1054" s="107">
        <v>33624</v>
      </c>
      <c r="C1054" s="101">
        <v>418.68</v>
      </c>
      <c r="D1054" s="102">
        <v>355.52</v>
      </c>
      <c r="E1054" s="102">
        <f t="shared" si="1"/>
        <v>49.240997229916893</v>
      </c>
      <c r="F1054" s="77">
        <v>3.1</v>
      </c>
      <c r="G1054" s="77">
        <v>0</v>
      </c>
      <c r="H1054" s="77">
        <v>0</v>
      </c>
      <c r="J1054" s="77">
        <f t="shared" si="0"/>
        <v>3.1</v>
      </c>
      <c r="K1054" s="103">
        <v>0</v>
      </c>
      <c r="L1054" s="104">
        <v>2.04</v>
      </c>
      <c r="M1054" s="105">
        <v>0</v>
      </c>
    </row>
    <row r="1055" spans="1:13" x14ac:dyDescent="0.25">
      <c r="A1055" s="100">
        <v>22</v>
      </c>
      <c r="B1055" s="107">
        <v>33625</v>
      </c>
      <c r="C1055" s="101">
        <v>418.64</v>
      </c>
      <c r="D1055" s="102">
        <v>354.46</v>
      </c>
      <c r="E1055" s="102">
        <f t="shared" si="1"/>
        <v>49.094182825484758</v>
      </c>
      <c r="F1055" s="77">
        <v>4.38</v>
      </c>
      <c r="G1055" s="77">
        <v>0</v>
      </c>
      <c r="H1055" s="77">
        <v>0</v>
      </c>
      <c r="J1055" s="77">
        <f t="shared" si="0"/>
        <v>4.38</v>
      </c>
      <c r="K1055" s="103">
        <v>0</v>
      </c>
      <c r="L1055" s="104">
        <v>2.44</v>
      </c>
      <c r="M1055" s="105">
        <v>0</v>
      </c>
    </row>
    <row r="1056" spans="1:13" x14ac:dyDescent="0.25">
      <c r="A1056" s="100">
        <v>23</v>
      </c>
      <c r="B1056" s="107">
        <v>33626</v>
      </c>
      <c r="C1056" s="101">
        <v>418.48</v>
      </c>
      <c r="D1056" s="102">
        <v>352.72</v>
      </c>
      <c r="E1056" s="102">
        <f t="shared" si="1"/>
        <v>48.853185595567872</v>
      </c>
      <c r="F1056" s="77">
        <v>2.69</v>
      </c>
      <c r="G1056" s="77">
        <v>0</v>
      </c>
      <c r="H1056" s="77">
        <v>0</v>
      </c>
      <c r="J1056" s="77">
        <f t="shared" si="0"/>
        <v>2.69</v>
      </c>
      <c r="K1056" s="103">
        <v>0</v>
      </c>
      <c r="L1056" s="104">
        <v>1.86</v>
      </c>
      <c r="M1056" s="105">
        <v>0</v>
      </c>
    </row>
    <row r="1057" spans="1:13" x14ac:dyDescent="0.25">
      <c r="A1057" s="100">
        <v>24</v>
      </c>
      <c r="B1057" s="107">
        <v>33627</v>
      </c>
      <c r="C1057" s="101">
        <v>418.48</v>
      </c>
      <c r="D1057" s="102">
        <v>352.72</v>
      </c>
      <c r="E1057" s="102">
        <f t="shared" si="1"/>
        <v>48.853185595567872</v>
      </c>
      <c r="F1057" s="77">
        <v>3.23</v>
      </c>
      <c r="G1057" s="77">
        <v>0</v>
      </c>
      <c r="H1057" s="77">
        <v>0</v>
      </c>
      <c r="J1057" s="77">
        <f t="shared" si="0"/>
        <v>3.23</v>
      </c>
      <c r="K1057" s="103">
        <v>0</v>
      </c>
      <c r="L1057" s="104">
        <v>1.76</v>
      </c>
      <c r="M1057" s="105">
        <v>0</v>
      </c>
    </row>
    <row r="1058" spans="1:13" x14ac:dyDescent="0.25">
      <c r="A1058" s="100">
        <v>25</v>
      </c>
      <c r="B1058" s="107">
        <v>33628</v>
      </c>
      <c r="C1058" s="101">
        <v>418.48</v>
      </c>
      <c r="D1058" s="102">
        <v>352.72</v>
      </c>
      <c r="E1058" s="102">
        <f t="shared" si="1"/>
        <v>48.853185595567872</v>
      </c>
      <c r="F1058" s="77">
        <v>2.72</v>
      </c>
      <c r="G1058" s="77">
        <v>0</v>
      </c>
      <c r="H1058" s="77">
        <v>0</v>
      </c>
      <c r="J1058" s="77">
        <f t="shared" si="0"/>
        <v>2.72</v>
      </c>
      <c r="K1058" s="103">
        <v>0</v>
      </c>
      <c r="L1058" s="104">
        <v>1.71</v>
      </c>
      <c r="M1058" s="105">
        <v>0</v>
      </c>
    </row>
    <row r="1059" spans="1:13" x14ac:dyDescent="0.25">
      <c r="A1059" s="100">
        <v>26</v>
      </c>
      <c r="B1059" s="107">
        <v>33629</v>
      </c>
      <c r="C1059" s="101">
        <v>418.39</v>
      </c>
      <c r="D1059" s="102">
        <v>351.46</v>
      </c>
      <c r="E1059" s="102">
        <f t="shared" si="1"/>
        <v>48.6786703601108</v>
      </c>
      <c r="F1059" s="77">
        <v>1.78</v>
      </c>
      <c r="G1059" s="77">
        <v>0</v>
      </c>
      <c r="H1059" s="77">
        <v>0</v>
      </c>
      <c r="J1059" s="77">
        <f t="shared" si="0"/>
        <v>1.78</v>
      </c>
      <c r="K1059" s="103">
        <v>0</v>
      </c>
      <c r="L1059" s="104">
        <v>1.3</v>
      </c>
      <c r="M1059" s="105">
        <v>0</v>
      </c>
    </row>
    <row r="1060" spans="1:13" x14ac:dyDescent="0.25">
      <c r="A1060" s="100">
        <v>27</v>
      </c>
      <c r="B1060" s="107">
        <v>33630</v>
      </c>
      <c r="C1060" s="101">
        <v>418.28</v>
      </c>
      <c r="D1060" s="102">
        <v>349.92</v>
      </c>
      <c r="E1060" s="102">
        <f t="shared" si="1"/>
        <v>48.465373961218837</v>
      </c>
      <c r="F1060" s="77">
        <v>2.1800000000000002</v>
      </c>
      <c r="G1060" s="77">
        <v>0</v>
      </c>
      <c r="H1060" s="77">
        <v>0</v>
      </c>
      <c r="J1060" s="77">
        <f t="shared" si="0"/>
        <v>2.1800000000000002</v>
      </c>
      <c r="K1060" s="103">
        <v>0</v>
      </c>
      <c r="L1060" s="104">
        <v>1.47</v>
      </c>
      <c r="M1060" s="105">
        <v>0</v>
      </c>
    </row>
    <row r="1061" spans="1:13" x14ac:dyDescent="0.25">
      <c r="A1061" s="100">
        <v>28</v>
      </c>
      <c r="B1061" s="107">
        <v>33631</v>
      </c>
      <c r="C1061" s="101">
        <v>418.14</v>
      </c>
      <c r="D1061" s="102">
        <v>347.96</v>
      </c>
      <c r="E1061" s="102">
        <f t="shared" si="1"/>
        <v>48.193905817174517</v>
      </c>
      <c r="F1061" s="77">
        <v>2.5499999999999998</v>
      </c>
      <c r="G1061" s="77">
        <v>0</v>
      </c>
      <c r="H1061" s="77">
        <v>0</v>
      </c>
      <c r="J1061" s="77">
        <f t="shared" si="0"/>
        <v>2.5499999999999998</v>
      </c>
      <c r="K1061" s="103">
        <v>0</v>
      </c>
      <c r="L1061" s="104">
        <v>1.44</v>
      </c>
      <c r="M1061" s="105">
        <v>0</v>
      </c>
    </row>
    <row r="1062" spans="1:13" x14ac:dyDescent="0.25">
      <c r="A1062" s="100">
        <v>29</v>
      </c>
      <c r="B1062" s="107">
        <v>33632</v>
      </c>
      <c r="C1062" s="101">
        <v>417.97</v>
      </c>
      <c r="D1062" s="102">
        <v>345.72</v>
      </c>
      <c r="E1062" s="102">
        <f t="shared" si="1"/>
        <v>47.883656509695292</v>
      </c>
      <c r="F1062" s="77">
        <v>2.17</v>
      </c>
      <c r="G1062" s="77">
        <v>0</v>
      </c>
      <c r="H1062" s="77">
        <v>0</v>
      </c>
      <c r="J1062" s="77">
        <f t="shared" si="0"/>
        <v>2.17</v>
      </c>
      <c r="K1062" s="103">
        <v>0</v>
      </c>
      <c r="L1062" s="104">
        <v>1.5</v>
      </c>
      <c r="M1062" s="105">
        <v>0</v>
      </c>
    </row>
    <row r="1063" spans="1:13" x14ac:dyDescent="0.25">
      <c r="A1063" s="100">
        <v>30</v>
      </c>
      <c r="B1063" s="107">
        <v>33633</v>
      </c>
      <c r="C1063" s="101">
        <v>417.79</v>
      </c>
      <c r="D1063" s="102">
        <v>343.06</v>
      </c>
      <c r="E1063" s="102">
        <f t="shared" si="1"/>
        <v>47.515235457063717</v>
      </c>
      <c r="F1063" s="77">
        <v>2.91</v>
      </c>
      <c r="G1063" s="77">
        <v>0</v>
      </c>
      <c r="H1063" s="77">
        <v>0</v>
      </c>
      <c r="J1063" s="77">
        <f t="shared" si="0"/>
        <v>2.91</v>
      </c>
      <c r="K1063" s="103">
        <v>0</v>
      </c>
      <c r="L1063" s="104">
        <v>1.93</v>
      </c>
      <c r="M1063" s="105">
        <v>0</v>
      </c>
    </row>
    <row r="1064" spans="1:13" x14ac:dyDescent="0.25">
      <c r="A1064" s="100">
        <v>31</v>
      </c>
      <c r="B1064" s="107">
        <v>33634</v>
      </c>
      <c r="C1064" s="101">
        <v>417.58</v>
      </c>
      <c r="D1064" s="102">
        <v>340.17</v>
      </c>
      <c r="E1064" s="102">
        <f t="shared" si="1"/>
        <v>47.114958448753463</v>
      </c>
      <c r="F1064" s="77">
        <v>3.04</v>
      </c>
      <c r="G1064" s="77">
        <v>0</v>
      </c>
      <c r="H1064" s="77">
        <v>0</v>
      </c>
      <c r="J1064" s="77">
        <f t="shared" si="0"/>
        <v>3.04</v>
      </c>
      <c r="K1064" s="103">
        <v>0</v>
      </c>
      <c r="L1064" s="104">
        <v>1.99</v>
      </c>
      <c r="M1064" s="105">
        <v>0</v>
      </c>
    </row>
    <row r="1065" spans="1:13" x14ac:dyDescent="0.25">
      <c r="A1065" s="100">
        <v>32</v>
      </c>
      <c r="B1065" s="107">
        <v>33635</v>
      </c>
      <c r="C1065" s="101">
        <v>417.43</v>
      </c>
      <c r="D1065" s="102">
        <v>340.14</v>
      </c>
      <c r="E1065" s="102">
        <f t="shared" si="1"/>
        <v>47.11080332409972</v>
      </c>
      <c r="G1065" s="77">
        <v>0</v>
      </c>
      <c r="H1065" s="77">
        <v>0</v>
      </c>
      <c r="J1065" s="77">
        <f t="shared" si="0"/>
        <v>0</v>
      </c>
      <c r="K1065" s="103">
        <v>0</v>
      </c>
      <c r="L1065" s="104"/>
      <c r="M1065" s="105">
        <v>0</v>
      </c>
    </row>
    <row r="1066" spans="1:13" x14ac:dyDescent="0.25">
      <c r="A1066" s="100">
        <v>33</v>
      </c>
      <c r="B1066" s="107">
        <v>33636</v>
      </c>
      <c r="C1066" s="101">
        <v>417.35</v>
      </c>
      <c r="D1066" s="102">
        <v>337</v>
      </c>
      <c r="E1066" s="102">
        <f t="shared" si="1"/>
        <v>46.67590027700831</v>
      </c>
      <c r="G1066" s="77">
        <v>0</v>
      </c>
      <c r="H1066" s="77">
        <v>0</v>
      </c>
      <c r="J1066" s="77">
        <f t="shared" si="0"/>
        <v>0</v>
      </c>
      <c r="K1066" s="103">
        <v>0</v>
      </c>
      <c r="L1066" s="104">
        <v>1.41</v>
      </c>
      <c r="M1066" s="105">
        <v>0</v>
      </c>
    </row>
    <row r="1067" spans="1:13" x14ac:dyDescent="0.25">
      <c r="A1067" s="100">
        <v>34</v>
      </c>
      <c r="B1067" s="107">
        <v>33637</v>
      </c>
      <c r="C1067" s="101">
        <v>417.17</v>
      </c>
      <c r="D1067" s="102">
        <v>334.58</v>
      </c>
      <c r="E1067" s="102">
        <f t="shared" si="1"/>
        <v>46.340720221606645</v>
      </c>
      <c r="F1067" s="77">
        <v>3.04</v>
      </c>
      <c r="G1067" s="77">
        <v>0</v>
      </c>
      <c r="H1067" s="77">
        <v>0</v>
      </c>
      <c r="J1067" s="77">
        <f t="shared" si="0"/>
        <v>3.04</v>
      </c>
      <c r="K1067" s="103">
        <v>0</v>
      </c>
      <c r="L1067" s="104">
        <v>1.68</v>
      </c>
      <c r="M1067" s="105">
        <v>0</v>
      </c>
    </row>
    <row r="1068" spans="1:13" x14ac:dyDescent="0.25">
      <c r="A1068" s="100">
        <v>35</v>
      </c>
      <c r="B1068" s="107">
        <v>33638</v>
      </c>
      <c r="C1068" s="101">
        <v>416.9</v>
      </c>
      <c r="D1068" s="102">
        <v>330.9</v>
      </c>
      <c r="E1068" s="102">
        <f t="shared" si="1"/>
        <v>45.831024930747922</v>
      </c>
      <c r="F1068" s="77">
        <v>2.69</v>
      </c>
      <c r="G1068" s="77">
        <v>0</v>
      </c>
      <c r="H1068" s="77">
        <v>0</v>
      </c>
      <c r="J1068" s="77">
        <f t="shared" si="0"/>
        <v>2.69</v>
      </c>
      <c r="K1068" s="103">
        <v>0</v>
      </c>
      <c r="L1068" s="104">
        <v>1.68</v>
      </c>
      <c r="M1068" s="105">
        <v>0</v>
      </c>
    </row>
    <row r="1069" spans="1:13" x14ac:dyDescent="0.25">
      <c r="A1069" s="100">
        <v>36</v>
      </c>
      <c r="B1069" s="107">
        <v>33639</v>
      </c>
      <c r="C1069" s="101">
        <v>416.75</v>
      </c>
      <c r="D1069" s="102">
        <v>329.04</v>
      </c>
      <c r="E1069" s="102">
        <f t="shared" si="1"/>
        <v>45.573407202216067</v>
      </c>
      <c r="F1069" s="77">
        <v>3.61</v>
      </c>
      <c r="G1069" s="77">
        <v>0</v>
      </c>
      <c r="H1069" s="77">
        <v>0</v>
      </c>
      <c r="J1069" s="77">
        <f t="shared" si="0"/>
        <v>3.61</v>
      </c>
      <c r="K1069" s="103">
        <v>0</v>
      </c>
      <c r="L1069" s="104">
        <v>1.73</v>
      </c>
      <c r="M1069" s="105">
        <v>0</v>
      </c>
    </row>
    <row r="1070" spans="1:13" x14ac:dyDescent="0.25">
      <c r="A1070" s="100">
        <v>37</v>
      </c>
      <c r="B1070" s="107">
        <v>33640</v>
      </c>
      <c r="C1070" s="101">
        <v>416.51</v>
      </c>
      <c r="D1070" s="102">
        <v>325.73</v>
      </c>
      <c r="E1070" s="102">
        <f t="shared" si="1"/>
        <v>45.11495844875347</v>
      </c>
      <c r="F1070" s="77">
        <v>2.23</v>
      </c>
      <c r="G1070" s="77">
        <v>0</v>
      </c>
      <c r="H1070" s="77">
        <v>0</v>
      </c>
      <c r="J1070" s="77">
        <f t="shared" si="0"/>
        <v>2.23</v>
      </c>
      <c r="K1070" s="103">
        <v>0</v>
      </c>
      <c r="L1070" s="104">
        <v>1.25</v>
      </c>
      <c r="M1070" s="105">
        <v>0</v>
      </c>
    </row>
    <row r="1071" spans="1:13" x14ac:dyDescent="0.25">
      <c r="A1071" s="100">
        <v>38</v>
      </c>
      <c r="B1071" s="107">
        <v>33641</v>
      </c>
      <c r="C1071" s="101">
        <v>416.27</v>
      </c>
      <c r="D1071" s="102">
        <v>322.51</v>
      </c>
      <c r="E1071" s="102">
        <f t="shared" si="1"/>
        <v>44.668975069252078</v>
      </c>
      <c r="F1071" s="77">
        <v>2.54</v>
      </c>
      <c r="G1071" s="77">
        <v>0</v>
      </c>
      <c r="H1071" s="77">
        <v>0</v>
      </c>
      <c r="J1071" s="77">
        <f t="shared" si="0"/>
        <v>2.54</v>
      </c>
      <c r="K1071" s="103">
        <v>0</v>
      </c>
      <c r="L1071" s="104">
        <v>1.95</v>
      </c>
      <c r="M1071" s="105">
        <v>0</v>
      </c>
    </row>
    <row r="1072" spans="1:13" x14ac:dyDescent="0.25">
      <c r="A1072" s="100">
        <v>39</v>
      </c>
      <c r="B1072" s="107">
        <v>33642</v>
      </c>
      <c r="C1072" s="101">
        <v>415.99</v>
      </c>
      <c r="D1072" s="102">
        <v>318.87</v>
      </c>
      <c r="E1072" s="102">
        <f t="shared" si="1"/>
        <v>44.164819944598335</v>
      </c>
      <c r="F1072" s="77">
        <v>3.09</v>
      </c>
      <c r="G1072" s="77">
        <v>0</v>
      </c>
      <c r="H1072" s="77">
        <v>0</v>
      </c>
      <c r="J1072" s="77">
        <f t="shared" si="0"/>
        <v>3.09</v>
      </c>
      <c r="K1072" s="103">
        <v>0</v>
      </c>
      <c r="L1072" s="104">
        <v>1.65</v>
      </c>
      <c r="M1072" s="105">
        <v>0</v>
      </c>
    </row>
    <row r="1073" spans="1:13" x14ac:dyDescent="0.25">
      <c r="A1073" s="100">
        <v>40</v>
      </c>
      <c r="B1073" s="107">
        <v>33643</v>
      </c>
      <c r="C1073" s="101">
        <v>415.73</v>
      </c>
      <c r="D1073" s="102">
        <v>315.49</v>
      </c>
      <c r="E1073" s="102">
        <f t="shared" si="1"/>
        <v>43.696675900277008</v>
      </c>
      <c r="F1073" s="77">
        <v>0.63</v>
      </c>
      <c r="G1073" s="77">
        <v>0</v>
      </c>
      <c r="H1073" s="77">
        <v>0</v>
      </c>
      <c r="J1073" s="77">
        <f t="shared" si="0"/>
        <v>0.63</v>
      </c>
      <c r="K1073" s="103">
        <v>0</v>
      </c>
      <c r="L1073" s="104">
        <v>0.61</v>
      </c>
      <c r="M1073" s="105">
        <v>0</v>
      </c>
    </row>
    <row r="1074" spans="1:13" x14ac:dyDescent="0.25">
      <c r="A1074" s="100">
        <v>41</v>
      </c>
      <c r="B1074" s="107">
        <v>33644</v>
      </c>
      <c r="C1074" s="101">
        <v>415.65</v>
      </c>
      <c r="D1074" s="102">
        <v>314.45</v>
      </c>
      <c r="E1074" s="102">
        <f t="shared" si="1"/>
        <v>43.552631578947363</v>
      </c>
      <c r="F1074" s="77">
        <v>1.49</v>
      </c>
      <c r="G1074" s="77">
        <v>0</v>
      </c>
      <c r="H1074" s="77">
        <v>0</v>
      </c>
      <c r="J1074" s="77">
        <f t="shared" si="0"/>
        <v>1.49</v>
      </c>
      <c r="K1074" s="103">
        <v>0</v>
      </c>
      <c r="L1074" s="104">
        <v>1.36</v>
      </c>
      <c r="M1074" s="105">
        <v>0</v>
      </c>
    </row>
    <row r="1075" spans="1:13" x14ac:dyDescent="0.25">
      <c r="A1075" s="100">
        <v>42</v>
      </c>
      <c r="B1075" s="107">
        <v>33645</v>
      </c>
      <c r="C1075" s="101">
        <v>415.49</v>
      </c>
      <c r="D1075" s="102">
        <v>312.37</v>
      </c>
      <c r="E1075" s="102">
        <f t="shared" si="1"/>
        <v>43.264542936288095</v>
      </c>
      <c r="F1075" s="77">
        <v>3.91</v>
      </c>
      <c r="G1075" s="77">
        <v>0</v>
      </c>
      <c r="H1075" s="77">
        <v>0</v>
      </c>
      <c r="J1075" s="77">
        <f t="shared" si="0"/>
        <v>3.91</v>
      </c>
      <c r="K1075" s="103">
        <v>0</v>
      </c>
      <c r="L1075" s="104">
        <v>2.17</v>
      </c>
      <c r="M1075" s="105">
        <v>0</v>
      </c>
    </row>
    <row r="1076" spans="1:13" x14ac:dyDescent="0.25">
      <c r="A1076" s="100">
        <v>43</v>
      </c>
      <c r="B1076" s="107">
        <v>33646</v>
      </c>
      <c r="C1076" s="101">
        <v>415.12</v>
      </c>
      <c r="D1076" s="102">
        <v>307.66000000000003</v>
      </c>
      <c r="E1076" s="102">
        <f t="shared" si="1"/>
        <v>42.612188365650972</v>
      </c>
      <c r="F1076" s="77">
        <v>4.03</v>
      </c>
      <c r="G1076" s="77">
        <v>0</v>
      </c>
      <c r="H1076" s="77">
        <v>0</v>
      </c>
      <c r="J1076" s="77">
        <f t="shared" si="0"/>
        <v>4.03</v>
      </c>
      <c r="K1076" s="103">
        <v>0</v>
      </c>
      <c r="L1076" s="104">
        <v>2.2999999999999998</v>
      </c>
      <c r="M1076" s="105">
        <v>0</v>
      </c>
    </row>
    <row r="1077" spans="1:13" x14ac:dyDescent="0.25">
      <c r="A1077" s="100">
        <v>44</v>
      </c>
      <c r="B1077" s="107">
        <v>33647</v>
      </c>
      <c r="C1077" s="101">
        <v>414.72</v>
      </c>
      <c r="D1077" s="102">
        <v>302.64</v>
      </c>
      <c r="E1077" s="102">
        <f t="shared" si="1"/>
        <v>41.916897506925203</v>
      </c>
      <c r="F1077" s="77">
        <v>5.31</v>
      </c>
      <c r="G1077" s="77">
        <v>0</v>
      </c>
      <c r="H1077" s="77">
        <v>0</v>
      </c>
      <c r="J1077" s="77">
        <f t="shared" si="0"/>
        <v>5.31</v>
      </c>
      <c r="K1077" s="103">
        <v>0</v>
      </c>
      <c r="L1077" s="104">
        <v>2.42</v>
      </c>
      <c r="M1077" s="105">
        <v>0</v>
      </c>
    </row>
    <row r="1078" spans="1:13" x14ac:dyDescent="0.25">
      <c r="A1078" s="100">
        <v>45</v>
      </c>
      <c r="B1078" s="107">
        <v>33648</v>
      </c>
      <c r="C1078" s="101">
        <v>414.29</v>
      </c>
      <c r="D1078" s="102">
        <v>297.27999999999997</v>
      </c>
      <c r="E1078" s="102">
        <f t="shared" si="1"/>
        <v>41.174515235457058</v>
      </c>
      <c r="F1078" s="77">
        <v>4.47</v>
      </c>
      <c r="G1078" s="77">
        <v>0</v>
      </c>
      <c r="H1078" s="77">
        <v>0</v>
      </c>
      <c r="J1078" s="77">
        <f t="shared" si="0"/>
        <v>4.47</v>
      </c>
      <c r="K1078" s="103">
        <v>0</v>
      </c>
      <c r="L1078" s="104">
        <v>2.39</v>
      </c>
      <c r="M1078" s="105">
        <v>0</v>
      </c>
    </row>
    <row r="1079" spans="1:13" x14ac:dyDescent="0.25">
      <c r="A1079" s="100">
        <v>46</v>
      </c>
      <c r="B1079" s="107">
        <v>33649</v>
      </c>
      <c r="C1079" s="101">
        <v>413.88</v>
      </c>
      <c r="D1079" s="102">
        <v>292.26</v>
      </c>
      <c r="E1079" s="102">
        <f t="shared" si="1"/>
        <v>40.479224376731295</v>
      </c>
      <c r="F1079" s="77">
        <v>3.84</v>
      </c>
      <c r="G1079" s="77">
        <v>0</v>
      </c>
      <c r="H1079" s="77">
        <v>0</v>
      </c>
      <c r="J1079" s="77">
        <f t="shared" si="0"/>
        <v>3.84</v>
      </c>
      <c r="K1079" s="103">
        <v>0</v>
      </c>
      <c r="L1079" s="104">
        <v>2.02</v>
      </c>
      <c r="M1079" s="105">
        <v>0</v>
      </c>
    </row>
    <row r="1080" spans="1:13" x14ac:dyDescent="0.25">
      <c r="A1080" s="100">
        <v>47</v>
      </c>
      <c r="B1080" s="107">
        <v>33650</v>
      </c>
      <c r="C1080" s="101">
        <v>413.47</v>
      </c>
      <c r="D1080" s="102">
        <v>287.33999999999997</v>
      </c>
      <c r="E1080" s="102">
        <f t="shared" si="1"/>
        <v>39.797783933517998</v>
      </c>
      <c r="F1080" s="77">
        <v>4.34</v>
      </c>
      <c r="G1080" s="77">
        <v>0</v>
      </c>
      <c r="H1080" s="77">
        <v>0</v>
      </c>
      <c r="J1080" s="77">
        <f t="shared" si="0"/>
        <v>4.34</v>
      </c>
      <c r="K1080" s="103">
        <v>0</v>
      </c>
      <c r="L1080" s="104">
        <v>2.39</v>
      </c>
      <c r="M1080" s="105">
        <v>0</v>
      </c>
    </row>
    <row r="1081" spans="1:13" x14ac:dyDescent="0.25">
      <c r="A1081" s="100">
        <v>48</v>
      </c>
      <c r="B1081" s="107">
        <v>33651</v>
      </c>
      <c r="C1081" s="101">
        <v>413.03</v>
      </c>
      <c r="D1081" s="102">
        <v>282.06</v>
      </c>
      <c r="E1081" s="102">
        <f t="shared" si="1"/>
        <v>39.066481994459835</v>
      </c>
      <c r="F1081" s="77">
        <v>3.82</v>
      </c>
      <c r="G1081" s="77">
        <v>0</v>
      </c>
      <c r="H1081" s="77">
        <v>0</v>
      </c>
      <c r="J1081" s="77">
        <f t="shared" si="0"/>
        <v>3.82</v>
      </c>
      <c r="K1081" s="103">
        <v>0</v>
      </c>
      <c r="L1081" s="104">
        <v>2.15</v>
      </c>
      <c r="M1081" s="105">
        <v>0</v>
      </c>
    </row>
    <row r="1082" spans="1:13" x14ac:dyDescent="0.25">
      <c r="A1082" s="100">
        <v>49</v>
      </c>
      <c r="B1082" s="107">
        <v>33652</v>
      </c>
      <c r="C1082" s="101">
        <v>412.62</v>
      </c>
      <c r="D1082" s="102">
        <v>277.32</v>
      </c>
      <c r="E1082" s="102">
        <f t="shared" si="1"/>
        <v>38.409972299168977</v>
      </c>
      <c r="F1082" s="77">
        <v>3.16</v>
      </c>
      <c r="G1082" s="77">
        <v>0</v>
      </c>
      <c r="H1082" s="77">
        <v>0</v>
      </c>
      <c r="J1082" s="77">
        <f t="shared" si="0"/>
        <v>3.16</v>
      </c>
      <c r="K1082" s="103">
        <v>0</v>
      </c>
      <c r="L1082" s="104">
        <v>1.79</v>
      </c>
      <c r="M1082" s="105">
        <v>0</v>
      </c>
    </row>
    <row r="1083" spans="1:13" x14ac:dyDescent="0.25">
      <c r="A1083" s="100">
        <v>50</v>
      </c>
      <c r="B1083" s="107">
        <v>33653</v>
      </c>
      <c r="C1083" s="101">
        <v>412.28</v>
      </c>
      <c r="D1083" s="102">
        <v>273.38</v>
      </c>
      <c r="E1083" s="102">
        <f t="shared" si="1"/>
        <v>37.864265927977833</v>
      </c>
      <c r="F1083" s="77">
        <v>4.6399999999999997</v>
      </c>
      <c r="G1083" s="77">
        <v>0</v>
      </c>
      <c r="H1083" s="77">
        <v>0</v>
      </c>
      <c r="J1083" s="77">
        <f t="shared" si="0"/>
        <v>4.6399999999999997</v>
      </c>
      <c r="K1083" s="103">
        <v>0</v>
      </c>
      <c r="L1083" s="104">
        <v>2.2400000000000002</v>
      </c>
      <c r="M1083" s="105">
        <v>0</v>
      </c>
    </row>
    <row r="1084" spans="1:13" x14ac:dyDescent="0.25">
      <c r="A1084" s="100">
        <v>51</v>
      </c>
      <c r="B1084" s="107">
        <v>33654</v>
      </c>
      <c r="C1084" s="101">
        <v>411.25</v>
      </c>
      <c r="D1084" s="102">
        <v>268.45</v>
      </c>
      <c r="E1084" s="102">
        <f t="shared" si="1"/>
        <v>37.18144044321329</v>
      </c>
      <c r="F1084" s="77">
        <v>2.6</v>
      </c>
      <c r="G1084" s="77">
        <v>0</v>
      </c>
      <c r="H1084" s="77">
        <v>0</v>
      </c>
      <c r="J1084" s="77">
        <f t="shared" si="0"/>
        <v>2.6</v>
      </c>
      <c r="K1084" s="103">
        <v>0</v>
      </c>
      <c r="L1084" s="104">
        <v>1.64</v>
      </c>
      <c r="M1084" s="105">
        <v>0</v>
      </c>
    </row>
    <row r="1085" spans="1:13" x14ac:dyDescent="0.25">
      <c r="A1085" s="100">
        <v>52</v>
      </c>
      <c r="B1085" s="107">
        <v>33655</v>
      </c>
      <c r="C1085" s="101">
        <v>411.48</v>
      </c>
      <c r="D1085" s="102">
        <v>264.27999999999997</v>
      </c>
      <c r="E1085" s="102">
        <f t="shared" si="1"/>
        <v>36.603878116343488</v>
      </c>
      <c r="F1085" s="77">
        <v>3.28</v>
      </c>
      <c r="G1085" s="77">
        <v>0</v>
      </c>
      <c r="H1085" s="77">
        <v>0</v>
      </c>
      <c r="J1085" s="77">
        <f t="shared" si="0"/>
        <v>3.28</v>
      </c>
      <c r="K1085" s="103">
        <v>0</v>
      </c>
      <c r="L1085" s="104">
        <v>2.27</v>
      </c>
      <c r="M1085" s="105">
        <v>0</v>
      </c>
    </row>
    <row r="1086" spans="1:13" x14ac:dyDescent="0.25">
      <c r="A1086" s="100">
        <v>53</v>
      </c>
      <c r="B1086" s="107">
        <v>33656</v>
      </c>
      <c r="C1086" s="101">
        <v>411.07</v>
      </c>
      <c r="D1086" s="102">
        <v>259.77</v>
      </c>
      <c r="E1086" s="102">
        <f t="shared" si="1"/>
        <v>35.979224376731302</v>
      </c>
      <c r="F1086" s="77">
        <v>4.0599999999999996</v>
      </c>
      <c r="G1086" s="77">
        <v>0</v>
      </c>
      <c r="H1086" s="77">
        <v>0</v>
      </c>
      <c r="J1086" s="77">
        <f t="shared" si="0"/>
        <v>4.0599999999999996</v>
      </c>
      <c r="K1086" s="103">
        <v>0</v>
      </c>
      <c r="L1086" s="104">
        <v>1.91</v>
      </c>
      <c r="M1086" s="105">
        <v>0</v>
      </c>
    </row>
    <row r="1087" spans="1:13" x14ac:dyDescent="0.25">
      <c r="A1087" s="100">
        <v>54</v>
      </c>
      <c r="B1087" s="107">
        <v>33657</v>
      </c>
      <c r="C1087" s="101">
        <v>410.67</v>
      </c>
      <c r="D1087" s="102">
        <v>255.4</v>
      </c>
      <c r="E1087" s="102">
        <f t="shared" si="1"/>
        <v>35.373961218836563</v>
      </c>
      <c r="F1087" s="77">
        <v>2.15</v>
      </c>
      <c r="G1087" s="77">
        <v>0</v>
      </c>
      <c r="H1087" s="77">
        <v>0</v>
      </c>
      <c r="J1087" s="77">
        <f t="shared" si="0"/>
        <v>2.15</v>
      </c>
      <c r="K1087" s="103">
        <v>0</v>
      </c>
      <c r="L1087" s="104">
        <v>1.1499999999999999</v>
      </c>
      <c r="M1087" s="105">
        <v>0</v>
      </c>
    </row>
    <row r="1088" spans="1:13" x14ac:dyDescent="0.25">
      <c r="A1088" s="100">
        <v>55</v>
      </c>
      <c r="B1088" s="107">
        <v>33658</v>
      </c>
      <c r="C1088" s="101">
        <v>410.38</v>
      </c>
      <c r="D1088" s="102">
        <v>252.72</v>
      </c>
      <c r="E1088" s="102">
        <f t="shared" si="1"/>
        <v>35.00277008310249</v>
      </c>
      <c r="F1088" s="77">
        <v>3.43</v>
      </c>
      <c r="G1088" s="77">
        <v>0</v>
      </c>
      <c r="H1088" s="77">
        <v>0</v>
      </c>
      <c r="J1088" s="77">
        <f t="shared" si="0"/>
        <v>3.43</v>
      </c>
      <c r="K1088" s="103">
        <v>0</v>
      </c>
      <c r="L1088" s="104">
        <v>1.99</v>
      </c>
      <c r="M1088" s="105">
        <v>0</v>
      </c>
    </row>
    <row r="1089" spans="1:13" x14ac:dyDescent="0.25">
      <c r="A1089" s="100">
        <v>56</v>
      </c>
      <c r="B1089" s="107">
        <v>33659</v>
      </c>
      <c r="C1089" s="101">
        <v>409.96</v>
      </c>
      <c r="D1089" s="102">
        <v>247.86</v>
      </c>
      <c r="E1089" s="102">
        <f t="shared" si="1"/>
        <v>34.329639889196677</v>
      </c>
      <c r="F1089" s="77">
        <v>4.5</v>
      </c>
      <c r="G1089" s="77">
        <v>0</v>
      </c>
      <c r="H1089" s="77">
        <v>0</v>
      </c>
      <c r="J1089" s="77">
        <f t="shared" si="0"/>
        <v>4.5</v>
      </c>
      <c r="K1089" s="103">
        <v>0</v>
      </c>
      <c r="L1089" s="104">
        <v>2.4500000000000002</v>
      </c>
      <c r="M1089" s="105">
        <v>0</v>
      </c>
    </row>
    <row r="1090" spans="1:13" x14ac:dyDescent="0.25">
      <c r="A1090" s="100">
        <v>57</v>
      </c>
      <c r="B1090" s="107">
        <v>33660</v>
      </c>
      <c r="C1090" s="101">
        <v>409.42</v>
      </c>
      <c r="D1090" s="102">
        <v>242.2</v>
      </c>
      <c r="E1090" s="102">
        <f t="shared" si="1"/>
        <v>33.545706371191137</v>
      </c>
      <c r="F1090" s="77">
        <v>3.52</v>
      </c>
      <c r="G1090" s="77">
        <v>0</v>
      </c>
      <c r="H1090" s="77">
        <v>0</v>
      </c>
      <c r="J1090" s="77">
        <f t="shared" si="0"/>
        <v>3.52</v>
      </c>
      <c r="K1090" s="103">
        <v>0</v>
      </c>
      <c r="L1090" s="104">
        <v>1.85</v>
      </c>
      <c r="M1090" s="105">
        <v>0</v>
      </c>
    </row>
    <row r="1091" spans="1:13" x14ac:dyDescent="0.25">
      <c r="A1091" s="100">
        <v>58</v>
      </c>
      <c r="B1091" s="107">
        <v>33661</v>
      </c>
      <c r="C1091" s="101">
        <v>409.14</v>
      </c>
      <c r="D1091" s="102">
        <v>239.3</v>
      </c>
      <c r="E1091" s="102">
        <f t="shared" si="1"/>
        <v>33.144044321329638</v>
      </c>
      <c r="F1091" s="77">
        <v>5.01</v>
      </c>
      <c r="G1091" s="77">
        <v>0</v>
      </c>
      <c r="H1091" s="77">
        <v>0</v>
      </c>
      <c r="J1091" s="77">
        <f t="shared" si="0"/>
        <v>5.01</v>
      </c>
      <c r="K1091" s="103">
        <v>0</v>
      </c>
      <c r="L1091" s="104">
        <v>2.31</v>
      </c>
      <c r="M1091" s="105">
        <v>0</v>
      </c>
    </row>
    <row r="1092" spans="1:13" x14ac:dyDescent="0.25">
      <c r="A1092" s="100">
        <v>59</v>
      </c>
      <c r="B1092" s="107">
        <v>33662</v>
      </c>
      <c r="C1092" s="101">
        <v>408.37</v>
      </c>
      <c r="D1092" s="102">
        <v>231.5</v>
      </c>
      <c r="E1092" s="102">
        <f t="shared" si="1"/>
        <v>32.063711911357338</v>
      </c>
      <c r="F1092" s="77">
        <v>4.53</v>
      </c>
      <c r="G1092" s="77">
        <v>0</v>
      </c>
      <c r="H1092" s="77">
        <v>0</v>
      </c>
      <c r="J1092" s="77">
        <f t="shared" si="0"/>
        <v>4.53</v>
      </c>
      <c r="K1092" s="103">
        <v>0</v>
      </c>
      <c r="L1092" s="104">
        <v>2.19</v>
      </c>
      <c r="M1092" s="105">
        <v>0</v>
      </c>
    </row>
    <row r="1093" spans="1:13" x14ac:dyDescent="0.25">
      <c r="A1093" s="100">
        <v>60</v>
      </c>
      <c r="B1093" s="107">
        <v>33663</v>
      </c>
      <c r="C1093" s="101">
        <v>407.9</v>
      </c>
      <c r="D1093" s="102">
        <v>226.9</v>
      </c>
      <c r="E1093" s="102">
        <f t="shared" si="1"/>
        <v>31.426592797783936</v>
      </c>
      <c r="F1093" s="77">
        <v>3.52</v>
      </c>
      <c r="G1093" s="77">
        <v>0</v>
      </c>
      <c r="H1093" s="77">
        <v>0</v>
      </c>
      <c r="J1093" s="77">
        <f t="shared" si="0"/>
        <v>3.52</v>
      </c>
      <c r="K1093" s="103">
        <v>0</v>
      </c>
      <c r="L1093" s="104">
        <v>1.94</v>
      </c>
      <c r="M1093" s="105">
        <v>0</v>
      </c>
    </row>
    <row r="1094" spans="1:13" x14ac:dyDescent="0.25">
      <c r="A1094" s="100">
        <v>61</v>
      </c>
      <c r="B1094" s="107">
        <v>33664</v>
      </c>
      <c r="C1094" s="101">
        <v>407.44</v>
      </c>
      <c r="D1094" s="102">
        <v>222.4</v>
      </c>
      <c r="E1094" s="102">
        <f t="shared" si="1"/>
        <v>30.803324099722996</v>
      </c>
      <c r="F1094" s="77">
        <v>1.74</v>
      </c>
      <c r="G1094" s="77">
        <v>0</v>
      </c>
      <c r="H1094" s="77">
        <v>0</v>
      </c>
      <c r="J1094" s="77">
        <f t="shared" si="0"/>
        <v>1.74</v>
      </c>
      <c r="K1094" s="103">
        <v>0</v>
      </c>
      <c r="L1094" s="104">
        <v>1.22</v>
      </c>
      <c r="M1094" s="105">
        <v>0</v>
      </c>
    </row>
    <row r="1095" spans="1:13" x14ac:dyDescent="0.25">
      <c r="A1095" s="100">
        <v>62</v>
      </c>
      <c r="B1095" s="107">
        <v>33665</v>
      </c>
      <c r="C1095" s="101">
        <v>407.16</v>
      </c>
      <c r="D1095" s="102">
        <v>219.74</v>
      </c>
      <c r="E1095" s="102">
        <f t="shared" si="1"/>
        <v>30.434903047091417</v>
      </c>
      <c r="F1095" s="77">
        <v>3.53</v>
      </c>
      <c r="G1095" s="77">
        <v>0</v>
      </c>
      <c r="H1095" s="77">
        <v>0</v>
      </c>
      <c r="J1095" s="77">
        <f t="shared" si="0"/>
        <v>3.53</v>
      </c>
      <c r="K1095" s="103">
        <v>0</v>
      </c>
      <c r="L1095" s="104">
        <v>1.93</v>
      </c>
      <c r="M1095" s="105">
        <v>0</v>
      </c>
    </row>
    <row r="1096" spans="1:13" x14ac:dyDescent="0.25">
      <c r="A1096" s="100">
        <v>63</v>
      </c>
      <c r="B1096" s="107">
        <v>33666</v>
      </c>
      <c r="C1096" s="101">
        <v>406.68</v>
      </c>
      <c r="D1096" s="102">
        <v>215.22</v>
      </c>
      <c r="E1096" s="102">
        <f t="shared" si="1"/>
        <v>29.808864265927976</v>
      </c>
      <c r="F1096" s="77">
        <v>4.3499999999999996</v>
      </c>
      <c r="G1096" s="77">
        <v>0</v>
      </c>
      <c r="H1096" s="77">
        <v>0</v>
      </c>
      <c r="J1096" s="77">
        <f t="shared" si="0"/>
        <v>4.3499999999999996</v>
      </c>
      <c r="K1096" s="103">
        <v>0</v>
      </c>
      <c r="L1096" s="104">
        <v>2.1800000000000002</v>
      </c>
      <c r="M1096" s="105">
        <v>0</v>
      </c>
    </row>
    <row r="1097" spans="1:13" x14ac:dyDescent="0.25">
      <c r="A1097" s="100">
        <v>64</v>
      </c>
      <c r="B1097" s="107">
        <v>33667</v>
      </c>
      <c r="C1097" s="101">
        <v>405.99</v>
      </c>
      <c r="D1097" s="102">
        <v>208.73</v>
      </c>
      <c r="E1097" s="102">
        <f t="shared" si="1"/>
        <v>28.909972299168974</v>
      </c>
      <c r="F1097" s="77">
        <v>6.22</v>
      </c>
      <c r="G1097" s="77">
        <v>0</v>
      </c>
      <c r="H1097" s="77">
        <v>0</v>
      </c>
      <c r="J1097" s="77">
        <f t="shared" si="0"/>
        <v>6.22</v>
      </c>
      <c r="K1097" s="103">
        <v>0</v>
      </c>
      <c r="L1097" s="104">
        <v>3.02</v>
      </c>
      <c r="M1097" s="105">
        <v>0</v>
      </c>
    </row>
    <row r="1098" spans="1:13" x14ac:dyDescent="0.25">
      <c r="A1098" s="100">
        <v>65</v>
      </c>
      <c r="B1098" s="107">
        <v>33668</v>
      </c>
      <c r="C1098" s="101">
        <v>405.18</v>
      </c>
      <c r="D1098" s="102">
        <v>201.72</v>
      </c>
      <c r="E1098" s="102">
        <f t="shared" si="1"/>
        <v>27.939058171745152</v>
      </c>
      <c r="F1098" s="77">
        <v>5.82</v>
      </c>
      <c r="G1098" s="77">
        <v>0</v>
      </c>
      <c r="H1098" s="77">
        <v>0</v>
      </c>
      <c r="J1098" s="77">
        <f t="shared" ref="J1098:J1161" si="2">SUM(F1098:H1098)</f>
        <v>5.82</v>
      </c>
      <c r="K1098" s="103">
        <v>0</v>
      </c>
      <c r="L1098" s="104">
        <v>3.66</v>
      </c>
      <c r="M1098" s="105">
        <v>0</v>
      </c>
    </row>
    <row r="1099" spans="1:13" x14ac:dyDescent="0.25">
      <c r="A1099" s="100">
        <v>66</v>
      </c>
      <c r="B1099" s="107">
        <v>33669</v>
      </c>
      <c r="C1099" s="101">
        <v>404.19</v>
      </c>
      <c r="D1099" s="102"/>
      <c r="E1099" s="102">
        <f t="shared" ref="E1099:E1162" si="3">(D1099/722)*100</f>
        <v>0</v>
      </c>
      <c r="F1099" s="77">
        <v>3.09</v>
      </c>
      <c r="G1099" s="77">
        <v>0</v>
      </c>
      <c r="H1099" s="77">
        <v>0</v>
      </c>
      <c r="J1099" s="77">
        <f t="shared" si="2"/>
        <v>3.09</v>
      </c>
      <c r="K1099" s="103">
        <v>0</v>
      </c>
      <c r="L1099" s="104">
        <v>1.87</v>
      </c>
      <c r="M1099" s="105">
        <v>0</v>
      </c>
    </row>
    <row r="1100" spans="1:13" x14ac:dyDescent="0.25">
      <c r="A1100" s="100">
        <v>67</v>
      </c>
      <c r="B1100" s="107">
        <v>33670</v>
      </c>
      <c r="C1100" s="101">
        <v>403.92</v>
      </c>
      <c r="D1100" s="102">
        <v>190.98</v>
      </c>
      <c r="E1100" s="102">
        <f t="shared" si="3"/>
        <v>26.451523545706369</v>
      </c>
      <c r="F1100" s="77">
        <v>3.31</v>
      </c>
      <c r="G1100" s="77">
        <v>0</v>
      </c>
      <c r="H1100" s="77">
        <v>0</v>
      </c>
      <c r="J1100" s="77">
        <f t="shared" si="2"/>
        <v>3.31</v>
      </c>
      <c r="K1100" s="103">
        <v>0</v>
      </c>
      <c r="L1100" s="104">
        <v>1.76</v>
      </c>
      <c r="M1100" s="105">
        <v>0</v>
      </c>
    </row>
    <row r="1101" spans="1:13" x14ac:dyDescent="0.25">
      <c r="A1101" s="100">
        <v>68</v>
      </c>
      <c r="B1101" s="107">
        <v>33671</v>
      </c>
      <c r="C1101" s="101">
        <v>403.43</v>
      </c>
      <c r="D1101" s="102">
        <v>187.04</v>
      </c>
      <c r="E1101" s="102">
        <f t="shared" si="3"/>
        <v>25.905817174515235</v>
      </c>
      <c r="F1101" s="77">
        <v>1.43</v>
      </c>
      <c r="G1101" s="77">
        <v>0</v>
      </c>
      <c r="H1101" s="77">
        <v>0</v>
      </c>
      <c r="J1101" s="77">
        <f t="shared" si="2"/>
        <v>1.43</v>
      </c>
      <c r="K1101" s="103">
        <v>0</v>
      </c>
      <c r="L1101" s="104">
        <v>0.76</v>
      </c>
      <c r="M1101" s="105">
        <v>0</v>
      </c>
    </row>
    <row r="1102" spans="1:13" x14ac:dyDescent="0.25">
      <c r="A1102" s="100">
        <v>69</v>
      </c>
      <c r="B1102" s="107">
        <v>33672</v>
      </c>
      <c r="C1102" s="101">
        <v>403.25</v>
      </c>
      <c r="D1102" s="102">
        <v>185.5</v>
      </c>
      <c r="E1102" s="102">
        <f t="shared" si="3"/>
        <v>25.692520775623269</v>
      </c>
      <c r="F1102" s="77">
        <v>4.7</v>
      </c>
      <c r="G1102" s="77">
        <v>0</v>
      </c>
      <c r="H1102" s="77">
        <v>0</v>
      </c>
      <c r="J1102" s="77">
        <f t="shared" si="2"/>
        <v>4.7</v>
      </c>
      <c r="K1102" s="103">
        <v>0</v>
      </c>
      <c r="L1102" s="104">
        <v>2.1800000000000002</v>
      </c>
      <c r="M1102" s="105">
        <v>0</v>
      </c>
    </row>
    <row r="1103" spans="1:13" x14ac:dyDescent="0.25">
      <c r="A1103" s="100">
        <v>70</v>
      </c>
      <c r="B1103" s="107">
        <v>33673</v>
      </c>
      <c r="C1103" s="101">
        <v>402.55</v>
      </c>
      <c r="D1103" s="102">
        <v>180</v>
      </c>
      <c r="E1103" s="102">
        <f t="shared" si="3"/>
        <v>24.930747922437675</v>
      </c>
      <c r="F1103" s="77">
        <v>3.81</v>
      </c>
      <c r="G1103" s="77">
        <v>0</v>
      </c>
      <c r="H1103" s="77">
        <v>0</v>
      </c>
      <c r="J1103" s="77">
        <f t="shared" si="2"/>
        <v>3.81</v>
      </c>
      <c r="K1103" s="103">
        <v>0</v>
      </c>
      <c r="L1103" s="104">
        <v>1.91</v>
      </c>
      <c r="M1103" s="105">
        <v>0</v>
      </c>
    </row>
    <row r="1104" spans="1:13" x14ac:dyDescent="0.25">
      <c r="A1104" s="100">
        <v>71</v>
      </c>
      <c r="B1104" s="107">
        <v>33674</v>
      </c>
      <c r="C1104" s="101">
        <v>401.95</v>
      </c>
      <c r="D1104" s="102">
        <v>175.4</v>
      </c>
      <c r="E1104" s="102">
        <f t="shared" si="3"/>
        <v>24.293628808864266</v>
      </c>
      <c r="F1104" s="77">
        <v>4.93</v>
      </c>
      <c r="G1104" s="77">
        <v>0</v>
      </c>
      <c r="H1104" s="77">
        <v>0</v>
      </c>
      <c r="J1104" s="77">
        <f t="shared" si="2"/>
        <v>4.93</v>
      </c>
      <c r="K1104" s="103">
        <v>0</v>
      </c>
      <c r="L1104" s="104">
        <v>2.5099999999999998</v>
      </c>
      <c r="M1104" s="105">
        <v>0</v>
      </c>
    </row>
    <row r="1105" spans="1:13" x14ac:dyDescent="0.25">
      <c r="A1105" s="100">
        <v>72</v>
      </c>
      <c r="B1105" s="107">
        <v>33675</v>
      </c>
      <c r="C1105" s="101">
        <v>401.11</v>
      </c>
      <c r="D1105" s="102">
        <v>169.08</v>
      </c>
      <c r="E1105" s="102">
        <f t="shared" si="3"/>
        <v>23.418282548476459</v>
      </c>
      <c r="F1105" s="77">
        <v>3.26</v>
      </c>
      <c r="G1105" s="77">
        <v>0</v>
      </c>
      <c r="H1105" s="77">
        <v>0</v>
      </c>
      <c r="J1105" s="77">
        <f t="shared" si="2"/>
        <v>3.26</v>
      </c>
      <c r="K1105" s="103">
        <v>0</v>
      </c>
      <c r="L1105" s="104">
        <v>1.78</v>
      </c>
      <c r="M1105" s="105">
        <v>0</v>
      </c>
    </row>
    <row r="1106" spans="1:13" x14ac:dyDescent="0.25">
      <c r="A1106" s="100">
        <v>73</v>
      </c>
      <c r="B1106" s="107">
        <v>33676</v>
      </c>
      <c r="C1106" s="101">
        <v>400.52</v>
      </c>
      <c r="D1106" s="102">
        <v>164.84</v>
      </c>
      <c r="E1106" s="102">
        <f t="shared" si="3"/>
        <v>22.831024930747922</v>
      </c>
      <c r="F1106" s="77">
        <v>2.29</v>
      </c>
      <c r="G1106" s="77">
        <v>0</v>
      </c>
      <c r="H1106" s="77">
        <v>0</v>
      </c>
      <c r="J1106" s="77">
        <f t="shared" si="2"/>
        <v>2.29</v>
      </c>
      <c r="K1106" s="103">
        <v>0</v>
      </c>
      <c r="L1106" s="104">
        <v>1.3</v>
      </c>
      <c r="M1106" s="105">
        <v>0</v>
      </c>
    </row>
    <row r="1107" spans="1:13" x14ac:dyDescent="0.25">
      <c r="A1107" s="100">
        <v>74</v>
      </c>
      <c r="B1107" s="107">
        <v>33677</v>
      </c>
      <c r="C1107" s="101">
        <v>400.12</v>
      </c>
      <c r="D1107" s="102">
        <v>162.04</v>
      </c>
      <c r="E1107" s="102">
        <f t="shared" si="3"/>
        <v>22.443213296398888</v>
      </c>
      <c r="F1107" s="77">
        <v>2.82</v>
      </c>
      <c r="G1107" s="77">
        <v>0</v>
      </c>
      <c r="H1107" s="77">
        <v>0</v>
      </c>
      <c r="J1107" s="77">
        <f t="shared" si="2"/>
        <v>2.82</v>
      </c>
      <c r="K1107" s="103">
        <v>0</v>
      </c>
      <c r="L1107" s="104">
        <v>1.82</v>
      </c>
      <c r="M1107" s="105">
        <v>0</v>
      </c>
    </row>
    <row r="1108" spans="1:13" x14ac:dyDescent="0.25">
      <c r="A1108" s="100">
        <v>75</v>
      </c>
      <c r="B1108" s="107">
        <v>33678</v>
      </c>
      <c r="C1108" s="101">
        <v>399.53</v>
      </c>
      <c r="D1108" s="102">
        <v>157.28</v>
      </c>
      <c r="E1108" s="102">
        <f t="shared" si="3"/>
        <v>21.78393351800554</v>
      </c>
      <c r="F1108" s="77">
        <v>1.67</v>
      </c>
      <c r="G1108" s="77">
        <v>0</v>
      </c>
      <c r="H1108" s="77">
        <v>0</v>
      </c>
      <c r="J1108" s="77">
        <f t="shared" si="2"/>
        <v>1.67</v>
      </c>
      <c r="K1108" s="103">
        <v>0</v>
      </c>
      <c r="L1108" s="104">
        <v>1.27</v>
      </c>
      <c r="M1108" s="105">
        <v>0</v>
      </c>
    </row>
    <row r="1109" spans="1:13" x14ac:dyDescent="0.25">
      <c r="A1109" s="100">
        <v>76</v>
      </c>
      <c r="B1109" s="107">
        <v>33679</v>
      </c>
      <c r="C1109" s="101">
        <v>398.11</v>
      </c>
      <c r="D1109" s="102">
        <v>154.44</v>
      </c>
      <c r="E1109" s="102">
        <f t="shared" si="3"/>
        <v>21.390581717451525</v>
      </c>
      <c r="F1109" s="77">
        <v>4.95</v>
      </c>
      <c r="G1109" s="77">
        <v>0</v>
      </c>
      <c r="H1109" s="77">
        <v>0</v>
      </c>
      <c r="J1109" s="77">
        <f t="shared" si="2"/>
        <v>4.95</v>
      </c>
      <c r="K1109" s="103">
        <v>0</v>
      </c>
      <c r="L1109" s="104">
        <v>2.46</v>
      </c>
      <c r="M1109" s="105">
        <v>0</v>
      </c>
    </row>
    <row r="1110" spans="1:13" x14ac:dyDescent="0.25">
      <c r="A1110" s="100">
        <v>77</v>
      </c>
      <c r="B1110" s="107">
        <v>33680</v>
      </c>
      <c r="C1110" s="101">
        <v>398.23</v>
      </c>
      <c r="D1110" s="102">
        <v>148.58000000000001</v>
      </c>
      <c r="E1110" s="102">
        <f t="shared" si="3"/>
        <v>20.578947368421055</v>
      </c>
      <c r="F1110" s="77">
        <v>4.83</v>
      </c>
      <c r="G1110" s="77">
        <v>0</v>
      </c>
      <c r="H1110" s="77">
        <v>0</v>
      </c>
      <c r="J1110" s="77">
        <f t="shared" si="2"/>
        <v>4.83</v>
      </c>
      <c r="K1110" s="103">
        <v>0</v>
      </c>
      <c r="L1110" s="104">
        <v>2.2200000000000002</v>
      </c>
      <c r="M1110" s="105">
        <v>0</v>
      </c>
    </row>
    <row r="1111" spans="1:13" x14ac:dyDescent="0.25">
      <c r="A1111" s="100">
        <v>78</v>
      </c>
      <c r="B1111" s="107">
        <v>33681</v>
      </c>
      <c r="C1111" s="101">
        <v>397.46</v>
      </c>
      <c r="D1111" s="102">
        <v>143.62</v>
      </c>
      <c r="E1111" s="102">
        <f t="shared" si="3"/>
        <v>19.89196675900277</v>
      </c>
      <c r="F1111" s="77">
        <v>0.93</v>
      </c>
      <c r="G1111" s="77">
        <v>0</v>
      </c>
      <c r="H1111" s="77">
        <v>0</v>
      </c>
      <c r="J1111" s="77">
        <f t="shared" si="2"/>
        <v>0.93</v>
      </c>
      <c r="K1111" s="103">
        <v>0</v>
      </c>
      <c r="L1111" s="104">
        <v>0.89</v>
      </c>
      <c r="M1111" s="105">
        <v>0</v>
      </c>
    </row>
    <row r="1112" spans="1:13" x14ac:dyDescent="0.25">
      <c r="A1112" s="100">
        <v>79</v>
      </c>
      <c r="B1112" s="107">
        <v>33682</v>
      </c>
      <c r="C1112" s="101">
        <v>396.95</v>
      </c>
      <c r="D1112" s="102">
        <v>140.46</v>
      </c>
      <c r="E1112" s="102">
        <f t="shared" si="3"/>
        <v>19.454293628808866</v>
      </c>
      <c r="F1112" s="77">
        <v>3.86</v>
      </c>
      <c r="G1112" s="77">
        <v>0</v>
      </c>
      <c r="H1112" s="77">
        <v>0</v>
      </c>
      <c r="J1112" s="77">
        <f t="shared" si="2"/>
        <v>3.86</v>
      </c>
      <c r="K1112" s="103">
        <v>0</v>
      </c>
      <c r="L1112" s="104">
        <v>1.78</v>
      </c>
      <c r="M1112" s="105">
        <v>0</v>
      </c>
    </row>
    <row r="1113" spans="1:13" x14ac:dyDescent="0.25">
      <c r="A1113" s="100">
        <v>80</v>
      </c>
      <c r="B1113" s="107">
        <v>33683</v>
      </c>
      <c r="C1113" s="101">
        <v>396.31</v>
      </c>
      <c r="D1113" s="102">
        <v>136.53</v>
      </c>
      <c r="E1113" s="102">
        <f t="shared" si="3"/>
        <v>18.909972299168977</v>
      </c>
      <c r="F1113" s="77">
        <v>3.27</v>
      </c>
      <c r="G1113" s="77">
        <v>0</v>
      </c>
      <c r="H1113" s="77">
        <v>0</v>
      </c>
      <c r="J1113" s="77">
        <f t="shared" si="2"/>
        <v>3.27</v>
      </c>
      <c r="K1113" s="103">
        <v>0</v>
      </c>
      <c r="L1113" s="104">
        <v>1.74</v>
      </c>
      <c r="M1113" s="105">
        <v>0</v>
      </c>
    </row>
    <row r="1114" spans="1:13" x14ac:dyDescent="0.25">
      <c r="A1114" s="100">
        <v>81</v>
      </c>
      <c r="B1114" s="107">
        <v>33684</v>
      </c>
      <c r="C1114" s="101">
        <v>395.61</v>
      </c>
      <c r="D1114" s="102">
        <v>132.32</v>
      </c>
      <c r="E1114" s="102">
        <f t="shared" si="3"/>
        <v>18.32686980609418</v>
      </c>
      <c r="F1114" s="77">
        <v>2.41</v>
      </c>
      <c r="G1114" s="77">
        <v>0</v>
      </c>
      <c r="H1114" s="77">
        <v>0</v>
      </c>
      <c r="J1114" s="77">
        <f t="shared" si="2"/>
        <v>2.41</v>
      </c>
      <c r="K1114" s="103">
        <v>0</v>
      </c>
      <c r="L1114" s="104">
        <v>1.31</v>
      </c>
      <c r="M1114" s="105">
        <v>0</v>
      </c>
    </row>
    <row r="1115" spans="1:13" x14ac:dyDescent="0.25">
      <c r="A1115" s="100">
        <v>82</v>
      </c>
      <c r="B1115" s="107">
        <v>33685</v>
      </c>
      <c r="C1115" s="101">
        <v>395.05</v>
      </c>
      <c r="D1115" s="102">
        <v>129.06</v>
      </c>
      <c r="E1115" s="102">
        <f t="shared" si="3"/>
        <v>17.875346260387811</v>
      </c>
      <c r="F1115" s="77">
        <v>1.1399999999999999</v>
      </c>
      <c r="G1115" s="77">
        <v>0</v>
      </c>
      <c r="H1115" s="77">
        <v>0</v>
      </c>
      <c r="J1115" s="77">
        <f t="shared" si="2"/>
        <v>1.1399999999999999</v>
      </c>
      <c r="K1115" s="103">
        <v>0</v>
      </c>
      <c r="L1115" s="104">
        <v>0.79</v>
      </c>
      <c r="M1115" s="105">
        <v>0</v>
      </c>
    </row>
    <row r="1116" spans="1:13" x14ac:dyDescent="0.25">
      <c r="A1116" s="100">
        <v>83</v>
      </c>
      <c r="B1116" s="107">
        <v>33686</v>
      </c>
      <c r="C1116" s="101">
        <v>394.71</v>
      </c>
      <c r="D1116" s="102">
        <v>127.12</v>
      </c>
      <c r="E1116" s="102">
        <f t="shared" si="3"/>
        <v>17.606648199445985</v>
      </c>
      <c r="F1116" s="77">
        <v>3.6</v>
      </c>
      <c r="G1116" s="77">
        <v>0</v>
      </c>
      <c r="H1116" s="77">
        <v>0</v>
      </c>
      <c r="J1116" s="77">
        <f t="shared" si="2"/>
        <v>3.6</v>
      </c>
      <c r="K1116" s="103">
        <v>0</v>
      </c>
      <c r="L1116" s="104">
        <v>1.77</v>
      </c>
      <c r="M1116" s="105">
        <v>0</v>
      </c>
    </row>
    <row r="1117" spans="1:13" x14ac:dyDescent="0.25">
      <c r="A1117" s="100">
        <v>84</v>
      </c>
      <c r="B1117" s="107">
        <v>33687</v>
      </c>
      <c r="C1117" s="101">
        <v>393.98</v>
      </c>
      <c r="D1117" s="102">
        <v>122.74</v>
      </c>
      <c r="E1117" s="102">
        <f t="shared" si="3"/>
        <v>17</v>
      </c>
      <c r="F1117" s="77">
        <v>3.57</v>
      </c>
      <c r="G1117" s="77">
        <v>0</v>
      </c>
      <c r="H1117" s="77">
        <v>0</v>
      </c>
      <c r="J1117" s="77">
        <f t="shared" si="2"/>
        <v>3.57</v>
      </c>
      <c r="K1117" s="103">
        <v>0</v>
      </c>
      <c r="L1117" s="104">
        <v>1.79</v>
      </c>
      <c r="M1117" s="105">
        <v>0</v>
      </c>
    </row>
    <row r="1118" spans="1:13" x14ac:dyDescent="0.25">
      <c r="A1118" s="100">
        <v>85</v>
      </c>
      <c r="B1118" s="107">
        <v>33688</v>
      </c>
      <c r="C1118" s="101">
        <v>393.17</v>
      </c>
      <c r="D1118" s="102">
        <v>118.4</v>
      </c>
      <c r="E1118" s="102">
        <f t="shared" si="3"/>
        <v>16.398891966759003</v>
      </c>
      <c r="F1118" s="77">
        <v>4.0110000000000001</v>
      </c>
      <c r="G1118" s="77">
        <v>0</v>
      </c>
      <c r="H1118" s="77">
        <v>0</v>
      </c>
      <c r="J1118" s="77">
        <f t="shared" si="2"/>
        <v>4.0110000000000001</v>
      </c>
      <c r="K1118" s="103">
        <v>0</v>
      </c>
      <c r="L1118" s="104">
        <v>1.9</v>
      </c>
      <c r="M1118" s="105">
        <v>0</v>
      </c>
    </row>
    <row r="1119" spans="1:13" x14ac:dyDescent="0.25">
      <c r="A1119" s="100">
        <v>86</v>
      </c>
      <c r="B1119" s="107">
        <v>33689</v>
      </c>
      <c r="C1119" s="101">
        <v>392.34</v>
      </c>
      <c r="D1119" s="102">
        <v>113.75</v>
      </c>
      <c r="E1119" s="102">
        <f t="shared" si="3"/>
        <v>15.754847645429363</v>
      </c>
      <c r="F1119" s="77">
        <v>4.04</v>
      </c>
      <c r="G1119" s="77">
        <v>0</v>
      </c>
      <c r="H1119" s="77">
        <v>0</v>
      </c>
      <c r="J1119" s="77">
        <f t="shared" si="2"/>
        <v>4.04</v>
      </c>
      <c r="K1119" s="103">
        <v>0.04</v>
      </c>
      <c r="L1119" s="104">
        <v>1.7</v>
      </c>
      <c r="M1119" s="105">
        <v>0</v>
      </c>
    </row>
    <row r="1120" spans="1:13" x14ac:dyDescent="0.25">
      <c r="A1120" s="100">
        <v>87</v>
      </c>
      <c r="B1120" s="107">
        <v>33690</v>
      </c>
      <c r="C1120" s="101">
        <v>391.54</v>
      </c>
      <c r="D1120" s="102">
        <v>109.75</v>
      </c>
      <c r="E1120" s="102">
        <f t="shared" si="3"/>
        <v>15.200831024930746</v>
      </c>
      <c r="F1120" s="77">
        <v>3.92</v>
      </c>
      <c r="G1120" s="77">
        <v>0</v>
      </c>
      <c r="H1120" s="77">
        <v>0</v>
      </c>
      <c r="J1120" s="77">
        <f t="shared" si="2"/>
        <v>3.92</v>
      </c>
      <c r="K1120" s="103">
        <v>0</v>
      </c>
      <c r="L1120" s="104">
        <v>2.4900000000000002</v>
      </c>
      <c r="M1120" s="105">
        <v>0</v>
      </c>
    </row>
    <row r="1121" spans="1:13" x14ac:dyDescent="0.25">
      <c r="A1121" s="100">
        <v>88</v>
      </c>
      <c r="B1121" s="107">
        <v>33691</v>
      </c>
      <c r="C1121" s="101">
        <v>390.65</v>
      </c>
      <c r="D1121" s="102">
        <v>105.2</v>
      </c>
      <c r="E1121" s="102">
        <f t="shared" si="3"/>
        <v>14.570637119113576</v>
      </c>
      <c r="F1121" s="77">
        <v>2.58</v>
      </c>
      <c r="G1121" s="77">
        <v>0</v>
      </c>
      <c r="H1121" s="77">
        <v>0</v>
      </c>
      <c r="J1121" s="77">
        <f t="shared" si="2"/>
        <v>2.58</v>
      </c>
      <c r="K1121" s="103">
        <v>0</v>
      </c>
      <c r="L1121" s="104">
        <v>1.31</v>
      </c>
      <c r="M1121" s="105">
        <v>0</v>
      </c>
    </row>
    <row r="1122" spans="1:13" x14ac:dyDescent="0.25">
      <c r="A1122" s="100">
        <v>89</v>
      </c>
      <c r="B1122" s="107">
        <v>33692</v>
      </c>
      <c r="C1122" s="101">
        <v>399.89</v>
      </c>
      <c r="D1122" s="102">
        <v>101.5</v>
      </c>
      <c r="E1122" s="102">
        <f t="shared" si="3"/>
        <v>14.058171745152354</v>
      </c>
      <c r="F1122" s="77">
        <v>2.37</v>
      </c>
      <c r="G1122" s="77">
        <v>0</v>
      </c>
      <c r="H1122" s="77">
        <v>0</v>
      </c>
      <c r="J1122" s="77">
        <f t="shared" si="2"/>
        <v>2.37</v>
      </c>
      <c r="K1122" s="103">
        <v>0</v>
      </c>
      <c r="L1122" s="104">
        <v>1.31</v>
      </c>
      <c r="M1122" s="105">
        <v>0</v>
      </c>
    </row>
    <row r="1123" spans="1:13" x14ac:dyDescent="0.25">
      <c r="A1123" s="100">
        <v>90</v>
      </c>
      <c r="B1123" s="107">
        <v>33693</v>
      </c>
      <c r="C1123" s="101">
        <v>389.24</v>
      </c>
      <c r="D1123" s="102">
        <v>98.35</v>
      </c>
      <c r="E1123" s="102">
        <f t="shared" si="3"/>
        <v>13.621883656509695</v>
      </c>
      <c r="F1123" s="77">
        <v>3.71</v>
      </c>
      <c r="G1123" s="77">
        <v>0</v>
      </c>
      <c r="H1123" s="77">
        <v>0</v>
      </c>
      <c r="J1123" s="77">
        <f t="shared" si="2"/>
        <v>3.71</v>
      </c>
      <c r="K1123" s="103">
        <v>0</v>
      </c>
      <c r="L1123" s="104">
        <v>1.62</v>
      </c>
      <c r="M1123" s="105">
        <v>0</v>
      </c>
    </row>
    <row r="1124" spans="1:13" x14ac:dyDescent="0.25">
      <c r="A1124" s="100">
        <v>91</v>
      </c>
      <c r="B1124" s="107">
        <v>33694</v>
      </c>
      <c r="C1124" s="101">
        <v>388.38</v>
      </c>
      <c r="D1124" s="102">
        <v>94.35</v>
      </c>
      <c r="E1124" s="102">
        <f t="shared" si="3"/>
        <v>13.06786703601108</v>
      </c>
      <c r="F1124" s="77">
        <v>3.29</v>
      </c>
      <c r="G1124" s="77">
        <v>0</v>
      </c>
      <c r="H1124" s="77">
        <v>0</v>
      </c>
      <c r="J1124" s="77">
        <f t="shared" si="2"/>
        <v>3.29</v>
      </c>
      <c r="K1124" s="103">
        <v>0</v>
      </c>
      <c r="L1124" s="104">
        <v>1.54</v>
      </c>
      <c r="M1124" s="105">
        <v>0</v>
      </c>
    </row>
    <row r="1125" spans="1:13" x14ac:dyDescent="0.25">
      <c r="A1125" s="100">
        <v>92</v>
      </c>
      <c r="B1125" s="107">
        <v>33695</v>
      </c>
      <c r="C1125" s="101">
        <v>387.5</v>
      </c>
      <c r="D1125" s="102">
        <v>90.35</v>
      </c>
      <c r="E1125" s="102">
        <f t="shared" si="3"/>
        <v>12.513850415512465</v>
      </c>
      <c r="F1125" s="77">
        <v>2.4300000000000002</v>
      </c>
      <c r="G1125" s="77">
        <v>0</v>
      </c>
      <c r="H1125" s="77">
        <v>0</v>
      </c>
      <c r="J1125" s="77">
        <f t="shared" si="2"/>
        <v>2.4300000000000002</v>
      </c>
      <c r="K1125" s="103">
        <v>0</v>
      </c>
      <c r="L1125" s="104">
        <v>1.03</v>
      </c>
      <c r="M1125" s="105">
        <v>0</v>
      </c>
    </row>
    <row r="1126" spans="1:13" x14ac:dyDescent="0.25">
      <c r="A1126" s="100">
        <v>93</v>
      </c>
      <c r="B1126" s="107">
        <v>33696</v>
      </c>
      <c r="C1126" s="101">
        <v>386.96</v>
      </c>
      <c r="D1126" s="102">
        <v>87.98</v>
      </c>
      <c r="E1126" s="102">
        <f t="shared" si="3"/>
        <v>12.185595567867038</v>
      </c>
      <c r="F1126" s="77">
        <v>1.81</v>
      </c>
      <c r="G1126" s="77">
        <v>0</v>
      </c>
      <c r="H1126" s="77">
        <v>0</v>
      </c>
      <c r="J1126" s="77">
        <f t="shared" si="2"/>
        <v>1.81</v>
      </c>
      <c r="K1126" s="103">
        <v>0</v>
      </c>
      <c r="L1126" s="104">
        <v>0.85</v>
      </c>
      <c r="M1126" s="105">
        <v>0</v>
      </c>
    </row>
    <row r="1127" spans="1:13" x14ac:dyDescent="0.25">
      <c r="A1127" s="100">
        <v>94</v>
      </c>
      <c r="B1127" s="107">
        <v>33697</v>
      </c>
      <c r="C1127" s="101">
        <v>386.49</v>
      </c>
      <c r="D1127" s="102">
        <v>86</v>
      </c>
      <c r="E1127" s="102">
        <f t="shared" si="3"/>
        <v>11.911357340720222</v>
      </c>
      <c r="F1127" s="77">
        <v>5.13</v>
      </c>
      <c r="G1127" s="77">
        <v>0</v>
      </c>
      <c r="H1127" s="77">
        <v>0</v>
      </c>
      <c r="J1127" s="77">
        <f t="shared" si="2"/>
        <v>5.13</v>
      </c>
      <c r="K1127" s="103">
        <v>0</v>
      </c>
      <c r="L1127" s="104">
        <v>2.23</v>
      </c>
      <c r="M1127" s="105">
        <v>0</v>
      </c>
    </row>
    <row r="1128" spans="1:13" x14ac:dyDescent="0.25">
      <c r="A1128" s="100">
        <v>95</v>
      </c>
      <c r="B1128" s="107">
        <v>33698</v>
      </c>
      <c r="C1128" s="101">
        <v>385.16</v>
      </c>
      <c r="D1128" s="102">
        <v>80.48</v>
      </c>
      <c r="E1128" s="102">
        <f t="shared" si="3"/>
        <v>11.146814404432133</v>
      </c>
      <c r="F1128" s="77">
        <v>5.47</v>
      </c>
      <c r="G1128" s="77">
        <v>0</v>
      </c>
      <c r="H1128" s="77">
        <v>0</v>
      </c>
      <c r="J1128" s="77">
        <f t="shared" si="2"/>
        <v>5.47</v>
      </c>
      <c r="K1128" s="103">
        <v>0</v>
      </c>
      <c r="L1128" s="104">
        <v>2.2599999999999998</v>
      </c>
      <c r="M1128" s="105">
        <v>0</v>
      </c>
    </row>
    <row r="1129" spans="1:13" x14ac:dyDescent="0.25">
      <c r="A1129" s="100">
        <v>96</v>
      </c>
      <c r="B1129" s="107">
        <v>33699</v>
      </c>
      <c r="C1129" s="101">
        <v>383.73</v>
      </c>
      <c r="D1129" s="102">
        <v>74.86</v>
      </c>
      <c r="E1129" s="102">
        <f t="shared" si="3"/>
        <v>10.368421052631579</v>
      </c>
      <c r="F1129" s="77">
        <v>1.33</v>
      </c>
      <c r="G1129" s="77">
        <v>0</v>
      </c>
      <c r="H1129" s="77">
        <v>0</v>
      </c>
      <c r="J1129" s="77">
        <f t="shared" si="2"/>
        <v>1.33</v>
      </c>
      <c r="K1129" s="103">
        <v>0</v>
      </c>
      <c r="L1129" s="104">
        <v>0.65</v>
      </c>
      <c r="M1129" s="105">
        <v>0</v>
      </c>
    </row>
    <row r="1130" spans="1:13" x14ac:dyDescent="0.25">
      <c r="A1130" s="100">
        <v>97</v>
      </c>
      <c r="B1130" s="107">
        <v>33700</v>
      </c>
      <c r="C1130" s="101">
        <v>383.37</v>
      </c>
      <c r="D1130" s="102">
        <v>73.52</v>
      </c>
      <c r="E1130" s="102">
        <f t="shared" si="3"/>
        <v>10.182825484764543</v>
      </c>
      <c r="F1130" s="77">
        <v>2.89</v>
      </c>
      <c r="G1130" s="77">
        <v>0</v>
      </c>
      <c r="H1130" s="77">
        <v>0</v>
      </c>
      <c r="J1130" s="77">
        <f t="shared" si="2"/>
        <v>2.89</v>
      </c>
      <c r="K1130" s="103">
        <v>0.37</v>
      </c>
      <c r="L1130" s="104">
        <v>1.23</v>
      </c>
      <c r="M1130" s="105">
        <v>0</v>
      </c>
    </row>
    <row r="1131" spans="1:13" x14ac:dyDescent="0.25">
      <c r="A1131" s="100">
        <v>98</v>
      </c>
      <c r="B1131" s="107">
        <v>33701</v>
      </c>
      <c r="C1131" s="101">
        <v>382.69</v>
      </c>
      <c r="D1131" s="102">
        <v>71</v>
      </c>
      <c r="E1131" s="102">
        <f t="shared" si="3"/>
        <v>9.8337950138504162</v>
      </c>
      <c r="F1131" s="77">
        <v>3.19</v>
      </c>
      <c r="G1131" s="77">
        <v>0</v>
      </c>
      <c r="H1131" s="77">
        <v>0</v>
      </c>
      <c r="J1131" s="77">
        <f t="shared" si="2"/>
        <v>3.19</v>
      </c>
      <c r="K1131" s="103">
        <v>0</v>
      </c>
      <c r="L1131" s="104">
        <v>1.58</v>
      </c>
      <c r="M1131" s="105">
        <v>0</v>
      </c>
    </row>
    <row r="1132" spans="1:13" x14ac:dyDescent="0.25">
      <c r="A1132" s="100">
        <v>99</v>
      </c>
      <c r="B1132" s="107">
        <v>33702</v>
      </c>
      <c r="C1132" s="101">
        <v>381.64</v>
      </c>
      <c r="D1132" s="102">
        <v>67.2</v>
      </c>
      <c r="E1132" s="102">
        <f t="shared" si="3"/>
        <v>9.3074792243767313</v>
      </c>
      <c r="F1132" s="77">
        <v>1.94</v>
      </c>
      <c r="G1132" s="77">
        <v>0</v>
      </c>
      <c r="H1132" s="77">
        <v>0</v>
      </c>
      <c r="J1132" s="77">
        <f t="shared" si="2"/>
        <v>1.94</v>
      </c>
      <c r="K1132" s="103">
        <v>0</v>
      </c>
      <c r="L1132" s="104">
        <v>1.02</v>
      </c>
      <c r="M1132" s="105">
        <v>0</v>
      </c>
    </row>
    <row r="1133" spans="1:13" x14ac:dyDescent="0.25">
      <c r="A1133" s="100">
        <v>100</v>
      </c>
      <c r="B1133" s="107">
        <v>33703</v>
      </c>
      <c r="C1133" s="101">
        <v>380.97</v>
      </c>
      <c r="D1133" s="102">
        <v>64.92</v>
      </c>
      <c r="E1133" s="102">
        <f t="shared" si="3"/>
        <v>8.9916897506925206</v>
      </c>
      <c r="F1133" s="77">
        <v>2.75</v>
      </c>
      <c r="G1133" s="77">
        <v>0</v>
      </c>
      <c r="H1133" s="77">
        <v>0</v>
      </c>
      <c r="J1133" s="77">
        <f t="shared" si="2"/>
        <v>2.75</v>
      </c>
      <c r="K1133" s="103">
        <v>0</v>
      </c>
      <c r="L1133" s="104">
        <v>1.27</v>
      </c>
      <c r="M1133" s="105">
        <v>0</v>
      </c>
    </row>
    <row r="1134" spans="1:13" x14ac:dyDescent="0.25">
      <c r="A1134" s="100">
        <v>101</v>
      </c>
      <c r="B1134" s="107">
        <v>33704</v>
      </c>
      <c r="C1134" s="101">
        <v>379.98</v>
      </c>
      <c r="D1134" s="102">
        <v>61.57</v>
      </c>
      <c r="E1134" s="102">
        <f t="shared" si="3"/>
        <v>8.5277008310249318</v>
      </c>
      <c r="F1134" s="77">
        <v>1.1000000000000001</v>
      </c>
      <c r="G1134" s="77">
        <v>0</v>
      </c>
      <c r="H1134" s="77">
        <v>0</v>
      </c>
      <c r="J1134" s="77">
        <f t="shared" si="2"/>
        <v>1.1000000000000001</v>
      </c>
      <c r="K1134" s="103">
        <v>0</v>
      </c>
      <c r="L1134" s="104">
        <v>0.76</v>
      </c>
      <c r="M1134" s="105">
        <v>0</v>
      </c>
    </row>
    <row r="1135" spans="1:13" x14ac:dyDescent="0.25">
      <c r="A1135" s="100">
        <v>102</v>
      </c>
      <c r="B1135" s="107">
        <v>33705</v>
      </c>
      <c r="C1135" s="101">
        <v>379.44</v>
      </c>
      <c r="D1135" s="102">
        <v>59.8</v>
      </c>
      <c r="E1135" s="102">
        <f t="shared" si="3"/>
        <v>8.2825484764542932</v>
      </c>
      <c r="F1135" s="77">
        <v>0.61</v>
      </c>
      <c r="G1135" s="77">
        <v>0</v>
      </c>
      <c r="H1135" s="77">
        <v>0</v>
      </c>
      <c r="J1135" s="77">
        <f t="shared" si="2"/>
        <v>0.61</v>
      </c>
      <c r="K1135" s="103">
        <v>0</v>
      </c>
      <c r="L1135" s="104">
        <v>0.51</v>
      </c>
      <c r="M1135" s="105">
        <v>0</v>
      </c>
    </row>
    <row r="1136" spans="1:13" x14ac:dyDescent="0.25">
      <c r="A1136" s="100">
        <v>103</v>
      </c>
      <c r="B1136" s="107">
        <v>33706</v>
      </c>
      <c r="C1136" s="101">
        <v>379.1</v>
      </c>
      <c r="D1136" s="102">
        <v>58.73</v>
      </c>
      <c r="E1136" s="102">
        <f t="shared" si="3"/>
        <v>8.1343490304709132</v>
      </c>
      <c r="F1136" s="77">
        <v>1.28</v>
      </c>
      <c r="G1136" s="77">
        <v>0</v>
      </c>
      <c r="H1136" s="77">
        <v>0</v>
      </c>
      <c r="J1136" s="77">
        <f t="shared" si="2"/>
        <v>1.28</v>
      </c>
      <c r="K1136" s="103">
        <v>0.22</v>
      </c>
      <c r="L1136" s="104">
        <v>0.55000000000000004</v>
      </c>
      <c r="M1136" s="105">
        <v>0</v>
      </c>
    </row>
    <row r="1137" spans="1:13" x14ac:dyDescent="0.25">
      <c r="A1137" s="100">
        <v>104</v>
      </c>
      <c r="B1137" s="107">
        <v>33707</v>
      </c>
      <c r="C1137" s="101">
        <v>378.78</v>
      </c>
      <c r="D1137" s="102">
        <v>57.67</v>
      </c>
      <c r="E1137" s="102">
        <f t="shared" si="3"/>
        <v>7.9875346260387809</v>
      </c>
      <c r="F1137" s="77">
        <v>0.77</v>
      </c>
      <c r="G1137" s="77">
        <v>0</v>
      </c>
      <c r="H1137" s="77">
        <v>0</v>
      </c>
      <c r="J1137" s="77">
        <f t="shared" si="2"/>
        <v>0.77</v>
      </c>
      <c r="K1137" s="103">
        <v>0.02</v>
      </c>
      <c r="L1137" s="104">
        <v>0.44</v>
      </c>
      <c r="M1137" s="105">
        <v>11.2</v>
      </c>
    </row>
    <row r="1138" spans="1:13" x14ac:dyDescent="0.25">
      <c r="A1138" s="100">
        <v>105</v>
      </c>
      <c r="B1138" s="107">
        <v>33708</v>
      </c>
      <c r="C1138" s="101">
        <v>378.53</v>
      </c>
      <c r="D1138" s="102">
        <v>56.92</v>
      </c>
      <c r="E1138" s="102">
        <f t="shared" si="3"/>
        <v>7.8836565096952915</v>
      </c>
      <c r="F1138" s="77">
        <v>0.03</v>
      </c>
      <c r="G1138" s="77">
        <v>0</v>
      </c>
      <c r="H1138" s="77">
        <v>0</v>
      </c>
      <c r="J1138" s="77">
        <f t="shared" si="2"/>
        <v>0.03</v>
      </c>
      <c r="K1138" s="103">
        <v>0</v>
      </c>
      <c r="L1138" s="104">
        <v>0.11</v>
      </c>
      <c r="M1138" s="105">
        <v>0</v>
      </c>
    </row>
    <row r="1139" spans="1:13" x14ac:dyDescent="0.25">
      <c r="A1139" s="100">
        <v>106</v>
      </c>
      <c r="B1139" s="107">
        <v>33709</v>
      </c>
      <c r="C1139" s="101">
        <v>378.52</v>
      </c>
      <c r="D1139" s="102">
        <v>56.89</v>
      </c>
      <c r="E1139" s="102">
        <f t="shared" si="3"/>
        <v>7.879501385041551</v>
      </c>
      <c r="F1139" s="77">
        <v>0.53</v>
      </c>
      <c r="G1139" s="77">
        <v>0</v>
      </c>
      <c r="H1139" s="77">
        <v>0</v>
      </c>
      <c r="J1139" s="77">
        <f t="shared" si="2"/>
        <v>0.53</v>
      </c>
      <c r="K1139" s="103">
        <v>0.17</v>
      </c>
      <c r="L1139" s="104">
        <v>0.28000000000000003</v>
      </c>
      <c r="M1139" s="105">
        <v>17.5</v>
      </c>
    </row>
    <row r="1140" spans="1:13" x14ac:dyDescent="0.25">
      <c r="A1140" s="100">
        <v>107</v>
      </c>
      <c r="B1140" s="107">
        <v>33710</v>
      </c>
      <c r="C1140" s="101">
        <v>378.4</v>
      </c>
      <c r="D1140" s="102">
        <v>56.53</v>
      </c>
      <c r="E1140" s="102">
        <f t="shared" si="3"/>
        <v>7.8296398891966765</v>
      </c>
      <c r="F1140" s="77">
        <v>0.56999999999999995</v>
      </c>
      <c r="G1140" s="77">
        <v>0</v>
      </c>
      <c r="H1140" s="77">
        <v>0</v>
      </c>
      <c r="J1140" s="77">
        <f t="shared" si="2"/>
        <v>0.56999999999999995</v>
      </c>
      <c r="K1140" s="103">
        <v>0</v>
      </c>
      <c r="L1140" s="104">
        <v>0.31</v>
      </c>
      <c r="M1140" s="105">
        <v>1.4</v>
      </c>
    </row>
    <row r="1141" spans="1:13" x14ac:dyDescent="0.25">
      <c r="A1141" s="100">
        <v>108</v>
      </c>
      <c r="B1141" s="107">
        <v>33711</v>
      </c>
      <c r="C1141" s="101">
        <v>378.2</v>
      </c>
      <c r="D1141" s="102">
        <v>55.93</v>
      </c>
      <c r="E1141" s="102">
        <f t="shared" si="3"/>
        <v>7.7465373961218829</v>
      </c>
      <c r="F1141" s="77">
        <v>0.17</v>
      </c>
      <c r="G1141" s="77">
        <v>0</v>
      </c>
      <c r="H1141" s="77">
        <v>0</v>
      </c>
      <c r="J1141" s="77">
        <f t="shared" si="2"/>
        <v>0.17</v>
      </c>
      <c r="K1141" s="103">
        <v>0</v>
      </c>
      <c r="L1141" s="104">
        <v>0.22</v>
      </c>
      <c r="M1141" s="105">
        <v>8.6999999999999993</v>
      </c>
    </row>
    <row r="1142" spans="1:13" x14ac:dyDescent="0.25">
      <c r="A1142" s="100">
        <v>109</v>
      </c>
      <c r="B1142" s="107">
        <v>33712</v>
      </c>
      <c r="C1142" s="101">
        <v>377.98</v>
      </c>
      <c r="D1142" s="102">
        <v>55.17</v>
      </c>
      <c r="E1142" s="102">
        <f t="shared" si="3"/>
        <v>7.6412742382271475</v>
      </c>
      <c r="F1142" s="77">
        <v>0.14000000000000001</v>
      </c>
      <c r="G1142" s="77">
        <v>0</v>
      </c>
      <c r="H1142" s="77">
        <v>0</v>
      </c>
      <c r="J1142" s="77">
        <f t="shared" si="2"/>
        <v>0.14000000000000001</v>
      </c>
      <c r="K1142" s="103">
        <v>0.71</v>
      </c>
      <c r="L1142" s="104">
        <v>0.12</v>
      </c>
      <c r="M1142" s="105">
        <v>0</v>
      </c>
    </row>
    <row r="1143" spans="1:13" x14ac:dyDescent="0.25">
      <c r="A1143" s="100">
        <v>110</v>
      </c>
      <c r="B1143" s="107">
        <v>33713</v>
      </c>
      <c r="C1143" s="101">
        <v>378.15</v>
      </c>
      <c r="D1143" s="102">
        <v>55.74</v>
      </c>
      <c r="E1143" s="102">
        <f t="shared" si="3"/>
        <v>7.7202216066481988</v>
      </c>
      <c r="F1143" s="77">
        <v>0.89</v>
      </c>
      <c r="G1143" s="77">
        <v>0</v>
      </c>
      <c r="H1143" s="77">
        <v>0</v>
      </c>
      <c r="J1143" s="77">
        <f t="shared" si="2"/>
        <v>0.89</v>
      </c>
      <c r="K1143" s="103">
        <v>1.26</v>
      </c>
      <c r="L1143" s="104">
        <v>0.43</v>
      </c>
      <c r="M1143" s="105">
        <v>3.7</v>
      </c>
    </row>
    <row r="1144" spans="1:13" x14ac:dyDescent="0.25">
      <c r="A1144" s="100">
        <v>111</v>
      </c>
      <c r="B1144" s="107">
        <v>33714</v>
      </c>
      <c r="C1144" s="101">
        <v>378.26</v>
      </c>
      <c r="D1144" s="102">
        <v>56.11</v>
      </c>
      <c r="E1144" s="102">
        <f t="shared" si="3"/>
        <v>7.7714681440443218</v>
      </c>
      <c r="F1144" s="77">
        <v>0.22</v>
      </c>
      <c r="G1144" s="77">
        <v>0</v>
      </c>
      <c r="H1144" s="77">
        <v>0</v>
      </c>
      <c r="J1144" s="77">
        <f t="shared" si="2"/>
        <v>0.22</v>
      </c>
      <c r="K1144" s="103">
        <v>1.72</v>
      </c>
      <c r="L1144" s="104">
        <v>0.11</v>
      </c>
      <c r="M1144" s="105" t="s">
        <v>64</v>
      </c>
    </row>
    <row r="1145" spans="1:13" x14ac:dyDescent="0.25">
      <c r="A1145" s="100">
        <v>112</v>
      </c>
      <c r="B1145" s="107">
        <v>33715</v>
      </c>
      <c r="C1145" s="101">
        <v>378.76</v>
      </c>
      <c r="D1145" s="102">
        <v>57.61</v>
      </c>
      <c r="E1145" s="102">
        <f t="shared" si="3"/>
        <v>7.9792243767313016</v>
      </c>
      <c r="F1145" s="77">
        <v>5.7000000000000002E-2</v>
      </c>
      <c r="G1145" s="77">
        <v>0</v>
      </c>
      <c r="H1145" s="77">
        <v>0</v>
      </c>
      <c r="J1145" s="77">
        <f t="shared" si="2"/>
        <v>5.7000000000000002E-2</v>
      </c>
      <c r="K1145" s="103">
        <v>1.68</v>
      </c>
      <c r="L1145" s="104">
        <v>1.4E-2</v>
      </c>
      <c r="M1145" s="105">
        <v>0</v>
      </c>
    </row>
    <row r="1146" spans="1:13" x14ac:dyDescent="0.25">
      <c r="A1146" s="100">
        <v>113</v>
      </c>
      <c r="B1146" s="107">
        <v>33716</v>
      </c>
      <c r="C1146" s="101">
        <v>379.27</v>
      </c>
      <c r="D1146" s="102">
        <v>59.24</v>
      </c>
      <c r="E1146" s="102">
        <f t="shared" si="3"/>
        <v>8.2049861495844887</v>
      </c>
      <c r="F1146" s="77">
        <v>0.41</v>
      </c>
      <c r="G1146" s="77">
        <v>0</v>
      </c>
      <c r="H1146" s="77">
        <v>0</v>
      </c>
      <c r="J1146" s="77">
        <f t="shared" si="2"/>
        <v>0.41</v>
      </c>
      <c r="K1146" s="103">
        <v>2.23</v>
      </c>
      <c r="L1146" s="104">
        <v>0.26</v>
      </c>
      <c r="M1146" s="105">
        <v>0</v>
      </c>
    </row>
    <row r="1147" spans="1:13" x14ac:dyDescent="0.25">
      <c r="A1147" s="100">
        <v>114</v>
      </c>
      <c r="B1147" s="107">
        <v>33717</v>
      </c>
      <c r="C1147" s="101">
        <v>379.83</v>
      </c>
      <c r="D1147" s="102">
        <v>61.06</v>
      </c>
      <c r="E1147" s="102">
        <f t="shared" si="3"/>
        <v>8.4570637119113563</v>
      </c>
      <c r="F1147" s="77">
        <v>0.36</v>
      </c>
      <c r="G1147" s="77">
        <v>0</v>
      </c>
      <c r="H1147" s="77">
        <v>0</v>
      </c>
      <c r="J1147" s="77">
        <f t="shared" si="2"/>
        <v>0.36</v>
      </c>
      <c r="K1147" s="103">
        <v>2.36</v>
      </c>
      <c r="L1147" s="104">
        <v>0.22</v>
      </c>
      <c r="M1147" s="105">
        <v>0</v>
      </c>
    </row>
    <row r="1148" spans="1:13" x14ac:dyDescent="0.25">
      <c r="A1148" s="100">
        <v>115</v>
      </c>
      <c r="B1148" s="107">
        <v>33718</v>
      </c>
      <c r="C1148" s="101">
        <v>380.42</v>
      </c>
      <c r="D1148" s="102">
        <v>63.06</v>
      </c>
      <c r="E1148" s="102">
        <f t="shared" si="3"/>
        <v>8.7340720221606638</v>
      </c>
      <c r="F1148" s="77">
        <v>0.37</v>
      </c>
      <c r="G1148" s="77">
        <v>0</v>
      </c>
      <c r="H1148" s="77">
        <v>0</v>
      </c>
      <c r="J1148" s="77">
        <f t="shared" si="2"/>
        <v>0.37</v>
      </c>
      <c r="K1148" s="103">
        <v>2.4900000000000002</v>
      </c>
      <c r="L1148" s="104">
        <v>0.22</v>
      </c>
      <c r="M1148" s="105">
        <v>27.5</v>
      </c>
    </row>
    <row r="1149" spans="1:13" x14ac:dyDescent="0.25">
      <c r="A1149" s="100">
        <v>116</v>
      </c>
      <c r="B1149" s="107">
        <v>33719</v>
      </c>
      <c r="C1149" s="101">
        <v>381.05</v>
      </c>
      <c r="D1149" s="102">
        <v>65.180000000000007</v>
      </c>
      <c r="E1149" s="102">
        <f t="shared" si="3"/>
        <v>9.0277008310249318</v>
      </c>
      <c r="F1149" s="77">
        <v>0.8</v>
      </c>
      <c r="G1149" s="77">
        <v>0</v>
      </c>
      <c r="H1149" s="77">
        <v>0</v>
      </c>
      <c r="J1149" s="77">
        <f t="shared" si="2"/>
        <v>0.8</v>
      </c>
      <c r="K1149" s="103">
        <v>6.68</v>
      </c>
      <c r="L1149" s="104">
        <v>0.51</v>
      </c>
      <c r="M1149" s="105">
        <v>29.5</v>
      </c>
    </row>
    <row r="1150" spans="1:13" x14ac:dyDescent="0.25">
      <c r="A1150" s="100">
        <v>117</v>
      </c>
      <c r="B1150" s="107">
        <v>33720</v>
      </c>
      <c r="C1150" s="101">
        <v>381.83</v>
      </c>
      <c r="D1150" s="102">
        <v>67.86</v>
      </c>
      <c r="E1150" s="102">
        <f t="shared" si="3"/>
        <v>9.3988919667590025</v>
      </c>
      <c r="F1150" s="77">
        <v>0.4</v>
      </c>
      <c r="G1150" s="77">
        <v>0</v>
      </c>
      <c r="H1150" s="77">
        <v>0</v>
      </c>
      <c r="J1150" s="77">
        <f t="shared" si="2"/>
        <v>0.4</v>
      </c>
      <c r="K1150" s="103">
        <v>3.6</v>
      </c>
      <c r="L1150" s="104">
        <v>0.19</v>
      </c>
      <c r="M1150" s="105">
        <v>6</v>
      </c>
    </row>
    <row r="1151" spans="1:13" x14ac:dyDescent="0.25">
      <c r="A1151" s="100">
        <v>118</v>
      </c>
      <c r="B1151" s="107">
        <v>33721</v>
      </c>
      <c r="C1151" s="101">
        <v>382.71</v>
      </c>
      <c r="D1151" s="102">
        <v>71.06</v>
      </c>
      <c r="E1151" s="102">
        <f t="shared" si="3"/>
        <v>9.8421052631578956</v>
      </c>
      <c r="F1151" s="77">
        <v>1.06</v>
      </c>
      <c r="G1151" s="77">
        <v>0</v>
      </c>
      <c r="H1151" s="77">
        <v>0</v>
      </c>
      <c r="J1151" s="77">
        <f t="shared" si="2"/>
        <v>1.06</v>
      </c>
      <c r="K1151" s="103">
        <v>1.66</v>
      </c>
      <c r="L1151" s="104">
        <v>0.56999999999999995</v>
      </c>
      <c r="M1151" s="105">
        <v>9</v>
      </c>
    </row>
    <row r="1152" spans="1:13" x14ac:dyDescent="0.25">
      <c r="A1152" s="100">
        <v>119</v>
      </c>
      <c r="B1152" s="107">
        <v>33722</v>
      </c>
      <c r="C1152" s="101">
        <v>382.88</v>
      </c>
      <c r="D1152" s="102">
        <v>71.66</v>
      </c>
      <c r="E1152" s="102">
        <f t="shared" si="3"/>
        <v>9.9252077562326857</v>
      </c>
      <c r="F1152" s="77">
        <v>1.1499999999999999</v>
      </c>
      <c r="G1152" s="77">
        <v>0</v>
      </c>
      <c r="H1152" s="77">
        <v>0</v>
      </c>
      <c r="J1152" s="77">
        <f t="shared" si="2"/>
        <v>1.1499999999999999</v>
      </c>
      <c r="K1152" s="103">
        <v>0</v>
      </c>
      <c r="L1152" s="104">
        <v>0.89</v>
      </c>
      <c r="M1152" s="105">
        <v>0</v>
      </c>
    </row>
    <row r="1153" spans="1:13" x14ac:dyDescent="0.25">
      <c r="A1153" s="100">
        <v>120</v>
      </c>
      <c r="B1153" s="107">
        <v>33723</v>
      </c>
      <c r="C1153" s="101">
        <v>382.49</v>
      </c>
      <c r="D1153" s="102">
        <v>70.2</v>
      </c>
      <c r="E1153" s="102">
        <f t="shared" si="3"/>
        <v>9.7229916897506925</v>
      </c>
      <c r="F1153" s="77">
        <v>2</v>
      </c>
      <c r="G1153" s="77">
        <v>0</v>
      </c>
      <c r="H1153" s="77">
        <v>0</v>
      </c>
      <c r="J1153" s="77">
        <f t="shared" si="2"/>
        <v>2</v>
      </c>
      <c r="K1153" s="103">
        <v>0.27</v>
      </c>
      <c r="L1153" s="104">
        <v>1.01</v>
      </c>
      <c r="M1153" s="105">
        <v>0</v>
      </c>
    </row>
    <row r="1154" spans="1:13" x14ac:dyDescent="0.25">
      <c r="A1154" s="100">
        <v>121</v>
      </c>
      <c r="B1154" s="107">
        <v>33724</v>
      </c>
      <c r="C1154" s="101">
        <v>382.28</v>
      </c>
      <c r="D1154" s="102">
        <v>69.47</v>
      </c>
      <c r="E1154" s="102">
        <f t="shared" si="3"/>
        <v>9.621883656509695</v>
      </c>
      <c r="F1154" s="77">
        <v>2.34</v>
      </c>
      <c r="G1154" s="77">
        <v>0</v>
      </c>
      <c r="H1154" s="77">
        <v>0</v>
      </c>
      <c r="J1154" s="77">
        <f t="shared" si="2"/>
        <v>2.34</v>
      </c>
      <c r="K1154" s="103">
        <v>0.03</v>
      </c>
      <c r="L1154" s="104">
        <v>1.04</v>
      </c>
      <c r="M1154" s="105">
        <v>1</v>
      </c>
    </row>
    <row r="1155" spans="1:13" x14ac:dyDescent="0.25">
      <c r="A1155" s="100">
        <v>122</v>
      </c>
      <c r="B1155" s="107">
        <v>33725</v>
      </c>
      <c r="C1155" s="101">
        <v>381.63</v>
      </c>
      <c r="D1155" s="102">
        <v>67.16</v>
      </c>
      <c r="E1155" s="102">
        <f t="shared" si="3"/>
        <v>9.3019390581717438</v>
      </c>
      <c r="F1155" s="77">
        <v>0.38</v>
      </c>
      <c r="G1155" s="77">
        <v>0</v>
      </c>
      <c r="H1155" s="77">
        <v>0</v>
      </c>
      <c r="J1155" s="77">
        <f t="shared" si="2"/>
        <v>0.38</v>
      </c>
      <c r="K1155" s="103">
        <v>1.53</v>
      </c>
      <c r="L1155" s="104">
        <v>0.25</v>
      </c>
      <c r="M1155" s="105">
        <v>16.5</v>
      </c>
    </row>
    <row r="1156" spans="1:13" x14ac:dyDescent="0.25">
      <c r="A1156" s="100">
        <v>123</v>
      </c>
      <c r="B1156" s="107">
        <v>33726</v>
      </c>
      <c r="C1156" s="101">
        <v>381.96</v>
      </c>
      <c r="D1156" s="102">
        <v>68.31</v>
      </c>
      <c r="E1156" s="102">
        <f t="shared" si="3"/>
        <v>9.4612188365650969</v>
      </c>
      <c r="F1156" s="77">
        <v>0.91</v>
      </c>
      <c r="G1156" s="77">
        <v>0</v>
      </c>
      <c r="H1156" s="77">
        <v>0</v>
      </c>
      <c r="J1156" s="77">
        <f t="shared" si="2"/>
        <v>0.91</v>
      </c>
      <c r="K1156" s="103">
        <v>2.46</v>
      </c>
      <c r="L1156" s="104">
        <v>0.36</v>
      </c>
      <c r="M1156" s="105">
        <v>0</v>
      </c>
    </row>
    <row r="1157" spans="1:13" x14ac:dyDescent="0.25">
      <c r="A1157" s="100">
        <v>124</v>
      </c>
      <c r="B1157" s="107">
        <v>33727</v>
      </c>
      <c r="C1157" s="101">
        <v>382.38</v>
      </c>
      <c r="D1157" s="102">
        <v>69.86</v>
      </c>
      <c r="E1157" s="102">
        <f t="shared" si="3"/>
        <v>9.67590027700831</v>
      </c>
      <c r="F1157" s="77">
        <v>0.56000000000000005</v>
      </c>
      <c r="G1157" s="77">
        <v>0</v>
      </c>
      <c r="H1157" s="77">
        <v>0</v>
      </c>
      <c r="J1157" s="77">
        <f t="shared" si="2"/>
        <v>0.56000000000000005</v>
      </c>
      <c r="K1157" s="103">
        <v>1.62</v>
      </c>
      <c r="L1157" s="104">
        <v>0.32</v>
      </c>
      <c r="M1157" s="105">
        <v>5.75</v>
      </c>
    </row>
    <row r="1158" spans="1:13" x14ac:dyDescent="0.25">
      <c r="A1158" s="100">
        <v>125</v>
      </c>
      <c r="B1158" s="107">
        <v>33728</v>
      </c>
      <c r="C1158" s="101">
        <v>382.67</v>
      </c>
      <c r="D1158" s="102">
        <v>70.92</v>
      </c>
      <c r="E1158" s="102">
        <f t="shared" si="3"/>
        <v>9.8227146814404431</v>
      </c>
      <c r="F1158" s="77">
        <v>0.24</v>
      </c>
      <c r="G1158" s="77">
        <v>0</v>
      </c>
      <c r="H1158" s="77">
        <v>0</v>
      </c>
      <c r="J1158" s="77">
        <f t="shared" si="2"/>
        <v>0.24</v>
      </c>
      <c r="K1158" s="103">
        <v>0.78</v>
      </c>
      <c r="L1158" s="104">
        <v>0.38</v>
      </c>
      <c r="M1158" s="105">
        <v>0</v>
      </c>
    </row>
    <row r="1159" spans="1:13" x14ac:dyDescent="0.25">
      <c r="A1159" s="100">
        <v>126</v>
      </c>
      <c r="B1159" s="107">
        <v>33729</v>
      </c>
      <c r="C1159" s="101">
        <v>382.83</v>
      </c>
      <c r="D1159" s="102">
        <v>71.459999999999994</v>
      </c>
      <c r="E1159" s="102">
        <f t="shared" si="3"/>
        <v>9.8975069252077557</v>
      </c>
      <c r="F1159" s="77">
        <v>0.27</v>
      </c>
      <c r="G1159" s="77">
        <v>0</v>
      </c>
      <c r="H1159" s="77">
        <v>0</v>
      </c>
      <c r="J1159" s="77">
        <f t="shared" si="2"/>
        <v>0.27</v>
      </c>
      <c r="K1159" s="103">
        <v>0.35</v>
      </c>
      <c r="L1159" s="104">
        <v>1.52</v>
      </c>
      <c r="M1159" s="105">
        <v>0.7</v>
      </c>
    </row>
    <row r="1160" spans="1:13" x14ac:dyDescent="0.25">
      <c r="A1160" s="100">
        <v>127</v>
      </c>
      <c r="B1160" s="107">
        <v>33730</v>
      </c>
      <c r="C1160" s="101">
        <v>382.85</v>
      </c>
      <c r="D1160" s="102">
        <v>71.540000000000006</v>
      </c>
      <c r="E1160" s="102">
        <f t="shared" si="3"/>
        <v>9.9085872576177287</v>
      </c>
      <c r="F1160" s="77">
        <v>0.3</v>
      </c>
      <c r="G1160" s="77">
        <v>0</v>
      </c>
      <c r="H1160" s="77">
        <v>0</v>
      </c>
      <c r="J1160" s="77">
        <f t="shared" si="2"/>
        <v>0.3</v>
      </c>
      <c r="K1160" s="103">
        <v>0.46</v>
      </c>
      <c r="L1160" s="104">
        <v>1.68</v>
      </c>
      <c r="M1160" s="105">
        <v>0</v>
      </c>
    </row>
    <row r="1161" spans="1:13" x14ac:dyDescent="0.25">
      <c r="A1161" s="100">
        <v>128</v>
      </c>
      <c r="B1161" s="107">
        <v>33731</v>
      </c>
      <c r="C1161" s="101">
        <v>382.89</v>
      </c>
      <c r="D1161" s="102">
        <v>71.7</v>
      </c>
      <c r="E1161" s="102">
        <f t="shared" si="3"/>
        <v>9.9307479224376731</v>
      </c>
      <c r="F1161" s="77">
        <v>1.6</v>
      </c>
      <c r="G1161" s="77">
        <v>0</v>
      </c>
      <c r="H1161" s="77">
        <v>0</v>
      </c>
      <c r="J1161" s="77">
        <f t="shared" si="2"/>
        <v>1.6</v>
      </c>
      <c r="K1161" s="103">
        <v>1.17</v>
      </c>
      <c r="L1161" s="104">
        <v>0.54</v>
      </c>
      <c r="M1161" s="105">
        <v>0</v>
      </c>
    </row>
    <row r="1162" spans="1:13" x14ac:dyDescent="0.25">
      <c r="A1162" s="100">
        <v>129</v>
      </c>
      <c r="B1162" s="107">
        <v>33732</v>
      </c>
      <c r="C1162" s="101">
        <v>382.78</v>
      </c>
      <c r="D1162" s="102">
        <v>71.27</v>
      </c>
      <c r="E1162" s="102">
        <f t="shared" si="3"/>
        <v>9.8711911357340707</v>
      </c>
      <c r="F1162" s="77">
        <v>1.43</v>
      </c>
      <c r="G1162" s="77">
        <v>0</v>
      </c>
      <c r="H1162" s="77">
        <v>0</v>
      </c>
      <c r="J1162" s="77">
        <f t="shared" ref="J1162:J1225" si="4">SUM(F1162:H1162)</f>
        <v>1.43</v>
      </c>
      <c r="K1162" s="103">
        <v>1.43</v>
      </c>
      <c r="L1162" s="104">
        <v>0.53</v>
      </c>
      <c r="M1162" s="105">
        <v>0</v>
      </c>
    </row>
    <row r="1163" spans="1:13" x14ac:dyDescent="0.25">
      <c r="A1163" s="100">
        <v>130</v>
      </c>
      <c r="B1163" s="107">
        <v>33733</v>
      </c>
      <c r="C1163" s="101">
        <v>382.78</v>
      </c>
      <c r="D1163" s="102">
        <v>71.27</v>
      </c>
      <c r="E1163" s="102">
        <f t="shared" ref="E1163:E1226" si="5">(D1163/722)*100</f>
        <v>9.8711911357340707</v>
      </c>
      <c r="F1163" s="77">
        <v>0.93</v>
      </c>
      <c r="G1163" s="77">
        <v>0</v>
      </c>
      <c r="H1163" s="77">
        <v>0</v>
      </c>
      <c r="J1163" s="77">
        <f t="shared" si="4"/>
        <v>0.93</v>
      </c>
      <c r="K1163" s="103">
        <v>0.84</v>
      </c>
      <c r="L1163" s="104">
        <v>0.55000000000000004</v>
      </c>
      <c r="M1163" s="105">
        <v>53.5</v>
      </c>
    </row>
    <row r="1164" spans="1:13" x14ac:dyDescent="0.25">
      <c r="A1164" s="100">
        <v>131</v>
      </c>
      <c r="B1164" s="107">
        <v>33734</v>
      </c>
      <c r="C1164" s="101">
        <v>382.75</v>
      </c>
      <c r="D1164" s="102">
        <v>71.180000000000007</v>
      </c>
      <c r="E1164" s="102">
        <f t="shared" si="5"/>
        <v>9.8587257617728543</v>
      </c>
      <c r="F1164" s="77">
        <v>0.68</v>
      </c>
      <c r="G1164" s="77">
        <v>0</v>
      </c>
      <c r="H1164" s="77">
        <v>0</v>
      </c>
      <c r="J1164" s="77">
        <f t="shared" si="4"/>
        <v>0.68</v>
      </c>
      <c r="K1164" s="103">
        <v>1.24</v>
      </c>
      <c r="L1164" s="104">
        <v>0.33</v>
      </c>
      <c r="M1164" s="105">
        <v>53.75</v>
      </c>
    </row>
    <row r="1165" spans="1:13" x14ac:dyDescent="0.25">
      <c r="A1165" s="100">
        <v>132</v>
      </c>
      <c r="B1165" s="107">
        <v>33735</v>
      </c>
      <c r="C1165" s="101">
        <v>382.9</v>
      </c>
      <c r="D1165" s="102">
        <v>71.739999999999995</v>
      </c>
      <c r="E1165" s="102">
        <f t="shared" si="5"/>
        <v>9.9362880886426588</v>
      </c>
      <c r="F1165" s="77">
        <v>2.13</v>
      </c>
      <c r="G1165" s="77">
        <v>0</v>
      </c>
      <c r="H1165" s="77">
        <v>0</v>
      </c>
      <c r="J1165" s="77">
        <f t="shared" si="4"/>
        <v>2.13</v>
      </c>
      <c r="K1165" s="103">
        <v>0.63</v>
      </c>
      <c r="L1165" s="104">
        <v>0.95</v>
      </c>
      <c r="M1165" s="105">
        <v>2</v>
      </c>
    </row>
    <row r="1166" spans="1:13" x14ac:dyDescent="0.25">
      <c r="A1166" s="100">
        <v>133</v>
      </c>
      <c r="B1166" s="107">
        <v>33736</v>
      </c>
      <c r="C1166" s="101">
        <v>382.5</v>
      </c>
      <c r="D1166" s="102">
        <v>70.239999999999995</v>
      </c>
      <c r="E1166" s="102">
        <f t="shared" si="5"/>
        <v>9.7285318559556782</v>
      </c>
      <c r="F1166" s="77">
        <v>2.2999999999999998</v>
      </c>
      <c r="G1166" s="77">
        <v>0</v>
      </c>
      <c r="H1166" s="77">
        <v>0</v>
      </c>
      <c r="J1166" s="77">
        <f t="shared" si="4"/>
        <v>2.2999999999999998</v>
      </c>
      <c r="K1166" s="103">
        <v>0.22</v>
      </c>
      <c r="L1166" s="104">
        <v>1.1399999999999999</v>
      </c>
      <c r="M1166" s="105">
        <v>0</v>
      </c>
    </row>
    <row r="1167" spans="1:13" x14ac:dyDescent="0.25">
      <c r="A1167" s="100">
        <v>134</v>
      </c>
      <c r="B1167" s="107">
        <v>33737</v>
      </c>
      <c r="C1167" s="101">
        <v>381.91</v>
      </c>
      <c r="D1167" s="102">
        <v>68.16</v>
      </c>
      <c r="E1167" s="102">
        <f t="shared" si="5"/>
        <v>9.4404432132963976</v>
      </c>
      <c r="F1167" s="77">
        <v>2.2400000000000002</v>
      </c>
      <c r="G1167" s="77">
        <v>0</v>
      </c>
      <c r="H1167" s="77">
        <v>0</v>
      </c>
      <c r="J1167" s="77">
        <f t="shared" si="4"/>
        <v>2.2400000000000002</v>
      </c>
      <c r="K1167" s="103">
        <v>0.2</v>
      </c>
      <c r="L1167" s="104">
        <v>1.08</v>
      </c>
      <c r="M1167" s="105">
        <v>0.4</v>
      </c>
    </row>
    <row r="1168" spans="1:13" x14ac:dyDescent="0.25">
      <c r="A1168" s="100">
        <v>135</v>
      </c>
      <c r="B1168" s="107">
        <v>33738</v>
      </c>
      <c r="C1168" s="101">
        <v>381.33</v>
      </c>
      <c r="D1168" s="102">
        <v>66.12</v>
      </c>
      <c r="E1168" s="102">
        <f t="shared" si="5"/>
        <v>9.1578947368421062</v>
      </c>
      <c r="F1168" s="77">
        <v>3.72</v>
      </c>
      <c r="G1168" s="77">
        <v>0</v>
      </c>
      <c r="H1168" s="77">
        <v>0</v>
      </c>
      <c r="J1168" s="77">
        <f t="shared" si="4"/>
        <v>3.72</v>
      </c>
      <c r="K1168" s="103">
        <v>0.5</v>
      </c>
      <c r="L1168" s="104">
        <v>1.68</v>
      </c>
      <c r="M1168" s="105">
        <v>0</v>
      </c>
    </row>
    <row r="1169" spans="1:14" x14ac:dyDescent="0.25">
      <c r="A1169" s="100">
        <v>136</v>
      </c>
      <c r="B1169" s="107">
        <v>33739</v>
      </c>
      <c r="C1169" s="101">
        <v>380.39</v>
      </c>
      <c r="D1169" s="102">
        <v>62.9</v>
      </c>
      <c r="E1169" s="102">
        <f t="shared" si="5"/>
        <v>8.7119113573407194</v>
      </c>
      <c r="F1169" s="77">
        <v>4.29</v>
      </c>
      <c r="G1169" s="77">
        <v>0</v>
      </c>
      <c r="H1169" s="77">
        <v>0</v>
      </c>
      <c r="J1169" s="77">
        <f t="shared" si="4"/>
        <v>4.29</v>
      </c>
      <c r="K1169" s="103">
        <v>0.96</v>
      </c>
      <c r="L1169" s="104">
        <v>1.72</v>
      </c>
      <c r="M1169" s="105">
        <v>0</v>
      </c>
    </row>
    <row r="1170" spans="1:14" x14ac:dyDescent="0.25">
      <c r="A1170" s="100">
        <v>137</v>
      </c>
      <c r="B1170" s="107">
        <v>33740</v>
      </c>
      <c r="C1170" s="101">
        <v>379.38</v>
      </c>
      <c r="D1170" s="102">
        <v>59.57</v>
      </c>
      <c r="E1170" s="102">
        <f t="shared" si="5"/>
        <v>8.2506925207756243</v>
      </c>
      <c r="F1170" s="77">
        <v>2.68</v>
      </c>
      <c r="G1170" s="77">
        <v>0</v>
      </c>
      <c r="H1170" s="77">
        <v>0</v>
      </c>
      <c r="J1170" s="77">
        <f t="shared" si="4"/>
        <v>2.68</v>
      </c>
      <c r="K1170" s="103">
        <v>0.09</v>
      </c>
      <c r="L1170" s="104">
        <v>1.3</v>
      </c>
      <c r="M1170" s="105">
        <v>0</v>
      </c>
    </row>
    <row r="1171" spans="1:14" x14ac:dyDescent="0.25">
      <c r="A1171" s="100">
        <v>138</v>
      </c>
      <c r="B1171" s="107">
        <v>33741</v>
      </c>
      <c r="C1171" s="101">
        <v>378.55</v>
      </c>
      <c r="D1171" s="102">
        <v>56.98</v>
      </c>
      <c r="E1171" s="102">
        <f t="shared" si="5"/>
        <v>7.8919667590027691</v>
      </c>
      <c r="F1171" s="77">
        <v>1.42</v>
      </c>
      <c r="G1171" s="77">
        <v>0</v>
      </c>
      <c r="H1171" s="77">
        <v>0</v>
      </c>
      <c r="J1171" s="77">
        <f t="shared" si="4"/>
        <v>1.42</v>
      </c>
      <c r="K1171" s="103">
        <v>0.64</v>
      </c>
      <c r="L1171" s="104">
        <v>0.84</v>
      </c>
      <c r="M1171" s="105">
        <v>5</v>
      </c>
    </row>
    <row r="1172" spans="1:14" x14ac:dyDescent="0.25">
      <c r="A1172" s="100">
        <v>139</v>
      </c>
      <c r="B1172" s="107">
        <v>33742</v>
      </c>
      <c r="C1172" s="101">
        <v>378.29</v>
      </c>
      <c r="D1172" s="102">
        <v>56.2</v>
      </c>
      <c r="E1172" s="102">
        <f t="shared" si="5"/>
        <v>7.7839335180055409</v>
      </c>
      <c r="F1172" s="77">
        <v>0.92</v>
      </c>
      <c r="G1172" s="77">
        <v>0</v>
      </c>
      <c r="H1172" s="77">
        <v>0</v>
      </c>
      <c r="J1172" s="77">
        <f t="shared" si="4"/>
        <v>0.92</v>
      </c>
      <c r="K1172" s="103">
        <v>2.0299999999999998</v>
      </c>
      <c r="L1172" s="104">
        <v>0.36</v>
      </c>
      <c r="M1172" s="105">
        <v>3.5</v>
      </c>
    </row>
    <row r="1173" spans="1:14" x14ac:dyDescent="0.25">
      <c r="A1173" s="100">
        <v>140</v>
      </c>
      <c r="B1173" s="107">
        <v>33743</v>
      </c>
      <c r="C1173" s="101">
        <v>378.66</v>
      </c>
      <c r="D1173" s="102">
        <v>57.31</v>
      </c>
      <c r="E1173" s="102">
        <f t="shared" si="5"/>
        <v>7.9376731301939065</v>
      </c>
      <c r="F1173" s="77">
        <v>2.74</v>
      </c>
      <c r="G1173" s="77">
        <v>0</v>
      </c>
      <c r="H1173" s="77">
        <v>0</v>
      </c>
      <c r="J1173" s="77">
        <f t="shared" si="4"/>
        <v>2.74</v>
      </c>
      <c r="K1173" s="103">
        <v>1.93</v>
      </c>
      <c r="L1173" s="104">
        <v>1.3</v>
      </c>
      <c r="M1173" s="105">
        <v>0</v>
      </c>
    </row>
    <row r="1174" spans="1:14" x14ac:dyDescent="0.25">
      <c r="A1174" s="100">
        <v>141</v>
      </c>
      <c r="B1174" s="107">
        <v>33744</v>
      </c>
      <c r="C1174" s="101">
        <v>378.39</v>
      </c>
      <c r="D1174" s="102">
        <v>56.5</v>
      </c>
      <c r="E1174" s="102">
        <f t="shared" si="5"/>
        <v>7.8254847645429368</v>
      </c>
      <c r="F1174" s="77">
        <v>3.44</v>
      </c>
      <c r="G1174" s="77">
        <v>0</v>
      </c>
      <c r="H1174" s="77">
        <v>0</v>
      </c>
      <c r="J1174" s="77">
        <f t="shared" si="4"/>
        <v>3.44</v>
      </c>
      <c r="K1174" s="103">
        <v>3.77</v>
      </c>
      <c r="L1174" s="104">
        <v>1.44</v>
      </c>
      <c r="M1174" s="105">
        <v>0</v>
      </c>
    </row>
    <row r="1175" spans="1:14" x14ac:dyDescent="0.25">
      <c r="A1175" s="100">
        <v>142</v>
      </c>
      <c r="B1175" s="107">
        <v>33745</v>
      </c>
      <c r="C1175" s="101">
        <v>378.5</v>
      </c>
      <c r="D1175" s="102">
        <v>56.83</v>
      </c>
      <c r="E1175" s="102">
        <f t="shared" si="5"/>
        <v>7.8711911357340725</v>
      </c>
      <c r="F1175" s="77">
        <v>1.86</v>
      </c>
      <c r="G1175" s="77">
        <v>0</v>
      </c>
      <c r="H1175" s="77">
        <v>0</v>
      </c>
      <c r="J1175" s="77">
        <f t="shared" si="4"/>
        <v>1.86</v>
      </c>
      <c r="K1175" s="103">
        <v>2.1</v>
      </c>
      <c r="L1175" s="104">
        <v>0.88</v>
      </c>
      <c r="M1175" s="105">
        <v>0</v>
      </c>
    </row>
    <row r="1176" spans="1:14" x14ac:dyDescent="0.25">
      <c r="A1176" s="100">
        <v>143</v>
      </c>
      <c r="B1176" s="107">
        <v>33746</v>
      </c>
      <c r="C1176" s="101">
        <v>378.58</v>
      </c>
      <c r="D1176" s="102">
        <v>57.07</v>
      </c>
      <c r="E1176" s="102">
        <f t="shared" si="5"/>
        <v>7.9044321329639882</v>
      </c>
      <c r="F1176" s="77">
        <v>0.18</v>
      </c>
      <c r="G1176" s="77">
        <v>0</v>
      </c>
      <c r="H1176" s="77">
        <v>0</v>
      </c>
      <c r="J1176" s="77">
        <f t="shared" si="4"/>
        <v>0.18</v>
      </c>
      <c r="K1176" s="103">
        <v>1.99</v>
      </c>
      <c r="L1176" s="104">
        <v>0.12</v>
      </c>
      <c r="M1176" s="105">
        <v>0</v>
      </c>
    </row>
    <row r="1177" spans="1:14" x14ac:dyDescent="0.25">
      <c r="A1177" s="100">
        <v>144</v>
      </c>
      <c r="B1177" s="107">
        <v>33747</v>
      </c>
      <c r="C1177" s="101">
        <v>379.15</v>
      </c>
      <c r="D1177" s="102">
        <v>58.88</v>
      </c>
      <c r="E1177" s="102">
        <f t="shared" si="5"/>
        <v>8.1551246537396125</v>
      </c>
      <c r="F1177" s="77">
        <v>1.37</v>
      </c>
      <c r="G1177" s="77">
        <v>0</v>
      </c>
      <c r="H1177" s="77">
        <v>0</v>
      </c>
      <c r="J1177" s="77">
        <f t="shared" si="4"/>
        <v>1.37</v>
      </c>
      <c r="K1177" s="103">
        <v>0</v>
      </c>
      <c r="L1177" s="104">
        <v>0.66</v>
      </c>
      <c r="M1177" s="105">
        <v>0</v>
      </c>
    </row>
    <row r="1178" spans="1:14" x14ac:dyDescent="0.25">
      <c r="A1178" s="100">
        <v>145</v>
      </c>
      <c r="B1178" s="107">
        <v>33748</v>
      </c>
      <c r="C1178" s="101">
        <v>378.98</v>
      </c>
      <c r="D1178" s="102">
        <v>58.36</v>
      </c>
      <c r="E1178" s="102">
        <f t="shared" si="5"/>
        <v>8.0831024930747919</v>
      </c>
      <c r="F1178" s="77">
        <v>1.1599999999999999</v>
      </c>
      <c r="G1178" s="77">
        <v>0</v>
      </c>
      <c r="H1178" s="77">
        <v>0</v>
      </c>
      <c r="J1178" s="77">
        <f t="shared" si="4"/>
        <v>1.1599999999999999</v>
      </c>
      <c r="K1178" s="103">
        <v>1.42</v>
      </c>
      <c r="L1178" s="104">
        <v>0.44</v>
      </c>
      <c r="M1178" s="105">
        <v>0</v>
      </c>
    </row>
    <row r="1179" spans="1:14" x14ac:dyDescent="0.25">
      <c r="A1179" s="100">
        <v>146</v>
      </c>
      <c r="B1179" s="107">
        <v>33749</v>
      </c>
      <c r="C1179" s="101">
        <v>378.92</v>
      </c>
      <c r="D1179" s="102">
        <v>58.12</v>
      </c>
      <c r="E1179" s="102">
        <f t="shared" si="5"/>
        <v>8.0498614958448744</v>
      </c>
      <c r="F1179" s="77">
        <v>1.33</v>
      </c>
      <c r="G1179" s="77">
        <v>0</v>
      </c>
      <c r="H1179" s="77">
        <v>0</v>
      </c>
      <c r="J1179" s="77">
        <f t="shared" si="4"/>
        <v>1.33</v>
      </c>
      <c r="K1179" s="103">
        <v>0.7</v>
      </c>
      <c r="L1179" s="104">
        <v>0.56000000000000005</v>
      </c>
      <c r="M1179" s="105">
        <v>0</v>
      </c>
      <c r="N1179" s="108"/>
    </row>
    <row r="1180" spans="1:14" x14ac:dyDescent="0.25">
      <c r="A1180" s="100">
        <v>147</v>
      </c>
      <c r="B1180" s="107">
        <v>33750</v>
      </c>
      <c r="C1180" s="101">
        <v>378.72</v>
      </c>
      <c r="D1180" s="102">
        <v>57.49</v>
      </c>
      <c r="E1180" s="102">
        <f t="shared" si="5"/>
        <v>7.9626038781163437</v>
      </c>
      <c r="F1180" s="77">
        <v>2.1</v>
      </c>
      <c r="G1180" s="77">
        <v>0</v>
      </c>
      <c r="H1180" s="77">
        <v>0</v>
      </c>
      <c r="J1180" s="77">
        <f t="shared" si="4"/>
        <v>2.1</v>
      </c>
      <c r="K1180" s="103">
        <v>0.35</v>
      </c>
      <c r="L1180" s="104">
        <v>1.01</v>
      </c>
      <c r="M1180" s="105">
        <v>0</v>
      </c>
    </row>
    <row r="1181" spans="1:14" x14ac:dyDescent="0.25">
      <c r="A1181" s="100">
        <v>148</v>
      </c>
      <c r="B1181" s="107">
        <v>33751</v>
      </c>
      <c r="C1181" s="101">
        <v>378.15</v>
      </c>
      <c r="D1181" s="102">
        <v>55.74</v>
      </c>
      <c r="E1181" s="102">
        <f t="shared" si="5"/>
        <v>7.7202216066481988</v>
      </c>
      <c r="F1181" s="77">
        <v>2.1800000000000002</v>
      </c>
      <c r="G1181" s="77">
        <v>0</v>
      </c>
      <c r="H1181" s="77">
        <v>0</v>
      </c>
      <c r="J1181" s="77">
        <f t="shared" si="4"/>
        <v>2.1800000000000002</v>
      </c>
      <c r="K1181" s="103">
        <v>2.21</v>
      </c>
      <c r="L1181" s="104">
        <v>0.99</v>
      </c>
      <c r="M1181" s="105">
        <v>0</v>
      </c>
    </row>
    <row r="1182" spans="1:14" x14ac:dyDescent="0.25">
      <c r="A1182" s="100">
        <v>149</v>
      </c>
      <c r="B1182" s="107">
        <v>33752</v>
      </c>
      <c r="C1182" s="101">
        <v>377.61</v>
      </c>
      <c r="D1182" s="102">
        <v>55.77</v>
      </c>
      <c r="E1182" s="102">
        <f t="shared" si="5"/>
        <v>7.7243767313019394</v>
      </c>
      <c r="F1182" s="77">
        <v>1.34</v>
      </c>
      <c r="G1182" s="77">
        <v>0</v>
      </c>
      <c r="H1182" s="77">
        <v>0</v>
      </c>
      <c r="J1182" s="77">
        <f t="shared" si="4"/>
        <v>1.34</v>
      </c>
      <c r="K1182" s="103">
        <v>0</v>
      </c>
      <c r="L1182" s="104">
        <v>0.66</v>
      </c>
      <c r="M1182" s="105">
        <v>0</v>
      </c>
    </row>
    <row r="1183" spans="1:14" x14ac:dyDescent="0.25">
      <c r="A1183" s="100">
        <v>150</v>
      </c>
      <c r="B1183" s="107">
        <v>33753</v>
      </c>
      <c r="C1183" s="101">
        <v>377.33</v>
      </c>
      <c r="D1183" s="102">
        <v>53.22</v>
      </c>
      <c r="E1183" s="102">
        <f t="shared" si="5"/>
        <v>7.3711911357340716</v>
      </c>
      <c r="F1183" s="77">
        <v>4.18</v>
      </c>
      <c r="G1183" s="77">
        <v>0</v>
      </c>
      <c r="H1183" s="77">
        <v>0</v>
      </c>
      <c r="J1183" s="77">
        <f t="shared" si="4"/>
        <v>4.18</v>
      </c>
      <c r="K1183" s="103">
        <v>0.24</v>
      </c>
      <c r="L1183" s="104">
        <v>1.83</v>
      </c>
      <c r="M1183" s="105">
        <v>0</v>
      </c>
    </row>
    <row r="1184" spans="1:14" x14ac:dyDescent="0.25">
      <c r="A1184" s="100">
        <v>151</v>
      </c>
      <c r="B1184" s="107">
        <v>33754</v>
      </c>
      <c r="C1184" s="101">
        <v>375.89</v>
      </c>
      <c r="D1184" s="102">
        <v>49.28</v>
      </c>
      <c r="E1184" s="102">
        <f t="shared" si="5"/>
        <v>6.8254847645429368</v>
      </c>
      <c r="F1184" s="77">
        <v>2.2400000000000002</v>
      </c>
      <c r="G1184" s="77">
        <v>0</v>
      </c>
      <c r="H1184" s="77">
        <v>0</v>
      </c>
      <c r="J1184" s="77">
        <f t="shared" si="4"/>
        <v>2.2400000000000002</v>
      </c>
      <c r="K1184" s="103">
        <v>0.36</v>
      </c>
      <c r="L1184" s="104">
        <v>1.1000000000000001</v>
      </c>
      <c r="M1184" s="105">
        <v>0</v>
      </c>
    </row>
    <row r="1185" spans="1:13" x14ac:dyDescent="0.25">
      <c r="A1185" s="100">
        <v>152</v>
      </c>
      <c r="B1185" s="107">
        <v>33755</v>
      </c>
      <c r="C1185" s="101">
        <v>375.29</v>
      </c>
      <c r="D1185" s="102">
        <v>47.4</v>
      </c>
      <c r="E1185" s="102">
        <f t="shared" si="5"/>
        <v>6.5650969529085872</v>
      </c>
      <c r="F1185" s="77">
        <v>2.41</v>
      </c>
      <c r="G1185" s="77">
        <v>0</v>
      </c>
      <c r="H1185" s="77">
        <v>0</v>
      </c>
      <c r="J1185" s="77">
        <f t="shared" si="4"/>
        <v>2.41</v>
      </c>
      <c r="K1185" s="103">
        <v>1.01</v>
      </c>
      <c r="L1185" s="104">
        <v>0.97</v>
      </c>
      <c r="M1185" s="105">
        <v>0</v>
      </c>
    </row>
    <row r="1186" spans="1:13" x14ac:dyDescent="0.25">
      <c r="A1186" s="100">
        <v>153</v>
      </c>
      <c r="B1186" s="107">
        <v>33756</v>
      </c>
      <c r="C1186" s="101">
        <v>374.79</v>
      </c>
      <c r="D1186" s="102">
        <v>46</v>
      </c>
      <c r="E1186" s="102">
        <f t="shared" si="5"/>
        <v>6.3711911357340725</v>
      </c>
      <c r="F1186" s="77">
        <v>2.8</v>
      </c>
      <c r="G1186" s="77">
        <v>0</v>
      </c>
      <c r="H1186" s="77">
        <v>0</v>
      </c>
      <c r="J1186" s="77">
        <f t="shared" si="4"/>
        <v>2.8</v>
      </c>
      <c r="K1186" s="103">
        <v>1.29</v>
      </c>
      <c r="L1186" s="104">
        <v>1.1100000000000001</v>
      </c>
      <c r="M1186" s="105">
        <v>0</v>
      </c>
    </row>
    <row r="1187" spans="1:13" x14ac:dyDescent="0.25">
      <c r="A1187" s="100">
        <v>154</v>
      </c>
      <c r="B1187" s="107">
        <v>33757</v>
      </c>
      <c r="C1187" s="101">
        <v>374.22</v>
      </c>
      <c r="D1187" s="102">
        <v>44.49</v>
      </c>
      <c r="E1187" s="102">
        <f t="shared" si="5"/>
        <v>6.1620498614958459</v>
      </c>
      <c r="F1187" s="77">
        <v>2.33</v>
      </c>
      <c r="G1187" s="77">
        <v>0</v>
      </c>
      <c r="H1187" s="77">
        <v>0</v>
      </c>
      <c r="J1187" s="77">
        <f t="shared" si="4"/>
        <v>2.33</v>
      </c>
      <c r="K1187" s="103">
        <v>2.0299999999999998</v>
      </c>
      <c r="L1187" s="104">
        <v>1.0900000000000001</v>
      </c>
      <c r="M1187" s="105">
        <v>0</v>
      </c>
    </row>
    <row r="1188" spans="1:13" s="114" customFormat="1" x14ac:dyDescent="0.25">
      <c r="A1188" s="109">
        <v>155</v>
      </c>
      <c r="B1188" s="110">
        <v>33758</v>
      </c>
      <c r="C1188" s="111">
        <v>374.12</v>
      </c>
      <c r="D1188" s="112">
        <v>44.19</v>
      </c>
      <c r="E1188" s="112">
        <f t="shared" si="5"/>
        <v>6.120498614958449</v>
      </c>
      <c r="F1188" s="113">
        <v>1.43</v>
      </c>
      <c r="G1188" s="113">
        <v>0</v>
      </c>
      <c r="H1188" s="113">
        <v>0</v>
      </c>
      <c r="I1188" s="113"/>
      <c r="J1188" s="113">
        <f t="shared" si="4"/>
        <v>1.43</v>
      </c>
      <c r="K1188" s="103">
        <v>16.63</v>
      </c>
      <c r="L1188" s="104">
        <v>0.69</v>
      </c>
      <c r="M1188" s="105">
        <v>0</v>
      </c>
    </row>
    <row r="1189" spans="1:13" x14ac:dyDescent="0.25">
      <c r="A1189" s="100">
        <v>156</v>
      </c>
      <c r="B1189" s="107">
        <v>33759</v>
      </c>
      <c r="C1189" s="101">
        <v>379.33</v>
      </c>
      <c r="D1189" s="102">
        <v>59.39</v>
      </c>
      <c r="E1189" s="102">
        <f t="shared" si="5"/>
        <v>8.2257617728531844</v>
      </c>
      <c r="F1189" s="77">
        <v>2.08</v>
      </c>
      <c r="G1189" s="77">
        <v>0</v>
      </c>
      <c r="H1189" s="77">
        <v>0</v>
      </c>
      <c r="J1189" s="77">
        <f t="shared" si="4"/>
        <v>2.08</v>
      </c>
      <c r="K1189" s="103">
        <v>6.02</v>
      </c>
      <c r="L1189" s="104">
        <v>0.91</v>
      </c>
      <c r="M1189" s="105">
        <v>0</v>
      </c>
    </row>
    <row r="1190" spans="1:13" x14ac:dyDescent="0.25">
      <c r="A1190" s="100">
        <v>157</v>
      </c>
      <c r="B1190" s="107">
        <v>33760</v>
      </c>
      <c r="C1190" s="101">
        <v>380.5</v>
      </c>
      <c r="D1190" s="102">
        <v>63.33</v>
      </c>
      <c r="E1190" s="102">
        <f t="shared" si="5"/>
        <v>8.7714681440443218</v>
      </c>
      <c r="F1190" s="77">
        <v>1.27</v>
      </c>
      <c r="G1190" s="77">
        <v>0</v>
      </c>
      <c r="H1190" s="77">
        <v>0</v>
      </c>
      <c r="J1190" s="77">
        <f t="shared" si="4"/>
        <v>1.27</v>
      </c>
      <c r="K1190" s="103">
        <v>3.24</v>
      </c>
      <c r="L1190" s="104">
        <v>0.67</v>
      </c>
      <c r="M1190" s="105">
        <v>0</v>
      </c>
    </row>
    <row r="1191" spans="1:13" x14ac:dyDescent="0.25">
      <c r="A1191" s="100">
        <v>158</v>
      </c>
      <c r="B1191" s="107">
        <v>33761</v>
      </c>
      <c r="C1191" s="101">
        <v>381.09</v>
      </c>
      <c r="D1191" s="102">
        <v>65.3</v>
      </c>
      <c r="E1191" s="102">
        <f t="shared" si="5"/>
        <v>9.0443213296398888</v>
      </c>
      <c r="F1191" s="77">
        <v>2.67</v>
      </c>
      <c r="G1191" s="77">
        <v>0</v>
      </c>
      <c r="H1191" s="77">
        <v>0</v>
      </c>
      <c r="J1191" s="77">
        <f t="shared" si="4"/>
        <v>2.67</v>
      </c>
      <c r="K1191" s="103">
        <v>5.68</v>
      </c>
      <c r="L1191" s="104">
        <v>1.28</v>
      </c>
      <c r="M1191" s="105">
        <v>0</v>
      </c>
    </row>
    <row r="1192" spans="1:13" x14ac:dyDescent="0.25">
      <c r="A1192" s="100">
        <v>159</v>
      </c>
      <c r="B1192" s="107">
        <v>33762</v>
      </c>
      <c r="C1192" s="101">
        <v>381.96</v>
      </c>
      <c r="D1192" s="102">
        <v>68.31</v>
      </c>
      <c r="E1192" s="102">
        <f t="shared" si="5"/>
        <v>9.4612188365650969</v>
      </c>
      <c r="F1192" s="77">
        <v>1.76</v>
      </c>
      <c r="G1192" s="77">
        <v>0</v>
      </c>
      <c r="H1192" s="77">
        <v>0</v>
      </c>
      <c r="J1192" s="77">
        <f t="shared" si="4"/>
        <v>1.76</v>
      </c>
      <c r="K1192" s="103">
        <v>10.25</v>
      </c>
      <c r="L1192" s="104">
        <v>0.96</v>
      </c>
      <c r="M1192" s="105">
        <v>10</v>
      </c>
    </row>
    <row r="1193" spans="1:13" x14ac:dyDescent="0.25">
      <c r="A1193" s="100">
        <v>160</v>
      </c>
      <c r="B1193" s="107">
        <v>33763</v>
      </c>
      <c r="C1193" s="101">
        <v>384.24</v>
      </c>
      <c r="D1193" s="102">
        <v>76.8</v>
      </c>
      <c r="E1193" s="102">
        <f t="shared" si="5"/>
        <v>10.637119113573407</v>
      </c>
      <c r="F1193" s="77">
        <v>1.56</v>
      </c>
      <c r="G1193" s="77">
        <v>0</v>
      </c>
      <c r="H1193" s="77">
        <v>0</v>
      </c>
      <c r="J1193" s="77">
        <f t="shared" si="4"/>
        <v>1.56</v>
      </c>
      <c r="K1193" s="103">
        <v>8.98</v>
      </c>
      <c r="L1193" s="104">
        <v>0.98</v>
      </c>
      <c r="M1193" s="105">
        <v>2.7</v>
      </c>
    </row>
    <row r="1194" spans="1:13" x14ac:dyDescent="0.25">
      <c r="A1194" s="100">
        <v>161</v>
      </c>
      <c r="B1194" s="107">
        <v>33764</v>
      </c>
      <c r="C1194" s="101">
        <v>386.04</v>
      </c>
      <c r="D1194" s="102">
        <v>84.22</v>
      </c>
      <c r="E1194" s="102">
        <f t="shared" si="5"/>
        <v>11.664819944598339</v>
      </c>
      <c r="F1194" s="77">
        <v>1.62</v>
      </c>
      <c r="G1194" s="77">
        <v>0</v>
      </c>
      <c r="H1194" s="77">
        <v>0</v>
      </c>
      <c r="J1194" s="77">
        <f t="shared" si="4"/>
        <v>1.62</v>
      </c>
      <c r="K1194" s="103">
        <v>10.28</v>
      </c>
      <c r="L1194" s="104">
        <v>0.62</v>
      </c>
      <c r="M1194" s="105">
        <v>10</v>
      </c>
    </row>
    <row r="1195" spans="1:13" x14ac:dyDescent="0.25">
      <c r="A1195" s="100">
        <v>162</v>
      </c>
      <c r="B1195" s="107">
        <v>33765</v>
      </c>
      <c r="C1195" s="101">
        <v>388.06</v>
      </c>
      <c r="D1195" s="102">
        <v>92.88</v>
      </c>
      <c r="E1195" s="102">
        <f t="shared" si="5"/>
        <v>12.864265927977838</v>
      </c>
      <c r="F1195" s="77">
        <v>4.1399999999999997</v>
      </c>
      <c r="G1195" s="77">
        <v>0</v>
      </c>
      <c r="H1195" s="77">
        <v>0</v>
      </c>
      <c r="J1195" s="77">
        <f t="shared" si="4"/>
        <v>4.1399999999999997</v>
      </c>
      <c r="K1195" s="103">
        <v>11.91</v>
      </c>
      <c r="L1195" s="104">
        <v>1.89</v>
      </c>
      <c r="M1195" s="105">
        <v>0</v>
      </c>
    </row>
    <row r="1196" spans="1:13" x14ac:dyDescent="0.25">
      <c r="A1196" s="100">
        <v>163</v>
      </c>
      <c r="B1196" s="107">
        <v>33766</v>
      </c>
      <c r="C1196" s="101">
        <v>389.72</v>
      </c>
      <c r="D1196" s="102">
        <v>100.65</v>
      </c>
      <c r="E1196" s="102">
        <f t="shared" si="5"/>
        <v>13.940443213296399</v>
      </c>
      <c r="F1196" s="77">
        <v>1.35</v>
      </c>
      <c r="G1196" s="77">
        <v>0</v>
      </c>
      <c r="H1196" s="77">
        <v>0</v>
      </c>
      <c r="J1196" s="77">
        <f t="shared" si="4"/>
        <v>1.35</v>
      </c>
      <c r="K1196" s="103">
        <v>3.5</v>
      </c>
      <c r="L1196" s="104">
        <v>0.56999999999999995</v>
      </c>
      <c r="M1196" s="105">
        <v>0</v>
      </c>
    </row>
    <row r="1197" spans="1:13" x14ac:dyDescent="0.25">
      <c r="A1197" s="100">
        <v>164</v>
      </c>
      <c r="B1197" s="107">
        <v>33767</v>
      </c>
      <c r="C1197" s="101">
        <v>390.17</v>
      </c>
      <c r="D1197" s="102">
        <v>102.8</v>
      </c>
      <c r="E1197" s="102">
        <f t="shared" si="5"/>
        <v>14.238227146814403</v>
      </c>
      <c r="F1197" s="77">
        <v>0.18</v>
      </c>
      <c r="G1197" s="77">
        <v>0</v>
      </c>
      <c r="H1197" s="77">
        <v>0</v>
      </c>
      <c r="J1197" s="77">
        <f t="shared" si="4"/>
        <v>0.18</v>
      </c>
      <c r="K1197" s="103">
        <v>2.38</v>
      </c>
      <c r="L1197" s="104">
        <v>0.17</v>
      </c>
      <c r="M1197" s="105">
        <v>0.3</v>
      </c>
    </row>
    <row r="1198" spans="1:13" x14ac:dyDescent="0.25">
      <c r="A1198" s="100">
        <v>165</v>
      </c>
      <c r="B1198" s="107">
        <v>33768</v>
      </c>
      <c r="C1198" s="101">
        <v>390.61</v>
      </c>
      <c r="D1198" s="102">
        <v>105</v>
      </c>
      <c r="E1198" s="102">
        <f t="shared" si="5"/>
        <v>14.542936288088642</v>
      </c>
      <c r="F1198" s="77">
        <v>1.05</v>
      </c>
      <c r="G1198" s="77">
        <v>0</v>
      </c>
      <c r="H1198" s="77">
        <v>0</v>
      </c>
      <c r="J1198" s="77">
        <f t="shared" si="4"/>
        <v>1.05</v>
      </c>
      <c r="K1198" s="103">
        <v>1.05</v>
      </c>
      <c r="L1198" s="104">
        <v>0.59</v>
      </c>
      <c r="M1198" s="105">
        <v>2.4500000000000002</v>
      </c>
    </row>
    <row r="1199" spans="1:13" x14ac:dyDescent="0.25">
      <c r="A1199" s="100">
        <v>166</v>
      </c>
      <c r="B1199" s="107">
        <v>33769</v>
      </c>
      <c r="C1199" s="101">
        <v>390.61</v>
      </c>
      <c r="D1199" s="102">
        <v>105</v>
      </c>
      <c r="E1199" s="102">
        <f t="shared" si="5"/>
        <v>14.542936288088642</v>
      </c>
      <c r="F1199" s="77">
        <v>0.27</v>
      </c>
      <c r="G1199" s="77">
        <v>0</v>
      </c>
      <c r="H1199" s="77">
        <v>0</v>
      </c>
      <c r="J1199" s="77">
        <f t="shared" si="4"/>
        <v>0.27</v>
      </c>
      <c r="K1199" s="103">
        <v>0.32</v>
      </c>
      <c r="L1199" s="104">
        <v>0.13</v>
      </c>
      <c r="M1199" s="105">
        <v>0</v>
      </c>
    </row>
    <row r="1200" spans="1:13" x14ac:dyDescent="0.25">
      <c r="A1200" s="100">
        <v>167</v>
      </c>
      <c r="B1200" s="107">
        <v>33770</v>
      </c>
      <c r="C1200" s="101">
        <v>390.6</v>
      </c>
      <c r="D1200" s="102">
        <v>104.95</v>
      </c>
      <c r="E1200" s="102">
        <f t="shared" si="5"/>
        <v>14.536011080332411</v>
      </c>
      <c r="F1200" s="77">
        <v>0.66</v>
      </c>
      <c r="G1200" s="77">
        <v>0</v>
      </c>
      <c r="H1200" s="77">
        <v>0</v>
      </c>
      <c r="J1200" s="77">
        <f t="shared" si="4"/>
        <v>0.66</v>
      </c>
      <c r="K1200" s="103">
        <v>1.06</v>
      </c>
      <c r="L1200" s="104">
        <v>0.3</v>
      </c>
      <c r="M1200" s="105">
        <v>0</v>
      </c>
    </row>
    <row r="1201" spans="1:13" x14ac:dyDescent="0.25">
      <c r="A1201" s="100">
        <v>168</v>
      </c>
      <c r="B1201" s="107">
        <v>33771</v>
      </c>
      <c r="C1201" s="101">
        <v>390.68</v>
      </c>
      <c r="D1201" s="102">
        <v>105.35</v>
      </c>
      <c r="E1201" s="102">
        <f t="shared" si="5"/>
        <v>14.591412742382271</v>
      </c>
      <c r="F1201" s="77">
        <v>1.82</v>
      </c>
      <c r="G1201" s="77">
        <v>0</v>
      </c>
      <c r="H1201" s="77">
        <v>0</v>
      </c>
      <c r="J1201" s="77">
        <f t="shared" si="4"/>
        <v>1.82</v>
      </c>
      <c r="K1201" s="103">
        <v>1.07</v>
      </c>
      <c r="L1201" s="104">
        <v>0.78</v>
      </c>
      <c r="M1201" s="105">
        <v>0</v>
      </c>
    </row>
    <row r="1202" spans="1:13" x14ac:dyDescent="0.25">
      <c r="A1202" s="100">
        <v>169</v>
      </c>
      <c r="B1202" s="107">
        <v>33772</v>
      </c>
      <c r="C1202" s="101">
        <v>390.53</v>
      </c>
      <c r="D1202" s="102">
        <v>104.6</v>
      </c>
      <c r="E1202" s="102">
        <f t="shared" si="5"/>
        <v>14.487534626038782</v>
      </c>
      <c r="F1202" s="77">
        <v>0.43</v>
      </c>
      <c r="G1202" s="77">
        <v>0</v>
      </c>
      <c r="H1202" s="77">
        <v>0</v>
      </c>
      <c r="J1202" s="77">
        <f t="shared" si="4"/>
        <v>0.43</v>
      </c>
      <c r="K1202" s="103">
        <v>2.84</v>
      </c>
      <c r="L1202" s="104">
        <v>0.23</v>
      </c>
      <c r="M1202" s="105">
        <v>0</v>
      </c>
    </row>
    <row r="1203" spans="1:13" x14ac:dyDescent="0.25">
      <c r="A1203" s="100">
        <v>170</v>
      </c>
      <c r="B1203" s="107">
        <v>33773</v>
      </c>
      <c r="C1203" s="101">
        <v>391</v>
      </c>
      <c r="D1203" s="102">
        <v>106.95</v>
      </c>
      <c r="E1203" s="102">
        <f t="shared" si="5"/>
        <v>14.813019390581717</v>
      </c>
      <c r="F1203" s="77">
        <v>0.68</v>
      </c>
      <c r="G1203" s="77">
        <v>0</v>
      </c>
      <c r="H1203" s="77">
        <v>0</v>
      </c>
      <c r="J1203" s="77">
        <f t="shared" si="4"/>
        <v>0.68</v>
      </c>
      <c r="K1203" s="103">
        <v>0</v>
      </c>
      <c r="L1203" s="104">
        <v>0.39</v>
      </c>
      <c r="M1203" s="105">
        <v>0</v>
      </c>
    </row>
    <row r="1204" spans="1:13" x14ac:dyDescent="0.25">
      <c r="A1204" s="100">
        <v>171</v>
      </c>
      <c r="B1204" s="107">
        <v>33774</v>
      </c>
      <c r="C1204" s="101">
        <v>390.55</v>
      </c>
      <c r="D1204" s="102">
        <v>104.7</v>
      </c>
      <c r="E1204" s="102">
        <f t="shared" si="5"/>
        <v>14.501385041551245</v>
      </c>
      <c r="F1204" s="77">
        <v>0.01</v>
      </c>
      <c r="G1204" s="77">
        <v>0</v>
      </c>
      <c r="H1204" s="77">
        <v>0</v>
      </c>
      <c r="J1204" s="77">
        <f t="shared" si="4"/>
        <v>0.01</v>
      </c>
      <c r="K1204" s="103">
        <v>0</v>
      </c>
      <c r="L1204" s="104">
        <v>0.79</v>
      </c>
      <c r="M1204" s="105">
        <v>0</v>
      </c>
    </row>
    <row r="1205" spans="1:13" x14ac:dyDescent="0.25">
      <c r="A1205" s="100">
        <v>172</v>
      </c>
      <c r="B1205" s="107">
        <v>33775</v>
      </c>
      <c r="C1205" s="101">
        <v>390.53</v>
      </c>
      <c r="D1205" s="102">
        <v>104.6</v>
      </c>
      <c r="E1205" s="102">
        <f t="shared" si="5"/>
        <v>14.487534626038782</v>
      </c>
      <c r="F1205" s="77">
        <v>1.66</v>
      </c>
      <c r="G1205" s="77">
        <v>0</v>
      </c>
      <c r="H1205" s="77">
        <v>0</v>
      </c>
      <c r="J1205" s="77">
        <f t="shared" si="4"/>
        <v>1.66</v>
      </c>
      <c r="K1205" s="103">
        <v>2.41</v>
      </c>
      <c r="L1205" s="104">
        <v>0.77</v>
      </c>
      <c r="M1205" s="105">
        <v>0</v>
      </c>
    </row>
    <row r="1206" spans="1:13" x14ac:dyDescent="0.25">
      <c r="A1206" s="100">
        <v>173</v>
      </c>
      <c r="B1206" s="107">
        <v>33776</v>
      </c>
      <c r="C1206" s="101">
        <v>390.68</v>
      </c>
      <c r="D1206" s="102">
        <v>105.35</v>
      </c>
      <c r="E1206" s="102">
        <f t="shared" si="5"/>
        <v>14.591412742382271</v>
      </c>
      <c r="F1206" s="77">
        <v>0.66</v>
      </c>
      <c r="G1206" s="77">
        <v>0</v>
      </c>
      <c r="H1206" s="77">
        <v>0</v>
      </c>
      <c r="J1206" s="77">
        <f t="shared" si="4"/>
        <v>0.66</v>
      </c>
      <c r="K1206" s="103">
        <v>2.36</v>
      </c>
      <c r="L1206" s="104">
        <v>0.05</v>
      </c>
      <c r="M1206" s="105">
        <v>0</v>
      </c>
    </row>
    <row r="1207" spans="1:13" x14ac:dyDescent="0.25">
      <c r="A1207" s="100">
        <v>174</v>
      </c>
      <c r="B1207" s="107">
        <v>33777</v>
      </c>
      <c r="C1207" s="101">
        <v>391.02</v>
      </c>
      <c r="D1207" s="102">
        <v>107.05</v>
      </c>
      <c r="E1207" s="102">
        <f t="shared" si="5"/>
        <v>14.826869806094182</v>
      </c>
      <c r="F1207" s="77">
        <v>0.98</v>
      </c>
      <c r="G1207" s="77">
        <v>0</v>
      </c>
      <c r="H1207" s="77">
        <v>0</v>
      </c>
      <c r="J1207" s="77">
        <f t="shared" si="4"/>
        <v>0.98</v>
      </c>
      <c r="K1207" s="103">
        <v>1.18</v>
      </c>
      <c r="L1207" s="104">
        <v>0.61</v>
      </c>
      <c r="M1207" s="105">
        <v>0</v>
      </c>
    </row>
    <row r="1208" spans="1:13" x14ac:dyDescent="0.25">
      <c r="A1208" s="100">
        <v>175</v>
      </c>
      <c r="B1208" s="107">
        <v>33778</v>
      </c>
      <c r="C1208" s="101">
        <v>391.06</v>
      </c>
      <c r="D1208" s="102">
        <v>107.25</v>
      </c>
      <c r="E1208" s="102">
        <f t="shared" si="5"/>
        <v>14.854570637119114</v>
      </c>
      <c r="F1208" s="77">
        <v>1.4</v>
      </c>
      <c r="G1208" s="77">
        <v>0</v>
      </c>
      <c r="H1208" s="77">
        <v>0</v>
      </c>
      <c r="J1208" s="77">
        <f t="shared" si="4"/>
        <v>1.4</v>
      </c>
      <c r="K1208" s="103">
        <v>0.05</v>
      </c>
      <c r="L1208" s="104">
        <v>0.89</v>
      </c>
      <c r="M1208" s="105">
        <v>0</v>
      </c>
    </row>
    <row r="1209" spans="1:13" x14ac:dyDescent="0.25">
      <c r="A1209" s="100">
        <v>176</v>
      </c>
      <c r="B1209" s="107">
        <v>33779</v>
      </c>
      <c r="C1209" s="101">
        <v>390.79</v>
      </c>
      <c r="D1209" s="102">
        <v>105.9</v>
      </c>
      <c r="E1209" s="102">
        <f t="shared" si="5"/>
        <v>14.667590027700832</v>
      </c>
      <c r="F1209" s="77">
        <v>1.25</v>
      </c>
      <c r="G1209" s="77">
        <v>0</v>
      </c>
      <c r="H1209" s="77">
        <v>0</v>
      </c>
      <c r="J1209" s="77">
        <f t="shared" si="4"/>
        <v>1.25</v>
      </c>
      <c r="K1209" s="103">
        <v>2.25</v>
      </c>
      <c r="L1209" s="104">
        <v>0.78</v>
      </c>
      <c r="M1209" s="105">
        <v>0</v>
      </c>
    </row>
    <row r="1210" spans="1:13" x14ac:dyDescent="0.25">
      <c r="A1210" s="100">
        <v>177</v>
      </c>
      <c r="B1210" s="107">
        <v>33780</v>
      </c>
      <c r="C1210" s="101">
        <v>390.99</v>
      </c>
      <c r="D1210" s="102">
        <v>106.2</v>
      </c>
      <c r="E1210" s="102">
        <f t="shared" si="5"/>
        <v>14.709141274238227</v>
      </c>
      <c r="F1210" s="77">
        <v>0.97</v>
      </c>
      <c r="G1210" s="77">
        <v>0</v>
      </c>
      <c r="H1210" s="77">
        <v>0</v>
      </c>
      <c r="J1210" s="77">
        <f t="shared" si="4"/>
        <v>0.97</v>
      </c>
      <c r="K1210" s="103">
        <v>0.97</v>
      </c>
      <c r="L1210" s="104">
        <v>0.75</v>
      </c>
      <c r="M1210" s="105">
        <v>0</v>
      </c>
    </row>
    <row r="1211" spans="1:13" x14ac:dyDescent="0.25">
      <c r="A1211" s="100">
        <v>178</v>
      </c>
      <c r="B1211" s="107">
        <v>33781</v>
      </c>
      <c r="C1211" s="101">
        <v>390.98</v>
      </c>
      <c r="D1211" s="102">
        <v>106.9</v>
      </c>
      <c r="E1211" s="102">
        <f t="shared" si="5"/>
        <v>14.806094182825486</v>
      </c>
      <c r="F1211" s="77">
        <v>1.47</v>
      </c>
      <c r="G1211" s="77">
        <v>0</v>
      </c>
      <c r="H1211" s="77">
        <v>0</v>
      </c>
      <c r="J1211" s="77">
        <f t="shared" si="4"/>
        <v>1.47</v>
      </c>
      <c r="K1211" s="103">
        <v>0.02</v>
      </c>
      <c r="L1211" s="104">
        <v>0.85</v>
      </c>
      <c r="M1211" s="105">
        <v>0</v>
      </c>
    </row>
    <row r="1212" spans="1:13" x14ac:dyDescent="0.25">
      <c r="A1212" s="100">
        <v>179</v>
      </c>
      <c r="B1212" s="107">
        <v>33782</v>
      </c>
      <c r="C1212" s="101">
        <v>390.7</v>
      </c>
      <c r="D1212" s="102">
        <v>105.45</v>
      </c>
      <c r="E1212" s="102">
        <f t="shared" si="5"/>
        <v>14.605263157894738</v>
      </c>
      <c r="F1212" s="77">
        <v>1.53</v>
      </c>
      <c r="G1212" s="77">
        <v>0</v>
      </c>
      <c r="H1212" s="77">
        <v>0</v>
      </c>
      <c r="J1212" s="77">
        <f t="shared" si="4"/>
        <v>1.53</v>
      </c>
      <c r="L1212" s="104">
        <v>1.1399999999999999</v>
      </c>
      <c r="M1212" s="105">
        <v>0</v>
      </c>
    </row>
    <row r="1213" spans="1:13" x14ac:dyDescent="0.25">
      <c r="A1213" s="100">
        <v>180</v>
      </c>
      <c r="B1213" s="107">
        <v>33783</v>
      </c>
      <c r="C1213" s="101">
        <v>390.31</v>
      </c>
      <c r="D1213" s="102"/>
      <c r="E1213" s="102"/>
      <c r="G1213" s="77">
        <v>0</v>
      </c>
      <c r="H1213" s="77">
        <v>0</v>
      </c>
      <c r="J1213" s="77">
        <f t="shared" si="4"/>
        <v>0</v>
      </c>
      <c r="L1213" s="104"/>
      <c r="M1213" s="105"/>
    </row>
    <row r="1214" spans="1:13" x14ac:dyDescent="0.25">
      <c r="A1214" s="100">
        <v>181</v>
      </c>
      <c r="B1214" s="107">
        <v>33784</v>
      </c>
      <c r="C1214" s="101">
        <v>390.17</v>
      </c>
      <c r="D1214" s="102">
        <v>102.8</v>
      </c>
      <c r="E1214" s="102">
        <f t="shared" si="5"/>
        <v>14.238227146814403</v>
      </c>
      <c r="F1214" s="77">
        <v>1.65</v>
      </c>
      <c r="G1214" s="77">
        <v>0</v>
      </c>
      <c r="H1214" s="77">
        <v>0</v>
      </c>
      <c r="J1214" s="77">
        <f t="shared" si="4"/>
        <v>1.65</v>
      </c>
      <c r="K1214" s="103">
        <v>0.25</v>
      </c>
      <c r="L1214" s="104">
        <v>0.88</v>
      </c>
      <c r="M1214" s="105">
        <v>0</v>
      </c>
    </row>
    <row r="1215" spans="1:13" x14ac:dyDescent="0.25">
      <c r="A1215" s="100">
        <v>182</v>
      </c>
      <c r="B1215" s="107">
        <v>33785</v>
      </c>
      <c r="C1215" s="101">
        <v>389.87</v>
      </c>
      <c r="D1215" s="102">
        <v>101.4</v>
      </c>
      <c r="E1215" s="102">
        <f t="shared" si="5"/>
        <v>14.044321329639889</v>
      </c>
      <c r="F1215" s="77">
        <v>1.96</v>
      </c>
      <c r="G1215" s="77">
        <v>0</v>
      </c>
      <c r="H1215" s="77">
        <v>0</v>
      </c>
      <c r="J1215" s="77">
        <f t="shared" si="4"/>
        <v>1.96</v>
      </c>
      <c r="K1215" s="103">
        <v>0</v>
      </c>
      <c r="L1215" s="104">
        <v>1.08</v>
      </c>
      <c r="M1215" s="105">
        <v>0</v>
      </c>
    </row>
    <row r="1216" spans="1:13" x14ac:dyDescent="0.25">
      <c r="A1216" s="100">
        <v>183</v>
      </c>
      <c r="B1216" s="107">
        <v>33786</v>
      </c>
      <c r="C1216" s="101">
        <v>389.38</v>
      </c>
      <c r="D1216" s="102">
        <v>98.96</v>
      </c>
      <c r="E1216" s="102">
        <f t="shared" si="5"/>
        <v>13.706371191135732</v>
      </c>
      <c r="F1216" s="77">
        <v>1.76</v>
      </c>
      <c r="G1216" s="77">
        <v>0</v>
      </c>
      <c r="H1216" s="77">
        <v>0</v>
      </c>
      <c r="J1216" s="77">
        <f t="shared" si="4"/>
        <v>1.76</v>
      </c>
      <c r="K1216" s="103">
        <v>1.76</v>
      </c>
      <c r="L1216" s="104">
        <v>0.89</v>
      </c>
      <c r="M1216" s="105">
        <v>1</v>
      </c>
    </row>
    <row r="1217" spans="1:13" x14ac:dyDescent="0.25">
      <c r="A1217" s="100">
        <v>184</v>
      </c>
      <c r="B1217" s="107">
        <v>33787</v>
      </c>
      <c r="C1217" s="101">
        <v>389.39</v>
      </c>
      <c r="D1217" s="102">
        <v>98.96</v>
      </c>
      <c r="E1217" s="102">
        <f t="shared" si="5"/>
        <v>13.706371191135732</v>
      </c>
      <c r="F1217" s="77">
        <v>2.46</v>
      </c>
      <c r="G1217" s="77">
        <v>0</v>
      </c>
      <c r="H1217" s="77">
        <v>0</v>
      </c>
      <c r="J1217" s="77">
        <f t="shared" si="4"/>
        <v>2.46</v>
      </c>
      <c r="K1217" s="103">
        <v>0</v>
      </c>
      <c r="L1217" s="104">
        <v>1.05</v>
      </c>
      <c r="M1217" s="105">
        <v>2.6</v>
      </c>
    </row>
    <row r="1218" spans="1:13" x14ac:dyDescent="0.25">
      <c r="A1218" s="100">
        <v>185</v>
      </c>
      <c r="B1218" s="107">
        <v>33788</v>
      </c>
      <c r="C1218" s="101">
        <v>388.65</v>
      </c>
      <c r="D1218" s="102">
        <v>95.6</v>
      </c>
      <c r="E1218" s="102">
        <f t="shared" si="5"/>
        <v>13.240997229916896</v>
      </c>
      <c r="F1218" s="77">
        <v>1.75</v>
      </c>
      <c r="G1218" s="77">
        <v>0</v>
      </c>
      <c r="H1218" s="77">
        <v>0</v>
      </c>
      <c r="J1218" s="77">
        <f t="shared" si="4"/>
        <v>1.75</v>
      </c>
      <c r="K1218" s="103">
        <v>1.45</v>
      </c>
      <c r="L1218" s="104">
        <v>0.85</v>
      </c>
      <c r="M1218" s="105">
        <v>0</v>
      </c>
    </row>
    <row r="1219" spans="1:13" x14ac:dyDescent="0.25">
      <c r="A1219" s="100">
        <v>186</v>
      </c>
      <c r="B1219" s="107">
        <v>33789</v>
      </c>
      <c r="C1219" s="101">
        <v>388.59</v>
      </c>
      <c r="D1219" s="102">
        <v>95.3</v>
      </c>
      <c r="E1219" s="102">
        <f t="shared" si="5"/>
        <v>13.199445983379501</v>
      </c>
      <c r="F1219" s="77">
        <v>1.6</v>
      </c>
      <c r="G1219" s="77">
        <v>0</v>
      </c>
      <c r="H1219" s="77">
        <v>0</v>
      </c>
      <c r="J1219" s="77">
        <f t="shared" si="4"/>
        <v>1.6</v>
      </c>
      <c r="K1219" s="103">
        <v>1.02</v>
      </c>
      <c r="L1219" s="104">
        <v>0.88</v>
      </c>
      <c r="M1219" s="105">
        <v>0</v>
      </c>
    </row>
    <row r="1220" spans="1:13" x14ac:dyDescent="0.25">
      <c r="A1220" s="100">
        <v>187</v>
      </c>
      <c r="B1220" s="107">
        <v>33790</v>
      </c>
      <c r="C1220" s="101">
        <v>388.47</v>
      </c>
      <c r="D1220" s="102">
        <v>94.72</v>
      </c>
      <c r="E1220" s="102">
        <f t="shared" si="5"/>
        <v>13.119113573407201</v>
      </c>
      <c r="F1220" s="77">
        <v>0.41</v>
      </c>
      <c r="G1220" s="77">
        <v>0</v>
      </c>
      <c r="H1220" s="77">
        <v>0</v>
      </c>
      <c r="J1220" s="77">
        <f t="shared" si="4"/>
        <v>0.41</v>
      </c>
      <c r="K1220" s="103">
        <v>0.45</v>
      </c>
      <c r="L1220" s="104">
        <v>0.25</v>
      </c>
      <c r="M1220" s="105">
        <v>0</v>
      </c>
    </row>
    <row r="1221" spans="1:13" x14ac:dyDescent="0.25">
      <c r="A1221" s="100">
        <v>188</v>
      </c>
      <c r="B1221" s="107">
        <v>33791</v>
      </c>
      <c r="C1221" s="101">
        <v>388.48</v>
      </c>
      <c r="D1221" s="102">
        <v>94.76</v>
      </c>
      <c r="E1221" s="102">
        <f t="shared" si="5"/>
        <v>13.124653739612189</v>
      </c>
      <c r="F1221" s="77">
        <v>2.0699999999999998</v>
      </c>
      <c r="G1221" s="77">
        <v>0</v>
      </c>
      <c r="H1221" s="77">
        <v>0</v>
      </c>
      <c r="J1221" s="77">
        <f t="shared" si="4"/>
        <v>2.0699999999999998</v>
      </c>
      <c r="K1221" s="103">
        <v>0.46</v>
      </c>
      <c r="L1221" s="104">
        <v>1.52</v>
      </c>
      <c r="M1221" s="105">
        <v>26</v>
      </c>
    </row>
    <row r="1222" spans="1:13" x14ac:dyDescent="0.25">
      <c r="A1222" s="100">
        <v>189</v>
      </c>
      <c r="B1222" s="107">
        <v>33792</v>
      </c>
      <c r="C1222" s="101">
        <v>388.12</v>
      </c>
      <c r="D1222" s="102">
        <v>93.15</v>
      </c>
      <c r="E1222" s="102">
        <f t="shared" si="5"/>
        <v>12.901662049861496</v>
      </c>
      <c r="F1222" s="77">
        <v>4.41</v>
      </c>
      <c r="G1222" s="77">
        <v>0</v>
      </c>
      <c r="H1222" s="77">
        <v>0</v>
      </c>
      <c r="J1222" s="77">
        <f t="shared" si="4"/>
        <v>4.41</v>
      </c>
      <c r="K1222" s="103">
        <v>2.76</v>
      </c>
      <c r="L1222" s="104">
        <v>1.99</v>
      </c>
      <c r="M1222" s="105">
        <v>2.5</v>
      </c>
    </row>
    <row r="1223" spans="1:13" x14ac:dyDescent="0.25">
      <c r="A1223" s="100">
        <v>190</v>
      </c>
      <c r="B1223" s="107">
        <v>33793</v>
      </c>
      <c r="C1223" s="101">
        <v>387.75</v>
      </c>
      <c r="D1223" s="102">
        <v>91.5</v>
      </c>
      <c r="E1223" s="102">
        <f t="shared" si="5"/>
        <v>12.673130193905818</v>
      </c>
      <c r="F1223" s="77">
        <v>4.7</v>
      </c>
      <c r="G1223" s="77">
        <v>0</v>
      </c>
      <c r="H1223" s="77">
        <v>0</v>
      </c>
      <c r="J1223" s="77">
        <f t="shared" si="4"/>
        <v>4.7</v>
      </c>
      <c r="K1223" s="103">
        <v>7.1</v>
      </c>
      <c r="L1223" s="104">
        <v>2.06</v>
      </c>
      <c r="M1223" s="105">
        <v>0</v>
      </c>
    </row>
    <row r="1224" spans="1:13" x14ac:dyDescent="0.25">
      <c r="A1224" s="100">
        <v>191</v>
      </c>
      <c r="B1224" s="107">
        <v>33794</v>
      </c>
      <c r="C1224" s="101">
        <v>388.29</v>
      </c>
      <c r="D1224" s="102">
        <v>93.9</v>
      </c>
      <c r="E1224" s="102">
        <f t="shared" si="5"/>
        <v>13.005540166204987</v>
      </c>
      <c r="F1224" s="77">
        <v>4.62</v>
      </c>
      <c r="G1224" s="77">
        <v>0</v>
      </c>
      <c r="H1224" s="77">
        <v>0</v>
      </c>
      <c r="J1224" s="77">
        <f t="shared" si="4"/>
        <v>4.62</v>
      </c>
      <c r="K1224" s="103">
        <v>4.46</v>
      </c>
      <c r="L1224" s="104">
        <v>2.11</v>
      </c>
      <c r="M1224" s="105">
        <v>0</v>
      </c>
    </row>
    <row r="1225" spans="1:13" x14ac:dyDescent="0.25">
      <c r="A1225" s="100">
        <v>192</v>
      </c>
      <c r="B1225" s="107">
        <v>33795</v>
      </c>
      <c r="C1225" s="101">
        <v>388.25</v>
      </c>
      <c r="D1225" s="102">
        <v>93.74</v>
      </c>
      <c r="E1225" s="102">
        <f t="shared" si="5"/>
        <v>12.983379501385039</v>
      </c>
      <c r="F1225" s="77">
        <v>3.98</v>
      </c>
      <c r="G1225" s="77">
        <v>0</v>
      </c>
      <c r="H1225" s="77">
        <v>0</v>
      </c>
      <c r="J1225" s="77">
        <f t="shared" si="4"/>
        <v>3.98</v>
      </c>
      <c r="K1225" s="103">
        <v>3.44</v>
      </c>
      <c r="L1225" s="104">
        <v>1.96</v>
      </c>
      <c r="M1225" s="105">
        <v>0</v>
      </c>
    </row>
    <row r="1226" spans="1:13" x14ac:dyDescent="0.25">
      <c r="A1226" s="100">
        <v>193</v>
      </c>
      <c r="B1226" s="107">
        <v>33796</v>
      </c>
      <c r="C1226" s="101">
        <v>388.13</v>
      </c>
      <c r="D1226" s="102">
        <v>93.2</v>
      </c>
      <c r="E1226" s="102">
        <f t="shared" si="5"/>
        <v>12.908587257617729</v>
      </c>
      <c r="F1226" s="77">
        <v>0.44</v>
      </c>
      <c r="G1226" s="77">
        <v>0</v>
      </c>
      <c r="H1226" s="77">
        <v>0</v>
      </c>
      <c r="J1226" s="77">
        <f t="shared" ref="J1226:J1289" si="6">SUM(F1226:H1226)</f>
        <v>0.44</v>
      </c>
      <c r="K1226" s="103">
        <v>0</v>
      </c>
      <c r="L1226" s="104">
        <v>2.0099999999999998</v>
      </c>
      <c r="M1226" s="105">
        <v>0</v>
      </c>
    </row>
    <row r="1227" spans="1:13" x14ac:dyDescent="0.25">
      <c r="A1227" s="100">
        <v>194</v>
      </c>
      <c r="B1227" s="107">
        <v>33797</v>
      </c>
      <c r="C1227" s="101">
        <v>387.72</v>
      </c>
      <c r="D1227" s="102">
        <v>91.35</v>
      </c>
      <c r="E1227" s="102">
        <f t="shared" ref="E1227:E1290" si="7">(D1227/722)*100</f>
        <v>12.652354570637117</v>
      </c>
      <c r="F1227" s="77">
        <v>2.54</v>
      </c>
      <c r="G1227" s="77">
        <v>0</v>
      </c>
      <c r="H1227" s="77">
        <v>0</v>
      </c>
      <c r="J1227" s="77">
        <f t="shared" si="6"/>
        <v>2.54</v>
      </c>
      <c r="K1227" s="103">
        <v>1.34</v>
      </c>
      <c r="L1227" s="104">
        <v>1.39</v>
      </c>
      <c r="M1227" s="105">
        <v>0</v>
      </c>
    </row>
    <row r="1228" spans="1:13" x14ac:dyDescent="0.25">
      <c r="A1228" s="100">
        <v>195</v>
      </c>
      <c r="B1228" s="107">
        <v>33798</v>
      </c>
      <c r="C1228" s="101">
        <v>387.87</v>
      </c>
      <c r="D1228" s="102">
        <v>92.02</v>
      </c>
      <c r="E1228" s="102">
        <f t="shared" si="7"/>
        <v>12.745152354570635</v>
      </c>
      <c r="F1228" s="77">
        <v>4.91</v>
      </c>
      <c r="G1228" s="77">
        <v>0</v>
      </c>
      <c r="H1228" s="77">
        <v>0</v>
      </c>
      <c r="J1228" s="77">
        <f t="shared" si="6"/>
        <v>4.91</v>
      </c>
      <c r="K1228" s="103">
        <v>3.24</v>
      </c>
      <c r="L1228" s="104">
        <v>2.19</v>
      </c>
      <c r="M1228" s="105">
        <v>0</v>
      </c>
    </row>
    <row r="1229" spans="1:13" x14ac:dyDescent="0.25">
      <c r="A1229" s="100">
        <v>196</v>
      </c>
      <c r="B1229" s="107">
        <v>33799</v>
      </c>
      <c r="C1229" s="101">
        <v>387.5</v>
      </c>
      <c r="D1229" s="102">
        <v>90.35</v>
      </c>
      <c r="E1229" s="102">
        <f t="shared" si="7"/>
        <v>12.513850415512465</v>
      </c>
      <c r="F1229" s="77">
        <v>4.66</v>
      </c>
      <c r="G1229" s="77">
        <v>0</v>
      </c>
      <c r="H1229" s="77">
        <v>0</v>
      </c>
      <c r="J1229" s="77">
        <f t="shared" si="6"/>
        <v>4.66</v>
      </c>
      <c r="K1229" s="103">
        <v>2.0099999999999998</v>
      </c>
      <c r="L1229" s="104">
        <v>1.82</v>
      </c>
      <c r="M1229" s="105">
        <v>0</v>
      </c>
    </row>
    <row r="1230" spans="1:13" x14ac:dyDescent="0.25">
      <c r="A1230" s="100">
        <v>197</v>
      </c>
      <c r="B1230" s="107">
        <v>33800</v>
      </c>
      <c r="C1230" s="101">
        <v>386.89</v>
      </c>
      <c r="D1230" s="102">
        <v>97.7</v>
      </c>
      <c r="E1230" s="102">
        <f t="shared" si="7"/>
        <v>13.531855955678671</v>
      </c>
      <c r="F1230" s="77">
        <v>4.87</v>
      </c>
      <c r="G1230" s="77">
        <v>0</v>
      </c>
      <c r="H1230" s="77">
        <v>0</v>
      </c>
      <c r="J1230" s="77">
        <f t="shared" si="6"/>
        <v>4.87</v>
      </c>
      <c r="K1230" s="103">
        <v>1.27</v>
      </c>
      <c r="L1230" s="104">
        <v>2.19</v>
      </c>
      <c r="M1230" s="105">
        <v>58.5</v>
      </c>
    </row>
    <row r="1231" spans="1:13" x14ac:dyDescent="0.25">
      <c r="A1231" s="100">
        <v>198</v>
      </c>
      <c r="B1231" s="107">
        <v>33801</v>
      </c>
      <c r="C1231" s="101">
        <v>386.04</v>
      </c>
      <c r="D1231" s="102">
        <v>94.1</v>
      </c>
      <c r="E1231" s="102">
        <f t="shared" si="7"/>
        <v>13.033240997229917</v>
      </c>
      <c r="F1231" s="77">
        <v>2.74</v>
      </c>
      <c r="G1231" s="77">
        <v>0</v>
      </c>
      <c r="H1231" s="77">
        <v>0</v>
      </c>
      <c r="J1231" s="77">
        <f t="shared" si="6"/>
        <v>2.74</v>
      </c>
      <c r="K1231" s="103">
        <v>44.92</v>
      </c>
      <c r="L1231" s="104">
        <v>1.72</v>
      </c>
      <c r="M1231" s="105">
        <v>63.4</v>
      </c>
    </row>
    <row r="1232" spans="1:13" x14ac:dyDescent="0.25">
      <c r="A1232" s="100">
        <v>199</v>
      </c>
      <c r="B1232" s="107">
        <v>33802</v>
      </c>
      <c r="C1232" s="101">
        <v>394.57</v>
      </c>
      <c r="D1232" s="102">
        <v>126.28</v>
      </c>
      <c r="E1232" s="102">
        <f t="shared" si="7"/>
        <v>17.490304709141274</v>
      </c>
      <c r="F1232" s="77">
        <v>4.3499999999999996</v>
      </c>
      <c r="G1232" s="77">
        <v>0</v>
      </c>
      <c r="H1232" s="77">
        <v>0</v>
      </c>
      <c r="J1232" s="77">
        <f t="shared" si="6"/>
        <v>4.3499999999999996</v>
      </c>
      <c r="K1232" s="103">
        <v>20.97</v>
      </c>
      <c r="L1232" s="104">
        <v>2.15</v>
      </c>
      <c r="M1232" s="105">
        <v>12.3</v>
      </c>
    </row>
    <row r="1233" spans="1:13" x14ac:dyDescent="0.25">
      <c r="A1233" s="100">
        <v>200</v>
      </c>
      <c r="B1233" s="107">
        <v>33803</v>
      </c>
      <c r="C1233" s="101">
        <v>397.34</v>
      </c>
      <c r="D1233" s="102">
        <v>142.9</v>
      </c>
      <c r="E1233" s="102">
        <f t="shared" si="7"/>
        <v>19.792243767313021</v>
      </c>
      <c r="F1233" s="77">
        <v>4.2699999999999996</v>
      </c>
      <c r="G1233" s="77">
        <v>0</v>
      </c>
      <c r="H1233" s="77">
        <v>0</v>
      </c>
      <c r="J1233" s="77">
        <f t="shared" si="6"/>
        <v>4.2699999999999996</v>
      </c>
      <c r="K1233" s="103">
        <v>10.02</v>
      </c>
      <c r="L1233" s="104">
        <v>2.2000000000000002</v>
      </c>
      <c r="M1233" s="105">
        <v>0</v>
      </c>
    </row>
    <row r="1234" spans="1:13" x14ac:dyDescent="0.25">
      <c r="A1234" s="100">
        <v>201</v>
      </c>
      <c r="B1234" s="107">
        <v>33804</v>
      </c>
      <c r="C1234" s="101">
        <v>398.24</v>
      </c>
      <c r="D1234" s="102">
        <v>148.65</v>
      </c>
      <c r="E1234" s="102">
        <f t="shared" si="7"/>
        <v>20.588642659279781</v>
      </c>
      <c r="F1234" s="77">
        <v>3.84</v>
      </c>
      <c r="G1234" s="77">
        <v>0</v>
      </c>
      <c r="H1234" s="77">
        <v>0</v>
      </c>
      <c r="J1234" s="77">
        <f t="shared" si="6"/>
        <v>3.84</v>
      </c>
      <c r="K1234" s="103">
        <v>7.42</v>
      </c>
      <c r="L1234" s="104">
        <v>2.04</v>
      </c>
      <c r="M1234" s="105">
        <v>0</v>
      </c>
    </row>
    <row r="1235" spans="1:13" x14ac:dyDescent="0.25">
      <c r="A1235" s="100">
        <v>202</v>
      </c>
      <c r="B1235" s="107">
        <v>33805</v>
      </c>
      <c r="C1235" s="101">
        <v>398.78</v>
      </c>
      <c r="D1235" s="102">
        <v>152.22999999999999</v>
      </c>
      <c r="E1235" s="102">
        <f t="shared" si="7"/>
        <v>21.084487534626035</v>
      </c>
      <c r="F1235" s="77">
        <v>4.07</v>
      </c>
      <c r="G1235" s="77">
        <v>0</v>
      </c>
      <c r="H1235" s="77">
        <v>0</v>
      </c>
      <c r="J1235" s="77">
        <f t="shared" si="6"/>
        <v>4.07</v>
      </c>
      <c r="K1235" s="103">
        <v>6.56</v>
      </c>
      <c r="L1235" s="104">
        <v>2.19</v>
      </c>
      <c r="M1235" s="105">
        <v>0</v>
      </c>
    </row>
    <row r="1236" spans="1:13" x14ac:dyDescent="0.25">
      <c r="A1236" s="100">
        <v>203</v>
      </c>
      <c r="B1236" s="107">
        <v>33806</v>
      </c>
      <c r="C1236" s="101">
        <v>399.15</v>
      </c>
      <c r="D1236" s="102">
        <v>154.72</v>
      </c>
      <c r="E1236" s="102">
        <f t="shared" si="7"/>
        <v>21.429362880886426</v>
      </c>
      <c r="F1236" s="77">
        <v>5.0599999999999996</v>
      </c>
      <c r="G1236" s="77">
        <v>0</v>
      </c>
      <c r="H1236" s="77">
        <v>0</v>
      </c>
      <c r="J1236" s="77">
        <f t="shared" si="6"/>
        <v>5.0599999999999996</v>
      </c>
      <c r="K1236" s="103">
        <v>5.34</v>
      </c>
      <c r="L1236" s="104">
        <v>2.5</v>
      </c>
      <c r="M1236" s="105">
        <v>0</v>
      </c>
    </row>
    <row r="1237" spans="1:13" x14ac:dyDescent="0.25">
      <c r="A1237" s="100">
        <v>204</v>
      </c>
      <c r="B1237" s="107">
        <v>33807</v>
      </c>
      <c r="C1237" s="101">
        <v>399.19</v>
      </c>
      <c r="D1237" s="102">
        <v>155</v>
      </c>
      <c r="E1237" s="102">
        <f t="shared" si="7"/>
        <v>21.468144044321331</v>
      </c>
      <c r="F1237" s="77">
        <v>5.5</v>
      </c>
      <c r="G1237" s="77">
        <v>0</v>
      </c>
      <c r="H1237" s="77">
        <v>0</v>
      </c>
      <c r="J1237" s="77">
        <f t="shared" si="6"/>
        <v>5.5</v>
      </c>
      <c r="K1237" s="103">
        <v>3.75</v>
      </c>
      <c r="L1237" s="104">
        <v>2.67</v>
      </c>
      <c r="M1237" s="105">
        <v>0</v>
      </c>
    </row>
    <row r="1238" spans="1:13" x14ac:dyDescent="0.25">
      <c r="A1238" s="100">
        <v>205</v>
      </c>
      <c r="B1238" s="107">
        <v>33808</v>
      </c>
      <c r="C1238" s="101">
        <v>398.94</v>
      </c>
      <c r="D1238" s="102">
        <v>153.25</v>
      </c>
      <c r="E1238" s="102">
        <f t="shared" si="7"/>
        <v>21.225761772853186</v>
      </c>
      <c r="F1238" s="77">
        <v>4.1900000000000004</v>
      </c>
      <c r="G1238" s="77">
        <v>0</v>
      </c>
      <c r="H1238" s="77">
        <v>0</v>
      </c>
      <c r="J1238" s="77">
        <f t="shared" si="6"/>
        <v>4.1900000000000004</v>
      </c>
      <c r="K1238" s="103">
        <v>3.24</v>
      </c>
      <c r="L1238" s="104">
        <v>2.06</v>
      </c>
      <c r="M1238" s="105">
        <v>0</v>
      </c>
    </row>
    <row r="1239" spans="1:13" x14ac:dyDescent="0.25">
      <c r="A1239" s="100">
        <v>206</v>
      </c>
      <c r="B1239" s="107">
        <v>33809</v>
      </c>
      <c r="C1239" s="101">
        <v>398.79</v>
      </c>
      <c r="D1239" s="102">
        <v>152.30000000000001</v>
      </c>
      <c r="E1239" s="102">
        <f t="shared" si="7"/>
        <v>21.094182825484769</v>
      </c>
      <c r="F1239" s="77">
        <v>3.98</v>
      </c>
      <c r="G1239" s="77">
        <v>0</v>
      </c>
      <c r="H1239" s="77">
        <v>0</v>
      </c>
      <c r="J1239" s="77">
        <f t="shared" si="6"/>
        <v>3.98</v>
      </c>
      <c r="K1239" s="103">
        <v>3.91</v>
      </c>
      <c r="L1239" s="104">
        <v>2.06</v>
      </c>
      <c r="M1239" s="105">
        <v>0</v>
      </c>
    </row>
    <row r="1240" spans="1:13" x14ac:dyDescent="0.25">
      <c r="A1240" s="100">
        <v>207</v>
      </c>
      <c r="B1240" s="107">
        <v>33810</v>
      </c>
      <c r="C1240" s="101">
        <v>398.78</v>
      </c>
      <c r="D1240" s="102">
        <v>152.22999999999999</v>
      </c>
      <c r="E1240" s="102">
        <f t="shared" si="7"/>
        <v>21.084487534626035</v>
      </c>
      <c r="F1240" s="77">
        <v>4.17</v>
      </c>
      <c r="G1240" s="77">
        <v>0</v>
      </c>
      <c r="H1240" s="77">
        <v>0</v>
      </c>
      <c r="J1240" s="77">
        <f t="shared" si="6"/>
        <v>4.17</v>
      </c>
      <c r="K1240" s="103">
        <v>3.82</v>
      </c>
      <c r="L1240" s="104">
        <v>2.1800000000000002</v>
      </c>
      <c r="M1240" s="105">
        <v>6</v>
      </c>
    </row>
    <row r="1241" spans="1:13" x14ac:dyDescent="0.25">
      <c r="A1241" s="100">
        <v>208</v>
      </c>
      <c r="B1241" s="107">
        <v>33811</v>
      </c>
      <c r="C1241" s="101">
        <v>398.73</v>
      </c>
      <c r="D1241" s="102">
        <v>151.88</v>
      </c>
      <c r="E1241" s="102">
        <f t="shared" si="7"/>
        <v>21.036011080332408</v>
      </c>
      <c r="F1241" s="77">
        <v>3.78</v>
      </c>
      <c r="G1241" s="77">
        <v>0</v>
      </c>
      <c r="H1241" s="77">
        <v>0</v>
      </c>
      <c r="J1241" s="77">
        <f t="shared" si="6"/>
        <v>3.78</v>
      </c>
      <c r="K1241" s="103">
        <v>6.76</v>
      </c>
      <c r="L1241" s="104">
        <v>1.95</v>
      </c>
      <c r="M1241" s="105">
        <v>9</v>
      </c>
    </row>
    <row r="1242" spans="1:13" x14ac:dyDescent="0.25">
      <c r="A1242" s="100">
        <v>209</v>
      </c>
      <c r="B1242" s="107">
        <v>33812</v>
      </c>
      <c r="C1242" s="101">
        <v>399.17</v>
      </c>
      <c r="D1242" s="102">
        <v>154.86000000000001</v>
      </c>
      <c r="E1242" s="102">
        <f t="shared" si="7"/>
        <v>21.448753462603882</v>
      </c>
      <c r="F1242" s="77">
        <v>3.3</v>
      </c>
      <c r="G1242" s="77">
        <v>0</v>
      </c>
      <c r="H1242" s="77">
        <v>0</v>
      </c>
      <c r="J1242" s="77">
        <f t="shared" si="6"/>
        <v>3.3</v>
      </c>
      <c r="K1242" s="103">
        <v>12.37</v>
      </c>
      <c r="L1242" s="104">
        <v>1.77</v>
      </c>
      <c r="M1242" s="105">
        <v>0</v>
      </c>
    </row>
    <row r="1243" spans="1:13" x14ac:dyDescent="0.25">
      <c r="A1243" s="100">
        <v>210</v>
      </c>
      <c r="B1243" s="107">
        <v>33813</v>
      </c>
      <c r="C1243" s="101">
        <v>400.39</v>
      </c>
      <c r="D1243" s="102">
        <v>163.93</v>
      </c>
      <c r="E1243" s="102">
        <f t="shared" si="7"/>
        <v>22.704986149584489</v>
      </c>
      <c r="F1243" s="77">
        <v>4.3099999999999996</v>
      </c>
      <c r="G1243" s="77">
        <v>0</v>
      </c>
      <c r="H1243" s="77">
        <v>0</v>
      </c>
      <c r="J1243" s="77">
        <f t="shared" si="6"/>
        <v>4.3099999999999996</v>
      </c>
      <c r="K1243" s="103">
        <v>7.97</v>
      </c>
      <c r="L1243" s="104">
        <v>2.78</v>
      </c>
      <c r="M1243" s="105">
        <v>1</v>
      </c>
    </row>
    <row r="1244" spans="1:13" x14ac:dyDescent="0.25">
      <c r="A1244" s="100">
        <v>211</v>
      </c>
      <c r="B1244" s="107">
        <v>33814</v>
      </c>
      <c r="C1244" s="101">
        <v>400.87</v>
      </c>
      <c r="D1244" s="102">
        <v>167.59</v>
      </c>
      <c r="E1244" s="102">
        <f t="shared" si="7"/>
        <v>23.211911357340721</v>
      </c>
      <c r="F1244" s="77">
        <v>2.85</v>
      </c>
      <c r="G1244" s="77">
        <v>0</v>
      </c>
      <c r="H1244" s="77">
        <v>0</v>
      </c>
      <c r="J1244" s="77">
        <f t="shared" si="6"/>
        <v>2.85</v>
      </c>
      <c r="K1244" s="103">
        <v>9.32</v>
      </c>
      <c r="L1244" s="104">
        <v>1.74</v>
      </c>
      <c r="M1244" s="105">
        <v>3.8</v>
      </c>
    </row>
    <row r="1245" spans="1:13" x14ac:dyDescent="0.25">
      <c r="A1245" s="100">
        <v>212</v>
      </c>
      <c r="B1245" s="107">
        <v>33815</v>
      </c>
      <c r="C1245" s="101">
        <v>401.77</v>
      </c>
      <c r="D1245" s="102">
        <v>174.06</v>
      </c>
      <c r="E1245" s="102">
        <f t="shared" si="7"/>
        <v>24.10803324099723</v>
      </c>
      <c r="F1245" s="77">
        <v>5.04</v>
      </c>
      <c r="G1245" s="77">
        <v>0</v>
      </c>
      <c r="H1245" s="77">
        <v>0</v>
      </c>
      <c r="J1245" s="77">
        <f t="shared" si="6"/>
        <v>5.04</v>
      </c>
      <c r="K1245" s="103">
        <v>13.66</v>
      </c>
      <c r="L1245" s="104">
        <v>2.4900000000000002</v>
      </c>
      <c r="M1245" s="105">
        <v>0</v>
      </c>
    </row>
    <row r="1246" spans="1:13" x14ac:dyDescent="0.25">
      <c r="A1246" s="100">
        <v>213</v>
      </c>
      <c r="B1246" s="107">
        <v>33816</v>
      </c>
      <c r="C1246" s="101">
        <v>402.76</v>
      </c>
      <c r="D1246" s="102">
        <v>182.68</v>
      </c>
      <c r="E1246" s="102">
        <f t="shared" si="7"/>
        <v>25.301939058171747</v>
      </c>
      <c r="F1246" s="77">
        <v>4.26</v>
      </c>
      <c r="G1246" s="77">
        <v>0</v>
      </c>
      <c r="H1246" s="77">
        <v>0</v>
      </c>
      <c r="J1246" s="77">
        <f t="shared" si="6"/>
        <v>4.26</v>
      </c>
      <c r="K1246" s="103">
        <v>9.98</v>
      </c>
      <c r="L1246" s="104">
        <v>2.0699999999999998</v>
      </c>
      <c r="M1246" s="105">
        <v>0</v>
      </c>
    </row>
    <row r="1247" spans="1:13" x14ac:dyDescent="0.25">
      <c r="A1247" s="100">
        <v>214</v>
      </c>
      <c r="B1247" s="107">
        <v>33817</v>
      </c>
      <c r="C1247" s="101">
        <v>403.6</v>
      </c>
      <c r="D1247" s="102">
        <v>188.4</v>
      </c>
      <c r="E1247" s="102">
        <f t="shared" si="7"/>
        <v>26.094182825484761</v>
      </c>
      <c r="F1247" s="77">
        <v>1.65</v>
      </c>
      <c r="G1247" s="77">
        <v>0</v>
      </c>
      <c r="H1247" s="77">
        <v>0</v>
      </c>
      <c r="J1247" s="77">
        <f t="shared" si="6"/>
        <v>1.65</v>
      </c>
      <c r="K1247" s="103">
        <v>23.86</v>
      </c>
      <c r="L1247" s="104">
        <v>1.01</v>
      </c>
      <c r="M1247" s="105">
        <v>0</v>
      </c>
    </row>
    <row r="1248" spans="1:13" x14ac:dyDescent="0.25">
      <c r="A1248" s="100">
        <v>215</v>
      </c>
      <c r="B1248" s="107">
        <v>33818</v>
      </c>
      <c r="C1248" s="101">
        <v>406.18</v>
      </c>
      <c r="D1248" s="102">
        <v>210.61</v>
      </c>
      <c r="E1248" s="102">
        <f t="shared" si="7"/>
        <v>29.17036011080333</v>
      </c>
      <c r="F1248" s="77">
        <v>0.31</v>
      </c>
      <c r="G1248" s="77">
        <v>0</v>
      </c>
      <c r="H1248" s="77">
        <v>0</v>
      </c>
      <c r="J1248" s="77">
        <f t="shared" si="6"/>
        <v>0.31</v>
      </c>
      <c r="K1248" s="103">
        <v>24.7</v>
      </c>
      <c r="L1248" s="104">
        <v>0.18</v>
      </c>
      <c r="M1248" s="105">
        <v>0</v>
      </c>
    </row>
    <row r="1249" spans="1:13" x14ac:dyDescent="0.25">
      <c r="A1249" s="100">
        <v>216</v>
      </c>
      <c r="B1249" s="107">
        <v>33819</v>
      </c>
      <c r="C1249" s="101">
        <v>408.72</v>
      </c>
      <c r="D1249" s="102">
        <v>235</v>
      </c>
      <c r="E1249" s="102">
        <f t="shared" si="7"/>
        <v>32.548476454293628</v>
      </c>
      <c r="F1249" s="77">
        <v>0.74</v>
      </c>
      <c r="G1249" s="77">
        <v>0</v>
      </c>
      <c r="H1249" s="77">
        <v>0</v>
      </c>
      <c r="J1249" s="77">
        <f t="shared" si="6"/>
        <v>0.74</v>
      </c>
      <c r="K1249" s="103">
        <v>20.84</v>
      </c>
      <c r="L1249" s="104">
        <v>0.43</v>
      </c>
      <c r="M1249" s="105">
        <v>10</v>
      </c>
    </row>
    <row r="1250" spans="1:13" x14ac:dyDescent="0.25">
      <c r="A1250" s="100">
        <v>217</v>
      </c>
      <c r="B1250" s="107">
        <v>33820</v>
      </c>
      <c r="C1250" s="101">
        <v>410.64</v>
      </c>
      <c r="D1250" s="102">
        <v>255.1</v>
      </c>
      <c r="E1250" s="102">
        <f t="shared" si="7"/>
        <v>35.332409972299168</v>
      </c>
      <c r="F1250" s="77">
        <v>1.72</v>
      </c>
      <c r="G1250" s="77">
        <v>0</v>
      </c>
      <c r="H1250" s="77">
        <v>0</v>
      </c>
      <c r="J1250" s="77">
        <f t="shared" si="6"/>
        <v>1.72</v>
      </c>
      <c r="K1250" s="103">
        <v>32.64</v>
      </c>
      <c r="L1250" s="104">
        <v>0.52</v>
      </c>
      <c r="M1250" s="105">
        <v>0.75</v>
      </c>
    </row>
    <row r="1251" spans="1:13" x14ac:dyDescent="0.25">
      <c r="A1251" s="100">
        <v>218</v>
      </c>
      <c r="B1251" s="107">
        <v>33821</v>
      </c>
      <c r="C1251" s="101">
        <v>413.36</v>
      </c>
      <c r="D1251" s="102">
        <v>286.02</v>
      </c>
      <c r="E1251" s="102">
        <f t="shared" si="7"/>
        <v>39.614958448753463</v>
      </c>
      <c r="F1251" s="77">
        <v>3.01</v>
      </c>
      <c r="G1251" s="77">
        <v>0</v>
      </c>
      <c r="H1251" s="77">
        <v>0</v>
      </c>
      <c r="J1251" s="77">
        <f t="shared" si="6"/>
        <v>3.01</v>
      </c>
      <c r="K1251" s="103">
        <v>24.52</v>
      </c>
      <c r="L1251" s="104">
        <v>1.67</v>
      </c>
      <c r="M1251" s="105">
        <v>0</v>
      </c>
    </row>
    <row r="1252" spans="1:13" x14ac:dyDescent="0.25">
      <c r="A1252" s="100">
        <v>219</v>
      </c>
      <c r="B1252" s="107">
        <v>33822</v>
      </c>
      <c r="C1252" s="101">
        <v>415.11</v>
      </c>
      <c r="D1252" s="102">
        <v>307.52999999999997</v>
      </c>
      <c r="E1252" s="102">
        <f t="shared" si="7"/>
        <v>42.594182825484758</v>
      </c>
      <c r="F1252" s="77">
        <v>2.4</v>
      </c>
      <c r="G1252" s="77">
        <v>0</v>
      </c>
      <c r="H1252" s="77">
        <v>0</v>
      </c>
      <c r="J1252" s="77">
        <f t="shared" si="6"/>
        <v>2.4</v>
      </c>
      <c r="K1252" s="103">
        <v>16.73</v>
      </c>
      <c r="L1252" s="104">
        <v>1.1599999999999999</v>
      </c>
      <c r="M1252" s="105">
        <v>11.5</v>
      </c>
    </row>
    <row r="1253" spans="1:13" x14ac:dyDescent="0.25">
      <c r="A1253" s="100">
        <v>220</v>
      </c>
      <c r="B1253" s="107">
        <v>33823</v>
      </c>
      <c r="C1253" s="101">
        <v>416.22</v>
      </c>
      <c r="D1253" s="102">
        <v>321.86</v>
      </c>
      <c r="E1253" s="102">
        <f t="shared" si="7"/>
        <v>44.578947368421055</v>
      </c>
      <c r="F1253" s="77">
        <v>2.2799999999999998</v>
      </c>
      <c r="G1253" s="77">
        <v>0</v>
      </c>
      <c r="H1253" s="77">
        <v>0</v>
      </c>
      <c r="J1253" s="77">
        <f t="shared" si="6"/>
        <v>2.2799999999999998</v>
      </c>
      <c r="K1253" s="103">
        <v>15.74</v>
      </c>
      <c r="L1253" s="104">
        <v>1.1000000000000001</v>
      </c>
      <c r="M1253" s="105">
        <v>0</v>
      </c>
    </row>
    <row r="1254" spans="1:13" x14ac:dyDescent="0.25">
      <c r="A1254" s="100">
        <v>221</v>
      </c>
      <c r="B1254" s="107">
        <v>33824</v>
      </c>
      <c r="C1254" s="101">
        <v>417.24</v>
      </c>
      <c r="D1254" s="102">
        <v>335.52</v>
      </c>
      <c r="E1254" s="102">
        <f t="shared" si="7"/>
        <v>46.470914127423818</v>
      </c>
      <c r="F1254" s="77">
        <v>3.65</v>
      </c>
      <c r="G1254" s="77">
        <v>0</v>
      </c>
      <c r="H1254" s="77">
        <v>0</v>
      </c>
      <c r="J1254" s="77">
        <f t="shared" si="6"/>
        <v>3.65</v>
      </c>
      <c r="K1254" s="103">
        <v>11.61</v>
      </c>
      <c r="L1254" s="104">
        <v>1.58</v>
      </c>
      <c r="M1254" s="105">
        <v>0</v>
      </c>
    </row>
    <row r="1255" spans="1:13" x14ac:dyDescent="0.25">
      <c r="A1255" s="100">
        <v>222</v>
      </c>
      <c r="B1255" s="107">
        <v>33825</v>
      </c>
      <c r="C1255" s="101">
        <v>417.82</v>
      </c>
      <c r="D1255" s="102">
        <v>343.48</v>
      </c>
      <c r="E1255" s="102">
        <f t="shared" si="7"/>
        <v>47.573407202216067</v>
      </c>
      <c r="F1255" s="77">
        <v>2.73</v>
      </c>
      <c r="G1255" s="77">
        <v>0</v>
      </c>
      <c r="H1255" s="77">
        <v>0</v>
      </c>
      <c r="J1255" s="77">
        <f t="shared" si="6"/>
        <v>2.73</v>
      </c>
      <c r="K1255" s="103">
        <v>11.83</v>
      </c>
      <c r="L1255" s="104">
        <v>1.57</v>
      </c>
      <c r="M1255" s="105">
        <v>0</v>
      </c>
    </row>
    <row r="1256" spans="1:13" x14ac:dyDescent="0.25">
      <c r="A1256" s="100">
        <v>223</v>
      </c>
      <c r="B1256" s="107">
        <v>33826</v>
      </c>
      <c r="C1256" s="101">
        <v>418.46</v>
      </c>
      <c r="D1256" s="102">
        <v>352.58</v>
      </c>
      <c r="E1256" s="102">
        <f t="shared" si="7"/>
        <v>48.833795013850413</v>
      </c>
      <c r="F1256" s="77">
        <v>3.21</v>
      </c>
      <c r="G1256" s="77">
        <v>0</v>
      </c>
      <c r="H1256" s="77">
        <v>0</v>
      </c>
      <c r="J1256" s="77">
        <f t="shared" si="6"/>
        <v>3.21</v>
      </c>
      <c r="K1256" s="103">
        <v>5.73</v>
      </c>
      <c r="L1256" s="104">
        <v>1.63</v>
      </c>
      <c r="M1256" s="105">
        <v>0</v>
      </c>
    </row>
    <row r="1257" spans="1:13" x14ac:dyDescent="0.25">
      <c r="A1257" s="100">
        <v>224</v>
      </c>
      <c r="B1257" s="107">
        <v>33827</v>
      </c>
      <c r="C1257" s="101">
        <v>418.65</v>
      </c>
      <c r="D1257" s="102">
        <v>355.1</v>
      </c>
      <c r="E1257" s="102">
        <f t="shared" si="7"/>
        <v>49.18282548476455</v>
      </c>
      <c r="F1257" s="77">
        <v>2.98</v>
      </c>
      <c r="G1257" s="77">
        <v>0</v>
      </c>
      <c r="H1257" s="77">
        <v>0</v>
      </c>
      <c r="J1257" s="77">
        <f t="shared" si="6"/>
        <v>2.98</v>
      </c>
      <c r="K1257" s="103">
        <v>4.43</v>
      </c>
      <c r="L1257" s="104">
        <v>1.81</v>
      </c>
      <c r="M1257" s="105">
        <v>0</v>
      </c>
    </row>
    <row r="1258" spans="1:13" x14ac:dyDescent="0.25">
      <c r="A1258" s="100">
        <v>225</v>
      </c>
      <c r="B1258" s="107">
        <v>33828</v>
      </c>
      <c r="C1258" s="101">
        <v>418.75</v>
      </c>
      <c r="D1258" s="102">
        <v>356.55</v>
      </c>
      <c r="E1258" s="102">
        <f t="shared" si="7"/>
        <v>49.383656509695292</v>
      </c>
      <c r="F1258" s="77">
        <v>2.3199999999999998</v>
      </c>
      <c r="G1258" s="77">
        <v>0</v>
      </c>
      <c r="H1258" s="77">
        <v>0</v>
      </c>
      <c r="J1258" s="77">
        <f t="shared" si="6"/>
        <v>2.3199999999999998</v>
      </c>
      <c r="K1258" s="103">
        <v>6.97</v>
      </c>
      <c r="L1258" s="104">
        <v>1.45</v>
      </c>
      <c r="M1258" s="105">
        <v>0</v>
      </c>
    </row>
    <row r="1259" spans="1:13" x14ac:dyDescent="0.25">
      <c r="A1259" s="100">
        <v>226</v>
      </c>
      <c r="B1259" s="107">
        <v>33829</v>
      </c>
      <c r="C1259" s="101">
        <v>419.08</v>
      </c>
      <c r="D1259" s="102">
        <v>361.3</v>
      </c>
      <c r="E1259" s="102">
        <f t="shared" si="7"/>
        <v>50.041551246537395</v>
      </c>
      <c r="F1259" s="77">
        <v>3.64</v>
      </c>
      <c r="G1259" s="77">
        <v>0</v>
      </c>
      <c r="H1259" s="77">
        <v>0</v>
      </c>
      <c r="J1259" s="77">
        <f t="shared" si="6"/>
        <v>3.64</v>
      </c>
      <c r="K1259" s="103">
        <v>6.24</v>
      </c>
      <c r="L1259" s="104">
        <v>2.02</v>
      </c>
      <c r="M1259" s="105">
        <v>0</v>
      </c>
    </row>
    <row r="1260" spans="1:13" x14ac:dyDescent="0.25">
      <c r="A1260" s="100">
        <v>227</v>
      </c>
      <c r="B1260" s="107">
        <v>33830</v>
      </c>
      <c r="C1260" s="101">
        <v>419.26</v>
      </c>
      <c r="D1260" s="102">
        <v>363.9</v>
      </c>
      <c r="E1260" s="102">
        <f t="shared" si="7"/>
        <v>50.401662049861493</v>
      </c>
      <c r="F1260" s="77">
        <v>4.09</v>
      </c>
      <c r="G1260" s="77">
        <v>0</v>
      </c>
      <c r="H1260" s="77">
        <v>0</v>
      </c>
      <c r="J1260" s="77">
        <f t="shared" si="6"/>
        <v>4.09</v>
      </c>
      <c r="K1260" s="103">
        <v>4.07</v>
      </c>
      <c r="L1260" s="104">
        <v>2.4</v>
      </c>
      <c r="M1260" s="105">
        <v>0</v>
      </c>
    </row>
    <row r="1261" spans="1:13" x14ac:dyDescent="0.25">
      <c r="A1261" s="100">
        <v>228</v>
      </c>
      <c r="B1261" s="107">
        <v>33831</v>
      </c>
      <c r="C1261" s="101">
        <v>419.26</v>
      </c>
      <c r="D1261" s="102">
        <v>363.9</v>
      </c>
      <c r="E1261" s="102">
        <f t="shared" si="7"/>
        <v>50.401662049861493</v>
      </c>
      <c r="F1261" s="77">
        <v>3.88</v>
      </c>
      <c r="G1261" s="77">
        <v>0</v>
      </c>
      <c r="H1261" s="77">
        <v>0</v>
      </c>
      <c r="J1261" s="77">
        <f t="shared" si="6"/>
        <v>3.88</v>
      </c>
      <c r="K1261" s="103">
        <v>4.18</v>
      </c>
      <c r="L1261" s="104">
        <v>2.21</v>
      </c>
      <c r="M1261" s="105">
        <v>0</v>
      </c>
    </row>
    <row r="1262" spans="1:13" x14ac:dyDescent="0.25">
      <c r="A1262" s="100">
        <v>229</v>
      </c>
      <c r="B1262" s="107">
        <v>33832</v>
      </c>
      <c r="C1262" s="101">
        <v>419.28</v>
      </c>
      <c r="D1262" s="102">
        <v>364.2</v>
      </c>
      <c r="E1262" s="102">
        <f t="shared" si="7"/>
        <v>50.443213296398895</v>
      </c>
      <c r="F1262" s="77">
        <v>3.45</v>
      </c>
      <c r="G1262" s="77">
        <v>0</v>
      </c>
      <c r="H1262" s="77">
        <v>0</v>
      </c>
      <c r="J1262" s="77">
        <f t="shared" si="6"/>
        <v>3.45</v>
      </c>
      <c r="K1262" s="103">
        <v>2.85</v>
      </c>
      <c r="L1262" s="104">
        <v>2.21</v>
      </c>
      <c r="M1262" s="105">
        <v>0</v>
      </c>
    </row>
    <row r="1263" spans="1:13" x14ac:dyDescent="0.25">
      <c r="A1263" s="100">
        <v>230</v>
      </c>
      <c r="B1263" s="107">
        <v>33833</v>
      </c>
      <c r="C1263" s="101">
        <v>419.24</v>
      </c>
      <c r="D1263" s="102">
        <v>363.6</v>
      </c>
      <c r="E1263" s="102">
        <f t="shared" si="7"/>
        <v>50.360110803324098</v>
      </c>
      <c r="F1263" s="77">
        <v>4.41</v>
      </c>
      <c r="G1263" s="77">
        <v>0</v>
      </c>
      <c r="H1263" s="77">
        <v>0</v>
      </c>
      <c r="J1263" s="77">
        <f t="shared" si="6"/>
        <v>4.41</v>
      </c>
      <c r="K1263" s="103">
        <v>2.5499999999999998</v>
      </c>
      <c r="L1263" s="104">
        <v>2.31</v>
      </c>
      <c r="M1263" s="105">
        <v>0</v>
      </c>
    </row>
    <row r="1264" spans="1:13" x14ac:dyDescent="0.25">
      <c r="A1264" s="100">
        <v>231</v>
      </c>
      <c r="B1264" s="107">
        <v>33834</v>
      </c>
      <c r="C1264" s="101">
        <v>419.11</v>
      </c>
      <c r="D1264" s="102">
        <v>361.74</v>
      </c>
      <c r="E1264" s="102">
        <f t="shared" si="7"/>
        <v>50.102493074792243</v>
      </c>
      <c r="F1264" s="77">
        <v>5.27</v>
      </c>
      <c r="G1264" s="77">
        <v>0</v>
      </c>
      <c r="H1264" s="77">
        <v>0</v>
      </c>
      <c r="J1264" s="77">
        <f t="shared" si="6"/>
        <v>5.27</v>
      </c>
      <c r="K1264" s="103">
        <v>0.97</v>
      </c>
      <c r="L1264" s="104">
        <v>2.82</v>
      </c>
      <c r="M1264" s="105">
        <v>0</v>
      </c>
    </row>
    <row r="1265" spans="1:13" x14ac:dyDescent="0.25">
      <c r="A1265" s="100">
        <v>232</v>
      </c>
      <c r="B1265" s="107">
        <v>33835</v>
      </c>
      <c r="C1265" s="101">
        <v>418.81</v>
      </c>
      <c r="D1265" s="102">
        <v>357.44</v>
      </c>
      <c r="E1265" s="102">
        <f t="shared" si="7"/>
        <v>49.506925207756233</v>
      </c>
      <c r="F1265" s="77">
        <v>5.0599999999999996</v>
      </c>
      <c r="G1265" s="77">
        <v>0</v>
      </c>
      <c r="H1265" s="77">
        <v>0</v>
      </c>
      <c r="J1265" s="77">
        <f t="shared" si="6"/>
        <v>5.0599999999999996</v>
      </c>
      <c r="K1265" s="103">
        <v>1.46</v>
      </c>
      <c r="L1265" s="104">
        <v>2.64</v>
      </c>
      <c r="M1265" s="105">
        <v>0</v>
      </c>
    </row>
    <row r="1266" spans="1:13" x14ac:dyDescent="0.25">
      <c r="A1266" s="100">
        <v>233</v>
      </c>
      <c r="B1266" s="107">
        <v>33836</v>
      </c>
      <c r="C1266" s="101">
        <v>418.56</v>
      </c>
      <c r="D1266" s="102">
        <v>353.84</v>
      </c>
      <c r="E1266" s="102">
        <f t="shared" si="7"/>
        <v>49.00831024930747</v>
      </c>
      <c r="F1266" s="77">
        <v>5.6</v>
      </c>
      <c r="G1266" s="77">
        <v>0</v>
      </c>
      <c r="H1266" s="77">
        <v>0</v>
      </c>
      <c r="J1266" s="77">
        <f t="shared" si="6"/>
        <v>5.6</v>
      </c>
      <c r="K1266" s="103">
        <v>1.68</v>
      </c>
      <c r="L1266" s="104">
        <v>2.74</v>
      </c>
      <c r="M1266" s="105">
        <v>0</v>
      </c>
    </row>
    <row r="1267" spans="1:13" x14ac:dyDescent="0.25">
      <c r="A1267" s="100">
        <v>234</v>
      </c>
      <c r="B1267" s="107">
        <v>33837</v>
      </c>
      <c r="C1267" s="101">
        <v>418.28</v>
      </c>
      <c r="D1267" s="102">
        <v>349.92</v>
      </c>
      <c r="E1267" s="102">
        <f t="shared" si="7"/>
        <v>48.465373961218837</v>
      </c>
      <c r="F1267" s="77">
        <v>6.12</v>
      </c>
      <c r="G1267" s="77">
        <v>0</v>
      </c>
      <c r="H1267" s="77">
        <v>0</v>
      </c>
      <c r="J1267" s="77">
        <f t="shared" si="6"/>
        <v>6.12</v>
      </c>
      <c r="K1267" s="103">
        <v>2.76</v>
      </c>
      <c r="L1267" s="104">
        <v>3.27</v>
      </c>
      <c r="M1267" s="105">
        <v>0</v>
      </c>
    </row>
    <row r="1268" spans="1:13" x14ac:dyDescent="0.25">
      <c r="A1268" s="100">
        <v>235</v>
      </c>
      <c r="B1268" s="107">
        <v>33838</v>
      </c>
      <c r="C1268" s="101">
        <v>418.04</v>
      </c>
      <c r="D1268" s="102">
        <v>346.56</v>
      </c>
      <c r="E1268" s="102">
        <f t="shared" si="7"/>
        <v>48</v>
      </c>
      <c r="F1268" s="77">
        <v>7.04</v>
      </c>
      <c r="G1268" s="77">
        <v>0</v>
      </c>
      <c r="H1268" s="77">
        <v>0</v>
      </c>
      <c r="J1268" s="77">
        <f t="shared" si="6"/>
        <v>7.04</v>
      </c>
      <c r="K1268" s="103">
        <v>1.1599999999999999</v>
      </c>
      <c r="L1268" s="104">
        <v>3.52</v>
      </c>
      <c r="M1268" s="105">
        <v>0</v>
      </c>
    </row>
    <row r="1269" spans="1:13" x14ac:dyDescent="0.25">
      <c r="A1269" s="100">
        <v>236</v>
      </c>
      <c r="B1269" s="107">
        <v>33839</v>
      </c>
      <c r="C1269" s="101">
        <v>417.62</v>
      </c>
      <c r="D1269" s="102" t="s">
        <v>65</v>
      </c>
      <c r="E1269" s="102"/>
      <c r="G1269" s="77">
        <v>0</v>
      </c>
      <c r="H1269" s="77">
        <v>0</v>
      </c>
      <c r="J1269" s="77">
        <f t="shared" si="6"/>
        <v>0</v>
      </c>
      <c r="K1269" s="103">
        <v>0</v>
      </c>
      <c r="L1269" s="104" t="s">
        <v>65</v>
      </c>
      <c r="M1269" s="105" t="s">
        <v>65</v>
      </c>
    </row>
    <row r="1270" spans="1:13" x14ac:dyDescent="0.25">
      <c r="A1270" s="100">
        <v>237</v>
      </c>
      <c r="B1270" s="107">
        <v>33840</v>
      </c>
      <c r="C1270" s="101">
        <v>417.43</v>
      </c>
      <c r="D1270" s="102"/>
      <c r="E1270" s="102">
        <f t="shared" si="7"/>
        <v>0</v>
      </c>
      <c r="G1270" s="77">
        <v>0</v>
      </c>
      <c r="H1270" s="77">
        <v>0</v>
      </c>
      <c r="J1270" s="77">
        <f t="shared" si="6"/>
        <v>0</v>
      </c>
      <c r="L1270" s="104"/>
      <c r="M1270" s="105"/>
    </row>
    <row r="1271" spans="1:13" x14ac:dyDescent="0.25">
      <c r="A1271" s="100">
        <v>238</v>
      </c>
      <c r="B1271" s="107">
        <v>33841</v>
      </c>
      <c r="C1271" s="101">
        <v>417.05</v>
      </c>
      <c r="D1271" s="102">
        <v>332.9</v>
      </c>
      <c r="E1271" s="102">
        <f t="shared" si="7"/>
        <v>46.108033240997223</v>
      </c>
      <c r="F1271" s="77">
        <v>5.49</v>
      </c>
      <c r="G1271" s="77">
        <v>0</v>
      </c>
      <c r="H1271" s="77">
        <v>0</v>
      </c>
      <c r="J1271" s="77">
        <f t="shared" si="6"/>
        <v>5.49</v>
      </c>
      <c r="K1271" s="103">
        <v>2.0499999999999998</v>
      </c>
      <c r="L1271" s="104">
        <v>2.94</v>
      </c>
      <c r="M1271" s="105">
        <v>0</v>
      </c>
    </row>
    <row r="1272" spans="1:13" x14ac:dyDescent="0.25">
      <c r="A1272" s="100">
        <v>239</v>
      </c>
      <c r="B1272" s="107">
        <v>33842</v>
      </c>
      <c r="C1272" s="101">
        <v>416.77</v>
      </c>
      <c r="D1272" s="102">
        <v>329.46</v>
      </c>
      <c r="E1272" s="102">
        <f t="shared" si="7"/>
        <v>45.631578947368418</v>
      </c>
      <c r="F1272" s="77">
        <v>6.17</v>
      </c>
      <c r="G1272" s="77">
        <v>0</v>
      </c>
      <c r="H1272" s="77">
        <v>0</v>
      </c>
      <c r="J1272" s="77">
        <f t="shared" si="6"/>
        <v>6.17</v>
      </c>
      <c r="K1272" s="103">
        <v>2.0299999999999998</v>
      </c>
      <c r="L1272" s="104">
        <v>3.18</v>
      </c>
      <c r="M1272" s="105">
        <v>0</v>
      </c>
    </row>
    <row r="1273" spans="1:13" x14ac:dyDescent="0.25">
      <c r="A1273" s="100">
        <v>240</v>
      </c>
      <c r="B1273" s="107">
        <v>33843</v>
      </c>
      <c r="C1273" s="101">
        <v>416.48</v>
      </c>
      <c r="D1273" s="102">
        <v>325.32</v>
      </c>
      <c r="E1273" s="102">
        <f t="shared" si="7"/>
        <v>45.05817174515235</v>
      </c>
      <c r="F1273" s="77">
        <v>7.74</v>
      </c>
      <c r="G1273" s="77">
        <v>0</v>
      </c>
      <c r="H1273" s="77">
        <v>0</v>
      </c>
      <c r="J1273" s="77">
        <f t="shared" si="6"/>
        <v>7.74</v>
      </c>
      <c r="K1273" s="103">
        <v>1.68</v>
      </c>
      <c r="L1273" s="104">
        <v>3.76</v>
      </c>
      <c r="M1273" s="105">
        <v>0</v>
      </c>
    </row>
    <row r="1274" spans="1:13" x14ac:dyDescent="0.25">
      <c r="A1274" s="100">
        <v>241</v>
      </c>
      <c r="B1274" s="107">
        <v>33844</v>
      </c>
      <c r="C1274" s="101">
        <v>416.02</v>
      </c>
      <c r="D1274" s="102">
        <v>319.26</v>
      </c>
      <c r="E1274" s="102">
        <f t="shared" si="7"/>
        <v>44.21883656509695</v>
      </c>
      <c r="F1274" s="77">
        <v>7.8</v>
      </c>
      <c r="G1274" s="77">
        <v>0</v>
      </c>
      <c r="H1274" s="77">
        <v>0</v>
      </c>
      <c r="J1274" s="77">
        <f t="shared" si="6"/>
        <v>7.8</v>
      </c>
      <c r="K1274" s="103">
        <v>2.99</v>
      </c>
      <c r="L1274" s="104">
        <v>3.76</v>
      </c>
      <c r="M1274" s="105">
        <v>0</v>
      </c>
    </row>
    <row r="1275" spans="1:13" x14ac:dyDescent="0.25">
      <c r="A1275" s="100">
        <v>242</v>
      </c>
      <c r="B1275" s="107">
        <v>33845</v>
      </c>
      <c r="C1275" s="101">
        <v>415.65</v>
      </c>
      <c r="D1275" s="102">
        <v>314.45</v>
      </c>
      <c r="E1275" s="102">
        <f t="shared" si="7"/>
        <v>43.552631578947363</v>
      </c>
      <c r="F1275" s="77">
        <v>4.47</v>
      </c>
      <c r="G1275" s="77">
        <v>0</v>
      </c>
      <c r="H1275" s="77">
        <v>0</v>
      </c>
      <c r="J1275" s="77">
        <f t="shared" si="6"/>
        <v>4.47</v>
      </c>
      <c r="K1275" s="103">
        <v>3.43</v>
      </c>
      <c r="L1275" s="104">
        <v>2.2799999999999998</v>
      </c>
      <c r="M1275" s="105">
        <v>0</v>
      </c>
    </row>
    <row r="1276" spans="1:13" x14ac:dyDescent="0.25">
      <c r="A1276" s="100">
        <v>243</v>
      </c>
      <c r="B1276" s="107">
        <v>33846</v>
      </c>
      <c r="C1276" s="101">
        <v>415.57</v>
      </c>
      <c r="D1276" s="102">
        <v>313.41000000000003</v>
      </c>
      <c r="E1276" s="102">
        <f t="shared" si="7"/>
        <v>43.408587257617732</v>
      </c>
      <c r="F1276" s="77">
        <v>3.44</v>
      </c>
      <c r="G1276" s="77">
        <v>0</v>
      </c>
      <c r="H1276" s="77">
        <v>0</v>
      </c>
      <c r="J1276" s="77">
        <f t="shared" si="6"/>
        <v>3.44</v>
      </c>
      <c r="K1276" s="103">
        <v>13.45</v>
      </c>
      <c r="L1276" s="104">
        <v>1.62</v>
      </c>
      <c r="M1276" s="105">
        <v>0</v>
      </c>
    </row>
    <row r="1277" spans="1:13" x14ac:dyDescent="0.25">
      <c r="A1277" s="100">
        <v>244</v>
      </c>
      <c r="B1277" s="107">
        <v>33847</v>
      </c>
      <c r="C1277" s="101">
        <v>416.34</v>
      </c>
      <c r="D1277" s="102">
        <v>323.42</v>
      </c>
      <c r="E1277" s="102">
        <f t="shared" si="7"/>
        <v>44.795013850415515</v>
      </c>
      <c r="F1277" s="77">
        <v>3.7</v>
      </c>
      <c r="G1277" s="77">
        <v>0</v>
      </c>
      <c r="H1277" s="77">
        <v>0</v>
      </c>
      <c r="J1277" s="77">
        <f t="shared" si="6"/>
        <v>3.7</v>
      </c>
      <c r="K1277" s="103">
        <v>12.09</v>
      </c>
      <c r="L1277" s="104">
        <v>2.0099999999999998</v>
      </c>
      <c r="M1277" s="105">
        <v>0</v>
      </c>
    </row>
    <row r="1278" spans="1:13" x14ac:dyDescent="0.25">
      <c r="A1278" s="100">
        <v>245</v>
      </c>
      <c r="B1278" s="107">
        <v>33848</v>
      </c>
      <c r="C1278" s="101">
        <v>416.97</v>
      </c>
      <c r="D1278" s="102">
        <v>331.81</v>
      </c>
      <c r="E1278" s="102">
        <f t="shared" si="7"/>
        <v>45.957063711911353</v>
      </c>
      <c r="F1278" s="77">
        <v>3.59</v>
      </c>
      <c r="G1278" s="77">
        <v>0</v>
      </c>
      <c r="H1278" s="77">
        <v>0</v>
      </c>
      <c r="J1278" s="77">
        <f t="shared" si="6"/>
        <v>3.59</v>
      </c>
      <c r="K1278" s="103">
        <v>11.02</v>
      </c>
      <c r="L1278" s="104">
        <v>2.02</v>
      </c>
      <c r="M1278" s="105">
        <v>0</v>
      </c>
    </row>
    <row r="1279" spans="1:13" x14ac:dyDescent="0.25">
      <c r="A1279" s="100">
        <v>246</v>
      </c>
      <c r="B1279" s="107">
        <v>33849</v>
      </c>
      <c r="C1279" s="101">
        <v>417.58</v>
      </c>
      <c r="D1279" s="102">
        <v>340.14</v>
      </c>
      <c r="E1279" s="102">
        <f t="shared" si="7"/>
        <v>47.11080332409972</v>
      </c>
      <c r="F1279" s="77">
        <v>3.4</v>
      </c>
      <c r="G1279" s="77">
        <v>0</v>
      </c>
      <c r="H1279" s="77">
        <v>0</v>
      </c>
      <c r="J1279" s="77">
        <f t="shared" si="6"/>
        <v>3.4</v>
      </c>
      <c r="K1279" s="103">
        <v>12.62</v>
      </c>
      <c r="L1279" s="104">
        <v>2.02</v>
      </c>
      <c r="M1279" s="105">
        <v>0</v>
      </c>
    </row>
    <row r="1280" spans="1:13" x14ac:dyDescent="0.25">
      <c r="A1280" s="100">
        <v>247</v>
      </c>
      <c r="B1280" s="107">
        <v>33850</v>
      </c>
      <c r="C1280" s="101">
        <v>418.24</v>
      </c>
      <c r="D1280" s="102">
        <v>349.36</v>
      </c>
      <c r="E1280" s="102">
        <f t="shared" si="7"/>
        <v>48.387811634349035</v>
      </c>
      <c r="F1280" s="77">
        <v>3.53</v>
      </c>
      <c r="G1280" s="77">
        <v>0</v>
      </c>
      <c r="H1280" s="77">
        <v>0</v>
      </c>
      <c r="J1280" s="77">
        <f t="shared" si="6"/>
        <v>3.53</v>
      </c>
      <c r="K1280" s="103">
        <v>11.75</v>
      </c>
      <c r="L1280" s="104">
        <v>1.65</v>
      </c>
      <c r="M1280" s="105">
        <v>0</v>
      </c>
    </row>
    <row r="1281" spans="1:13" x14ac:dyDescent="0.25">
      <c r="A1281" s="100">
        <v>248</v>
      </c>
      <c r="B1281" s="107">
        <v>33851</v>
      </c>
      <c r="C1281" s="101">
        <v>418.82</v>
      </c>
      <c r="D1281" s="102">
        <v>257.58</v>
      </c>
      <c r="E1281" s="102">
        <f t="shared" si="7"/>
        <v>35.67590027700831</v>
      </c>
      <c r="F1281" s="77">
        <v>3.38</v>
      </c>
      <c r="G1281" s="77">
        <v>0</v>
      </c>
      <c r="H1281" s="77">
        <v>0</v>
      </c>
      <c r="J1281" s="77">
        <f t="shared" si="6"/>
        <v>3.38</v>
      </c>
      <c r="K1281" s="103">
        <v>0.55000000000000004</v>
      </c>
      <c r="L1281" s="104">
        <v>1.77</v>
      </c>
      <c r="M1281" s="105">
        <v>0</v>
      </c>
    </row>
    <row r="1282" spans="1:13" x14ac:dyDescent="0.25">
      <c r="A1282" s="100">
        <v>249</v>
      </c>
      <c r="B1282" s="107">
        <v>33852</v>
      </c>
      <c r="C1282" s="101">
        <v>419.25</v>
      </c>
      <c r="D1282" s="102">
        <v>363.75</v>
      </c>
      <c r="E1282" s="102">
        <f t="shared" si="7"/>
        <v>50.380886426592795</v>
      </c>
      <c r="F1282" s="77">
        <v>4.37</v>
      </c>
      <c r="G1282" s="77">
        <v>0</v>
      </c>
      <c r="H1282" s="77">
        <v>0</v>
      </c>
      <c r="J1282" s="77">
        <f t="shared" si="6"/>
        <v>4.37</v>
      </c>
      <c r="K1282" s="103">
        <v>0.56999999999999995</v>
      </c>
      <c r="L1282" s="104">
        <v>2.4900000000000002</v>
      </c>
      <c r="M1282" s="105">
        <v>0</v>
      </c>
    </row>
    <row r="1283" spans="1:13" x14ac:dyDescent="0.25">
      <c r="A1283" s="100">
        <v>250</v>
      </c>
      <c r="B1283" s="107">
        <v>33853</v>
      </c>
      <c r="C1283" s="101">
        <v>419.61</v>
      </c>
      <c r="D1283" s="102">
        <v>368.95</v>
      </c>
      <c r="E1283" s="102">
        <f t="shared" si="7"/>
        <v>51.10110803324099</v>
      </c>
      <c r="F1283" s="77">
        <v>2.33</v>
      </c>
      <c r="G1283" s="77">
        <v>0</v>
      </c>
      <c r="H1283" s="77">
        <v>0</v>
      </c>
      <c r="J1283" s="77">
        <f t="shared" si="6"/>
        <v>2.33</v>
      </c>
      <c r="K1283" s="103">
        <v>6.02</v>
      </c>
      <c r="L1283" s="104">
        <v>1.6</v>
      </c>
      <c r="M1283" s="105">
        <v>0</v>
      </c>
    </row>
    <row r="1284" spans="1:13" x14ac:dyDescent="0.25">
      <c r="A1284" s="100">
        <v>251</v>
      </c>
      <c r="B1284" s="107">
        <v>33854</v>
      </c>
      <c r="C1284" s="101">
        <v>420.22</v>
      </c>
      <c r="D1284" s="102">
        <v>373.6</v>
      </c>
      <c r="E1284" s="102">
        <f t="shared" si="7"/>
        <v>51.745152354570642</v>
      </c>
      <c r="F1284" s="77">
        <v>3.63</v>
      </c>
      <c r="G1284" s="77">
        <v>0</v>
      </c>
      <c r="H1284" s="77">
        <v>0</v>
      </c>
      <c r="J1284" s="77">
        <f t="shared" si="6"/>
        <v>3.63</v>
      </c>
      <c r="K1284" s="103">
        <v>10.58</v>
      </c>
      <c r="L1284" s="104">
        <v>2.27</v>
      </c>
      <c r="M1284" s="105">
        <v>0</v>
      </c>
    </row>
    <row r="1285" spans="1:13" x14ac:dyDescent="0.25">
      <c r="A1285" s="100">
        <v>252</v>
      </c>
      <c r="B1285" s="107">
        <v>33855</v>
      </c>
      <c r="C1285" s="101">
        <v>420.22</v>
      </c>
      <c r="D1285" s="102">
        <v>378</v>
      </c>
      <c r="E1285" s="102">
        <f t="shared" si="7"/>
        <v>52.35457063711911</v>
      </c>
      <c r="F1285" s="77">
        <v>3.81</v>
      </c>
      <c r="G1285" s="77">
        <v>0</v>
      </c>
      <c r="H1285" s="77">
        <v>0</v>
      </c>
      <c r="J1285" s="77">
        <f t="shared" si="6"/>
        <v>3.81</v>
      </c>
      <c r="K1285" s="103">
        <v>4.3600000000000003</v>
      </c>
      <c r="L1285" s="104">
        <v>2.4</v>
      </c>
      <c r="M1285" s="105">
        <v>0</v>
      </c>
    </row>
    <row r="1286" spans="1:13" x14ac:dyDescent="0.25">
      <c r="A1286" s="100">
        <v>253</v>
      </c>
      <c r="B1286" s="107">
        <v>33856</v>
      </c>
      <c r="C1286" s="101">
        <v>420.39</v>
      </c>
      <c r="D1286" s="102">
        <v>380.5</v>
      </c>
      <c r="E1286" s="102">
        <f t="shared" si="7"/>
        <v>52.70083102493075</v>
      </c>
      <c r="F1286" s="77">
        <v>3.17</v>
      </c>
      <c r="G1286" s="77">
        <v>0</v>
      </c>
      <c r="H1286" s="77">
        <v>0</v>
      </c>
      <c r="J1286" s="77">
        <f t="shared" si="6"/>
        <v>3.17</v>
      </c>
      <c r="K1286" s="103">
        <v>6.1</v>
      </c>
      <c r="L1286" s="104">
        <v>2.1</v>
      </c>
      <c r="M1286" s="105">
        <v>0</v>
      </c>
    </row>
    <row r="1287" spans="1:13" x14ac:dyDescent="0.25">
      <c r="A1287" s="100">
        <v>254</v>
      </c>
      <c r="B1287" s="107">
        <v>33857</v>
      </c>
      <c r="C1287" s="101">
        <v>420.58</v>
      </c>
      <c r="D1287" s="102">
        <v>383.48</v>
      </c>
      <c r="E1287" s="102">
        <f t="shared" si="7"/>
        <v>53.113573407202217</v>
      </c>
      <c r="F1287" s="77">
        <v>2.57</v>
      </c>
      <c r="G1287" s="77">
        <v>0</v>
      </c>
      <c r="H1287" s="77">
        <v>0</v>
      </c>
      <c r="J1287" s="77">
        <f t="shared" si="6"/>
        <v>2.57</v>
      </c>
      <c r="K1287" s="103">
        <v>5.76</v>
      </c>
      <c r="L1287" s="104">
        <v>1.81</v>
      </c>
      <c r="M1287" s="105">
        <v>0</v>
      </c>
    </row>
    <row r="1288" spans="1:13" x14ac:dyDescent="0.25">
      <c r="A1288" s="100">
        <v>255</v>
      </c>
      <c r="B1288" s="107">
        <v>33858</v>
      </c>
      <c r="C1288" s="101">
        <v>420.79</v>
      </c>
      <c r="D1288" s="102">
        <v>386.65</v>
      </c>
      <c r="E1288" s="102">
        <f t="shared" si="7"/>
        <v>53.552631578947363</v>
      </c>
      <c r="F1288" s="77">
        <v>2.62</v>
      </c>
      <c r="G1288" s="77">
        <v>0</v>
      </c>
      <c r="H1288" s="77">
        <v>0</v>
      </c>
      <c r="J1288" s="77">
        <f t="shared" si="6"/>
        <v>2.62</v>
      </c>
      <c r="K1288" s="103">
        <v>5.82</v>
      </c>
      <c r="L1288" s="104">
        <v>1.68</v>
      </c>
      <c r="M1288" s="105">
        <v>0</v>
      </c>
    </row>
    <row r="1289" spans="1:13" x14ac:dyDescent="0.25">
      <c r="A1289" s="100">
        <v>256</v>
      </c>
      <c r="B1289" s="107">
        <v>33859</v>
      </c>
      <c r="C1289" s="101">
        <v>421</v>
      </c>
      <c r="D1289" s="102">
        <v>389.8</v>
      </c>
      <c r="E1289" s="102">
        <f t="shared" si="7"/>
        <v>53.988919667590032</v>
      </c>
      <c r="F1289" s="77">
        <v>3.41</v>
      </c>
      <c r="G1289" s="77">
        <v>0</v>
      </c>
      <c r="H1289" s="77">
        <v>0</v>
      </c>
      <c r="J1289" s="77">
        <f t="shared" si="6"/>
        <v>3.41</v>
      </c>
      <c r="K1289" s="103">
        <v>4.6900000000000004</v>
      </c>
      <c r="L1289" s="104">
        <v>2.21</v>
      </c>
      <c r="M1289" s="105">
        <v>0</v>
      </c>
    </row>
    <row r="1290" spans="1:13" x14ac:dyDescent="0.25">
      <c r="A1290" s="100">
        <v>257</v>
      </c>
      <c r="B1290" s="107">
        <v>33860</v>
      </c>
      <c r="C1290" s="101">
        <v>421.08</v>
      </c>
      <c r="D1290" s="102">
        <v>391.08</v>
      </c>
      <c r="E1290" s="102">
        <f t="shared" si="7"/>
        <v>54.16620498614958</v>
      </c>
      <c r="F1290" s="77">
        <v>4.88</v>
      </c>
      <c r="G1290" s="77">
        <v>0</v>
      </c>
      <c r="H1290" s="77">
        <v>0</v>
      </c>
      <c r="J1290" s="77">
        <f t="shared" ref="J1290:J1353" si="8">SUM(F1290:H1290)</f>
        <v>4.88</v>
      </c>
      <c r="K1290" s="103">
        <v>5.8</v>
      </c>
      <c r="L1290" s="104">
        <v>2.11</v>
      </c>
      <c r="M1290" s="105">
        <v>0</v>
      </c>
    </row>
    <row r="1291" spans="1:13" x14ac:dyDescent="0.25">
      <c r="A1291" s="100">
        <v>258</v>
      </c>
      <c r="B1291" s="107">
        <v>33861</v>
      </c>
      <c r="C1291" s="101">
        <v>421.14</v>
      </c>
      <c r="D1291" s="102">
        <v>392</v>
      </c>
      <c r="E1291" s="102">
        <f t="shared" ref="E1291:E1354" si="9">(D1291/722)*100</f>
        <v>54.29362880886427</v>
      </c>
      <c r="F1291" s="77">
        <v>5.41</v>
      </c>
      <c r="G1291" s="77">
        <v>0</v>
      </c>
      <c r="H1291" s="77">
        <v>0</v>
      </c>
      <c r="J1291" s="77">
        <f t="shared" si="8"/>
        <v>5.41</v>
      </c>
      <c r="K1291" s="103">
        <v>4.33</v>
      </c>
      <c r="L1291" s="104">
        <v>2.99</v>
      </c>
      <c r="M1291" s="105">
        <v>0</v>
      </c>
    </row>
    <row r="1292" spans="1:13" x14ac:dyDescent="0.25">
      <c r="A1292" s="100">
        <v>259</v>
      </c>
      <c r="B1292" s="107">
        <v>33862</v>
      </c>
      <c r="C1292" s="101">
        <v>421.07</v>
      </c>
      <c r="D1292" s="102"/>
      <c r="E1292" s="102">
        <f t="shared" si="9"/>
        <v>0</v>
      </c>
      <c r="G1292" s="77">
        <v>0</v>
      </c>
      <c r="H1292" s="77">
        <v>0</v>
      </c>
      <c r="J1292" s="77">
        <f t="shared" si="8"/>
        <v>0</v>
      </c>
      <c r="L1292" s="104"/>
      <c r="M1292" s="105"/>
    </row>
    <row r="1293" spans="1:13" x14ac:dyDescent="0.25">
      <c r="A1293" s="100">
        <v>260</v>
      </c>
      <c r="B1293" s="107">
        <v>33863</v>
      </c>
      <c r="C1293" s="101">
        <v>420.95</v>
      </c>
      <c r="D1293" s="102"/>
      <c r="E1293" s="102">
        <f t="shared" si="9"/>
        <v>0</v>
      </c>
      <c r="G1293" s="77">
        <v>0</v>
      </c>
      <c r="H1293" s="77">
        <v>0</v>
      </c>
      <c r="J1293" s="77">
        <f t="shared" si="8"/>
        <v>0</v>
      </c>
      <c r="L1293" s="104"/>
      <c r="M1293" s="105"/>
    </row>
    <row r="1294" spans="1:13" x14ac:dyDescent="0.25">
      <c r="A1294" s="100">
        <v>261</v>
      </c>
      <c r="B1294" s="107">
        <v>33864</v>
      </c>
      <c r="C1294" s="101">
        <v>420.68</v>
      </c>
      <c r="D1294" s="102">
        <v>385</v>
      </c>
      <c r="E1294" s="102">
        <f t="shared" si="9"/>
        <v>53.32409972299169</v>
      </c>
      <c r="F1294" s="77">
        <v>4.51</v>
      </c>
      <c r="G1294" s="77">
        <v>0</v>
      </c>
      <c r="H1294" s="77">
        <v>0</v>
      </c>
      <c r="J1294" s="77">
        <f t="shared" si="8"/>
        <v>4.51</v>
      </c>
      <c r="K1294" s="103">
        <v>0.96</v>
      </c>
      <c r="L1294" s="104">
        <v>2.5</v>
      </c>
      <c r="M1294" s="105">
        <v>0</v>
      </c>
    </row>
    <row r="1295" spans="1:13" x14ac:dyDescent="0.25">
      <c r="A1295" s="100">
        <v>262</v>
      </c>
      <c r="B1295" s="107">
        <v>33865</v>
      </c>
      <c r="C1295" s="101">
        <v>420.45</v>
      </c>
      <c r="D1295" s="102">
        <v>381.45</v>
      </c>
      <c r="E1295" s="102">
        <f t="shared" si="9"/>
        <v>52.832409972299168</v>
      </c>
      <c r="F1295" s="77">
        <v>6.51</v>
      </c>
      <c r="G1295" s="77">
        <v>0</v>
      </c>
      <c r="H1295" s="77">
        <v>0</v>
      </c>
      <c r="J1295" s="77">
        <f t="shared" si="8"/>
        <v>6.51</v>
      </c>
      <c r="K1295" s="103">
        <v>1.71</v>
      </c>
      <c r="L1295" s="104">
        <v>3.4</v>
      </c>
      <c r="M1295" s="105">
        <v>0</v>
      </c>
    </row>
    <row r="1296" spans="1:13" x14ac:dyDescent="0.25">
      <c r="A1296" s="100">
        <v>263</v>
      </c>
      <c r="B1296" s="107">
        <v>33866</v>
      </c>
      <c r="C1296" s="101">
        <v>420.13</v>
      </c>
      <c r="D1296" s="102">
        <v>376.65</v>
      </c>
      <c r="E1296" s="102">
        <f t="shared" si="9"/>
        <v>52.167590027700825</v>
      </c>
      <c r="F1296" s="77">
        <v>6.11</v>
      </c>
      <c r="G1296" s="77">
        <v>0</v>
      </c>
      <c r="H1296" s="77">
        <v>0</v>
      </c>
      <c r="J1296" s="77">
        <f t="shared" si="8"/>
        <v>6.11</v>
      </c>
      <c r="K1296" s="103">
        <v>4.54</v>
      </c>
      <c r="L1296" s="104">
        <v>3.25</v>
      </c>
      <c r="M1296" s="105">
        <v>0</v>
      </c>
    </row>
    <row r="1297" spans="1:13" x14ac:dyDescent="0.25">
      <c r="A1297" s="100">
        <v>264</v>
      </c>
      <c r="B1297" s="107">
        <v>33867</v>
      </c>
      <c r="C1297" s="101">
        <v>420</v>
      </c>
      <c r="D1297" s="102">
        <v>375.08</v>
      </c>
      <c r="E1297" s="102">
        <f t="shared" si="9"/>
        <v>51.95013850415512</v>
      </c>
      <c r="F1297" s="77">
        <v>3.86</v>
      </c>
      <c r="G1297" s="77">
        <v>0</v>
      </c>
      <c r="H1297" s="77">
        <v>0</v>
      </c>
      <c r="J1297" s="77">
        <f t="shared" si="8"/>
        <v>3.86</v>
      </c>
      <c r="K1297" s="103">
        <v>2.0299999999999998</v>
      </c>
      <c r="L1297" s="104">
        <v>1.89</v>
      </c>
      <c r="M1297" s="105">
        <v>0</v>
      </c>
    </row>
    <row r="1298" spans="1:13" x14ac:dyDescent="0.25">
      <c r="A1298" s="100">
        <v>265</v>
      </c>
      <c r="B1298" s="107">
        <v>33868</v>
      </c>
      <c r="C1298" s="101">
        <v>419.93</v>
      </c>
      <c r="D1298" s="102">
        <v>373.75</v>
      </c>
      <c r="E1298" s="102">
        <f t="shared" si="9"/>
        <v>51.765927977839333</v>
      </c>
      <c r="F1298" s="77">
        <v>5.88</v>
      </c>
      <c r="G1298" s="77">
        <v>0</v>
      </c>
      <c r="H1298" s="77">
        <v>0</v>
      </c>
      <c r="J1298" s="77">
        <f t="shared" si="8"/>
        <v>5.88</v>
      </c>
      <c r="K1298" s="103">
        <v>2.4300000000000002</v>
      </c>
      <c r="L1298" s="104">
        <v>3.05</v>
      </c>
      <c r="M1298" s="105">
        <v>0</v>
      </c>
    </row>
    <row r="1299" spans="1:13" x14ac:dyDescent="0.25">
      <c r="A1299" s="100">
        <v>266</v>
      </c>
      <c r="B1299" s="107">
        <v>33869</v>
      </c>
      <c r="C1299" s="101">
        <v>419.7</v>
      </c>
      <c r="D1299" s="102">
        <v>370.3</v>
      </c>
      <c r="E1299" s="102">
        <f t="shared" si="9"/>
        <v>51.288088642659282</v>
      </c>
      <c r="F1299" s="77">
        <v>6.65</v>
      </c>
      <c r="G1299" s="77">
        <v>0</v>
      </c>
      <c r="H1299" s="77">
        <v>0</v>
      </c>
      <c r="J1299" s="77">
        <f t="shared" si="8"/>
        <v>6.65</v>
      </c>
      <c r="K1299" s="103">
        <v>4.43</v>
      </c>
      <c r="L1299" s="104">
        <v>3.37</v>
      </c>
      <c r="M1299" s="105">
        <v>0</v>
      </c>
    </row>
    <row r="1300" spans="1:13" x14ac:dyDescent="0.25">
      <c r="A1300" s="100">
        <v>267</v>
      </c>
      <c r="B1300" s="107">
        <v>33870</v>
      </c>
      <c r="C1300" s="101">
        <v>419.55</v>
      </c>
      <c r="D1300" s="102">
        <v>368</v>
      </c>
      <c r="E1300" s="102">
        <f t="shared" si="9"/>
        <v>50.96952908587258</v>
      </c>
      <c r="F1300" s="77">
        <v>4.75</v>
      </c>
      <c r="G1300" s="77">
        <v>0</v>
      </c>
      <c r="H1300" s="77">
        <v>0</v>
      </c>
      <c r="J1300" s="77">
        <f t="shared" si="8"/>
        <v>4.75</v>
      </c>
      <c r="K1300" s="103">
        <v>2.4300000000000002</v>
      </c>
      <c r="L1300" s="104">
        <v>2.74</v>
      </c>
      <c r="M1300" s="105">
        <v>0</v>
      </c>
    </row>
    <row r="1301" spans="1:13" x14ac:dyDescent="0.25">
      <c r="A1301" s="100">
        <v>268</v>
      </c>
      <c r="B1301" s="107">
        <v>33871</v>
      </c>
      <c r="C1301" s="101">
        <v>419.38</v>
      </c>
      <c r="D1301" s="102"/>
      <c r="E1301" s="102"/>
      <c r="G1301" s="77">
        <v>0</v>
      </c>
      <c r="H1301" s="77">
        <v>0</v>
      </c>
      <c r="J1301" s="77">
        <f t="shared" si="8"/>
        <v>0</v>
      </c>
      <c r="L1301" s="104"/>
      <c r="M1301" s="105"/>
    </row>
    <row r="1302" spans="1:13" x14ac:dyDescent="0.25">
      <c r="A1302" s="100">
        <v>269</v>
      </c>
      <c r="B1302" s="107">
        <v>33872</v>
      </c>
      <c r="C1302" s="101">
        <v>419.2</v>
      </c>
      <c r="D1302" s="102"/>
      <c r="E1302" s="102"/>
      <c r="G1302" s="77">
        <v>0</v>
      </c>
      <c r="H1302" s="77">
        <v>0</v>
      </c>
      <c r="J1302" s="77">
        <f t="shared" si="8"/>
        <v>0</v>
      </c>
      <c r="L1302" s="104"/>
      <c r="M1302" s="105"/>
    </row>
    <row r="1303" spans="1:13" x14ac:dyDescent="0.25">
      <c r="A1303" s="100">
        <v>270</v>
      </c>
      <c r="B1303" s="107">
        <v>33873</v>
      </c>
      <c r="C1303" s="101">
        <v>419.08</v>
      </c>
      <c r="D1303" s="102"/>
      <c r="E1303" s="102"/>
      <c r="G1303" s="77">
        <v>0</v>
      </c>
      <c r="H1303" s="77">
        <v>0</v>
      </c>
      <c r="J1303" s="77">
        <f t="shared" si="8"/>
        <v>0</v>
      </c>
      <c r="L1303" s="104"/>
      <c r="M1303" s="105"/>
    </row>
    <row r="1304" spans="1:13" x14ac:dyDescent="0.25">
      <c r="A1304" s="100">
        <v>271</v>
      </c>
      <c r="B1304" s="107">
        <v>33874</v>
      </c>
      <c r="C1304" s="101">
        <v>418.96</v>
      </c>
      <c r="D1304" s="102">
        <v>359.54</v>
      </c>
      <c r="E1304" s="102">
        <f t="shared" si="9"/>
        <v>49.797783933518005</v>
      </c>
      <c r="F1304" s="77">
        <v>4.32</v>
      </c>
      <c r="G1304" s="77">
        <v>0</v>
      </c>
      <c r="H1304" s="77">
        <v>0</v>
      </c>
      <c r="J1304" s="77">
        <f t="shared" si="8"/>
        <v>4.32</v>
      </c>
      <c r="K1304" s="103">
        <v>2.36</v>
      </c>
      <c r="L1304" s="104">
        <v>2.11</v>
      </c>
      <c r="M1304" s="105">
        <v>0</v>
      </c>
    </row>
    <row r="1305" spans="1:13" x14ac:dyDescent="0.25">
      <c r="A1305" s="100">
        <v>272</v>
      </c>
      <c r="B1305" s="107">
        <v>33875</v>
      </c>
      <c r="C1305" s="101">
        <v>418.82</v>
      </c>
      <c r="D1305" s="102">
        <v>357.58</v>
      </c>
      <c r="E1305" s="102">
        <f t="shared" si="9"/>
        <v>49.526315789473678</v>
      </c>
      <c r="F1305" s="77">
        <v>5.07</v>
      </c>
      <c r="G1305" s="77">
        <v>0</v>
      </c>
      <c r="H1305" s="77">
        <v>0</v>
      </c>
      <c r="J1305" s="77">
        <f t="shared" si="8"/>
        <v>5.07</v>
      </c>
      <c r="K1305" s="103">
        <v>2.87</v>
      </c>
      <c r="L1305" s="104">
        <v>2.4900000000000002</v>
      </c>
      <c r="M1305" s="105">
        <v>6.5</v>
      </c>
    </row>
    <row r="1306" spans="1:13" x14ac:dyDescent="0.25">
      <c r="A1306" s="100">
        <v>273</v>
      </c>
      <c r="B1306" s="107">
        <v>33876</v>
      </c>
      <c r="C1306" s="101">
        <v>418.67</v>
      </c>
      <c r="D1306" s="102">
        <v>355.38</v>
      </c>
      <c r="E1306" s="102">
        <f t="shared" si="9"/>
        <v>49.221606648199447</v>
      </c>
      <c r="F1306" s="77">
        <v>4.0999999999999996</v>
      </c>
      <c r="G1306" s="77">
        <v>0</v>
      </c>
      <c r="H1306" s="77">
        <v>0</v>
      </c>
      <c r="J1306" s="77">
        <f t="shared" si="8"/>
        <v>4.0999999999999996</v>
      </c>
      <c r="K1306" s="103">
        <v>4.24</v>
      </c>
      <c r="L1306" s="104">
        <v>1.86</v>
      </c>
      <c r="M1306" s="105">
        <v>0.5</v>
      </c>
    </row>
    <row r="1307" spans="1:13" x14ac:dyDescent="0.25">
      <c r="A1307" s="100">
        <v>274</v>
      </c>
      <c r="B1307" s="107">
        <v>33877</v>
      </c>
      <c r="C1307" s="101">
        <v>418.68</v>
      </c>
      <c r="D1307" s="102">
        <v>355.52</v>
      </c>
      <c r="E1307" s="102">
        <f t="shared" si="9"/>
        <v>49.240997229916893</v>
      </c>
      <c r="F1307" s="77">
        <v>4.1399999999999997</v>
      </c>
      <c r="G1307" s="77">
        <v>0</v>
      </c>
      <c r="H1307" s="77">
        <v>0</v>
      </c>
      <c r="J1307" s="77">
        <f t="shared" si="8"/>
        <v>4.1399999999999997</v>
      </c>
      <c r="K1307" s="103">
        <v>4.28</v>
      </c>
      <c r="L1307" s="104">
        <v>1.94</v>
      </c>
      <c r="M1307" s="105">
        <v>52.8</v>
      </c>
    </row>
    <row r="1308" spans="1:13" x14ac:dyDescent="0.25">
      <c r="A1308" s="100">
        <v>275</v>
      </c>
      <c r="B1308" s="107">
        <v>33878</v>
      </c>
      <c r="C1308" s="101">
        <v>418.69</v>
      </c>
      <c r="D1308" s="102">
        <v>355.66</v>
      </c>
      <c r="E1308" s="102">
        <f t="shared" si="9"/>
        <v>49.260387811634352</v>
      </c>
      <c r="F1308" s="77">
        <v>2.3199999999999998</v>
      </c>
      <c r="G1308" s="77">
        <v>0</v>
      </c>
      <c r="H1308" s="77">
        <v>0</v>
      </c>
      <c r="J1308" s="77">
        <f t="shared" si="8"/>
        <v>2.3199999999999998</v>
      </c>
      <c r="K1308" s="103">
        <v>9.1</v>
      </c>
      <c r="L1308" s="104">
        <v>1.0900000000000001</v>
      </c>
      <c r="M1308" s="105">
        <v>8.5</v>
      </c>
    </row>
    <row r="1309" spans="1:13" x14ac:dyDescent="0.25">
      <c r="A1309" s="100">
        <v>276</v>
      </c>
      <c r="B1309" s="107">
        <v>33879</v>
      </c>
      <c r="C1309" s="101">
        <v>419.16</v>
      </c>
      <c r="D1309" s="102">
        <v>362.44</v>
      </c>
      <c r="E1309" s="102">
        <f t="shared" si="9"/>
        <v>50.199445983379498</v>
      </c>
      <c r="F1309" s="77">
        <v>3.51</v>
      </c>
      <c r="G1309" s="77">
        <v>0</v>
      </c>
      <c r="H1309" s="77">
        <v>0</v>
      </c>
      <c r="J1309" s="77">
        <f t="shared" si="8"/>
        <v>3.51</v>
      </c>
      <c r="K1309" s="103">
        <v>10.17</v>
      </c>
      <c r="L1309" s="104">
        <v>1.91</v>
      </c>
      <c r="M1309" s="105">
        <v>18</v>
      </c>
    </row>
    <row r="1310" spans="1:13" x14ac:dyDescent="0.25">
      <c r="A1310" s="100">
        <v>277</v>
      </c>
      <c r="B1310" s="107">
        <v>33880</v>
      </c>
      <c r="C1310" s="101">
        <v>419.62</v>
      </c>
      <c r="D1310" s="102">
        <v>369.1</v>
      </c>
      <c r="E1310" s="102">
        <f t="shared" si="9"/>
        <v>51.121883656509702</v>
      </c>
      <c r="F1310" s="77">
        <v>3.9319999999999999</v>
      </c>
      <c r="G1310" s="77">
        <v>0</v>
      </c>
      <c r="H1310" s="77">
        <v>0</v>
      </c>
      <c r="J1310" s="77">
        <f t="shared" si="8"/>
        <v>3.9319999999999999</v>
      </c>
      <c r="K1310" s="103">
        <v>9.4700000000000006</v>
      </c>
      <c r="L1310" s="104">
        <v>1.67</v>
      </c>
      <c r="M1310" s="105">
        <v>0</v>
      </c>
    </row>
    <row r="1311" spans="1:13" x14ac:dyDescent="0.25">
      <c r="A1311" s="100">
        <v>278</v>
      </c>
      <c r="B1311" s="107">
        <v>33881</v>
      </c>
      <c r="C1311" s="101">
        <v>419.99</v>
      </c>
      <c r="D1311" s="102">
        <v>374.65</v>
      </c>
      <c r="E1311" s="102">
        <f t="shared" si="9"/>
        <v>51.890581717451525</v>
      </c>
      <c r="F1311" s="77">
        <v>1.43</v>
      </c>
      <c r="G1311" s="77">
        <v>0</v>
      </c>
      <c r="H1311" s="77">
        <v>0</v>
      </c>
      <c r="J1311" s="77">
        <f t="shared" si="8"/>
        <v>1.43</v>
      </c>
      <c r="K1311" s="103">
        <v>1.98</v>
      </c>
      <c r="L1311" s="104">
        <v>1.18</v>
      </c>
      <c r="M1311" s="105">
        <v>0</v>
      </c>
    </row>
    <row r="1312" spans="1:13" x14ac:dyDescent="0.25">
      <c r="A1312" s="100">
        <v>279</v>
      </c>
      <c r="B1312" s="107">
        <v>33882</v>
      </c>
      <c r="C1312" s="101">
        <v>420.08</v>
      </c>
      <c r="D1312" s="102">
        <v>375.92</v>
      </c>
      <c r="E1312" s="102">
        <f t="shared" si="9"/>
        <v>52.066481994459835</v>
      </c>
      <c r="F1312" s="77">
        <v>3.56</v>
      </c>
      <c r="G1312" s="77">
        <v>0</v>
      </c>
      <c r="H1312" s="77">
        <v>0</v>
      </c>
      <c r="J1312" s="77">
        <f t="shared" si="8"/>
        <v>3.56</v>
      </c>
      <c r="K1312" s="103">
        <v>2.91</v>
      </c>
      <c r="L1312" s="104">
        <v>2.1</v>
      </c>
      <c r="M1312" s="105">
        <v>0</v>
      </c>
    </row>
    <row r="1313" spans="1:13" x14ac:dyDescent="0.25">
      <c r="A1313" s="100">
        <v>280</v>
      </c>
      <c r="B1313" s="107">
        <v>33883</v>
      </c>
      <c r="C1313" s="101">
        <v>420.04</v>
      </c>
      <c r="D1313" s="102">
        <v>375.36</v>
      </c>
      <c r="E1313" s="102">
        <f t="shared" si="9"/>
        <v>51.988919667590025</v>
      </c>
      <c r="F1313" s="77">
        <v>3.58</v>
      </c>
      <c r="G1313" s="77">
        <v>0</v>
      </c>
      <c r="H1313" s="77">
        <v>0</v>
      </c>
      <c r="J1313" s="77">
        <f t="shared" si="8"/>
        <v>3.58</v>
      </c>
      <c r="K1313" s="103">
        <v>1.67</v>
      </c>
      <c r="L1313" s="104">
        <v>2.16</v>
      </c>
      <c r="M1313" s="105">
        <v>0</v>
      </c>
    </row>
    <row r="1314" spans="1:13" x14ac:dyDescent="0.25">
      <c r="A1314" s="100">
        <v>281</v>
      </c>
      <c r="B1314" s="107">
        <v>33884</v>
      </c>
      <c r="C1314" s="101">
        <v>419.91</v>
      </c>
      <c r="D1314" s="102">
        <v>373.45</v>
      </c>
      <c r="E1314" s="102">
        <f t="shared" si="9"/>
        <v>51.724376731301938</v>
      </c>
      <c r="F1314" s="77">
        <v>3.02</v>
      </c>
      <c r="G1314" s="77">
        <v>0</v>
      </c>
      <c r="H1314" s="77">
        <v>0</v>
      </c>
      <c r="J1314" s="77">
        <f t="shared" si="8"/>
        <v>3.02</v>
      </c>
      <c r="K1314" s="103">
        <v>3.22</v>
      </c>
      <c r="L1314" s="104">
        <v>1.92</v>
      </c>
      <c r="M1314" s="105">
        <v>15.5</v>
      </c>
    </row>
    <row r="1315" spans="1:13" x14ac:dyDescent="0.25">
      <c r="A1315" s="100">
        <v>282</v>
      </c>
      <c r="B1315" s="107">
        <v>33885</v>
      </c>
      <c r="C1315" s="101">
        <v>419.92</v>
      </c>
      <c r="D1315" s="102">
        <v>373.6</v>
      </c>
      <c r="E1315" s="102">
        <f t="shared" si="9"/>
        <v>51.745152354570642</v>
      </c>
      <c r="F1315" s="77">
        <v>2.4500000000000002</v>
      </c>
      <c r="G1315" s="77">
        <v>0</v>
      </c>
      <c r="H1315" s="77">
        <v>0</v>
      </c>
      <c r="J1315" s="77">
        <f t="shared" si="8"/>
        <v>2.4500000000000002</v>
      </c>
      <c r="K1315" s="103">
        <v>18.350000000000001</v>
      </c>
      <c r="L1315" s="104">
        <v>1.59</v>
      </c>
      <c r="M1315" s="105">
        <v>2.6</v>
      </c>
    </row>
    <row r="1316" spans="1:13" x14ac:dyDescent="0.25">
      <c r="A1316" s="100">
        <v>283</v>
      </c>
      <c r="B1316" s="107">
        <v>33886</v>
      </c>
      <c r="C1316" s="101">
        <v>420.98</v>
      </c>
      <c r="D1316" s="102">
        <v>389.5</v>
      </c>
      <c r="E1316" s="102">
        <f t="shared" si="9"/>
        <v>53.94736842105263</v>
      </c>
      <c r="F1316" s="77">
        <v>2.14</v>
      </c>
      <c r="G1316" s="77">
        <v>0</v>
      </c>
      <c r="H1316" s="77">
        <v>0</v>
      </c>
      <c r="J1316" s="77">
        <f t="shared" si="8"/>
        <v>2.14</v>
      </c>
      <c r="K1316" s="103">
        <v>14.14</v>
      </c>
      <c r="L1316" s="104">
        <v>1.52</v>
      </c>
      <c r="M1316" s="105">
        <v>0</v>
      </c>
    </row>
    <row r="1317" spans="1:13" x14ac:dyDescent="0.25">
      <c r="A1317" s="100">
        <v>284</v>
      </c>
      <c r="B1317" s="107">
        <v>33887</v>
      </c>
      <c r="C1317" s="101">
        <v>421.75</v>
      </c>
      <c r="D1317" s="102">
        <v>401.5</v>
      </c>
      <c r="E1317" s="102">
        <f t="shared" si="9"/>
        <v>55.609418282548475</v>
      </c>
      <c r="F1317" s="77">
        <v>0.44</v>
      </c>
      <c r="G1317" s="77">
        <v>0</v>
      </c>
      <c r="H1317" s="77">
        <v>0</v>
      </c>
      <c r="J1317" s="77">
        <f t="shared" si="8"/>
        <v>0.44</v>
      </c>
      <c r="K1317" s="103">
        <v>13.8</v>
      </c>
      <c r="L1317" s="104">
        <v>0.65</v>
      </c>
      <c r="M1317" s="105">
        <v>2.2000000000000002</v>
      </c>
    </row>
    <row r="1318" spans="1:13" x14ac:dyDescent="0.25">
      <c r="A1318" s="100">
        <v>285</v>
      </c>
      <c r="B1318" s="107">
        <v>33888</v>
      </c>
      <c r="C1318" s="101">
        <v>422.56</v>
      </c>
      <c r="D1318" s="102">
        <v>414.36</v>
      </c>
      <c r="E1318" s="102">
        <f t="shared" si="9"/>
        <v>57.390581717451525</v>
      </c>
      <c r="F1318" s="77">
        <v>0.17</v>
      </c>
      <c r="G1318" s="77">
        <v>0</v>
      </c>
      <c r="H1318" s="77">
        <v>0</v>
      </c>
      <c r="J1318" s="77">
        <f t="shared" si="8"/>
        <v>0.17</v>
      </c>
      <c r="K1318" s="103">
        <v>14.77</v>
      </c>
      <c r="L1318" s="104">
        <v>0.28999999999999998</v>
      </c>
      <c r="M1318" s="105">
        <v>0</v>
      </c>
    </row>
    <row r="1319" spans="1:13" x14ac:dyDescent="0.25">
      <c r="A1319" s="100">
        <v>286</v>
      </c>
      <c r="B1319" s="107">
        <v>33889</v>
      </c>
      <c r="C1319" s="101">
        <v>423.46</v>
      </c>
      <c r="D1319" s="102">
        <v>428.96</v>
      </c>
      <c r="E1319" s="102">
        <f t="shared" si="9"/>
        <v>59.412742382271468</v>
      </c>
      <c r="F1319" s="77">
        <v>2.2000000000000002</v>
      </c>
      <c r="G1319" s="77">
        <v>0</v>
      </c>
      <c r="H1319" s="77">
        <v>0</v>
      </c>
      <c r="J1319" s="77">
        <f t="shared" si="8"/>
        <v>2.2000000000000002</v>
      </c>
      <c r="K1319" s="103">
        <v>17.52</v>
      </c>
      <c r="L1319" s="104">
        <v>1.1000000000000001</v>
      </c>
      <c r="M1319" s="105">
        <v>0</v>
      </c>
    </row>
    <row r="1320" spans="1:13" x14ac:dyDescent="0.25">
      <c r="A1320" s="100">
        <v>287</v>
      </c>
      <c r="B1320" s="107">
        <v>33890</v>
      </c>
      <c r="C1320" s="101">
        <v>424.38</v>
      </c>
      <c r="D1320" s="102">
        <v>444.28</v>
      </c>
      <c r="E1320" s="102">
        <f t="shared" si="9"/>
        <v>61.534626038781163</v>
      </c>
      <c r="F1320" s="77">
        <v>3.72</v>
      </c>
      <c r="G1320" s="77">
        <v>0</v>
      </c>
      <c r="H1320" s="77">
        <v>0</v>
      </c>
      <c r="J1320" s="77">
        <f t="shared" si="8"/>
        <v>3.72</v>
      </c>
      <c r="K1320" s="103">
        <v>22.77</v>
      </c>
      <c r="L1320" s="104">
        <v>1.88</v>
      </c>
      <c r="M1320" s="105">
        <v>8.4</v>
      </c>
    </row>
    <row r="1321" spans="1:13" x14ac:dyDescent="0.25">
      <c r="A1321" s="100">
        <v>288</v>
      </c>
      <c r="B1321" s="107">
        <v>33891</v>
      </c>
      <c r="C1321" s="101">
        <v>425.49</v>
      </c>
      <c r="D1321" s="102">
        <v>463.33</v>
      </c>
      <c r="E1321" s="102">
        <f t="shared" si="9"/>
        <v>64.17313019390582</v>
      </c>
      <c r="F1321" s="77">
        <v>1.69</v>
      </c>
      <c r="G1321" s="77">
        <v>0</v>
      </c>
      <c r="H1321" s="77">
        <v>0</v>
      </c>
      <c r="J1321" s="77">
        <f t="shared" si="8"/>
        <v>1.69</v>
      </c>
      <c r="K1321" s="103">
        <v>21.62</v>
      </c>
      <c r="L1321" s="104">
        <v>1.2</v>
      </c>
      <c r="M1321" s="105">
        <v>0</v>
      </c>
    </row>
    <row r="1322" spans="1:13" x14ac:dyDescent="0.25">
      <c r="A1322" s="100">
        <v>289</v>
      </c>
      <c r="B1322" s="107">
        <v>33892</v>
      </c>
      <c r="C1322" s="101">
        <v>426.62</v>
      </c>
      <c r="D1322" s="102">
        <v>483.26</v>
      </c>
      <c r="E1322" s="102">
        <f t="shared" si="9"/>
        <v>66.933518005540165</v>
      </c>
      <c r="F1322" s="77">
        <v>1.77</v>
      </c>
      <c r="G1322" s="77">
        <v>0</v>
      </c>
      <c r="H1322" s="77">
        <v>0</v>
      </c>
      <c r="J1322" s="77">
        <f t="shared" si="8"/>
        <v>1.77</v>
      </c>
      <c r="K1322" s="103">
        <v>10.78</v>
      </c>
      <c r="L1322" s="104">
        <v>1.02</v>
      </c>
      <c r="M1322" s="105">
        <v>0</v>
      </c>
    </row>
    <row r="1323" spans="1:13" x14ac:dyDescent="0.25">
      <c r="A1323" s="100">
        <v>290</v>
      </c>
      <c r="B1323" s="107">
        <v>33893</v>
      </c>
      <c r="C1323" s="101">
        <v>427.13</v>
      </c>
      <c r="D1323" s="102">
        <v>492.47</v>
      </c>
      <c r="E1323" s="102">
        <f t="shared" si="9"/>
        <v>68.20914127423822</v>
      </c>
      <c r="F1323" s="77">
        <v>3.54</v>
      </c>
      <c r="G1323" s="77">
        <v>0</v>
      </c>
      <c r="H1323" s="77">
        <v>0</v>
      </c>
      <c r="J1323" s="77">
        <f t="shared" si="8"/>
        <v>3.54</v>
      </c>
      <c r="K1323" s="103">
        <v>8.11</v>
      </c>
      <c r="L1323" s="104">
        <v>1.79</v>
      </c>
      <c r="M1323" s="105">
        <v>0</v>
      </c>
    </row>
    <row r="1324" spans="1:13" x14ac:dyDescent="0.25">
      <c r="A1324" s="100">
        <v>291</v>
      </c>
      <c r="B1324" s="107">
        <v>33894</v>
      </c>
      <c r="C1324" s="101">
        <v>427.37799999999999</v>
      </c>
      <c r="D1324" s="102">
        <v>497.04</v>
      </c>
      <c r="E1324" s="102">
        <f t="shared" si="9"/>
        <v>68.84210526315789</v>
      </c>
      <c r="F1324" s="77">
        <v>2.77</v>
      </c>
      <c r="G1324" s="77">
        <v>0</v>
      </c>
      <c r="H1324" s="77">
        <v>0</v>
      </c>
      <c r="J1324" s="77">
        <f t="shared" si="8"/>
        <v>2.77</v>
      </c>
      <c r="K1324" s="103">
        <v>6.31</v>
      </c>
      <c r="L1324" s="104">
        <v>1.54</v>
      </c>
      <c r="M1324" s="105">
        <v>0</v>
      </c>
    </row>
    <row r="1325" spans="1:13" x14ac:dyDescent="0.25">
      <c r="A1325" s="100">
        <v>292</v>
      </c>
      <c r="B1325" s="107">
        <v>33895</v>
      </c>
      <c r="C1325" s="101">
        <v>427.56</v>
      </c>
      <c r="D1325" s="102">
        <v>500.38</v>
      </c>
      <c r="E1325" s="102">
        <f t="shared" si="9"/>
        <v>69.30470914127423</v>
      </c>
      <c r="F1325" s="77">
        <v>2.39</v>
      </c>
      <c r="G1325" s="77">
        <v>0</v>
      </c>
      <c r="H1325" s="77">
        <v>0</v>
      </c>
      <c r="J1325" s="77">
        <f t="shared" si="8"/>
        <v>2.39</v>
      </c>
      <c r="K1325" s="103">
        <v>4.01</v>
      </c>
      <c r="L1325" s="104">
        <v>1.67</v>
      </c>
      <c r="M1325" s="105">
        <v>0</v>
      </c>
    </row>
    <row r="1326" spans="1:13" x14ac:dyDescent="0.25">
      <c r="A1326" s="100">
        <v>293</v>
      </c>
      <c r="B1326" s="107">
        <v>33896</v>
      </c>
      <c r="C1326" s="101">
        <v>427.65</v>
      </c>
      <c r="D1326" s="102">
        <v>502</v>
      </c>
      <c r="E1326" s="102">
        <f t="shared" si="9"/>
        <v>69.529085872576175</v>
      </c>
      <c r="F1326" s="77">
        <v>3.64</v>
      </c>
      <c r="G1326" s="77">
        <v>0</v>
      </c>
      <c r="H1326" s="77">
        <v>0</v>
      </c>
      <c r="J1326" s="77">
        <f t="shared" si="8"/>
        <v>3.64</v>
      </c>
      <c r="K1326" s="103">
        <v>4.18</v>
      </c>
      <c r="L1326" s="104">
        <v>2.2200000000000002</v>
      </c>
      <c r="M1326" s="105">
        <v>0</v>
      </c>
    </row>
    <row r="1327" spans="1:13" x14ac:dyDescent="0.25">
      <c r="A1327" s="100">
        <v>294</v>
      </c>
      <c r="B1327" s="107">
        <v>33897</v>
      </c>
      <c r="C1327" s="101">
        <v>427.68</v>
      </c>
      <c r="D1327" s="102">
        <v>502.54</v>
      </c>
      <c r="E1327" s="102">
        <f t="shared" si="9"/>
        <v>69.603878116343495</v>
      </c>
      <c r="F1327" s="77">
        <v>4.38</v>
      </c>
      <c r="G1327" s="77">
        <v>0</v>
      </c>
      <c r="H1327" s="77">
        <v>0</v>
      </c>
      <c r="J1327" s="77">
        <f t="shared" si="8"/>
        <v>4.38</v>
      </c>
      <c r="K1327" s="103">
        <v>1.68</v>
      </c>
      <c r="L1327" s="104">
        <v>2.68</v>
      </c>
      <c r="M1327" s="105">
        <v>0</v>
      </c>
    </row>
    <row r="1328" spans="1:13" x14ac:dyDescent="0.25">
      <c r="A1328" s="100">
        <v>295</v>
      </c>
      <c r="B1328" s="107">
        <v>33898</v>
      </c>
      <c r="C1328" s="101">
        <v>427.53</v>
      </c>
      <c r="D1328" s="102">
        <v>499.84</v>
      </c>
      <c r="E1328" s="102">
        <f t="shared" si="9"/>
        <v>69.229916897506925</v>
      </c>
      <c r="F1328" s="77">
        <v>4.78</v>
      </c>
      <c r="G1328" s="77">
        <v>0</v>
      </c>
      <c r="H1328" s="77">
        <v>0</v>
      </c>
      <c r="J1328" s="77">
        <f t="shared" si="8"/>
        <v>4.78</v>
      </c>
      <c r="K1328" s="103">
        <v>1.26</v>
      </c>
      <c r="L1328" s="104">
        <v>2.74</v>
      </c>
      <c r="M1328" s="105">
        <v>0</v>
      </c>
    </row>
    <row r="1329" spans="1:13" x14ac:dyDescent="0.25">
      <c r="A1329" s="100">
        <v>296</v>
      </c>
      <c r="B1329" s="107">
        <v>33899</v>
      </c>
      <c r="C1329" s="101">
        <v>427.34</v>
      </c>
      <c r="D1329" s="102">
        <v>496.32</v>
      </c>
      <c r="E1329" s="102">
        <f t="shared" si="9"/>
        <v>68.742382271468145</v>
      </c>
      <c r="F1329" s="77">
        <v>4.28</v>
      </c>
      <c r="G1329" s="77">
        <v>0</v>
      </c>
      <c r="H1329" s="77">
        <v>0</v>
      </c>
      <c r="J1329" s="77">
        <f t="shared" si="8"/>
        <v>4.28</v>
      </c>
      <c r="K1329" s="103">
        <v>1.94</v>
      </c>
      <c r="L1329" s="104">
        <v>2.48</v>
      </c>
      <c r="M1329" s="105">
        <v>0</v>
      </c>
    </row>
    <row r="1330" spans="1:13" x14ac:dyDescent="0.25">
      <c r="A1330" s="100">
        <v>297</v>
      </c>
      <c r="B1330" s="107">
        <v>33900</v>
      </c>
      <c r="C1330" s="101">
        <v>427.21</v>
      </c>
      <c r="D1330" s="102">
        <v>493.98</v>
      </c>
      <c r="E1330" s="102">
        <f t="shared" si="9"/>
        <v>68.418282548476455</v>
      </c>
      <c r="F1330" s="77">
        <v>4.1900000000000004</v>
      </c>
      <c r="G1330" s="77">
        <v>0</v>
      </c>
      <c r="H1330" s="77">
        <v>0</v>
      </c>
      <c r="J1330" s="77">
        <f t="shared" si="8"/>
        <v>4.1900000000000004</v>
      </c>
      <c r="K1330" s="103">
        <v>1.21</v>
      </c>
      <c r="L1330" s="104">
        <v>2.5</v>
      </c>
      <c r="M1330" s="105">
        <v>0.5</v>
      </c>
    </row>
    <row r="1331" spans="1:13" x14ac:dyDescent="0.25">
      <c r="A1331" s="100">
        <v>298</v>
      </c>
      <c r="B1331" s="107">
        <v>33901</v>
      </c>
      <c r="C1331" s="101">
        <v>427.05</v>
      </c>
      <c r="D1331" s="102">
        <v>491</v>
      </c>
      <c r="E1331" s="102">
        <f t="shared" si="9"/>
        <v>68.00554016620498</v>
      </c>
      <c r="F1331" s="77">
        <v>3.78</v>
      </c>
      <c r="G1331" s="77">
        <v>0</v>
      </c>
      <c r="H1331" s="77">
        <v>0</v>
      </c>
      <c r="J1331" s="77">
        <f t="shared" si="8"/>
        <v>3.78</v>
      </c>
      <c r="K1331" s="103">
        <v>0.9</v>
      </c>
      <c r="L1331" s="104">
        <v>2.36</v>
      </c>
      <c r="M1331" s="105">
        <v>0</v>
      </c>
    </row>
    <row r="1332" spans="1:13" x14ac:dyDescent="0.25">
      <c r="A1332" s="100">
        <v>299</v>
      </c>
      <c r="B1332" s="107">
        <v>33902</v>
      </c>
      <c r="C1332" s="101">
        <v>426.99</v>
      </c>
      <c r="D1332" s="102">
        <v>488.12</v>
      </c>
      <c r="E1332" s="102">
        <f t="shared" si="9"/>
        <v>67.606648199445985</v>
      </c>
      <c r="F1332" s="77">
        <v>2.19</v>
      </c>
      <c r="G1332" s="77">
        <v>0</v>
      </c>
      <c r="H1332" s="77">
        <v>0</v>
      </c>
      <c r="J1332" s="77">
        <f t="shared" si="8"/>
        <v>2.19</v>
      </c>
      <c r="K1332" s="103">
        <v>1.65</v>
      </c>
      <c r="L1332" s="104">
        <v>1.01</v>
      </c>
      <c r="M1332" s="105">
        <v>0</v>
      </c>
    </row>
    <row r="1333" spans="1:13" x14ac:dyDescent="0.25">
      <c r="A1333" s="100">
        <v>300</v>
      </c>
      <c r="B1333" s="107">
        <v>33903</v>
      </c>
      <c r="C1333" s="101">
        <v>426.86</v>
      </c>
      <c r="D1333" s="102">
        <v>487.58</v>
      </c>
      <c r="E1333" s="102">
        <f t="shared" si="9"/>
        <v>67.531855955678665</v>
      </c>
      <c r="F1333" s="77">
        <v>4.3600000000000003</v>
      </c>
      <c r="G1333" s="77">
        <v>0</v>
      </c>
      <c r="H1333" s="77">
        <v>0</v>
      </c>
      <c r="J1333" s="77">
        <f t="shared" si="8"/>
        <v>4.3600000000000003</v>
      </c>
      <c r="K1333" s="103">
        <v>0.94</v>
      </c>
      <c r="L1333" s="104">
        <v>2.56</v>
      </c>
      <c r="M1333" s="105">
        <v>0</v>
      </c>
    </row>
    <row r="1334" spans="1:13" x14ac:dyDescent="0.25">
      <c r="A1334" s="100">
        <v>301</v>
      </c>
      <c r="B1334" s="107">
        <v>33904</v>
      </c>
      <c r="C1334" s="101">
        <v>426.67</v>
      </c>
      <c r="D1334" s="102">
        <v>484.16</v>
      </c>
      <c r="E1334" s="102">
        <f t="shared" si="9"/>
        <v>67.058171745152364</v>
      </c>
      <c r="F1334" s="77">
        <v>3.53</v>
      </c>
      <c r="G1334" s="77">
        <v>0</v>
      </c>
      <c r="H1334" s="77">
        <v>0</v>
      </c>
      <c r="J1334" s="77">
        <f t="shared" si="8"/>
        <v>3.53</v>
      </c>
      <c r="K1334" s="103">
        <v>2.63</v>
      </c>
      <c r="L1334" s="104">
        <v>2.27</v>
      </c>
      <c r="M1334" s="105">
        <v>0</v>
      </c>
    </row>
    <row r="1335" spans="1:13" x14ac:dyDescent="0.25">
      <c r="A1335" s="100">
        <v>302</v>
      </c>
      <c r="B1335" s="107">
        <v>33905</v>
      </c>
      <c r="C1335" s="101">
        <v>426.62</v>
      </c>
      <c r="D1335" s="102">
        <v>483.26</v>
      </c>
      <c r="E1335" s="102">
        <f t="shared" si="9"/>
        <v>66.933518005540165</v>
      </c>
      <c r="F1335" s="77">
        <v>5.17</v>
      </c>
      <c r="G1335" s="77">
        <v>0</v>
      </c>
      <c r="H1335" s="77">
        <v>0</v>
      </c>
      <c r="J1335" s="77">
        <f t="shared" si="8"/>
        <v>5.17</v>
      </c>
      <c r="K1335" s="103">
        <v>2.16</v>
      </c>
      <c r="L1335" s="104">
        <v>2.95</v>
      </c>
      <c r="M1335" s="105">
        <v>0</v>
      </c>
    </row>
    <row r="1336" spans="1:13" x14ac:dyDescent="0.25">
      <c r="A1336" s="100">
        <v>303</v>
      </c>
      <c r="B1336" s="107">
        <v>33906</v>
      </c>
      <c r="C1336" s="101">
        <v>426.45</v>
      </c>
      <c r="D1336" s="102">
        <v>480.25</v>
      </c>
      <c r="E1336" s="102">
        <f t="shared" si="9"/>
        <v>66.516620498614955</v>
      </c>
      <c r="F1336" s="77">
        <v>4.58</v>
      </c>
      <c r="G1336" s="77">
        <v>0</v>
      </c>
      <c r="H1336" s="77">
        <v>0</v>
      </c>
      <c r="J1336" s="77">
        <f t="shared" si="8"/>
        <v>4.58</v>
      </c>
      <c r="K1336" s="103">
        <v>2.4700000000000002</v>
      </c>
      <c r="L1336" s="104">
        <v>2.71</v>
      </c>
      <c r="M1336" s="105">
        <v>0</v>
      </c>
    </row>
    <row r="1337" spans="1:13" x14ac:dyDescent="0.25">
      <c r="A1337" s="100">
        <v>304</v>
      </c>
      <c r="B1337" s="107">
        <v>33907</v>
      </c>
      <c r="C1337" s="101">
        <v>426.33</v>
      </c>
      <c r="D1337" s="102">
        <v>478.1</v>
      </c>
      <c r="E1337" s="102">
        <f t="shared" si="9"/>
        <v>66.218836565096964</v>
      </c>
      <c r="F1337" s="77">
        <v>5.81</v>
      </c>
      <c r="G1337" s="77">
        <v>0</v>
      </c>
      <c r="H1337" s="77">
        <v>0</v>
      </c>
      <c r="J1337" s="77">
        <f t="shared" si="8"/>
        <v>5.81</v>
      </c>
      <c r="K1337" s="103">
        <v>0</v>
      </c>
      <c r="L1337" s="104">
        <v>3.21</v>
      </c>
      <c r="M1337" s="105">
        <v>13.6</v>
      </c>
    </row>
    <row r="1338" spans="1:13" x14ac:dyDescent="0.25">
      <c r="A1338" s="100">
        <v>305</v>
      </c>
      <c r="B1338" s="107">
        <v>33908</v>
      </c>
      <c r="C1338" s="101">
        <v>426.1</v>
      </c>
      <c r="D1338" s="102">
        <v>472.3</v>
      </c>
      <c r="E1338" s="102">
        <f t="shared" si="9"/>
        <v>65.415512465373965</v>
      </c>
      <c r="F1338" s="77">
        <v>3.6</v>
      </c>
      <c r="G1338" s="77">
        <v>0</v>
      </c>
      <c r="H1338" s="77">
        <v>0</v>
      </c>
      <c r="J1338" s="77">
        <f t="shared" si="8"/>
        <v>3.6</v>
      </c>
      <c r="K1338" s="103">
        <v>3.94</v>
      </c>
      <c r="L1338" s="104">
        <v>2.06</v>
      </c>
      <c r="M1338" s="105">
        <v>8.6</v>
      </c>
    </row>
    <row r="1339" spans="1:13" x14ac:dyDescent="0.25">
      <c r="A1339" s="100">
        <v>306</v>
      </c>
      <c r="B1339" s="107">
        <v>33909</v>
      </c>
      <c r="C1339" s="101">
        <v>426.02</v>
      </c>
      <c r="D1339" s="102">
        <v>472.64</v>
      </c>
      <c r="E1339" s="102">
        <f t="shared" si="9"/>
        <v>65.46260387811634</v>
      </c>
      <c r="F1339" s="77">
        <v>1.1599999999999999</v>
      </c>
      <c r="G1339" s="77">
        <v>0</v>
      </c>
      <c r="H1339" s="77">
        <v>0</v>
      </c>
      <c r="J1339" s="77">
        <f t="shared" si="8"/>
        <v>1.1599999999999999</v>
      </c>
      <c r="K1339" s="103">
        <v>2.74</v>
      </c>
      <c r="L1339" s="104">
        <v>0.83</v>
      </c>
      <c r="M1339" s="105">
        <v>0.5</v>
      </c>
    </row>
    <row r="1340" spans="1:13" x14ac:dyDescent="0.25">
      <c r="A1340" s="100">
        <v>307</v>
      </c>
      <c r="B1340" s="107">
        <v>33910</v>
      </c>
      <c r="C1340" s="101">
        <v>426.14</v>
      </c>
      <c r="D1340" s="102">
        <v>474.22</v>
      </c>
      <c r="E1340" s="102">
        <f t="shared" si="9"/>
        <v>65.681440443213305</v>
      </c>
      <c r="F1340" s="77">
        <v>3.25</v>
      </c>
      <c r="G1340" s="77">
        <v>0</v>
      </c>
      <c r="H1340" s="77">
        <v>0</v>
      </c>
      <c r="J1340" s="77">
        <f t="shared" si="8"/>
        <v>3.25</v>
      </c>
      <c r="K1340" s="103">
        <v>4.28</v>
      </c>
      <c r="L1340" s="104">
        <v>2.1</v>
      </c>
      <c r="M1340" s="105">
        <v>2.1</v>
      </c>
    </row>
    <row r="1341" spans="1:13" x14ac:dyDescent="0.25">
      <c r="A1341" s="100">
        <v>308</v>
      </c>
      <c r="B1341" s="107">
        <v>33911</v>
      </c>
      <c r="C1341" s="101">
        <v>426.17</v>
      </c>
      <c r="D1341" s="102">
        <v>475.25</v>
      </c>
      <c r="E1341" s="102">
        <f t="shared" si="9"/>
        <v>65.82409972299169</v>
      </c>
      <c r="F1341" s="77">
        <v>2.92</v>
      </c>
      <c r="G1341" s="77">
        <v>0</v>
      </c>
      <c r="H1341" s="77">
        <v>0</v>
      </c>
      <c r="J1341" s="77">
        <f t="shared" si="8"/>
        <v>2.92</v>
      </c>
      <c r="K1341" s="103">
        <v>2.39</v>
      </c>
      <c r="L1341" s="104">
        <v>1.93</v>
      </c>
      <c r="M1341" s="105">
        <v>0</v>
      </c>
    </row>
    <row r="1342" spans="1:13" x14ac:dyDescent="0.25">
      <c r="A1342" s="100">
        <v>309</v>
      </c>
      <c r="B1342" s="107">
        <v>33912</v>
      </c>
      <c r="C1342" s="101">
        <v>426.14</v>
      </c>
      <c r="D1342" s="102">
        <v>474.72</v>
      </c>
      <c r="E1342" s="102">
        <f t="shared" si="9"/>
        <v>65.750692520775615</v>
      </c>
      <c r="F1342" s="77">
        <v>4.57</v>
      </c>
      <c r="G1342" s="77">
        <v>0</v>
      </c>
      <c r="H1342" s="77">
        <v>0</v>
      </c>
      <c r="J1342" s="77">
        <f t="shared" si="8"/>
        <v>4.57</v>
      </c>
      <c r="K1342" s="103">
        <v>3.34</v>
      </c>
      <c r="L1342" s="104">
        <v>2.29</v>
      </c>
      <c r="M1342" s="105">
        <v>60.5</v>
      </c>
    </row>
    <row r="1343" spans="1:13" x14ac:dyDescent="0.25">
      <c r="A1343" s="100">
        <v>310</v>
      </c>
      <c r="B1343" s="107">
        <v>33913</v>
      </c>
      <c r="C1343" s="101">
        <v>426.07</v>
      </c>
      <c r="D1343" s="102">
        <v>473.49</v>
      </c>
      <c r="E1343" s="102">
        <f t="shared" si="9"/>
        <v>65.5803324099723</v>
      </c>
      <c r="F1343" s="77">
        <v>3.61</v>
      </c>
      <c r="G1343" s="77">
        <v>0</v>
      </c>
      <c r="H1343" s="77">
        <v>0</v>
      </c>
      <c r="J1343" s="77">
        <f t="shared" si="8"/>
        <v>3.61</v>
      </c>
      <c r="K1343" s="103">
        <v>3.1</v>
      </c>
      <c r="L1343" s="104">
        <v>1.81</v>
      </c>
      <c r="M1343" s="105">
        <v>0</v>
      </c>
    </row>
    <row r="1344" spans="1:13" x14ac:dyDescent="0.25">
      <c r="A1344" s="100">
        <v>311</v>
      </c>
      <c r="B1344" s="107">
        <v>33914</v>
      </c>
      <c r="C1344" s="101">
        <v>426.04</v>
      </c>
      <c r="D1344" s="102">
        <v>472.98</v>
      </c>
      <c r="E1344" s="102">
        <f t="shared" si="9"/>
        <v>65.50969529085873</v>
      </c>
      <c r="F1344" s="77">
        <v>3.33</v>
      </c>
      <c r="G1344" s="77">
        <v>0</v>
      </c>
      <c r="H1344" s="77">
        <v>0</v>
      </c>
      <c r="J1344" s="77">
        <f t="shared" si="8"/>
        <v>3.33</v>
      </c>
      <c r="K1344" s="103">
        <v>2.11</v>
      </c>
      <c r="L1344" s="104">
        <v>1.79</v>
      </c>
      <c r="M1344" s="105">
        <v>9.9</v>
      </c>
    </row>
    <row r="1345" spans="1:13" x14ac:dyDescent="0.25">
      <c r="A1345" s="100">
        <v>312</v>
      </c>
      <c r="B1345" s="107">
        <v>33915</v>
      </c>
      <c r="C1345" s="101">
        <v>425.97</v>
      </c>
      <c r="D1345" s="102">
        <v>471.76</v>
      </c>
      <c r="E1345" s="102">
        <f t="shared" si="9"/>
        <v>65.340720221606645</v>
      </c>
      <c r="F1345" s="77">
        <v>3.08</v>
      </c>
      <c r="G1345" s="77">
        <v>0</v>
      </c>
      <c r="H1345" s="77">
        <v>0</v>
      </c>
      <c r="J1345" s="77">
        <f t="shared" si="8"/>
        <v>3.08</v>
      </c>
      <c r="K1345" s="103">
        <v>2.2599999999999998</v>
      </c>
      <c r="L1345" s="104">
        <v>1.87</v>
      </c>
      <c r="M1345" s="105">
        <v>46.5</v>
      </c>
    </row>
    <row r="1346" spans="1:13" x14ac:dyDescent="0.25">
      <c r="A1346" s="100">
        <v>313</v>
      </c>
      <c r="B1346" s="107">
        <v>33916</v>
      </c>
      <c r="C1346" s="101">
        <v>426.14</v>
      </c>
      <c r="D1346" s="102">
        <v>474.72</v>
      </c>
      <c r="E1346" s="102">
        <f t="shared" si="9"/>
        <v>65.750692520775615</v>
      </c>
      <c r="F1346" s="77">
        <v>3.27</v>
      </c>
      <c r="G1346" s="77">
        <v>0</v>
      </c>
      <c r="H1346" s="77">
        <v>0</v>
      </c>
      <c r="J1346" s="77">
        <f t="shared" si="8"/>
        <v>3.27</v>
      </c>
      <c r="K1346" s="103">
        <v>4.8899999999999997</v>
      </c>
      <c r="L1346" s="104">
        <v>2.04</v>
      </c>
      <c r="M1346" s="105">
        <v>6.9</v>
      </c>
    </row>
    <row r="1347" spans="1:13" x14ac:dyDescent="0.25">
      <c r="A1347" s="100">
        <v>314</v>
      </c>
      <c r="B1347" s="107">
        <v>33917</v>
      </c>
      <c r="C1347" s="101">
        <v>426.23</v>
      </c>
      <c r="D1347" s="102">
        <v>476.34</v>
      </c>
      <c r="E1347" s="102">
        <f t="shared" si="9"/>
        <v>65.97506925207756</v>
      </c>
      <c r="F1347" s="77">
        <v>2.81</v>
      </c>
      <c r="G1347" s="77">
        <v>0</v>
      </c>
      <c r="H1347" s="77">
        <v>0</v>
      </c>
      <c r="J1347" s="77">
        <f t="shared" si="8"/>
        <v>2.81</v>
      </c>
      <c r="K1347" s="103">
        <v>2.63</v>
      </c>
      <c r="L1347" s="104">
        <v>1.95</v>
      </c>
      <c r="M1347" s="105">
        <v>0.5</v>
      </c>
    </row>
    <row r="1348" spans="1:13" x14ac:dyDescent="0.25">
      <c r="A1348" s="100">
        <v>315</v>
      </c>
      <c r="B1348" s="107">
        <v>33918</v>
      </c>
      <c r="C1348" s="101">
        <v>426.22</v>
      </c>
      <c r="D1348" s="102">
        <v>476.16</v>
      </c>
      <c r="E1348" s="102">
        <f t="shared" si="9"/>
        <v>65.950138504155134</v>
      </c>
      <c r="F1348" s="77">
        <v>2.77</v>
      </c>
      <c r="G1348" s="77">
        <v>0</v>
      </c>
      <c r="H1348" s="77">
        <v>0</v>
      </c>
      <c r="J1348" s="77">
        <f t="shared" si="8"/>
        <v>2.77</v>
      </c>
      <c r="K1348" s="103">
        <v>6.01</v>
      </c>
      <c r="L1348" s="104">
        <v>1.65</v>
      </c>
      <c r="M1348" s="105">
        <v>10.9</v>
      </c>
    </row>
    <row r="1349" spans="1:13" x14ac:dyDescent="0.25">
      <c r="A1349" s="100">
        <v>316</v>
      </c>
      <c r="B1349" s="107">
        <v>33919</v>
      </c>
      <c r="C1349" s="101">
        <v>426.4</v>
      </c>
      <c r="D1349" s="102">
        <v>479.4</v>
      </c>
      <c r="E1349" s="102">
        <f t="shared" si="9"/>
        <v>66.398891966758995</v>
      </c>
      <c r="F1349" s="77">
        <v>2</v>
      </c>
      <c r="G1349" s="77">
        <v>0</v>
      </c>
      <c r="H1349" s="77">
        <v>0</v>
      </c>
      <c r="J1349" s="77">
        <f t="shared" si="8"/>
        <v>2</v>
      </c>
      <c r="K1349" s="103">
        <v>3.88</v>
      </c>
      <c r="L1349" s="104">
        <v>1.25</v>
      </c>
      <c r="M1349" s="105">
        <v>60.4</v>
      </c>
    </row>
    <row r="1350" spans="1:13" x14ac:dyDescent="0.25">
      <c r="A1350" s="100">
        <v>317</v>
      </c>
      <c r="B1350" s="107">
        <v>33920</v>
      </c>
      <c r="C1350" s="101">
        <v>426.51</v>
      </c>
      <c r="D1350" s="102">
        <v>481.28</v>
      </c>
      <c r="E1350" s="102">
        <f t="shared" si="9"/>
        <v>66.659279778393341</v>
      </c>
      <c r="F1350" s="77">
        <v>0.44</v>
      </c>
      <c r="G1350" s="77">
        <v>0</v>
      </c>
      <c r="H1350" s="77">
        <v>0</v>
      </c>
      <c r="J1350" s="77">
        <f t="shared" si="8"/>
        <v>0.44</v>
      </c>
      <c r="K1350" s="103">
        <v>44.37</v>
      </c>
      <c r="L1350" s="104">
        <v>0.61</v>
      </c>
      <c r="M1350" s="105">
        <v>75.3</v>
      </c>
    </row>
    <row r="1351" spans="1:13" x14ac:dyDescent="0.25">
      <c r="A1351" s="100">
        <v>318</v>
      </c>
      <c r="B1351" s="107">
        <v>33921</v>
      </c>
      <c r="C1351" s="101">
        <v>428.89</v>
      </c>
      <c r="D1351" s="102">
        <v>525.21</v>
      </c>
      <c r="E1351" s="102">
        <f t="shared" si="9"/>
        <v>72.74376731301939</v>
      </c>
      <c r="F1351" s="77">
        <v>0.69</v>
      </c>
      <c r="G1351" s="77">
        <v>0</v>
      </c>
      <c r="H1351" s="77">
        <v>0</v>
      </c>
      <c r="J1351" s="77">
        <f t="shared" si="8"/>
        <v>0.69</v>
      </c>
      <c r="K1351" s="103">
        <v>35.020000000000003</v>
      </c>
      <c r="L1351" s="104">
        <v>0.49</v>
      </c>
      <c r="M1351" s="105">
        <v>20</v>
      </c>
    </row>
    <row r="1352" spans="1:13" x14ac:dyDescent="0.25">
      <c r="A1352" s="100">
        <v>319</v>
      </c>
      <c r="B1352" s="107">
        <v>33922</v>
      </c>
      <c r="C1352" s="101">
        <v>430.66</v>
      </c>
      <c r="D1352" s="102">
        <v>559.54</v>
      </c>
      <c r="E1352" s="102">
        <f t="shared" si="9"/>
        <v>77.498614958448755</v>
      </c>
      <c r="F1352" s="77">
        <v>0.1</v>
      </c>
      <c r="G1352" s="77">
        <v>0</v>
      </c>
      <c r="H1352" s="77">
        <v>0</v>
      </c>
      <c r="J1352" s="77">
        <f t="shared" si="8"/>
        <v>0.1</v>
      </c>
      <c r="K1352" s="103">
        <v>26.87</v>
      </c>
      <c r="L1352" s="104">
        <v>0.39</v>
      </c>
      <c r="M1352" s="105">
        <v>1.6</v>
      </c>
    </row>
    <row r="1353" spans="1:13" x14ac:dyDescent="0.25">
      <c r="A1353" s="100">
        <v>320</v>
      </c>
      <c r="B1353" s="107">
        <v>33923</v>
      </c>
      <c r="C1353" s="101">
        <v>431.99</v>
      </c>
      <c r="D1353" s="102">
        <v>586.30999999999995</v>
      </c>
      <c r="E1353" s="102">
        <f t="shared" si="9"/>
        <v>81.20637119113573</v>
      </c>
      <c r="F1353" s="77">
        <v>0.19</v>
      </c>
      <c r="G1353" s="77">
        <v>0</v>
      </c>
      <c r="H1353" s="77">
        <v>0</v>
      </c>
      <c r="J1353" s="77">
        <f t="shared" si="8"/>
        <v>0.19</v>
      </c>
      <c r="K1353" s="103">
        <v>16.14</v>
      </c>
      <c r="L1353" s="104">
        <v>0.19</v>
      </c>
      <c r="M1353" s="105">
        <v>16.899999999999999</v>
      </c>
    </row>
    <row r="1354" spans="1:13" x14ac:dyDescent="0.25">
      <c r="A1354" s="100">
        <v>321</v>
      </c>
      <c r="B1354" s="107">
        <v>33924</v>
      </c>
      <c r="C1354" s="101">
        <v>432.76</v>
      </c>
      <c r="D1354" s="102">
        <v>602.26</v>
      </c>
      <c r="E1354" s="102">
        <f t="shared" si="9"/>
        <v>83.415512465373965</v>
      </c>
      <c r="F1354" s="77">
        <v>0.92</v>
      </c>
      <c r="G1354" s="77">
        <v>0</v>
      </c>
      <c r="H1354" s="77">
        <v>0</v>
      </c>
      <c r="J1354" s="77">
        <f t="shared" ref="J1354:J1399" si="10">SUM(F1354:H1354)</f>
        <v>0.92</v>
      </c>
      <c r="K1354" s="103">
        <v>12.66</v>
      </c>
      <c r="L1354" s="104">
        <v>0.61</v>
      </c>
      <c r="M1354" s="105">
        <v>2</v>
      </c>
    </row>
    <row r="1355" spans="1:13" x14ac:dyDescent="0.25">
      <c r="A1355" s="100">
        <v>322</v>
      </c>
      <c r="B1355" s="107">
        <v>33925</v>
      </c>
      <c r="C1355" s="101">
        <v>433.33</v>
      </c>
      <c r="D1355" s="102">
        <v>614.26</v>
      </c>
      <c r="E1355" s="102">
        <f>(D1355/722)*100</f>
        <v>85.07756232686981</v>
      </c>
      <c r="F1355" s="77">
        <v>1.05</v>
      </c>
      <c r="G1355" s="77">
        <v>0</v>
      </c>
      <c r="H1355" s="77">
        <v>0</v>
      </c>
      <c r="J1355" s="77">
        <f t="shared" si="10"/>
        <v>1.05</v>
      </c>
      <c r="K1355" s="103">
        <v>7.31</v>
      </c>
      <c r="L1355" s="104">
        <v>1.1499999999999999</v>
      </c>
      <c r="M1355" s="105">
        <v>0</v>
      </c>
    </row>
    <row r="1356" spans="1:13" x14ac:dyDescent="0.25">
      <c r="A1356" s="100">
        <v>323</v>
      </c>
      <c r="B1356" s="107">
        <v>33926</v>
      </c>
      <c r="C1356" s="101">
        <v>433.62</v>
      </c>
      <c r="D1356" s="102">
        <v>620.52</v>
      </c>
      <c r="E1356" s="102">
        <f>(D1356/722)*100</f>
        <v>85.94459833795014</v>
      </c>
      <c r="F1356" s="77">
        <v>0.32</v>
      </c>
      <c r="G1356" s="77">
        <v>0</v>
      </c>
      <c r="H1356" s="77">
        <v>0</v>
      </c>
      <c r="J1356" s="77">
        <f t="shared" si="10"/>
        <v>0.32</v>
      </c>
      <c r="K1356" s="103">
        <v>3.98</v>
      </c>
      <c r="L1356" s="104">
        <v>0.56999999999999995</v>
      </c>
      <c r="M1356" s="105">
        <v>0</v>
      </c>
    </row>
    <row r="1357" spans="1:13" x14ac:dyDescent="0.25">
      <c r="A1357" s="100">
        <v>324</v>
      </c>
      <c r="B1357" s="107">
        <v>33927</v>
      </c>
      <c r="C1357" s="101">
        <v>433.79</v>
      </c>
      <c r="D1357" s="102">
        <v>624.17999999999995</v>
      </c>
      <c r="E1357" s="102">
        <f>(D1357/722)*100</f>
        <v>86.451523545706365</v>
      </c>
      <c r="F1357" s="77">
        <v>0.82</v>
      </c>
      <c r="G1357" s="77">
        <v>0</v>
      </c>
      <c r="H1357" s="77">
        <v>0</v>
      </c>
      <c r="J1357" s="77">
        <f t="shared" si="10"/>
        <v>0.82</v>
      </c>
      <c r="K1357" s="103">
        <v>3.8</v>
      </c>
      <c r="L1357" s="104">
        <v>0.73</v>
      </c>
      <c r="M1357" s="105">
        <v>0</v>
      </c>
    </row>
    <row r="1358" spans="1:13" x14ac:dyDescent="0.25">
      <c r="A1358" s="100">
        <v>325</v>
      </c>
      <c r="B1358" s="107">
        <v>33928</v>
      </c>
      <c r="C1358" s="101">
        <v>433.93</v>
      </c>
      <c r="D1358" s="102"/>
      <c r="E1358" s="102"/>
      <c r="F1358" s="77">
        <v>2.4</v>
      </c>
      <c r="G1358" s="77">
        <v>0</v>
      </c>
      <c r="H1358" s="77">
        <v>0</v>
      </c>
      <c r="J1358" s="77">
        <f t="shared" si="10"/>
        <v>2.4</v>
      </c>
      <c r="K1358" s="103">
        <v>6.14</v>
      </c>
      <c r="L1358" s="104">
        <v>1.27</v>
      </c>
      <c r="M1358" s="105">
        <v>32.9</v>
      </c>
    </row>
    <row r="1359" spans="1:13" x14ac:dyDescent="0.25">
      <c r="A1359" s="100">
        <v>326</v>
      </c>
      <c r="B1359" s="107">
        <v>33929</v>
      </c>
      <c r="C1359" s="101">
        <v>434.1</v>
      </c>
      <c r="D1359" s="102"/>
      <c r="E1359" s="102"/>
      <c r="F1359" s="77">
        <v>2.2400000000000002</v>
      </c>
      <c r="G1359" s="77">
        <v>0</v>
      </c>
      <c r="H1359" s="77">
        <v>0</v>
      </c>
      <c r="J1359" s="77">
        <f t="shared" si="10"/>
        <v>2.2400000000000002</v>
      </c>
      <c r="K1359" s="103">
        <v>7.42</v>
      </c>
      <c r="L1359" s="104">
        <v>1.37</v>
      </c>
      <c r="M1359" s="105">
        <v>10.199999999999999</v>
      </c>
    </row>
    <row r="1360" spans="1:13" x14ac:dyDescent="0.25">
      <c r="A1360" s="100">
        <v>327</v>
      </c>
      <c r="B1360" s="107">
        <v>33930</v>
      </c>
      <c r="C1360" s="101">
        <v>434.34</v>
      </c>
      <c r="D1360" s="102"/>
      <c r="E1360" s="102"/>
      <c r="F1360" s="77">
        <v>0.1</v>
      </c>
      <c r="G1360" s="77">
        <v>0</v>
      </c>
      <c r="H1360" s="77">
        <v>0</v>
      </c>
      <c r="J1360" s="77">
        <f t="shared" si="10"/>
        <v>0.1</v>
      </c>
      <c r="K1360" s="103">
        <v>5.6</v>
      </c>
      <c r="L1360" s="104">
        <v>0.14000000000000001</v>
      </c>
      <c r="M1360" s="105">
        <v>3.1</v>
      </c>
    </row>
    <row r="1361" spans="1:13" x14ac:dyDescent="0.25">
      <c r="A1361" s="100">
        <v>328</v>
      </c>
      <c r="B1361" s="107">
        <v>33931</v>
      </c>
      <c r="C1361" s="101">
        <v>434.59</v>
      </c>
      <c r="D1361" s="102"/>
      <c r="E1361" s="102"/>
      <c r="F1361" s="77">
        <v>0.94</v>
      </c>
      <c r="G1361" s="77">
        <v>0</v>
      </c>
      <c r="H1361" s="77">
        <v>0</v>
      </c>
      <c r="J1361" s="77">
        <f t="shared" si="10"/>
        <v>0.94</v>
      </c>
      <c r="K1361" s="103">
        <v>5.44</v>
      </c>
      <c r="L1361" s="104">
        <v>0.59</v>
      </c>
      <c r="M1361" s="105">
        <v>0</v>
      </c>
    </row>
    <row r="1362" spans="1:13" x14ac:dyDescent="0.25">
      <c r="A1362" s="100">
        <v>329</v>
      </c>
      <c r="B1362" s="107">
        <v>33932</v>
      </c>
      <c r="C1362" s="101">
        <v>434.79</v>
      </c>
      <c r="D1362" s="102"/>
      <c r="E1362" s="102"/>
      <c r="F1362" s="77">
        <v>1.21</v>
      </c>
      <c r="G1362" s="77">
        <v>0</v>
      </c>
      <c r="H1362" s="77">
        <v>0</v>
      </c>
      <c r="J1362" s="77">
        <f t="shared" si="10"/>
        <v>1.21</v>
      </c>
      <c r="K1362" s="103">
        <v>2.5299999999999998</v>
      </c>
      <c r="L1362" s="104">
        <v>0.98</v>
      </c>
      <c r="M1362" s="105">
        <v>0</v>
      </c>
    </row>
    <row r="1363" spans="1:13" x14ac:dyDescent="0.25">
      <c r="A1363" s="100">
        <v>330</v>
      </c>
      <c r="B1363" s="107">
        <v>33933</v>
      </c>
      <c r="C1363" s="101">
        <v>434.85</v>
      </c>
      <c r="D1363" s="102"/>
      <c r="E1363" s="102"/>
      <c r="F1363" s="77">
        <v>2.2999999999999998</v>
      </c>
      <c r="G1363" s="77">
        <v>0</v>
      </c>
      <c r="H1363" s="77">
        <v>0</v>
      </c>
      <c r="J1363" s="77">
        <f t="shared" si="10"/>
        <v>2.2999999999999998</v>
      </c>
      <c r="K1363" s="103">
        <v>2.06</v>
      </c>
      <c r="L1363" s="104">
        <v>1.68</v>
      </c>
      <c r="M1363" s="105">
        <v>3.5</v>
      </c>
    </row>
    <row r="1364" spans="1:13" x14ac:dyDescent="0.25">
      <c r="A1364" s="100">
        <v>331</v>
      </c>
      <c r="B1364" s="107">
        <v>33934</v>
      </c>
      <c r="C1364" s="101">
        <v>434.88</v>
      </c>
      <c r="D1364" s="102"/>
      <c r="E1364" s="102"/>
      <c r="F1364" s="77">
        <v>2.61</v>
      </c>
      <c r="G1364" s="77">
        <v>0</v>
      </c>
      <c r="H1364" s="77">
        <v>0</v>
      </c>
      <c r="J1364" s="77">
        <f t="shared" si="10"/>
        <v>2.61</v>
      </c>
      <c r="K1364" s="103">
        <v>4.8899999999999997</v>
      </c>
      <c r="L1364" s="104">
        <v>1.76</v>
      </c>
      <c r="M1364" s="105">
        <v>20.5</v>
      </c>
    </row>
    <row r="1365" spans="1:13" x14ac:dyDescent="0.25">
      <c r="A1365" s="100">
        <v>332</v>
      </c>
      <c r="B1365" s="107">
        <v>33935</v>
      </c>
      <c r="C1365" s="101">
        <v>434.98</v>
      </c>
      <c r="D1365" s="102"/>
      <c r="E1365" s="102"/>
      <c r="F1365" s="77">
        <v>2.34</v>
      </c>
      <c r="G1365" s="77">
        <v>0</v>
      </c>
      <c r="H1365" s="77">
        <v>0</v>
      </c>
      <c r="J1365" s="77">
        <f t="shared" si="10"/>
        <v>2.34</v>
      </c>
      <c r="K1365" s="103">
        <v>4.78</v>
      </c>
      <c r="L1365" s="104">
        <v>1.55</v>
      </c>
      <c r="M1365" s="105">
        <v>12.3</v>
      </c>
    </row>
    <row r="1366" spans="1:13" x14ac:dyDescent="0.25">
      <c r="A1366" s="100">
        <v>333</v>
      </c>
      <c r="B1366" s="107">
        <v>33936</v>
      </c>
      <c r="C1366" s="101">
        <v>435.09</v>
      </c>
      <c r="D1366" s="102"/>
      <c r="E1366" s="102"/>
      <c r="F1366" s="77">
        <v>2.64</v>
      </c>
      <c r="G1366" s="77">
        <v>0</v>
      </c>
      <c r="H1366" s="77">
        <v>0</v>
      </c>
      <c r="J1366" s="77">
        <f t="shared" si="10"/>
        <v>2.64</v>
      </c>
      <c r="K1366" s="103">
        <v>6.02</v>
      </c>
      <c r="L1366" s="104">
        <v>1.76</v>
      </c>
      <c r="M1366" s="105">
        <v>8.5</v>
      </c>
    </row>
    <row r="1367" spans="1:13" x14ac:dyDescent="0.25">
      <c r="A1367" s="100">
        <v>334</v>
      </c>
      <c r="B1367" s="107">
        <v>33937</v>
      </c>
      <c r="C1367" s="101">
        <v>435.24</v>
      </c>
      <c r="D1367" s="102"/>
      <c r="E1367" s="102"/>
      <c r="F1367" s="77">
        <v>2.23</v>
      </c>
      <c r="G1367" s="77">
        <v>0</v>
      </c>
      <c r="H1367" s="77">
        <v>0</v>
      </c>
      <c r="J1367" s="77">
        <f t="shared" si="10"/>
        <v>2.23</v>
      </c>
      <c r="K1367" s="103">
        <v>6.6</v>
      </c>
      <c r="L1367" s="104">
        <v>1.55</v>
      </c>
      <c r="M1367" s="105">
        <v>48.6</v>
      </c>
    </row>
    <row r="1368" spans="1:13" x14ac:dyDescent="0.25">
      <c r="A1368" s="100">
        <v>335</v>
      </c>
      <c r="B1368" s="107">
        <v>33938</v>
      </c>
      <c r="C1368" s="101">
        <v>435.43</v>
      </c>
      <c r="D1368" s="102"/>
      <c r="E1368" s="102"/>
      <c r="F1368" s="77">
        <v>2.95</v>
      </c>
      <c r="G1368" s="77">
        <v>0</v>
      </c>
      <c r="H1368" s="77">
        <v>0</v>
      </c>
      <c r="J1368" s="77">
        <f t="shared" si="10"/>
        <v>2.95</v>
      </c>
      <c r="K1368" s="103">
        <v>11.1</v>
      </c>
      <c r="L1368" s="104">
        <v>1.93</v>
      </c>
      <c r="M1368" s="105">
        <v>26.7</v>
      </c>
    </row>
    <row r="1369" spans="1:13" x14ac:dyDescent="0.25">
      <c r="A1369" s="100">
        <v>336</v>
      </c>
      <c r="B1369" s="107">
        <v>33939</v>
      </c>
      <c r="C1369" s="101">
        <v>435.75</v>
      </c>
      <c r="D1369" s="102"/>
      <c r="E1369" s="102"/>
      <c r="F1369" s="77">
        <v>3.02</v>
      </c>
      <c r="G1369" s="77">
        <v>0</v>
      </c>
      <c r="H1369" s="77">
        <v>0</v>
      </c>
      <c r="J1369" s="77">
        <f t="shared" si="10"/>
        <v>3.02</v>
      </c>
      <c r="K1369" s="103">
        <v>11.5</v>
      </c>
      <c r="L1369" s="104">
        <v>2</v>
      </c>
      <c r="M1369" s="105">
        <v>1.6</v>
      </c>
    </row>
    <row r="1370" spans="1:13" x14ac:dyDescent="0.25">
      <c r="A1370" s="100">
        <v>337</v>
      </c>
      <c r="B1370" s="107">
        <v>33940</v>
      </c>
      <c r="C1370" s="101">
        <v>436.13</v>
      </c>
      <c r="D1370" s="102"/>
      <c r="E1370" s="102"/>
      <c r="F1370" s="77">
        <v>3.79</v>
      </c>
      <c r="G1370" s="77">
        <v>0</v>
      </c>
      <c r="H1370" s="77">
        <v>0</v>
      </c>
      <c r="J1370" s="77">
        <f t="shared" si="10"/>
        <v>3.79</v>
      </c>
      <c r="K1370" s="103">
        <v>7.54</v>
      </c>
      <c r="L1370" s="104">
        <v>2.4900000000000002</v>
      </c>
      <c r="M1370" s="105">
        <v>0</v>
      </c>
    </row>
    <row r="1371" spans="1:13" x14ac:dyDescent="0.25">
      <c r="A1371" s="100">
        <v>338</v>
      </c>
      <c r="B1371" s="107">
        <v>33941</v>
      </c>
      <c r="C1371" s="101">
        <v>436.29</v>
      </c>
      <c r="D1371" s="102"/>
      <c r="E1371" s="102"/>
      <c r="F1371" s="77">
        <v>4.47</v>
      </c>
      <c r="G1371" s="77">
        <v>0</v>
      </c>
      <c r="H1371" s="77">
        <v>0</v>
      </c>
      <c r="J1371" s="77">
        <f t="shared" si="10"/>
        <v>4.47</v>
      </c>
      <c r="K1371" s="103">
        <v>8.4</v>
      </c>
      <c r="L1371" s="104">
        <v>2.67</v>
      </c>
      <c r="M1371" s="105">
        <v>3.5</v>
      </c>
    </row>
    <row r="1372" spans="1:13" x14ac:dyDescent="0.25">
      <c r="A1372" s="100">
        <v>339</v>
      </c>
      <c r="B1372" s="107">
        <v>33942</v>
      </c>
      <c r="C1372" s="101">
        <v>436.45</v>
      </c>
      <c r="D1372" s="102"/>
      <c r="E1372" s="102"/>
      <c r="F1372" s="77">
        <v>3.73</v>
      </c>
      <c r="G1372" s="77">
        <v>0</v>
      </c>
      <c r="H1372" s="77">
        <v>0</v>
      </c>
      <c r="J1372" s="77">
        <f t="shared" si="10"/>
        <v>3.73</v>
      </c>
      <c r="K1372" s="103">
        <v>7.46</v>
      </c>
      <c r="L1372" s="104">
        <v>2.42</v>
      </c>
      <c r="M1372" s="105">
        <v>0</v>
      </c>
    </row>
    <row r="1373" spans="1:13" x14ac:dyDescent="0.25">
      <c r="A1373" s="100">
        <v>340</v>
      </c>
      <c r="B1373" s="107">
        <v>33943</v>
      </c>
      <c r="C1373" s="101">
        <v>436.61</v>
      </c>
      <c r="D1373" s="102"/>
      <c r="E1373" s="102"/>
      <c r="F1373" s="77">
        <v>3.54</v>
      </c>
      <c r="G1373" s="77">
        <v>0</v>
      </c>
      <c r="H1373" s="77">
        <v>0</v>
      </c>
      <c r="J1373" s="77">
        <f t="shared" si="10"/>
        <v>3.54</v>
      </c>
      <c r="K1373" s="103">
        <v>6.81</v>
      </c>
      <c r="L1373" s="104">
        <v>2.27</v>
      </c>
      <c r="M1373" s="105">
        <v>19</v>
      </c>
    </row>
    <row r="1374" spans="1:13" x14ac:dyDescent="0.25">
      <c r="A1374" s="100">
        <v>341</v>
      </c>
      <c r="B1374" s="107">
        <v>33944</v>
      </c>
      <c r="C1374" s="101">
        <v>436.75</v>
      </c>
      <c r="D1374" s="102"/>
      <c r="E1374" s="102"/>
      <c r="F1374" s="77">
        <v>3.46</v>
      </c>
      <c r="G1374" s="77">
        <v>0</v>
      </c>
      <c r="H1374" s="77">
        <v>0</v>
      </c>
      <c r="J1374" s="77">
        <f t="shared" si="10"/>
        <v>3.46</v>
      </c>
      <c r="K1374" s="103">
        <v>6.82</v>
      </c>
      <c r="L1374" s="104">
        <v>2.86</v>
      </c>
      <c r="M1374" s="105">
        <v>6.01</v>
      </c>
    </row>
    <row r="1375" spans="1:13" x14ac:dyDescent="0.25">
      <c r="A1375" s="100">
        <v>342</v>
      </c>
      <c r="B1375" s="107">
        <v>33945</v>
      </c>
      <c r="C1375" s="101">
        <v>436.89</v>
      </c>
      <c r="D1375" s="102"/>
      <c r="E1375" s="102"/>
      <c r="F1375" s="77">
        <v>4.5199999999999996</v>
      </c>
      <c r="G1375" s="77">
        <v>0</v>
      </c>
      <c r="H1375" s="77">
        <v>0</v>
      </c>
      <c r="J1375" s="77">
        <f t="shared" si="10"/>
        <v>4.5199999999999996</v>
      </c>
      <c r="K1375" s="103">
        <v>5.72</v>
      </c>
      <c r="L1375" s="104">
        <v>2.69</v>
      </c>
      <c r="M1375" s="105">
        <v>2.2000000000000002</v>
      </c>
    </row>
    <row r="1376" spans="1:13" x14ac:dyDescent="0.25">
      <c r="A1376" s="100">
        <v>343</v>
      </c>
      <c r="B1376" s="107">
        <v>33946</v>
      </c>
      <c r="C1376" s="101">
        <v>436.94</v>
      </c>
      <c r="D1376" s="102"/>
      <c r="E1376" s="102"/>
      <c r="F1376" s="77">
        <v>4.21</v>
      </c>
      <c r="G1376" s="77">
        <v>0</v>
      </c>
      <c r="H1376" s="77">
        <v>0</v>
      </c>
      <c r="J1376" s="77">
        <f t="shared" si="10"/>
        <v>4.21</v>
      </c>
      <c r="K1376" s="103">
        <v>2.29</v>
      </c>
      <c r="L1376" s="104">
        <v>2.7</v>
      </c>
      <c r="M1376" s="105">
        <v>0</v>
      </c>
    </row>
    <row r="1377" spans="1:13" x14ac:dyDescent="0.25">
      <c r="A1377" s="100">
        <v>344</v>
      </c>
      <c r="B1377" s="107">
        <v>33947</v>
      </c>
      <c r="C1377" s="101">
        <v>436.86</v>
      </c>
      <c r="D1377" s="102"/>
      <c r="E1377" s="102"/>
      <c r="F1377" s="77">
        <v>3.81</v>
      </c>
      <c r="G1377" s="77">
        <v>0</v>
      </c>
      <c r="H1377" s="77">
        <v>0</v>
      </c>
      <c r="J1377" s="77">
        <f t="shared" si="10"/>
        <v>3.81</v>
      </c>
      <c r="K1377" s="103">
        <v>2.13</v>
      </c>
      <c r="L1377" s="104">
        <v>2.5299999999999998</v>
      </c>
      <c r="M1377" s="105">
        <v>0</v>
      </c>
    </row>
    <row r="1378" spans="1:13" x14ac:dyDescent="0.25">
      <c r="A1378" s="100">
        <v>345</v>
      </c>
      <c r="B1378" s="107">
        <v>33948</v>
      </c>
      <c r="C1378" s="101">
        <v>436.79</v>
      </c>
      <c r="D1378" s="102"/>
      <c r="E1378" s="102"/>
      <c r="F1378" s="77">
        <v>4.55</v>
      </c>
      <c r="G1378" s="77">
        <v>0</v>
      </c>
      <c r="H1378" s="77">
        <v>0</v>
      </c>
      <c r="J1378" s="77">
        <f t="shared" si="10"/>
        <v>4.55</v>
      </c>
      <c r="K1378" s="103">
        <v>1.83</v>
      </c>
      <c r="L1378" s="104">
        <v>2.88</v>
      </c>
      <c r="M1378" s="105">
        <v>0</v>
      </c>
    </row>
    <row r="1379" spans="1:13" x14ac:dyDescent="0.25">
      <c r="A1379" s="100">
        <v>346</v>
      </c>
      <c r="B1379" s="107">
        <v>33949</v>
      </c>
      <c r="C1379" s="101">
        <v>436.66</v>
      </c>
      <c r="D1379" s="102"/>
      <c r="E1379" s="102"/>
      <c r="F1379" s="77">
        <v>4.18</v>
      </c>
      <c r="G1379" s="77">
        <v>0</v>
      </c>
      <c r="H1379" s="77">
        <v>0</v>
      </c>
      <c r="J1379" s="77">
        <f t="shared" si="10"/>
        <v>4.18</v>
      </c>
      <c r="K1379" s="103">
        <v>1.9</v>
      </c>
      <c r="L1379" s="104">
        <v>2.7</v>
      </c>
      <c r="M1379" s="105">
        <v>0</v>
      </c>
    </row>
    <row r="1380" spans="1:13" x14ac:dyDescent="0.25">
      <c r="A1380" s="100">
        <v>347</v>
      </c>
      <c r="B1380" s="107">
        <v>33950</v>
      </c>
      <c r="C1380" s="101">
        <v>436.56</v>
      </c>
      <c r="D1380" s="102"/>
      <c r="E1380" s="102"/>
      <c r="F1380" s="77">
        <v>3.28</v>
      </c>
      <c r="G1380" s="77">
        <v>0</v>
      </c>
      <c r="H1380" s="77">
        <v>0</v>
      </c>
      <c r="J1380" s="77">
        <f t="shared" si="10"/>
        <v>3.28</v>
      </c>
      <c r="K1380" s="103">
        <v>0.84</v>
      </c>
      <c r="L1380" s="104">
        <v>2.42</v>
      </c>
      <c r="M1380" s="105">
        <v>0</v>
      </c>
    </row>
    <row r="1381" spans="1:13" x14ac:dyDescent="0.25">
      <c r="A1381" s="100">
        <v>348</v>
      </c>
      <c r="B1381" s="107">
        <v>33951</v>
      </c>
      <c r="C1381" s="101">
        <v>436.47</v>
      </c>
      <c r="D1381" s="102"/>
      <c r="E1381" s="102"/>
      <c r="F1381" s="77">
        <v>2.83</v>
      </c>
      <c r="G1381" s="77">
        <v>0</v>
      </c>
      <c r="H1381" s="77">
        <v>0</v>
      </c>
      <c r="J1381" s="77">
        <f t="shared" si="10"/>
        <v>2.83</v>
      </c>
      <c r="K1381" s="103">
        <v>1.79</v>
      </c>
      <c r="L1381" s="104">
        <v>1.96</v>
      </c>
      <c r="M1381" s="105">
        <v>10.8</v>
      </c>
    </row>
    <row r="1382" spans="1:13" x14ac:dyDescent="0.25">
      <c r="A1382" s="100">
        <v>349</v>
      </c>
      <c r="B1382" s="107">
        <v>33952</v>
      </c>
      <c r="C1382" s="101">
        <v>436.43</v>
      </c>
      <c r="D1382" s="102"/>
      <c r="E1382" s="102"/>
      <c r="F1382" s="77">
        <v>4.1500000000000004</v>
      </c>
      <c r="G1382" s="77">
        <v>0</v>
      </c>
      <c r="H1382" s="77">
        <v>0</v>
      </c>
      <c r="J1382" s="77">
        <f t="shared" si="10"/>
        <v>4.1500000000000004</v>
      </c>
      <c r="K1382" s="103">
        <v>6.19</v>
      </c>
      <c r="L1382" s="104">
        <v>2.61</v>
      </c>
      <c r="M1382" s="105">
        <v>10.4</v>
      </c>
    </row>
    <row r="1383" spans="1:13" x14ac:dyDescent="0.25">
      <c r="A1383" s="100">
        <v>350</v>
      </c>
      <c r="B1383" s="107">
        <v>33953</v>
      </c>
      <c r="C1383" s="101">
        <v>436.51</v>
      </c>
      <c r="D1383" s="102"/>
      <c r="E1383" s="102"/>
      <c r="F1383" s="77">
        <v>4.72</v>
      </c>
      <c r="G1383" s="77">
        <v>0</v>
      </c>
      <c r="H1383" s="77">
        <v>0</v>
      </c>
      <c r="J1383" s="77">
        <f t="shared" si="10"/>
        <v>4.72</v>
      </c>
      <c r="K1383" s="103">
        <v>6.04</v>
      </c>
      <c r="L1383" s="104">
        <v>2.7</v>
      </c>
      <c r="M1383" s="105">
        <v>9.1999999999999993</v>
      </c>
    </row>
    <row r="1384" spans="1:13" x14ac:dyDescent="0.25">
      <c r="A1384" s="100">
        <v>351</v>
      </c>
      <c r="B1384" s="107">
        <v>33954</v>
      </c>
      <c r="C1384" s="101">
        <v>436.57</v>
      </c>
      <c r="D1384" s="102"/>
      <c r="E1384" s="102"/>
      <c r="F1384" s="77">
        <v>5.87</v>
      </c>
      <c r="G1384" s="77">
        <v>0</v>
      </c>
      <c r="H1384" s="77">
        <v>0</v>
      </c>
      <c r="J1384" s="77">
        <f t="shared" si="10"/>
        <v>5.87</v>
      </c>
      <c r="K1384" s="103">
        <v>6.09</v>
      </c>
      <c r="L1384" s="104">
        <v>3.46</v>
      </c>
      <c r="M1384" s="105">
        <v>10.7</v>
      </c>
    </row>
    <row r="1385" spans="1:13" x14ac:dyDescent="0.25">
      <c r="A1385" s="100">
        <v>352</v>
      </c>
      <c r="B1385" s="107">
        <v>33955</v>
      </c>
      <c r="C1385" s="101">
        <v>436.58</v>
      </c>
      <c r="D1385" s="102"/>
      <c r="E1385" s="102"/>
      <c r="F1385" s="77">
        <v>4.68</v>
      </c>
      <c r="G1385" s="77">
        <v>0</v>
      </c>
      <c r="H1385" s="77">
        <v>0</v>
      </c>
      <c r="J1385" s="77">
        <f t="shared" si="10"/>
        <v>4.68</v>
      </c>
      <c r="K1385" s="103">
        <v>11.74</v>
      </c>
      <c r="L1385" s="104">
        <v>2.95</v>
      </c>
      <c r="M1385" s="105">
        <v>7.8</v>
      </c>
    </row>
    <row r="1386" spans="1:13" x14ac:dyDescent="0.25">
      <c r="A1386" s="100">
        <v>353</v>
      </c>
      <c r="B1386" s="107">
        <v>33956</v>
      </c>
      <c r="C1386" s="101">
        <v>436.88</v>
      </c>
      <c r="D1386" s="102"/>
      <c r="E1386" s="102"/>
      <c r="F1386" s="77">
        <v>3.97</v>
      </c>
      <c r="G1386" s="77">
        <v>0</v>
      </c>
      <c r="H1386" s="77">
        <v>0</v>
      </c>
      <c r="J1386" s="77">
        <f t="shared" si="10"/>
        <v>3.97</v>
      </c>
      <c r="K1386" s="103">
        <v>9.5</v>
      </c>
      <c r="L1386" s="104">
        <v>2.56</v>
      </c>
      <c r="M1386" s="105">
        <v>14.7</v>
      </c>
    </row>
    <row r="1387" spans="1:13" x14ac:dyDescent="0.25">
      <c r="A1387" s="100">
        <v>354</v>
      </c>
      <c r="B1387" s="107">
        <v>33957</v>
      </c>
      <c r="C1387" s="101">
        <v>437.11</v>
      </c>
      <c r="D1387" s="102"/>
      <c r="E1387" s="102"/>
      <c r="F1387" s="77">
        <v>4.4800000000000004</v>
      </c>
      <c r="G1387" s="77">
        <v>0</v>
      </c>
      <c r="H1387" s="77">
        <v>0</v>
      </c>
      <c r="J1387" s="77">
        <f t="shared" si="10"/>
        <v>4.4800000000000004</v>
      </c>
      <c r="K1387" s="103">
        <v>9.1300000000000008</v>
      </c>
      <c r="L1387" s="104">
        <v>2.74</v>
      </c>
      <c r="M1387" s="105">
        <v>1</v>
      </c>
    </row>
    <row r="1388" spans="1:13" x14ac:dyDescent="0.25">
      <c r="A1388" s="100">
        <v>355</v>
      </c>
      <c r="B1388" s="107">
        <v>33958</v>
      </c>
      <c r="C1388" s="101">
        <v>437.3</v>
      </c>
      <c r="D1388" s="102"/>
      <c r="E1388" s="102"/>
      <c r="F1388" s="77">
        <v>4.16</v>
      </c>
      <c r="G1388" s="77">
        <v>0</v>
      </c>
      <c r="H1388" s="77">
        <v>0</v>
      </c>
      <c r="J1388" s="77">
        <f t="shared" si="10"/>
        <v>4.16</v>
      </c>
      <c r="K1388" s="103">
        <v>7.04</v>
      </c>
      <c r="L1388" s="104">
        <v>2.71</v>
      </c>
      <c r="M1388" s="105">
        <v>4.9000000000000004</v>
      </c>
    </row>
    <row r="1389" spans="1:13" x14ac:dyDescent="0.25">
      <c r="A1389" s="100">
        <v>356</v>
      </c>
      <c r="B1389" s="107">
        <v>33959</v>
      </c>
      <c r="C1389" s="101">
        <v>437.42</v>
      </c>
      <c r="D1389" s="102"/>
      <c r="E1389" s="102"/>
      <c r="F1389" s="77">
        <v>3.75</v>
      </c>
      <c r="G1389" s="77">
        <v>0</v>
      </c>
      <c r="H1389" s="77">
        <v>0</v>
      </c>
      <c r="J1389" s="77">
        <f t="shared" si="10"/>
        <v>3.75</v>
      </c>
      <c r="K1389" s="103">
        <v>7.17</v>
      </c>
      <c r="L1389" s="104">
        <v>2.2999999999999998</v>
      </c>
      <c r="M1389" s="105">
        <v>4.5</v>
      </c>
    </row>
    <row r="1390" spans="1:13" x14ac:dyDescent="0.25">
      <c r="A1390" s="100">
        <v>357</v>
      </c>
      <c r="B1390" s="107">
        <v>33960</v>
      </c>
      <c r="C1390" s="101">
        <v>437.56</v>
      </c>
      <c r="D1390" s="102"/>
      <c r="E1390" s="102"/>
      <c r="F1390" s="77">
        <v>6.34</v>
      </c>
      <c r="G1390" s="77">
        <v>0</v>
      </c>
      <c r="H1390" s="77">
        <v>0</v>
      </c>
      <c r="J1390" s="77">
        <f t="shared" si="10"/>
        <v>6.34</v>
      </c>
      <c r="K1390" s="103">
        <v>10.49</v>
      </c>
      <c r="L1390" s="104">
        <v>3.52</v>
      </c>
      <c r="M1390" s="105">
        <v>14.7</v>
      </c>
    </row>
    <row r="1391" spans="1:13" x14ac:dyDescent="0.25">
      <c r="A1391" s="100">
        <v>358</v>
      </c>
      <c r="B1391" s="107">
        <v>33961</v>
      </c>
      <c r="C1391" s="101">
        <v>437.73</v>
      </c>
      <c r="D1391" s="102"/>
      <c r="E1391" s="102"/>
      <c r="F1391" s="77">
        <v>5.94</v>
      </c>
      <c r="G1391" s="77">
        <v>0</v>
      </c>
      <c r="H1391" s="77">
        <v>0</v>
      </c>
      <c r="J1391" s="77">
        <f t="shared" si="10"/>
        <v>5.94</v>
      </c>
      <c r="K1391" s="103">
        <v>6.94</v>
      </c>
      <c r="L1391" s="104">
        <v>3.52</v>
      </c>
      <c r="M1391" s="105">
        <v>0</v>
      </c>
    </row>
    <row r="1392" spans="1:13" x14ac:dyDescent="0.25">
      <c r="A1392" s="100">
        <v>359</v>
      </c>
      <c r="B1392" s="107">
        <v>33962</v>
      </c>
      <c r="C1392" s="101">
        <v>437.79</v>
      </c>
      <c r="D1392" s="102"/>
      <c r="E1392" s="102"/>
      <c r="F1392" s="77">
        <v>4.5599999999999996</v>
      </c>
      <c r="G1392" s="77">
        <v>0</v>
      </c>
      <c r="H1392" s="77">
        <v>0</v>
      </c>
      <c r="J1392" s="77">
        <f t="shared" si="10"/>
        <v>4.5599999999999996</v>
      </c>
      <c r="K1392" s="103">
        <v>11.25</v>
      </c>
      <c r="L1392" s="104">
        <v>2.62</v>
      </c>
      <c r="M1392" s="105">
        <v>0</v>
      </c>
    </row>
    <row r="1393" spans="1:13" x14ac:dyDescent="0.25">
      <c r="A1393" s="100">
        <v>360</v>
      </c>
      <c r="B1393" s="107">
        <v>33963</v>
      </c>
      <c r="C1393" s="101">
        <v>437.8</v>
      </c>
      <c r="D1393" s="102"/>
      <c r="E1393" s="102"/>
      <c r="F1393" s="77">
        <v>4.41</v>
      </c>
      <c r="G1393" s="77">
        <v>0</v>
      </c>
      <c r="H1393" s="77">
        <v>0</v>
      </c>
      <c r="J1393" s="77">
        <f t="shared" si="10"/>
        <v>4.41</v>
      </c>
      <c r="K1393" s="103">
        <v>4.16</v>
      </c>
      <c r="L1393" s="104">
        <v>2.46</v>
      </c>
      <c r="M1393" s="105">
        <v>0</v>
      </c>
    </row>
    <row r="1394" spans="1:13" x14ac:dyDescent="0.25">
      <c r="A1394" s="100">
        <v>361</v>
      </c>
      <c r="B1394" s="107">
        <v>33964</v>
      </c>
      <c r="C1394" s="101">
        <v>437.79</v>
      </c>
      <c r="D1394" s="102"/>
      <c r="E1394" s="102"/>
      <c r="F1394" s="77">
        <v>6.05</v>
      </c>
      <c r="G1394" s="77">
        <v>0</v>
      </c>
      <c r="H1394" s="77">
        <v>0</v>
      </c>
      <c r="J1394" s="77">
        <f t="shared" si="10"/>
        <v>6.05</v>
      </c>
      <c r="K1394" s="103">
        <v>2.6</v>
      </c>
      <c r="L1394" s="104">
        <v>3.33</v>
      </c>
      <c r="M1394" s="105">
        <v>0</v>
      </c>
    </row>
    <row r="1395" spans="1:13" x14ac:dyDescent="0.25">
      <c r="A1395" s="100">
        <v>362</v>
      </c>
      <c r="B1395" s="107">
        <v>33965</v>
      </c>
      <c r="C1395" s="101">
        <v>437.65</v>
      </c>
      <c r="D1395" s="102"/>
      <c r="E1395" s="102"/>
      <c r="G1395" s="77">
        <v>0</v>
      </c>
      <c r="H1395" s="77">
        <v>0</v>
      </c>
      <c r="J1395" s="77">
        <f t="shared" si="10"/>
        <v>0</v>
      </c>
      <c r="L1395" s="104"/>
      <c r="M1395" s="105"/>
    </row>
    <row r="1396" spans="1:13" x14ac:dyDescent="0.25">
      <c r="A1396" s="100">
        <v>363</v>
      </c>
      <c r="B1396" s="107">
        <v>33966</v>
      </c>
      <c r="C1396" s="101">
        <v>437.52</v>
      </c>
      <c r="D1396" s="102"/>
      <c r="E1396" s="102"/>
      <c r="G1396" s="77">
        <v>0</v>
      </c>
      <c r="H1396" s="77">
        <v>0</v>
      </c>
      <c r="J1396" s="77">
        <f t="shared" si="10"/>
        <v>0</v>
      </c>
      <c r="L1396" s="104"/>
      <c r="M1396" s="105"/>
    </row>
    <row r="1397" spans="1:13" x14ac:dyDescent="0.25">
      <c r="A1397" s="100">
        <v>364</v>
      </c>
      <c r="B1397" s="107">
        <v>33967</v>
      </c>
      <c r="C1397" s="101">
        <v>437.33</v>
      </c>
      <c r="D1397" s="102"/>
      <c r="E1397" s="102"/>
      <c r="G1397" s="77">
        <v>0</v>
      </c>
      <c r="H1397" s="77">
        <v>0</v>
      </c>
      <c r="J1397" s="77">
        <f t="shared" si="10"/>
        <v>0</v>
      </c>
      <c r="L1397" s="104"/>
      <c r="M1397" s="105"/>
    </row>
    <row r="1398" spans="1:13" x14ac:dyDescent="0.25">
      <c r="A1398" s="100">
        <v>365</v>
      </c>
      <c r="B1398" s="107">
        <v>33968</v>
      </c>
      <c r="C1398" s="101">
        <v>437.26</v>
      </c>
      <c r="D1398" s="102"/>
      <c r="E1398" s="102"/>
      <c r="G1398" s="77">
        <v>0</v>
      </c>
      <c r="H1398" s="77">
        <v>0</v>
      </c>
      <c r="J1398" s="77">
        <f t="shared" si="10"/>
        <v>0</v>
      </c>
      <c r="L1398" s="104"/>
      <c r="M1398" s="105"/>
    </row>
    <row r="1399" spans="1:13" x14ac:dyDescent="0.25">
      <c r="A1399" s="100">
        <v>366</v>
      </c>
      <c r="B1399" s="107">
        <v>33969</v>
      </c>
      <c r="C1399" s="101">
        <v>437.2</v>
      </c>
      <c r="D1399" s="102"/>
      <c r="E1399" s="102"/>
      <c r="G1399" s="77">
        <v>0</v>
      </c>
      <c r="H1399" s="77">
        <v>0</v>
      </c>
      <c r="J1399" s="77">
        <f t="shared" si="10"/>
        <v>0</v>
      </c>
      <c r="L1399" s="104"/>
      <c r="M1399" s="105"/>
    </row>
    <row r="1400" spans="1:13" x14ac:dyDescent="0.25">
      <c r="B1400" s="99" t="s">
        <v>72</v>
      </c>
      <c r="C1400" s="115"/>
      <c r="D1400" s="116"/>
      <c r="E1400" s="116"/>
      <c r="F1400" s="117">
        <f>SUM(F1034:F1399)</f>
        <v>1009.2800000000005</v>
      </c>
      <c r="G1400" s="117">
        <f t="shared" ref="G1400:M1400" si="11">SUM(G1034:G1399)</f>
        <v>0</v>
      </c>
      <c r="H1400" s="117">
        <f t="shared" si="11"/>
        <v>0</v>
      </c>
      <c r="I1400" s="117"/>
      <c r="J1400" s="117">
        <f t="shared" si="11"/>
        <v>1009.2800000000005</v>
      </c>
      <c r="K1400" s="118">
        <f>SUM(K1034:K1399)</f>
        <v>1390.8599999999997</v>
      </c>
      <c r="L1400" s="119">
        <f t="shared" si="11"/>
        <v>566.39400000000012</v>
      </c>
      <c r="M1400" s="120">
        <f t="shared" si="11"/>
        <v>1394.91</v>
      </c>
    </row>
    <row r="1401" spans="1:13" x14ac:dyDescent="0.25">
      <c r="A1401" s="100">
        <v>367</v>
      </c>
      <c r="B1401" s="99">
        <v>33970</v>
      </c>
      <c r="C1401" s="101">
        <v>437</v>
      </c>
      <c r="D1401" s="102">
        <v>697.6</v>
      </c>
      <c r="E1401" s="102">
        <f>(D1401/722)*100</f>
        <v>96.62049861495845</v>
      </c>
      <c r="F1401" s="77">
        <v>6.31</v>
      </c>
      <c r="G1401" s="77">
        <v>0</v>
      </c>
      <c r="H1401" s="77">
        <v>0</v>
      </c>
      <c r="J1401" s="77">
        <f t="shared" ref="J1401:J1464" si="12">SUM(F1401:H1401)</f>
        <v>6.31</v>
      </c>
      <c r="K1401" s="103">
        <v>6.31</v>
      </c>
      <c r="L1401" s="104">
        <v>3.54</v>
      </c>
      <c r="M1401" s="105">
        <v>0</v>
      </c>
    </row>
    <row r="1402" spans="1:13" x14ac:dyDescent="0.25">
      <c r="A1402" s="100">
        <v>368</v>
      </c>
      <c r="B1402" s="107">
        <v>33971</v>
      </c>
      <c r="C1402" s="101">
        <v>437</v>
      </c>
      <c r="D1402" s="102">
        <v>697.6</v>
      </c>
      <c r="E1402" s="102">
        <f t="shared" ref="E1402:E1465" si="13">(D1402/722)*100</f>
        <v>96.62049861495845</v>
      </c>
      <c r="F1402" s="77">
        <v>6.85</v>
      </c>
      <c r="G1402" s="77">
        <v>0</v>
      </c>
      <c r="H1402" s="77">
        <v>0</v>
      </c>
      <c r="J1402" s="77">
        <f t="shared" si="12"/>
        <v>6.85</v>
      </c>
      <c r="K1402" s="103">
        <v>2.77</v>
      </c>
      <c r="L1402" s="104">
        <v>2.69</v>
      </c>
      <c r="M1402" s="105">
        <v>0</v>
      </c>
    </row>
    <row r="1403" spans="1:13" x14ac:dyDescent="0.25">
      <c r="A1403" s="100">
        <v>369</v>
      </c>
      <c r="B1403" s="107">
        <v>33972</v>
      </c>
      <c r="C1403" s="101">
        <v>436.64</v>
      </c>
      <c r="D1403" s="102">
        <v>693.52</v>
      </c>
      <c r="E1403" s="102">
        <f t="shared" si="13"/>
        <v>96.05540166204986</v>
      </c>
      <c r="F1403" s="77">
        <v>6.4</v>
      </c>
      <c r="G1403" s="77">
        <v>0</v>
      </c>
      <c r="H1403" s="77">
        <v>0</v>
      </c>
      <c r="J1403" s="77">
        <f t="shared" si="12"/>
        <v>6.4</v>
      </c>
      <c r="K1403" s="103">
        <v>1.88</v>
      </c>
      <c r="L1403" s="104">
        <v>4.53</v>
      </c>
      <c r="M1403" s="105">
        <v>0</v>
      </c>
    </row>
    <row r="1404" spans="1:13" x14ac:dyDescent="0.25">
      <c r="A1404" s="100">
        <v>370</v>
      </c>
      <c r="B1404" s="107">
        <v>33973</v>
      </c>
      <c r="C1404" s="101">
        <v>436.64</v>
      </c>
      <c r="D1404" s="102">
        <v>689.02</v>
      </c>
      <c r="E1404" s="102">
        <f t="shared" si="13"/>
        <v>95.43213296398892</v>
      </c>
      <c r="F1404" s="77">
        <v>7.07</v>
      </c>
      <c r="G1404" s="77">
        <v>0</v>
      </c>
      <c r="H1404" s="77">
        <v>0</v>
      </c>
      <c r="J1404" s="77">
        <f t="shared" si="12"/>
        <v>7.07</v>
      </c>
      <c r="K1404" s="103">
        <v>1.1100000000000001</v>
      </c>
      <c r="L1404" s="104">
        <v>4.04</v>
      </c>
      <c r="M1404" s="105">
        <v>0</v>
      </c>
    </row>
    <row r="1405" spans="1:13" x14ac:dyDescent="0.25">
      <c r="A1405" s="100">
        <v>371</v>
      </c>
      <c r="B1405" s="107">
        <v>33974</v>
      </c>
      <c r="C1405" s="101">
        <v>436.39</v>
      </c>
      <c r="D1405" s="102">
        <v>683.06</v>
      </c>
      <c r="E1405" s="102">
        <f t="shared" si="13"/>
        <v>94.606648199445971</v>
      </c>
      <c r="F1405" s="77">
        <v>7.31</v>
      </c>
      <c r="G1405" s="77">
        <v>0</v>
      </c>
      <c r="H1405" s="77">
        <v>0</v>
      </c>
      <c r="J1405" s="77">
        <f t="shared" si="12"/>
        <v>7.31</v>
      </c>
      <c r="K1405" s="103">
        <v>1.41</v>
      </c>
      <c r="L1405" s="104">
        <v>4.1500000000000004</v>
      </c>
      <c r="M1405" s="105">
        <v>0</v>
      </c>
    </row>
    <row r="1406" spans="1:13" x14ac:dyDescent="0.25">
      <c r="A1406" s="100">
        <v>372</v>
      </c>
      <c r="B1406" s="107">
        <v>33975</v>
      </c>
      <c r="C1406" s="101">
        <v>436.14</v>
      </c>
      <c r="D1406" s="102">
        <v>677.16</v>
      </c>
      <c r="E1406" s="102">
        <f t="shared" si="13"/>
        <v>93.78947368421052</v>
      </c>
      <c r="F1406" s="77">
        <v>6.99</v>
      </c>
      <c r="G1406" s="77">
        <v>0</v>
      </c>
      <c r="H1406" s="77">
        <v>0</v>
      </c>
      <c r="J1406" s="77">
        <f t="shared" si="12"/>
        <v>6.99</v>
      </c>
      <c r="K1406" s="103">
        <v>3.49</v>
      </c>
      <c r="L1406" s="104">
        <v>3.91</v>
      </c>
      <c r="M1406" s="105">
        <v>0</v>
      </c>
    </row>
    <row r="1407" spans="1:13" x14ac:dyDescent="0.25">
      <c r="A1407" s="100">
        <v>373</v>
      </c>
      <c r="B1407" s="107">
        <v>33976</v>
      </c>
      <c r="C1407" s="101">
        <v>435.9</v>
      </c>
      <c r="D1407" s="102">
        <v>673.66</v>
      </c>
      <c r="E1407" s="102">
        <f t="shared" si="13"/>
        <v>93.30470914127423</v>
      </c>
      <c r="F1407" s="77">
        <v>6.94</v>
      </c>
      <c r="G1407" s="77">
        <v>0</v>
      </c>
      <c r="H1407" s="77">
        <v>0</v>
      </c>
      <c r="J1407" s="77">
        <f t="shared" si="12"/>
        <v>6.94</v>
      </c>
      <c r="K1407" s="103">
        <v>0</v>
      </c>
      <c r="L1407" s="104">
        <v>3.9</v>
      </c>
      <c r="M1407" s="105">
        <v>0</v>
      </c>
    </row>
    <row r="1408" spans="1:13" x14ac:dyDescent="0.25">
      <c r="A1408" s="100">
        <v>374</v>
      </c>
      <c r="B1408" s="107">
        <v>33977</v>
      </c>
      <c r="C1408" s="101">
        <v>435.66</v>
      </c>
      <c r="D1408" s="102">
        <v>665.94</v>
      </c>
      <c r="E1408" s="102">
        <f t="shared" si="13"/>
        <v>92.23545706371192</v>
      </c>
      <c r="F1408" s="77">
        <v>2.12</v>
      </c>
      <c r="G1408" s="77">
        <v>0</v>
      </c>
      <c r="H1408" s="77">
        <v>0</v>
      </c>
      <c r="J1408" s="77">
        <f t="shared" si="12"/>
        <v>2.12</v>
      </c>
      <c r="K1408" s="103">
        <v>1.1599999999999999</v>
      </c>
      <c r="L1408" s="104">
        <v>1.35</v>
      </c>
      <c r="M1408" s="105">
        <v>8</v>
      </c>
    </row>
    <row r="1409" spans="1:13" x14ac:dyDescent="0.25">
      <c r="A1409" s="100">
        <v>375</v>
      </c>
      <c r="B1409" s="107">
        <v>33978</v>
      </c>
      <c r="C1409" s="101">
        <v>435.62</v>
      </c>
      <c r="D1409" s="102">
        <v>664.28</v>
      </c>
      <c r="E1409" s="102">
        <f t="shared" si="13"/>
        <v>92.00554016620498</v>
      </c>
      <c r="F1409" s="77">
        <v>5.71</v>
      </c>
      <c r="G1409" s="77">
        <v>0</v>
      </c>
      <c r="H1409" s="77">
        <v>0</v>
      </c>
      <c r="J1409" s="77">
        <f t="shared" si="12"/>
        <v>5.71</v>
      </c>
      <c r="K1409" s="103">
        <v>3.39</v>
      </c>
      <c r="L1409" s="104">
        <v>3.39</v>
      </c>
      <c r="M1409" s="105">
        <v>22.5</v>
      </c>
    </row>
    <row r="1410" spans="1:13" x14ac:dyDescent="0.25">
      <c r="A1410" s="100">
        <v>376</v>
      </c>
      <c r="B1410" s="107">
        <v>33979</v>
      </c>
      <c r="C1410" s="101">
        <v>435.52</v>
      </c>
      <c r="D1410" s="102">
        <v>662.66</v>
      </c>
      <c r="E1410" s="102">
        <f t="shared" si="13"/>
        <v>91.78116343490305</v>
      </c>
      <c r="F1410" s="77">
        <v>3.63</v>
      </c>
      <c r="G1410" s="77">
        <v>0</v>
      </c>
      <c r="H1410" s="77">
        <v>0</v>
      </c>
      <c r="J1410" s="77">
        <f t="shared" si="12"/>
        <v>3.63</v>
      </c>
      <c r="K1410" s="103">
        <v>1.88</v>
      </c>
      <c r="L1410" s="104">
        <v>2.42</v>
      </c>
      <c r="M1410" s="105">
        <v>0</v>
      </c>
    </row>
    <row r="1411" spans="1:13" x14ac:dyDescent="0.25">
      <c r="A1411" s="100">
        <v>377</v>
      </c>
      <c r="B1411" s="107">
        <v>33980</v>
      </c>
      <c r="C1411" s="101">
        <v>435.44</v>
      </c>
      <c r="D1411" s="102">
        <v>660.82</v>
      </c>
      <c r="E1411" s="102">
        <f t="shared" si="13"/>
        <v>91.526315789473685</v>
      </c>
      <c r="F1411" s="77">
        <v>4.12</v>
      </c>
      <c r="G1411" s="77">
        <v>0</v>
      </c>
      <c r="H1411" s="77">
        <v>0</v>
      </c>
      <c r="J1411" s="77">
        <f t="shared" si="12"/>
        <v>4.12</v>
      </c>
      <c r="K1411" s="103">
        <v>1.36</v>
      </c>
      <c r="L1411" s="104">
        <v>2.6</v>
      </c>
      <c r="M1411" s="105">
        <v>0</v>
      </c>
    </row>
    <row r="1412" spans="1:13" x14ac:dyDescent="0.25">
      <c r="A1412" s="100">
        <v>378</v>
      </c>
      <c r="B1412" s="107">
        <v>33981</v>
      </c>
      <c r="C1412" s="101">
        <v>435.32</v>
      </c>
      <c r="D1412" s="102">
        <v>658.06</v>
      </c>
      <c r="E1412" s="102">
        <f t="shared" si="13"/>
        <v>91.144044321329631</v>
      </c>
      <c r="F1412" s="77">
        <v>4.75</v>
      </c>
      <c r="G1412" s="77">
        <v>0</v>
      </c>
      <c r="H1412" s="77">
        <v>0</v>
      </c>
      <c r="J1412" s="77">
        <f t="shared" si="12"/>
        <v>4.75</v>
      </c>
      <c r="K1412" s="103">
        <v>0.61</v>
      </c>
      <c r="L1412" s="104">
        <v>2.93</v>
      </c>
      <c r="M1412" s="105">
        <v>0</v>
      </c>
    </row>
    <row r="1413" spans="1:13" x14ac:dyDescent="0.25">
      <c r="A1413" s="100">
        <v>379</v>
      </c>
      <c r="B1413" s="107">
        <v>33982</v>
      </c>
      <c r="C1413" s="101">
        <v>435.14</v>
      </c>
      <c r="D1413" s="102">
        <v>653.91999999999996</v>
      </c>
      <c r="E1413" s="102">
        <f t="shared" si="13"/>
        <v>90.57063711911357</v>
      </c>
      <c r="F1413" s="77">
        <v>4.76</v>
      </c>
      <c r="G1413" s="77">
        <v>0</v>
      </c>
      <c r="H1413" s="77">
        <v>0</v>
      </c>
      <c r="J1413" s="77">
        <f t="shared" si="12"/>
        <v>4.76</v>
      </c>
      <c r="K1413" s="103">
        <v>0.72</v>
      </c>
      <c r="L1413" s="104">
        <v>2.98</v>
      </c>
      <c r="M1413" s="105">
        <v>0</v>
      </c>
    </row>
    <row r="1414" spans="1:13" x14ac:dyDescent="0.25">
      <c r="A1414" s="100">
        <v>380</v>
      </c>
      <c r="B1414" s="107">
        <v>33983</v>
      </c>
      <c r="C1414" s="101">
        <v>434.96</v>
      </c>
      <c r="D1414" s="102">
        <v>649.88</v>
      </c>
      <c r="E1414" s="102">
        <f t="shared" si="13"/>
        <v>90.011080332409975</v>
      </c>
      <c r="F1414" s="77">
        <v>0.72</v>
      </c>
      <c r="G1414" s="77">
        <v>0</v>
      </c>
      <c r="H1414" s="77">
        <v>0</v>
      </c>
      <c r="J1414" s="77">
        <f t="shared" si="12"/>
        <v>0.72</v>
      </c>
      <c r="K1414" s="103">
        <v>0.72</v>
      </c>
      <c r="L1414" s="104">
        <v>0.8</v>
      </c>
      <c r="M1414" s="105">
        <v>0</v>
      </c>
    </row>
    <row r="1415" spans="1:13" x14ac:dyDescent="0.25">
      <c r="A1415" s="100">
        <v>381</v>
      </c>
      <c r="B1415" s="107">
        <v>33984</v>
      </c>
      <c r="C1415" s="101">
        <v>434.96</v>
      </c>
      <c r="D1415" s="102">
        <v>649.88</v>
      </c>
      <c r="E1415" s="102">
        <f t="shared" si="13"/>
        <v>90.011080332409975</v>
      </c>
      <c r="F1415" s="77">
        <v>2</v>
      </c>
      <c r="G1415" s="77">
        <v>0</v>
      </c>
      <c r="H1415" s="77">
        <v>0</v>
      </c>
      <c r="J1415" s="77">
        <f t="shared" si="12"/>
        <v>2</v>
      </c>
      <c r="K1415" s="103">
        <v>1.08</v>
      </c>
      <c r="L1415" s="104">
        <v>1.44</v>
      </c>
      <c r="M1415" s="105">
        <v>0</v>
      </c>
    </row>
    <row r="1416" spans="1:13" x14ac:dyDescent="0.25">
      <c r="A1416" s="100">
        <v>382</v>
      </c>
      <c r="B1416" s="107">
        <v>33985</v>
      </c>
      <c r="C1416" s="101">
        <v>434.92</v>
      </c>
      <c r="D1416" s="102">
        <v>648.96</v>
      </c>
      <c r="E1416" s="102">
        <f t="shared" si="13"/>
        <v>89.8836565096953</v>
      </c>
      <c r="F1416" s="77">
        <v>2.65</v>
      </c>
      <c r="G1416" s="77">
        <v>0</v>
      </c>
      <c r="H1416" s="77">
        <v>0</v>
      </c>
      <c r="J1416" s="77">
        <f t="shared" si="12"/>
        <v>2.65</v>
      </c>
      <c r="K1416" s="103">
        <v>0.65</v>
      </c>
      <c r="L1416" s="104">
        <v>1.67</v>
      </c>
      <c r="M1416" s="105">
        <v>0</v>
      </c>
    </row>
    <row r="1417" spans="1:13" x14ac:dyDescent="0.25">
      <c r="A1417" s="100">
        <v>383</v>
      </c>
      <c r="B1417" s="107">
        <v>33986</v>
      </c>
      <c r="C1417" s="101">
        <v>434.83</v>
      </c>
      <c r="D1417" s="102">
        <v>646.96</v>
      </c>
      <c r="E1417" s="102">
        <f t="shared" si="13"/>
        <v>89.606648199445999</v>
      </c>
      <c r="F1417" s="77">
        <v>2.25</v>
      </c>
      <c r="G1417" s="77">
        <v>0</v>
      </c>
      <c r="H1417" s="77">
        <v>0</v>
      </c>
      <c r="J1417" s="77">
        <f t="shared" si="12"/>
        <v>2.25</v>
      </c>
      <c r="K1417" s="103">
        <v>0.31</v>
      </c>
      <c r="L1417" s="104">
        <v>1.63</v>
      </c>
      <c r="M1417" s="105">
        <v>0</v>
      </c>
    </row>
    <row r="1418" spans="1:13" x14ac:dyDescent="0.25">
      <c r="A1418" s="100">
        <v>384</v>
      </c>
      <c r="B1418" s="107">
        <v>33987</v>
      </c>
      <c r="C1418" s="101">
        <v>434.77</v>
      </c>
      <c r="D1418" s="102">
        <v>645.64</v>
      </c>
      <c r="E1418" s="102">
        <f t="shared" si="13"/>
        <v>89.423822714681435</v>
      </c>
      <c r="F1418" s="77">
        <v>2.31</v>
      </c>
      <c r="G1418" s="77">
        <v>0</v>
      </c>
      <c r="H1418" s="77">
        <v>0</v>
      </c>
      <c r="J1418" s="77">
        <f t="shared" si="12"/>
        <v>2.31</v>
      </c>
      <c r="K1418" s="103">
        <v>1.19</v>
      </c>
      <c r="L1418" s="104">
        <v>1.35</v>
      </c>
      <c r="M1418" s="105">
        <v>0</v>
      </c>
    </row>
    <row r="1419" spans="1:13" x14ac:dyDescent="0.25">
      <c r="A1419" s="100">
        <v>385</v>
      </c>
      <c r="B1419" s="107">
        <v>33988</v>
      </c>
      <c r="C1419" s="101">
        <v>434.72</v>
      </c>
      <c r="D1419" s="102">
        <v>644.52</v>
      </c>
      <c r="E1419" s="102">
        <f t="shared" si="13"/>
        <v>89.26869806094183</v>
      </c>
      <c r="F1419" s="77">
        <v>2.4</v>
      </c>
      <c r="G1419" s="77">
        <v>0</v>
      </c>
      <c r="H1419" s="77">
        <v>0</v>
      </c>
      <c r="J1419" s="77">
        <f t="shared" si="12"/>
        <v>2.4</v>
      </c>
      <c r="K1419" s="103">
        <v>0.83</v>
      </c>
      <c r="L1419" s="104">
        <v>1.47</v>
      </c>
      <c r="M1419" s="105">
        <v>0</v>
      </c>
    </row>
    <row r="1420" spans="1:13" x14ac:dyDescent="0.25">
      <c r="A1420" s="100">
        <v>386</v>
      </c>
      <c r="B1420" s="107">
        <v>33989</v>
      </c>
      <c r="C1420" s="101">
        <v>434.65</v>
      </c>
      <c r="D1420" s="102">
        <v>642.95000000000005</v>
      </c>
      <c r="E1420" s="102">
        <f t="shared" si="13"/>
        <v>89.051246537396139</v>
      </c>
      <c r="F1420" s="77">
        <v>2.21</v>
      </c>
      <c r="G1420" s="77">
        <v>0</v>
      </c>
      <c r="H1420" s="77">
        <v>0</v>
      </c>
      <c r="J1420" s="77">
        <f t="shared" si="12"/>
        <v>2.21</v>
      </c>
      <c r="K1420" s="103">
        <v>0.63</v>
      </c>
      <c r="L1420" s="104">
        <v>1.28</v>
      </c>
      <c r="M1420" s="105">
        <v>0</v>
      </c>
    </row>
    <row r="1421" spans="1:13" x14ac:dyDescent="0.25">
      <c r="A1421" s="100">
        <v>387</v>
      </c>
      <c r="B1421" s="107">
        <v>33990</v>
      </c>
      <c r="C1421" s="101">
        <v>434.6</v>
      </c>
      <c r="D1421" s="102">
        <v>641.29999999999995</v>
      </c>
      <c r="E1421" s="102">
        <f t="shared" si="13"/>
        <v>88.822714681440445</v>
      </c>
      <c r="F1421" s="77">
        <v>5.21</v>
      </c>
      <c r="G1421" s="77">
        <v>0</v>
      </c>
      <c r="H1421" s="77">
        <v>0</v>
      </c>
      <c r="J1421" s="77">
        <f t="shared" si="12"/>
        <v>5.21</v>
      </c>
      <c r="K1421" s="103">
        <v>1.31</v>
      </c>
      <c r="L1421" s="104">
        <v>2.95</v>
      </c>
      <c r="M1421" s="105">
        <v>0</v>
      </c>
    </row>
    <row r="1422" spans="1:13" x14ac:dyDescent="0.25">
      <c r="A1422" s="100">
        <v>388</v>
      </c>
      <c r="B1422" s="107">
        <v>33991</v>
      </c>
      <c r="C1422" s="101">
        <v>434.4</v>
      </c>
      <c r="D1422" s="102">
        <v>637.4</v>
      </c>
      <c r="E1422" s="102">
        <f t="shared" si="13"/>
        <v>88.282548476454295</v>
      </c>
      <c r="F1422" s="77">
        <v>3.46</v>
      </c>
      <c r="G1422" s="77">
        <v>0</v>
      </c>
      <c r="H1422" s="77">
        <v>0</v>
      </c>
      <c r="J1422" s="77">
        <f t="shared" si="12"/>
        <v>3.46</v>
      </c>
      <c r="K1422" s="103">
        <v>0.42</v>
      </c>
      <c r="L1422" s="104">
        <v>2.25</v>
      </c>
      <c r="M1422" s="105">
        <v>0</v>
      </c>
    </row>
    <row r="1423" spans="1:13" x14ac:dyDescent="0.25">
      <c r="A1423" s="100">
        <v>389</v>
      </c>
      <c r="B1423" s="107">
        <v>33992</v>
      </c>
      <c r="C1423" s="101">
        <v>434.26</v>
      </c>
      <c r="D1423" s="102">
        <v>634.36</v>
      </c>
      <c r="E1423" s="102">
        <f t="shared" si="13"/>
        <v>87.86149584487535</v>
      </c>
      <c r="F1423" s="77">
        <v>1.27</v>
      </c>
      <c r="G1423" s="77">
        <v>0</v>
      </c>
      <c r="H1423" s="77">
        <v>0</v>
      </c>
      <c r="J1423" s="77">
        <f t="shared" si="12"/>
        <v>1.27</v>
      </c>
      <c r="K1423" s="103">
        <v>0.85</v>
      </c>
      <c r="L1423" s="104">
        <v>0.79</v>
      </c>
      <c r="M1423" s="105">
        <v>0</v>
      </c>
    </row>
    <row r="1424" spans="1:13" x14ac:dyDescent="0.25">
      <c r="A1424" s="100">
        <v>390</v>
      </c>
      <c r="B1424" s="107">
        <v>33993</v>
      </c>
      <c r="C1424" s="101">
        <v>434.24</v>
      </c>
      <c r="D1424" s="102">
        <v>633.94000000000005</v>
      </c>
      <c r="E1424" s="102">
        <f t="shared" si="13"/>
        <v>87.803324099723</v>
      </c>
      <c r="F1424" s="77">
        <v>0.3</v>
      </c>
      <c r="G1424" s="77">
        <v>0</v>
      </c>
      <c r="H1424" s="77">
        <v>0</v>
      </c>
      <c r="J1424" s="77">
        <f t="shared" si="12"/>
        <v>0.3</v>
      </c>
      <c r="K1424" s="103">
        <v>11.55</v>
      </c>
      <c r="L1424" s="104">
        <v>0.23</v>
      </c>
      <c r="M1424" s="105">
        <v>0</v>
      </c>
    </row>
    <row r="1425" spans="1:13" x14ac:dyDescent="0.25">
      <c r="A1425" s="100">
        <v>391</v>
      </c>
      <c r="B1425" s="107">
        <v>33994</v>
      </c>
      <c r="C1425" s="101">
        <v>434.29</v>
      </c>
      <c r="D1425" s="102">
        <v>634.09</v>
      </c>
      <c r="E1425" s="102">
        <f t="shared" si="13"/>
        <v>87.82409972299169</v>
      </c>
      <c r="F1425" s="77">
        <v>2.76</v>
      </c>
      <c r="G1425" s="77">
        <v>0</v>
      </c>
      <c r="H1425" s="77">
        <v>0</v>
      </c>
      <c r="J1425" s="77">
        <f t="shared" si="12"/>
        <v>2.76</v>
      </c>
      <c r="K1425" s="103">
        <v>2.0499999999999998</v>
      </c>
      <c r="L1425" s="104">
        <v>1.77</v>
      </c>
      <c r="M1425" s="105">
        <v>24.25</v>
      </c>
    </row>
    <row r="1426" spans="1:13" x14ac:dyDescent="0.25">
      <c r="A1426" s="100">
        <v>392</v>
      </c>
      <c r="B1426" s="107">
        <v>33995</v>
      </c>
      <c r="C1426" s="101">
        <v>434.37</v>
      </c>
      <c r="D1426" s="102">
        <v>636.74</v>
      </c>
      <c r="E1426" s="102">
        <f t="shared" si="13"/>
        <v>88.19113573407202</v>
      </c>
      <c r="F1426" s="77">
        <v>3.29</v>
      </c>
      <c r="G1426" s="77">
        <v>0</v>
      </c>
      <c r="H1426" s="77">
        <v>0</v>
      </c>
      <c r="J1426" s="77">
        <f t="shared" si="12"/>
        <v>3.29</v>
      </c>
      <c r="K1426" s="103">
        <v>1.28</v>
      </c>
      <c r="L1426" s="104">
        <v>1.83</v>
      </c>
      <c r="M1426" s="105">
        <v>0</v>
      </c>
    </row>
    <row r="1427" spans="1:13" x14ac:dyDescent="0.25">
      <c r="A1427" s="100">
        <v>393</v>
      </c>
      <c r="B1427" s="107">
        <v>33996</v>
      </c>
      <c r="C1427" s="101">
        <v>434.33</v>
      </c>
      <c r="D1427" s="102">
        <v>635.86</v>
      </c>
      <c r="E1427" s="102">
        <f t="shared" si="13"/>
        <v>88.069252077562339</v>
      </c>
      <c r="F1427" s="77">
        <v>2.57</v>
      </c>
      <c r="G1427" s="77">
        <v>0</v>
      </c>
      <c r="H1427" s="77">
        <v>0</v>
      </c>
      <c r="J1427" s="77">
        <f t="shared" si="12"/>
        <v>2.57</v>
      </c>
      <c r="K1427" s="103">
        <v>2.42</v>
      </c>
      <c r="L1427" s="104">
        <v>1.58</v>
      </c>
      <c r="M1427" s="105">
        <v>0</v>
      </c>
    </row>
    <row r="1428" spans="1:13" x14ac:dyDescent="0.25">
      <c r="A1428" s="100">
        <v>394</v>
      </c>
      <c r="B1428" s="107">
        <v>33997</v>
      </c>
      <c r="C1428" s="101">
        <v>434.29</v>
      </c>
      <c r="D1428" s="102">
        <v>634.99</v>
      </c>
      <c r="E1428" s="102">
        <f t="shared" si="13"/>
        <v>87.948753462603875</v>
      </c>
      <c r="F1428" s="77">
        <v>3.84</v>
      </c>
      <c r="G1428" s="77">
        <v>0</v>
      </c>
      <c r="H1428" s="77">
        <v>0</v>
      </c>
      <c r="J1428" s="77">
        <f t="shared" si="12"/>
        <v>3.84</v>
      </c>
      <c r="K1428" s="103">
        <v>0.46</v>
      </c>
      <c r="L1428" s="104">
        <v>2.0299999999999998</v>
      </c>
      <c r="M1428" s="105">
        <v>0</v>
      </c>
    </row>
    <row r="1429" spans="1:13" x14ac:dyDescent="0.25">
      <c r="A1429" s="100">
        <v>395</v>
      </c>
      <c r="B1429" s="107">
        <v>33998</v>
      </c>
      <c r="C1429" s="101">
        <v>434.19</v>
      </c>
      <c r="D1429" s="102">
        <v>632.88</v>
      </c>
      <c r="E1429" s="102">
        <f t="shared" si="13"/>
        <v>87.656509695290865</v>
      </c>
      <c r="F1429" s="77">
        <v>1.9</v>
      </c>
      <c r="G1429" s="77">
        <v>0</v>
      </c>
      <c r="H1429" s="77">
        <v>0</v>
      </c>
      <c r="J1429" s="77">
        <f t="shared" si="12"/>
        <v>1.9</v>
      </c>
      <c r="K1429" s="103">
        <v>3.18</v>
      </c>
      <c r="L1429" s="104">
        <v>1</v>
      </c>
      <c r="M1429" s="105">
        <v>0</v>
      </c>
    </row>
    <row r="1430" spans="1:13" x14ac:dyDescent="0.25">
      <c r="A1430" s="100">
        <v>396</v>
      </c>
      <c r="B1430" s="107">
        <v>33999</v>
      </c>
      <c r="C1430" s="101">
        <v>434.16</v>
      </c>
      <c r="D1430" s="102">
        <v>632.22</v>
      </c>
      <c r="E1430" s="102">
        <f t="shared" si="13"/>
        <v>87.56509695290859</v>
      </c>
      <c r="F1430" s="77">
        <v>3.8</v>
      </c>
      <c r="G1430" s="77">
        <v>0</v>
      </c>
      <c r="H1430" s="77">
        <v>0</v>
      </c>
      <c r="J1430" s="77">
        <f t="shared" si="12"/>
        <v>3.8</v>
      </c>
      <c r="K1430" s="103">
        <v>1.6</v>
      </c>
      <c r="L1430" s="104">
        <v>1.94</v>
      </c>
      <c r="M1430" s="105">
        <v>0</v>
      </c>
    </row>
    <row r="1431" spans="1:13" x14ac:dyDescent="0.25">
      <c r="A1431" s="100">
        <v>397</v>
      </c>
      <c r="B1431" s="107">
        <v>34000</v>
      </c>
      <c r="C1431" s="101">
        <v>434.06</v>
      </c>
      <c r="D1431" s="102">
        <v>630.02</v>
      </c>
      <c r="E1431" s="102">
        <f t="shared" si="13"/>
        <v>87.260387811634345</v>
      </c>
      <c r="F1431" s="77">
        <v>2.73</v>
      </c>
      <c r="G1431" s="77">
        <v>0</v>
      </c>
      <c r="H1431" s="77">
        <v>0</v>
      </c>
      <c r="J1431" s="77">
        <f t="shared" si="12"/>
        <v>2.73</v>
      </c>
      <c r="K1431" s="103">
        <v>0.97</v>
      </c>
      <c r="L1431" s="104">
        <v>1.44</v>
      </c>
      <c r="M1431" s="105">
        <v>0</v>
      </c>
    </row>
    <row r="1432" spans="1:13" x14ac:dyDescent="0.25">
      <c r="A1432" s="100">
        <v>398</v>
      </c>
      <c r="B1432" s="107">
        <v>34001</v>
      </c>
      <c r="C1432" s="101">
        <v>433.98</v>
      </c>
      <c r="D1432" s="102">
        <v>628.26</v>
      </c>
      <c r="E1432" s="102">
        <f t="shared" si="13"/>
        <v>87.016620498614955</v>
      </c>
      <c r="F1432" s="77">
        <v>4.82</v>
      </c>
      <c r="G1432" s="77">
        <v>0</v>
      </c>
      <c r="H1432" s="77">
        <v>0</v>
      </c>
      <c r="J1432" s="77">
        <f t="shared" si="12"/>
        <v>4.82</v>
      </c>
      <c r="K1432" s="103">
        <v>0.88</v>
      </c>
      <c r="L1432" s="104">
        <v>2.5099999999999998</v>
      </c>
      <c r="M1432" s="105">
        <v>0</v>
      </c>
    </row>
    <row r="1433" spans="1:13" x14ac:dyDescent="0.25">
      <c r="A1433" s="100">
        <v>399</v>
      </c>
      <c r="B1433" s="107">
        <v>34002</v>
      </c>
      <c r="C1433" s="101">
        <v>433.82</v>
      </c>
      <c r="D1433" s="102">
        <v>624.32000000000005</v>
      </c>
      <c r="E1433" s="102">
        <f t="shared" si="13"/>
        <v>86.470914127423825</v>
      </c>
      <c r="F1433" s="77">
        <v>4.58</v>
      </c>
      <c r="G1433" s="77">
        <v>0</v>
      </c>
      <c r="H1433" s="77">
        <v>0</v>
      </c>
      <c r="J1433" s="77">
        <f t="shared" si="12"/>
        <v>4.58</v>
      </c>
      <c r="K1433" s="103">
        <v>1.83</v>
      </c>
      <c r="L1433" s="104">
        <v>2.37</v>
      </c>
      <c r="M1433" s="105">
        <v>0</v>
      </c>
    </row>
    <row r="1434" spans="1:13" x14ac:dyDescent="0.25">
      <c r="A1434" s="100">
        <v>400</v>
      </c>
      <c r="B1434" s="107">
        <v>34003</v>
      </c>
      <c r="C1434" s="101">
        <v>433.67</v>
      </c>
      <c r="D1434" s="102">
        <v>621.57000000000005</v>
      </c>
      <c r="E1434" s="102">
        <f t="shared" si="13"/>
        <v>86.09002770083103</v>
      </c>
      <c r="F1434" s="77">
        <v>3.18</v>
      </c>
      <c r="G1434" s="77">
        <v>0</v>
      </c>
      <c r="H1434" s="77">
        <v>0</v>
      </c>
      <c r="J1434" s="77">
        <f t="shared" si="12"/>
        <v>3.18</v>
      </c>
      <c r="K1434" s="103">
        <v>1.05</v>
      </c>
      <c r="L1434" s="104">
        <v>1.65</v>
      </c>
      <c r="M1434" s="105">
        <v>0</v>
      </c>
    </row>
    <row r="1435" spans="1:13" x14ac:dyDescent="0.25">
      <c r="A1435" s="100">
        <v>401</v>
      </c>
      <c r="B1435" s="107">
        <v>34004</v>
      </c>
      <c r="C1435" s="101">
        <v>433.57</v>
      </c>
      <c r="D1435" s="102">
        <v>619.44000000000005</v>
      </c>
      <c r="E1435" s="102">
        <f t="shared" si="13"/>
        <v>85.795013850415529</v>
      </c>
      <c r="F1435" s="77">
        <v>1.59</v>
      </c>
      <c r="G1435" s="77">
        <v>0</v>
      </c>
      <c r="H1435" s="77">
        <v>0</v>
      </c>
      <c r="J1435" s="77">
        <f t="shared" si="12"/>
        <v>1.59</v>
      </c>
      <c r="K1435" s="103">
        <v>0.49</v>
      </c>
      <c r="L1435" s="104">
        <v>1.02</v>
      </c>
      <c r="M1435" s="105">
        <v>0</v>
      </c>
    </row>
    <row r="1436" spans="1:13" x14ac:dyDescent="0.25">
      <c r="A1436" s="100">
        <v>402</v>
      </c>
      <c r="B1436" s="107">
        <v>34005</v>
      </c>
      <c r="C1436" s="101">
        <v>433.52</v>
      </c>
      <c r="D1436" s="102">
        <v>618.34</v>
      </c>
      <c r="E1436" s="102">
        <f t="shared" si="13"/>
        <v>85.6426592797784</v>
      </c>
      <c r="F1436" s="77">
        <v>2.42</v>
      </c>
      <c r="G1436" s="77">
        <v>0</v>
      </c>
      <c r="H1436" s="77">
        <v>0</v>
      </c>
      <c r="J1436" s="77">
        <f t="shared" si="12"/>
        <v>2.42</v>
      </c>
      <c r="K1436" s="103">
        <v>1.1399999999999999</v>
      </c>
      <c r="L1436" s="104">
        <v>1.32</v>
      </c>
      <c r="M1436" s="105">
        <v>0</v>
      </c>
    </row>
    <row r="1437" spans="1:13" x14ac:dyDescent="0.25">
      <c r="A1437" s="100">
        <v>403</v>
      </c>
      <c r="B1437" s="107">
        <v>34006</v>
      </c>
      <c r="C1437" s="101">
        <v>433.46</v>
      </c>
      <c r="D1437" s="102">
        <v>617.05999999999995</v>
      </c>
      <c r="E1437" s="102">
        <f t="shared" si="13"/>
        <v>85.46537396121883</v>
      </c>
      <c r="F1437" s="77">
        <v>0.98</v>
      </c>
      <c r="G1437" s="77">
        <v>0</v>
      </c>
      <c r="H1437" s="77">
        <v>0</v>
      </c>
      <c r="J1437" s="77">
        <f t="shared" si="12"/>
        <v>0.98</v>
      </c>
      <c r="K1437" s="103">
        <v>0.56000000000000005</v>
      </c>
      <c r="L1437" s="104">
        <v>0.77</v>
      </c>
      <c r="M1437" s="105">
        <v>0</v>
      </c>
    </row>
    <row r="1438" spans="1:13" x14ac:dyDescent="0.25">
      <c r="A1438" s="100">
        <v>404</v>
      </c>
      <c r="B1438" s="107">
        <v>34007</v>
      </c>
      <c r="C1438" s="101">
        <v>433.44</v>
      </c>
      <c r="D1438" s="102">
        <v>616.64</v>
      </c>
      <c r="E1438" s="102">
        <f t="shared" si="13"/>
        <v>85.40720221606648</v>
      </c>
      <c r="F1438" s="77">
        <v>0.73</v>
      </c>
      <c r="G1438" s="77">
        <v>0</v>
      </c>
      <c r="H1438" s="77">
        <v>0</v>
      </c>
      <c r="J1438" s="77">
        <f t="shared" si="12"/>
        <v>0.73</v>
      </c>
      <c r="K1438" s="103">
        <v>0.94</v>
      </c>
      <c r="L1438" s="104">
        <v>0.4</v>
      </c>
      <c r="M1438" s="105">
        <v>0</v>
      </c>
    </row>
    <row r="1439" spans="1:13" x14ac:dyDescent="0.25">
      <c r="A1439" s="100">
        <v>405</v>
      </c>
      <c r="B1439" s="107">
        <v>34008</v>
      </c>
      <c r="C1439" s="101">
        <v>433.45</v>
      </c>
      <c r="D1439" s="102">
        <v>616.85</v>
      </c>
      <c r="E1439" s="102">
        <f t="shared" si="13"/>
        <v>85.436288088642669</v>
      </c>
      <c r="F1439" s="77">
        <v>3.19</v>
      </c>
      <c r="G1439" s="77">
        <v>0</v>
      </c>
      <c r="H1439" s="77">
        <v>0</v>
      </c>
      <c r="J1439" s="77">
        <f t="shared" si="12"/>
        <v>3.19</v>
      </c>
      <c r="K1439" s="103">
        <v>1.26</v>
      </c>
      <c r="L1439" s="104">
        <v>1.68</v>
      </c>
      <c r="M1439" s="105">
        <v>0</v>
      </c>
    </row>
    <row r="1440" spans="1:13" x14ac:dyDescent="0.25">
      <c r="A1440" s="100">
        <v>406</v>
      </c>
      <c r="B1440" s="107">
        <v>34009</v>
      </c>
      <c r="C1440" s="101">
        <v>433.36</v>
      </c>
      <c r="D1440" s="102">
        <v>614.91999999999996</v>
      </c>
      <c r="E1440" s="102">
        <f t="shared" si="13"/>
        <v>85.16897506925207</v>
      </c>
      <c r="F1440" s="77">
        <v>3.38</v>
      </c>
      <c r="G1440" s="77">
        <v>0</v>
      </c>
      <c r="H1440" s="77">
        <v>0</v>
      </c>
      <c r="J1440" s="77">
        <f t="shared" si="12"/>
        <v>3.38</v>
      </c>
      <c r="K1440" s="103">
        <v>1.01</v>
      </c>
      <c r="L1440" s="104">
        <v>1.74</v>
      </c>
      <c r="M1440" s="105">
        <v>0</v>
      </c>
    </row>
    <row r="1441" spans="1:13" x14ac:dyDescent="0.25">
      <c r="A1441" s="100">
        <v>407</v>
      </c>
      <c r="B1441" s="107">
        <v>34010</v>
      </c>
      <c r="C1441" s="101">
        <v>433.25</v>
      </c>
      <c r="D1441" s="102">
        <v>612.54999999999995</v>
      </c>
      <c r="E1441" s="102">
        <f t="shared" si="13"/>
        <v>84.840720221606645</v>
      </c>
      <c r="F1441" s="77">
        <v>2.4900000000000002</v>
      </c>
      <c r="G1441" s="77">
        <v>0</v>
      </c>
      <c r="H1441" s="77">
        <v>0</v>
      </c>
      <c r="J1441" s="77">
        <f t="shared" si="12"/>
        <v>2.4900000000000002</v>
      </c>
      <c r="K1441" s="103">
        <v>1.02</v>
      </c>
      <c r="L1441" s="104">
        <v>1.3</v>
      </c>
      <c r="M1441" s="105">
        <v>0</v>
      </c>
    </row>
    <row r="1442" spans="1:13" x14ac:dyDescent="0.25">
      <c r="A1442" s="100">
        <v>408</v>
      </c>
      <c r="B1442" s="107">
        <v>34011</v>
      </c>
      <c r="C1442" s="101">
        <v>433.18</v>
      </c>
      <c r="D1442" s="102">
        <v>611.08000000000004</v>
      </c>
      <c r="E1442" s="102">
        <f t="shared" si="13"/>
        <v>84.637119113573405</v>
      </c>
      <c r="F1442" s="77">
        <v>3.19</v>
      </c>
      <c r="G1442" s="77">
        <v>0</v>
      </c>
      <c r="H1442" s="77">
        <v>0</v>
      </c>
      <c r="J1442" s="77">
        <f t="shared" si="12"/>
        <v>3.19</v>
      </c>
      <c r="K1442" s="103">
        <v>0.88</v>
      </c>
      <c r="L1442" s="104">
        <v>1.74</v>
      </c>
      <c r="M1442" s="105">
        <v>0</v>
      </c>
    </row>
    <row r="1443" spans="1:13" x14ac:dyDescent="0.25">
      <c r="A1443" s="100">
        <v>409</v>
      </c>
      <c r="B1443" s="107">
        <v>34012</v>
      </c>
      <c r="C1443" s="101">
        <v>433.07</v>
      </c>
      <c r="D1443" s="102">
        <v>608.77</v>
      </c>
      <c r="E1443" s="102">
        <f t="shared" si="13"/>
        <v>84.31717451523545</v>
      </c>
      <c r="F1443" s="77">
        <v>2.23</v>
      </c>
      <c r="G1443" s="77">
        <v>0</v>
      </c>
      <c r="H1443" s="77">
        <v>0</v>
      </c>
      <c r="J1443" s="77">
        <f t="shared" si="12"/>
        <v>2.23</v>
      </c>
      <c r="K1443" s="103">
        <v>0.76</v>
      </c>
      <c r="L1443" s="104">
        <v>1.18</v>
      </c>
      <c r="M1443" s="105">
        <v>0</v>
      </c>
    </row>
    <row r="1444" spans="1:13" x14ac:dyDescent="0.25">
      <c r="A1444" s="100">
        <v>410</v>
      </c>
      <c r="B1444" s="107">
        <v>34013</v>
      </c>
      <c r="C1444" s="101">
        <v>433</v>
      </c>
      <c r="D1444" s="102">
        <v>607.29999999999995</v>
      </c>
      <c r="E1444" s="102">
        <f t="shared" si="13"/>
        <v>84.11357340720221</v>
      </c>
      <c r="F1444" s="77">
        <v>2.2400000000000002</v>
      </c>
      <c r="G1444" s="77">
        <v>0</v>
      </c>
      <c r="H1444" s="77">
        <v>0</v>
      </c>
      <c r="J1444" s="77">
        <f t="shared" si="12"/>
        <v>2.2400000000000002</v>
      </c>
      <c r="K1444" s="103">
        <v>0.35</v>
      </c>
      <c r="L1444" s="104">
        <v>1.41</v>
      </c>
      <c r="M1444" s="105">
        <v>0</v>
      </c>
    </row>
    <row r="1445" spans="1:13" x14ac:dyDescent="0.25">
      <c r="A1445" s="100">
        <v>411</v>
      </c>
      <c r="B1445" s="107">
        <v>34014</v>
      </c>
      <c r="C1445" s="101">
        <v>432.91</v>
      </c>
      <c r="D1445" s="102">
        <v>605.41</v>
      </c>
      <c r="E1445" s="102">
        <f t="shared" si="13"/>
        <v>83.85180055401662</v>
      </c>
      <c r="F1445" s="77">
        <v>1.85</v>
      </c>
      <c r="G1445" s="77">
        <v>0</v>
      </c>
      <c r="H1445" s="77">
        <v>0</v>
      </c>
      <c r="J1445" s="77">
        <f t="shared" si="12"/>
        <v>1.85</v>
      </c>
      <c r="K1445" s="103">
        <v>0.59</v>
      </c>
      <c r="L1445" s="104">
        <v>1.08</v>
      </c>
      <c r="M1445" s="105">
        <v>6.6</v>
      </c>
    </row>
    <row r="1446" spans="1:13" x14ac:dyDescent="0.25">
      <c r="A1446" s="100">
        <v>412</v>
      </c>
      <c r="B1446" s="107">
        <v>34015</v>
      </c>
      <c r="C1446" s="101">
        <v>432.85</v>
      </c>
      <c r="D1446" s="102">
        <v>604.15</v>
      </c>
      <c r="E1446" s="102">
        <f t="shared" si="13"/>
        <v>83.677285318559555</v>
      </c>
      <c r="F1446" s="77">
        <v>2.12</v>
      </c>
      <c r="G1446" s="77">
        <v>0</v>
      </c>
      <c r="H1446" s="77">
        <v>0</v>
      </c>
      <c r="J1446" s="77">
        <f t="shared" si="12"/>
        <v>2.12</v>
      </c>
      <c r="K1446" s="103">
        <v>1.2</v>
      </c>
      <c r="L1446" s="104">
        <v>1.17</v>
      </c>
      <c r="M1446" s="105">
        <v>0</v>
      </c>
    </row>
    <row r="1447" spans="1:13" x14ac:dyDescent="0.25">
      <c r="A1447" s="100">
        <v>413</v>
      </c>
      <c r="B1447" s="107">
        <v>34016</v>
      </c>
      <c r="C1447" s="101">
        <v>432.8</v>
      </c>
      <c r="D1447" s="102">
        <v>603.1</v>
      </c>
      <c r="E1447" s="102">
        <f t="shared" si="13"/>
        <v>83.531855955678665</v>
      </c>
      <c r="F1447" s="77">
        <v>2.35</v>
      </c>
      <c r="G1447" s="77">
        <v>0</v>
      </c>
      <c r="H1447" s="77">
        <v>0</v>
      </c>
      <c r="J1447" s="77">
        <f t="shared" si="12"/>
        <v>2.35</v>
      </c>
      <c r="K1447" s="103">
        <v>0.88</v>
      </c>
      <c r="L1447" s="104">
        <v>1.21</v>
      </c>
      <c r="M1447" s="105">
        <v>0</v>
      </c>
    </row>
    <row r="1448" spans="1:13" x14ac:dyDescent="0.25">
      <c r="A1448" s="100">
        <v>414</v>
      </c>
      <c r="B1448" s="107">
        <v>34017</v>
      </c>
      <c r="C1448" s="101">
        <v>432.73</v>
      </c>
      <c r="D1448" s="102">
        <v>601.65</v>
      </c>
      <c r="E1448" s="102">
        <f t="shared" si="13"/>
        <v>83.331024930747915</v>
      </c>
      <c r="F1448" s="77">
        <v>3.58</v>
      </c>
      <c r="G1448" s="77">
        <v>0</v>
      </c>
      <c r="H1448" s="77">
        <v>0</v>
      </c>
      <c r="J1448" s="77">
        <f t="shared" si="12"/>
        <v>3.58</v>
      </c>
      <c r="K1448" s="103">
        <v>0.85</v>
      </c>
      <c r="L1448" s="104">
        <v>1.88</v>
      </c>
      <c r="M1448" s="105">
        <v>0</v>
      </c>
    </row>
    <row r="1449" spans="1:13" x14ac:dyDescent="0.25">
      <c r="A1449" s="100">
        <v>415</v>
      </c>
      <c r="B1449" s="107">
        <v>34018</v>
      </c>
      <c r="C1449" s="101">
        <v>432.6</v>
      </c>
      <c r="D1449" s="102">
        <v>598.9</v>
      </c>
      <c r="E1449" s="102">
        <f t="shared" si="13"/>
        <v>82.95013850415512</v>
      </c>
      <c r="F1449" s="77">
        <v>2.76</v>
      </c>
      <c r="G1449" s="77">
        <v>0</v>
      </c>
      <c r="H1449" s="77">
        <v>0</v>
      </c>
      <c r="J1449" s="77">
        <f t="shared" si="12"/>
        <v>2.76</v>
      </c>
      <c r="K1449" s="103">
        <v>0.66</v>
      </c>
      <c r="L1449" s="104">
        <v>1.42</v>
      </c>
      <c r="M1449" s="105">
        <v>0</v>
      </c>
    </row>
    <row r="1450" spans="1:13" x14ac:dyDescent="0.25">
      <c r="A1450" s="100">
        <v>416</v>
      </c>
      <c r="B1450" s="107">
        <v>34019</v>
      </c>
      <c r="C1450" s="101">
        <v>432.5</v>
      </c>
      <c r="D1450" s="102">
        <v>596.79999999999995</v>
      </c>
      <c r="E1450" s="102">
        <f t="shared" si="13"/>
        <v>82.659279778393341</v>
      </c>
      <c r="F1450" s="77">
        <v>3.68</v>
      </c>
      <c r="G1450" s="77">
        <v>0</v>
      </c>
      <c r="H1450" s="77">
        <v>0</v>
      </c>
      <c r="J1450" s="77">
        <f t="shared" si="12"/>
        <v>3.68</v>
      </c>
      <c r="K1450" s="103">
        <v>0.84</v>
      </c>
      <c r="L1450" s="104">
        <v>1.96</v>
      </c>
      <c r="M1450" s="105">
        <v>0</v>
      </c>
    </row>
    <row r="1451" spans="1:13" x14ac:dyDescent="0.25">
      <c r="A1451" s="100">
        <v>417</v>
      </c>
      <c r="B1451" s="107">
        <v>34020</v>
      </c>
      <c r="C1451" s="101">
        <v>432.36</v>
      </c>
      <c r="D1451" s="102">
        <v>593.96</v>
      </c>
      <c r="E1451" s="102">
        <f t="shared" si="13"/>
        <v>82.26592797783934</v>
      </c>
      <c r="F1451" s="77">
        <v>2.35</v>
      </c>
      <c r="G1451" s="77">
        <v>0</v>
      </c>
      <c r="H1451" s="77">
        <v>0</v>
      </c>
      <c r="J1451" s="77">
        <f t="shared" si="12"/>
        <v>2.35</v>
      </c>
      <c r="K1451" s="103">
        <v>0.25</v>
      </c>
      <c r="L1451" s="104">
        <v>1.41</v>
      </c>
      <c r="M1451" s="105">
        <v>0</v>
      </c>
    </row>
    <row r="1452" spans="1:13" x14ac:dyDescent="0.25">
      <c r="A1452" s="100">
        <v>418</v>
      </c>
      <c r="B1452" s="107">
        <v>34021</v>
      </c>
      <c r="C1452" s="101">
        <v>432.26</v>
      </c>
      <c r="D1452" s="102">
        <v>591.86</v>
      </c>
      <c r="E1452" s="102">
        <f t="shared" si="13"/>
        <v>81.97506925207756</v>
      </c>
      <c r="F1452" s="77">
        <v>2.78</v>
      </c>
      <c r="G1452" s="77">
        <v>0</v>
      </c>
      <c r="H1452" s="77">
        <v>0</v>
      </c>
      <c r="J1452" s="77">
        <f t="shared" si="12"/>
        <v>2.78</v>
      </c>
      <c r="K1452" s="103">
        <v>0.72</v>
      </c>
      <c r="L1452" s="104">
        <v>1.5</v>
      </c>
      <c r="M1452" s="105">
        <v>0</v>
      </c>
    </row>
    <row r="1453" spans="1:13" x14ac:dyDescent="0.25">
      <c r="A1453" s="100">
        <v>419</v>
      </c>
      <c r="B1453" s="107">
        <v>34022</v>
      </c>
      <c r="C1453" s="101">
        <v>432.16</v>
      </c>
      <c r="D1453" s="102">
        <v>589.79999999999995</v>
      </c>
      <c r="E1453" s="102">
        <f t="shared" si="13"/>
        <v>81.689750692520775</v>
      </c>
      <c r="F1453" s="77">
        <v>5.35</v>
      </c>
      <c r="G1453" s="77">
        <v>0</v>
      </c>
      <c r="H1453" s="77">
        <v>0</v>
      </c>
      <c r="J1453" s="77">
        <f t="shared" si="12"/>
        <v>5.35</v>
      </c>
      <c r="K1453" s="103">
        <v>1.29</v>
      </c>
      <c r="L1453" s="104">
        <v>2.82</v>
      </c>
      <c r="M1453" s="105">
        <v>13.6</v>
      </c>
    </row>
    <row r="1454" spans="1:13" x14ac:dyDescent="0.25">
      <c r="A1454" s="100">
        <v>420</v>
      </c>
      <c r="B1454" s="107">
        <v>34023</v>
      </c>
      <c r="C1454" s="101">
        <v>431.96</v>
      </c>
      <c r="D1454" s="102">
        <v>585.74</v>
      </c>
      <c r="E1454" s="102">
        <f t="shared" si="13"/>
        <v>81.12742382271469</v>
      </c>
      <c r="F1454" s="77">
        <v>5.57</v>
      </c>
      <c r="G1454" s="77">
        <v>0</v>
      </c>
      <c r="H1454" s="77">
        <v>0</v>
      </c>
      <c r="J1454" s="77">
        <f t="shared" si="12"/>
        <v>5.57</v>
      </c>
      <c r="K1454" s="103">
        <v>0.83</v>
      </c>
      <c r="L1454" s="104">
        <v>2.91</v>
      </c>
      <c r="M1454" s="105">
        <v>0</v>
      </c>
    </row>
    <row r="1455" spans="1:13" x14ac:dyDescent="0.25">
      <c r="A1455" s="100">
        <v>421</v>
      </c>
      <c r="B1455" s="107">
        <v>34024</v>
      </c>
      <c r="C1455" s="101">
        <v>431.73</v>
      </c>
      <c r="D1455" s="102">
        <v>581</v>
      </c>
      <c r="E1455" s="102">
        <f t="shared" si="13"/>
        <v>80.470914127423825</v>
      </c>
      <c r="F1455" s="77">
        <v>6.27</v>
      </c>
      <c r="G1455" s="77">
        <v>0</v>
      </c>
      <c r="H1455" s="77">
        <v>0</v>
      </c>
      <c r="J1455" s="77">
        <f t="shared" si="12"/>
        <v>6.27</v>
      </c>
      <c r="K1455" s="103">
        <v>0.97</v>
      </c>
      <c r="L1455" s="104">
        <v>3.23</v>
      </c>
      <c r="M1455" s="105">
        <v>0</v>
      </c>
    </row>
    <row r="1456" spans="1:13" x14ac:dyDescent="0.25">
      <c r="A1456" s="100">
        <v>422</v>
      </c>
      <c r="B1456" s="107">
        <v>34025</v>
      </c>
      <c r="C1456" s="101">
        <v>431.47</v>
      </c>
      <c r="D1456" s="102">
        <v>575.70000000000005</v>
      </c>
      <c r="E1456" s="102">
        <f t="shared" si="13"/>
        <v>79.736842105263165</v>
      </c>
      <c r="F1456" s="77">
        <v>6.1</v>
      </c>
      <c r="G1456" s="77">
        <v>0</v>
      </c>
      <c r="H1456" s="77">
        <v>0</v>
      </c>
      <c r="J1456" s="77">
        <f t="shared" si="12"/>
        <v>6.1</v>
      </c>
      <c r="K1456" s="103">
        <v>0.7</v>
      </c>
      <c r="L1456" s="104">
        <v>3.05</v>
      </c>
      <c r="M1456" s="105">
        <v>0</v>
      </c>
    </row>
    <row r="1457" spans="1:13" x14ac:dyDescent="0.25">
      <c r="A1457" s="100">
        <v>423</v>
      </c>
      <c r="B1457" s="107">
        <v>34026</v>
      </c>
      <c r="C1457" s="101">
        <v>431.2</v>
      </c>
      <c r="D1457" s="102">
        <v>570.29999999999995</v>
      </c>
      <c r="E1457" s="102">
        <f t="shared" si="13"/>
        <v>78.988919667590025</v>
      </c>
      <c r="F1457" s="77">
        <v>3.88</v>
      </c>
      <c r="G1457" s="77">
        <v>0</v>
      </c>
      <c r="H1457" s="77">
        <v>0</v>
      </c>
      <c r="J1457" s="77">
        <f t="shared" si="12"/>
        <v>3.88</v>
      </c>
      <c r="K1457" s="103">
        <v>0.88</v>
      </c>
      <c r="L1457" s="104">
        <v>2.09</v>
      </c>
      <c r="M1457" s="105">
        <v>0</v>
      </c>
    </row>
    <row r="1458" spans="1:13" x14ac:dyDescent="0.25">
      <c r="A1458" s="100">
        <v>424</v>
      </c>
      <c r="B1458" s="107">
        <v>34027</v>
      </c>
      <c r="C1458" s="101">
        <v>431.05</v>
      </c>
      <c r="D1458" s="102">
        <v>567.29999999999995</v>
      </c>
      <c r="E1458" s="102">
        <f t="shared" si="13"/>
        <v>78.57340720221606</v>
      </c>
      <c r="F1458" s="77">
        <v>4.2</v>
      </c>
      <c r="G1458" s="77">
        <v>0</v>
      </c>
      <c r="H1458" s="77">
        <v>0</v>
      </c>
      <c r="J1458" s="77">
        <f t="shared" si="12"/>
        <v>4.2</v>
      </c>
      <c r="K1458" s="103">
        <v>0.6</v>
      </c>
      <c r="L1458" s="104">
        <v>2.14</v>
      </c>
      <c r="M1458" s="105">
        <v>0</v>
      </c>
    </row>
    <row r="1459" spans="1:13" x14ac:dyDescent="0.25">
      <c r="A1459" s="100">
        <v>425</v>
      </c>
      <c r="B1459" s="107">
        <v>34028</v>
      </c>
      <c r="C1459" s="101">
        <v>430.87</v>
      </c>
      <c r="D1459" s="102">
        <v>563.70000000000005</v>
      </c>
      <c r="E1459" s="102">
        <f t="shared" si="13"/>
        <v>78.07479224376732</v>
      </c>
      <c r="F1459" s="77">
        <v>3.1</v>
      </c>
      <c r="G1459" s="77">
        <v>0</v>
      </c>
      <c r="H1459" s="77">
        <v>0</v>
      </c>
      <c r="J1459" s="77">
        <f t="shared" si="12"/>
        <v>3.1</v>
      </c>
      <c r="K1459" s="103">
        <v>0.5</v>
      </c>
      <c r="L1459" s="104">
        <v>1.86</v>
      </c>
      <c r="M1459" s="105">
        <v>8.1999999999999993</v>
      </c>
    </row>
    <row r="1460" spans="1:13" x14ac:dyDescent="0.25">
      <c r="A1460" s="100">
        <v>426</v>
      </c>
      <c r="B1460" s="107">
        <v>34029</v>
      </c>
      <c r="C1460" s="101">
        <v>430.74</v>
      </c>
      <c r="D1460" s="102">
        <v>561.1</v>
      </c>
      <c r="E1460" s="102">
        <f t="shared" si="13"/>
        <v>77.714681440443215</v>
      </c>
      <c r="F1460" s="77">
        <v>5.3</v>
      </c>
      <c r="G1460" s="77">
        <v>0</v>
      </c>
      <c r="H1460" s="77">
        <v>0</v>
      </c>
      <c r="J1460" s="77">
        <f t="shared" si="12"/>
        <v>5.3</v>
      </c>
      <c r="K1460" s="103">
        <v>1.66</v>
      </c>
      <c r="L1460" s="104">
        <v>2.78</v>
      </c>
      <c r="M1460" s="105">
        <v>0</v>
      </c>
    </row>
    <row r="1461" spans="1:13" x14ac:dyDescent="0.25">
      <c r="A1461" s="100">
        <v>427</v>
      </c>
      <c r="B1461" s="107">
        <v>34030</v>
      </c>
      <c r="C1461" s="101">
        <v>430.55</v>
      </c>
      <c r="D1461" s="102">
        <v>557.4</v>
      </c>
      <c r="E1461" s="102">
        <f t="shared" si="13"/>
        <v>77.202216066481981</v>
      </c>
      <c r="F1461" s="77">
        <v>5.55</v>
      </c>
      <c r="G1461" s="77">
        <v>0</v>
      </c>
      <c r="H1461" s="77">
        <v>0</v>
      </c>
      <c r="J1461" s="77">
        <f t="shared" si="12"/>
        <v>5.55</v>
      </c>
      <c r="K1461" s="103">
        <v>1.41</v>
      </c>
      <c r="L1461" s="104">
        <v>2.88</v>
      </c>
      <c r="M1461" s="105">
        <v>0</v>
      </c>
    </row>
    <row r="1462" spans="1:13" x14ac:dyDescent="0.25">
      <c r="A1462" s="100">
        <v>428</v>
      </c>
      <c r="B1462" s="107">
        <v>34031</v>
      </c>
      <c r="C1462" s="101">
        <v>430.34</v>
      </c>
      <c r="D1462" s="102">
        <v>553.26</v>
      </c>
      <c r="E1462" s="102">
        <f t="shared" si="13"/>
        <v>76.628808864265935</v>
      </c>
      <c r="F1462" s="77">
        <v>4.83</v>
      </c>
      <c r="G1462" s="77">
        <v>0</v>
      </c>
      <c r="H1462" s="77">
        <v>0</v>
      </c>
      <c r="J1462" s="77">
        <f t="shared" si="12"/>
        <v>4.83</v>
      </c>
      <c r="K1462" s="103">
        <v>0.74</v>
      </c>
      <c r="L1462" s="104">
        <v>2.59</v>
      </c>
      <c r="M1462" s="105">
        <v>0</v>
      </c>
    </row>
    <row r="1463" spans="1:13" x14ac:dyDescent="0.25">
      <c r="A1463" s="100">
        <v>429</v>
      </c>
      <c r="B1463" s="107">
        <v>34032</v>
      </c>
      <c r="C1463" s="101">
        <v>430.13</v>
      </c>
      <c r="D1463" s="102">
        <v>549.16999999999996</v>
      </c>
      <c r="E1463" s="102">
        <f t="shared" si="13"/>
        <v>76.062326869806085</v>
      </c>
      <c r="F1463" s="77">
        <v>5.46</v>
      </c>
      <c r="G1463" s="77">
        <v>0</v>
      </c>
      <c r="H1463" s="77">
        <v>0</v>
      </c>
      <c r="J1463" s="77">
        <f t="shared" si="12"/>
        <v>5.46</v>
      </c>
      <c r="K1463" s="103">
        <v>0.79</v>
      </c>
      <c r="L1463" s="104">
        <v>2.87</v>
      </c>
      <c r="M1463" s="105">
        <v>0</v>
      </c>
    </row>
    <row r="1464" spans="1:13" x14ac:dyDescent="0.25">
      <c r="A1464" s="100">
        <v>430</v>
      </c>
      <c r="B1464" s="107">
        <v>34033</v>
      </c>
      <c r="C1464" s="101">
        <v>429.89</v>
      </c>
      <c r="D1464" s="102">
        <v>544.5</v>
      </c>
      <c r="E1464" s="102">
        <f t="shared" si="13"/>
        <v>75.415512465373951</v>
      </c>
      <c r="F1464" s="77">
        <v>5.97</v>
      </c>
      <c r="G1464" s="77">
        <v>0</v>
      </c>
      <c r="H1464" s="77">
        <v>0</v>
      </c>
      <c r="J1464" s="77">
        <f t="shared" si="12"/>
        <v>5.97</v>
      </c>
      <c r="K1464" s="103">
        <v>0.87</v>
      </c>
      <c r="L1464" s="104">
        <v>3.05</v>
      </c>
      <c r="M1464" s="105">
        <v>0</v>
      </c>
    </row>
    <row r="1465" spans="1:13" x14ac:dyDescent="0.25">
      <c r="A1465" s="100">
        <v>431</v>
      </c>
      <c r="B1465" s="107">
        <v>34034</v>
      </c>
      <c r="C1465" s="101">
        <v>429.63</v>
      </c>
      <c r="D1465" s="102">
        <v>539.4</v>
      </c>
      <c r="E1465" s="102">
        <f t="shared" si="13"/>
        <v>74.70914127423822</v>
      </c>
      <c r="F1465" s="77">
        <v>5.94</v>
      </c>
      <c r="G1465" s="77">
        <v>0</v>
      </c>
      <c r="H1465" s="77">
        <v>0</v>
      </c>
      <c r="J1465" s="77">
        <f t="shared" ref="J1465:J1528" si="14">SUM(F1465:H1465)</f>
        <v>5.94</v>
      </c>
      <c r="K1465" s="103">
        <v>0.78</v>
      </c>
      <c r="L1465" s="104">
        <v>3.02</v>
      </c>
      <c r="M1465" s="105">
        <v>0</v>
      </c>
    </row>
    <row r="1466" spans="1:13" x14ac:dyDescent="0.25">
      <c r="A1466" s="100">
        <v>432</v>
      </c>
      <c r="B1466" s="107">
        <v>34035</v>
      </c>
      <c r="C1466" s="101">
        <v>429.36</v>
      </c>
      <c r="D1466" s="102">
        <v>534.24</v>
      </c>
      <c r="E1466" s="102">
        <f t="shared" ref="E1466:E1529" si="15">(D1466/722)*100</f>
        <v>73.994459833795005</v>
      </c>
      <c r="F1466" s="77">
        <v>3.83</v>
      </c>
      <c r="G1466" s="77">
        <v>0</v>
      </c>
      <c r="H1466" s="77">
        <v>0</v>
      </c>
      <c r="J1466" s="77">
        <f t="shared" si="14"/>
        <v>3.83</v>
      </c>
      <c r="K1466" s="103">
        <v>0.89</v>
      </c>
      <c r="L1466" s="104">
        <v>1.98</v>
      </c>
      <c r="M1466" s="105">
        <v>0</v>
      </c>
    </row>
    <row r="1467" spans="1:13" x14ac:dyDescent="0.25">
      <c r="A1467" s="100">
        <v>433</v>
      </c>
      <c r="B1467" s="107">
        <v>34036</v>
      </c>
      <c r="C1467" s="101">
        <v>429.21</v>
      </c>
      <c r="D1467" s="102">
        <v>531.29999999999995</v>
      </c>
      <c r="E1467" s="102">
        <f t="shared" si="15"/>
        <v>73.587257617728525</v>
      </c>
      <c r="F1467" s="77">
        <v>5.74</v>
      </c>
      <c r="G1467" s="77">
        <v>0</v>
      </c>
      <c r="H1467" s="77">
        <v>0</v>
      </c>
      <c r="J1467" s="77">
        <f t="shared" si="14"/>
        <v>5.74</v>
      </c>
      <c r="K1467" s="103">
        <v>0.6</v>
      </c>
      <c r="L1467" s="104">
        <v>2.87</v>
      </c>
      <c r="M1467" s="105">
        <v>0</v>
      </c>
    </row>
    <row r="1468" spans="1:13" x14ac:dyDescent="0.25">
      <c r="A1468" s="100">
        <v>434</v>
      </c>
      <c r="B1468" s="107">
        <v>34037</v>
      </c>
      <c r="C1468" s="101">
        <v>428.94</v>
      </c>
      <c r="D1468" s="102">
        <v>526.16</v>
      </c>
      <c r="E1468" s="102">
        <f t="shared" si="15"/>
        <v>72.875346260387801</v>
      </c>
      <c r="F1468" s="77">
        <v>5.98</v>
      </c>
      <c r="G1468" s="77">
        <v>0</v>
      </c>
      <c r="H1468" s="77">
        <v>0</v>
      </c>
      <c r="J1468" s="77">
        <f t="shared" si="14"/>
        <v>5.98</v>
      </c>
      <c r="K1468" s="103">
        <v>0.66</v>
      </c>
      <c r="L1468" s="104">
        <v>3.08</v>
      </c>
      <c r="M1468" s="105">
        <v>0</v>
      </c>
    </row>
    <row r="1469" spans="1:13" x14ac:dyDescent="0.25">
      <c r="A1469" s="100">
        <v>435</v>
      </c>
      <c r="B1469" s="107">
        <v>34038</v>
      </c>
      <c r="C1469" s="101">
        <v>428.66</v>
      </c>
      <c r="D1469" s="102">
        <v>520.84</v>
      </c>
      <c r="E1469" s="102">
        <f t="shared" si="15"/>
        <v>72.138504155124664</v>
      </c>
      <c r="F1469" s="77">
        <v>6.01</v>
      </c>
      <c r="G1469" s="77">
        <v>0</v>
      </c>
      <c r="H1469" s="77">
        <v>0</v>
      </c>
      <c r="J1469" s="77">
        <f t="shared" si="14"/>
        <v>6.01</v>
      </c>
      <c r="K1469" s="103">
        <v>0.6</v>
      </c>
      <c r="L1469" s="104">
        <v>3.11</v>
      </c>
      <c r="M1469" s="105">
        <v>0</v>
      </c>
    </row>
    <row r="1470" spans="1:13" x14ac:dyDescent="0.25">
      <c r="A1470" s="100">
        <v>436</v>
      </c>
      <c r="B1470" s="107">
        <v>34039</v>
      </c>
      <c r="C1470" s="101">
        <v>428.37</v>
      </c>
      <c r="D1470" s="102">
        <v>515.42999999999995</v>
      </c>
      <c r="E1470" s="102">
        <f t="shared" si="15"/>
        <v>71.389196675900266</v>
      </c>
      <c r="F1470" s="77">
        <v>6.26</v>
      </c>
      <c r="G1470" s="77">
        <v>0</v>
      </c>
      <c r="H1470" s="77">
        <v>0</v>
      </c>
      <c r="J1470" s="77">
        <f t="shared" si="14"/>
        <v>6.26</v>
      </c>
      <c r="K1470" s="103">
        <v>0.77</v>
      </c>
      <c r="L1470" s="104">
        <v>3.16</v>
      </c>
      <c r="M1470" s="105">
        <v>3.4</v>
      </c>
    </row>
    <row r="1471" spans="1:13" x14ac:dyDescent="0.25">
      <c r="A1471" s="100">
        <v>437</v>
      </c>
      <c r="B1471" s="107">
        <v>34040</v>
      </c>
      <c r="C1471" s="101">
        <v>428.07</v>
      </c>
      <c r="D1471" s="102">
        <v>509.94</v>
      </c>
      <c r="E1471" s="102">
        <f t="shared" si="15"/>
        <v>70.62880886426592</v>
      </c>
      <c r="F1471" s="77">
        <v>5.98</v>
      </c>
      <c r="G1471" s="77">
        <v>0</v>
      </c>
      <c r="H1471" s="77">
        <v>0</v>
      </c>
      <c r="J1471" s="77">
        <f t="shared" si="14"/>
        <v>5.98</v>
      </c>
      <c r="K1471" s="103">
        <v>0.84</v>
      </c>
      <c r="L1471" s="104">
        <v>3.06</v>
      </c>
      <c r="M1471" s="105">
        <v>0</v>
      </c>
    </row>
    <row r="1472" spans="1:13" x14ac:dyDescent="0.25">
      <c r="A1472" s="100">
        <v>438</v>
      </c>
      <c r="B1472" s="107">
        <v>34041</v>
      </c>
      <c r="C1472" s="101">
        <v>427.8</v>
      </c>
      <c r="D1472" s="102">
        <v>504.8</v>
      </c>
      <c r="E1472" s="102">
        <f t="shared" si="15"/>
        <v>69.91689750692521</v>
      </c>
      <c r="F1472" s="77">
        <v>5.55</v>
      </c>
      <c r="G1472" s="77">
        <v>0</v>
      </c>
      <c r="H1472" s="77">
        <v>0</v>
      </c>
      <c r="J1472" s="77">
        <f t="shared" si="14"/>
        <v>5.55</v>
      </c>
      <c r="K1472" s="103">
        <v>0.59</v>
      </c>
      <c r="L1472" s="104">
        <v>2.86</v>
      </c>
      <c r="M1472" s="105">
        <v>5.4</v>
      </c>
    </row>
    <row r="1473" spans="1:13" x14ac:dyDescent="0.25">
      <c r="A1473" s="100">
        <v>439</v>
      </c>
      <c r="B1473" s="107">
        <v>34042</v>
      </c>
      <c r="C1473" s="101">
        <v>427.53</v>
      </c>
      <c r="D1473" s="102">
        <v>499.84</v>
      </c>
      <c r="E1473" s="102">
        <f t="shared" si="15"/>
        <v>69.229916897506925</v>
      </c>
      <c r="F1473" s="77">
        <v>5.37</v>
      </c>
      <c r="G1473" s="77">
        <v>0</v>
      </c>
      <c r="H1473" s="77">
        <v>0</v>
      </c>
      <c r="J1473" s="77">
        <f t="shared" si="14"/>
        <v>5.37</v>
      </c>
      <c r="K1473" s="103">
        <v>0.59</v>
      </c>
      <c r="L1473" s="104">
        <v>2.79</v>
      </c>
      <c r="M1473" s="105">
        <v>0</v>
      </c>
    </row>
    <row r="1474" spans="1:13" x14ac:dyDescent="0.25">
      <c r="A1474" s="100">
        <v>440</v>
      </c>
      <c r="B1474" s="107">
        <v>34043</v>
      </c>
      <c r="C1474" s="101">
        <v>427.27</v>
      </c>
      <c r="D1474" s="102">
        <v>495.06</v>
      </c>
      <c r="E1474" s="102">
        <f t="shared" si="15"/>
        <v>68.56786703601108</v>
      </c>
      <c r="F1474" s="77">
        <v>6.56</v>
      </c>
      <c r="G1474" s="77">
        <v>0</v>
      </c>
      <c r="H1474" s="77">
        <v>0</v>
      </c>
      <c r="J1474" s="77">
        <f t="shared" si="14"/>
        <v>6.56</v>
      </c>
      <c r="K1474" s="103">
        <v>0.16</v>
      </c>
      <c r="L1474" s="104">
        <v>3.44</v>
      </c>
      <c r="M1474" s="105">
        <v>0</v>
      </c>
    </row>
    <row r="1475" spans="1:13" x14ac:dyDescent="0.25">
      <c r="A1475" s="100">
        <v>441</v>
      </c>
      <c r="B1475" s="107">
        <v>34044</v>
      </c>
      <c r="C1475" s="101">
        <v>426.92</v>
      </c>
      <c r="D1475" s="102">
        <v>488.66</v>
      </c>
      <c r="E1475" s="102">
        <f t="shared" si="15"/>
        <v>67.681440443213305</v>
      </c>
      <c r="F1475" s="77">
        <v>7.6</v>
      </c>
      <c r="G1475" s="77">
        <v>0</v>
      </c>
      <c r="H1475" s="77">
        <v>0</v>
      </c>
      <c r="J1475" s="77">
        <f t="shared" si="14"/>
        <v>7.6</v>
      </c>
      <c r="K1475" s="103">
        <v>0.04</v>
      </c>
      <c r="L1475" s="104">
        <v>3.84</v>
      </c>
      <c r="M1475" s="105">
        <v>0</v>
      </c>
    </row>
    <row r="1476" spans="1:13" x14ac:dyDescent="0.25">
      <c r="A1476" s="100">
        <v>442</v>
      </c>
      <c r="B1476" s="107">
        <v>34045</v>
      </c>
      <c r="C1476" s="101">
        <v>426.5</v>
      </c>
      <c r="D1476" s="102">
        <v>481.12</v>
      </c>
      <c r="E1476" s="102">
        <f t="shared" si="15"/>
        <v>66.637119113573405</v>
      </c>
      <c r="F1476" s="77">
        <v>8.83</v>
      </c>
      <c r="G1476" s="77">
        <v>0</v>
      </c>
      <c r="H1476" s="77">
        <v>0</v>
      </c>
      <c r="J1476" s="77">
        <f t="shared" si="14"/>
        <v>8.83</v>
      </c>
      <c r="K1476" s="103">
        <v>0.03</v>
      </c>
      <c r="L1476" s="104">
        <v>4.4400000000000004</v>
      </c>
      <c r="M1476" s="105">
        <v>0</v>
      </c>
    </row>
    <row r="1477" spans="1:13" x14ac:dyDescent="0.25">
      <c r="A1477" s="100">
        <v>443</v>
      </c>
      <c r="B1477" s="107">
        <v>34046</v>
      </c>
      <c r="C1477" s="101">
        <v>426</v>
      </c>
      <c r="D1477" s="102">
        <v>472.3</v>
      </c>
      <c r="E1477" s="102">
        <f t="shared" si="15"/>
        <v>65.415512465373965</v>
      </c>
      <c r="F1477" s="77">
        <v>7.92</v>
      </c>
      <c r="G1477" s="77">
        <v>0</v>
      </c>
      <c r="H1477" s="77">
        <v>0</v>
      </c>
      <c r="J1477" s="77">
        <f t="shared" si="14"/>
        <v>7.92</v>
      </c>
      <c r="K1477" s="103">
        <v>0.74</v>
      </c>
      <c r="L1477" s="104">
        <v>3.97</v>
      </c>
      <c r="M1477" s="105">
        <v>0</v>
      </c>
    </row>
    <row r="1478" spans="1:13" x14ac:dyDescent="0.25">
      <c r="A1478" s="100">
        <v>444</v>
      </c>
      <c r="B1478" s="107">
        <v>34047</v>
      </c>
      <c r="C1478" s="101">
        <v>425.59</v>
      </c>
      <c r="D1478" s="102">
        <v>465.12</v>
      </c>
      <c r="E1478" s="102">
        <f t="shared" si="15"/>
        <v>64.421052631578945</v>
      </c>
      <c r="F1478" s="77">
        <v>7.19</v>
      </c>
      <c r="G1478" s="77">
        <v>0</v>
      </c>
      <c r="H1478" s="77">
        <v>0</v>
      </c>
      <c r="J1478" s="77">
        <f t="shared" si="14"/>
        <v>7.19</v>
      </c>
      <c r="K1478" s="103">
        <v>0.03</v>
      </c>
      <c r="L1478" s="104">
        <v>3.53</v>
      </c>
      <c r="M1478" s="105">
        <v>0</v>
      </c>
    </row>
    <row r="1479" spans="1:13" x14ac:dyDescent="0.25">
      <c r="A1479" s="100">
        <v>445</v>
      </c>
      <c r="B1479" s="107">
        <v>34048</v>
      </c>
      <c r="C1479" s="101">
        <v>425.18</v>
      </c>
      <c r="D1479" s="102">
        <v>457.56</v>
      </c>
      <c r="E1479" s="102">
        <f t="shared" si="15"/>
        <v>63.373961218836563</v>
      </c>
      <c r="F1479" s="77">
        <v>7.76</v>
      </c>
      <c r="G1479" s="77">
        <v>0</v>
      </c>
      <c r="H1479" s="77">
        <v>0</v>
      </c>
      <c r="J1479" s="77">
        <f t="shared" si="14"/>
        <v>7.76</v>
      </c>
      <c r="K1479" s="103">
        <v>0.01</v>
      </c>
      <c r="L1479" s="104">
        <v>3.91</v>
      </c>
      <c r="M1479" s="105">
        <v>0</v>
      </c>
    </row>
    <row r="1480" spans="1:13" x14ac:dyDescent="0.25">
      <c r="A1480" s="100">
        <v>446</v>
      </c>
      <c r="B1480" s="107">
        <v>34049</v>
      </c>
      <c r="C1480" s="101">
        <v>424.73</v>
      </c>
      <c r="D1480" s="102">
        <v>450.21</v>
      </c>
      <c r="E1480" s="102">
        <f t="shared" si="15"/>
        <v>62.355955678670362</v>
      </c>
      <c r="F1480" s="77">
        <v>5.01</v>
      </c>
      <c r="G1480" s="77">
        <v>0</v>
      </c>
      <c r="H1480" s="77">
        <v>0</v>
      </c>
      <c r="J1480" s="77">
        <f t="shared" si="14"/>
        <v>5.01</v>
      </c>
      <c r="K1480" s="103">
        <v>0.08</v>
      </c>
      <c r="L1480" s="104">
        <v>2.69</v>
      </c>
      <c r="M1480" s="105">
        <v>0</v>
      </c>
    </row>
    <row r="1481" spans="1:13" x14ac:dyDescent="0.25">
      <c r="A1481" s="100">
        <v>447</v>
      </c>
      <c r="B1481" s="107">
        <v>34050</v>
      </c>
      <c r="C1481" s="101">
        <v>424.44</v>
      </c>
      <c r="D1481" s="102">
        <v>445.28</v>
      </c>
      <c r="E1481" s="102">
        <f t="shared" si="15"/>
        <v>61.673130193905813</v>
      </c>
      <c r="F1481" s="77">
        <v>6.88</v>
      </c>
      <c r="G1481" s="77">
        <v>0</v>
      </c>
      <c r="H1481" s="77">
        <v>0</v>
      </c>
      <c r="J1481" s="77">
        <f t="shared" si="14"/>
        <v>6.88</v>
      </c>
      <c r="K1481" s="103">
        <v>0.01</v>
      </c>
      <c r="L1481" s="104">
        <v>3.58</v>
      </c>
      <c r="M1481" s="105">
        <v>25</v>
      </c>
    </row>
    <row r="1482" spans="1:13" x14ac:dyDescent="0.25">
      <c r="A1482" s="100">
        <v>448</v>
      </c>
      <c r="B1482" s="107">
        <v>34051</v>
      </c>
      <c r="C1482" s="101">
        <v>424.03</v>
      </c>
      <c r="D1482" s="102">
        <v>438.41</v>
      </c>
      <c r="E1482" s="102">
        <f t="shared" si="15"/>
        <v>60.721606648199447</v>
      </c>
      <c r="F1482" s="77">
        <v>6.74</v>
      </c>
      <c r="G1482" s="77">
        <v>0</v>
      </c>
      <c r="H1482" s="77">
        <v>0</v>
      </c>
      <c r="J1482" s="77">
        <f t="shared" si="14"/>
        <v>6.74</v>
      </c>
      <c r="K1482" s="103">
        <v>0.59</v>
      </c>
      <c r="L1482" s="104">
        <v>3.47</v>
      </c>
      <c r="M1482" s="105">
        <v>33.5</v>
      </c>
    </row>
    <row r="1483" spans="1:13" x14ac:dyDescent="0.25">
      <c r="A1483" s="100">
        <v>449</v>
      </c>
      <c r="B1483" s="107">
        <v>34052</v>
      </c>
      <c r="C1483" s="101">
        <v>423.66</v>
      </c>
      <c r="D1483" s="102">
        <v>432.26</v>
      </c>
      <c r="E1483" s="102">
        <f t="shared" si="15"/>
        <v>59.86980609418282</v>
      </c>
      <c r="F1483" s="77">
        <v>6.94</v>
      </c>
      <c r="G1483" s="77">
        <v>0</v>
      </c>
      <c r="H1483" s="77">
        <v>0</v>
      </c>
      <c r="J1483" s="77">
        <f t="shared" si="14"/>
        <v>6.94</v>
      </c>
      <c r="K1483" s="103">
        <v>0.34</v>
      </c>
      <c r="L1483" s="104">
        <v>3.6</v>
      </c>
      <c r="M1483" s="105">
        <v>0</v>
      </c>
    </row>
    <row r="1484" spans="1:13" x14ac:dyDescent="0.25">
      <c r="A1484" s="100">
        <v>450</v>
      </c>
      <c r="B1484" s="107">
        <v>34053</v>
      </c>
      <c r="C1484" s="101">
        <v>423.26</v>
      </c>
      <c r="D1484" s="102">
        <v>425.66</v>
      </c>
      <c r="E1484" s="102">
        <f t="shared" si="15"/>
        <v>58.955678670360115</v>
      </c>
      <c r="F1484" s="77">
        <v>7.17</v>
      </c>
      <c r="G1484" s="77">
        <v>0</v>
      </c>
      <c r="H1484" s="77">
        <v>0</v>
      </c>
      <c r="J1484" s="77">
        <f t="shared" si="14"/>
        <v>7.17</v>
      </c>
      <c r="K1484" s="103">
        <v>0.03</v>
      </c>
      <c r="L1484" s="104">
        <v>3.82</v>
      </c>
      <c r="M1484" s="105">
        <v>0</v>
      </c>
    </row>
    <row r="1485" spans="1:13" x14ac:dyDescent="0.25">
      <c r="A1485" s="100">
        <v>451</v>
      </c>
      <c r="B1485" s="107">
        <v>34054</v>
      </c>
      <c r="C1485" s="101">
        <v>422.82</v>
      </c>
      <c r="D1485" s="102">
        <v>418.52</v>
      </c>
      <c r="E1485" s="102">
        <f t="shared" si="15"/>
        <v>57.966759002770083</v>
      </c>
      <c r="F1485" s="77">
        <v>6.28</v>
      </c>
      <c r="G1485" s="77">
        <v>0</v>
      </c>
      <c r="H1485" s="77">
        <v>0</v>
      </c>
      <c r="J1485" s="77">
        <f t="shared" si="14"/>
        <v>6.28</v>
      </c>
      <c r="K1485" s="103">
        <v>0.04</v>
      </c>
      <c r="L1485" s="104">
        <v>3.12</v>
      </c>
      <c r="M1485" s="105">
        <v>0</v>
      </c>
    </row>
    <row r="1486" spans="1:13" x14ac:dyDescent="0.25">
      <c r="A1486" s="100">
        <v>452</v>
      </c>
      <c r="B1486" s="107">
        <v>34055</v>
      </c>
      <c r="C1486" s="101">
        <v>422.43</v>
      </c>
      <c r="D1486" s="102">
        <v>412.28</v>
      </c>
      <c r="E1486" s="102">
        <f t="shared" si="15"/>
        <v>57.102493074792235</v>
      </c>
      <c r="F1486" s="77">
        <v>6.26</v>
      </c>
      <c r="G1486" s="77">
        <v>0</v>
      </c>
      <c r="H1486" s="77">
        <v>0</v>
      </c>
      <c r="J1486" s="77">
        <f t="shared" si="14"/>
        <v>6.26</v>
      </c>
      <c r="K1486" s="103">
        <v>0.02</v>
      </c>
      <c r="L1486" s="104">
        <v>3.05</v>
      </c>
      <c r="M1486" s="105">
        <v>0</v>
      </c>
    </row>
    <row r="1487" spans="1:13" x14ac:dyDescent="0.25">
      <c r="A1487" s="100">
        <v>453</v>
      </c>
      <c r="B1487" s="107">
        <v>34056</v>
      </c>
      <c r="C1487" s="101">
        <v>422.04</v>
      </c>
      <c r="D1487" s="102">
        <v>406.04</v>
      </c>
      <c r="E1487" s="102">
        <f t="shared" si="15"/>
        <v>56.23822714681441</v>
      </c>
      <c r="F1487" s="77">
        <v>4.84</v>
      </c>
      <c r="G1487" s="77">
        <v>0</v>
      </c>
      <c r="H1487" s="77">
        <v>0</v>
      </c>
      <c r="J1487" s="77">
        <f t="shared" si="14"/>
        <v>4.84</v>
      </c>
      <c r="K1487" s="103">
        <v>0</v>
      </c>
      <c r="L1487" s="104">
        <v>2.5299999999999998</v>
      </c>
      <c r="M1487" s="105">
        <v>0</v>
      </c>
    </row>
    <row r="1488" spans="1:13" x14ac:dyDescent="0.25">
      <c r="A1488" s="100">
        <v>454</v>
      </c>
      <c r="B1488" s="107">
        <v>34057</v>
      </c>
      <c r="C1488" s="101">
        <v>421.7</v>
      </c>
      <c r="D1488" s="102">
        <v>400.7</v>
      </c>
      <c r="E1488" s="102">
        <f t="shared" si="15"/>
        <v>55.498614958448755</v>
      </c>
      <c r="F1488" s="77">
        <v>7.26</v>
      </c>
      <c r="G1488" s="77">
        <v>0</v>
      </c>
      <c r="H1488" s="77">
        <v>0</v>
      </c>
      <c r="J1488" s="77">
        <f t="shared" si="14"/>
        <v>7.26</v>
      </c>
      <c r="K1488" s="103">
        <v>0</v>
      </c>
      <c r="L1488" s="104">
        <v>3.71</v>
      </c>
      <c r="M1488" s="105">
        <v>0</v>
      </c>
    </row>
    <row r="1489" spans="1:13" x14ac:dyDescent="0.25">
      <c r="A1489" s="100">
        <v>455</v>
      </c>
      <c r="B1489" s="107">
        <v>34058</v>
      </c>
      <c r="C1489" s="101">
        <v>421.19</v>
      </c>
      <c r="D1489" s="102">
        <v>372.75</v>
      </c>
      <c r="E1489" s="102">
        <f t="shared" si="15"/>
        <v>51.627423822714682</v>
      </c>
      <c r="F1489" s="77">
        <v>7.83</v>
      </c>
      <c r="G1489" s="77">
        <v>0</v>
      </c>
      <c r="H1489" s="77">
        <v>0</v>
      </c>
      <c r="J1489" s="77">
        <f t="shared" si="14"/>
        <v>7.83</v>
      </c>
      <c r="K1489" s="103">
        <v>0</v>
      </c>
      <c r="L1489" s="104">
        <v>3.76</v>
      </c>
      <c r="M1489" s="105">
        <v>0</v>
      </c>
    </row>
    <row r="1490" spans="1:13" x14ac:dyDescent="0.25">
      <c r="A1490" s="100">
        <v>456</v>
      </c>
      <c r="B1490" s="107">
        <v>34059</v>
      </c>
      <c r="C1490" s="101">
        <v>420.62</v>
      </c>
      <c r="D1490" s="102">
        <v>384.1</v>
      </c>
      <c r="E1490" s="102">
        <f t="shared" si="15"/>
        <v>53.199445983379498</v>
      </c>
      <c r="F1490" s="77">
        <v>8.5</v>
      </c>
      <c r="G1490" s="77">
        <v>0</v>
      </c>
      <c r="H1490" s="77">
        <v>0</v>
      </c>
      <c r="J1490" s="77">
        <f t="shared" si="14"/>
        <v>8.5</v>
      </c>
      <c r="K1490" s="103">
        <v>0</v>
      </c>
      <c r="L1490" s="104">
        <v>4.2</v>
      </c>
      <c r="M1490" s="105">
        <v>0</v>
      </c>
    </row>
    <row r="1491" spans="1:13" x14ac:dyDescent="0.25">
      <c r="A1491" s="100">
        <v>457</v>
      </c>
      <c r="B1491" s="107">
        <v>34060</v>
      </c>
      <c r="C1491" s="101">
        <v>420</v>
      </c>
      <c r="D1491" s="102">
        <v>374.8</v>
      </c>
      <c r="E1491" s="102">
        <f t="shared" si="15"/>
        <v>51.911357340720222</v>
      </c>
      <c r="F1491" s="77">
        <v>7.7</v>
      </c>
      <c r="G1491" s="77">
        <v>0</v>
      </c>
      <c r="H1491" s="77">
        <v>0</v>
      </c>
      <c r="J1491" s="77">
        <f t="shared" si="14"/>
        <v>7.7</v>
      </c>
      <c r="K1491" s="103">
        <v>0</v>
      </c>
      <c r="L1491" s="104">
        <v>3.78</v>
      </c>
      <c r="M1491" s="105">
        <v>0</v>
      </c>
    </row>
    <row r="1492" spans="1:13" x14ac:dyDescent="0.25">
      <c r="A1492" s="100">
        <v>458</v>
      </c>
      <c r="B1492" s="107">
        <v>34061</v>
      </c>
      <c r="C1492" s="101">
        <v>419.41</v>
      </c>
      <c r="D1492" s="102">
        <v>366.05</v>
      </c>
      <c r="E1492" s="102">
        <f t="shared" si="15"/>
        <v>50.699445983379498</v>
      </c>
      <c r="F1492" s="77">
        <v>6.78</v>
      </c>
      <c r="G1492" s="77">
        <v>0</v>
      </c>
      <c r="H1492" s="77">
        <v>0</v>
      </c>
      <c r="J1492" s="77">
        <f t="shared" si="14"/>
        <v>6.78</v>
      </c>
      <c r="K1492" s="103">
        <v>0</v>
      </c>
      <c r="L1492" s="104">
        <v>3.26</v>
      </c>
      <c r="M1492" s="105">
        <v>0</v>
      </c>
    </row>
    <row r="1493" spans="1:13" x14ac:dyDescent="0.25">
      <c r="A1493" s="100">
        <v>459</v>
      </c>
      <c r="B1493" s="107">
        <v>34062</v>
      </c>
      <c r="C1493" s="101">
        <v>418.88</v>
      </c>
      <c r="D1493" s="102">
        <v>358.42</v>
      </c>
      <c r="E1493" s="102">
        <f t="shared" si="15"/>
        <v>49.642659279778393</v>
      </c>
      <c r="F1493" s="77">
        <v>7.19</v>
      </c>
      <c r="G1493" s="77">
        <v>0</v>
      </c>
      <c r="H1493" s="77">
        <v>0</v>
      </c>
      <c r="J1493" s="77">
        <f t="shared" si="14"/>
        <v>7.19</v>
      </c>
      <c r="K1493" s="103">
        <v>0</v>
      </c>
      <c r="L1493" s="104">
        <v>3.51</v>
      </c>
      <c r="M1493" s="105">
        <v>0</v>
      </c>
    </row>
    <row r="1494" spans="1:13" x14ac:dyDescent="0.25">
      <c r="A1494" s="100">
        <v>460</v>
      </c>
      <c r="B1494" s="107">
        <v>34063</v>
      </c>
      <c r="C1494" s="101">
        <v>418.33</v>
      </c>
      <c r="D1494" s="102">
        <v>350.62</v>
      </c>
      <c r="E1494" s="102">
        <f t="shared" si="15"/>
        <v>48.562326869806093</v>
      </c>
      <c r="F1494" s="77">
        <v>7.15</v>
      </c>
      <c r="G1494" s="77">
        <v>0</v>
      </c>
      <c r="H1494" s="77">
        <v>0</v>
      </c>
      <c r="J1494" s="77">
        <f t="shared" si="14"/>
        <v>7.15</v>
      </c>
      <c r="K1494" s="103">
        <v>0</v>
      </c>
      <c r="L1494" s="104">
        <v>3.2</v>
      </c>
      <c r="M1494" s="105">
        <v>0</v>
      </c>
    </row>
    <row r="1495" spans="1:13" x14ac:dyDescent="0.25">
      <c r="A1495" s="100">
        <v>461</v>
      </c>
      <c r="B1495" s="107">
        <v>34064</v>
      </c>
      <c r="C1495" s="101">
        <v>417.77</v>
      </c>
      <c r="D1495" s="102">
        <v>343.06</v>
      </c>
      <c r="E1495" s="102">
        <f t="shared" si="15"/>
        <v>47.515235457063717</v>
      </c>
      <c r="F1495" s="77">
        <v>6.95</v>
      </c>
      <c r="G1495" s="77">
        <v>0</v>
      </c>
      <c r="H1495" s="77">
        <v>0</v>
      </c>
      <c r="J1495" s="77">
        <f t="shared" si="14"/>
        <v>6.95</v>
      </c>
      <c r="K1495" s="103">
        <v>0.19</v>
      </c>
      <c r="L1495" s="104">
        <v>2.2999999999999998</v>
      </c>
      <c r="M1495" s="105">
        <v>0</v>
      </c>
    </row>
    <row r="1496" spans="1:13" x14ac:dyDescent="0.25">
      <c r="A1496" s="100">
        <v>462</v>
      </c>
      <c r="B1496" s="107">
        <v>34065</v>
      </c>
      <c r="C1496" s="101">
        <v>417.3</v>
      </c>
      <c r="D1496" s="102">
        <v>336.3</v>
      </c>
      <c r="E1496" s="102">
        <f t="shared" si="15"/>
        <v>46.578947368421055</v>
      </c>
      <c r="F1496" s="77">
        <v>5.68</v>
      </c>
      <c r="G1496" s="77">
        <v>0</v>
      </c>
      <c r="H1496" s="77">
        <v>0</v>
      </c>
      <c r="J1496" s="77">
        <f t="shared" si="14"/>
        <v>5.68</v>
      </c>
      <c r="K1496" s="103">
        <v>0.41</v>
      </c>
      <c r="L1496" s="104">
        <v>3.04</v>
      </c>
      <c r="M1496" s="105">
        <v>0</v>
      </c>
    </row>
    <row r="1497" spans="1:13" x14ac:dyDescent="0.25">
      <c r="A1497" s="100">
        <v>463</v>
      </c>
      <c r="B1497" s="107">
        <v>34066</v>
      </c>
      <c r="C1497" s="101">
        <v>416.91</v>
      </c>
      <c r="D1497" s="102">
        <v>331.03</v>
      </c>
      <c r="E1497" s="102">
        <f t="shared" si="15"/>
        <v>45.849030470914123</v>
      </c>
      <c r="F1497" s="77">
        <v>6.47</v>
      </c>
      <c r="G1497" s="77">
        <v>0</v>
      </c>
      <c r="H1497" s="77">
        <v>0</v>
      </c>
      <c r="J1497" s="77">
        <f t="shared" si="14"/>
        <v>6.47</v>
      </c>
      <c r="K1497" s="103">
        <v>0</v>
      </c>
      <c r="L1497" s="104">
        <v>3.05</v>
      </c>
      <c r="M1497" s="105">
        <v>0</v>
      </c>
    </row>
    <row r="1498" spans="1:13" x14ac:dyDescent="0.25">
      <c r="A1498" s="100">
        <v>464</v>
      </c>
      <c r="B1498" s="107">
        <v>34067</v>
      </c>
      <c r="C1498" s="101">
        <v>416.41</v>
      </c>
      <c r="D1498" s="102">
        <v>324.33999999999997</v>
      </c>
      <c r="E1498" s="102">
        <f t="shared" si="15"/>
        <v>44.92243767313019</v>
      </c>
      <c r="F1498" s="77">
        <v>7.82</v>
      </c>
      <c r="G1498" s="77">
        <v>0</v>
      </c>
      <c r="H1498" s="77">
        <v>0</v>
      </c>
      <c r="J1498" s="77">
        <f t="shared" si="14"/>
        <v>7.82</v>
      </c>
      <c r="K1498" s="103">
        <v>0</v>
      </c>
      <c r="L1498" s="104">
        <v>3.46</v>
      </c>
      <c r="M1498" s="105">
        <v>0</v>
      </c>
    </row>
    <row r="1499" spans="1:13" x14ac:dyDescent="0.25">
      <c r="A1499" s="100">
        <v>465</v>
      </c>
      <c r="B1499" s="107">
        <v>34068</v>
      </c>
      <c r="C1499" s="101">
        <v>415.8</v>
      </c>
      <c r="D1499" s="102">
        <v>316.39999999999998</v>
      </c>
      <c r="E1499" s="102">
        <f t="shared" si="15"/>
        <v>43.822714681440438</v>
      </c>
      <c r="F1499" s="77">
        <v>8.0399999999999991</v>
      </c>
      <c r="G1499" s="77">
        <v>0</v>
      </c>
      <c r="H1499" s="77">
        <v>0</v>
      </c>
      <c r="J1499" s="77">
        <f t="shared" si="14"/>
        <v>8.0399999999999991</v>
      </c>
      <c r="K1499" s="103">
        <v>0.46</v>
      </c>
      <c r="L1499" s="104">
        <v>3.5</v>
      </c>
      <c r="M1499" s="105">
        <v>0</v>
      </c>
    </row>
    <row r="1500" spans="1:13" x14ac:dyDescent="0.25">
      <c r="A1500" s="100">
        <v>466</v>
      </c>
      <c r="B1500" s="107">
        <v>34069</v>
      </c>
      <c r="C1500" s="101">
        <v>415.21</v>
      </c>
      <c r="D1500" s="102">
        <v>308.82</v>
      </c>
      <c r="E1500" s="102">
        <f t="shared" si="15"/>
        <v>42.772853185595565</v>
      </c>
      <c r="F1500" s="77">
        <v>6.22</v>
      </c>
      <c r="G1500" s="77">
        <v>0</v>
      </c>
      <c r="H1500" s="77">
        <v>0</v>
      </c>
      <c r="J1500" s="77">
        <f t="shared" si="14"/>
        <v>6.22</v>
      </c>
      <c r="K1500" s="103">
        <v>0</v>
      </c>
      <c r="L1500" s="104">
        <v>2.92</v>
      </c>
      <c r="M1500" s="105">
        <v>0</v>
      </c>
    </row>
    <row r="1501" spans="1:13" x14ac:dyDescent="0.25">
      <c r="A1501" s="100">
        <v>467</v>
      </c>
      <c r="B1501" s="107">
        <v>34070</v>
      </c>
      <c r="C1501" s="101">
        <v>414.67</v>
      </c>
      <c r="D1501" s="102">
        <v>302.01</v>
      </c>
      <c r="E1501" s="102">
        <f t="shared" si="15"/>
        <v>41.82963988919667</v>
      </c>
      <c r="F1501" s="77">
        <v>5.75</v>
      </c>
      <c r="G1501" s="77">
        <v>0</v>
      </c>
      <c r="H1501" s="77">
        <v>0</v>
      </c>
      <c r="J1501" s="77">
        <f t="shared" si="14"/>
        <v>5.75</v>
      </c>
      <c r="K1501" s="103">
        <v>0</v>
      </c>
      <c r="L1501" s="104">
        <v>2.66</v>
      </c>
      <c r="M1501" s="105">
        <v>0</v>
      </c>
    </row>
    <row r="1502" spans="1:13" x14ac:dyDescent="0.25">
      <c r="A1502" s="100">
        <v>468</v>
      </c>
      <c r="B1502" s="107">
        <v>34071</v>
      </c>
      <c r="C1502" s="101">
        <v>414.17</v>
      </c>
      <c r="D1502" s="102">
        <v>295.81</v>
      </c>
      <c r="E1502" s="102">
        <f t="shared" si="15"/>
        <v>40.970914127423825</v>
      </c>
      <c r="F1502" s="77">
        <v>7.02</v>
      </c>
      <c r="G1502" s="77">
        <v>0</v>
      </c>
      <c r="H1502" s="77">
        <v>0</v>
      </c>
      <c r="J1502" s="77">
        <f t="shared" si="14"/>
        <v>7.02</v>
      </c>
      <c r="K1502" s="103">
        <v>1.31</v>
      </c>
      <c r="L1502" s="104">
        <v>2.88</v>
      </c>
      <c r="M1502" s="105">
        <v>0</v>
      </c>
    </row>
    <row r="1503" spans="1:13" x14ac:dyDescent="0.25">
      <c r="A1503" s="100">
        <v>469</v>
      </c>
      <c r="B1503" s="107">
        <v>34072</v>
      </c>
      <c r="C1503" s="101">
        <v>413.7</v>
      </c>
      <c r="D1503" s="102">
        <v>290.10000000000002</v>
      </c>
      <c r="E1503" s="102">
        <f t="shared" si="15"/>
        <v>40.180055401662052</v>
      </c>
      <c r="F1503" s="77">
        <v>5.33</v>
      </c>
      <c r="G1503" s="77">
        <v>0</v>
      </c>
      <c r="H1503" s="77">
        <v>0</v>
      </c>
      <c r="J1503" s="77">
        <f t="shared" si="14"/>
        <v>5.33</v>
      </c>
      <c r="K1503" s="103">
        <v>0.05</v>
      </c>
      <c r="L1503" s="104">
        <v>2.2000000000000002</v>
      </c>
      <c r="M1503" s="105">
        <v>0</v>
      </c>
    </row>
    <row r="1504" spans="1:13" x14ac:dyDescent="0.25">
      <c r="A1504" s="100">
        <v>470</v>
      </c>
      <c r="B1504" s="107">
        <v>34073</v>
      </c>
      <c r="C1504" s="101">
        <v>413.26</v>
      </c>
      <c r="D1504" s="102">
        <v>284.82</v>
      </c>
      <c r="E1504" s="102">
        <f t="shared" si="15"/>
        <v>39.448753462603875</v>
      </c>
      <c r="F1504" s="77">
        <v>5.1100000000000003</v>
      </c>
      <c r="G1504" s="77">
        <v>0</v>
      </c>
      <c r="H1504" s="77">
        <v>0</v>
      </c>
      <c r="J1504" s="77">
        <f t="shared" si="14"/>
        <v>5.1100000000000003</v>
      </c>
      <c r="K1504" s="103">
        <v>0.17</v>
      </c>
      <c r="L1504" s="104">
        <v>2.2799999999999998</v>
      </c>
      <c r="M1504" s="105">
        <v>0</v>
      </c>
    </row>
    <row r="1505" spans="1:13" x14ac:dyDescent="0.25">
      <c r="A1505" s="100">
        <v>471</v>
      </c>
      <c r="B1505" s="107">
        <v>34074</v>
      </c>
      <c r="C1505" s="101">
        <v>412.84</v>
      </c>
      <c r="D1505" s="102">
        <v>279.88</v>
      </c>
      <c r="E1505" s="102">
        <f t="shared" si="15"/>
        <v>38.764542936288088</v>
      </c>
      <c r="F1505" s="77">
        <v>3.46</v>
      </c>
      <c r="G1505" s="77">
        <v>0</v>
      </c>
      <c r="H1505" s="77">
        <v>0</v>
      </c>
      <c r="J1505" s="77">
        <f t="shared" si="14"/>
        <v>3.46</v>
      </c>
      <c r="K1505" s="103">
        <v>0</v>
      </c>
      <c r="L1505" s="104">
        <v>2</v>
      </c>
      <c r="M1505" s="105">
        <v>0</v>
      </c>
    </row>
    <row r="1506" spans="1:13" x14ac:dyDescent="0.25">
      <c r="A1506" s="100">
        <v>472</v>
      </c>
      <c r="B1506" s="107">
        <v>34075</v>
      </c>
      <c r="C1506" s="101">
        <v>412.66</v>
      </c>
      <c r="D1506" s="102">
        <v>269.36</v>
      </c>
      <c r="E1506" s="102">
        <f t="shared" si="15"/>
        <v>37.307479224376735</v>
      </c>
      <c r="F1506" s="77">
        <v>5.38</v>
      </c>
      <c r="G1506" s="77">
        <v>0</v>
      </c>
      <c r="H1506" s="77">
        <v>0</v>
      </c>
      <c r="J1506" s="77">
        <f t="shared" si="14"/>
        <v>5.38</v>
      </c>
      <c r="K1506" s="103">
        <v>5.38</v>
      </c>
      <c r="L1506" s="104">
        <v>2.66</v>
      </c>
      <c r="M1506" s="105">
        <v>0</v>
      </c>
    </row>
    <row r="1507" spans="1:13" x14ac:dyDescent="0.25">
      <c r="A1507" s="100">
        <v>473</v>
      </c>
      <c r="B1507" s="107">
        <v>34076</v>
      </c>
      <c r="C1507" s="101">
        <v>411.93</v>
      </c>
      <c r="D1507" s="102">
        <v>269.36</v>
      </c>
      <c r="E1507" s="102">
        <f t="shared" si="15"/>
        <v>37.307479224376735</v>
      </c>
      <c r="F1507" s="77">
        <v>5.62</v>
      </c>
      <c r="G1507" s="77">
        <v>0</v>
      </c>
      <c r="H1507" s="77">
        <v>0</v>
      </c>
      <c r="J1507" s="77">
        <f t="shared" si="14"/>
        <v>5.62</v>
      </c>
      <c r="K1507" s="103">
        <v>0</v>
      </c>
      <c r="L1507" s="104">
        <v>2.69</v>
      </c>
      <c r="M1507" s="105">
        <v>0</v>
      </c>
    </row>
    <row r="1508" spans="1:13" x14ac:dyDescent="0.25">
      <c r="A1508" s="100">
        <v>474</v>
      </c>
      <c r="B1508" s="107">
        <v>34077</v>
      </c>
      <c r="C1508" s="101">
        <v>411.52</v>
      </c>
      <c r="D1508" s="102">
        <v>263.18</v>
      </c>
      <c r="E1508" s="102">
        <f t="shared" si="15"/>
        <v>36.451523545706372</v>
      </c>
      <c r="F1508" s="77">
        <v>8.93</v>
      </c>
      <c r="G1508" s="77">
        <v>0</v>
      </c>
      <c r="H1508" s="77">
        <v>0</v>
      </c>
      <c r="J1508" s="77">
        <f t="shared" si="14"/>
        <v>8.93</v>
      </c>
      <c r="K1508" s="103">
        <v>0.75</v>
      </c>
      <c r="L1508" s="104">
        <v>3.4</v>
      </c>
      <c r="M1508" s="105">
        <v>0</v>
      </c>
    </row>
    <row r="1509" spans="1:13" x14ac:dyDescent="0.25">
      <c r="A1509" s="100">
        <v>475</v>
      </c>
      <c r="B1509" s="107">
        <v>34078</v>
      </c>
      <c r="C1509" s="101">
        <v>410.63</v>
      </c>
      <c r="D1509" s="102">
        <v>255</v>
      </c>
      <c r="E1509" s="102">
        <f t="shared" si="15"/>
        <v>35.318559556786703</v>
      </c>
      <c r="F1509" s="77">
        <v>10.23</v>
      </c>
      <c r="G1509" s="77">
        <v>0</v>
      </c>
      <c r="H1509" s="77">
        <v>0</v>
      </c>
      <c r="J1509" s="77">
        <f t="shared" si="14"/>
        <v>10.23</v>
      </c>
      <c r="K1509" s="103">
        <v>0.43</v>
      </c>
      <c r="L1509" s="104">
        <v>3.95</v>
      </c>
      <c r="M1509" s="105">
        <v>0</v>
      </c>
    </row>
    <row r="1510" spans="1:13" x14ac:dyDescent="0.25">
      <c r="A1510" s="100">
        <v>476</v>
      </c>
      <c r="B1510" s="107">
        <v>34079</v>
      </c>
      <c r="C1510" s="101">
        <v>409.71</v>
      </c>
      <c r="D1510" s="102">
        <v>245.2</v>
      </c>
      <c r="E1510" s="102">
        <f t="shared" si="15"/>
        <v>33.961218836565095</v>
      </c>
      <c r="F1510" s="77">
        <v>7.82</v>
      </c>
      <c r="G1510" s="77">
        <v>0</v>
      </c>
      <c r="H1510" s="77">
        <v>0</v>
      </c>
      <c r="J1510" s="77">
        <f t="shared" si="14"/>
        <v>7.82</v>
      </c>
      <c r="K1510" s="103">
        <v>0.52</v>
      </c>
      <c r="L1510" s="104">
        <v>3.08</v>
      </c>
      <c r="M1510" s="105">
        <v>0</v>
      </c>
    </row>
    <row r="1511" spans="1:13" x14ac:dyDescent="0.25">
      <c r="A1511" s="100">
        <v>477</v>
      </c>
      <c r="B1511" s="107">
        <v>34080</v>
      </c>
      <c r="C1511" s="101">
        <v>409</v>
      </c>
      <c r="D1511" s="102">
        <v>237.9</v>
      </c>
      <c r="E1511" s="102">
        <f t="shared" si="15"/>
        <v>32.950138504155127</v>
      </c>
      <c r="F1511" s="77">
        <v>4.58</v>
      </c>
      <c r="G1511" s="77">
        <v>0</v>
      </c>
      <c r="H1511" s="77">
        <v>0</v>
      </c>
      <c r="J1511" s="77">
        <f t="shared" si="14"/>
        <v>4.58</v>
      </c>
      <c r="K1511" s="103">
        <v>0</v>
      </c>
      <c r="L1511" s="104">
        <v>2.4700000000000002</v>
      </c>
      <c r="M1511" s="105">
        <v>0</v>
      </c>
    </row>
    <row r="1512" spans="1:13" x14ac:dyDescent="0.25">
      <c r="A1512" s="100">
        <v>478</v>
      </c>
      <c r="B1512" s="107">
        <v>34081</v>
      </c>
      <c r="C1512" s="101">
        <v>408.48</v>
      </c>
      <c r="D1512" s="102">
        <v>232.6</v>
      </c>
      <c r="E1512" s="102">
        <f t="shared" si="15"/>
        <v>32.21606648199446</v>
      </c>
      <c r="F1512" s="77">
        <v>7.37</v>
      </c>
      <c r="G1512" s="77">
        <v>0</v>
      </c>
      <c r="H1512" s="77">
        <v>0</v>
      </c>
      <c r="J1512" s="77">
        <f t="shared" si="14"/>
        <v>7.37</v>
      </c>
      <c r="K1512" s="103">
        <v>0.39</v>
      </c>
      <c r="L1512" s="104">
        <v>2.85</v>
      </c>
      <c r="M1512" s="105">
        <v>0</v>
      </c>
    </row>
    <row r="1513" spans="1:13" x14ac:dyDescent="0.25">
      <c r="A1513" s="100">
        <v>479</v>
      </c>
      <c r="B1513" s="107">
        <v>34082</v>
      </c>
      <c r="C1513" s="101">
        <v>407.77</v>
      </c>
      <c r="D1513" s="102">
        <v>225.6</v>
      </c>
      <c r="E1513" s="102">
        <f t="shared" si="15"/>
        <v>31.24653739612188</v>
      </c>
      <c r="F1513" s="77">
        <v>7.22</v>
      </c>
      <c r="G1513" s="77">
        <v>0</v>
      </c>
      <c r="H1513" s="77">
        <v>0</v>
      </c>
      <c r="J1513" s="77">
        <f t="shared" si="14"/>
        <v>7.22</v>
      </c>
      <c r="K1513" s="103">
        <v>0.12</v>
      </c>
      <c r="L1513" s="104">
        <v>2.89</v>
      </c>
      <c r="M1513" s="105">
        <v>0</v>
      </c>
    </row>
    <row r="1514" spans="1:13" x14ac:dyDescent="0.25">
      <c r="A1514" s="100">
        <v>480</v>
      </c>
      <c r="B1514" s="107">
        <v>34083</v>
      </c>
      <c r="C1514" s="101">
        <v>407.03</v>
      </c>
      <c r="D1514" s="102">
        <v>218.5</v>
      </c>
      <c r="E1514" s="102">
        <f t="shared" si="15"/>
        <v>30.263157894736842</v>
      </c>
      <c r="F1514" s="77">
        <v>5.08</v>
      </c>
      <c r="G1514" s="77">
        <v>0</v>
      </c>
      <c r="H1514" s="77">
        <v>0</v>
      </c>
      <c r="J1514" s="77">
        <f t="shared" si="14"/>
        <v>5.08</v>
      </c>
      <c r="K1514" s="103">
        <v>0</v>
      </c>
      <c r="L1514" s="104">
        <v>2.38</v>
      </c>
      <c r="M1514" s="105">
        <v>0</v>
      </c>
    </row>
    <row r="1515" spans="1:13" x14ac:dyDescent="0.25">
      <c r="A1515" s="100">
        <v>481</v>
      </c>
      <c r="B1515" s="107">
        <v>34084</v>
      </c>
      <c r="C1515" s="101">
        <v>406.42</v>
      </c>
      <c r="D1515" s="102">
        <v>212.8</v>
      </c>
      <c r="E1515" s="102">
        <f t="shared" si="15"/>
        <v>29.473684210526319</v>
      </c>
      <c r="F1515" s="77">
        <v>4.34</v>
      </c>
      <c r="G1515" s="77">
        <v>0</v>
      </c>
      <c r="H1515" s="77">
        <v>0</v>
      </c>
      <c r="J1515" s="77">
        <f t="shared" si="14"/>
        <v>4.34</v>
      </c>
      <c r="K1515" s="103">
        <v>0</v>
      </c>
      <c r="L1515" s="104">
        <v>1.82</v>
      </c>
      <c r="M1515" s="105">
        <v>7</v>
      </c>
    </row>
    <row r="1516" spans="1:13" x14ac:dyDescent="0.25">
      <c r="A1516" s="100">
        <v>482</v>
      </c>
      <c r="B1516" s="107">
        <v>34085</v>
      </c>
      <c r="C1516" s="101">
        <v>405.1</v>
      </c>
      <c r="D1516" s="102">
        <v>209</v>
      </c>
      <c r="E1516" s="102">
        <f t="shared" si="15"/>
        <v>28.947368421052634</v>
      </c>
      <c r="F1516" s="77">
        <v>6.22</v>
      </c>
      <c r="G1516" s="77">
        <v>0</v>
      </c>
      <c r="H1516" s="77">
        <v>0</v>
      </c>
      <c r="J1516" s="77">
        <f t="shared" si="14"/>
        <v>6.22</v>
      </c>
      <c r="K1516" s="103">
        <v>0.54</v>
      </c>
      <c r="L1516" s="104">
        <v>2.5499999999999998</v>
      </c>
      <c r="M1516" s="105">
        <v>0</v>
      </c>
    </row>
    <row r="1517" spans="1:13" x14ac:dyDescent="0.25">
      <c r="A1517" s="100">
        <v>483</v>
      </c>
      <c r="B1517" s="107">
        <v>34086</v>
      </c>
      <c r="C1517" s="101">
        <v>405.39</v>
      </c>
      <c r="D1517" s="102">
        <v>203.5</v>
      </c>
      <c r="E1517" s="102">
        <f t="shared" si="15"/>
        <v>28.185595567867033</v>
      </c>
      <c r="F1517" s="77">
        <v>7.63</v>
      </c>
      <c r="G1517" s="77">
        <v>0</v>
      </c>
      <c r="H1517" s="77">
        <v>0</v>
      </c>
      <c r="J1517" s="77">
        <f t="shared" si="14"/>
        <v>7.63</v>
      </c>
      <c r="K1517" s="103">
        <v>0.73</v>
      </c>
      <c r="L1517" s="104">
        <v>3.08</v>
      </c>
      <c r="M1517" s="105">
        <v>0</v>
      </c>
    </row>
    <row r="1518" spans="1:13" x14ac:dyDescent="0.25">
      <c r="A1518" s="100">
        <v>484</v>
      </c>
      <c r="B1518" s="107">
        <v>34087</v>
      </c>
      <c r="C1518" s="101">
        <v>404.54</v>
      </c>
      <c r="D1518" s="102">
        <v>196.16</v>
      </c>
      <c r="E1518" s="102">
        <f t="shared" si="15"/>
        <v>27.168975069252078</v>
      </c>
      <c r="F1518" s="77">
        <v>7.81</v>
      </c>
      <c r="G1518" s="77">
        <v>0</v>
      </c>
      <c r="H1518" s="77">
        <v>0</v>
      </c>
      <c r="J1518" s="77">
        <f t="shared" si="14"/>
        <v>7.81</v>
      </c>
      <c r="K1518" s="103">
        <v>0.28000000000000003</v>
      </c>
      <c r="L1518" s="104">
        <v>3.17</v>
      </c>
      <c r="M1518" s="105">
        <v>2.7</v>
      </c>
    </row>
    <row r="1519" spans="1:13" x14ac:dyDescent="0.25">
      <c r="A1519" s="100">
        <v>485</v>
      </c>
      <c r="B1519" s="107">
        <v>34088</v>
      </c>
      <c r="C1519" s="101">
        <v>403.12</v>
      </c>
      <c r="D1519" s="102">
        <v>188.36</v>
      </c>
      <c r="E1519" s="102">
        <f t="shared" si="15"/>
        <v>26.088642659279781</v>
      </c>
      <c r="F1519" s="77">
        <v>6.93</v>
      </c>
      <c r="G1519" s="77">
        <v>0</v>
      </c>
      <c r="H1519" s="77">
        <v>0</v>
      </c>
      <c r="J1519" s="77">
        <f t="shared" si="14"/>
        <v>6.93</v>
      </c>
      <c r="K1519" s="103">
        <v>0.21</v>
      </c>
      <c r="L1519" s="104">
        <v>2.81</v>
      </c>
      <c r="M1519" s="105">
        <v>50.5</v>
      </c>
    </row>
    <row r="1520" spans="1:13" x14ac:dyDescent="0.25">
      <c r="A1520" s="100">
        <v>486</v>
      </c>
      <c r="B1520" s="107">
        <v>34089</v>
      </c>
      <c r="C1520" s="101">
        <v>402.82</v>
      </c>
      <c r="D1520" s="102">
        <v>182.16</v>
      </c>
      <c r="E1520" s="102">
        <f t="shared" si="15"/>
        <v>25.229916897506925</v>
      </c>
      <c r="F1520" s="77">
        <v>5.78</v>
      </c>
      <c r="G1520" s="77">
        <v>0</v>
      </c>
      <c r="H1520" s="77">
        <v>0</v>
      </c>
      <c r="J1520" s="77">
        <f t="shared" si="14"/>
        <v>5.78</v>
      </c>
      <c r="K1520" s="103">
        <v>0.53</v>
      </c>
      <c r="L1520" s="104">
        <v>2.5499999999999998</v>
      </c>
      <c r="M1520" s="105">
        <v>3.3</v>
      </c>
    </row>
    <row r="1521" spans="1:13" x14ac:dyDescent="0.25">
      <c r="A1521" s="100">
        <v>487</v>
      </c>
      <c r="B1521" s="107">
        <v>34090</v>
      </c>
      <c r="C1521" s="101">
        <v>402.04</v>
      </c>
      <c r="D1521" s="102">
        <v>176.08</v>
      </c>
      <c r="E1521" s="102">
        <f t="shared" si="15"/>
        <v>24.387811634349031</v>
      </c>
      <c r="F1521" s="77">
        <v>4.72</v>
      </c>
      <c r="G1521" s="77">
        <v>0</v>
      </c>
      <c r="H1521" s="77">
        <v>0</v>
      </c>
      <c r="J1521" s="77">
        <f t="shared" si="14"/>
        <v>4.72</v>
      </c>
      <c r="K1521" s="103">
        <v>0</v>
      </c>
      <c r="L1521" s="104">
        <v>2</v>
      </c>
      <c r="M1521" s="105">
        <v>5.2</v>
      </c>
    </row>
    <row r="1522" spans="1:13" x14ac:dyDescent="0.25">
      <c r="A1522" s="100">
        <v>488</v>
      </c>
      <c r="B1522" s="107">
        <v>34091</v>
      </c>
      <c r="C1522" s="101">
        <v>401.51</v>
      </c>
      <c r="D1522" s="102">
        <v>176.08</v>
      </c>
      <c r="E1522" s="102">
        <f t="shared" si="15"/>
        <v>24.387811634349031</v>
      </c>
      <c r="F1522" s="77">
        <v>4.72</v>
      </c>
      <c r="G1522" s="77">
        <v>0</v>
      </c>
      <c r="H1522" s="77">
        <v>0</v>
      </c>
      <c r="J1522" s="77">
        <f t="shared" si="14"/>
        <v>4.72</v>
      </c>
      <c r="K1522" s="103">
        <v>4.72</v>
      </c>
      <c r="L1522" s="104">
        <v>2</v>
      </c>
      <c r="M1522" s="105">
        <v>5.2</v>
      </c>
    </row>
    <row r="1523" spans="1:13" x14ac:dyDescent="0.25">
      <c r="A1523" s="100">
        <v>489</v>
      </c>
      <c r="B1523" s="107">
        <v>34092</v>
      </c>
      <c r="C1523" s="101">
        <v>400.99</v>
      </c>
      <c r="D1523" s="102">
        <v>168.23</v>
      </c>
      <c r="E1523" s="102">
        <f t="shared" si="15"/>
        <v>23.300554016620499</v>
      </c>
      <c r="F1523" s="77">
        <v>6.08</v>
      </c>
      <c r="G1523" s="77">
        <v>0</v>
      </c>
      <c r="H1523" s="77">
        <v>0</v>
      </c>
      <c r="J1523" s="77">
        <f t="shared" si="14"/>
        <v>6.08</v>
      </c>
      <c r="K1523" s="103">
        <v>0</v>
      </c>
      <c r="L1523" s="104">
        <v>2.4900000000000002</v>
      </c>
      <c r="M1523" s="105">
        <v>8.6999999999999993</v>
      </c>
    </row>
    <row r="1524" spans="1:13" x14ac:dyDescent="0.25">
      <c r="A1524" s="100">
        <v>490</v>
      </c>
      <c r="B1524" s="107">
        <v>34093</v>
      </c>
      <c r="C1524" s="101">
        <v>400.3</v>
      </c>
      <c r="D1524" s="102">
        <v>163.30000000000001</v>
      </c>
      <c r="E1524" s="102">
        <f t="shared" si="15"/>
        <v>22.617728531855956</v>
      </c>
      <c r="F1524" s="77">
        <v>4.58</v>
      </c>
      <c r="G1524" s="77">
        <v>0</v>
      </c>
      <c r="H1524" s="77">
        <v>0</v>
      </c>
      <c r="J1524" s="77">
        <f t="shared" si="14"/>
        <v>4.58</v>
      </c>
      <c r="K1524" s="103">
        <v>1.1499999999999999</v>
      </c>
      <c r="L1524" s="104">
        <v>1.95</v>
      </c>
      <c r="M1524" s="105">
        <v>47.2</v>
      </c>
    </row>
    <row r="1525" spans="1:13" x14ac:dyDescent="0.25">
      <c r="A1525" s="100">
        <v>491</v>
      </c>
      <c r="B1525" s="107">
        <v>34094</v>
      </c>
      <c r="C1525" s="101">
        <v>397.82</v>
      </c>
      <c r="D1525" s="102">
        <v>159.31</v>
      </c>
      <c r="E1525" s="102">
        <f t="shared" si="15"/>
        <v>22.06509695290859</v>
      </c>
      <c r="F1525" s="77">
        <v>4.72</v>
      </c>
      <c r="G1525" s="77">
        <v>0</v>
      </c>
      <c r="H1525" s="77">
        <v>0</v>
      </c>
      <c r="J1525" s="77">
        <f t="shared" si="14"/>
        <v>4.72</v>
      </c>
      <c r="K1525" s="103">
        <v>0.59</v>
      </c>
      <c r="L1525" s="104">
        <v>1.89</v>
      </c>
      <c r="M1525" s="105">
        <v>6.8</v>
      </c>
    </row>
    <row r="1526" spans="1:13" x14ac:dyDescent="0.25">
      <c r="A1526" s="100">
        <v>492</v>
      </c>
      <c r="B1526" s="107">
        <v>34095</v>
      </c>
      <c r="C1526" s="101">
        <v>399.41</v>
      </c>
      <c r="D1526" s="102">
        <v>156.44</v>
      </c>
      <c r="E1526" s="102">
        <f t="shared" si="15"/>
        <v>21.667590027700832</v>
      </c>
      <c r="F1526" s="77">
        <v>3.95</v>
      </c>
      <c r="G1526" s="77">
        <v>0</v>
      </c>
      <c r="H1526" s="77">
        <v>0</v>
      </c>
      <c r="J1526" s="77">
        <f t="shared" si="14"/>
        <v>3.95</v>
      </c>
      <c r="K1526" s="103">
        <v>1.85</v>
      </c>
      <c r="L1526" s="104">
        <v>1.59</v>
      </c>
      <c r="M1526" s="105">
        <v>7.9</v>
      </c>
    </row>
    <row r="1527" spans="1:13" x14ac:dyDescent="0.25">
      <c r="A1527" s="100">
        <v>493</v>
      </c>
      <c r="B1527" s="107">
        <v>34096</v>
      </c>
      <c r="C1527" s="101">
        <v>398.93</v>
      </c>
      <c r="D1527" s="102">
        <v>153.18</v>
      </c>
      <c r="E1527" s="102">
        <f t="shared" si="15"/>
        <v>21.21606648199446</v>
      </c>
      <c r="F1527" s="77">
        <v>5.58</v>
      </c>
      <c r="G1527" s="77">
        <v>0</v>
      </c>
      <c r="H1527" s="77">
        <v>0</v>
      </c>
      <c r="J1527" s="77">
        <f t="shared" si="14"/>
        <v>5.58</v>
      </c>
      <c r="K1527" s="103">
        <v>0.69</v>
      </c>
      <c r="L1527" s="104">
        <v>2.2799999999999998</v>
      </c>
      <c r="M1527" s="105">
        <v>0</v>
      </c>
    </row>
    <row r="1528" spans="1:13" x14ac:dyDescent="0.25">
      <c r="A1528" s="100">
        <v>494</v>
      </c>
      <c r="B1528" s="107">
        <v>34097</v>
      </c>
      <c r="C1528" s="101">
        <v>398.15</v>
      </c>
      <c r="D1528" s="102">
        <v>148.06</v>
      </c>
      <c r="E1528" s="102">
        <f t="shared" si="15"/>
        <v>20.506925207756233</v>
      </c>
      <c r="F1528" s="77">
        <v>8.42</v>
      </c>
      <c r="G1528" s="77">
        <v>0</v>
      </c>
      <c r="H1528" s="77">
        <v>0</v>
      </c>
      <c r="J1528" s="77">
        <f t="shared" si="14"/>
        <v>8.42</v>
      </c>
      <c r="K1528" s="103">
        <v>0.4</v>
      </c>
      <c r="L1528" s="104">
        <v>3.33</v>
      </c>
      <c r="M1528" s="105">
        <v>0</v>
      </c>
    </row>
    <row r="1529" spans="1:13" x14ac:dyDescent="0.25">
      <c r="A1529" s="100">
        <v>495</v>
      </c>
      <c r="B1529" s="107">
        <v>34098</v>
      </c>
      <c r="C1529" s="101">
        <v>396.88</v>
      </c>
      <c r="D1529" s="102">
        <v>140.04</v>
      </c>
      <c r="E1529" s="102">
        <f t="shared" si="15"/>
        <v>19.396121883656509</v>
      </c>
      <c r="F1529" s="77">
        <v>7</v>
      </c>
      <c r="G1529" s="77">
        <v>0</v>
      </c>
      <c r="H1529" s="77">
        <v>0</v>
      </c>
      <c r="J1529" s="77">
        <f t="shared" ref="J1529:J1592" si="16">SUM(F1529:H1529)</f>
        <v>7</v>
      </c>
      <c r="K1529" s="103">
        <v>0.48</v>
      </c>
      <c r="L1529" s="104">
        <v>2.73</v>
      </c>
      <c r="M1529" s="105">
        <v>0</v>
      </c>
    </row>
    <row r="1530" spans="1:13" x14ac:dyDescent="0.25">
      <c r="A1530" s="100">
        <v>496</v>
      </c>
      <c r="B1530" s="107">
        <v>34099</v>
      </c>
      <c r="C1530" s="101">
        <v>395.81</v>
      </c>
      <c r="D1530" s="102">
        <v>132.52000000000001</v>
      </c>
      <c r="E1530" s="102">
        <f t="shared" ref="E1530:E1593" si="17">(D1530/722)*100</f>
        <v>18.354570637119114</v>
      </c>
      <c r="F1530" s="77">
        <v>8.6</v>
      </c>
      <c r="G1530" s="77">
        <v>0</v>
      </c>
      <c r="H1530" s="77">
        <v>0</v>
      </c>
      <c r="J1530" s="77">
        <f t="shared" si="16"/>
        <v>8.6</v>
      </c>
      <c r="K1530" s="103">
        <v>0.23</v>
      </c>
      <c r="L1530" s="104">
        <v>3.31</v>
      </c>
      <c r="M1530" s="105">
        <v>0</v>
      </c>
    </row>
    <row r="1531" spans="1:13" x14ac:dyDescent="0.25">
      <c r="A1531" s="100">
        <v>497</v>
      </c>
      <c r="B1531" s="107">
        <v>34100</v>
      </c>
      <c r="C1531" s="101">
        <v>394.32</v>
      </c>
      <c r="D1531" s="102">
        <v>125.15</v>
      </c>
      <c r="E1531" s="102">
        <f t="shared" si="17"/>
        <v>17.333795013850416</v>
      </c>
      <c r="F1531" s="77">
        <v>8.75</v>
      </c>
      <c r="G1531" s="77">
        <v>0</v>
      </c>
      <c r="H1531" s="77">
        <v>0</v>
      </c>
      <c r="J1531" s="77">
        <f t="shared" si="16"/>
        <v>8.75</v>
      </c>
      <c r="K1531" s="103">
        <v>0.5</v>
      </c>
      <c r="L1531" s="104">
        <v>3.31</v>
      </c>
      <c r="M1531" s="105">
        <v>0</v>
      </c>
    </row>
    <row r="1532" spans="1:13" x14ac:dyDescent="0.25">
      <c r="A1532" s="100">
        <v>498</v>
      </c>
      <c r="B1532" s="107">
        <v>34101</v>
      </c>
      <c r="C1532" s="101">
        <v>392.89</v>
      </c>
      <c r="D1532" s="102">
        <v>116.9</v>
      </c>
      <c r="E1532" s="102">
        <f t="shared" si="17"/>
        <v>16.191135734072024</v>
      </c>
      <c r="F1532" s="77">
        <v>8.42</v>
      </c>
      <c r="G1532" s="77">
        <v>0</v>
      </c>
      <c r="H1532" s="77">
        <v>0</v>
      </c>
      <c r="J1532" s="77">
        <f t="shared" si="16"/>
        <v>8.42</v>
      </c>
      <c r="K1532" s="103">
        <v>0</v>
      </c>
      <c r="L1532" s="104">
        <v>3.17</v>
      </c>
      <c r="M1532" s="105">
        <v>31.1</v>
      </c>
    </row>
    <row r="1533" spans="1:13" x14ac:dyDescent="0.25">
      <c r="A1533" s="100">
        <v>499</v>
      </c>
      <c r="B1533" s="107">
        <v>34102</v>
      </c>
      <c r="C1533" s="101">
        <v>391.43</v>
      </c>
      <c r="D1533" s="102">
        <v>109.2</v>
      </c>
      <c r="E1533" s="102">
        <f t="shared" si="17"/>
        <v>15.124653739612191</v>
      </c>
      <c r="F1533" s="77">
        <v>8.4</v>
      </c>
      <c r="G1533" s="77">
        <v>0</v>
      </c>
      <c r="H1533" s="77">
        <v>0</v>
      </c>
      <c r="J1533" s="77">
        <f t="shared" si="16"/>
        <v>8.4</v>
      </c>
      <c r="K1533" s="103">
        <v>0.94</v>
      </c>
      <c r="L1533" s="104">
        <v>3.07</v>
      </c>
      <c r="M1533" s="105">
        <v>0</v>
      </c>
    </row>
    <row r="1534" spans="1:13" x14ac:dyDescent="0.25">
      <c r="A1534" s="100">
        <v>500</v>
      </c>
      <c r="B1534" s="107">
        <v>34103</v>
      </c>
      <c r="C1534" s="101">
        <v>389.95</v>
      </c>
      <c r="D1534" s="102">
        <v>101.74</v>
      </c>
      <c r="E1534" s="102">
        <f t="shared" si="17"/>
        <v>14.091412742382269</v>
      </c>
      <c r="F1534" s="77">
        <v>8.2100000000000009</v>
      </c>
      <c r="G1534" s="77">
        <v>0</v>
      </c>
      <c r="H1534" s="77">
        <v>0</v>
      </c>
      <c r="J1534" s="77">
        <f t="shared" si="16"/>
        <v>8.2100000000000009</v>
      </c>
      <c r="K1534" s="103">
        <v>0.87</v>
      </c>
      <c r="L1534" s="104">
        <v>3.05</v>
      </c>
      <c r="M1534" s="105">
        <v>2.5</v>
      </c>
    </row>
    <row r="1535" spans="1:13" x14ac:dyDescent="0.25">
      <c r="A1535" s="100">
        <v>501</v>
      </c>
      <c r="B1535" s="107">
        <v>34104</v>
      </c>
      <c r="C1535" s="101">
        <v>388.37</v>
      </c>
      <c r="D1535" s="102">
        <v>94.4</v>
      </c>
      <c r="E1535" s="102">
        <f t="shared" si="17"/>
        <v>13.074792243767314</v>
      </c>
      <c r="F1535" s="77">
        <v>4.8899999999999997</v>
      </c>
      <c r="G1535" s="77">
        <v>0</v>
      </c>
      <c r="H1535" s="77">
        <v>0</v>
      </c>
      <c r="J1535" s="77">
        <f t="shared" si="16"/>
        <v>4.8899999999999997</v>
      </c>
      <c r="K1535" s="103">
        <v>0.55000000000000004</v>
      </c>
      <c r="L1535" s="104">
        <v>1.87</v>
      </c>
      <c r="M1535" s="105">
        <v>0</v>
      </c>
    </row>
    <row r="1536" spans="1:13" x14ac:dyDescent="0.25">
      <c r="A1536" s="100">
        <v>502</v>
      </c>
      <c r="B1536" s="107">
        <v>34105</v>
      </c>
      <c r="C1536" s="101">
        <v>387.43</v>
      </c>
      <c r="D1536" s="102">
        <v>90.06</v>
      </c>
      <c r="E1536" s="102">
        <f t="shared" si="17"/>
        <v>12.473684210526317</v>
      </c>
      <c r="F1536" s="77">
        <v>5.85</v>
      </c>
      <c r="G1536" s="77">
        <v>0</v>
      </c>
      <c r="H1536" s="77">
        <v>0</v>
      </c>
      <c r="J1536" s="77">
        <f t="shared" si="16"/>
        <v>5.85</v>
      </c>
      <c r="K1536" s="103">
        <v>2.21</v>
      </c>
      <c r="L1536" s="104">
        <v>2.14</v>
      </c>
      <c r="M1536" s="105">
        <v>0</v>
      </c>
    </row>
    <row r="1537" spans="1:13" x14ac:dyDescent="0.25">
      <c r="A1537" s="100">
        <v>503</v>
      </c>
      <c r="B1537" s="107">
        <v>34106</v>
      </c>
      <c r="C1537" s="101">
        <v>386.87</v>
      </c>
      <c r="D1537" s="102">
        <v>86.42</v>
      </c>
      <c r="E1537" s="102">
        <f t="shared" si="17"/>
        <v>11.969529085872576</v>
      </c>
      <c r="F1537" s="77">
        <v>5.44</v>
      </c>
      <c r="G1537" s="77">
        <v>0</v>
      </c>
      <c r="H1537" s="77">
        <v>0</v>
      </c>
      <c r="J1537" s="77">
        <f t="shared" si="16"/>
        <v>5.44</v>
      </c>
      <c r="K1537" s="103">
        <v>0</v>
      </c>
      <c r="L1537" s="104">
        <v>2</v>
      </c>
      <c r="M1537" s="105">
        <v>0</v>
      </c>
    </row>
    <row r="1538" spans="1:13" x14ac:dyDescent="0.25">
      <c r="A1538" s="100">
        <v>504</v>
      </c>
      <c r="B1538" s="107">
        <v>34107</v>
      </c>
      <c r="C1538" s="101">
        <v>385.26</v>
      </c>
      <c r="D1538" s="102">
        <v>80.98</v>
      </c>
      <c r="E1538" s="102">
        <f t="shared" si="17"/>
        <v>11.21606648199446</v>
      </c>
      <c r="F1538" s="77">
        <v>5.78</v>
      </c>
      <c r="G1538" s="77">
        <v>0</v>
      </c>
      <c r="H1538" s="77">
        <v>0</v>
      </c>
      <c r="J1538" s="77">
        <f t="shared" si="16"/>
        <v>5.78</v>
      </c>
      <c r="K1538" s="103">
        <v>0.72</v>
      </c>
      <c r="L1538" s="104">
        <v>2.16</v>
      </c>
      <c r="M1538" s="105">
        <v>0</v>
      </c>
    </row>
    <row r="1539" spans="1:13" x14ac:dyDescent="0.25">
      <c r="A1539" s="100">
        <v>505</v>
      </c>
      <c r="B1539" s="107">
        <v>34108</v>
      </c>
      <c r="C1539" s="101">
        <v>383.92</v>
      </c>
      <c r="D1539" s="102">
        <v>75.62</v>
      </c>
      <c r="E1539" s="102">
        <f t="shared" si="17"/>
        <v>10.473684210526317</v>
      </c>
      <c r="F1539" s="77">
        <v>4.54</v>
      </c>
      <c r="G1539" s="77">
        <v>0</v>
      </c>
      <c r="H1539" s="77">
        <v>0</v>
      </c>
      <c r="J1539" s="77">
        <f t="shared" si="16"/>
        <v>4.54</v>
      </c>
      <c r="K1539" s="103">
        <v>0.7</v>
      </c>
      <c r="L1539" s="104">
        <v>1.67</v>
      </c>
      <c r="M1539" s="105">
        <v>0</v>
      </c>
    </row>
    <row r="1540" spans="1:13" x14ac:dyDescent="0.25">
      <c r="A1540" s="100">
        <v>506</v>
      </c>
      <c r="B1540" s="107">
        <v>34109</v>
      </c>
      <c r="C1540" s="101">
        <v>382.91</v>
      </c>
      <c r="D1540" s="102">
        <v>71.78</v>
      </c>
      <c r="E1540" s="102">
        <f t="shared" si="17"/>
        <v>9.9418282548476462</v>
      </c>
      <c r="F1540" s="77">
        <v>4.59</v>
      </c>
      <c r="G1540" s="77">
        <v>0</v>
      </c>
      <c r="H1540" s="77">
        <v>0</v>
      </c>
      <c r="J1540" s="77">
        <f t="shared" si="16"/>
        <v>4.59</v>
      </c>
      <c r="K1540" s="103">
        <v>0.63</v>
      </c>
      <c r="L1540" s="104">
        <v>1.63</v>
      </c>
      <c r="M1540" s="105">
        <v>0</v>
      </c>
    </row>
    <row r="1541" spans="1:13" x14ac:dyDescent="0.25">
      <c r="A1541" s="100">
        <v>507</v>
      </c>
      <c r="B1541" s="107">
        <v>34110</v>
      </c>
      <c r="C1541" s="101">
        <v>381.82</v>
      </c>
      <c r="D1541" s="102">
        <v>67.819999999999993</v>
      </c>
      <c r="E1541" s="102">
        <f t="shared" si="17"/>
        <v>9.3933518005540151</v>
      </c>
      <c r="F1541" s="77">
        <v>5.1100000000000003</v>
      </c>
      <c r="G1541" s="77">
        <v>0</v>
      </c>
      <c r="H1541" s="77">
        <v>0</v>
      </c>
      <c r="J1541" s="77">
        <f t="shared" si="16"/>
        <v>5.1100000000000003</v>
      </c>
      <c r="K1541" s="103">
        <v>0.86</v>
      </c>
      <c r="L1541" s="104">
        <v>1.81</v>
      </c>
      <c r="M1541" s="105">
        <v>4</v>
      </c>
    </row>
    <row r="1542" spans="1:13" x14ac:dyDescent="0.25">
      <c r="A1542" s="100">
        <v>508</v>
      </c>
      <c r="B1542" s="107">
        <v>34111</v>
      </c>
      <c r="C1542" s="101">
        <v>380.58</v>
      </c>
      <c r="D1542" s="102">
        <v>63.57</v>
      </c>
      <c r="E1542" s="102">
        <f t="shared" si="17"/>
        <v>8.8047091412742375</v>
      </c>
      <c r="F1542" s="77">
        <v>3.24</v>
      </c>
      <c r="G1542" s="77">
        <v>0</v>
      </c>
      <c r="H1542" s="77">
        <v>0</v>
      </c>
      <c r="J1542" s="77">
        <f t="shared" si="16"/>
        <v>3.24</v>
      </c>
      <c r="K1542" s="103">
        <v>1.06</v>
      </c>
      <c r="L1542" s="104">
        <v>1.1399999999999999</v>
      </c>
      <c r="M1542" s="105">
        <v>6</v>
      </c>
    </row>
    <row r="1543" spans="1:13" x14ac:dyDescent="0.25">
      <c r="A1543" s="100">
        <v>509</v>
      </c>
      <c r="B1543" s="107">
        <v>34112</v>
      </c>
      <c r="C1543" s="101">
        <v>379.92</v>
      </c>
      <c r="D1543" s="102">
        <v>61.39</v>
      </c>
      <c r="E1543" s="102">
        <f t="shared" si="17"/>
        <v>8.5027700831024919</v>
      </c>
      <c r="F1543" s="77">
        <v>0.42</v>
      </c>
      <c r="G1543" s="77">
        <v>0</v>
      </c>
      <c r="H1543" s="77">
        <v>0</v>
      </c>
      <c r="J1543" s="77">
        <f t="shared" si="16"/>
        <v>0.42</v>
      </c>
      <c r="K1543" s="103">
        <v>0.78</v>
      </c>
      <c r="L1543" s="104">
        <v>0.14000000000000001</v>
      </c>
      <c r="M1543" s="105">
        <v>1.5</v>
      </c>
    </row>
    <row r="1544" spans="1:13" x14ac:dyDescent="0.25">
      <c r="A1544" s="100">
        <v>510</v>
      </c>
      <c r="B1544" s="107">
        <v>34113</v>
      </c>
      <c r="C1544" s="101">
        <v>380.04</v>
      </c>
      <c r="D1544" s="102">
        <v>61.75</v>
      </c>
      <c r="E1544" s="102">
        <f t="shared" si="17"/>
        <v>8.5526315789473681</v>
      </c>
      <c r="F1544" s="77">
        <v>2.77</v>
      </c>
      <c r="G1544" s="77">
        <v>0</v>
      </c>
      <c r="H1544" s="77">
        <v>0</v>
      </c>
      <c r="J1544" s="77">
        <f t="shared" si="16"/>
        <v>2.77</v>
      </c>
      <c r="K1544" s="103">
        <v>0.76</v>
      </c>
      <c r="L1544" s="104">
        <v>1.07</v>
      </c>
      <c r="M1544" s="105">
        <v>0</v>
      </c>
    </row>
    <row r="1545" spans="1:13" x14ac:dyDescent="0.25">
      <c r="A1545" s="100">
        <v>511</v>
      </c>
      <c r="B1545" s="107">
        <v>34114</v>
      </c>
      <c r="C1545" s="101">
        <v>379.37</v>
      </c>
      <c r="D1545" s="102">
        <v>59.54</v>
      </c>
      <c r="E1545" s="102">
        <f t="shared" si="17"/>
        <v>8.2465373961218837</v>
      </c>
      <c r="F1545" s="77">
        <v>4.5</v>
      </c>
      <c r="G1545" s="77">
        <v>0</v>
      </c>
      <c r="H1545" s="77">
        <v>0</v>
      </c>
      <c r="J1545" s="77">
        <f t="shared" si="16"/>
        <v>4.5</v>
      </c>
      <c r="K1545" s="103">
        <v>0.62</v>
      </c>
      <c r="L1545" s="104">
        <v>1.62</v>
      </c>
      <c r="M1545" s="105">
        <v>0</v>
      </c>
    </row>
    <row r="1546" spans="1:13" x14ac:dyDescent="0.25">
      <c r="A1546" s="100">
        <v>512</v>
      </c>
      <c r="B1546" s="107">
        <v>34115</v>
      </c>
      <c r="C1546" s="101">
        <v>378.13</v>
      </c>
      <c r="D1546" s="102">
        <v>55.66</v>
      </c>
      <c r="E1546" s="102">
        <f t="shared" si="17"/>
        <v>7.7091412742382266</v>
      </c>
      <c r="F1546" s="77">
        <v>2.39</v>
      </c>
      <c r="G1546" s="77">
        <v>0</v>
      </c>
      <c r="H1546" s="77">
        <v>0</v>
      </c>
      <c r="J1546" s="77">
        <f t="shared" si="16"/>
        <v>2.39</v>
      </c>
      <c r="K1546" s="103">
        <v>1.45</v>
      </c>
      <c r="L1546" s="104">
        <v>0.77</v>
      </c>
      <c r="M1546" s="105">
        <v>24.5</v>
      </c>
    </row>
    <row r="1547" spans="1:13" x14ac:dyDescent="0.25">
      <c r="A1547" s="100">
        <v>513</v>
      </c>
      <c r="B1547" s="107">
        <v>34116</v>
      </c>
      <c r="C1547" s="101">
        <v>377.83</v>
      </c>
      <c r="D1547" s="102">
        <v>54.72</v>
      </c>
      <c r="E1547" s="102">
        <f t="shared" si="17"/>
        <v>7.5789473684210531</v>
      </c>
      <c r="F1547" s="77">
        <v>1.7</v>
      </c>
      <c r="G1547" s="77">
        <v>0</v>
      </c>
      <c r="H1547" s="77">
        <v>0</v>
      </c>
      <c r="J1547" s="77">
        <f t="shared" si="16"/>
        <v>1.7</v>
      </c>
      <c r="K1547" s="103">
        <v>10.64</v>
      </c>
      <c r="L1547" s="104">
        <v>0.57999999999999996</v>
      </c>
      <c r="M1547" s="105">
        <v>11.7</v>
      </c>
    </row>
    <row r="1548" spans="1:13" x14ac:dyDescent="0.25">
      <c r="A1548" s="100">
        <v>514</v>
      </c>
      <c r="B1548" s="107">
        <v>34117</v>
      </c>
      <c r="C1548" s="101">
        <v>380.61</v>
      </c>
      <c r="D1548" s="102">
        <v>63.66</v>
      </c>
      <c r="E1548" s="102">
        <f t="shared" si="17"/>
        <v>8.8171745152354575</v>
      </c>
      <c r="F1548" s="77">
        <v>0.83</v>
      </c>
      <c r="G1548" s="77">
        <v>0</v>
      </c>
      <c r="H1548" s="77">
        <v>0</v>
      </c>
      <c r="J1548" s="77">
        <f t="shared" si="16"/>
        <v>0.83</v>
      </c>
      <c r="K1548" s="103">
        <v>17.77</v>
      </c>
      <c r="L1548" s="104">
        <v>0.8</v>
      </c>
      <c r="M1548" s="105">
        <v>13.7</v>
      </c>
    </row>
    <row r="1549" spans="1:13" x14ac:dyDescent="0.25">
      <c r="A1549" s="100">
        <v>515</v>
      </c>
      <c r="B1549" s="107">
        <v>34118</v>
      </c>
      <c r="C1549" s="101">
        <v>385.24</v>
      </c>
      <c r="D1549" s="102">
        <v>80.8</v>
      </c>
      <c r="E1549" s="102">
        <f t="shared" si="17"/>
        <v>11.191135734072022</v>
      </c>
      <c r="F1549" s="77">
        <v>0.49</v>
      </c>
      <c r="G1549" s="77">
        <v>0</v>
      </c>
      <c r="H1549" s="77">
        <v>0</v>
      </c>
      <c r="J1549" s="77">
        <f t="shared" si="16"/>
        <v>0.49</v>
      </c>
      <c r="K1549" s="103">
        <v>15.53</v>
      </c>
      <c r="L1549" s="104">
        <v>0.18</v>
      </c>
      <c r="M1549" s="105">
        <v>2.2999999999999998</v>
      </c>
    </row>
    <row r="1550" spans="1:13" x14ac:dyDescent="0.25">
      <c r="A1550" s="100">
        <v>516</v>
      </c>
      <c r="B1550" s="107">
        <v>34119</v>
      </c>
      <c r="C1550" s="101">
        <v>388.7</v>
      </c>
      <c r="D1550" s="102">
        <v>95.84</v>
      </c>
      <c r="E1550" s="102">
        <f t="shared" si="17"/>
        <v>13.274238227146814</v>
      </c>
      <c r="F1550" s="77">
        <v>0.49</v>
      </c>
      <c r="G1550" s="77">
        <v>0</v>
      </c>
      <c r="H1550" s="77">
        <v>0</v>
      </c>
      <c r="J1550" s="77">
        <f t="shared" si="16"/>
        <v>0.49</v>
      </c>
      <c r="K1550" s="103">
        <v>13.65</v>
      </c>
      <c r="L1550" s="104">
        <v>0.18</v>
      </c>
      <c r="M1550" s="105">
        <v>0</v>
      </c>
    </row>
    <row r="1551" spans="1:13" x14ac:dyDescent="0.25">
      <c r="A1551" s="100">
        <v>517</v>
      </c>
      <c r="B1551" s="107">
        <v>34120</v>
      </c>
      <c r="C1551" s="101">
        <v>391.39</v>
      </c>
      <c r="D1551" s="102">
        <v>107</v>
      </c>
      <c r="E1551" s="102">
        <f t="shared" si="17"/>
        <v>14.819944598337949</v>
      </c>
      <c r="F1551" s="77">
        <v>1.68</v>
      </c>
      <c r="G1551" s="77">
        <v>0</v>
      </c>
      <c r="H1551" s="77">
        <v>0</v>
      </c>
      <c r="J1551" s="77">
        <f t="shared" si="16"/>
        <v>1.68</v>
      </c>
      <c r="K1551" s="103">
        <v>19.559999999999999</v>
      </c>
      <c r="L1551" s="104">
        <v>0.64</v>
      </c>
      <c r="M1551" s="105">
        <v>0</v>
      </c>
    </row>
    <row r="1552" spans="1:13" x14ac:dyDescent="0.25">
      <c r="A1552" s="100">
        <v>518</v>
      </c>
      <c r="B1552" s="107">
        <v>34121</v>
      </c>
      <c r="C1552" s="101">
        <v>394.67</v>
      </c>
      <c r="D1552" s="102">
        <v>126.88</v>
      </c>
      <c r="E1552" s="102">
        <f t="shared" si="17"/>
        <v>17.573407202216064</v>
      </c>
      <c r="F1552" s="77">
        <v>2.1800000000000002</v>
      </c>
      <c r="G1552" s="77">
        <v>0</v>
      </c>
      <c r="H1552" s="77">
        <v>0</v>
      </c>
      <c r="J1552" s="77">
        <f t="shared" si="16"/>
        <v>2.1800000000000002</v>
      </c>
      <c r="K1552" s="103">
        <v>15.22</v>
      </c>
      <c r="L1552" s="104">
        <v>0.91</v>
      </c>
      <c r="M1552" s="105">
        <v>0</v>
      </c>
    </row>
    <row r="1553" spans="1:13" x14ac:dyDescent="0.25">
      <c r="A1553" s="100">
        <v>519</v>
      </c>
      <c r="B1553" s="107">
        <v>34122</v>
      </c>
      <c r="C1553" s="101">
        <v>396.86</v>
      </c>
      <c r="D1553" s="102">
        <v>139.91999999999999</v>
      </c>
      <c r="E1553" s="102">
        <f t="shared" si="17"/>
        <v>19.37950138504155</v>
      </c>
      <c r="F1553" s="77">
        <v>0.84</v>
      </c>
      <c r="G1553" s="77">
        <v>0</v>
      </c>
      <c r="H1553" s="77">
        <v>0</v>
      </c>
      <c r="J1553" s="77">
        <f t="shared" si="16"/>
        <v>0.84</v>
      </c>
      <c r="K1553" s="103">
        <v>5.54</v>
      </c>
      <c r="L1553" s="104">
        <v>0.32</v>
      </c>
      <c r="M1553" s="105">
        <v>0</v>
      </c>
    </row>
    <row r="1554" spans="1:13" x14ac:dyDescent="0.25">
      <c r="A1554" s="100">
        <v>520</v>
      </c>
      <c r="B1554" s="107">
        <v>34123</v>
      </c>
      <c r="C1554" s="101">
        <v>397.61</v>
      </c>
      <c r="D1554" s="102">
        <v>144.62</v>
      </c>
      <c r="E1554" s="102">
        <f t="shared" si="17"/>
        <v>20.030470914127424</v>
      </c>
      <c r="F1554" s="77">
        <v>2.56</v>
      </c>
      <c r="G1554" s="77">
        <v>0</v>
      </c>
      <c r="H1554" s="77">
        <v>0</v>
      </c>
      <c r="J1554" s="77">
        <f t="shared" si="16"/>
        <v>2.56</v>
      </c>
      <c r="K1554" s="103">
        <v>13</v>
      </c>
      <c r="L1554" s="104">
        <v>1.05</v>
      </c>
      <c r="M1554" s="105">
        <v>0</v>
      </c>
    </row>
    <row r="1555" spans="1:13" x14ac:dyDescent="0.25">
      <c r="A1555" s="100">
        <v>521</v>
      </c>
      <c r="B1555" s="107">
        <v>34124</v>
      </c>
      <c r="C1555" s="101">
        <v>397.2</v>
      </c>
      <c r="D1555" s="102">
        <v>155.06</v>
      </c>
      <c r="E1555" s="102">
        <f t="shared" si="17"/>
        <v>21.476454293628812</v>
      </c>
      <c r="F1555" s="77">
        <v>0.2</v>
      </c>
      <c r="G1555" s="77">
        <v>0</v>
      </c>
      <c r="H1555" s="77">
        <v>0</v>
      </c>
      <c r="J1555" s="77">
        <f t="shared" si="16"/>
        <v>0.2</v>
      </c>
      <c r="K1555" s="118">
        <v>57.74</v>
      </c>
      <c r="L1555" s="104">
        <v>0.1</v>
      </c>
      <c r="M1555" s="105">
        <v>41.4</v>
      </c>
    </row>
    <row r="1556" spans="1:13" x14ac:dyDescent="0.25">
      <c r="A1556" s="100">
        <v>522</v>
      </c>
      <c r="B1556" s="107">
        <v>34125</v>
      </c>
      <c r="C1556" s="101">
        <v>406.4</v>
      </c>
      <c r="D1556" s="102">
        <v>212.6</v>
      </c>
      <c r="E1556" s="102">
        <f t="shared" si="17"/>
        <v>29.445983379501385</v>
      </c>
      <c r="F1556" s="77">
        <v>0.53</v>
      </c>
      <c r="G1556" s="77">
        <v>0</v>
      </c>
      <c r="H1556" s="77">
        <v>0</v>
      </c>
      <c r="J1556" s="77">
        <f t="shared" si="16"/>
        <v>0.53</v>
      </c>
      <c r="K1556" s="103">
        <v>47.81</v>
      </c>
      <c r="L1556" s="104">
        <v>0.3</v>
      </c>
      <c r="M1556" s="105">
        <v>4.5</v>
      </c>
    </row>
    <row r="1557" spans="1:13" x14ac:dyDescent="0.25">
      <c r="A1557" s="100">
        <v>523</v>
      </c>
      <c r="B1557" s="107">
        <v>34126</v>
      </c>
      <c r="C1557" s="101">
        <v>411.08</v>
      </c>
      <c r="D1557" s="102">
        <v>259.88</v>
      </c>
      <c r="E1557" s="102">
        <f t="shared" si="17"/>
        <v>35.994459833795013</v>
      </c>
      <c r="F1557" s="77">
        <v>0.3</v>
      </c>
      <c r="G1557" s="77">
        <v>0</v>
      </c>
      <c r="H1557" s="77">
        <v>0</v>
      </c>
      <c r="J1557" s="77">
        <f t="shared" si="16"/>
        <v>0.3</v>
      </c>
      <c r="K1557" s="103">
        <v>38.78</v>
      </c>
      <c r="L1557" s="104">
        <v>0.2</v>
      </c>
      <c r="M1557" s="105">
        <v>6.5</v>
      </c>
    </row>
    <row r="1558" spans="1:13" x14ac:dyDescent="0.25">
      <c r="A1558" s="100">
        <v>524</v>
      </c>
      <c r="B1558" s="107">
        <v>34127</v>
      </c>
      <c r="C1558" s="101">
        <v>414.38</v>
      </c>
      <c r="D1558" s="102">
        <v>298.36</v>
      </c>
      <c r="E1558" s="102">
        <f t="shared" si="17"/>
        <v>41.32409972299169</v>
      </c>
      <c r="F1558" s="77">
        <v>0.38</v>
      </c>
      <c r="G1558" s="77">
        <v>0</v>
      </c>
      <c r="H1558" s="77">
        <v>0</v>
      </c>
      <c r="J1558" s="77">
        <f t="shared" si="16"/>
        <v>0.38</v>
      </c>
      <c r="K1558" s="103">
        <v>34.22</v>
      </c>
      <c r="L1558" s="104">
        <v>0.17</v>
      </c>
      <c r="M1558" s="105">
        <v>3.5</v>
      </c>
    </row>
    <row r="1559" spans="1:13" x14ac:dyDescent="0.25">
      <c r="A1559" s="100">
        <v>525</v>
      </c>
      <c r="B1559" s="107">
        <v>34128</v>
      </c>
      <c r="C1559" s="101">
        <v>417</v>
      </c>
      <c r="D1559" s="102">
        <v>332.2</v>
      </c>
      <c r="E1559" s="102">
        <f t="shared" si="17"/>
        <v>46.011080332409968</v>
      </c>
      <c r="F1559" s="77">
        <v>1.33</v>
      </c>
      <c r="G1559" s="77">
        <v>0</v>
      </c>
      <c r="H1559" s="77">
        <v>0</v>
      </c>
      <c r="J1559" s="77">
        <f t="shared" si="16"/>
        <v>1.33</v>
      </c>
      <c r="K1559" s="103">
        <v>24.51</v>
      </c>
      <c r="L1559" s="104">
        <v>0.6</v>
      </c>
      <c r="M1559" s="105">
        <v>0</v>
      </c>
    </row>
    <row r="1560" spans="1:13" x14ac:dyDescent="0.25">
      <c r="A1560" s="100">
        <v>526</v>
      </c>
      <c r="B1560" s="107">
        <v>34129</v>
      </c>
      <c r="C1560" s="101">
        <v>418.67</v>
      </c>
      <c r="D1560" s="102">
        <v>355.38</v>
      </c>
      <c r="E1560" s="102">
        <f t="shared" si="17"/>
        <v>49.221606648199447</v>
      </c>
      <c r="F1560" s="77">
        <v>2.72</v>
      </c>
      <c r="G1560" s="77">
        <v>0</v>
      </c>
      <c r="H1560" s="77">
        <v>0</v>
      </c>
      <c r="J1560" s="77">
        <f t="shared" si="16"/>
        <v>2.72</v>
      </c>
      <c r="K1560" s="103">
        <v>13.24</v>
      </c>
      <c r="L1560" s="104">
        <v>1.23</v>
      </c>
      <c r="M1560" s="105">
        <v>0</v>
      </c>
    </row>
    <row r="1561" spans="1:13" x14ac:dyDescent="0.25">
      <c r="A1561" s="100">
        <v>527</v>
      </c>
      <c r="B1561" s="107">
        <v>34130</v>
      </c>
      <c r="C1561" s="101">
        <v>419.4</v>
      </c>
      <c r="D1561" s="102">
        <v>365.9</v>
      </c>
      <c r="E1561" s="102">
        <f t="shared" si="17"/>
        <v>50.6786703601108</v>
      </c>
      <c r="F1561" s="77">
        <v>0.8</v>
      </c>
      <c r="G1561" s="77">
        <v>0</v>
      </c>
      <c r="H1561" s="77">
        <v>0</v>
      </c>
      <c r="J1561" s="77">
        <f t="shared" si="16"/>
        <v>0.8</v>
      </c>
      <c r="K1561" s="103">
        <v>10.119999999999999</v>
      </c>
      <c r="L1561" s="104">
        <v>0.37</v>
      </c>
      <c r="M1561" s="105">
        <v>0</v>
      </c>
    </row>
    <row r="1562" spans="1:13" x14ac:dyDescent="0.25">
      <c r="A1562" s="100">
        <v>528</v>
      </c>
      <c r="B1562" s="107">
        <v>34131</v>
      </c>
      <c r="C1562" s="101">
        <v>420.03</v>
      </c>
      <c r="D1562" s="102">
        <v>375.22</v>
      </c>
      <c r="E1562" s="102">
        <f t="shared" si="17"/>
        <v>51.96952908587258</v>
      </c>
      <c r="F1562" s="77">
        <v>0.45</v>
      </c>
      <c r="G1562" s="77">
        <v>0</v>
      </c>
      <c r="H1562" s="77">
        <v>0</v>
      </c>
      <c r="J1562" s="77">
        <f t="shared" si="16"/>
        <v>0.45</v>
      </c>
      <c r="K1562" s="103">
        <v>7.59</v>
      </c>
      <c r="L1562" s="104">
        <v>0.2</v>
      </c>
      <c r="M1562" s="105">
        <v>0</v>
      </c>
    </row>
    <row r="1563" spans="1:13" x14ac:dyDescent="0.25">
      <c r="A1563" s="100">
        <v>529</v>
      </c>
      <c r="B1563" s="107">
        <v>34132</v>
      </c>
      <c r="C1563" s="101">
        <v>420.51</v>
      </c>
      <c r="D1563" s="102">
        <v>382.36</v>
      </c>
      <c r="E1563" s="102">
        <f t="shared" si="17"/>
        <v>52.958448753462605</v>
      </c>
      <c r="F1563" s="77">
        <v>0.67</v>
      </c>
      <c r="G1563" s="77">
        <v>0</v>
      </c>
      <c r="H1563" s="77">
        <v>0</v>
      </c>
      <c r="J1563" s="77">
        <f t="shared" si="16"/>
        <v>0.67</v>
      </c>
      <c r="K1563" s="103">
        <v>5.86</v>
      </c>
      <c r="L1563" s="104">
        <v>0.27</v>
      </c>
      <c r="M1563" s="105">
        <v>0</v>
      </c>
    </row>
    <row r="1564" spans="1:13" x14ac:dyDescent="0.25">
      <c r="A1564" s="100">
        <v>530</v>
      </c>
      <c r="B1564" s="107">
        <v>34133</v>
      </c>
      <c r="C1564" s="101">
        <v>420.85</v>
      </c>
      <c r="D1564" s="102">
        <v>387.55</v>
      </c>
      <c r="E1564" s="102">
        <f t="shared" si="17"/>
        <v>53.677285318559555</v>
      </c>
      <c r="F1564" s="77">
        <v>0.2</v>
      </c>
      <c r="G1564" s="77">
        <v>0</v>
      </c>
      <c r="H1564" s="77">
        <v>4.6500000000000004</v>
      </c>
      <c r="J1564" s="77">
        <f t="shared" si="16"/>
        <v>4.8500000000000005</v>
      </c>
      <c r="K1564" s="103">
        <v>4.6500000000000004</v>
      </c>
      <c r="L1564" s="104">
        <v>0.1</v>
      </c>
      <c r="M1564" s="105">
        <v>0</v>
      </c>
    </row>
    <row r="1565" spans="1:13" x14ac:dyDescent="0.25">
      <c r="A1565" s="100">
        <v>531</v>
      </c>
      <c r="B1565" s="107">
        <v>34134</v>
      </c>
      <c r="C1565" s="101">
        <v>421.14</v>
      </c>
      <c r="D1565" s="102">
        <v>392</v>
      </c>
      <c r="E1565" s="102">
        <f t="shared" si="17"/>
        <v>54.29362880886427</v>
      </c>
      <c r="F1565" s="77">
        <v>0.88</v>
      </c>
      <c r="G1565" s="77">
        <v>0</v>
      </c>
      <c r="H1565" s="77">
        <v>6.48</v>
      </c>
      <c r="J1565" s="77">
        <f t="shared" si="16"/>
        <v>7.36</v>
      </c>
      <c r="K1565" s="103">
        <v>6.48</v>
      </c>
      <c r="L1565" s="104">
        <v>0.28000000000000003</v>
      </c>
      <c r="M1565" s="105">
        <v>0</v>
      </c>
    </row>
    <row r="1566" spans="1:13" x14ac:dyDescent="0.25">
      <c r="A1566" s="100">
        <v>532</v>
      </c>
      <c r="B1566" s="107">
        <v>34135</v>
      </c>
      <c r="C1566" s="101">
        <v>421.5</v>
      </c>
      <c r="D1566" s="102">
        <v>397.6</v>
      </c>
      <c r="E1566" s="102">
        <f t="shared" si="17"/>
        <v>55.069252077562325</v>
      </c>
      <c r="F1566" s="77">
        <v>0.6</v>
      </c>
      <c r="G1566" s="77">
        <v>0</v>
      </c>
      <c r="H1566" s="77">
        <v>5.56</v>
      </c>
      <c r="J1566" s="77">
        <f t="shared" si="16"/>
        <v>6.1599999999999993</v>
      </c>
      <c r="K1566" s="103">
        <v>5.56</v>
      </c>
      <c r="L1566" s="104">
        <v>0.22</v>
      </c>
      <c r="M1566" s="105">
        <v>0</v>
      </c>
    </row>
    <row r="1567" spans="1:13" x14ac:dyDescent="0.25">
      <c r="A1567" s="100">
        <v>533</v>
      </c>
      <c r="B1567" s="107">
        <v>34136</v>
      </c>
      <c r="C1567" s="101">
        <v>421.82</v>
      </c>
      <c r="D1567" s="102">
        <v>402.56</v>
      </c>
      <c r="E1567" s="102">
        <f t="shared" si="17"/>
        <v>55.75623268698061</v>
      </c>
      <c r="F1567" s="77">
        <v>1.63</v>
      </c>
      <c r="G1567" s="77">
        <v>0</v>
      </c>
      <c r="H1567" s="77">
        <v>6.87</v>
      </c>
      <c r="J1567" s="77">
        <f t="shared" si="16"/>
        <v>8.5</v>
      </c>
      <c r="K1567" s="103">
        <v>6.87</v>
      </c>
      <c r="L1567" s="104">
        <v>0.73</v>
      </c>
      <c r="M1567" s="105">
        <v>0</v>
      </c>
    </row>
    <row r="1568" spans="1:13" x14ac:dyDescent="0.25">
      <c r="A1568" s="100">
        <v>534</v>
      </c>
      <c r="B1568" s="107">
        <v>34137</v>
      </c>
      <c r="C1568" s="101">
        <v>422.15</v>
      </c>
      <c r="D1568" s="102">
        <v>407.8</v>
      </c>
      <c r="E1568" s="102">
        <f t="shared" si="17"/>
        <v>56.481994459833793</v>
      </c>
      <c r="F1568" s="77">
        <v>1.43</v>
      </c>
      <c r="G1568" s="77">
        <v>0</v>
      </c>
      <c r="H1568" s="77">
        <v>5.59</v>
      </c>
      <c r="J1568" s="77">
        <f t="shared" si="16"/>
        <v>7.02</v>
      </c>
      <c r="K1568" s="103">
        <v>5.59</v>
      </c>
      <c r="L1568" s="104">
        <v>0.63</v>
      </c>
      <c r="M1568" s="105">
        <v>0</v>
      </c>
    </row>
    <row r="1569" spans="1:13" x14ac:dyDescent="0.25">
      <c r="A1569" s="100">
        <v>535</v>
      </c>
      <c r="B1569" s="107">
        <v>34138</v>
      </c>
      <c r="C1569" s="101">
        <v>422.41</v>
      </c>
      <c r="D1569" s="102">
        <v>411.96</v>
      </c>
      <c r="E1569" s="102">
        <f t="shared" si="17"/>
        <v>57.05817174515235</v>
      </c>
      <c r="F1569" s="77">
        <v>1.54</v>
      </c>
      <c r="G1569" s="77">
        <v>0</v>
      </c>
      <c r="H1569" s="77">
        <v>4.0199999999999996</v>
      </c>
      <c r="J1569" s="77">
        <f t="shared" si="16"/>
        <v>5.56</v>
      </c>
      <c r="K1569" s="103">
        <v>4.0199999999999996</v>
      </c>
      <c r="L1569" s="104">
        <v>0.62</v>
      </c>
      <c r="M1569" s="105">
        <v>0</v>
      </c>
    </row>
    <row r="1570" spans="1:13" x14ac:dyDescent="0.25">
      <c r="A1570" s="100">
        <v>536</v>
      </c>
      <c r="B1570" s="107">
        <v>34139</v>
      </c>
      <c r="C1570" s="101">
        <v>422.62</v>
      </c>
      <c r="D1570" s="102">
        <v>415.36</v>
      </c>
      <c r="E1570" s="102">
        <f t="shared" si="17"/>
        <v>57.529085872576182</v>
      </c>
      <c r="F1570" s="77">
        <v>2.39</v>
      </c>
      <c r="G1570" s="77">
        <v>0</v>
      </c>
      <c r="H1570" s="77">
        <v>3.83</v>
      </c>
      <c r="J1570" s="77">
        <f t="shared" si="16"/>
        <v>6.2200000000000006</v>
      </c>
      <c r="K1570" s="103">
        <v>3.83</v>
      </c>
      <c r="L1570" s="104">
        <v>1.86</v>
      </c>
      <c r="M1570" s="105">
        <v>0</v>
      </c>
    </row>
    <row r="1571" spans="1:13" x14ac:dyDescent="0.25">
      <c r="A1571" s="100">
        <v>537</v>
      </c>
      <c r="B1571" s="107">
        <v>34140</v>
      </c>
      <c r="C1571" s="101">
        <v>422.7</v>
      </c>
      <c r="D1571" s="102">
        <v>416.8</v>
      </c>
      <c r="E1571" s="102">
        <f t="shared" si="17"/>
        <v>57.72853185595568</v>
      </c>
      <c r="F1571" s="77">
        <v>0.54</v>
      </c>
      <c r="G1571" s="77">
        <v>0</v>
      </c>
      <c r="H1571" s="77">
        <v>0</v>
      </c>
      <c r="J1571" s="77">
        <f t="shared" si="16"/>
        <v>0.54</v>
      </c>
      <c r="K1571" s="103">
        <v>2.1</v>
      </c>
      <c r="L1571" s="104">
        <v>0.23</v>
      </c>
      <c r="M1571" s="105">
        <v>0</v>
      </c>
    </row>
    <row r="1572" spans="1:13" x14ac:dyDescent="0.25">
      <c r="A1572" s="100">
        <v>538</v>
      </c>
      <c r="B1572" s="107">
        <v>34141</v>
      </c>
      <c r="C1572" s="101">
        <v>422.81</v>
      </c>
      <c r="D1572" s="102">
        <v>418.36</v>
      </c>
      <c r="E1572" s="102">
        <f t="shared" si="17"/>
        <v>57.94459833795014</v>
      </c>
      <c r="F1572" s="77">
        <v>2.23</v>
      </c>
      <c r="G1572" s="77">
        <v>0</v>
      </c>
      <c r="H1572" s="77">
        <v>0</v>
      </c>
      <c r="J1572" s="77">
        <f t="shared" si="16"/>
        <v>2.23</v>
      </c>
      <c r="K1572" s="103">
        <v>2.0699999999999998</v>
      </c>
      <c r="L1572" s="104">
        <v>1.02</v>
      </c>
      <c r="M1572" s="105">
        <v>0</v>
      </c>
    </row>
    <row r="1573" spans="1:13" x14ac:dyDescent="0.25">
      <c r="A1573" s="100">
        <v>539</v>
      </c>
      <c r="B1573" s="107">
        <v>34142</v>
      </c>
      <c r="C1573" s="101">
        <v>422.8</v>
      </c>
      <c r="D1573" s="102">
        <v>418.2</v>
      </c>
      <c r="E1573" s="102">
        <f t="shared" si="17"/>
        <v>57.92243767313019</v>
      </c>
      <c r="F1573" s="77">
        <v>1.9</v>
      </c>
      <c r="G1573" s="77">
        <v>0</v>
      </c>
      <c r="H1573" s="77">
        <v>0</v>
      </c>
      <c r="J1573" s="77">
        <f t="shared" si="16"/>
        <v>1.9</v>
      </c>
      <c r="K1573" s="103">
        <v>1.9</v>
      </c>
      <c r="L1573" s="104">
        <v>0.84</v>
      </c>
      <c r="M1573" s="105">
        <v>0</v>
      </c>
    </row>
    <row r="1574" spans="1:13" x14ac:dyDescent="0.25">
      <c r="A1574" s="100">
        <v>540</v>
      </c>
      <c r="B1574" s="107">
        <v>34143</v>
      </c>
      <c r="C1574" s="101">
        <v>422.8</v>
      </c>
      <c r="D1574" s="102">
        <v>418.2</v>
      </c>
      <c r="E1574" s="102">
        <f t="shared" si="17"/>
        <v>57.92243767313019</v>
      </c>
      <c r="F1574" s="77">
        <v>4.2</v>
      </c>
      <c r="G1574" s="77">
        <v>0</v>
      </c>
      <c r="H1574" s="77">
        <v>0</v>
      </c>
      <c r="J1574" s="77">
        <f t="shared" si="16"/>
        <v>4.2</v>
      </c>
      <c r="K1574" s="103">
        <v>1.9</v>
      </c>
      <c r="L1574" s="104">
        <v>2</v>
      </c>
      <c r="M1574" s="105">
        <v>0</v>
      </c>
    </row>
    <row r="1575" spans="1:13" x14ac:dyDescent="0.25">
      <c r="A1575" s="100">
        <v>541</v>
      </c>
      <c r="B1575" s="107">
        <v>34144</v>
      </c>
      <c r="C1575" s="101">
        <v>422.65</v>
      </c>
      <c r="D1575" s="102">
        <v>415.9</v>
      </c>
      <c r="E1575" s="102">
        <f t="shared" si="17"/>
        <v>57.603878116343488</v>
      </c>
      <c r="F1575" s="77">
        <v>3.12</v>
      </c>
      <c r="G1575" s="77">
        <v>0</v>
      </c>
      <c r="H1575" s="77">
        <v>0</v>
      </c>
      <c r="J1575" s="77">
        <f t="shared" si="16"/>
        <v>3.12</v>
      </c>
      <c r="K1575" s="103">
        <v>2.2200000000000002</v>
      </c>
      <c r="L1575" s="104">
        <v>1.33</v>
      </c>
      <c r="M1575" s="105">
        <v>0</v>
      </c>
    </row>
    <row r="1576" spans="1:13" x14ac:dyDescent="0.25">
      <c r="A1576" s="100">
        <v>542</v>
      </c>
      <c r="B1576" s="107">
        <v>34145</v>
      </c>
      <c r="C1576" s="101">
        <v>422.6</v>
      </c>
      <c r="D1576" s="102">
        <v>415</v>
      </c>
      <c r="E1576" s="102">
        <f t="shared" si="17"/>
        <v>57.479224376731295</v>
      </c>
      <c r="F1576" s="77">
        <v>2.1</v>
      </c>
      <c r="G1576" s="77">
        <v>0</v>
      </c>
      <c r="H1576" s="77">
        <v>0</v>
      </c>
      <c r="J1576" s="77">
        <f t="shared" si="16"/>
        <v>2.1</v>
      </c>
      <c r="K1576" s="103">
        <v>5.46</v>
      </c>
      <c r="L1576" s="104">
        <v>0.95</v>
      </c>
      <c r="M1576" s="105">
        <v>0</v>
      </c>
    </row>
    <row r="1577" spans="1:13" x14ac:dyDescent="0.25">
      <c r="A1577" s="100">
        <v>543</v>
      </c>
      <c r="B1577" s="107">
        <v>34146</v>
      </c>
      <c r="C1577" s="101">
        <v>422.81</v>
      </c>
      <c r="D1577" s="102">
        <v>418.36</v>
      </c>
      <c r="E1577" s="102">
        <f t="shared" si="17"/>
        <v>57.94459833795014</v>
      </c>
      <c r="F1577" s="77">
        <v>2.94</v>
      </c>
      <c r="G1577" s="77">
        <v>0</v>
      </c>
      <c r="H1577" s="77">
        <v>0</v>
      </c>
      <c r="J1577" s="77">
        <f t="shared" si="16"/>
        <v>2.94</v>
      </c>
      <c r="K1577" s="103">
        <v>4.8600000000000003</v>
      </c>
      <c r="L1577" s="104">
        <v>1.33</v>
      </c>
      <c r="M1577" s="105">
        <v>0</v>
      </c>
    </row>
    <row r="1578" spans="1:13" x14ac:dyDescent="0.25">
      <c r="A1578" s="100">
        <v>544</v>
      </c>
      <c r="B1578" s="107">
        <v>34147</v>
      </c>
      <c r="C1578" s="101">
        <v>422.93</v>
      </c>
      <c r="D1578" s="102">
        <v>420.28</v>
      </c>
      <c r="E1578" s="102">
        <f t="shared" si="17"/>
        <v>58.210526315789465</v>
      </c>
      <c r="F1578" s="77">
        <v>2.86</v>
      </c>
      <c r="G1578" s="77">
        <v>0</v>
      </c>
      <c r="H1578" s="77">
        <v>0</v>
      </c>
      <c r="J1578" s="77">
        <f t="shared" si="16"/>
        <v>2.86</v>
      </c>
      <c r="K1578" s="103">
        <v>4.83</v>
      </c>
      <c r="L1578" s="104">
        <v>1.25</v>
      </c>
      <c r="M1578" s="105">
        <v>21</v>
      </c>
    </row>
    <row r="1579" spans="1:13" x14ac:dyDescent="0.25">
      <c r="A1579" s="100">
        <v>545</v>
      </c>
      <c r="B1579" s="107">
        <v>34148</v>
      </c>
      <c r="C1579" s="101">
        <v>423.05</v>
      </c>
      <c r="D1579" s="102">
        <v>422.25</v>
      </c>
      <c r="E1579" s="102">
        <f t="shared" si="17"/>
        <v>58.483379501385045</v>
      </c>
      <c r="F1579" s="77">
        <v>1.2</v>
      </c>
      <c r="G1579" s="77">
        <v>0</v>
      </c>
      <c r="H1579" s="77">
        <v>0</v>
      </c>
      <c r="J1579" s="77">
        <f t="shared" si="16"/>
        <v>1.2</v>
      </c>
      <c r="K1579" s="103">
        <v>38.270000000000003</v>
      </c>
      <c r="L1579" s="104">
        <v>0.55000000000000004</v>
      </c>
      <c r="M1579" s="105">
        <v>0</v>
      </c>
    </row>
    <row r="1580" spans="1:13" x14ac:dyDescent="0.25">
      <c r="A1580" s="100">
        <v>546</v>
      </c>
      <c r="B1580" s="107">
        <v>34149</v>
      </c>
      <c r="C1580" s="101">
        <v>425.26</v>
      </c>
      <c r="D1580" s="102">
        <v>459.32</v>
      </c>
      <c r="E1580" s="102">
        <f t="shared" si="17"/>
        <v>63.617728531855953</v>
      </c>
      <c r="F1580" s="77">
        <v>1.31</v>
      </c>
      <c r="G1580" s="77">
        <v>0</v>
      </c>
      <c r="H1580" s="77">
        <v>0</v>
      </c>
      <c r="J1580" s="77">
        <f t="shared" si="16"/>
        <v>1.31</v>
      </c>
      <c r="K1580" s="103">
        <v>14.29</v>
      </c>
      <c r="L1580" s="104">
        <v>0.57999999999999996</v>
      </c>
      <c r="M1580" s="105">
        <v>0</v>
      </c>
    </row>
    <row r="1581" spans="1:13" x14ac:dyDescent="0.25">
      <c r="A1581" s="100">
        <v>547</v>
      </c>
      <c r="B1581" s="107">
        <v>34150</v>
      </c>
      <c r="C1581" s="101">
        <v>426</v>
      </c>
      <c r="D1581" s="102">
        <v>472.3</v>
      </c>
      <c r="E1581" s="102">
        <f t="shared" si="17"/>
        <v>65.415512465373965</v>
      </c>
      <c r="F1581" s="77">
        <v>0.72</v>
      </c>
      <c r="G1581" s="77">
        <v>0</v>
      </c>
      <c r="H1581" s="77">
        <v>0</v>
      </c>
      <c r="J1581" s="77">
        <f t="shared" si="16"/>
        <v>0.72</v>
      </c>
      <c r="K1581" s="103">
        <v>25.28</v>
      </c>
      <c r="L1581" s="104">
        <v>0.32</v>
      </c>
      <c r="M1581" s="105">
        <v>0</v>
      </c>
    </row>
    <row r="1582" spans="1:13" x14ac:dyDescent="0.25">
      <c r="A1582" s="100">
        <v>548</v>
      </c>
      <c r="B1582" s="107">
        <v>34151</v>
      </c>
      <c r="C1582" s="101">
        <v>427.37</v>
      </c>
      <c r="D1582" s="102">
        <v>496.86</v>
      </c>
      <c r="E1582" s="102">
        <f t="shared" si="17"/>
        <v>68.81717451523545</v>
      </c>
      <c r="F1582" s="77">
        <v>0.48</v>
      </c>
      <c r="G1582" s="77">
        <v>0</v>
      </c>
      <c r="H1582" s="77">
        <v>0</v>
      </c>
      <c r="J1582" s="77">
        <f t="shared" si="16"/>
        <v>0.48</v>
      </c>
      <c r="K1582" s="103">
        <v>16.2</v>
      </c>
      <c r="L1582" s="104">
        <v>0.2</v>
      </c>
      <c r="M1582" s="105">
        <v>0</v>
      </c>
    </row>
    <row r="1583" spans="1:13" x14ac:dyDescent="0.25">
      <c r="A1583" s="100">
        <v>549</v>
      </c>
      <c r="B1583" s="107">
        <v>34152</v>
      </c>
      <c r="C1583" s="101">
        <v>428.22</v>
      </c>
      <c r="D1583" s="102">
        <v>512.58000000000004</v>
      </c>
      <c r="E1583" s="102">
        <f t="shared" si="17"/>
        <v>70.99445983379502</v>
      </c>
      <c r="F1583" s="77">
        <v>0.48</v>
      </c>
      <c r="G1583" s="77">
        <v>0</v>
      </c>
      <c r="H1583" s="77">
        <v>0</v>
      </c>
      <c r="J1583" s="77">
        <f t="shared" si="16"/>
        <v>0.48</v>
      </c>
      <c r="K1583" s="103">
        <v>19</v>
      </c>
      <c r="L1583" s="104">
        <v>0.24</v>
      </c>
      <c r="M1583" s="105">
        <v>10.5</v>
      </c>
    </row>
    <row r="1584" spans="1:13" x14ac:dyDescent="0.25">
      <c r="A1584" s="100">
        <v>550</v>
      </c>
      <c r="B1584" s="107">
        <v>34153</v>
      </c>
      <c r="C1584" s="101">
        <v>429.2</v>
      </c>
      <c r="D1584" s="102">
        <v>531.1</v>
      </c>
      <c r="E1584" s="102">
        <f t="shared" si="17"/>
        <v>73.55955678670361</v>
      </c>
      <c r="F1584" s="77">
        <v>7.0000000000000007E-2</v>
      </c>
      <c r="G1584" s="77">
        <v>0</v>
      </c>
      <c r="H1584" s="77">
        <v>0</v>
      </c>
      <c r="J1584" s="77">
        <f t="shared" si="16"/>
        <v>7.0000000000000007E-2</v>
      </c>
      <c r="K1584" s="118">
        <v>61.88</v>
      </c>
      <c r="L1584" s="104">
        <v>0.03</v>
      </c>
      <c r="M1584" s="105">
        <v>1.5</v>
      </c>
    </row>
    <row r="1585" spans="1:13" x14ac:dyDescent="0.25">
      <c r="A1585" s="100">
        <v>551</v>
      </c>
      <c r="B1585" s="107">
        <v>34154</v>
      </c>
      <c r="C1585" s="101">
        <v>430.8</v>
      </c>
      <c r="D1585" s="102">
        <v>562.29999999999995</v>
      </c>
      <c r="E1585" s="102">
        <f t="shared" si="17"/>
        <v>77.880886426592781</v>
      </c>
      <c r="F1585" s="77">
        <v>0</v>
      </c>
      <c r="G1585" s="77">
        <v>0</v>
      </c>
      <c r="H1585" s="77">
        <v>0</v>
      </c>
      <c r="J1585" s="77">
        <f t="shared" si="16"/>
        <v>0</v>
      </c>
      <c r="K1585" s="103">
        <v>18.7</v>
      </c>
      <c r="L1585" s="104">
        <v>0</v>
      </c>
      <c r="M1585" s="105">
        <v>0</v>
      </c>
    </row>
    <row r="1586" spans="1:13" x14ac:dyDescent="0.25">
      <c r="A1586" s="100">
        <v>552</v>
      </c>
      <c r="B1586" s="107">
        <v>34155</v>
      </c>
      <c r="C1586" s="101">
        <v>431.73</v>
      </c>
      <c r="D1586" s="102">
        <v>581</v>
      </c>
      <c r="E1586" s="102">
        <f t="shared" si="17"/>
        <v>80.470914127423825</v>
      </c>
      <c r="F1586" s="77">
        <v>0.34</v>
      </c>
      <c r="G1586" s="77">
        <v>0</v>
      </c>
      <c r="H1586" s="77">
        <v>0</v>
      </c>
      <c r="J1586" s="77">
        <f t="shared" si="16"/>
        <v>0.34</v>
      </c>
      <c r="K1586" s="103">
        <v>12.25</v>
      </c>
      <c r="L1586" s="104">
        <v>0.08</v>
      </c>
      <c r="M1586" s="105">
        <v>0</v>
      </c>
    </row>
    <row r="1587" spans="1:13" x14ac:dyDescent="0.25">
      <c r="A1587" s="100">
        <v>553</v>
      </c>
      <c r="B1587" s="107">
        <v>34156</v>
      </c>
      <c r="C1587" s="101">
        <v>432.31</v>
      </c>
      <c r="D1587" s="102">
        <v>592.9</v>
      </c>
      <c r="E1587" s="102">
        <f t="shared" si="17"/>
        <v>82.119113573407205</v>
      </c>
      <c r="F1587" s="77">
        <v>1.45</v>
      </c>
      <c r="G1587" s="77">
        <v>0</v>
      </c>
      <c r="H1587" s="77">
        <v>0</v>
      </c>
      <c r="J1587" s="77">
        <f t="shared" si="16"/>
        <v>1.45</v>
      </c>
      <c r="K1587" s="103">
        <v>8.91</v>
      </c>
      <c r="L1587" s="104">
        <v>0.56999999999999995</v>
      </c>
      <c r="M1587" s="105">
        <v>21</v>
      </c>
    </row>
    <row r="1588" spans="1:13" x14ac:dyDescent="0.25">
      <c r="A1588" s="100">
        <v>554</v>
      </c>
      <c r="B1588" s="107">
        <v>34157</v>
      </c>
      <c r="C1588" s="101">
        <v>432.67</v>
      </c>
      <c r="D1588" s="102">
        <v>600.37</v>
      </c>
      <c r="E1588" s="102">
        <f t="shared" si="17"/>
        <v>83.153739612188375</v>
      </c>
      <c r="F1588" s="77">
        <v>0.72</v>
      </c>
      <c r="G1588" s="77">
        <v>0</v>
      </c>
      <c r="H1588" s="77">
        <v>0</v>
      </c>
      <c r="J1588" s="77">
        <f t="shared" si="16"/>
        <v>0.72</v>
      </c>
      <c r="K1588" s="103">
        <v>7.65</v>
      </c>
      <c r="L1588" s="104">
        <v>0.26</v>
      </c>
      <c r="M1588" s="105">
        <v>0</v>
      </c>
    </row>
    <row r="1589" spans="1:13" x14ac:dyDescent="0.25">
      <c r="A1589" s="100">
        <v>555</v>
      </c>
      <c r="B1589" s="107">
        <v>34158</v>
      </c>
      <c r="C1589" s="101">
        <v>433</v>
      </c>
      <c r="D1589" s="102">
        <v>607.29999999999995</v>
      </c>
      <c r="E1589" s="102">
        <f t="shared" si="17"/>
        <v>84.11357340720221</v>
      </c>
      <c r="F1589" s="77">
        <v>0.62</v>
      </c>
      <c r="G1589" s="77">
        <v>0</v>
      </c>
      <c r="H1589" s="77">
        <v>0</v>
      </c>
      <c r="J1589" s="77">
        <f t="shared" si="16"/>
        <v>0.62</v>
      </c>
      <c r="K1589" s="103">
        <v>6.71</v>
      </c>
      <c r="L1589" s="104">
        <v>0.25</v>
      </c>
      <c r="M1589" s="105">
        <v>0</v>
      </c>
    </row>
    <row r="1590" spans="1:13" x14ac:dyDescent="0.25">
      <c r="A1590" s="100">
        <v>556</v>
      </c>
      <c r="B1590" s="107">
        <v>34159</v>
      </c>
      <c r="C1590" s="101">
        <v>433.29</v>
      </c>
      <c r="D1590" s="102">
        <v>613.39</v>
      </c>
      <c r="E1590" s="102">
        <f t="shared" si="17"/>
        <v>84.957063711911346</v>
      </c>
      <c r="F1590" s="77">
        <v>1.58</v>
      </c>
      <c r="G1590" s="77">
        <v>0</v>
      </c>
      <c r="H1590" s="77">
        <v>0</v>
      </c>
      <c r="J1590" s="77">
        <f t="shared" si="16"/>
        <v>1.58</v>
      </c>
      <c r="K1590" s="103">
        <v>4.41</v>
      </c>
      <c r="L1590" s="104">
        <v>0.81</v>
      </c>
      <c r="M1590" s="105">
        <v>0</v>
      </c>
    </row>
    <row r="1591" spans="1:13" x14ac:dyDescent="0.25">
      <c r="A1591" s="100">
        <v>557</v>
      </c>
      <c r="B1591" s="107">
        <v>34160</v>
      </c>
      <c r="C1591" s="101">
        <v>433.42</v>
      </c>
      <c r="D1591" s="102">
        <v>616.22</v>
      </c>
      <c r="E1591" s="102">
        <f t="shared" si="17"/>
        <v>85.34903047091413</v>
      </c>
      <c r="F1591" s="77">
        <v>1.39</v>
      </c>
      <c r="G1591" s="77">
        <v>0</v>
      </c>
      <c r="H1591" s="77">
        <v>0</v>
      </c>
      <c r="J1591" s="77">
        <f t="shared" si="16"/>
        <v>1.39</v>
      </c>
      <c r="K1591" s="103">
        <v>5.27</v>
      </c>
      <c r="L1591" s="104">
        <v>0.61</v>
      </c>
      <c r="M1591" s="105">
        <v>0</v>
      </c>
    </row>
    <row r="1592" spans="1:13" x14ac:dyDescent="0.25">
      <c r="A1592" s="100">
        <v>558</v>
      </c>
      <c r="B1592" s="107">
        <v>34161</v>
      </c>
      <c r="C1592" s="101">
        <v>433.6</v>
      </c>
      <c r="D1592" s="102">
        <v>620.1</v>
      </c>
      <c r="E1592" s="102">
        <f t="shared" si="17"/>
        <v>85.886426592797775</v>
      </c>
      <c r="F1592" s="77">
        <v>0.2</v>
      </c>
      <c r="G1592" s="77">
        <v>0</v>
      </c>
      <c r="H1592" s="77">
        <v>0</v>
      </c>
      <c r="J1592" s="77">
        <f t="shared" si="16"/>
        <v>0.2</v>
      </c>
      <c r="K1592" s="103">
        <v>3.4</v>
      </c>
      <c r="L1592" s="104">
        <v>0.1</v>
      </c>
      <c r="M1592" s="105">
        <v>0</v>
      </c>
    </row>
    <row r="1593" spans="1:13" x14ac:dyDescent="0.25">
      <c r="A1593" s="100">
        <v>559</v>
      </c>
      <c r="B1593" s="107">
        <v>34162</v>
      </c>
      <c r="C1593" s="101">
        <v>433.74</v>
      </c>
      <c r="D1593" s="102">
        <v>623.29999999999995</v>
      </c>
      <c r="E1593" s="102">
        <f t="shared" si="17"/>
        <v>86.32963988919667</v>
      </c>
      <c r="F1593" s="77">
        <v>0.9</v>
      </c>
      <c r="G1593" s="77">
        <v>0</v>
      </c>
      <c r="H1593" s="77">
        <v>0</v>
      </c>
      <c r="J1593" s="77">
        <f t="shared" ref="J1593:J1656" si="18">SUM(F1593:H1593)</f>
        <v>0.9</v>
      </c>
      <c r="K1593" s="103">
        <v>2.84</v>
      </c>
      <c r="L1593" s="104">
        <v>0.44</v>
      </c>
      <c r="M1593" s="105">
        <v>0</v>
      </c>
    </row>
    <row r="1594" spans="1:13" x14ac:dyDescent="0.25">
      <c r="A1594" s="100">
        <v>560</v>
      </c>
      <c r="B1594" s="107">
        <v>34163</v>
      </c>
      <c r="C1594" s="101">
        <v>433.94</v>
      </c>
      <c r="D1594" s="102">
        <v>625.24</v>
      </c>
      <c r="E1594" s="102">
        <f t="shared" ref="E1594:E1657" si="19">(D1594/722)*100</f>
        <v>86.5983379501385</v>
      </c>
      <c r="F1594" s="77">
        <v>1.84</v>
      </c>
      <c r="G1594" s="77">
        <v>0</v>
      </c>
      <c r="H1594" s="77">
        <v>0</v>
      </c>
      <c r="J1594" s="77">
        <f t="shared" si="18"/>
        <v>1.84</v>
      </c>
      <c r="K1594" s="103">
        <v>2.89</v>
      </c>
      <c r="L1594" s="104">
        <v>0.93</v>
      </c>
      <c r="M1594" s="105">
        <v>0</v>
      </c>
    </row>
    <row r="1595" spans="1:13" x14ac:dyDescent="0.25">
      <c r="A1595" s="100">
        <v>561</v>
      </c>
      <c r="B1595" s="107">
        <v>34164</v>
      </c>
      <c r="C1595" s="101">
        <v>433.9</v>
      </c>
      <c r="D1595" s="102">
        <v>626.29</v>
      </c>
      <c r="E1595" s="102">
        <f t="shared" si="19"/>
        <v>86.743767313019376</v>
      </c>
      <c r="F1595" s="77">
        <v>1.36</v>
      </c>
      <c r="G1595" s="77">
        <v>0</v>
      </c>
      <c r="H1595" s="77">
        <v>0</v>
      </c>
      <c r="J1595" s="77">
        <f t="shared" si="18"/>
        <v>1.36</v>
      </c>
      <c r="K1595" s="103">
        <v>2.89</v>
      </c>
      <c r="L1595" s="104">
        <v>0.64</v>
      </c>
      <c r="M1595" s="105">
        <v>0</v>
      </c>
    </row>
    <row r="1596" spans="1:13" x14ac:dyDescent="0.25">
      <c r="A1596" s="100">
        <v>562</v>
      </c>
      <c r="B1596" s="107">
        <v>34165</v>
      </c>
      <c r="C1596" s="101">
        <v>433.76</v>
      </c>
      <c r="D1596" s="102">
        <v>627.82000000000005</v>
      </c>
      <c r="E1596" s="102">
        <f t="shared" si="19"/>
        <v>86.955678670360115</v>
      </c>
      <c r="F1596" s="77">
        <v>1.1000000000000001</v>
      </c>
      <c r="G1596" s="77">
        <v>0</v>
      </c>
      <c r="H1596" s="77">
        <v>0</v>
      </c>
      <c r="J1596" s="77">
        <f t="shared" si="18"/>
        <v>1.1000000000000001</v>
      </c>
      <c r="K1596" s="103">
        <v>3.74</v>
      </c>
      <c r="L1596" s="104">
        <v>0.51</v>
      </c>
      <c r="M1596" s="105">
        <v>0</v>
      </c>
    </row>
    <row r="1597" spans="1:13" x14ac:dyDescent="0.25">
      <c r="A1597" s="100">
        <v>563</v>
      </c>
      <c r="B1597" s="107">
        <v>34166</v>
      </c>
      <c r="C1597" s="101">
        <v>434.08</v>
      </c>
      <c r="D1597" s="102">
        <v>630.46</v>
      </c>
      <c r="E1597" s="102">
        <f t="shared" si="19"/>
        <v>87.3213296398892</v>
      </c>
      <c r="F1597" s="77">
        <v>0.53</v>
      </c>
      <c r="G1597" s="77">
        <v>0</v>
      </c>
      <c r="H1597" s="77">
        <v>0</v>
      </c>
      <c r="J1597" s="77">
        <f t="shared" si="18"/>
        <v>0.53</v>
      </c>
      <c r="K1597" s="103">
        <v>6.81</v>
      </c>
      <c r="L1597" s="104">
        <v>0.24</v>
      </c>
      <c r="M1597" s="105">
        <v>3.5</v>
      </c>
    </row>
    <row r="1598" spans="1:13" x14ac:dyDescent="0.25">
      <c r="A1598" s="100">
        <v>564</v>
      </c>
      <c r="B1598" s="107">
        <v>34167</v>
      </c>
      <c r="C1598" s="101">
        <v>434.37</v>
      </c>
      <c r="D1598" s="102">
        <v>636.74</v>
      </c>
      <c r="E1598" s="102">
        <f t="shared" si="19"/>
        <v>88.19113573407202</v>
      </c>
      <c r="F1598" s="77">
        <v>1.29</v>
      </c>
      <c r="G1598" s="77">
        <v>0</v>
      </c>
      <c r="H1598" s="77">
        <v>0</v>
      </c>
      <c r="J1598" s="77">
        <f t="shared" si="18"/>
        <v>1.29</v>
      </c>
      <c r="K1598" s="103">
        <v>7.27</v>
      </c>
      <c r="L1598" s="104">
        <v>0.69</v>
      </c>
      <c r="M1598" s="105">
        <v>0</v>
      </c>
    </row>
    <row r="1599" spans="1:13" x14ac:dyDescent="0.25">
      <c r="A1599" s="100">
        <v>565</v>
      </c>
      <c r="B1599" s="107">
        <v>34168</v>
      </c>
      <c r="C1599" s="101">
        <v>434.64</v>
      </c>
      <c r="D1599" s="102">
        <v>642.72</v>
      </c>
      <c r="E1599" s="102">
        <f t="shared" si="19"/>
        <v>89.019390581717445</v>
      </c>
      <c r="F1599" s="77">
        <v>0.1</v>
      </c>
      <c r="G1599" s="77">
        <v>0</v>
      </c>
      <c r="H1599" s="77">
        <v>0</v>
      </c>
      <c r="J1599" s="77">
        <f t="shared" si="18"/>
        <v>0.1</v>
      </c>
      <c r="K1599" s="103">
        <v>10.84</v>
      </c>
      <c r="L1599" s="104">
        <v>0.04</v>
      </c>
      <c r="M1599" s="105">
        <v>20.5</v>
      </c>
    </row>
    <row r="1600" spans="1:13" x14ac:dyDescent="0.25">
      <c r="A1600" s="100">
        <v>566</v>
      </c>
      <c r="B1600" s="107">
        <v>34169</v>
      </c>
      <c r="C1600" s="101">
        <v>435.1</v>
      </c>
      <c r="D1600" s="102">
        <v>653.46</v>
      </c>
      <c r="E1600" s="102">
        <f t="shared" si="19"/>
        <v>90.50692520775624</v>
      </c>
      <c r="F1600" s="77">
        <v>0.93</v>
      </c>
      <c r="G1600" s="77">
        <v>0</v>
      </c>
      <c r="H1600" s="77">
        <v>0</v>
      </c>
      <c r="J1600" s="77">
        <f t="shared" si="18"/>
        <v>0.93</v>
      </c>
      <c r="K1600" s="103">
        <v>14.6</v>
      </c>
      <c r="L1600" s="104">
        <v>0.4</v>
      </c>
      <c r="M1600" s="105">
        <v>1.9</v>
      </c>
    </row>
    <row r="1601" spans="1:13" x14ac:dyDescent="0.25">
      <c r="A1601" s="100">
        <v>567</v>
      </c>
      <c r="B1601" s="107">
        <v>34170</v>
      </c>
      <c r="C1601" s="101">
        <v>435.71</v>
      </c>
      <c r="D1601" s="102">
        <v>667.13</v>
      </c>
      <c r="E1601" s="102">
        <f t="shared" si="19"/>
        <v>92.400277008310255</v>
      </c>
      <c r="F1601" s="77">
        <v>1.1000000000000001</v>
      </c>
      <c r="G1601" s="77">
        <v>0</v>
      </c>
      <c r="H1601" s="77">
        <v>0</v>
      </c>
      <c r="J1601" s="77">
        <f t="shared" si="18"/>
        <v>1.1000000000000001</v>
      </c>
      <c r="K1601" s="103">
        <v>13.26</v>
      </c>
      <c r="L1601" s="104">
        <v>0.49</v>
      </c>
      <c r="M1601" s="105">
        <v>8.8000000000000007</v>
      </c>
    </row>
    <row r="1602" spans="1:13" x14ac:dyDescent="0.25">
      <c r="A1602" s="100">
        <v>568</v>
      </c>
      <c r="B1602" s="107">
        <v>34171</v>
      </c>
      <c r="C1602" s="101">
        <v>436.23</v>
      </c>
      <c r="D1602" s="102">
        <v>679.29</v>
      </c>
      <c r="E1602" s="102">
        <f t="shared" si="19"/>
        <v>94.084487534626035</v>
      </c>
      <c r="F1602" s="77">
        <v>0.57999999999999996</v>
      </c>
      <c r="G1602" s="77">
        <v>0</v>
      </c>
      <c r="H1602" s="77">
        <v>0</v>
      </c>
      <c r="J1602" s="77">
        <f t="shared" si="18"/>
        <v>0.57999999999999996</v>
      </c>
      <c r="K1602" s="103">
        <v>15.05</v>
      </c>
      <c r="L1602" s="104">
        <v>0.3</v>
      </c>
      <c r="M1602" s="105">
        <v>0</v>
      </c>
    </row>
    <row r="1603" spans="1:13" x14ac:dyDescent="0.25">
      <c r="A1603" s="100">
        <v>569</v>
      </c>
      <c r="B1603" s="107">
        <v>34172</v>
      </c>
      <c r="C1603" s="101">
        <v>436.84</v>
      </c>
      <c r="D1603" s="102">
        <v>693.76</v>
      </c>
      <c r="E1603" s="102">
        <f t="shared" si="19"/>
        <v>96.08864265927977</v>
      </c>
      <c r="F1603" s="77">
        <v>1.5</v>
      </c>
      <c r="G1603" s="77">
        <v>0</v>
      </c>
      <c r="H1603" s="77">
        <v>0</v>
      </c>
      <c r="J1603" s="77">
        <f t="shared" si="18"/>
        <v>1.5</v>
      </c>
      <c r="K1603" s="103">
        <v>10.24</v>
      </c>
      <c r="L1603" s="104">
        <v>0.71</v>
      </c>
      <c r="M1603" s="105">
        <v>1.6</v>
      </c>
    </row>
    <row r="1604" spans="1:13" x14ac:dyDescent="0.25">
      <c r="A1604" s="100">
        <v>570</v>
      </c>
      <c r="B1604" s="107">
        <v>34173</v>
      </c>
      <c r="C1604" s="101">
        <v>437.2</v>
      </c>
      <c r="D1604" s="102">
        <v>702.5</v>
      </c>
      <c r="E1604" s="102">
        <f t="shared" si="19"/>
        <v>97.29916897506925</v>
      </c>
      <c r="F1604" s="77">
        <v>2.27</v>
      </c>
      <c r="G1604" s="77">
        <v>0</v>
      </c>
      <c r="H1604" s="77">
        <v>0</v>
      </c>
      <c r="J1604" s="77">
        <f t="shared" si="18"/>
        <v>2.27</v>
      </c>
      <c r="K1604" s="103">
        <v>9.49</v>
      </c>
      <c r="L1604" s="104">
        <v>1.71</v>
      </c>
      <c r="M1604" s="105">
        <v>0</v>
      </c>
    </row>
    <row r="1605" spans="1:13" x14ac:dyDescent="0.25">
      <c r="A1605" s="100">
        <v>571</v>
      </c>
      <c r="B1605" s="107">
        <v>34174</v>
      </c>
      <c r="C1605" s="101">
        <v>437.5</v>
      </c>
      <c r="D1605" s="102">
        <v>709.7</v>
      </c>
      <c r="E1605" s="102">
        <f t="shared" si="19"/>
        <v>98.29639889196676</v>
      </c>
      <c r="F1605" s="77">
        <v>1.23</v>
      </c>
      <c r="G1605" s="77">
        <v>0</v>
      </c>
      <c r="H1605" s="77">
        <v>0</v>
      </c>
      <c r="J1605" s="77">
        <f t="shared" si="18"/>
        <v>1.23</v>
      </c>
      <c r="K1605" s="103">
        <v>9.83</v>
      </c>
      <c r="L1605" s="104">
        <v>0.61</v>
      </c>
      <c r="M1605" s="105">
        <v>0</v>
      </c>
    </row>
    <row r="1606" spans="1:13" x14ac:dyDescent="0.25">
      <c r="A1606" s="100">
        <v>572</v>
      </c>
      <c r="B1606" s="107">
        <v>34175</v>
      </c>
      <c r="C1606" s="101">
        <v>437.85</v>
      </c>
      <c r="D1606" s="102">
        <v>718.3</v>
      </c>
      <c r="E1606" s="102">
        <f t="shared" si="19"/>
        <v>99.48753462603878</v>
      </c>
      <c r="F1606" s="77">
        <v>1.37</v>
      </c>
      <c r="G1606" s="77">
        <v>0</v>
      </c>
      <c r="H1606" s="77">
        <v>1.98</v>
      </c>
      <c r="J1606" s="77">
        <f t="shared" si="18"/>
        <v>3.35</v>
      </c>
      <c r="K1606" s="103">
        <v>9.57</v>
      </c>
      <c r="L1606" s="104">
        <v>0.68</v>
      </c>
      <c r="M1606" s="105">
        <v>0</v>
      </c>
    </row>
    <row r="1607" spans="1:13" x14ac:dyDescent="0.25">
      <c r="A1607" s="100">
        <v>573</v>
      </c>
      <c r="B1607" s="107">
        <v>34176</v>
      </c>
      <c r="C1607" s="101">
        <v>438.1</v>
      </c>
      <c r="D1607" s="102">
        <v>724.5</v>
      </c>
      <c r="E1607" s="102">
        <f t="shared" si="19"/>
        <v>100.34626038781163</v>
      </c>
      <c r="F1607" s="77">
        <v>3.63</v>
      </c>
      <c r="G1607" s="77">
        <v>0</v>
      </c>
      <c r="H1607" s="77">
        <v>13.76</v>
      </c>
      <c r="J1607" s="77">
        <f t="shared" si="18"/>
        <v>17.39</v>
      </c>
      <c r="K1607" s="103">
        <v>16.39</v>
      </c>
      <c r="L1607" s="104">
        <v>1.75</v>
      </c>
      <c r="M1607" s="105">
        <v>0</v>
      </c>
    </row>
    <row r="1608" spans="1:13" x14ac:dyDescent="0.25">
      <c r="A1608" s="100">
        <v>574</v>
      </c>
      <c r="B1608" s="107">
        <v>34177</v>
      </c>
      <c r="C1608" s="101">
        <v>438.06</v>
      </c>
      <c r="D1608" s="102">
        <v>723.5</v>
      </c>
      <c r="E1608" s="102">
        <f t="shared" si="19"/>
        <v>100.20775623268699</v>
      </c>
      <c r="F1608" s="77">
        <v>3.34</v>
      </c>
      <c r="G1608" s="77">
        <v>0</v>
      </c>
      <c r="H1608" s="77">
        <v>9.83</v>
      </c>
      <c r="J1608" s="77">
        <f t="shared" si="18"/>
        <v>13.17</v>
      </c>
      <c r="K1608" s="103">
        <v>12.92</v>
      </c>
      <c r="L1608" s="104">
        <v>1.84</v>
      </c>
      <c r="M1608" s="105">
        <v>0</v>
      </c>
    </row>
    <row r="1609" spans="1:13" x14ac:dyDescent="0.25">
      <c r="A1609" s="100">
        <v>575</v>
      </c>
      <c r="B1609" s="107">
        <v>34178</v>
      </c>
      <c r="C1609" s="101">
        <v>438.05</v>
      </c>
      <c r="D1609" s="102">
        <v>723.25</v>
      </c>
      <c r="E1609" s="102">
        <f t="shared" si="19"/>
        <v>100.17313019390582</v>
      </c>
      <c r="F1609" s="77">
        <v>3.85</v>
      </c>
      <c r="G1609" s="77">
        <v>0</v>
      </c>
      <c r="H1609" s="77">
        <v>5.05</v>
      </c>
      <c r="J1609" s="77">
        <f t="shared" si="18"/>
        <v>8.9</v>
      </c>
      <c r="K1609" s="103">
        <v>8.65</v>
      </c>
      <c r="L1609" s="104">
        <v>1.9</v>
      </c>
      <c r="M1609" s="105">
        <v>0</v>
      </c>
    </row>
    <row r="1610" spans="1:13" x14ac:dyDescent="0.25">
      <c r="A1610" s="100">
        <v>576</v>
      </c>
      <c r="B1610" s="107">
        <v>34179</v>
      </c>
      <c r="C1610" s="101">
        <v>438.04</v>
      </c>
      <c r="D1610" s="102">
        <v>723</v>
      </c>
      <c r="E1610" s="102">
        <f t="shared" si="19"/>
        <v>100.13850415512466</v>
      </c>
      <c r="F1610" s="77">
        <v>1.89</v>
      </c>
      <c r="G1610" s="77">
        <v>0</v>
      </c>
      <c r="H1610" s="77">
        <v>6.18</v>
      </c>
      <c r="J1610" s="77">
        <f t="shared" si="18"/>
        <v>8.07</v>
      </c>
      <c r="K1610" s="103">
        <v>7.07</v>
      </c>
      <c r="L1610" s="104">
        <v>0.96</v>
      </c>
      <c r="M1610" s="105">
        <v>0</v>
      </c>
    </row>
    <row r="1611" spans="1:13" x14ac:dyDescent="0.25">
      <c r="A1611" s="100">
        <v>577</v>
      </c>
      <c r="B1611" s="107">
        <v>34180</v>
      </c>
      <c r="C1611" s="101">
        <v>438</v>
      </c>
      <c r="D1611" s="102">
        <v>722</v>
      </c>
      <c r="E1611" s="102">
        <f t="shared" si="19"/>
        <v>100</v>
      </c>
      <c r="F1611" s="77">
        <v>3.46</v>
      </c>
      <c r="G1611" s="77">
        <v>0</v>
      </c>
      <c r="H1611" s="77">
        <v>1.89</v>
      </c>
      <c r="J1611" s="77">
        <f t="shared" si="18"/>
        <v>5.35</v>
      </c>
      <c r="K1611" s="103">
        <v>6.1</v>
      </c>
      <c r="L1611" s="104">
        <v>1.73</v>
      </c>
      <c r="M1611" s="105">
        <v>0</v>
      </c>
    </row>
    <row r="1612" spans="1:13" x14ac:dyDescent="0.25">
      <c r="A1612" s="100">
        <v>578</v>
      </c>
      <c r="B1612" s="107">
        <v>34181</v>
      </c>
      <c r="C1612" s="101">
        <v>438.03</v>
      </c>
      <c r="D1612" s="102">
        <v>722.75</v>
      </c>
      <c r="E1612" s="102">
        <f t="shared" si="19"/>
        <v>100.10387811634349</v>
      </c>
      <c r="F1612" s="77">
        <v>1.94</v>
      </c>
      <c r="G1612" s="77">
        <v>0</v>
      </c>
      <c r="H1612" s="77">
        <v>6.1</v>
      </c>
      <c r="J1612" s="77">
        <f t="shared" si="18"/>
        <v>8.0399999999999991</v>
      </c>
      <c r="K1612" s="103">
        <v>7.24</v>
      </c>
      <c r="L1612" s="104">
        <v>0.95</v>
      </c>
      <c r="M1612" s="105">
        <v>0</v>
      </c>
    </row>
    <row r="1613" spans="1:13" x14ac:dyDescent="0.25">
      <c r="A1613" s="100">
        <v>579</v>
      </c>
      <c r="B1613" s="107">
        <v>34182</v>
      </c>
      <c r="C1613" s="101">
        <v>437.99</v>
      </c>
      <c r="D1613" s="102">
        <v>721.75</v>
      </c>
      <c r="E1613" s="102">
        <f t="shared" si="19"/>
        <v>99.965373961218845</v>
      </c>
      <c r="F1613" s="77">
        <v>0.71</v>
      </c>
      <c r="G1613" s="77">
        <v>0</v>
      </c>
      <c r="H1613" s="77">
        <v>9.94</v>
      </c>
      <c r="J1613" s="77">
        <f t="shared" si="18"/>
        <v>10.649999999999999</v>
      </c>
      <c r="K1613" s="103">
        <v>11.4</v>
      </c>
      <c r="L1613" s="104">
        <v>0.3</v>
      </c>
      <c r="M1613" s="105">
        <v>2.7</v>
      </c>
    </row>
    <row r="1614" spans="1:13" x14ac:dyDescent="0.25">
      <c r="A1614" s="100">
        <v>580</v>
      </c>
      <c r="B1614" s="107">
        <v>34183</v>
      </c>
      <c r="C1614" s="101">
        <v>438.02</v>
      </c>
      <c r="D1614" s="102">
        <v>722.3</v>
      </c>
      <c r="E1614" s="102">
        <f t="shared" si="19"/>
        <v>100.0415512465374</v>
      </c>
      <c r="F1614" s="77">
        <v>2.64</v>
      </c>
      <c r="G1614" s="77">
        <v>0.35</v>
      </c>
      <c r="H1614" s="77">
        <v>13.49</v>
      </c>
      <c r="J1614" s="77">
        <f t="shared" si="18"/>
        <v>16.48</v>
      </c>
      <c r="K1614" s="103">
        <v>15.73</v>
      </c>
      <c r="L1614" s="104">
        <v>1.3</v>
      </c>
      <c r="M1614" s="105">
        <v>0</v>
      </c>
    </row>
    <row r="1615" spans="1:13" x14ac:dyDescent="0.25">
      <c r="A1615" s="100">
        <v>581</v>
      </c>
      <c r="B1615" s="107">
        <v>34184</v>
      </c>
      <c r="C1615" s="101">
        <v>437.99</v>
      </c>
      <c r="D1615" s="102">
        <v>721.75</v>
      </c>
      <c r="E1615" s="102">
        <f t="shared" si="19"/>
        <v>99.965373961218845</v>
      </c>
      <c r="F1615" s="77">
        <v>3.49</v>
      </c>
      <c r="G1615" s="77">
        <v>0</v>
      </c>
      <c r="H1615" s="77">
        <v>6.3</v>
      </c>
      <c r="J1615" s="77">
        <f t="shared" si="18"/>
        <v>9.7899999999999991</v>
      </c>
      <c r="K1615" s="103">
        <v>10.79</v>
      </c>
      <c r="L1615" s="104">
        <v>1.71</v>
      </c>
      <c r="M1615" s="105">
        <v>0</v>
      </c>
    </row>
    <row r="1616" spans="1:13" x14ac:dyDescent="0.25">
      <c r="A1616" s="100">
        <v>582</v>
      </c>
      <c r="B1616" s="107">
        <v>34185</v>
      </c>
      <c r="C1616" s="101">
        <v>438.03</v>
      </c>
      <c r="D1616" s="102">
        <v>722.75</v>
      </c>
      <c r="E1616" s="102">
        <f t="shared" si="19"/>
        <v>100.10387811634349</v>
      </c>
      <c r="F1616" s="77">
        <v>3.51</v>
      </c>
      <c r="G1616" s="77">
        <v>0</v>
      </c>
      <c r="H1616" s="77">
        <v>7.8</v>
      </c>
      <c r="J1616" s="77">
        <f t="shared" si="18"/>
        <v>11.309999999999999</v>
      </c>
      <c r="K1616" s="103">
        <v>10.31</v>
      </c>
      <c r="L1616" s="104">
        <v>1.79</v>
      </c>
      <c r="M1616" s="105">
        <v>0</v>
      </c>
    </row>
    <row r="1617" spans="1:13" x14ac:dyDescent="0.25">
      <c r="A1617" s="100">
        <v>583</v>
      </c>
      <c r="B1617" s="107">
        <v>34186</v>
      </c>
      <c r="C1617" s="101">
        <v>437.09</v>
      </c>
      <c r="D1617" s="102">
        <v>721.75</v>
      </c>
      <c r="E1617" s="102">
        <f t="shared" si="19"/>
        <v>99.965373961218845</v>
      </c>
      <c r="F1617" s="77">
        <v>2.94</v>
      </c>
      <c r="G1617" s="77">
        <v>0</v>
      </c>
      <c r="H1617" s="77">
        <v>7.3</v>
      </c>
      <c r="J1617" s="77">
        <f t="shared" si="18"/>
        <v>10.24</v>
      </c>
      <c r="K1617" s="103">
        <v>11.24</v>
      </c>
      <c r="L1617" s="104">
        <v>1.48</v>
      </c>
      <c r="M1617" s="105">
        <v>0</v>
      </c>
    </row>
    <row r="1618" spans="1:13" x14ac:dyDescent="0.25">
      <c r="A1618" s="100">
        <v>584</v>
      </c>
      <c r="B1618" s="107">
        <v>34187</v>
      </c>
      <c r="C1618" s="101">
        <v>438.03</v>
      </c>
      <c r="D1618" s="102">
        <v>722.75</v>
      </c>
      <c r="E1618" s="102">
        <f t="shared" si="19"/>
        <v>100.10387811634349</v>
      </c>
      <c r="F1618" s="77">
        <v>4.26</v>
      </c>
      <c r="G1618" s="77">
        <v>0</v>
      </c>
      <c r="H1618" s="77">
        <v>3.7</v>
      </c>
      <c r="J1618" s="77">
        <f t="shared" si="18"/>
        <v>7.96</v>
      </c>
      <c r="K1618" s="103">
        <v>7.96</v>
      </c>
      <c r="L1618" s="104">
        <v>2.2000000000000002</v>
      </c>
      <c r="M1618" s="105">
        <v>0</v>
      </c>
    </row>
    <row r="1619" spans="1:13" x14ac:dyDescent="0.25">
      <c r="A1619" s="100">
        <v>585</v>
      </c>
      <c r="B1619" s="107">
        <v>34188</v>
      </c>
      <c r="C1619" s="101">
        <v>438.03</v>
      </c>
      <c r="D1619" s="102">
        <v>722.75</v>
      </c>
      <c r="E1619" s="102">
        <f t="shared" si="19"/>
        <v>100.10387811634349</v>
      </c>
      <c r="F1619" s="77">
        <v>2.48</v>
      </c>
      <c r="G1619" s="77">
        <v>0</v>
      </c>
      <c r="H1619" s="77">
        <v>4.5999999999999996</v>
      </c>
      <c r="J1619" s="77">
        <f t="shared" si="18"/>
        <v>7.08</v>
      </c>
      <c r="K1619" s="103">
        <v>7.08</v>
      </c>
      <c r="L1619" s="104">
        <v>1.2</v>
      </c>
      <c r="M1619" s="105">
        <v>0</v>
      </c>
    </row>
    <row r="1620" spans="1:13" x14ac:dyDescent="0.25">
      <c r="A1620" s="100">
        <v>586</v>
      </c>
      <c r="B1620" s="107">
        <v>34189</v>
      </c>
      <c r="C1620" s="101">
        <v>438.02</v>
      </c>
      <c r="D1620" s="102">
        <v>722.75</v>
      </c>
      <c r="E1620" s="102">
        <f t="shared" si="19"/>
        <v>100.10387811634349</v>
      </c>
      <c r="F1620" s="77">
        <v>2</v>
      </c>
      <c r="G1620" s="77">
        <v>0</v>
      </c>
      <c r="H1620" s="77">
        <v>0</v>
      </c>
      <c r="J1620" s="77">
        <f t="shared" si="18"/>
        <v>2</v>
      </c>
      <c r="K1620" s="103">
        <v>0.75</v>
      </c>
      <c r="L1620" s="104">
        <v>1.1399999999999999</v>
      </c>
      <c r="M1620" s="105">
        <v>0</v>
      </c>
    </row>
    <row r="1621" spans="1:13" x14ac:dyDescent="0.25">
      <c r="A1621" s="100">
        <v>587</v>
      </c>
      <c r="B1621" s="107">
        <v>34190</v>
      </c>
      <c r="C1621" s="101">
        <v>437.98</v>
      </c>
      <c r="D1621" s="102">
        <v>721.5</v>
      </c>
      <c r="E1621" s="102">
        <f t="shared" si="19"/>
        <v>99.930747922437675</v>
      </c>
      <c r="F1621" s="77">
        <v>3.36</v>
      </c>
      <c r="G1621" s="77">
        <v>0</v>
      </c>
      <c r="H1621" s="77">
        <v>0</v>
      </c>
      <c r="J1621" s="77">
        <f t="shared" si="18"/>
        <v>3.36</v>
      </c>
      <c r="K1621" s="103">
        <v>3.86</v>
      </c>
      <c r="L1621" s="104">
        <v>1.7</v>
      </c>
      <c r="M1621" s="105">
        <v>0</v>
      </c>
    </row>
    <row r="1622" spans="1:13" x14ac:dyDescent="0.25">
      <c r="A1622" s="100">
        <v>588</v>
      </c>
      <c r="B1622" s="107">
        <v>34191</v>
      </c>
      <c r="C1622" s="101">
        <v>438</v>
      </c>
      <c r="D1622" s="102">
        <v>722</v>
      </c>
      <c r="E1622" s="102">
        <f t="shared" si="19"/>
        <v>100</v>
      </c>
      <c r="F1622" s="77">
        <v>2.82</v>
      </c>
      <c r="G1622" s="77">
        <v>0</v>
      </c>
      <c r="H1622" s="77">
        <v>0</v>
      </c>
      <c r="J1622" s="77">
        <f t="shared" si="18"/>
        <v>2.82</v>
      </c>
      <c r="K1622" s="103">
        <v>2.57</v>
      </c>
      <c r="L1622" s="104">
        <v>1.78</v>
      </c>
      <c r="M1622" s="105">
        <v>0</v>
      </c>
    </row>
    <row r="1623" spans="1:13" x14ac:dyDescent="0.25">
      <c r="A1623" s="100">
        <v>589</v>
      </c>
      <c r="B1623" s="107">
        <v>34192</v>
      </c>
      <c r="C1623" s="101">
        <v>437.99</v>
      </c>
      <c r="D1623" s="102">
        <v>721.75</v>
      </c>
      <c r="E1623" s="102">
        <f t="shared" si="19"/>
        <v>99.965373961218845</v>
      </c>
      <c r="F1623" s="77">
        <v>5.52</v>
      </c>
      <c r="G1623" s="77">
        <v>0</v>
      </c>
      <c r="H1623" s="77">
        <v>0</v>
      </c>
      <c r="J1623" s="77">
        <f t="shared" si="18"/>
        <v>5.52</v>
      </c>
      <c r="K1623" s="103">
        <v>4.2699999999999996</v>
      </c>
      <c r="L1623" s="104">
        <v>2.9</v>
      </c>
      <c r="M1623" s="105">
        <v>0</v>
      </c>
    </row>
    <row r="1624" spans="1:13" x14ac:dyDescent="0.25">
      <c r="A1624" s="100">
        <v>590</v>
      </c>
      <c r="B1624" s="107">
        <v>34193</v>
      </c>
      <c r="C1624" s="101">
        <v>437.94</v>
      </c>
      <c r="D1624" s="102">
        <v>720.5</v>
      </c>
      <c r="E1624" s="102">
        <f t="shared" si="19"/>
        <v>99.79224376731301</v>
      </c>
      <c r="F1624" s="77">
        <v>4.3</v>
      </c>
      <c r="G1624" s="77">
        <v>0</v>
      </c>
      <c r="H1624" s="77">
        <v>0</v>
      </c>
      <c r="J1624" s="77">
        <f t="shared" si="18"/>
        <v>4.3</v>
      </c>
      <c r="K1624" s="103">
        <v>1.8</v>
      </c>
      <c r="L1624" s="104">
        <v>2.2999999999999998</v>
      </c>
      <c r="M1624" s="105">
        <v>0</v>
      </c>
    </row>
    <row r="1625" spans="1:13" x14ac:dyDescent="0.25">
      <c r="A1625" s="100">
        <v>591</v>
      </c>
      <c r="B1625" s="107">
        <v>34194</v>
      </c>
      <c r="C1625" s="101">
        <v>437.84</v>
      </c>
      <c r="D1625" s="102">
        <v>718</v>
      </c>
      <c r="E1625" s="102">
        <f t="shared" si="19"/>
        <v>99.445983379501385</v>
      </c>
      <c r="F1625" s="77">
        <v>4.4800000000000004</v>
      </c>
      <c r="G1625" s="77">
        <v>0</v>
      </c>
      <c r="H1625" s="77">
        <v>0</v>
      </c>
      <c r="J1625" s="77">
        <f t="shared" si="18"/>
        <v>4.4800000000000004</v>
      </c>
      <c r="K1625" s="103">
        <v>2.58</v>
      </c>
      <c r="L1625" s="104">
        <v>2.2999999999999998</v>
      </c>
      <c r="M1625" s="105">
        <v>0</v>
      </c>
    </row>
    <row r="1626" spans="1:13" x14ac:dyDescent="0.25">
      <c r="A1626" s="100">
        <v>592</v>
      </c>
      <c r="B1626" s="107">
        <v>34195</v>
      </c>
      <c r="C1626" s="101">
        <v>437.76</v>
      </c>
      <c r="D1626" s="102">
        <v>716.1</v>
      </c>
      <c r="E1626" s="102">
        <f t="shared" si="19"/>
        <v>99.18282548476455</v>
      </c>
      <c r="F1626" s="77">
        <v>5.67</v>
      </c>
      <c r="G1626" s="77">
        <v>0</v>
      </c>
      <c r="H1626" s="77">
        <v>0</v>
      </c>
      <c r="J1626" s="77">
        <f t="shared" si="18"/>
        <v>5.67</v>
      </c>
      <c r="K1626" s="103">
        <v>2.4900000000000002</v>
      </c>
      <c r="L1626" s="104">
        <v>2.97</v>
      </c>
      <c r="M1626" s="105">
        <v>0</v>
      </c>
    </row>
    <row r="1627" spans="1:13" x14ac:dyDescent="0.25">
      <c r="A1627" s="100">
        <v>593</v>
      </c>
      <c r="B1627" s="107">
        <v>34196</v>
      </c>
      <c r="C1627" s="101">
        <v>437.63</v>
      </c>
      <c r="D1627" s="102">
        <v>712.92</v>
      </c>
      <c r="E1627" s="102">
        <f t="shared" si="19"/>
        <v>98.742382271468145</v>
      </c>
      <c r="F1627" s="77">
        <v>2.19</v>
      </c>
      <c r="G1627" s="77">
        <v>0</v>
      </c>
      <c r="H1627" s="77">
        <v>0</v>
      </c>
      <c r="J1627" s="77">
        <f t="shared" si="18"/>
        <v>2.19</v>
      </c>
      <c r="K1627" s="103">
        <v>0</v>
      </c>
      <c r="L1627" s="104">
        <v>1.05</v>
      </c>
      <c r="M1627" s="105">
        <v>0</v>
      </c>
    </row>
    <row r="1628" spans="1:13" x14ac:dyDescent="0.25">
      <c r="A1628" s="100">
        <v>594</v>
      </c>
      <c r="B1628" s="107">
        <v>34197</v>
      </c>
      <c r="C1628" s="101">
        <v>437.62</v>
      </c>
      <c r="D1628" s="102">
        <v>712.68</v>
      </c>
      <c r="E1628" s="102">
        <f t="shared" si="19"/>
        <v>98.70914127423822</v>
      </c>
      <c r="F1628" s="77">
        <v>4.72</v>
      </c>
      <c r="G1628" s="77">
        <v>0</v>
      </c>
      <c r="H1628" s="77">
        <v>0</v>
      </c>
      <c r="J1628" s="77">
        <f t="shared" si="18"/>
        <v>4.72</v>
      </c>
      <c r="K1628" s="103">
        <v>3.69</v>
      </c>
      <c r="L1628" s="104">
        <v>2.02</v>
      </c>
      <c r="M1628" s="105">
        <v>0</v>
      </c>
    </row>
    <row r="1629" spans="1:13" x14ac:dyDescent="0.25">
      <c r="A1629" s="100">
        <v>595</v>
      </c>
      <c r="B1629" s="107">
        <v>34198</v>
      </c>
      <c r="C1629" s="101">
        <v>437.57</v>
      </c>
      <c r="D1629" s="102">
        <v>711.45</v>
      </c>
      <c r="E1629" s="102">
        <f t="shared" si="19"/>
        <v>98.538781163434905</v>
      </c>
      <c r="F1629" s="77">
        <v>4.5999999999999996</v>
      </c>
      <c r="G1629" s="77">
        <v>0</v>
      </c>
      <c r="H1629" s="77">
        <v>0</v>
      </c>
      <c r="J1629" s="77">
        <f t="shared" si="18"/>
        <v>4.5999999999999996</v>
      </c>
      <c r="K1629" s="103">
        <v>1.65</v>
      </c>
      <c r="L1629" s="104">
        <v>2.42</v>
      </c>
      <c r="M1629" s="105">
        <v>0</v>
      </c>
    </row>
    <row r="1630" spans="1:13" x14ac:dyDescent="0.25">
      <c r="A1630" s="100">
        <v>596</v>
      </c>
      <c r="B1630" s="107">
        <v>34199</v>
      </c>
      <c r="C1630" s="101">
        <v>437.45</v>
      </c>
      <c r="D1630" s="102">
        <v>708.5</v>
      </c>
      <c r="E1630" s="102">
        <f t="shared" si="19"/>
        <v>98.13019390581718</v>
      </c>
      <c r="F1630" s="77">
        <v>4.1399999999999997</v>
      </c>
      <c r="G1630" s="77">
        <v>0</v>
      </c>
      <c r="H1630" s="77">
        <v>0</v>
      </c>
      <c r="J1630" s="77">
        <f t="shared" si="18"/>
        <v>4.1399999999999997</v>
      </c>
      <c r="K1630" s="103">
        <v>1.74</v>
      </c>
      <c r="L1630" s="104">
        <v>2.1800000000000002</v>
      </c>
      <c r="M1630" s="105">
        <v>0</v>
      </c>
    </row>
    <row r="1631" spans="1:13" x14ac:dyDescent="0.25">
      <c r="A1631" s="100">
        <v>597</v>
      </c>
      <c r="B1631" s="107">
        <v>34200</v>
      </c>
      <c r="C1631" s="101">
        <v>437.35</v>
      </c>
      <c r="D1631" s="102">
        <v>706.1</v>
      </c>
      <c r="E1631" s="102">
        <f t="shared" si="19"/>
        <v>97.797783933518019</v>
      </c>
      <c r="F1631" s="77">
        <v>6.51</v>
      </c>
      <c r="G1631" s="77">
        <v>0</v>
      </c>
      <c r="H1631" s="77">
        <v>0</v>
      </c>
      <c r="J1631" s="77">
        <f t="shared" si="18"/>
        <v>6.51</v>
      </c>
      <c r="K1631" s="103">
        <v>2.41</v>
      </c>
      <c r="L1631" s="104">
        <v>3.4</v>
      </c>
      <c r="M1631" s="105">
        <v>0</v>
      </c>
    </row>
    <row r="1632" spans="1:13" x14ac:dyDescent="0.25">
      <c r="A1632" s="100">
        <v>598</v>
      </c>
      <c r="B1632" s="107">
        <v>34201</v>
      </c>
      <c r="C1632" s="101">
        <v>437.18</v>
      </c>
      <c r="D1632" s="102">
        <v>702</v>
      </c>
      <c r="E1632" s="102">
        <f t="shared" si="19"/>
        <v>97.229916897506925</v>
      </c>
      <c r="F1632" s="77">
        <v>6.1</v>
      </c>
      <c r="G1632" s="77">
        <v>0</v>
      </c>
      <c r="H1632" s="77">
        <v>0</v>
      </c>
      <c r="J1632" s="77">
        <f t="shared" si="18"/>
        <v>6.1</v>
      </c>
      <c r="K1632" s="103">
        <v>1.94</v>
      </c>
      <c r="L1632" s="104">
        <v>3.21</v>
      </c>
      <c r="M1632" s="105">
        <v>0</v>
      </c>
    </row>
    <row r="1633" spans="1:13" x14ac:dyDescent="0.25">
      <c r="A1633" s="100">
        <v>599</v>
      </c>
      <c r="B1633" s="107">
        <v>34202</v>
      </c>
      <c r="C1633" s="101">
        <v>437.01</v>
      </c>
      <c r="D1633" s="102">
        <v>697.84</v>
      </c>
      <c r="E1633" s="102">
        <f t="shared" si="19"/>
        <v>96.653739612188375</v>
      </c>
      <c r="F1633" s="77">
        <v>4.47</v>
      </c>
      <c r="G1633" s="77">
        <v>0</v>
      </c>
      <c r="H1633" s="77">
        <v>0</v>
      </c>
      <c r="J1633" s="77">
        <f t="shared" si="18"/>
        <v>4.47</v>
      </c>
      <c r="K1633" s="103">
        <v>1.85</v>
      </c>
      <c r="L1633" s="104">
        <v>2.2799999999999998</v>
      </c>
      <c r="M1633" s="105">
        <v>0</v>
      </c>
    </row>
    <row r="1634" spans="1:13" x14ac:dyDescent="0.25">
      <c r="A1634" s="100">
        <v>600</v>
      </c>
      <c r="B1634" s="107">
        <v>34203</v>
      </c>
      <c r="C1634" s="101">
        <v>436.9</v>
      </c>
      <c r="D1634" s="102">
        <v>695.2</v>
      </c>
      <c r="E1634" s="102">
        <f t="shared" si="19"/>
        <v>96.288088642659289</v>
      </c>
      <c r="F1634" s="77">
        <v>1.77</v>
      </c>
      <c r="G1634" s="77">
        <v>0</v>
      </c>
      <c r="H1634" s="77">
        <v>0</v>
      </c>
      <c r="J1634" s="77">
        <f t="shared" si="18"/>
        <v>1.77</v>
      </c>
      <c r="K1634" s="103">
        <v>1.77</v>
      </c>
      <c r="L1634" s="104">
        <v>0.99</v>
      </c>
      <c r="M1634" s="105">
        <v>0</v>
      </c>
    </row>
    <row r="1635" spans="1:13" x14ac:dyDescent="0.25">
      <c r="A1635" s="100">
        <v>601</v>
      </c>
      <c r="B1635" s="107">
        <v>34204</v>
      </c>
      <c r="C1635" s="101">
        <v>436.9</v>
      </c>
      <c r="D1635" s="102">
        <v>675.2</v>
      </c>
      <c r="E1635" s="102">
        <f t="shared" si="19"/>
        <v>93.518005540166214</v>
      </c>
      <c r="F1635" s="77">
        <v>2.86</v>
      </c>
      <c r="G1635" s="77">
        <v>0</v>
      </c>
      <c r="H1635" s="77">
        <v>0</v>
      </c>
      <c r="J1635" s="77">
        <f t="shared" si="18"/>
        <v>2.86</v>
      </c>
      <c r="K1635" s="103">
        <v>1.66</v>
      </c>
      <c r="L1635" s="104">
        <v>1.48</v>
      </c>
      <c r="M1635" s="105">
        <v>0</v>
      </c>
    </row>
    <row r="1636" spans="1:13" x14ac:dyDescent="0.25">
      <c r="A1636" s="100">
        <v>602</v>
      </c>
      <c r="B1636" s="107">
        <v>34205</v>
      </c>
      <c r="C1636" s="101">
        <v>436.85</v>
      </c>
      <c r="D1636" s="102">
        <v>694</v>
      </c>
      <c r="E1636" s="102">
        <f t="shared" si="19"/>
        <v>96.121883656509695</v>
      </c>
      <c r="F1636" s="77">
        <v>3.49</v>
      </c>
      <c r="G1636" s="77">
        <v>0</v>
      </c>
      <c r="H1636" s="77">
        <v>0</v>
      </c>
      <c r="J1636" s="77">
        <f t="shared" si="18"/>
        <v>3.49</v>
      </c>
      <c r="K1636" s="103">
        <v>1.0900000000000001</v>
      </c>
      <c r="L1636" s="104">
        <v>2.1</v>
      </c>
      <c r="M1636" s="105">
        <v>0</v>
      </c>
    </row>
    <row r="1637" spans="1:13" x14ac:dyDescent="0.25">
      <c r="A1637" s="100">
        <v>603</v>
      </c>
      <c r="B1637" s="107">
        <v>34206</v>
      </c>
      <c r="C1637" s="101">
        <v>436.75</v>
      </c>
      <c r="D1637" s="102">
        <v>691.6</v>
      </c>
      <c r="E1637" s="102">
        <f t="shared" si="19"/>
        <v>95.78947368421052</v>
      </c>
      <c r="F1637" s="77">
        <v>5.33</v>
      </c>
      <c r="G1637" s="77">
        <v>0</v>
      </c>
      <c r="H1637" s="77">
        <v>0</v>
      </c>
      <c r="J1637" s="77">
        <f t="shared" si="18"/>
        <v>5.33</v>
      </c>
      <c r="K1637" s="103">
        <v>2.06</v>
      </c>
      <c r="L1637" s="104">
        <v>2.7</v>
      </c>
      <c r="M1637" s="105">
        <v>0</v>
      </c>
    </row>
    <row r="1638" spans="1:13" x14ac:dyDescent="0.25">
      <c r="A1638" s="100">
        <v>604</v>
      </c>
      <c r="B1638" s="107">
        <v>34207</v>
      </c>
      <c r="C1638" s="101">
        <v>436.61</v>
      </c>
      <c r="D1638" s="102">
        <v>688.33</v>
      </c>
      <c r="E1638" s="102">
        <f t="shared" si="19"/>
        <v>95.336565096952924</v>
      </c>
      <c r="F1638" s="77">
        <v>4.34</v>
      </c>
      <c r="G1638" s="77">
        <v>0</v>
      </c>
      <c r="H1638" s="77">
        <v>0</v>
      </c>
      <c r="J1638" s="77">
        <f t="shared" si="18"/>
        <v>4.34</v>
      </c>
      <c r="K1638" s="103">
        <v>1.65</v>
      </c>
      <c r="L1638" s="104">
        <v>2.33</v>
      </c>
      <c r="M1638" s="105">
        <v>0</v>
      </c>
    </row>
    <row r="1639" spans="1:13" x14ac:dyDescent="0.25">
      <c r="A1639" s="100">
        <v>605</v>
      </c>
      <c r="B1639" s="107">
        <v>34208</v>
      </c>
      <c r="C1639" s="101">
        <v>436.49</v>
      </c>
      <c r="D1639" s="102">
        <v>685.64</v>
      </c>
      <c r="E1639" s="102">
        <f t="shared" si="19"/>
        <v>94.963988919667585</v>
      </c>
      <c r="F1639" s="77">
        <v>4.3899999999999997</v>
      </c>
      <c r="G1639" s="77">
        <v>0</v>
      </c>
      <c r="H1639" s="77">
        <v>0</v>
      </c>
      <c r="J1639" s="77">
        <f t="shared" si="18"/>
        <v>4.3899999999999997</v>
      </c>
      <c r="K1639" s="103">
        <v>1.33</v>
      </c>
      <c r="L1639" s="104">
        <v>2.48</v>
      </c>
      <c r="M1639" s="105">
        <v>0</v>
      </c>
    </row>
    <row r="1640" spans="1:13" x14ac:dyDescent="0.25">
      <c r="A1640" s="100">
        <v>606</v>
      </c>
      <c r="B1640" s="107">
        <v>34209</v>
      </c>
      <c r="C1640" s="101">
        <v>436.37</v>
      </c>
      <c r="D1640" s="102">
        <v>682.58</v>
      </c>
      <c r="E1640" s="102">
        <f t="shared" si="19"/>
        <v>94.54016620498615</v>
      </c>
      <c r="F1640" s="77">
        <v>4.96</v>
      </c>
      <c r="G1640" s="77">
        <v>0</v>
      </c>
      <c r="H1640" s="77">
        <v>0</v>
      </c>
      <c r="J1640" s="77">
        <f t="shared" si="18"/>
        <v>4.96</v>
      </c>
      <c r="K1640" s="103">
        <v>1.67</v>
      </c>
      <c r="L1640" s="104">
        <v>2.56</v>
      </c>
      <c r="M1640" s="105">
        <v>0</v>
      </c>
    </row>
    <row r="1641" spans="1:13" x14ac:dyDescent="0.25">
      <c r="A1641" s="100">
        <v>607</v>
      </c>
      <c r="B1641" s="107">
        <v>34210</v>
      </c>
      <c r="C1641" s="101">
        <v>436.23</v>
      </c>
      <c r="D1641" s="102">
        <v>679.29</v>
      </c>
      <c r="E1641" s="102">
        <f t="shared" si="19"/>
        <v>94.084487534626035</v>
      </c>
      <c r="F1641" s="77">
        <v>3.07</v>
      </c>
      <c r="G1641" s="77">
        <v>0</v>
      </c>
      <c r="H1641" s="77">
        <v>0</v>
      </c>
      <c r="J1641" s="77">
        <f t="shared" si="18"/>
        <v>3.07</v>
      </c>
      <c r="K1641" s="103">
        <v>3.53</v>
      </c>
      <c r="L1641" s="104">
        <v>1.74</v>
      </c>
      <c r="M1641" s="105">
        <v>0</v>
      </c>
    </row>
    <row r="1642" spans="1:13" x14ac:dyDescent="0.25">
      <c r="A1642" s="100">
        <v>608</v>
      </c>
      <c r="B1642" s="107">
        <v>34211</v>
      </c>
      <c r="C1642" s="101">
        <v>436.25</v>
      </c>
      <c r="D1642" s="102">
        <v>679.75</v>
      </c>
      <c r="E1642" s="102">
        <f t="shared" si="19"/>
        <v>94.14819944598338</v>
      </c>
      <c r="F1642" s="77">
        <v>5.25</v>
      </c>
      <c r="G1642" s="77">
        <v>0</v>
      </c>
      <c r="H1642" s="77">
        <v>0</v>
      </c>
      <c r="J1642" s="77">
        <f t="shared" si="18"/>
        <v>5.25</v>
      </c>
      <c r="K1642" s="103">
        <v>2.9</v>
      </c>
      <c r="L1642" s="104">
        <v>2.83</v>
      </c>
      <c r="M1642" s="105">
        <v>0</v>
      </c>
    </row>
    <row r="1643" spans="1:13" x14ac:dyDescent="0.25">
      <c r="A1643" s="100">
        <v>609</v>
      </c>
      <c r="B1643" s="107">
        <v>34212</v>
      </c>
      <c r="C1643" s="101">
        <v>436.15</v>
      </c>
      <c r="D1643" s="102">
        <v>677.4</v>
      </c>
      <c r="E1643" s="102">
        <f t="shared" si="19"/>
        <v>93.822714681440445</v>
      </c>
      <c r="F1643" s="77">
        <v>4.37</v>
      </c>
      <c r="G1643" s="77">
        <v>0</v>
      </c>
      <c r="H1643" s="77">
        <v>0</v>
      </c>
      <c r="J1643" s="77">
        <f t="shared" si="18"/>
        <v>4.37</v>
      </c>
      <c r="K1643" s="103">
        <v>1.79</v>
      </c>
      <c r="L1643" s="104">
        <v>2.38</v>
      </c>
      <c r="M1643" s="105">
        <v>0</v>
      </c>
    </row>
    <row r="1644" spans="1:13" x14ac:dyDescent="0.25">
      <c r="A1644" s="100">
        <v>610</v>
      </c>
      <c r="B1644" s="107">
        <v>34213</v>
      </c>
      <c r="C1644" s="101">
        <v>436.04</v>
      </c>
      <c r="D1644" s="102">
        <v>674.82</v>
      </c>
      <c r="E1644" s="102">
        <f t="shared" si="19"/>
        <v>93.465373961218845</v>
      </c>
      <c r="F1644" s="77">
        <v>6.73</v>
      </c>
      <c r="G1644" s="77">
        <v>0</v>
      </c>
      <c r="H1644" s="77">
        <v>0</v>
      </c>
      <c r="J1644" s="77">
        <f t="shared" si="18"/>
        <v>6.73</v>
      </c>
      <c r="K1644" s="103">
        <v>3.89</v>
      </c>
      <c r="L1644" s="104">
        <v>3.53</v>
      </c>
      <c r="M1644" s="105">
        <v>0</v>
      </c>
    </row>
    <row r="1645" spans="1:13" x14ac:dyDescent="0.25">
      <c r="A1645" s="100">
        <v>611</v>
      </c>
      <c r="B1645" s="107">
        <v>34214</v>
      </c>
      <c r="C1645" s="101">
        <v>435.92</v>
      </c>
      <c r="D1645" s="102">
        <v>671.98</v>
      </c>
      <c r="E1645" s="102">
        <f t="shared" si="19"/>
        <v>93.072022160664829</v>
      </c>
      <c r="F1645" s="77">
        <v>7.97</v>
      </c>
      <c r="G1645" s="77">
        <v>0</v>
      </c>
      <c r="H1645" s="77">
        <v>0</v>
      </c>
      <c r="J1645" s="77">
        <f t="shared" si="18"/>
        <v>7.97</v>
      </c>
      <c r="K1645" s="103">
        <v>1.93</v>
      </c>
      <c r="L1645" s="104">
        <v>4.1500000000000004</v>
      </c>
      <c r="M1645" s="105">
        <v>0</v>
      </c>
    </row>
    <row r="1646" spans="1:13" x14ac:dyDescent="0.25">
      <c r="A1646" s="100">
        <v>612</v>
      </c>
      <c r="B1646" s="107">
        <v>34215</v>
      </c>
      <c r="C1646" s="101">
        <v>435.66</v>
      </c>
      <c r="D1646" s="102">
        <v>665.94</v>
      </c>
      <c r="E1646" s="102">
        <f t="shared" si="19"/>
        <v>92.23545706371192</v>
      </c>
      <c r="F1646" s="77">
        <v>8.2200000000000006</v>
      </c>
      <c r="G1646" s="77">
        <v>0</v>
      </c>
      <c r="H1646" s="77">
        <v>0</v>
      </c>
      <c r="J1646" s="77">
        <f t="shared" si="18"/>
        <v>8.2200000000000006</v>
      </c>
      <c r="K1646" s="103">
        <v>2.87</v>
      </c>
      <c r="L1646" s="104">
        <v>4.25</v>
      </c>
      <c r="M1646" s="105">
        <v>0</v>
      </c>
    </row>
    <row r="1647" spans="1:13" x14ac:dyDescent="0.25">
      <c r="A1647" s="100">
        <v>613</v>
      </c>
      <c r="B1647" s="107">
        <v>34216</v>
      </c>
      <c r="C1647" s="101">
        <v>435.43</v>
      </c>
      <c r="D1647" s="102">
        <v>660.59</v>
      </c>
      <c r="E1647" s="102">
        <f t="shared" si="19"/>
        <v>91.49445983379502</v>
      </c>
      <c r="F1647" s="77">
        <v>7.44</v>
      </c>
      <c r="G1647" s="77">
        <v>0</v>
      </c>
      <c r="H1647" s="77">
        <v>0</v>
      </c>
      <c r="J1647" s="77">
        <f t="shared" si="18"/>
        <v>7.44</v>
      </c>
      <c r="K1647" s="103">
        <v>1.8</v>
      </c>
      <c r="L1647" s="104">
        <v>3.72</v>
      </c>
      <c r="M1647" s="105">
        <v>0</v>
      </c>
    </row>
    <row r="1648" spans="1:13" x14ac:dyDescent="0.25">
      <c r="A1648" s="100">
        <v>614</v>
      </c>
      <c r="B1648" s="107">
        <v>34217</v>
      </c>
      <c r="C1648" s="101">
        <v>435.2</v>
      </c>
      <c r="D1648" s="102">
        <v>655.29999999999995</v>
      </c>
      <c r="E1648" s="102">
        <f t="shared" si="19"/>
        <v>90.76177285318559</v>
      </c>
      <c r="F1648" s="77">
        <v>4.3600000000000003</v>
      </c>
      <c r="G1648" s="77">
        <v>0</v>
      </c>
      <c r="H1648" s="77">
        <v>0</v>
      </c>
      <c r="J1648" s="77">
        <f t="shared" si="18"/>
        <v>4.3600000000000003</v>
      </c>
      <c r="K1648" s="103">
        <v>1.84</v>
      </c>
      <c r="L1648" s="104">
        <v>2.4300000000000002</v>
      </c>
      <c r="M1648" s="105">
        <v>0</v>
      </c>
    </row>
    <row r="1649" spans="1:13" x14ac:dyDescent="0.25">
      <c r="A1649" s="100">
        <v>615</v>
      </c>
      <c r="B1649" s="107">
        <v>34218</v>
      </c>
      <c r="C1649" s="101">
        <v>435.09</v>
      </c>
      <c r="D1649" s="102">
        <v>652.78</v>
      </c>
      <c r="E1649" s="102">
        <f t="shared" si="19"/>
        <v>90.41274238227146</v>
      </c>
      <c r="F1649" s="77">
        <v>7.24</v>
      </c>
      <c r="G1649" s="77">
        <v>0</v>
      </c>
      <c r="H1649" s="77">
        <v>0</v>
      </c>
      <c r="J1649" s="77">
        <f t="shared" si="18"/>
        <v>7.24</v>
      </c>
      <c r="K1649" s="103">
        <v>2.08</v>
      </c>
      <c r="L1649" s="104">
        <v>3.86</v>
      </c>
      <c r="M1649" s="105">
        <v>0</v>
      </c>
    </row>
    <row r="1650" spans="1:13" x14ac:dyDescent="0.25">
      <c r="A1650" s="100">
        <v>616</v>
      </c>
      <c r="B1650" s="107">
        <v>34219</v>
      </c>
      <c r="C1650" s="101">
        <v>434.86</v>
      </c>
      <c r="D1650" s="102">
        <v>647.62</v>
      </c>
      <c r="E1650" s="102">
        <f t="shared" si="19"/>
        <v>89.698060941828246</v>
      </c>
      <c r="F1650" s="77">
        <v>9.34</v>
      </c>
      <c r="G1650" s="77">
        <v>0</v>
      </c>
      <c r="H1650" s="77">
        <v>0</v>
      </c>
      <c r="J1650" s="77">
        <f t="shared" si="18"/>
        <v>9.34</v>
      </c>
      <c r="K1650" s="103">
        <v>4.21</v>
      </c>
      <c r="L1650" s="104">
        <v>3.89</v>
      </c>
      <c r="M1650" s="105">
        <v>0</v>
      </c>
    </row>
    <row r="1651" spans="1:13" x14ac:dyDescent="0.25">
      <c r="A1651" s="100">
        <v>617</v>
      </c>
      <c r="B1651" s="107">
        <v>34220</v>
      </c>
      <c r="C1651" s="101">
        <v>434.63</v>
      </c>
      <c r="D1651" s="102">
        <v>642.49</v>
      </c>
      <c r="E1651" s="102">
        <f t="shared" si="19"/>
        <v>88.98753462603878</v>
      </c>
      <c r="F1651" s="77">
        <v>7.77</v>
      </c>
      <c r="G1651" s="77">
        <v>0</v>
      </c>
      <c r="H1651" s="77">
        <v>0</v>
      </c>
      <c r="J1651" s="77">
        <f t="shared" si="18"/>
        <v>7.77</v>
      </c>
      <c r="K1651" s="103">
        <v>2.46</v>
      </c>
      <c r="L1651" s="104">
        <v>4.01</v>
      </c>
      <c r="M1651" s="105">
        <v>0</v>
      </c>
    </row>
    <row r="1652" spans="1:13" x14ac:dyDescent="0.25">
      <c r="A1652" s="100">
        <v>618</v>
      </c>
      <c r="B1652" s="107">
        <v>34221</v>
      </c>
      <c r="C1652" s="101">
        <v>434.39</v>
      </c>
      <c r="D1652" s="102">
        <v>637.17999999999995</v>
      </c>
      <c r="E1652" s="102">
        <f t="shared" si="19"/>
        <v>88.252077562326861</v>
      </c>
      <c r="F1652" s="77">
        <v>8.2100000000000009</v>
      </c>
      <c r="G1652" s="77">
        <v>0</v>
      </c>
      <c r="H1652" s="77">
        <v>0</v>
      </c>
      <c r="J1652" s="77">
        <f t="shared" si="18"/>
        <v>8.2100000000000009</v>
      </c>
      <c r="K1652" s="103">
        <v>1.93</v>
      </c>
      <c r="L1652" s="104">
        <v>4.2699999999999996</v>
      </c>
      <c r="M1652" s="105">
        <v>0</v>
      </c>
    </row>
    <row r="1653" spans="1:13" x14ac:dyDescent="0.25">
      <c r="A1653" s="100">
        <v>619</v>
      </c>
      <c r="B1653" s="107">
        <v>34222</v>
      </c>
      <c r="C1653" s="101">
        <v>434.1</v>
      </c>
      <c r="D1653" s="102">
        <v>630.9</v>
      </c>
      <c r="E1653" s="102">
        <f t="shared" si="19"/>
        <v>87.38227146814404</v>
      </c>
      <c r="F1653" s="77">
        <v>7.84</v>
      </c>
      <c r="G1653" s="77">
        <v>0</v>
      </c>
      <c r="H1653" s="77">
        <v>0</v>
      </c>
      <c r="J1653" s="77">
        <f t="shared" si="18"/>
        <v>7.84</v>
      </c>
      <c r="K1653" s="103">
        <v>1.55</v>
      </c>
      <c r="L1653" s="104">
        <v>4.0999999999999996</v>
      </c>
      <c r="M1653" s="105">
        <v>0</v>
      </c>
    </row>
    <row r="1654" spans="1:13" x14ac:dyDescent="0.25">
      <c r="A1654" s="100">
        <v>620</v>
      </c>
      <c r="B1654" s="107">
        <v>34223</v>
      </c>
      <c r="C1654" s="101">
        <v>433.81</v>
      </c>
      <c r="D1654" s="102">
        <v>624.61</v>
      </c>
      <c r="E1654" s="102">
        <f t="shared" si="19"/>
        <v>86.511080332409975</v>
      </c>
      <c r="F1654" s="77">
        <v>5.79</v>
      </c>
      <c r="G1654" s="77">
        <v>0</v>
      </c>
      <c r="H1654" s="77">
        <v>0</v>
      </c>
      <c r="J1654" s="77">
        <f t="shared" si="18"/>
        <v>5.79</v>
      </c>
      <c r="K1654" s="103">
        <v>1.91</v>
      </c>
      <c r="L1654" s="104">
        <v>2.99</v>
      </c>
      <c r="M1654" s="105">
        <v>0</v>
      </c>
    </row>
    <row r="1655" spans="1:13" x14ac:dyDescent="0.25">
      <c r="A1655" s="100">
        <v>621</v>
      </c>
      <c r="B1655" s="107">
        <v>34224</v>
      </c>
      <c r="C1655" s="101">
        <v>433.63</v>
      </c>
      <c r="D1655" s="102">
        <v>620.73</v>
      </c>
      <c r="E1655" s="102">
        <f t="shared" si="19"/>
        <v>85.973684210526315</v>
      </c>
      <c r="F1655" s="77">
        <v>1.87</v>
      </c>
      <c r="G1655" s="77">
        <v>0</v>
      </c>
      <c r="H1655" s="77">
        <v>0</v>
      </c>
      <c r="J1655" s="77">
        <f t="shared" si="18"/>
        <v>1.87</v>
      </c>
      <c r="K1655" s="103">
        <v>1.66</v>
      </c>
      <c r="L1655" s="104">
        <v>0.98</v>
      </c>
      <c r="M1655" s="105">
        <v>0</v>
      </c>
    </row>
    <row r="1656" spans="1:13" x14ac:dyDescent="0.25">
      <c r="A1656" s="100">
        <v>622</v>
      </c>
      <c r="B1656" s="107">
        <v>34225</v>
      </c>
      <c r="C1656" s="101">
        <v>433.62</v>
      </c>
      <c r="D1656" s="102">
        <v>620.52</v>
      </c>
      <c r="E1656" s="102">
        <f t="shared" si="19"/>
        <v>85.94459833795014</v>
      </c>
      <c r="F1656" s="77">
        <v>5.21</v>
      </c>
      <c r="G1656" s="77">
        <v>0</v>
      </c>
      <c r="H1656" s="77">
        <v>0</v>
      </c>
      <c r="J1656" s="77">
        <f t="shared" si="18"/>
        <v>5.21</v>
      </c>
      <c r="K1656" s="103">
        <v>1.54</v>
      </c>
      <c r="L1656" s="104">
        <v>2.7</v>
      </c>
      <c r="M1656" s="105">
        <v>0</v>
      </c>
    </row>
    <row r="1657" spans="1:13" x14ac:dyDescent="0.25">
      <c r="A1657" s="100">
        <v>623</v>
      </c>
      <c r="B1657" s="107">
        <v>34226</v>
      </c>
      <c r="C1657" s="101">
        <v>433.45</v>
      </c>
      <c r="D1657" s="102">
        <v>616.85</v>
      </c>
      <c r="E1657" s="102">
        <f t="shared" si="19"/>
        <v>85.436288088642669</v>
      </c>
      <c r="F1657" s="77">
        <v>6.14</v>
      </c>
      <c r="G1657" s="77">
        <v>0</v>
      </c>
      <c r="H1657" s="77">
        <v>0</v>
      </c>
      <c r="J1657" s="77">
        <f t="shared" ref="J1657:J1720" si="20">SUM(F1657:H1657)</f>
        <v>6.14</v>
      </c>
      <c r="K1657" s="103">
        <v>1.63</v>
      </c>
      <c r="L1657" s="104">
        <v>3.02</v>
      </c>
      <c r="M1657" s="105">
        <v>0</v>
      </c>
    </row>
    <row r="1658" spans="1:13" x14ac:dyDescent="0.25">
      <c r="A1658" s="100">
        <v>624</v>
      </c>
      <c r="B1658" s="107">
        <v>34227</v>
      </c>
      <c r="C1658" s="101">
        <v>433.24</v>
      </c>
      <c r="D1658" s="102">
        <v>612.34</v>
      </c>
      <c r="E1658" s="102">
        <f t="shared" ref="E1658:E1721" si="21">(D1658/722)*100</f>
        <v>84.81163434903047</v>
      </c>
      <c r="F1658" s="77">
        <v>5.1100000000000003</v>
      </c>
      <c r="G1658" s="77">
        <v>0</v>
      </c>
      <c r="H1658" s="77">
        <v>0</v>
      </c>
      <c r="J1658" s="77">
        <f t="shared" si="20"/>
        <v>5.1100000000000003</v>
      </c>
      <c r="K1658" s="103">
        <v>1.75</v>
      </c>
      <c r="L1658" s="104">
        <v>2.56</v>
      </c>
      <c r="M1658" s="105">
        <v>0</v>
      </c>
    </row>
    <row r="1659" spans="1:13" x14ac:dyDescent="0.25">
      <c r="A1659" s="100">
        <v>625</v>
      </c>
      <c r="B1659" s="107">
        <v>34228</v>
      </c>
      <c r="C1659" s="101">
        <v>433.08</v>
      </c>
      <c r="D1659" s="102">
        <v>608.98</v>
      </c>
      <c r="E1659" s="102">
        <f t="shared" si="21"/>
        <v>84.34626038781164</v>
      </c>
      <c r="F1659" s="77">
        <v>7.06</v>
      </c>
      <c r="G1659" s="77">
        <v>0</v>
      </c>
      <c r="H1659" s="77">
        <v>0</v>
      </c>
      <c r="J1659" s="77">
        <f t="shared" si="20"/>
        <v>7.06</v>
      </c>
      <c r="K1659" s="103">
        <v>0</v>
      </c>
      <c r="L1659" s="104">
        <v>3.37</v>
      </c>
      <c r="M1659" s="105">
        <v>0</v>
      </c>
    </row>
    <row r="1660" spans="1:13" x14ac:dyDescent="0.25">
      <c r="A1660" s="100">
        <v>626</v>
      </c>
      <c r="B1660" s="107">
        <v>34229</v>
      </c>
      <c r="C1660" s="101">
        <v>432.95</v>
      </c>
      <c r="D1660" s="102">
        <v>606.25</v>
      </c>
      <c r="E1660" s="102">
        <f t="shared" si="21"/>
        <v>83.968144044321321</v>
      </c>
      <c r="F1660" s="77">
        <v>6.43</v>
      </c>
      <c r="G1660" s="77">
        <v>0</v>
      </c>
      <c r="H1660" s="77">
        <v>0</v>
      </c>
      <c r="J1660" s="77">
        <f t="shared" si="20"/>
        <v>6.43</v>
      </c>
      <c r="K1660" s="103">
        <v>0</v>
      </c>
      <c r="L1660" s="104">
        <v>3.17</v>
      </c>
      <c r="M1660" s="105">
        <v>0</v>
      </c>
    </row>
    <row r="1661" spans="1:13" x14ac:dyDescent="0.25">
      <c r="A1661" s="100">
        <v>627</v>
      </c>
      <c r="B1661" s="107">
        <v>34230</v>
      </c>
      <c r="C1661" s="101">
        <v>432.67</v>
      </c>
      <c r="D1661" s="102">
        <v>600.37</v>
      </c>
      <c r="E1661" s="102">
        <f t="shared" si="21"/>
        <v>83.153739612188375</v>
      </c>
      <c r="F1661" s="77">
        <v>6.48</v>
      </c>
      <c r="G1661" s="77">
        <v>0</v>
      </c>
      <c r="H1661" s="77">
        <v>0</v>
      </c>
      <c r="J1661" s="77">
        <f t="shared" si="20"/>
        <v>6.48</v>
      </c>
      <c r="K1661" s="103">
        <v>1.91</v>
      </c>
      <c r="L1661" s="104">
        <v>3.37</v>
      </c>
      <c r="M1661" s="105">
        <v>0</v>
      </c>
    </row>
    <row r="1662" spans="1:13" x14ac:dyDescent="0.25">
      <c r="A1662" s="100">
        <v>628</v>
      </c>
      <c r="B1662" s="107">
        <v>34231</v>
      </c>
      <c r="C1662" s="101">
        <v>432.45</v>
      </c>
      <c r="D1662" s="102">
        <v>595.79999999999995</v>
      </c>
      <c r="E1662" s="102">
        <f t="shared" si="21"/>
        <v>82.52077562326869</v>
      </c>
      <c r="F1662" s="77">
        <v>3.69</v>
      </c>
      <c r="G1662" s="77">
        <v>0</v>
      </c>
      <c r="H1662" s="77">
        <v>0</v>
      </c>
      <c r="J1662" s="77">
        <f t="shared" si="20"/>
        <v>3.69</v>
      </c>
      <c r="K1662" s="103">
        <v>1.64</v>
      </c>
      <c r="L1662" s="104">
        <v>1.74</v>
      </c>
      <c r="M1662" s="105">
        <v>0</v>
      </c>
    </row>
    <row r="1663" spans="1:13" x14ac:dyDescent="0.25">
      <c r="A1663" s="100">
        <v>629</v>
      </c>
      <c r="B1663" s="107">
        <v>34232</v>
      </c>
      <c r="C1663" s="101">
        <v>432.35</v>
      </c>
      <c r="D1663" s="102">
        <v>593.73</v>
      </c>
      <c r="E1663" s="102">
        <f t="shared" si="21"/>
        <v>82.23407202216066</v>
      </c>
      <c r="F1663" s="77">
        <v>6.46</v>
      </c>
      <c r="G1663" s="77">
        <v>0</v>
      </c>
      <c r="H1663" s="77">
        <v>0</v>
      </c>
      <c r="J1663" s="77">
        <f t="shared" si="20"/>
        <v>6.46</v>
      </c>
      <c r="K1663" s="103">
        <v>1.71</v>
      </c>
      <c r="L1663" s="104">
        <v>3.16</v>
      </c>
      <c r="M1663" s="105">
        <v>0.6</v>
      </c>
    </row>
    <row r="1664" spans="1:13" x14ac:dyDescent="0.25">
      <c r="A1664" s="100">
        <v>630</v>
      </c>
      <c r="B1664" s="107">
        <v>34233</v>
      </c>
      <c r="C1664" s="101">
        <v>432.12</v>
      </c>
      <c r="D1664" s="102">
        <v>589.1</v>
      </c>
      <c r="E1664" s="102">
        <f t="shared" si="21"/>
        <v>81.59279778393352</v>
      </c>
      <c r="F1664" s="77">
        <v>6.73</v>
      </c>
      <c r="G1664" s="77">
        <v>0</v>
      </c>
      <c r="H1664" s="77">
        <v>0</v>
      </c>
      <c r="J1664" s="77">
        <f t="shared" si="20"/>
        <v>6.73</v>
      </c>
      <c r="K1664" s="103">
        <v>6.33</v>
      </c>
      <c r="L1664" s="104">
        <v>3.35</v>
      </c>
      <c r="M1664" s="105">
        <v>0</v>
      </c>
    </row>
    <row r="1665" spans="1:13" x14ac:dyDescent="0.25">
      <c r="A1665" s="100">
        <v>631</v>
      </c>
      <c r="B1665" s="107">
        <v>34234</v>
      </c>
      <c r="C1665" s="101">
        <v>431.9</v>
      </c>
      <c r="D1665" s="102">
        <v>584.6</v>
      </c>
      <c r="E1665" s="102">
        <f t="shared" si="21"/>
        <v>80.96952908587258</v>
      </c>
      <c r="F1665" s="77">
        <v>5.98</v>
      </c>
      <c r="G1665" s="77">
        <v>0</v>
      </c>
      <c r="H1665" s="77">
        <v>0</v>
      </c>
      <c r="J1665" s="77">
        <f t="shared" si="20"/>
        <v>5.98</v>
      </c>
      <c r="K1665" s="103">
        <v>2.58</v>
      </c>
      <c r="L1665" s="104">
        <v>2.92</v>
      </c>
      <c r="M1665" s="105">
        <v>0</v>
      </c>
    </row>
    <row r="1666" spans="1:13" x14ac:dyDescent="0.25">
      <c r="A1666" s="100">
        <v>632</v>
      </c>
      <c r="B1666" s="107">
        <v>34235</v>
      </c>
      <c r="C1666" s="101">
        <v>431.74</v>
      </c>
      <c r="D1666" s="102">
        <v>581.20000000000005</v>
      </c>
      <c r="E1666" s="102">
        <f t="shared" si="21"/>
        <v>80.498614958448755</v>
      </c>
      <c r="F1666" s="77">
        <v>8.49</v>
      </c>
      <c r="G1666" s="77">
        <v>0</v>
      </c>
      <c r="H1666" s="77">
        <v>0</v>
      </c>
      <c r="J1666" s="77">
        <f t="shared" si="20"/>
        <v>8.49</v>
      </c>
      <c r="K1666" s="103">
        <v>1.99</v>
      </c>
      <c r="L1666" s="104">
        <v>4.17</v>
      </c>
      <c r="M1666" s="105">
        <v>0</v>
      </c>
    </row>
    <row r="1667" spans="1:13" x14ac:dyDescent="0.25">
      <c r="A1667" s="100">
        <v>633</v>
      </c>
      <c r="B1667" s="107">
        <v>34236</v>
      </c>
      <c r="C1667" s="101">
        <v>431.42</v>
      </c>
      <c r="D1667" s="102">
        <v>574.70000000000005</v>
      </c>
      <c r="E1667" s="102">
        <f t="shared" si="21"/>
        <v>79.598337950138514</v>
      </c>
      <c r="F1667" s="77">
        <v>7.98</v>
      </c>
      <c r="G1667" s="77">
        <v>0</v>
      </c>
      <c r="H1667" s="77">
        <v>0</v>
      </c>
      <c r="J1667" s="77">
        <f t="shared" si="20"/>
        <v>7.98</v>
      </c>
      <c r="K1667" s="103">
        <v>0</v>
      </c>
      <c r="L1667" s="104">
        <v>3.93</v>
      </c>
      <c r="M1667" s="105">
        <v>0</v>
      </c>
    </row>
    <row r="1668" spans="1:13" x14ac:dyDescent="0.25">
      <c r="A1668" s="100">
        <v>634</v>
      </c>
      <c r="B1668" s="107">
        <v>34237</v>
      </c>
      <c r="C1668" s="101">
        <v>431.1</v>
      </c>
      <c r="D1668" s="102">
        <v>566.29999999999995</v>
      </c>
      <c r="E1668" s="102">
        <f t="shared" si="21"/>
        <v>78.43490304709141</v>
      </c>
      <c r="F1668" s="77">
        <v>7.03</v>
      </c>
      <c r="G1668" s="77">
        <v>0</v>
      </c>
      <c r="H1668" s="77">
        <v>0</v>
      </c>
      <c r="J1668" s="77">
        <f t="shared" si="20"/>
        <v>7.03</v>
      </c>
      <c r="K1668" s="103">
        <v>3.63</v>
      </c>
      <c r="L1668" s="104">
        <v>3.41</v>
      </c>
      <c r="M1668" s="105">
        <v>0</v>
      </c>
    </row>
    <row r="1669" spans="1:13" x14ac:dyDescent="0.25">
      <c r="A1669" s="100">
        <v>635</v>
      </c>
      <c r="B1669" s="107">
        <v>34238</v>
      </c>
      <c r="C1669" s="101">
        <v>430.8</v>
      </c>
      <c r="D1669" s="102">
        <v>562.9</v>
      </c>
      <c r="E1669" s="102">
        <f t="shared" si="21"/>
        <v>77.963988919667585</v>
      </c>
      <c r="F1669" s="77">
        <v>5.63</v>
      </c>
      <c r="G1669" s="77">
        <v>0</v>
      </c>
      <c r="H1669" s="77">
        <v>0</v>
      </c>
      <c r="J1669" s="77">
        <f t="shared" si="20"/>
        <v>5.63</v>
      </c>
      <c r="K1669" s="103">
        <v>1.89</v>
      </c>
      <c r="L1669" s="104">
        <v>2.6</v>
      </c>
      <c r="M1669" s="105">
        <v>0</v>
      </c>
    </row>
    <row r="1670" spans="1:13" x14ac:dyDescent="0.25">
      <c r="A1670" s="100">
        <v>636</v>
      </c>
      <c r="B1670" s="107">
        <v>34239</v>
      </c>
      <c r="C1670" s="101">
        <v>430.64</v>
      </c>
      <c r="D1670" s="102">
        <v>539.16</v>
      </c>
      <c r="E1670" s="102">
        <f t="shared" si="21"/>
        <v>74.67590027700831</v>
      </c>
      <c r="F1670" s="77">
        <v>6.7</v>
      </c>
      <c r="G1670" s="77">
        <v>0</v>
      </c>
      <c r="H1670" s="77">
        <v>0</v>
      </c>
      <c r="J1670" s="77">
        <f t="shared" si="20"/>
        <v>6.7</v>
      </c>
      <c r="K1670" s="103">
        <v>1.57</v>
      </c>
      <c r="L1670" s="104">
        <v>3.29</v>
      </c>
      <c r="M1670" s="105">
        <v>0</v>
      </c>
    </row>
    <row r="1671" spans="1:13" x14ac:dyDescent="0.25">
      <c r="A1671" s="100">
        <v>637</v>
      </c>
      <c r="B1671" s="107">
        <v>34240</v>
      </c>
      <c r="C1671" s="101">
        <v>430.38</v>
      </c>
      <c r="D1671" s="102">
        <v>554.02</v>
      </c>
      <c r="E1671" s="102">
        <f t="shared" si="21"/>
        <v>76.73407202216066</v>
      </c>
      <c r="F1671" s="77">
        <v>7.47</v>
      </c>
      <c r="G1671" s="77">
        <v>0</v>
      </c>
      <c r="H1671" s="77">
        <v>0</v>
      </c>
      <c r="J1671" s="77">
        <f t="shared" si="20"/>
        <v>7.47</v>
      </c>
      <c r="K1671" s="103">
        <v>2.83</v>
      </c>
      <c r="L1671" s="104">
        <v>3.66</v>
      </c>
      <c r="M1671" s="105">
        <v>46.6</v>
      </c>
    </row>
    <row r="1672" spans="1:13" x14ac:dyDescent="0.25">
      <c r="A1672" s="100">
        <v>638</v>
      </c>
      <c r="B1672" s="107">
        <v>34241</v>
      </c>
      <c r="C1672" s="101">
        <v>430.14</v>
      </c>
      <c r="D1672" s="102">
        <v>549.36</v>
      </c>
      <c r="E1672" s="102">
        <f t="shared" si="21"/>
        <v>76.088642659279785</v>
      </c>
      <c r="F1672" s="77">
        <v>6.42</v>
      </c>
      <c r="G1672" s="77">
        <v>0</v>
      </c>
      <c r="H1672" s="77">
        <v>0</v>
      </c>
      <c r="J1672" s="77">
        <f t="shared" si="20"/>
        <v>6.42</v>
      </c>
      <c r="K1672" s="103">
        <v>1.95</v>
      </c>
      <c r="L1672" s="104">
        <v>3.1</v>
      </c>
      <c r="M1672" s="105">
        <v>3.7</v>
      </c>
    </row>
    <row r="1673" spans="1:13" x14ac:dyDescent="0.25">
      <c r="A1673" s="100">
        <v>639</v>
      </c>
      <c r="B1673" s="107">
        <v>34242</v>
      </c>
      <c r="C1673" s="101">
        <v>430.91</v>
      </c>
      <c r="D1673" s="102">
        <v>544.89</v>
      </c>
      <c r="E1673" s="102">
        <f t="shared" si="21"/>
        <v>75.46952908587258</v>
      </c>
      <c r="F1673" s="77">
        <v>5.62</v>
      </c>
      <c r="G1673" s="77">
        <v>0</v>
      </c>
      <c r="H1673" s="77">
        <v>0</v>
      </c>
      <c r="J1673" s="77">
        <f t="shared" si="20"/>
        <v>5.62</v>
      </c>
      <c r="K1673" s="103">
        <v>0</v>
      </c>
      <c r="L1673" s="104">
        <v>2.57</v>
      </c>
      <c r="M1673" s="105">
        <v>10.3</v>
      </c>
    </row>
    <row r="1674" spans="1:13" x14ac:dyDescent="0.25">
      <c r="A1674" s="100">
        <v>640</v>
      </c>
      <c r="B1674" s="107">
        <v>34243</v>
      </c>
      <c r="C1674" s="101">
        <v>429.87</v>
      </c>
      <c r="D1674" s="102">
        <v>544.1</v>
      </c>
      <c r="E1674" s="102">
        <f t="shared" si="21"/>
        <v>75.360110803324105</v>
      </c>
      <c r="F1674" s="77">
        <v>6.95</v>
      </c>
      <c r="G1674" s="77">
        <v>0</v>
      </c>
      <c r="H1674" s="77">
        <v>0</v>
      </c>
      <c r="J1674" s="77">
        <f t="shared" si="20"/>
        <v>6.95</v>
      </c>
      <c r="K1674" s="103">
        <v>0</v>
      </c>
      <c r="L1674" s="104">
        <v>3.42</v>
      </c>
      <c r="M1674" s="105">
        <v>0</v>
      </c>
    </row>
    <row r="1675" spans="1:13" x14ac:dyDescent="0.25">
      <c r="A1675" s="100">
        <v>641</v>
      </c>
      <c r="B1675" s="107">
        <v>34244</v>
      </c>
      <c r="C1675" s="101">
        <v>429.46</v>
      </c>
      <c r="D1675" s="102">
        <v>536.14</v>
      </c>
      <c r="E1675" s="102">
        <f t="shared" si="21"/>
        <v>74.257617728531855</v>
      </c>
      <c r="F1675" s="77">
        <v>6.57</v>
      </c>
      <c r="G1675" s="77">
        <v>0</v>
      </c>
      <c r="H1675" s="77">
        <v>0</v>
      </c>
      <c r="J1675" s="77">
        <f t="shared" si="20"/>
        <v>6.57</v>
      </c>
      <c r="K1675" s="103">
        <v>1.1200000000000001</v>
      </c>
      <c r="L1675" s="104">
        <v>3.25</v>
      </c>
      <c r="M1675" s="105">
        <v>0</v>
      </c>
    </row>
    <row r="1676" spans="1:13" x14ac:dyDescent="0.25">
      <c r="A1676" s="100">
        <v>642</v>
      </c>
      <c r="B1676" s="107">
        <v>34245</v>
      </c>
      <c r="C1676" s="101">
        <v>429.18</v>
      </c>
      <c r="D1676" s="102">
        <v>530.72</v>
      </c>
      <c r="E1676" s="102">
        <f t="shared" si="21"/>
        <v>73.50692520775624</v>
      </c>
      <c r="F1676" s="77">
        <v>7.12</v>
      </c>
      <c r="G1676" s="77">
        <v>0</v>
      </c>
      <c r="H1676" s="77">
        <v>0</v>
      </c>
      <c r="J1676" s="77">
        <f t="shared" si="20"/>
        <v>7.12</v>
      </c>
      <c r="K1676" s="103">
        <v>1.8</v>
      </c>
      <c r="L1676" s="104">
        <v>0.96</v>
      </c>
      <c r="M1676" s="105">
        <v>1.2</v>
      </c>
    </row>
    <row r="1677" spans="1:13" x14ac:dyDescent="0.25">
      <c r="A1677" s="100">
        <v>643</v>
      </c>
      <c r="B1677" s="107">
        <v>34246</v>
      </c>
      <c r="C1677" s="101">
        <v>428.9</v>
      </c>
      <c r="D1677" s="102">
        <v>525.4</v>
      </c>
      <c r="E1677" s="102">
        <f t="shared" si="21"/>
        <v>72.770083102493061</v>
      </c>
      <c r="F1677" s="77">
        <v>7.23</v>
      </c>
      <c r="G1677" s="77">
        <v>0</v>
      </c>
      <c r="H1677" s="77">
        <v>0</v>
      </c>
      <c r="J1677" s="77">
        <f t="shared" si="20"/>
        <v>7.23</v>
      </c>
      <c r="K1677" s="103">
        <v>1.72</v>
      </c>
      <c r="L1677" s="104">
        <v>3.48</v>
      </c>
      <c r="M1677" s="105">
        <v>1.2</v>
      </c>
    </row>
    <row r="1678" spans="1:13" x14ac:dyDescent="0.25">
      <c r="A1678" s="100">
        <v>644</v>
      </c>
      <c r="B1678" s="107">
        <v>34247</v>
      </c>
      <c r="C1678" s="101">
        <v>428.61</v>
      </c>
      <c r="D1678" s="102">
        <v>519.89</v>
      </c>
      <c r="E1678" s="102">
        <f t="shared" si="21"/>
        <v>72.00692520775624</v>
      </c>
      <c r="F1678" s="77">
        <v>8.08</v>
      </c>
      <c r="G1678" s="77">
        <v>0</v>
      </c>
      <c r="H1678" s="77">
        <v>0</v>
      </c>
      <c r="J1678" s="77">
        <f t="shared" si="20"/>
        <v>8.08</v>
      </c>
      <c r="K1678" s="103">
        <v>1.34</v>
      </c>
      <c r="L1678" s="104">
        <v>4.08</v>
      </c>
      <c r="M1678" s="105">
        <v>8.6</v>
      </c>
    </row>
    <row r="1679" spans="1:13" x14ac:dyDescent="0.25">
      <c r="A1679" s="100">
        <v>645</v>
      </c>
      <c r="B1679" s="107">
        <v>34248</v>
      </c>
      <c r="C1679" s="101">
        <v>428.26</v>
      </c>
      <c r="D1679" s="102">
        <v>513.15</v>
      </c>
      <c r="E1679" s="102">
        <f t="shared" si="21"/>
        <v>71.07340720221606</v>
      </c>
      <c r="F1679" s="77">
        <v>7.92</v>
      </c>
      <c r="G1679" s="77">
        <v>0</v>
      </c>
      <c r="H1679" s="77">
        <v>0</v>
      </c>
      <c r="J1679" s="77">
        <f t="shared" si="20"/>
        <v>7.92</v>
      </c>
      <c r="K1679" s="103">
        <v>42.77</v>
      </c>
      <c r="L1679" s="104">
        <v>3.91</v>
      </c>
      <c r="M1679" s="105">
        <v>24.6</v>
      </c>
    </row>
    <row r="1680" spans="1:13" x14ac:dyDescent="0.25">
      <c r="A1680" s="100">
        <v>646</v>
      </c>
      <c r="B1680" s="107">
        <v>34249</v>
      </c>
      <c r="C1680" s="101">
        <v>427.94</v>
      </c>
      <c r="D1680" s="102">
        <v>518</v>
      </c>
      <c r="E1680" s="102">
        <f t="shared" si="21"/>
        <v>71.745152354570635</v>
      </c>
      <c r="F1680" s="77">
        <v>6.82</v>
      </c>
      <c r="G1680" s="77">
        <v>0</v>
      </c>
      <c r="H1680" s="77">
        <v>0</v>
      </c>
      <c r="J1680" s="77">
        <f t="shared" si="20"/>
        <v>6.82</v>
      </c>
      <c r="K1680" s="103">
        <v>0</v>
      </c>
      <c r="L1680" s="104">
        <v>3.24</v>
      </c>
      <c r="M1680" s="105">
        <v>4.2</v>
      </c>
    </row>
    <row r="1681" spans="1:13" x14ac:dyDescent="0.25">
      <c r="A1681" s="100">
        <v>647</v>
      </c>
      <c r="B1681" s="107">
        <v>34250</v>
      </c>
      <c r="C1681" s="101">
        <v>428.36</v>
      </c>
      <c r="D1681" s="102">
        <v>514.1</v>
      </c>
      <c r="E1681" s="102">
        <f t="shared" si="21"/>
        <v>71.204986149584499</v>
      </c>
      <c r="F1681" s="77">
        <v>5.38</v>
      </c>
      <c r="G1681" s="77">
        <v>0</v>
      </c>
      <c r="H1681" s="77">
        <v>0</v>
      </c>
      <c r="J1681" s="77">
        <f t="shared" si="20"/>
        <v>5.38</v>
      </c>
      <c r="K1681" s="103">
        <v>50.06</v>
      </c>
      <c r="L1681" s="104">
        <v>0.39</v>
      </c>
      <c r="M1681" s="105">
        <v>4</v>
      </c>
    </row>
    <row r="1682" spans="1:13" x14ac:dyDescent="0.25">
      <c r="A1682" s="100">
        <v>648</v>
      </c>
      <c r="B1682" s="107">
        <v>34251</v>
      </c>
      <c r="C1682" s="101">
        <v>430.07</v>
      </c>
      <c r="D1682" s="102">
        <v>550.78</v>
      </c>
      <c r="E1682" s="102">
        <f t="shared" si="21"/>
        <v>76.285318559556785</v>
      </c>
      <c r="F1682" s="77">
        <v>3.17</v>
      </c>
      <c r="G1682" s="77">
        <v>0</v>
      </c>
      <c r="H1682" s="77">
        <v>0</v>
      </c>
      <c r="J1682" s="77">
        <f t="shared" si="20"/>
        <v>3.17</v>
      </c>
      <c r="K1682" s="103">
        <v>3.17</v>
      </c>
      <c r="L1682" s="104">
        <v>1.48</v>
      </c>
      <c r="M1682" s="105">
        <v>2.1</v>
      </c>
    </row>
    <row r="1683" spans="1:13" x14ac:dyDescent="0.25">
      <c r="A1683" s="100">
        <v>649</v>
      </c>
      <c r="B1683" s="107">
        <v>34252</v>
      </c>
      <c r="C1683" s="101">
        <v>430.62</v>
      </c>
      <c r="D1683" s="102">
        <v>558.78</v>
      </c>
      <c r="E1683" s="102">
        <f t="shared" si="21"/>
        <v>77.393351800554015</v>
      </c>
      <c r="F1683" s="77">
        <v>2.92</v>
      </c>
      <c r="G1683" s="77">
        <v>0</v>
      </c>
      <c r="H1683" s="77">
        <v>0</v>
      </c>
      <c r="J1683" s="77">
        <f t="shared" si="20"/>
        <v>2.92</v>
      </c>
      <c r="K1683" s="103">
        <v>9.24</v>
      </c>
      <c r="L1683" s="104">
        <v>1.49</v>
      </c>
      <c r="M1683" s="105">
        <v>0.1</v>
      </c>
    </row>
    <row r="1684" spans="1:13" x14ac:dyDescent="0.25">
      <c r="A1684" s="100">
        <v>650</v>
      </c>
      <c r="B1684" s="107">
        <v>34253</v>
      </c>
      <c r="C1684" s="101">
        <v>430.89</v>
      </c>
      <c r="D1684" s="102">
        <v>564.1</v>
      </c>
      <c r="E1684" s="102">
        <f t="shared" si="21"/>
        <v>78.13019390581718</v>
      </c>
      <c r="F1684" s="77">
        <v>4</v>
      </c>
      <c r="G1684" s="77">
        <v>0</v>
      </c>
      <c r="H1684" s="77">
        <v>0</v>
      </c>
      <c r="J1684" s="77">
        <f t="shared" si="20"/>
        <v>4</v>
      </c>
      <c r="K1684" s="103">
        <v>5.6</v>
      </c>
      <c r="L1684" s="104">
        <v>2.04</v>
      </c>
      <c r="M1684" s="105">
        <v>0</v>
      </c>
    </row>
    <row r="1685" spans="1:13" x14ac:dyDescent="0.25">
      <c r="A1685" s="100">
        <v>651</v>
      </c>
      <c r="B1685" s="107">
        <v>34254</v>
      </c>
      <c r="C1685" s="101">
        <v>430.97</v>
      </c>
      <c r="D1685" s="102">
        <v>568.70000000000005</v>
      </c>
      <c r="E1685" s="102">
        <f t="shared" si="21"/>
        <v>78.767313019390585</v>
      </c>
      <c r="F1685" s="77">
        <v>4.42</v>
      </c>
      <c r="G1685" s="77">
        <v>0</v>
      </c>
      <c r="H1685" s="77">
        <v>0</v>
      </c>
      <c r="J1685" s="77">
        <f t="shared" si="20"/>
        <v>4.42</v>
      </c>
      <c r="K1685" s="103">
        <v>3.62</v>
      </c>
      <c r="L1685" s="104">
        <v>2.11</v>
      </c>
      <c r="M1685" s="105">
        <v>0</v>
      </c>
    </row>
    <row r="1686" spans="1:13" x14ac:dyDescent="0.25">
      <c r="A1686" s="100">
        <v>652</v>
      </c>
      <c r="B1686" s="107">
        <v>34255</v>
      </c>
      <c r="C1686" s="101">
        <v>430.73</v>
      </c>
      <c r="D1686" s="102">
        <v>564.9</v>
      </c>
      <c r="E1686" s="102">
        <f t="shared" si="21"/>
        <v>78.2409972299169</v>
      </c>
      <c r="F1686" s="77">
        <v>3.92</v>
      </c>
      <c r="G1686" s="77">
        <v>0</v>
      </c>
      <c r="H1686" s="77">
        <v>0</v>
      </c>
      <c r="J1686" s="77">
        <f t="shared" si="20"/>
        <v>3.92</v>
      </c>
      <c r="K1686" s="103">
        <v>2.92</v>
      </c>
      <c r="L1686" s="104">
        <v>1.95</v>
      </c>
      <c r="M1686" s="105">
        <v>0.25</v>
      </c>
    </row>
    <row r="1687" spans="1:13" x14ac:dyDescent="0.25">
      <c r="A1687" s="100">
        <v>653</v>
      </c>
      <c r="B1687" s="107">
        <v>34256</v>
      </c>
      <c r="C1687" s="101">
        <v>430.88</v>
      </c>
      <c r="D1687" s="102">
        <v>563.9</v>
      </c>
      <c r="E1687" s="102">
        <f t="shared" si="21"/>
        <v>78.10249307479225</v>
      </c>
      <c r="F1687" s="77">
        <v>3.71</v>
      </c>
      <c r="G1687" s="77">
        <v>0</v>
      </c>
      <c r="H1687" s="77">
        <v>0</v>
      </c>
      <c r="J1687" s="77">
        <f t="shared" si="20"/>
        <v>3.71</v>
      </c>
      <c r="K1687" s="103">
        <v>2.31</v>
      </c>
      <c r="L1687" s="104">
        <v>1.99</v>
      </c>
      <c r="M1687" s="105">
        <v>0</v>
      </c>
    </row>
    <row r="1688" spans="1:13" x14ac:dyDescent="0.25">
      <c r="A1688" s="100">
        <v>654</v>
      </c>
      <c r="B1688" s="107">
        <v>34257</v>
      </c>
      <c r="C1688" s="101">
        <v>430.81</v>
      </c>
      <c r="D1688" s="102">
        <v>562.5</v>
      </c>
      <c r="E1688" s="102">
        <f t="shared" si="21"/>
        <v>77.908587257617739</v>
      </c>
      <c r="F1688" s="77">
        <v>5.73</v>
      </c>
      <c r="G1688" s="77">
        <v>0</v>
      </c>
      <c r="H1688" s="77">
        <v>0</v>
      </c>
      <c r="J1688" s="77">
        <f t="shared" si="20"/>
        <v>5.73</v>
      </c>
      <c r="K1688" s="103">
        <v>2.96</v>
      </c>
      <c r="L1688" s="104">
        <v>2.87</v>
      </c>
      <c r="M1688" s="105">
        <v>5.5</v>
      </c>
    </row>
    <row r="1689" spans="1:13" x14ac:dyDescent="0.25">
      <c r="A1689" s="100">
        <v>655</v>
      </c>
      <c r="B1689" s="107">
        <v>34258</v>
      </c>
      <c r="C1689" s="101">
        <v>430.67</v>
      </c>
      <c r="D1689" s="102">
        <v>559.73</v>
      </c>
      <c r="E1689" s="102">
        <f t="shared" si="21"/>
        <v>77.52493074792244</v>
      </c>
      <c r="F1689" s="77">
        <v>5.1100000000000003</v>
      </c>
      <c r="G1689" s="77">
        <v>0</v>
      </c>
      <c r="H1689" s="77">
        <v>0</v>
      </c>
      <c r="J1689" s="77">
        <f t="shared" si="20"/>
        <v>5.1100000000000003</v>
      </c>
      <c r="K1689" s="103">
        <v>6.08</v>
      </c>
      <c r="L1689" s="104">
        <v>2.72</v>
      </c>
      <c r="M1689" s="105">
        <v>13.5</v>
      </c>
    </row>
    <row r="1690" spans="1:13" x14ac:dyDescent="0.25">
      <c r="A1690" s="100">
        <v>656</v>
      </c>
      <c r="B1690" s="107">
        <v>34259</v>
      </c>
      <c r="C1690" s="101">
        <v>430.72</v>
      </c>
      <c r="D1690" s="102">
        <v>560.70000000000005</v>
      </c>
      <c r="E1690" s="102">
        <f t="shared" si="21"/>
        <v>77.659279778393355</v>
      </c>
      <c r="F1690" s="77">
        <v>3.12</v>
      </c>
      <c r="G1690" s="77">
        <v>0</v>
      </c>
      <c r="H1690" s="77">
        <v>0</v>
      </c>
      <c r="J1690" s="77">
        <f t="shared" si="20"/>
        <v>3.12</v>
      </c>
      <c r="K1690" s="103">
        <v>3.12</v>
      </c>
      <c r="L1690" s="104">
        <v>1.74</v>
      </c>
      <c r="M1690" s="105">
        <v>13.5</v>
      </c>
    </row>
    <row r="1691" spans="1:13" x14ac:dyDescent="0.25">
      <c r="A1691" s="100">
        <v>657</v>
      </c>
      <c r="B1691" s="107">
        <v>34260</v>
      </c>
      <c r="C1691" s="101">
        <v>430.72</v>
      </c>
      <c r="D1691" s="102">
        <v>560.70000000000005</v>
      </c>
      <c r="E1691" s="102">
        <f t="shared" si="21"/>
        <v>77.659279778393355</v>
      </c>
      <c r="F1691" s="77">
        <v>5.72</v>
      </c>
      <c r="G1691" s="77">
        <v>0</v>
      </c>
      <c r="H1691" s="77">
        <v>0</v>
      </c>
      <c r="J1691" s="77">
        <f t="shared" si="20"/>
        <v>5.72</v>
      </c>
      <c r="K1691" s="103">
        <v>7.72</v>
      </c>
      <c r="L1691" s="104">
        <v>2.37</v>
      </c>
      <c r="M1691" s="105">
        <v>78.2</v>
      </c>
    </row>
    <row r="1692" spans="1:13" x14ac:dyDescent="0.25">
      <c r="A1692" s="100">
        <v>658</v>
      </c>
      <c r="B1692" s="107">
        <v>34261</v>
      </c>
      <c r="C1692" s="101">
        <v>430.82</v>
      </c>
      <c r="D1692" s="102">
        <v>562.70000000000005</v>
      </c>
      <c r="E1692" s="102">
        <f t="shared" si="21"/>
        <v>77.936288088642669</v>
      </c>
      <c r="F1692" s="77">
        <v>7.57</v>
      </c>
      <c r="G1692" s="77">
        <v>0</v>
      </c>
      <c r="H1692" s="77">
        <v>0</v>
      </c>
      <c r="J1692" s="77">
        <f t="shared" si="20"/>
        <v>7.57</v>
      </c>
      <c r="K1692" s="103">
        <v>13.77</v>
      </c>
      <c r="L1692" s="104">
        <v>3.71</v>
      </c>
      <c r="M1692" s="105">
        <v>17.5</v>
      </c>
    </row>
    <row r="1693" spans="1:13" x14ac:dyDescent="0.25">
      <c r="A1693" s="100">
        <v>659</v>
      </c>
      <c r="B1693" s="107">
        <v>34262</v>
      </c>
      <c r="C1693" s="101">
        <v>431.13</v>
      </c>
      <c r="D1693" s="102">
        <v>568.9</v>
      </c>
      <c r="E1693" s="102">
        <f t="shared" si="21"/>
        <v>78.795013850415501</v>
      </c>
      <c r="F1693" s="77">
        <v>5.65</v>
      </c>
      <c r="G1693" s="77">
        <v>0</v>
      </c>
      <c r="H1693" s="77">
        <v>0</v>
      </c>
      <c r="J1693" s="77">
        <f t="shared" si="20"/>
        <v>5.65</v>
      </c>
      <c r="K1693" s="103">
        <v>9.65</v>
      </c>
      <c r="L1693" s="104">
        <v>2.64</v>
      </c>
      <c r="M1693" s="105">
        <v>74.400000000000006</v>
      </c>
    </row>
    <row r="1694" spans="1:13" x14ac:dyDescent="0.25">
      <c r="A1694" s="100">
        <v>660</v>
      </c>
      <c r="B1694" s="107">
        <v>34263</v>
      </c>
      <c r="C1694" s="101">
        <v>431.33</v>
      </c>
      <c r="D1694" s="102">
        <v>572.9</v>
      </c>
      <c r="E1694" s="102">
        <f t="shared" si="21"/>
        <v>79.34903047091413</v>
      </c>
      <c r="F1694" s="77">
        <v>7.15</v>
      </c>
      <c r="G1694" s="77">
        <v>0</v>
      </c>
      <c r="H1694" s="77">
        <v>0</v>
      </c>
      <c r="J1694" s="77">
        <f t="shared" si="20"/>
        <v>7.15</v>
      </c>
      <c r="K1694" s="103">
        <v>2.75</v>
      </c>
      <c r="L1694" s="104">
        <v>3.37</v>
      </c>
      <c r="M1694" s="105">
        <v>16.2</v>
      </c>
    </row>
    <row r="1695" spans="1:13" x14ac:dyDescent="0.25">
      <c r="A1695" s="100">
        <v>661</v>
      </c>
      <c r="B1695" s="107">
        <v>34264</v>
      </c>
      <c r="C1695" s="101">
        <v>431.41</v>
      </c>
      <c r="D1695" s="102">
        <v>574.5</v>
      </c>
      <c r="E1695" s="102">
        <f t="shared" si="21"/>
        <v>79.57063711911357</v>
      </c>
      <c r="F1695" s="77">
        <v>6.65</v>
      </c>
      <c r="G1695" s="77">
        <v>0</v>
      </c>
      <c r="H1695" s="77">
        <v>0</v>
      </c>
      <c r="J1695" s="77">
        <f t="shared" si="20"/>
        <v>6.65</v>
      </c>
      <c r="K1695" s="103">
        <v>8.8699999999999992</v>
      </c>
      <c r="L1695" s="104">
        <v>3.23</v>
      </c>
      <c r="M1695" s="105">
        <v>3.8</v>
      </c>
    </row>
    <row r="1696" spans="1:13" x14ac:dyDescent="0.25">
      <c r="A1696" s="100">
        <v>662</v>
      </c>
      <c r="B1696" s="107">
        <v>34265</v>
      </c>
      <c r="C1696" s="101">
        <v>431.52</v>
      </c>
      <c r="D1696" s="102">
        <v>576.62</v>
      </c>
      <c r="E1696" s="102">
        <f t="shared" si="21"/>
        <v>79.86426592797784</v>
      </c>
      <c r="F1696" s="77">
        <v>6.67</v>
      </c>
      <c r="G1696" s="77">
        <v>0</v>
      </c>
      <c r="H1696" s="77">
        <v>0</v>
      </c>
      <c r="J1696" s="77">
        <f t="shared" si="20"/>
        <v>6.67</v>
      </c>
      <c r="K1696" s="103">
        <v>8.5500000000000007</v>
      </c>
      <c r="L1696" s="104">
        <v>3.26</v>
      </c>
      <c r="M1696" s="105">
        <v>0</v>
      </c>
    </row>
    <row r="1697" spans="1:13" x14ac:dyDescent="0.25">
      <c r="A1697" s="100">
        <v>663</v>
      </c>
      <c r="B1697" s="107">
        <v>34266</v>
      </c>
      <c r="C1697" s="101">
        <v>431.61</v>
      </c>
      <c r="D1697" s="102">
        <v>578.6</v>
      </c>
      <c r="E1697" s="102">
        <f t="shared" si="21"/>
        <v>80.13850415512465</v>
      </c>
      <c r="F1697" s="77">
        <v>5.71</v>
      </c>
      <c r="G1697" s="77">
        <v>0</v>
      </c>
      <c r="H1697" s="77">
        <v>0</v>
      </c>
      <c r="J1697" s="77">
        <f t="shared" si="20"/>
        <v>5.71</v>
      </c>
      <c r="K1697" s="103">
        <v>10.53</v>
      </c>
      <c r="L1697" s="104">
        <v>2.75</v>
      </c>
      <c r="M1697" s="105">
        <v>59.8</v>
      </c>
    </row>
    <row r="1698" spans="1:13" x14ac:dyDescent="0.25">
      <c r="A1698" s="100">
        <v>664</v>
      </c>
      <c r="B1698" s="107">
        <v>34267</v>
      </c>
      <c r="C1698" s="101">
        <v>431.66</v>
      </c>
      <c r="D1698" s="102">
        <v>579.6</v>
      </c>
      <c r="E1698" s="102">
        <f t="shared" si="21"/>
        <v>80.277008310249315</v>
      </c>
      <c r="F1698" s="77">
        <v>6.52</v>
      </c>
      <c r="G1698" s="77">
        <v>0</v>
      </c>
      <c r="H1698" s="77">
        <v>0</v>
      </c>
      <c r="J1698" s="77">
        <f t="shared" si="20"/>
        <v>6.52</v>
      </c>
      <c r="K1698" s="103">
        <v>20.25</v>
      </c>
      <c r="L1698" s="104">
        <v>3.27</v>
      </c>
      <c r="M1698" s="105">
        <v>18.2</v>
      </c>
    </row>
    <row r="1699" spans="1:13" x14ac:dyDescent="0.25">
      <c r="A1699" s="100">
        <v>665</v>
      </c>
      <c r="B1699" s="107">
        <v>34268</v>
      </c>
      <c r="C1699" s="101">
        <v>432.33</v>
      </c>
      <c r="D1699" s="102">
        <v>593.33000000000004</v>
      </c>
      <c r="E1699" s="102">
        <f t="shared" si="21"/>
        <v>82.1786703601108</v>
      </c>
      <c r="F1699" s="77">
        <v>5.47</v>
      </c>
      <c r="G1699" s="77">
        <v>0</v>
      </c>
      <c r="H1699" s="77">
        <v>0</v>
      </c>
      <c r="J1699" s="77">
        <f t="shared" si="20"/>
        <v>5.47</v>
      </c>
      <c r="K1699" s="103">
        <v>11.46</v>
      </c>
      <c r="L1699" s="104">
        <v>2.81</v>
      </c>
      <c r="M1699" s="105">
        <v>7.6</v>
      </c>
    </row>
    <row r="1700" spans="1:13" x14ac:dyDescent="0.25">
      <c r="A1700" s="100">
        <v>666</v>
      </c>
      <c r="B1700" s="107">
        <v>34269</v>
      </c>
      <c r="C1700" s="101">
        <v>432.62</v>
      </c>
      <c r="D1700" s="102">
        <v>599.32000000000005</v>
      </c>
      <c r="E1700" s="102">
        <f t="shared" si="21"/>
        <v>83.008310249307485</v>
      </c>
      <c r="F1700" s="77">
        <v>6.2</v>
      </c>
      <c r="G1700" s="77">
        <v>0</v>
      </c>
      <c r="H1700" s="77">
        <v>0</v>
      </c>
      <c r="J1700" s="77">
        <f t="shared" si="20"/>
        <v>6.2</v>
      </c>
      <c r="K1700" s="103">
        <v>10.4</v>
      </c>
      <c r="L1700" s="104">
        <v>3.04</v>
      </c>
      <c r="M1700" s="105">
        <v>34.299999999999997</v>
      </c>
    </row>
    <row r="1701" spans="1:13" x14ac:dyDescent="0.25">
      <c r="A1701" s="100">
        <v>667</v>
      </c>
      <c r="B1701" s="107">
        <v>34270</v>
      </c>
      <c r="C1701" s="101">
        <v>432.82</v>
      </c>
      <c r="D1701" s="102">
        <v>603.52</v>
      </c>
      <c r="E1701" s="102">
        <f t="shared" si="21"/>
        <v>83.59002770083103</v>
      </c>
      <c r="F1701" s="77">
        <v>5.17</v>
      </c>
      <c r="G1701" s="77">
        <v>0</v>
      </c>
      <c r="H1701" s="77">
        <v>0</v>
      </c>
      <c r="J1701" s="77">
        <f t="shared" si="20"/>
        <v>5.17</v>
      </c>
      <c r="K1701" s="103">
        <v>12.33</v>
      </c>
      <c r="L1701" s="104">
        <v>2.65</v>
      </c>
      <c r="M1701" s="105">
        <v>5.2</v>
      </c>
    </row>
    <row r="1702" spans="1:13" x14ac:dyDescent="0.25">
      <c r="A1702" s="100">
        <v>668</v>
      </c>
      <c r="B1702" s="107">
        <v>34271</v>
      </c>
      <c r="C1702" s="101">
        <v>433.16</v>
      </c>
      <c r="D1702" s="102">
        <v>610.66</v>
      </c>
      <c r="E1702" s="102">
        <f t="shared" si="21"/>
        <v>84.578947368421055</v>
      </c>
      <c r="F1702" s="77">
        <v>3.49</v>
      </c>
      <c r="G1702" s="77">
        <v>0</v>
      </c>
      <c r="H1702" s="77">
        <v>0</v>
      </c>
      <c r="J1702" s="77">
        <f t="shared" si="20"/>
        <v>3.49</v>
      </c>
      <c r="K1702" s="103">
        <v>13.56</v>
      </c>
      <c r="L1702" s="104">
        <v>3.49</v>
      </c>
      <c r="M1702" s="105">
        <v>13</v>
      </c>
    </row>
    <row r="1703" spans="1:13" x14ac:dyDescent="0.25">
      <c r="A1703" s="100">
        <v>669</v>
      </c>
      <c r="B1703" s="107">
        <v>34272</v>
      </c>
      <c r="C1703" s="101">
        <v>433.63</v>
      </c>
      <c r="D1703" s="102">
        <v>620.73</v>
      </c>
      <c r="E1703" s="102">
        <f t="shared" si="21"/>
        <v>85.973684210526315</v>
      </c>
      <c r="F1703" s="77">
        <v>1.0900000000000001</v>
      </c>
      <c r="G1703" s="77">
        <v>0</v>
      </c>
      <c r="H1703" s="77">
        <v>0</v>
      </c>
      <c r="J1703" s="77">
        <f t="shared" si="20"/>
        <v>1.0900000000000001</v>
      </c>
      <c r="K1703" s="103">
        <v>23.54</v>
      </c>
      <c r="L1703" s="104">
        <v>0.56999999999999995</v>
      </c>
      <c r="M1703" s="105">
        <v>29.4</v>
      </c>
    </row>
    <row r="1704" spans="1:13" x14ac:dyDescent="0.25">
      <c r="A1704" s="100">
        <v>670</v>
      </c>
      <c r="B1704" s="107">
        <v>34273</v>
      </c>
      <c r="C1704" s="101">
        <v>434.66</v>
      </c>
      <c r="D1704" s="102">
        <v>643.17999999999995</v>
      </c>
      <c r="E1704" s="102">
        <f t="shared" si="21"/>
        <v>89.08310249307479</v>
      </c>
      <c r="F1704" s="77">
        <v>0.51</v>
      </c>
      <c r="G1704" s="77">
        <v>0</v>
      </c>
      <c r="H1704" s="77">
        <v>0</v>
      </c>
      <c r="J1704" s="77">
        <f t="shared" si="20"/>
        <v>0.51</v>
      </c>
      <c r="K1704" s="103">
        <v>21.14</v>
      </c>
      <c r="L1704" s="104">
        <v>0.26</v>
      </c>
      <c r="M1704" s="105">
        <v>22.4</v>
      </c>
    </row>
    <row r="1705" spans="1:13" x14ac:dyDescent="0.25">
      <c r="A1705" s="100">
        <v>671</v>
      </c>
      <c r="B1705" s="107">
        <v>34274</v>
      </c>
      <c r="C1705" s="101">
        <v>435.57</v>
      </c>
      <c r="D1705" s="102">
        <v>663.81</v>
      </c>
      <c r="E1705" s="102">
        <f t="shared" si="21"/>
        <v>91.94044321329639</v>
      </c>
      <c r="F1705" s="77">
        <v>0.86</v>
      </c>
      <c r="G1705" s="77">
        <v>0</v>
      </c>
      <c r="H1705" s="77">
        <v>0</v>
      </c>
      <c r="J1705" s="77">
        <f t="shared" si="20"/>
        <v>0.86</v>
      </c>
      <c r="K1705" s="103">
        <v>17.95</v>
      </c>
      <c r="L1705" s="104">
        <v>0.38</v>
      </c>
      <c r="M1705" s="105">
        <v>12</v>
      </c>
    </row>
    <row r="1706" spans="1:13" x14ac:dyDescent="0.25">
      <c r="A1706" s="100">
        <v>672</v>
      </c>
      <c r="B1706" s="107">
        <v>34275</v>
      </c>
      <c r="C1706" s="101">
        <v>436.3</v>
      </c>
      <c r="D1706" s="102">
        <v>680.9</v>
      </c>
      <c r="E1706" s="102">
        <f t="shared" si="21"/>
        <v>94.307479224376735</v>
      </c>
      <c r="F1706" s="77">
        <v>1.61</v>
      </c>
      <c r="G1706" s="77">
        <v>0</v>
      </c>
      <c r="H1706" s="77">
        <v>0</v>
      </c>
      <c r="J1706" s="77">
        <f t="shared" si="20"/>
        <v>1.61</v>
      </c>
      <c r="K1706" s="103">
        <v>16.63</v>
      </c>
      <c r="L1706" s="104">
        <v>0.77</v>
      </c>
      <c r="M1706" s="105">
        <v>30.5</v>
      </c>
    </row>
    <row r="1707" spans="1:13" x14ac:dyDescent="0.25">
      <c r="A1707" s="100">
        <v>673</v>
      </c>
      <c r="B1707" s="107">
        <v>34276</v>
      </c>
      <c r="C1707" s="101">
        <v>436.93</v>
      </c>
      <c r="D1707" s="102">
        <v>695.92</v>
      </c>
      <c r="E1707" s="102">
        <f t="shared" si="21"/>
        <v>96.387811634349035</v>
      </c>
      <c r="F1707" s="77">
        <v>2.31</v>
      </c>
      <c r="G1707" s="77">
        <v>0</v>
      </c>
      <c r="H1707" s="77">
        <v>0</v>
      </c>
      <c r="J1707" s="77">
        <f t="shared" si="20"/>
        <v>2.31</v>
      </c>
      <c r="K1707" s="103">
        <v>15.13</v>
      </c>
      <c r="L1707" s="104">
        <v>1.1599999999999999</v>
      </c>
      <c r="M1707" s="105">
        <v>10.199999999999999</v>
      </c>
    </row>
    <row r="1708" spans="1:13" x14ac:dyDescent="0.25">
      <c r="A1708" s="100">
        <v>674</v>
      </c>
      <c r="B1708" s="107">
        <v>34277</v>
      </c>
      <c r="C1708" s="101">
        <v>437.46</v>
      </c>
      <c r="D1708" s="102">
        <v>708.74</v>
      </c>
      <c r="E1708" s="102">
        <f t="shared" si="21"/>
        <v>98.163434903047104</v>
      </c>
      <c r="F1708" s="77">
        <v>2.25</v>
      </c>
      <c r="G1708" s="77">
        <v>0</v>
      </c>
      <c r="H1708" s="77">
        <v>0</v>
      </c>
      <c r="J1708" s="77">
        <f t="shared" si="20"/>
        <v>2.25</v>
      </c>
      <c r="K1708" s="103">
        <v>14.51</v>
      </c>
      <c r="L1708" s="104">
        <v>1.01</v>
      </c>
      <c r="M1708" s="105">
        <v>3.2</v>
      </c>
    </row>
    <row r="1709" spans="1:13" x14ac:dyDescent="0.25">
      <c r="A1709" s="100">
        <v>675</v>
      </c>
      <c r="B1709" s="107">
        <v>34278</v>
      </c>
      <c r="C1709" s="101">
        <v>437.96</v>
      </c>
      <c r="D1709" s="102">
        <v>721.1</v>
      </c>
      <c r="E1709" s="102">
        <f t="shared" si="21"/>
        <v>99.875346260387815</v>
      </c>
      <c r="F1709" s="77">
        <v>3.4</v>
      </c>
      <c r="G1709" s="77">
        <v>0</v>
      </c>
      <c r="H1709" s="77">
        <v>2.5299999999999998</v>
      </c>
      <c r="J1709" s="77">
        <f t="shared" si="20"/>
        <v>5.93</v>
      </c>
      <c r="K1709" s="103">
        <v>2.65</v>
      </c>
      <c r="L1709" s="104">
        <v>1.76</v>
      </c>
      <c r="M1709" s="105">
        <v>2.2999999999999998</v>
      </c>
    </row>
    <row r="1710" spans="1:13" x14ac:dyDescent="0.25">
      <c r="A1710" s="100">
        <v>676</v>
      </c>
      <c r="B1710" s="107">
        <v>34279</v>
      </c>
      <c r="C1710" s="101">
        <v>437.93</v>
      </c>
      <c r="D1710" s="102">
        <v>720.75</v>
      </c>
      <c r="E1710" s="102">
        <f t="shared" si="21"/>
        <v>99.82686980609418</v>
      </c>
      <c r="F1710" s="77">
        <v>2.68</v>
      </c>
      <c r="G1710" s="77">
        <v>0</v>
      </c>
      <c r="H1710" s="77">
        <v>7.3</v>
      </c>
      <c r="J1710" s="77">
        <f t="shared" si="20"/>
        <v>9.98</v>
      </c>
      <c r="K1710" s="103">
        <v>4.43</v>
      </c>
      <c r="L1710" s="104">
        <v>1.45</v>
      </c>
      <c r="M1710" s="105">
        <v>0</v>
      </c>
    </row>
    <row r="1711" spans="1:13" x14ac:dyDescent="0.25">
      <c r="A1711" s="100">
        <v>677</v>
      </c>
      <c r="B1711" s="107">
        <v>34280</v>
      </c>
      <c r="C1711" s="101">
        <v>438</v>
      </c>
      <c r="D1711" s="102">
        <v>722</v>
      </c>
      <c r="E1711" s="102">
        <f t="shared" si="21"/>
        <v>100</v>
      </c>
      <c r="F1711" s="77">
        <v>3.03</v>
      </c>
      <c r="G1711" s="77">
        <v>0</v>
      </c>
      <c r="H1711" s="77">
        <v>8.42</v>
      </c>
      <c r="J1711" s="77">
        <f t="shared" si="20"/>
        <v>11.45</v>
      </c>
      <c r="K1711" s="103">
        <v>12.7</v>
      </c>
      <c r="L1711" s="104">
        <v>1.49</v>
      </c>
      <c r="M1711" s="105">
        <v>30.1</v>
      </c>
    </row>
    <row r="1712" spans="1:13" x14ac:dyDescent="0.25">
      <c r="A1712" s="100">
        <v>678</v>
      </c>
      <c r="B1712" s="107">
        <v>34281</v>
      </c>
      <c r="C1712" s="101">
        <v>438.05</v>
      </c>
      <c r="D1712" s="102">
        <v>723.25</v>
      </c>
      <c r="E1712" s="102">
        <f t="shared" si="21"/>
        <v>100.17313019390582</v>
      </c>
      <c r="F1712" s="77">
        <v>4.6500000000000004</v>
      </c>
      <c r="G1712" s="77">
        <v>0</v>
      </c>
      <c r="H1712" s="77">
        <v>14.32</v>
      </c>
      <c r="J1712" s="77">
        <f t="shared" si="20"/>
        <v>18.97</v>
      </c>
      <c r="K1712" s="103">
        <v>18.22</v>
      </c>
      <c r="L1712" s="104">
        <v>2.5499999999999998</v>
      </c>
      <c r="M1712" s="105">
        <v>5.0999999999999996</v>
      </c>
    </row>
    <row r="1713" spans="1:13" x14ac:dyDescent="0.25">
      <c r="A1713" s="100">
        <v>679</v>
      </c>
      <c r="B1713" s="107">
        <v>34282</v>
      </c>
      <c r="C1713" s="101">
        <v>438.02</v>
      </c>
      <c r="D1713" s="102">
        <v>722.5</v>
      </c>
      <c r="E1713" s="102">
        <f t="shared" si="21"/>
        <v>100.06925207756233</v>
      </c>
      <c r="F1713" s="77">
        <v>4.71</v>
      </c>
      <c r="G1713" s="77">
        <v>0</v>
      </c>
      <c r="H1713" s="77">
        <v>6.18</v>
      </c>
      <c r="J1713" s="77">
        <f t="shared" si="20"/>
        <v>10.89</v>
      </c>
      <c r="K1713" s="103">
        <v>11.39</v>
      </c>
      <c r="L1713" s="104">
        <v>2.2799999999999998</v>
      </c>
      <c r="M1713" s="105">
        <v>0</v>
      </c>
    </row>
    <row r="1714" spans="1:13" x14ac:dyDescent="0.25">
      <c r="A1714" s="100">
        <v>680</v>
      </c>
      <c r="B1714" s="107">
        <v>34283</v>
      </c>
      <c r="C1714" s="101">
        <v>438.04</v>
      </c>
      <c r="D1714" s="102">
        <v>723</v>
      </c>
      <c r="E1714" s="102">
        <f t="shared" si="21"/>
        <v>100.13850415512466</v>
      </c>
      <c r="F1714" s="77">
        <v>3.26</v>
      </c>
      <c r="G1714" s="77">
        <v>0</v>
      </c>
      <c r="H1714" s="77">
        <v>10.67</v>
      </c>
      <c r="J1714" s="77">
        <f t="shared" si="20"/>
        <v>13.93</v>
      </c>
      <c r="K1714" s="103">
        <v>10.68</v>
      </c>
      <c r="L1714" s="104">
        <v>1.79</v>
      </c>
      <c r="M1714" s="105">
        <v>0</v>
      </c>
    </row>
    <row r="1715" spans="1:13" x14ac:dyDescent="0.25">
      <c r="A1715" s="100">
        <v>681</v>
      </c>
      <c r="B1715" s="107">
        <v>34284</v>
      </c>
      <c r="C1715" s="101">
        <v>437.91</v>
      </c>
      <c r="D1715" s="102">
        <v>719.75</v>
      </c>
      <c r="E1715" s="102">
        <f t="shared" si="21"/>
        <v>99.68836565096953</v>
      </c>
      <c r="F1715" s="77">
        <v>3</v>
      </c>
      <c r="G1715" s="77">
        <v>0</v>
      </c>
      <c r="H1715" s="77">
        <v>0.84</v>
      </c>
      <c r="J1715" s="77">
        <f t="shared" si="20"/>
        <v>3.84</v>
      </c>
      <c r="K1715" s="103">
        <v>6.59</v>
      </c>
      <c r="L1715" s="104">
        <v>1.72</v>
      </c>
      <c r="M1715" s="105">
        <v>3.2</v>
      </c>
    </row>
    <row r="1716" spans="1:13" x14ac:dyDescent="0.25">
      <c r="A1716" s="100">
        <v>682</v>
      </c>
      <c r="B1716" s="107">
        <v>34285</v>
      </c>
      <c r="C1716" s="101">
        <v>438.02</v>
      </c>
      <c r="D1716" s="102">
        <v>722.5</v>
      </c>
      <c r="E1716" s="102">
        <f t="shared" si="21"/>
        <v>100.06925207756233</v>
      </c>
      <c r="F1716" s="77">
        <v>3.13</v>
      </c>
      <c r="G1716" s="77">
        <v>0</v>
      </c>
      <c r="H1716" s="77">
        <v>5.0999999999999996</v>
      </c>
      <c r="J1716" s="77">
        <f t="shared" si="20"/>
        <v>8.23</v>
      </c>
      <c r="K1716" s="103">
        <v>7.98</v>
      </c>
      <c r="L1716" s="104">
        <v>1.69</v>
      </c>
      <c r="M1716" s="105">
        <v>15.3</v>
      </c>
    </row>
    <row r="1717" spans="1:13" x14ac:dyDescent="0.25">
      <c r="A1717" s="100">
        <v>683</v>
      </c>
      <c r="B1717" s="107">
        <v>34286</v>
      </c>
      <c r="C1717" s="101">
        <v>438.01</v>
      </c>
      <c r="D1717" s="102">
        <v>722.25</v>
      </c>
      <c r="E1717" s="102">
        <f t="shared" si="21"/>
        <v>100.03462603878117</v>
      </c>
      <c r="F1717" s="77">
        <v>1.41</v>
      </c>
      <c r="G1717" s="77">
        <v>0</v>
      </c>
      <c r="H1717" s="77">
        <v>5.0999999999999996</v>
      </c>
      <c r="J1717" s="77">
        <f t="shared" si="20"/>
        <v>6.51</v>
      </c>
      <c r="K1717" s="103">
        <v>7.26</v>
      </c>
      <c r="L1717" s="104">
        <v>0.71</v>
      </c>
      <c r="M1717" s="105">
        <v>0</v>
      </c>
    </row>
    <row r="1718" spans="1:13" x14ac:dyDescent="0.25">
      <c r="A1718" s="100">
        <v>684</v>
      </c>
      <c r="B1718" s="107">
        <v>34287</v>
      </c>
      <c r="C1718" s="101">
        <v>438.04</v>
      </c>
      <c r="D1718" s="102">
        <v>723</v>
      </c>
      <c r="E1718" s="102">
        <f t="shared" si="21"/>
        <v>100.13850415512466</v>
      </c>
      <c r="F1718" s="77">
        <v>1.63</v>
      </c>
      <c r="G1718" s="77">
        <v>0</v>
      </c>
      <c r="H1718" s="77">
        <v>2.83</v>
      </c>
      <c r="J1718" s="77">
        <f t="shared" si="20"/>
        <v>4.46</v>
      </c>
      <c r="K1718" s="103">
        <v>3.71</v>
      </c>
      <c r="L1718" s="104">
        <v>0.69</v>
      </c>
      <c r="M1718" s="105">
        <v>0</v>
      </c>
    </row>
    <row r="1719" spans="1:13" x14ac:dyDescent="0.25">
      <c r="A1719" s="100">
        <v>685</v>
      </c>
      <c r="B1719" s="107">
        <v>34288</v>
      </c>
      <c r="C1719" s="101">
        <v>438.01</v>
      </c>
      <c r="D1719" s="102">
        <v>722.25</v>
      </c>
      <c r="E1719" s="102">
        <f t="shared" si="21"/>
        <v>100.03462603878117</v>
      </c>
      <c r="F1719" s="77">
        <v>3.02</v>
      </c>
      <c r="G1719" s="77">
        <v>0</v>
      </c>
      <c r="H1719" s="77">
        <v>1.75</v>
      </c>
      <c r="J1719" s="77">
        <f t="shared" si="20"/>
        <v>4.7699999999999996</v>
      </c>
      <c r="K1719" s="103">
        <v>6.02</v>
      </c>
      <c r="L1719" s="104">
        <v>1.5</v>
      </c>
      <c r="M1719" s="105">
        <v>0</v>
      </c>
    </row>
    <row r="1720" spans="1:13" x14ac:dyDescent="0.25">
      <c r="A1720" s="100">
        <v>686</v>
      </c>
      <c r="B1720" s="107">
        <v>34289</v>
      </c>
      <c r="C1720" s="101">
        <v>438.06</v>
      </c>
      <c r="D1720" s="102">
        <v>723.5</v>
      </c>
      <c r="E1720" s="102">
        <f t="shared" si="21"/>
        <v>100.20775623268699</v>
      </c>
      <c r="F1720" s="77">
        <v>3.21</v>
      </c>
      <c r="G1720" s="77">
        <v>0</v>
      </c>
      <c r="H1720" s="77">
        <v>5.96</v>
      </c>
      <c r="J1720" s="77">
        <f t="shared" si="20"/>
        <v>9.17</v>
      </c>
      <c r="K1720" s="103">
        <v>9.92</v>
      </c>
      <c r="L1720" s="104">
        <v>1.8</v>
      </c>
      <c r="M1720" s="105">
        <v>0</v>
      </c>
    </row>
    <row r="1721" spans="1:13" x14ac:dyDescent="0.25">
      <c r="A1721" s="100">
        <v>687</v>
      </c>
      <c r="B1721" s="107">
        <v>34290</v>
      </c>
      <c r="C1721" s="101">
        <v>438.09</v>
      </c>
      <c r="D1721" s="102">
        <v>724.25</v>
      </c>
      <c r="E1721" s="102">
        <f t="shared" si="21"/>
        <v>100.31163434903047</v>
      </c>
      <c r="F1721" s="77">
        <v>4.84</v>
      </c>
      <c r="G1721" s="77">
        <v>0</v>
      </c>
      <c r="H1721" s="77">
        <v>11.56</v>
      </c>
      <c r="J1721" s="77">
        <f t="shared" ref="J1721:J1765" si="22">SUM(F1721:H1721)</f>
        <v>16.399999999999999</v>
      </c>
      <c r="K1721" s="103">
        <v>14.15</v>
      </c>
      <c r="L1721" s="104">
        <v>2.1800000000000002</v>
      </c>
      <c r="M1721" s="105">
        <v>0</v>
      </c>
    </row>
    <row r="1722" spans="1:13" x14ac:dyDescent="0.25">
      <c r="A1722" s="100">
        <v>688</v>
      </c>
      <c r="B1722" s="107">
        <v>34291</v>
      </c>
      <c r="C1722" s="101">
        <v>438</v>
      </c>
      <c r="D1722" s="102">
        <v>722</v>
      </c>
      <c r="E1722" s="102">
        <f t="shared" ref="E1722:E1765" si="23">(D1722/722)*100</f>
        <v>100</v>
      </c>
      <c r="F1722" s="77">
        <v>5.39</v>
      </c>
      <c r="G1722" s="77">
        <v>0</v>
      </c>
      <c r="H1722" s="77">
        <v>2.13</v>
      </c>
      <c r="J1722" s="77">
        <f t="shared" si="22"/>
        <v>7.52</v>
      </c>
      <c r="K1722" s="103">
        <v>7.02</v>
      </c>
      <c r="L1722" s="104">
        <v>2.94</v>
      </c>
      <c r="M1722" s="105">
        <v>0</v>
      </c>
    </row>
    <row r="1723" spans="1:13" x14ac:dyDescent="0.25">
      <c r="A1723" s="100">
        <v>689</v>
      </c>
      <c r="B1723" s="107">
        <v>34292</v>
      </c>
      <c r="C1723" s="101">
        <v>437.98</v>
      </c>
      <c r="D1723" s="102">
        <v>721.5</v>
      </c>
      <c r="E1723" s="102">
        <f t="shared" si="23"/>
        <v>99.930747922437675</v>
      </c>
      <c r="F1723" s="77">
        <v>5.21</v>
      </c>
      <c r="G1723" s="77">
        <v>0</v>
      </c>
      <c r="H1723" s="77">
        <v>5.74</v>
      </c>
      <c r="J1723" s="77">
        <f t="shared" si="22"/>
        <v>10.95</v>
      </c>
      <c r="K1723" s="103">
        <v>13.7</v>
      </c>
      <c r="L1723" s="104">
        <v>2.59</v>
      </c>
      <c r="M1723" s="105">
        <v>0</v>
      </c>
    </row>
    <row r="1724" spans="1:13" x14ac:dyDescent="0.25">
      <c r="A1724" s="100">
        <v>690</v>
      </c>
      <c r="B1724" s="107">
        <v>34293</v>
      </c>
      <c r="C1724" s="101">
        <v>438.09</v>
      </c>
      <c r="D1724" s="102">
        <v>724.25</v>
      </c>
      <c r="E1724" s="102">
        <f t="shared" si="23"/>
        <v>100.31163434903047</v>
      </c>
      <c r="F1724" s="77">
        <v>5.49</v>
      </c>
      <c r="G1724" s="77">
        <v>0</v>
      </c>
      <c r="H1724" s="77">
        <v>14.19</v>
      </c>
      <c r="J1724" s="77">
        <f t="shared" si="22"/>
        <v>19.68</v>
      </c>
      <c r="K1724" s="103">
        <v>19.93</v>
      </c>
      <c r="L1724" s="104">
        <v>3.43</v>
      </c>
      <c r="M1724" s="105">
        <v>0</v>
      </c>
    </row>
    <row r="1725" spans="1:13" x14ac:dyDescent="0.25">
      <c r="A1725" s="100">
        <v>691</v>
      </c>
      <c r="B1725" s="107">
        <v>34294</v>
      </c>
      <c r="C1725" s="101">
        <v>438.1</v>
      </c>
      <c r="D1725" s="102">
        <v>724.5</v>
      </c>
      <c r="E1725" s="102">
        <f t="shared" si="23"/>
        <v>100.34626038781163</v>
      </c>
      <c r="F1725" s="77">
        <v>4.3899999999999997</v>
      </c>
      <c r="G1725" s="77">
        <v>0</v>
      </c>
      <c r="H1725" s="77">
        <v>20.52</v>
      </c>
      <c r="J1725" s="77">
        <f t="shared" si="22"/>
        <v>24.91</v>
      </c>
      <c r="K1725" s="103">
        <v>23.16</v>
      </c>
      <c r="L1725" s="104">
        <v>2.23</v>
      </c>
      <c r="M1725" s="105">
        <v>0</v>
      </c>
    </row>
    <row r="1726" spans="1:13" x14ac:dyDescent="0.25">
      <c r="A1726" s="100">
        <v>692</v>
      </c>
      <c r="B1726" s="107">
        <v>34295</v>
      </c>
      <c r="C1726" s="101">
        <v>438.03</v>
      </c>
      <c r="D1726" s="102">
        <v>722.75</v>
      </c>
      <c r="E1726" s="102">
        <f t="shared" si="23"/>
        <v>100.10387811634349</v>
      </c>
      <c r="F1726" s="77">
        <v>4.47</v>
      </c>
      <c r="G1726" s="77">
        <v>0</v>
      </c>
      <c r="H1726" s="77">
        <v>10.119999999999999</v>
      </c>
      <c r="J1726" s="77">
        <f t="shared" si="22"/>
        <v>14.59</v>
      </c>
      <c r="K1726" s="103">
        <v>14.59</v>
      </c>
      <c r="L1726" s="104">
        <v>2.16</v>
      </c>
      <c r="M1726" s="105">
        <v>0</v>
      </c>
    </row>
    <row r="1727" spans="1:13" x14ac:dyDescent="0.25">
      <c r="A1727" s="100">
        <v>693</v>
      </c>
      <c r="B1727" s="107">
        <v>34296</v>
      </c>
      <c r="C1727" s="101">
        <v>438.03</v>
      </c>
      <c r="D1727" s="102">
        <v>722.75</v>
      </c>
      <c r="E1727" s="102">
        <f t="shared" si="23"/>
        <v>100.10387811634349</v>
      </c>
      <c r="F1727" s="77">
        <v>4.62</v>
      </c>
      <c r="G1727" s="77">
        <v>0</v>
      </c>
      <c r="H1727" s="77">
        <v>8.49</v>
      </c>
      <c r="J1727" s="77">
        <f t="shared" si="22"/>
        <v>13.11</v>
      </c>
      <c r="K1727" s="103">
        <v>12.86</v>
      </c>
      <c r="L1727" s="104">
        <v>2.41</v>
      </c>
      <c r="M1727" s="105">
        <v>0</v>
      </c>
    </row>
    <row r="1728" spans="1:13" x14ac:dyDescent="0.25">
      <c r="A1728" s="100">
        <v>694</v>
      </c>
      <c r="B1728" s="107">
        <v>34297</v>
      </c>
      <c r="C1728" s="101">
        <v>438.02</v>
      </c>
      <c r="D1728" s="102">
        <v>722.5</v>
      </c>
      <c r="E1728" s="102">
        <f t="shared" si="23"/>
        <v>100.06925207756233</v>
      </c>
      <c r="F1728" s="77">
        <v>4.63</v>
      </c>
      <c r="G1728" s="77">
        <v>0</v>
      </c>
      <c r="H1728" s="77">
        <v>8.06</v>
      </c>
      <c r="J1728" s="77">
        <f t="shared" si="22"/>
        <v>12.690000000000001</v>
      </c>
      <c r="K1728" s="103">
        <v>14.44</v>
      </c>
      <c r="L1728" s="104">
        <v>2.31</v>
      </c>
      <c r="M1728" s="105">
        <v>0</v>
      </c>
    </row>
    <row r="1729" spans="1:13" x14ac:dyDescent="0.25">
      <c r="A1729" s="100">
        <v>695</v>
      </c>
      <c r="B1729" s="107">
        <v>34298</v>
      </c>
      <c r="C1729" s="101">
        <v>438.09</v>
      </c>
      <c r="D1729" s="102">
        <v>724.25</v>
      </c>
      <c r="E1729" s="102">
        <f t="shared" si="23"/>
        <v>100.31163434903047</v>
      </c>
      <c r="F1729" s="77">
        <v>3.99</v>
      </c>
      <c r="G1729" s="77">
        <v>0</v>
      </c>
      <c r="H1729" s="77">
        <v>16.86</v>
      </c>
      <c r="J1729" s="77">
        <f t="shared" si="22"/>
        <v>20.85</v>
      </c>
      <c r="K1729" s="103">
        <v>18.600000000000001</v>
      </c>
      <c r="L1729" s="104">
        <v>1.86</v>
      </c>
      <c r="M1729" s="105">
        <v>0</v>
      </c>
    </row>
    <row r="1730" spans="1:13" x14ac:dyDescent="0.25">
      <c r="A1730" s="100">
        <v>696</v>
      </c>
      <c r="B1730" s="107">
        <v>34299</v>
      </c>
      <c r="C1730" s="101">
        <v>438</v>
      </c>
      <c r="D1730" s="102">
        <v>722</v>
      </c>
      <c r="E1730" s="102">
        <f t="shared" si="23"/>
        <v>100</v>
      </c>
      <c r="F1730" s="77">
        <v>4.32</v>
      </c>
      <c r="G1730" s="77">
        <v>0</v>
      </c>
      <c r="H1730" s="77">
        <v>1.97</v>
      </c>
      <c r="J1730" s="77">
        <f t="shared" si="22"/>
        <v>6.29</v>
      </c>
      <c r="K1730" s="103">
        <v>7.29</v>
      </c>
      <c r="L1730" s="104">
        <v>2.13</v>
      </c>
      <c r="M1730" s="105">
        <v>0</v>
      </c>
    </row>
    <row r="1731" spans="1:13" x14ac:dyDescent="0.25">
      <c r="A1731" s="100">
        <v>697</v>
      </c>
      <c r="B1731" s="107">
        <v>34300</v>
      </c>
      <c r="C1731" s="101">
        <v>438.04</v>
      </c>
      <c r="D1731" s="102">
        <v>723</v>
      </c>
      <c r="E1731" s="102">
        <f t="shared" si="23"/>
        <v>100.13850415512466</v>
      </c>
      <c r="F1731" s="77">
        <v>5.18</v>
      </c>
      <c r="G1731" s="77">
        <v>0</v>
      </c>
      <c r="H1731" s="77">
        <v>3.65</v>
      </c>
      <c r="J1731" s="77">
        <f t="shared" si="22"/>
        <v>8.83</v>
      </c>
      <c r="K1731" s="103">
        <v>8.83</v>
      </c>
      <c r="L1731" s="104">
        <v>2.4900000000000002</v>
      </c>
      <c r="M1731" s="105">
        <v>0</v>
      </c>
    </row>
    <row r="1732" spans="1:13" x14ac:dyDescent="0.25">
      <c r="A1732" s="100">
        <v>698</v>
      </c>
      <c r="B1732" s="107">
        <v>34301</v>
      </c>
      <c r="C1732" s="101">
        <v>438.04</v>
      </c>
      <c r="D1732" s="102">
        <v>723</v>
      </c>
      <c r="E1732" s="102">
        <f t="shared" si="23"/>
        <v>100.13850415512466</v>
      </c>
      <c r="F1732" s="77">
        <v>3.41</v>
      </c>
      <c r="G1732" s="77">
        <v>0</v>
      </c>
      <c r="H1732" s="77">
        <v>4.49</v>
      </c>
      <c r="J1732" s="77">
        <f t="shared" si="22"/>
        <v>7.9</v>
      </c>
      <c r="K1732" s="103">
        <v>6.9</v>
      </c>
      <c r="L1732" s="104">
        <v>1.52</v>
      </c>
      <c r="M1732" s="105">
        <v>0</v>
      </c>
    </row>
    <row r="1733" spans="1:13" x14ac:dyDescent="0.25">
      <c r="A1733" s="100">
        <v>699</v>
      </c>
      <c r="B1733" s="107">
        <v>34302</v>
      </c>
      <c r="C1733" s="101">
        <v>438</v>
      </c>
      <c r="D1733" s="102">
        <v>722</v>
      </c>
      <c r="E1733" s="102">
        <f t="shared" si="23"/>
        <v>100</v>
      </c>
      <c r="F1733" s="77">
        <v>4.4800000000000004</v>
      </c>
      <c r="G1733" s="77">
        <v>0</v>
      </c>
      <c r="H1733" s="77">
        <v>5.34</v>
      </c>
      <c r="J1733" s="77">
        <f t="shared" si="22"/>
        <v>9.82</v>
      </c>
      <c r="K1733" s="103">
        <v>10.07</v>
      </c>
      <c r="L1733" s="104">
        <v>2.17</v>
      </c>
      <c r="M1733" s="105">
        <v>3</v>
      </c>
    </row>
    <row r="1734" spans="1:13" x14ac:dyDescent="0.25">
      <c r="A1734" s="100">
        <v>700</v>
      </c>
      <c r="B1734" s="107">
        <v>34303</v>
      </c>
      <c r="C1734" s="101">
        <v>438.01</v>
      </c>
      <c r="D1734" s="102">
        <v>722.25</v>
      </c>
      <c r="E1734" s="102">
        <f t="shared" si="23"/>
        <v>100.03462603878117</v>
      </c>
      <c r="F1734" s="77">
        <v>4.68</v>
      </c>
      <c r="G1734" s="77">
        <v>0</v>
      </c>
      <c r="H1734" s="77">
        <v>8.19</v>
      </c>
      <c r="J1734" s="77">
        <f t="shared" si="22"/>
        <v>12.87</v>
      </c>
      <c r="K1734" s="103">
        <v>14.62</v>
      </c>
      <c r="L1734" s="104">
        <v>2.2799999999999998</v>
      </c>
      <c r="M1734" s="105">
        <v>6.9</v>
      </c>
    </row>
    <row r="1735" spans="1:13" x14ac:dyDescent="0.25">
      <c r="A1735" s="100">
        <v>701</v>
      </c>
      <c r="B1735" s="107">
        <v>34304</v>
      </c>
      <c r="C1735" s="101">
        <v>438.08</v>
      </c>
      <c r="D1735" s="102">
        <v>724</v>
      </c>
      <c r="E1735" s="102">
        <f t="shared" si="23"/>
        <v>100.2770083102493</v>
      </c>
      <c r="F1735" s="77">
        <v>3.61</v>
      </c>
      <c r="G1735" s="77">
        <v>0</v>
      </c>
      <c r="H1735" s="77">
        <v>10.83</v>
      </c>
      <c r="J1735" s="77">
        <f t="shared" si="22"/>
        <v>14.44</v>
      </c>
      <c r="K1735" s="103">
        <v>13.44</v>
      </c>
      <c r="L1735" s="104">
        <v>1.67</v>
      </c>
      <c r="M1735" s="105">
        <v>32.700000000000003</v>
      </c>
    </row>
    <row r="1736" spans="1:13" x14ac:dyDescent="0.25">
      <c r="A1736" s="100">
        <v>702</v>
      </c>
      <c r="B1736" s="107">
        <v>34305</v>
      </c>
      <c r="C1736" s="101">
        <v>438.04</v>
      </c>
      <c r="D1736" s="102">
        <v>723</v>
      </c>
      <c r="E1736" s="102">
        <f t="shared" si="23"/>
        <v>100.13850415512466</v>
      </c>
      <c r="F1736" s="77">
        <v>3.06</v>
      </c>
      <c r="G1736" s="77">
        <v>0</v>
      </c>
      <c r="H1736" s="77">
        <v>19.25</v>
      </c>
      <c r="J1736" s="77">
        <f t="shared" si="22"/>
        <v>22.31</v>
      </c>
      <c r="K1736" s="103">
        <v>23.31</v>
      </c>
      <c r="L1736" s="104">
        <v>1.38</v>
      </c>
      <c r="M1736" s="105">
        <v>35.4</v>
      </c>
    </row>
    <row r="1737" spans="1:13" x14ac:dyDescent="0.25">
      <c r="A1737" s="100">
        <v>703</v>
      </c>
      <c r="B1737" s="107">
        <v>34306</v>
      </c>
      <c r="C1737" s="101">
        <v>438.08</v>
      </c>
      <c r="D1737" s="102">
        <v>724</v>
      </c>
      <c r="E1737" s="102">
        <f t="shared" si="23"/>
        <v>100.2770083102493</v>
      </c>
      <c r="F1737" s="77">
        <v>3.33</v>
      </c>
      <c r="G1737" s="77">
        <v>0</v>
      </c>
      <c r="H1737" s="77">
        <v>9.84</v>
      </c>
      <c r="J1737" s="77">
        <f t="shared" si="22"/>
        <v>13.17</v>
      </c>
      <c r="K1737" s="103">
        <v>11.92</v>
      </c>
      <c r="L1737" s="104">
        <v>1.84</v>
      </c>
      <c r="M1737" s="105">
        <v>3.4</v>
      </c>
    </row>
    <row r="1738" spans="1:13" x14ac:dyDescent="0.25">
      <c r="A1738" s="100">
        <v>704</v>
      </c>
      <c r="B1738" s="107">
        <v>34307</v>
      </c>
      <c r="C1738" s="101">
        <v>438.03</v>
      </c>
      <c r="D1738" s="102">
        <v>722.75</v>
      </c>
      <c r="E1738" s="102">
        <f t="shared" si="23"/>
        <v>100.10387811634349</v>
      </c>
      <c r="F1738" s="77">
        <v>4.55</v>
      </c>
      <c r="G1738" s="77">
        <v>0</v>
      </c>
      <c r="H1738" s="77">
        <v>7.59</v>
      </c>
      <c r="J1738" s="77">
        <f t="shared" si="22"/>
        <v>12.14</v>
      </c>
      <c r="K1738" s="103">
        <v>11.14</v>
      </c>
      <c r="L1738" s="104">
        <v>2.52</v>
      </c>
      <c r="M1738" s="105">
        <v>0</v>
      </c>
    </row>
    <row r="1739" spans="1:13" x14ac:dyDescent="0.25">
      <c r="A1739" s="100">
        <v>705</v>
      </c>
      <c r="B1739" s="107">
        <v>34308</v>
      </c>
      <c r="C1739" s="101">
        <v>437.99</v>
      </c>
      <c r="D1739" s="102">
        <v>721.75</v>
      </c>
      <c r="E1739" s="102">
        <f t="shared" si="23"/>
        <v>99.965373961218845</v>
      </c>
      <c r="F1739" s="77">
        <v>2.15</v>
      </c>
      <c r="G1739" s="77">
        <v>0</v>
      </c>
      <c r="H1739" s="77">
        <v>6.18</v>
      </c>
      <c r="J1739" s="77">
        <f t="shared" si="22"/>
        <v>8.33</v>
      </c>
      <c r="K1739" s="103">
        <v>2.15</v>
      </c>
      <c r="L1739" s="104">
        <v>1.19</v>
      </c>
      <c r="M1739" s="105">
        <v>0.3</v>
      </c>
    </row>
    <row r="1740" spans="1:13" x14ac:dyDescent="0.25">
      <c r="A1740" s="100">
        <v>706</v>
      </c>
      <c r="B1740" s="107">
        <v>34309</v>
      </c>
      <c r="C1740" s="101">
        <v>437.99</v>
      </c>
      <c r="D1740" s="102">
        <v>721.75</v>
      </c>
      <c r="E1740" s="102">
        <f t="shared" si="23"/>
        <v>99.965373961218845</v>
      </c>
      <c r="F1740" s="77">
        <v>2.15</v>
      </c>
      <c r="G1740" s="77">
        <v>0</v>
      </c>
      <c r="H1740" s="77">
        <v>6.18</v>
      </c>
      <c r="J1740" s="77">
        <f t="shared" si="22"/>
        <v>8.33</v>
      </c>
      <c r="K1740" s="103">
        <v>8.58</v>
      </c>
      <c r="L1740" s="104">
        <v>1.19</v>
      </c>
      <c r="M1740" s="105">
        <v>0.3</v>
      </c>
    </row>
    <row r="1741" spans="1:13" x14ac:dyDescent="0.25">
      <c r="A1741" s="100">
        <v>707</v>
      </c>
      <c r="B1741" s="107">
        <v>34310</v>
      </c>
      <c r="C1741" s="101">
        <v>438</v>
      </c>
      <c r="D1741" s="102">
        <v>722</v>
      </c>
      <c r="E1741" s="102">
        <f t="shared" si="23"/>
        <v>100</v>
      </c>
      <c r="F1741" s="77">
        <v>3.78</v>
      </c>
      <c r="G1741" s="77">
        <v>0</v>
      </c>
      <c r="H1741" s="77">
        <v>3.7</v>
      </c>
      <c r="J1741" s="77">
        <f t="shared" si="22"/>
        <v>7.48</v>
      </c>
      <c r="K1741" s="103">
        <v>8.48</v>
      </c>
      <c r="L1741" s="104">
        <v>1.82</v>
      </c>
      <c r="M1741" s="105">
        <v>2.5</v>
      </c>
    </row>
    <row r="1742" spans="1:13" x14ac:dyDescent="0.25">
      <c r="A1742" s="100">
        <v>708</v>
      </c>
      <c r="B1742" s="107">
        <v>34311</v>
      </c>
      <c r="C1742" s="101">
        <v>438.04</v>
      </c>
      <c r="D1742" s="102">
        <v>723</v>
      </c>
      <c r="E1742" s="102">
        <f t="shared" si="23"/>
        <v>100.13850415512466</v>
      </c>
      <c r="F1742" s="77">
        <v>3.98</v>
      </c>
      <c r="G1742" s="77">
        <v>0</v>
      </c>
      <c r="H1742" s="77">
        <v>8.9700000000000006</v>
      </c>
      <c r="J1742" s="77">
        <f t="shared" si="22"/>
        <v>12.950000000000001</v>
      </c>
      <c r="K1742" s="103">
        <v>12.2</v>
      </c>
      <c r="L1742" s="104">
        <v>1.89</v>
      </c>
      <c r="M1742" s="105">
        <v>0</v>
      </c>
    </row>
    <row r="1743" spans="1:13" x14ac:dyDescent="0.25">
      <c r="A1743" s="100">
        <v>709</v>
      </c>
      <c r="B1743" s="107">
        <v>34312</v>
      </c>
      <c r="C1743" s="101">
        <v>438.01</v>
      </c>
      <c r="D1743" s="102">
        <v>722.25</v>
      </c>
      <c r="E1743" s="102">
        <f t="shared" si="23"/>
        <v>100.03462603878117</v>
      </c>
      <c r="F1743" s="77">
        <v>4.43</v>
      </c>
      <c r="G1743" s="77">
        <v>0</v>
      </c>
      <c r="H1743" s="77">
        <v>3.09</v>
      </c>
      <c r="J1743" s="77">
        <f t="shared" si="22"/>
        <v>7.52</v>
      </c>
      <c r="K1743" s="103">
        <v>7.77</v>
      </c>
      <c r="L1743" s="104">
        <v>2.0299999999999998</v>
      </c>
      <c r="M1743" s="105">
        <v>0</v>
      </c>
    </row>
    <row r="1744" spans="1:13" x14ac:dyDescent="0.25">
      <c r="A1744" s="100">
        <v>710</v>
      </c>
      <c r="B1744" s="107">
        <v>34313</v>
      </c>
      <c r="C1744" s="101">
        <v>438.02</v>
      </c>
      <c r="D1744" s="102">
        <v>722.5</v>
      </c>
      <c r="E1744" s="102">
        <f t="shared" si="23"/>
        <v>100.06925207756233</v>
      </c>
      <c r="F1744" s="77">
        <v>4.7699999999999996</v>
      </c>
      <c r="G1744" s="77">
        <v>0</v>
      </c>
      <c r="H1744" s="77">
        <v>3.93</v>
      </c>
      <c r="J1744" s="77">
        <f t="shared" si="22"/>
        <v>8.6999999999999993</v>
      </c>
      <c r="K1744" s="103">
        <v>7.2</v>
      </c>
      <c r="L1744" s="104">
        <v>2.2599999999999998</v>
      </c>
      <c r="M1744" s="105">
        <v>4.8</v>
      </c>
    </row>
    <row r="1745" spans="1:13" x14ac:dyDescent="0.25">
      <c r="A1745" s="100">
        <v>711</v>
      </c>
      <c r="B1745" s="107">
        <v>34314</v>
      </c>
      <c r="C1745" s="101">
        <v>438.96</v>
      </c>
      <c r="D1745" s="102">
        <v>721</v>
      </c>
      <c r="E1745" s="102">
        <f t="shared" si="23"/>
        <v>99.86149584487535</v>
      </c>
      <c r="F1745" s="77">
        <v>1.46</v>
      </c>
      <c r="G1745" s="77">
        <v>0</v>
      </c>
      <c r="H1745" s="77">
        <v>5.62</v>
      </c>
      <c r="J1745" s="77">
        <f t="shared" si="22"/>
        <v>7.08</v>
      </c>
      <c r="K1745" s="103">
        <v>8.33</v>
      </c>
      <c r="L1745" s="104">
        <v>0.68</v>
      </c>
      <c r="M1745" s="105">
        <v>17.2</v>
      </c>
    </row>
    <row r="1746" spans="1:13" x14ac:dyDescent="0.25">
      <c r="A1746" s="100">
        <v>712</v>
      </c>
      <c r="B1746" s="107">
        <v>34315</v>
      </c>
      <c r="C1746" s="101">
        <v>438.01</v>
      </c>
      <c r="D1746" s="102">
        <v>722.25</v>
      </c>
      <c r="E1746" s="102">
        <f t="shared" si="23"/>
        <v>100.03462603878117</v>
      </c>
      <c r="F1746" s="77">
        <v>0.77</v>
      </c>
      <c r="G1746" s="77">
        <v>0</v>
      </c>
      <c r="H1746" s="77">
        <v>8.43</v>
      </c>
      <c r="J1746" s="77">
        <f t="shared" si="22"/>
        <v>9.1999999999999993</v>
      </c>
      <c r="K1746" s="103">
        <v>8.9499999999999993</v>
      </c>
      <c r="L1746" s="104">
        <v>0.5</v>
      </c>
      <c r="M1746" s="105">
        <v>0</v>
      </c>
    </row>
    <row r="1747" spans="1:13" x14ac:dyDescent="0.25">
      <c r="A1747" s="100">
        <v>713</v>
      </c>
      <c r="B1747" s="107">
        <v>34316</v>
      </c>
      <c r="C1747" s="101">
        <v>438</v>
      </c>
      <c r="D1747" s="102">
        <v>722</v>
      </c>
      <c r="E1747" s="102">
        <f t="shared" si="23"/>
        <v>100</v>
      </c>
      <c r="F1747" s="77">
        <v>2.31</v>
      </c>
      <c r="G1747" s="77">
        <v>0</v>
      </c>
      <c r="H1747" s="77">
        <v>4.9000000000000004</v>
      </c>
      <c r="J1747" s="77">
        <f t="shared" si="22"/>
        <v>7.2100000000000009</v>
      </c>
      <c r="K1747" s="103">
        <v>7.21</v>
      </c>
      <c r="L1747" s="104">
        <v>1.1000000000000001</v>
      </c>
      <c r="M1747" s="105">
        <v>0</v>
      </c>
    </row>
    <row r="1748" spans="1:13" x14ac:dyDescent="0.25">
      <c r="A1748" s="100">
        <v>714</v>
      </c>
      <c r="B1748" s="107">
        <v>34317</v>
      </c>
      <c r="C1748" s="101">
        <v>438</v>
      </c>
      <c r="D1748" s="102">
        <v>722</v>
      </c>
      <c r="E1748" s="102">
        <f t="shared" si="23"/>
        <v>100</v>
      </c>
      <c r="F1748" s="77">
        <v>4.6399999999999997</v>
      </c>
      <c r="G1748" s="77">
        <v>0</v>
      </c>
      <c r="H1748" s="77">
        <v>2.1</v>
      </c>
      <c r="J1748" s="77">
        <f t="shared" si="22"/>
        <v>6.74</v>
      </c>
      <c r="K1748" s="103">
        <v>5.74</v>
      </c>
      <c r="L1748" s="104">
        <v>2.41</v>
      </c>
      <c r="M1748" s="105">
        <v>4.0999999999999996</v>
      </c>
    </row>
    <row r="1749" spans="1:13" x14ac:dyDescent="0.25">
      <c r="A1749" s="100">
        <v>715</v>
      </c>
      <c r="B1749" s="107">
        <v>34318</v>
      </c>
      <c r="C1749" s="101">
        <v>437.96</v>
      </c>
      <c r="D1749" s="102">
        <v>721</v>
      </c>
      <c r="E1749" s="102">
        <f t="shared" si="23"/>
        <v>99.86149584487535</v>
      </c>
      <c r="F1749" s="77">
        <v>3.8</v>
      </c>
      <c r="G1749" s="77">
        <v>0</v>
      </c>
      <c r="H1749" s="77">
        <v>1.9</v>
      </c>
      <c r="J1749" s="77">
        <f t="shared" si="22"/>
        <v>5.6999999999999993</v>
      </c>
      <c r="K1749" s="103">
        <v>6.95</v>
      </c>
      <c r="L1749" s="104">
        <v>2</v>
      </c>
      <c r="M1749" s="105">
        <v>12.5</v>
      </c>
    </row>
    <row r="1750" spans="1:13" x14ac:dyDescent="0.25">
      <c r="A1750" s="100">
        <v>716</v>
      </c>
      <c r="B1750" s="107">
        <v>34319</v>
      </c>
      <c r="C1750" s="101">
        <v>438.01</v>
      </c>
      <c r="D1750" s="102">
        <v>722.25</v>
      </c>
      <c r="E1750" s="102">
        <f t="shared" si="23"/>
        <v>100.03462603878117</v>
      </c>
      <c r="F1750" s="77">
        <v>4.83</v>
      </c>
      <c r="G1750" s="77">
        <v>0</v>
      </c>
      <c r="H1750" s="77">
        <v>5.9</v>
      </c>
      <c r="J1750" s="77">
        <f t="shared" si="22"/>
        <v>10.73</v>
      </c>
      <c r="K1750" s="103">
        <v>10.73</v>
      </c>
      <c r="L1750" s="104">
        <v>2.5</v>
      </c>
      <c r="M1750" s="105">
        <v>6</v>
      </c>
    </row>
    <row r="1751" spans="1:13" x14ac:dyDescent="0.25">
      <c r="A1751" s="100">
        <v>717</v>
      </c>
      <c r="B1751" s="107">
        <v>34320</v>
      </c>
      <c r="C1751" s="101">
        <v>438.01</v>
      </c>
      <c r="D1751" s="102">
        <v>722.25</v>
      </c>
      <c r="E1751" s="102">
        <f t="shared" si="23"/>
        <v>100.03462603878117</v>
      </c>
      <c r="F1751" s="77">
        <v>3.06</v>
      </c>
      <c r="G1751" s="77">
        <v>0</v>
      </c>
      <c r="H1751" s="77">
        <v>5.98</v>
      </c>
      <c r="J1751" s="77">
        <f t="shared" si="22"/>
        <v>9.0400000000000009</v>
      </c>
      <c r="K1751" s="103">
        <v>10.79</v>
      </c>
      <c r="L1751" s="104">
        <v>1.66</v>
      </c>
      <c r="M1751" s="105">
        <v>62.5</v>
      </c>
    </row>
    <row r="1752" spans="1:13" x14ac:dyDescent="0.25">
      <c r="A1752" s="100">
        <v>718</v>
      </c>
      <c r="B1752" s="107">
        <v>34321</v>
      </c>
      <c r="C1752" s="101">
        <v>438.08</v>
      </c>
      <c r="D1752" s="102">
        <v>724</v>
      </c>
      <c r="E1752" s="102">
        <f t="shared" si="23"/>
        <v>100.2770083102493</v>
      </c>
      <c r="F1752" s="77">
        <v>3.06</v>
      </c>
      <c r="G1752" s="77">
        <v>0</v>
      </c>
      <c r="H1752" s="77">
        <v>17.82</v>
      </c>
      <c r="J1752" s="77">
        <f t="shared" si="22"/>
        <v>20.88</v>
      </c>
      <c r="K1752" s="103">
        <v>19.88</v>
      </c>
      <c r="L1752" s="104">
        <v>1.4</v>
      </c>
      <c r="M1752" s="105">
        <v>6.5</v>
      </c>
    </row>
    <row r="1753" spans="1:13" x14ac:dyDescent="0.25">
      <c r="A1753" s="100">
        <v>719</v>
      </c>
      <c r="B1753" s="107">
        <v>34322</v>
      </c>
      <c r="C1753" s="101">
        <v>438.04</v>
      </c>
      <c r="D1753" s="102">
        <v>723</v>
      </c>
      <c r="E1753" s="102">
        <f t="shared" si="23"/>
        <v>100.13850415512466</v>
      </c>
      <c r="F1753" s="77">
        <v>3.05</v>
      </c>
      <c r="G1753" s="77">
        <v>0</v>
      </c>
      <c r="H1753" s="77">
        <v>12.92</v>
      </c>
      <c r="J1753" s="77">
        <f t="shared" si="22"/>
        <v>15.969999999999999</v>
      </c>
      <c r="K1753" s="103">
        <v>15.22</v>
      </c>
      <c r="L1753" s="104">
        <v>1.53</v>
      </c>
      <c r="M1753" s="105">
        <v>0.6</v>
      </c>
    </row>
    <row r="1754" spans="1:13" x14ac:dyDescent="0.25">
      <c r="A1754" s="100">
        <v>720</v>
      </c>
      <c r="B1754" s="107">
        <v>34323</v>
      </c>
      <c r="C1754" s="101">
        <v>438.01</v>
      </c>
      <c r="D1754" s="102">
        <v>722.25</v>
      </c>
      <c r="E1754" s="102">
        <f t="shared" si="23"/>
        <v>100.03462603878117</v>
      </c>
      <c r="F1754" s="77">
        <v>3.07</v>
      </c>
      <c r="G1754" s="77">
        <v>0</v>
      </c>
      <c r="H1754" s="77">
        <v>6.76</v>
      </c>
      <c r="J1754" s="77">
        <f t="shared" si="22"/>
        <v>9.83</v>
      </c>
      <c r="K1754" s="103">
        <v>9.08</v>
      </c>
      <c r="L1754" s="104">
        <v>1.58</v>
      </c>
      <c r="M1754" s="105">
        <v>0</v>
      </c>
    </row>
    <row r="1755" spans="1:13" x14ac:dyDescent="0.25">
      <c r="A1755" s="100">
        <v>721</v>
      </c>
      <c r="B1755" s="107">
        <v>34324</v>
      </c>
      <c r="C1755" s="101">
        <v>437.98</v>
      </c>
      <c r="D1755" s="102">
        <v>721.5</v>
      </c>
      <c r="E1755" s="102">
        <f t="shared" si="23"/>
        <v>99.930747922437675</v>
      </c>
      <c r="F1755" s="77">
        <v>3.46</v>
      </c>
      <c r="G1755" s="77">
        <v>0</v>
      </c>
      <c r="H1755" s="77">
        <v>9.09</v>
      </c>
      <c r="J1755" s="77">
        <f t="shared" si="22"/>
        <v>12.55</v>
      </c>
      <c r="K1755" s="103">
        <v>16.27</v>
      </c>
      <c r="L1755" s="104">
        <v>1.86</v>
      </c>
      <c r="M1755" s="105">
        <v>61.5</v>
      </c>
    </row>
    <row r="1756" spans="1:13" x14ac:dyDescent="0.25">
      <c r="A1756" s="100">
        <v>722</v>
      </c>
      <c r="B1756" s="107">
        <v>34325</v>
      </c>
      <c r="C1756" s="101">
        <v>438.13</v>
      </c>
      <c r="D1756" s="102">
        <v>725.22</v>
      </c>
      <c r="E1756" s="102">
        <f t="shared" si="23"/>
        <v>100.44598337950139</v>
      </c>
      <c r="F1756" s="77">
        <v>3.71</v>
      </c>
      <c r="G1756" s="77">
        <v>0</v>
      </c>
      <c r="H1756" s="77">
        <v>25.25</v>
      </c>
      <c r="J1756" s="77">
        <f t="shared" si="22"/>
        <v>28.96</v>
      </c>
      <c r="K1756" s="103">
        <v>28.72</v>
      </c>
      <c r="L1756" s="104">
        <v>1.62</v>
      </c>
      <c r="M1756" s="105">
        <v>33.299999999999997</v>
      </c>
    </row>
    <row r="1757" spans="1:13" x14ac:dyDescent="0.25">
      <c r="A1757" s="100">
        <v>723</v>
      </c>
      <c r="B1757" s="107">
        <v>34326</v>
      </c>
      <c r="C1757" s="101">
        <v>438.12</v>
      </c>
      <c r="D1757" s="102">
        <v>724.98</v>
      </c>
      <c r="E1757" s="102">
        <f t="shared" si="23"/>
        <v>100.41274238227147</v>
      </c>
      <c r="F1757" s="77">
        <v>2.91</v>
      </c>
      <c r="G1757" s="77">
        <v>0</v>
      </c>
      <c r="H1757" s="77">
        <v>29.6</v>
      </c>
      <c r="J1757" s="77">
        <f t="shared" si="22"/>
        <v>32.510000000000005</v>
      </c>
      <c r="K1757" s="103">
        <v>30.78</v>
      </c>
      <c r="L1757" s="104">
        <v>1.54</v>
      </c>
      <c r="M1757" s="105">
        <v>3</v>
      </c>
    </row>
    <row r="1758" spans="1:13" x14ac:dyDescent="0.25">
      <c r="A1758" s="100">
        <v>724</v>
      </c>
      <c r="B1758" s="107">
        <v>34327</v>
      </c>
      <c r="C1758" s="101">
        <v>438.05</v>
      </c>
      <c r="D1758" s="102">
        <v>723.25</v>
      </c>
      <c r="E1758" s="102">
        <f t="shared" si="23"/>
        <v>100.17313019390582</v>
      </c>
      <c r="F1758" s="77">
        <v>4.79</v>
      </c>
      <c r="G1758" s="77">
        <v>0</v>
      </c>
      <c r="H1758" s="77">
        <v>11.52</v>
      </c>
      <c r="J1758" s="77">
        <f t="shared" si="22"/>
        <v>16.309999999999999</v>
      </c>
      <c r="K1758" s="103">
        <v>15.56</v>
      </c>
      <c r="L1758" s="104">
        <v>2.52</v>
      </c>
      <c r="M1758" s="105">
        <v>31</v>
      </c>
    </row>
    <row r="1759" spans="1:13" x14ac:dyDescent="0.25">
      <c r="A1759" s="100">
        <v>725</v>
      </c>
      <c r="B1759" s="107">
        <v>34328</v>
      </c>
      <c r="C1759" s="101">
        <v>438.05</v>
      </c>
      <c r="D1759" s="102">
        <v>722.5</v>
      </c>
      <c r="E1759" s="102">
        <f t="shared" si="23"/>
        <v>100.06925207756233</v>
      </c>
      <c r="F1759" s="77">
        <v>3.3</v>
      </c>
      <c r="G1759" s="77">
        <v>0</v>
      </c>
      <c r="H1759" s="77">
        <v>13.49</v>
      </c>
      <c r="J1759" s="77">
        <f t="shared" si="22"/>
        <v>16.79</v>
      </c>
      <c r="K1759" s="103">
        <v>16.54</v>
      </c>
      <c r="L1759" s="104">
        <v>1.73</v>
      </c>
      <c r="M1759" s="105">
        <v>47</v>
      </c>
    </row>
    <row r="1760" spans="1:13" x14ac:dyDescent="0.25">
      <c r="A1760" s="100">
        <v>726</v>
      </c>
      <c r="B1760" s="107">
        <v>34329</v>
      </c>
      <c r="C1760" s="101">
        <v>438.01</v>
      </c>
      <c r="D1760" s="102">
        <v>722.25</v>
      </c>
      <c r="E1760" s="102">
        <f t="shared" si="23"/>
        <v>100.03462603878117</v>
      </c>
      <c r="F1760" s="77">
        <v>2.33</v>
      </c>
      <c r="G1760" s="77">
        <v>0</v>
      </c>
      <c r="H1760" s="77">
        <v>23.61</v>
      </c>
      <c r="J1760" s="77">
        <f t="shared" si="22"/>
        <v>25.939999999999998</v>
      </c>
      <c r="K1760" s="103">
        <v>26.94</v>
      </c>
      <c r="L1760" s="104">
        <v>0.85</v>
      </c>
      <c r="M1760" s="105">
        <v>21.5</v>
      </c>
    </row>
    <row r="1761" spans="1:13" x14ac:dyDescent="0.25">
      <c r="A1761" s="100">
        <v>727</v>
      </c>
      <c r="B1761" s="107">
        <v>34330</v>
      </c>
      <c r="C1761" s="101">
        <v>438.05</v>
      </c>
      <c r="D1761" s="102">
        <v>723.25</v>
      </c>
      <c r="E1761" s="102">
        <f t="shared" si="23"/>
        <v>100.17313019390582</v>
      </c>
      <c r="F1761" s="77">
        <v>4.47</v>
      </c>
      <c r="G1761" s="77">
        <v>0</v>
      </c>
      <c r="H1761" s="77">
        <v>21.08</v>
      </c>
      <c r="J1761" s="77">
        <f t="shared" si="22"/>
        <v>25.549999999999997</v>
      </c>
      <c r="K1761" s="103">
        <v>25.3</v>
      </c>
      <c r="L1761" s="104">
        <v>2.1</v>
      </c>
      <c r="M1761" s="105">
        <v>1.3</v>
      </c>
    </row>
    <row r="1762" spans="1:13" x14ac:dyDescent="0.25">
      <c r="A1762" s="100">
        <v>728</v>
      </c>
      <c r="B1762" s="107">
        <v>34331</v>
      </c>
      <c r="C1762" s="101">
        <v>438.04</v>
      </c>
      <c r="D1762" s="102">
        <v>723</v>
      </c>
      <c r="E1762" s="102">
        <f t="shared" si="23"/>
        <v>100.13850415512466</v>
      </c>
      <c r="F1762" s="77">
        <v>2.14</v>
      </c>
      <c r="G1762" s="77">
        <v>0</v>
      </c>
      <c r="H1762" s="77">
        <v>15.54</v>
      </c>
      <c r="J1762" s="77">
        <f t="shared" si="22"/>
        <v>17.68</v>
      </c>
      <c r="K1762" s="103">
        <v>17.18</v>
      </c>
      <c r="L1762" s="104">
        <v>0.95</v>
      </c>
      <c r="M1762" s="105">
        <v>9.6</v>
      </c>
    </row>
    <row r="1763" spans="1:13" x14ac:dyDescent="0.25">
      <c r="A1763" s="100">
        <v>729</v>
      </c>
      <c r="B1763" s="107">
        <v>34332</v>
      </c>
      <c r="C1763" s="101">
        <v>438.02</v>
      </c>
      <c r="D1763" s="102">
        <v>722.5</v>
      </c>
      <c r="E1763" s="102">
        <f t="shared" si="23"/>
        <v>100.06925207756233</v>
      </c>
      <c r="F1763" s="77">
        <v>2.82</v>
      </c>
      <c r="G1763" s="77">
        <v>0</v>
      </c>
      <c r="H1763" s="77">
        <v>13.48</v>
      </c>
      <c r="J1763" s="77">
        <f t="shared" si="22"/>
        <v>16.3</v>
      </c>
      <c r="K1763" s="103">
        <v>16.55</v>
      </c>
      <c r="L1763" s="104">
        <v>1.45</v>
      </c>
      <c r="M1763" s="105">
        <v>4.3</v>
      </c>
    </row>
    <row r="1764" spans="1:13" x14ac:dyDescent="0.25">
      <c r="A1764" s="100">
        <v>730</v>
      </c>
      <c r="B1764" s="107">
        <v>34333</v>
      </c>
      <c r="C1764" s="101">
        <v>438.03</v>
      </c>
      <c r="D1764" s="102">
        <v>722.75</v>
      </c>
      <c r="E1764" s="102">
        <f t="shared" si="23"/>
        <v>100.10387811634349</v>
      </c>
      <c r="F1764" s="77">
        <v>3.11</v>
      </c>
      <c r="G1764" s="77">
        <v>0</v>
      </c>
      <c r="H1764" s="77">
        <v>11.8</v>
      </c>
      <c r="J1764" s="77">
        <f t="shared" si="22"/>
        <v>14.91</v>
      </c>
      <c r="K1764" s="103">
        <v>13.91</v>
      </c>
      <c r="L1764" s="104">
        <v>1.74</v>
      </c>
      <c r="M1764" s="105">
        <v>0.4</v>
      </c>
    </row>
    <row r="1765" spans="1:13" x14ac:dyDescent="0.25">
      <c r="A1765" s="100">
        <v>731</v>
      </c>
      <c r="B1765" s="107">
        <v>34334</v>
      </c>
      <c r="C1765" s="101">
        <v>437.99</v>
      </c>
      <c r="D1765" s="102">
        <v>721.75</v>
      </c>
      <c r="E1765" s="102">
        <f t="shared" si="23"/>
        <v>99.965373961218845</v>
      </c>
      <c r="F1765" s="77">
        <v>3.69</v>
      </c>
      <c r="G1765" s="77">
        <v>0</v>
      </c>
      <c r="H1765" s="77">
        <v>6.54</v>
      </c>
      <c r="J1765" s="77">
        <f t="shared" si="22"/>
        <v>10.23</v>
      </c>
      <c r="K1765" s="103">
        <v>9.98</v>
      </c>
      <c r="L1765" s="104">
        <v>1.84</v>
      </c>
      <c r="M1765" s="105">
        <v>0</v>
      </c>
    </row>
    <row r="1766" spans="1:13" x14ac:dyDescent="0.25">
      <c r="B1766" s="99" t="s">
        <v>72</v>
      </c>
      <c r="C1766" s="115"/>
      <c r="D1766" s="116"/>
      <c r="E1766" s="116"/>
      <c r="F1766" s="117">
        <f>SUM(F1401:F1765)</f>
        <v>1533.4300000000021</v>
      </c>
      <c r="G1766" s="117">
        <f t="shared" ref="G1766:M1766" si="24">SUM(G1401:G1765)</f>
        <v>0.35</v>
      </c>
      <c r="H1766" s="117">
        <f t="shared" si="24"/>
        <v>660.11999999999978</v>
      </c>
      <c r="I1766" s="117"/>
      <c r="J1766" s="117">
        <f t="shared" si="24"/>
        <v>2193.900000000001</v>
      </c>
      <c r="K1766" s="118">
        <f t="shared" si="24"/>
        <v>2241.4100000000008</v>
      </c>
      <c r="L1766" s="119">
        <f t="shared" si="24"/>
        <v>750.47999999999968</v>
      </c>
      <c r="M1766" s="120">
        <f t="shared" si="24"/>
        <v>1584.6000000000001</v>
      </c>
    </row>
    <row r="1767" spans="1:13" x14ac:dyDescent="0.25">
      <c r="A1767" s="100">
        <v>732</v>
      </c>
      <c r="B1767" s="99">
        <v>34335</v>
      </c>
      <c r="C1767" s="101">
        <v>437.98</v>
      </c>
      <c r="D1767" s="102">
        <v>721.5</v>
      </c>
      <c r="E1767" s="102">
        <f>(D1767/722)*100</f>
        <v>99.930747922437675</v>
      </c>
      <c r="F1767" s="77">
        <v>4.1100000000000003</v>
      </c>
      <c r="G1767" s="77">
        <v>0</v>
      </c>
      <c r="H1767" s="77">
        <v>5.62</v>
      </c>
      <c r="J1767" s="77">
        <f t="shared" ref="J1767:J1830" si="25">SUM(F1767:H1767)</f>
        <v>9.73</v>
      </c>
      <c r="K1767" s="103">
        <v>2.0499999999999998</v>
      </c>
      <c r="L1767" s="104">
        <v>2.0499999999999998</v>
      </c>
      <c r="M1767" s="105" t="s">
        <v>66</v>
      </c>
    </row>
    <row r="1768" spans="1:13" x14ac:dyDescent="0.25">
      <c r="A1768" s="100">
        <v>733</v>
      </c>
      <c r="B1768" s="107">
        <v>34336</v>
      </c>
      <c r="C1768" s="101">
        <v>437.99</v>
      </c>
      <c r="D1768" s="102">
        <v>721.75</v>
      </c>
      <c r="E1768" s="102">
        <f t="shared" ref="E1768:E1831" si="26">(D1768/722)*100</f>
        <v>99.965373961218845</v>
      </c>
      <c r="F1768" s="77">
        <v>4.74</v>
      </c>
      <c r="G1768" s="77">
        <v>0</v>
      </c>
      <c r="H1768" s="77">
        <v>3.09</v>
      </c>
      <c r="J1768" s="77">
        <f t="shared" si="25"/>
        <v>7.83</v>
      </c>
      <c r="K1768" s="103">
        <v>2.4500000000000002</v>
      </c>
      <c r="L1768" s="104">
        <v>2.4500000000000002</v>
      </c>
      <c r="M1768" s="105" t="s">
        <v>66</v>
      </c>
    </row>
    <row r="1769" spans="1:13" x14ac:dyDescent="0.25">
      <c r="A1769" s="100">
        <v>734</v>
      </c>
      <c r="B1769" s="107">
        <v>34337</v>
      </c>
      <c r="C1769" s="101">
        <v>437.99</v>
      </c>
      <c r="D1769" s="102">
        <v>721.75</v>
      </c>
      <c r="E1769" s="102">
        <f t="shared" si="26"/>
        <v>99.965373961218845</v>
      </c>
      <c r="F1769" s="77">
        <v>3.81</v>
      </c>
      <c r="G1769" s="77">
        <v>0</v>
      </c>
      <c r="H1769" s="77">
        <v>4.78</v>
      </c>
      <c r="J1769" s="77">
        <f t="shared" si="25"/>
        <v>8.59</v>
      </c>
      <c r="K1769" s="103">
        <v>1.78</v>
      </c>
      <c r="L1769" s="104">
        <v>1.78</v>
      </c>
      <c r="M1769" s="105" t="s">
        <v>66</v>
      </c>
    </row>
    <row r="1770" spans="1:13" x14ac:dyDescent="0.25">
      <c r="A1770" s="100">
        <v>735</v>
      </c>
      <c r="B1770" s="107">
        <v>34338</v>
      </c>
      <c r="C1770" s="101">
        <v>437.99</v>
      </c>
      <c r="D1770" s="102">
        <v>721.75</v>
      </c>
      <c r="E1770" s="102">
        <f t="shared" si="26"/>
        <v>99.965373961218845</v>
      </c>
      <c r="F1770" s="77">
        <v>5.21</v>
      </c>
      <c r="G1770" s="77">
        <v>0</v>
      </c>
      <c r="H1770" s="77">
        <v>2.52</v>
      </c>
      <c r="J1770" s="77">
        <f t="shared" si="25"/>
        <v>7.73</v>
      </c>
      <c r="K1770" s="103">
        <v>6.6</v>
      </c>
      <c r="L1770" s="104">
        <v>2.6</v>
      </c>
      <c r="M1770" s="105">
        <v>4</v>
      </c>
    </row>
    <row r="1771" spans="1:13" x14ac:dyDescent="0.25">
      <c r="A1771" s="100">
        <v>736</v>
      </c>
      <c r="B1771" s="107">
        <v>34339</v>
      </c>
      <c r="C1771" s="101">
        <v>438.03</v>
      </c>
      <c r="D1771" s="102">
        <v>722.5</v>
      </c>
      <c r="E1771" s="102">
        <f t="shared" si="26"/>
        <v>100.06925207756233</v>
      </c>
      <c r="F1771" s="77">
        <v>5.5</v>
      </c>
      <c r="G1771" s="77">
        <v>0</v>
      </c>
      <c r="H1771" s="77">
        <v>2.25</v>
      </c>
      <c r="J1771" s="77">
        <f t="shared" si="25"/>
        <v>7.75</v>
      </c>
      <c r="K1771" s="103">
        <v>18.63</v>
      </c>
      <c r="L1771" s="104">
        <v>2.63</v>
      </c>
      <c r="M1771" s="105">
        <v>16</v>
      </c>
    </row>
    <row r="1772" spans="1:13" x14ac:dyDescent="0.25">
      <c r="A1772" s="100">
        <v>737</v>
      </c>
      <c r="B1772" s="107">
        <v>34340</v>
      </c>
      <c r="C1772" s="101">
        <v>438.03</v>
      </c>
      <c r="D1772" s="102">
        <v>722.75</v>
      </c>
      <c r="E1772" s="102">
        <f t="shared" si="26"/>
        <v>100.10387811634349</v>
      </c>
      <c r="F1772" s="77">
        <v>6.88</v>
      </c>
      <c r="G1772" s="77">
        <v>0</v>
      </c>
      <c r="H1772" s="77">
        <v>8.43</v>
      </c>
      <c r="J1772" s="77">
        <f t="shared" si="25"/>
        <v>15.309999999999999</v>
      </c>
      <c r="K1772" s="103">
        <v>56.04</v>
      </c>
      <c r="L1772" s="104">
        <v>3.54</v>
      </c>
      <c r="M1772" s="105">
        <v>52.5</v>
      </c>
    </row>
    <row r="1773" spans="1:13" x14ac:dyDescent="0.25">
      <c r="A1773" s="100">
        <v>738</v>
      </c>
      <c r="B1773" s="107">
        <v>34341</v>
      </c>
      <c r="C1773" s="101">
        <v>438.03</v>
      </c>
      <c r="D1773" s="102">
        <v>722.75</v>
      </c>
      <c r="E1773" s="102">
        <f t="shared" si="26"/>
        <v>100.10387811634349</v>
      </c>
      <c r="F1773" s="77">
        <v>7.18</v>
      </c>
      <c r="G1773" s="77">
        <v>0</v>
      </c>
      <c r="H1773" s="77">
        <v>11.34</v>
      </c>
      <c r="J1773" s="77">
        <f t="shared" si="25"/>
        <v>18.52</v>
      </c>
      <c r="K1773" s="103">
        <v>21.88</v>
      </c>
      <c r="L1773" s="104">
        <v>3.58</v>
      </c>
      <c r="M1773" s="105">
        <v>18.3</v>
      </c>
    </row>
    <row r="1774" spans="1:13" x14ac:dyDescent="0.25">
      <c r="A1774" s="100">
        <v>739</v>
      </c>
      <c r="B1774" s="107">
        <v>34342</v>
      </c>
      <c r="C1774" s="101">
        <v>438.01</v>
      </c>
      <c r="D1774" s="102">
        <v>722.25</v>
      </c>
      <c r="E1774" s="102">
        <f t="shared" si="26"/>
        <v>100.03462603878117</v>
      </c>
      <c r="F1774" s="77">
        <v>5.78</v>
      </c>
      <c r="G1774" s="77">
        <v>0</v>
      </c>
      <c r="H1774" s="77">
        <v>12.07</v>
      </c>
      <c r="J1774" s="77">
        <f t="shared" si="25"/>
        <v>17.850000000000001</v>
      </c>
      <c r="K1774" s="118">
        <v>87.08</v>
      </c>
      <c r="L1774" s="104">
        <v>2.88</v>
      </c>
      <c r="M1774" s="105">
        <v>84.2</v>
      </c>
    </row>
    <row r="1775" spans="1:13" x14ac:dyDescent="0.25">
      <c r="A1775" s="100">
        <v>740</v>
      </c>
      <c r="B1775" s="107">
        <v>34343</v>
      </c>
      <c r="C1775" s="101">
        <v>438.04</v>
      </c>
      <c r="D1775" s="102">
        <v>723</v>
      </c>
      <c r="E1775" s="102">
        <f t="shared" si="26"/>
        <v>100.13850415512466</v>
      </c>
      <c r="F1775" s="77">
        <v>3.8</v>
      </c>
      <c r="G1775" s="77">
        <v>0</v>
      </c>
      <c r="H1775" s="77">
        <v>22.18</v>
      </c>
      <c r="J1775" s="77">
        <f t="shared" si="25"/>
        <v>25.98</v>
      </c>
      <c r="K1775" s="103">
        <v>2.42</v>
      </c>
      <c r="L1775" s="104">
        <v>1.92</v>
      </c>
      <c r="M1775" s="105">
        <v>0.5</v>
      </c>
    </row>
    <row r="1776" spans="1:13" x14ac:dyDescent="0.25">
      <c r="A1776" s="100">
        <v>741</v>
      </c>
      <c r="B1776" s="107">
        <v>34344</v>
      </c>
      <c r="C1776" s="101">
        <v>438</v>
      </c>
      <c r="D1776" s="102">
        <v>722</v>
      </c>
      <c r="E1776" s="102">
        <f t="shared" si="26"/>
        <v>100</v>
      </c>
      <c r="F1776" s="77">
        <v>5.44</v>
      </c>
      <c r="G1776" s="77">
        <v>0</v>
      </c>
      <c r="H1776" s="77">
        <v>6.04</v>
      </c>
      <c r="J1776" s="77">
        <f t="shared" si="25"/>
        <v>11.48</v>
      </c>
      <c r="K1776" s="103">
        <v>2.77</v>
      </c>
      <c r="L1776" s="104">
        <v>2.77</v>
      </c>
      <c r="M1776" s="105" t="s">
        <v>66</v>
      </c>
    </row>
    <row r="1777" spans="1:13" x14ac:dyDescent="0.25">
      <c r="A1777" s="100">
        <v>742</v>
      </c>
      <c r="B1777" s="107">
        <v>34345</v>
      </c>
      <c r="C1777" s="101">
        <v>438.04</v>
      </c>
      <c r="D1777" s="102">
        <v>723</v>
      </c>
      <c r="E1777" s="102">
        <f t="shared" si="26"/>
        <v>100.13850415512466</v>
      </c>
      <c r="F1777" s="77">
        <v>7</v>
      </c>
      <c r="G1777" s="77">
        <v>0</v>
      </c>
      <c r="H1777" s="77">
        <v>2.25</v>
      </c>
      <c r="J1777" s="77">
        <f t="shared" si="25"/>
        <v>9.25</v>
      </c>
      <c r="K1777" s="103">
        <v>3.56</v>
      </c>
      <c r="L1777" s="104">
        <v>3.56</v>
      </c>
      <c r="M1777" s="105" t="s">
        <v>66</v>
      </c>
    </row>
    <row r="1778" spans="1:13" x14ac:dyDescent="0.25">
      <c r="A1778" s="100">
        <v>743</v>
      </c>
      <c r="B1778" s="107">
        <v>34346</v>
      </c>
      <c r="C1778" s="101">
        <v>438.04</v>
      </c>
      <c r="D1778" s="102">
        <v>723</v>
      </c>
      <c r="E1778" s="102">
        <f t="shared" si="26"/>
        <v>100.13850415512466</v>
      </c>
      <c r="F1778" s="77">
        <v>5.52</v>
      </c>
      <c r="G1778" s="77">
        <v>0</v>
      </c>
      <c r="H1778" s="77">
        <v>1.83</v>
      </c>
      <c r="J1778" s="77">
        <f t="shared" si="25"/>
        <v>7.35</v>
      </c>
      <c r="K1778" s="103">
        <v>2.77</v>
      </c>
      <c r="L1778" s="104">
        <v>2.77</v>
      </c>
      <c r="M1778" s="105" t="s">
        <v>66</v>
      </c>
    </row>
    <row r="1779" spans="1:13" x14ac:dyDescent="0.25">
      <c r="A1779" s="100">
        <v>744</v>
      </c>
      <c r="B1779" s="107">
        <v>34347</v>
      </c>
      <c r="C1779" s="101">
        <v>437.98</v>
      </c>
      <c r="D1779" s="102">
        <v>721.5</v>
      </c>
      <c r="E1779" s="102">
        <f t="shared" si="26"/>
        <v>99.930747922437675</v>
      </c>
      <c r="F1779" s="77">
        <v>5.7</v>
      </c>
      <c r="G1779" s="77">
        <v>0</v>
      </c>
      <c r="H1779" s="77">
        <v>0</v>
      </c>
      <c r="J1779" s="77">
        <f t="shared" si="25"/>
        <v>5.7</v>
      </c>
      <c r="K1779" s="103">
        <v>2.74</v>
      </c>
      <c r="L1779" s="104">
        <v>2.74</v>
      </c>
      <c r="M1779" s="105" t="s">
        <v>66</v>
      </c>
    </row>
    <row r="1780" spans="1:13" x14ac:dyDescent="0.25">
      <c r="A1780" s="100">
        <v>745</v>
      </c>
      <c r="B1780" s="107">
        <v>34348</v>
      </c>
      <c r="C1780" s="101">
        <v>438.03</v>
      </c>
      <c r="D1780" s="102">
        <v>722.75</v>
      </c>
      <c r="E1780" s="102">
        <f t="shared" si="26"/>
        <v>100.10387811634349</v>
      </c>
      <c r="F1780" s="77">
        <v>2.0499999999999998</v>
      </c>
      <c r="G1780" s="77">
        <v>0</v>
      </c>
      <c r="H1780" s="77">
        <v>5.62</v>
      </c>
      <c r="J1780" s="77">
        <f t="shared" si="25"/>
        <v>7.67</v>
      </c>
      <c r="K1780" s="103">
        <v>0.98</v>
      </c>
      <c r="L1780" s="104">
        <v>0.98</v>
      </c>
      <c r="M1780" s="105" t="s">
        <v>66</v>
      </c>
    </row>
    <row r="1781" spans="1:13" x14ac:dyDescent="0.25">
      <c r="A1781" s="100">
        <v>746</v>
      </c>
      <c r="B1781" s="107">
        <v>34349</v>
      </c>
      <c r="C1781" s="101">
        <v>438.03</v>
      </c>
      <c r="D1781" s="102">
        <v>722.75</v>
      </c>
      <c r="E1781" s="102">
        <f t="shared" si="26"/>
        <v>100.10387811634349</v>
      </c>
      <c r="F1781" s="77">
        <v>3.86</v>
      </c>
      <c r="G1781" s="77">
        <v>0</v>
      </c>
      <c r="H1781" s="77">
        <v>2.8</v>
      </c>
      <c r="J1781" s="77">
        <f t="shared" si="25"/>
        <v>6.66</v>
      </c>
      <c r="K1781" s="103">
        <v>1.04</v>
      </c>
      <c r="L1781" s="104">
        <v>1.04</v>
      </c>
      <c r="M1781" s="105">
        <v>0</v>
      </c>
    </row>
    <row r="1782" spans="1:13" x14ac:dyDescent="0.25">
      <c r="A1782" s="100">
        <v>747</v>
      </c>
      <c r="B1782" s="107">
        <v>34350</v>
      </c>
      <c r="C1782" s="101">
        <v>438.03</v>
      </c>
      <c r="D1782" s="102">
        <v>722.75</v>
      </c>
      <c r="E1782" s="102">
        <f t="shared" si="26"/>
        <v>100.10387811634349</v>
      </c>
      <c r="F1782" s="77">
        <v>4.3899999999999997</v>
      </c>
      <c r="G1782" s="77">
        <v>0</v>
      </c>
      <c r="H1782" s="77">
        <v>5.34</v>
      </c>
      <c r="J1782" s="77">
        <f t="shared" si="25"/>
        <v>9.73</v>
      </c>
      <c r="K1782" s="103">
        <v>2.52</v>
      </c>
      <c r="L1782" s="104">
        <v>2.02</v>
      </c>
      <c r="M1782" s="105">
        <v>0.5</v>
      </c>
    </row>
    <row r="1783" spans="1:13" x14ac:dyDescent="0.25">
      <c r="A1783" s="100">
        <v>748</v>
      </c>
      <c r="B1783" s="107">
        <v>34351</v>
      </c>
      <c r="C1783" s="101">
        <v>437.98</v>
      </c>
      <c r="D1783" s="102">
        <v>721.5</v>
      </c>
      <c r="E1783" s="102">
        <f t="shared" si="26"/>
        <v>99.930747922437675</v>
      </c>
      <c r="F1783" s="77">
        <v>5.77</v>
      </c>
      <c r="G1783" s="77">
        <v>0</v>
      </c>
      <c r="H1783" s="77">
        <v>1.4</v>
      </c>
      <c r="J1783" s="77">
        <f t="shared" si="25"/>
        <v>7.17</v>
      </c>
      <c r="K1783" s="103">
        <v>5.26</v>
      </c>
      <c r="L1783" s="104">
        <v>2.76</v>
      </c>
      <c r="M1783" s="105">
        <v>2.5</v>
      </c>
    </row>
    <row r="1784" spans="1:13" x14ac:dyDescent="0.25">
      <c r="A1784" s="100">
        <v>749</v>
      </c>
      <c r="B1784" s="107">
        <v>34352</v>
      </c>
      <c r="C1784" s="101">
        <v>437.98</v>
      </c>
      <c r="D1784" s="102">
        <v>721.5</v>
      </c>
      <c r="E1784" s="102">
        <f t="shared" si="26"/>
        <v>99.930747922437675</v>
      </c>
      <c r="F1784" s="77">
        <v>6.01</v>
      </c>
      <c r="G1784" s="77">
        <v>0</v>
      </c>
      <c r="H1784" s="77">
        <v>0</v>
      </c>
      <c r="J1784" s="77">
        <f t="shared" si="25"/>
        <v>6.01</v>
      </c>
      <c r="K1784" s="103">
        <v>4.55</v>
      </c>
      <c r="L1784" s="104">
        <v>2.95</v>
      </c>
      <c r="M1784" s="105">
        <v>1.6</v>
      </c>
    </row>
    <row r="1785" spans="1:13" x14ac:dyDescent="0.25">
      <c r="A1785" s="100">
        <v>750</v>
      </c>
      <c r="B1785" s="107">
        <v>34353</v>
      </c>
      <c r="C1785" s="101">
        <v>437.98</v>
      </c>
      <c r="D1785" s="102">
        <v>721.5</v>
      </c>
      <c r="E1785" s="102">
        <f t="shared" si="26"/>
        <v>99.930747922437675</v>
      </c>
      <c r="F1785" s="77">
        <v>7.98</v>
      </c>
      <c r="G1785" s="77">
        <v>0</v>
      </c>
      <c r="H1785" s="77">
        <v>0</v>
      </c>
      <c r="J1785" s="77">
        <f t="shared" si="25"/>
        <v>7.98</v>
      </c>
      <c r="K1785" s="103">
        <v>4.95</v>
      </c>
      <c r="L1785" s="104">
        <v>3.95</v>
      </c>
      <c r="M1785" s="105">
        <v>1</v>
      </c>
    </row>
    <row r="1786" spans="1:13" x14ac:dyDescent="0.25">
      <c r="A1786" s="100">
        <v>751</v>
      </c>
      <c r="B1786" s="107">
        <v>34354</v>
      </c>
      <c r="C1786" s="101">
        <v>437.9</v>
      </c>
      <c r="D1786" s="102">
        <v>719.75</v>
      </c>
      <c r="E1786" s="102">
        <f t="shared" si="26"/>
        <v>99.68836565096953</v>
      </c>
      <c r="F1786" s="77">
        <v>6.69</v>
      </c>
      <c r="G1786" s="77">
        <v>0</v>
      </c>
      <c r="H1786" s="77">
        <v>0</v>
      </c>
      <c r="J1786" s="77">
        <f t="shared" si="25"/>
        <v>6.69</v>
      </c>
      <c r="K1786" s="103">
        <v>3.19</v>
      </c>
      <c r="L1786" s="104">
        <v>3.19</v>
      </c>
      <c r="M1786" s="105">
        <v>0</v>
      </c>
    </row>
    <row r="1787" spans="1:13" x14ac:dyDescent="0.25">
      <c r="A1787" s="100">
        <v>752</v>
      </c>
      <c r="B1787" s="107">
        <v>34355</v>
      </c>
      <c r="C1787" s="101">
        <v>437.85</v>
      </c>
      <c r="D1787" s="102">
        <v>718.3</v>
      </c>
      <c r="E1787" s="102">
        <f t="shared" si="26"/>
        <v>99.48753462603878</v>
      </c>
      <c r="F1787" s="77">
        <v>7.88</v>
      </c>
      <c r="G1787" s="77">
        <v>0.59</v>
      </c>
      <c r="H1787" s="77">
        <v>0</v>
      </c>
      <c r="J1787" s="77">
        <f t="shared" si="25"/>
        <v>8.4700000000000006</v>
      </c>
      <c r="K1787" s="103">
        <v>31.1</v>
      </c>
      <c r="L1787" s="104">
        <v>3.9</v>
      </c>
      <c r="M1787" s="105">
        <v>27.2</v>
      </c>
    </row>
    <row r="1788" spans="1:13" x14ac:dyDescent="0.25">
      <c r="A1788" s="100">
        <v>753</v>
      </c>
      <c r="B1788" s="107">
        <v>34356</v>
      </c>
      <c r="C1788" s="101">
        <v>437.87</v>
      </c>
      <c r="D1788" s="102">
        <v>718.78</v>
      </c>
      <c r="E1788" s="102">
        <f t="shared" si="26"/>
        <v>99.554016620498615</v>
      </c>
      <c r="F1788" s="77">
        <v>6.48</v>
      </c>
      <c r="G1788" s="77">
        <v>0</v>
      </c>
      <c r="H1788" s="77">
        <v>0</v>
      </c>
      <c r="J1788" s="77">
        <f t="shared" si="25"/>
        <v>6.48</v>
      </c>
      <c r="K1788" s="103">
        <v>44.65</v>
      </c>
      <c r="L1788" s="104">
        <v>3.15</v>
      </c>
      <c r="M1788" s="105">
        <v>41.5</v>
      </c>
    </row>
    <row r="1789" spans="1:13" x14ac:dyDescent="0.25">
      <c r="A1789" s="100">
        <v>754</v>
      </c>
      <c r="B1789" s="107">
        <v>34357</v>
      </c>
      <c r="C1789" s="101">
        <v>438.04</v>
      </c>
      <c r="D1789" s="102">
        <v>723</v>
      </c>
      <c r="E1789" s="102">
        <f t="shared" si="26"/>
        <v>100.13850415512466</v>
      </c>
      <c r="F1789" s="77">
        <v>6.97</v>
      </c>
      <c r="G1789" s="77">
        <v>0</v>
      </c>
      <c r="H1789" s="77">
        <v>11.81</v>
      </c>
      <c r="J1789" s="77">
        <f t="shared" si="25"/>
        <v>18.78</v>
      </c>
      <c r="K1789" s="103">
        <v>14.61</v>
      </c>
      <c r="L1789" s="104">
        <v>3.31</v>
      </c>
      <c r="M1789" s="105">
        <v>11.3</v>
      </c>
    </row>
    <row r="1790" spans="1:13" x14ac:dyDescent="0.25">
      <c r="A1790" s="100">
        <v>755</v>
      </c>
      <c r="B1790" s="107">
        <v>34358</v>
      </c>
      <c r="C1790" s="101">
        <v>438.03</v>
      </c>
      <c r="D1790" s="102">
        <v>722.75</v>
      </c>
      <c r="E1790" s="102">
        <f t="shared" si="26"/>
        <v>100.10387811634349</v>
      </c>
      <c r="F1790" s="77">
        <v>5.85</v>
      </c>
      <c r="G1790" s="77">
        <v>0</v>
      </c>
      <c r="H1790" s="77">
        <v>7.39</v>
      </c>
      <c r="J1790" s="77">
        <f t="shared" si="25"/>
        <v>13.239999999999998</v>
      </c>
      <c r="K1790" s="103">
        <v>2.99</v>
      </c>
      <c r="L1790" s="104">
        <v>2.99</v>
      </c>
      <c r="M1790" s="105">
        <v>0</v>
      </c>
    </row>
    <row r="1791" spans="1:13" x14ac:dyDescent="0.25">
      <c r="A1791" s="100">
        <v>756</v>
      </c>
      <c r="B1791" s="107">
        <v>34359</v>
      </c>
      <c r="C1791" s="101">
        <v>438.03</v>
      </c>
      <c r="D1791" s="102">
        <v>722.75</v>
      </c>
      <c r="E1791" s="102">
        <f t="shared" si="26"/>
        <v>100.10387811634349</v>
      </c>
      <c r="F1791" s="77">
        <v>5.8</v>
      </c>
      <c r="G1791" s="77">
        <v>0</v>
      </c>
      <c r="H1791" s="77">
        <v>2.2400000000000002</v>
      </c>
      <c r="J1791" s="77">
        <f t="shared" si="25"/>
        <v>8.0399999999999991</v>
      </c>
      <c r="K1791" s="103">
        <v>3.04</v>
      </c>
      <c r="L1791" s="104">
        <v>3.04</v>
      </c>
      <c r="M1791" s="105">
        <v>0</v>
      </c>
    </row>
    <row r="1792" spans="1:13" x14ac:dyDescent="0.25">
      <c r="A1792" s="100">
        <v>757</v>
      </c>
      <c r="B1792" s="107">
        <v>34360</v>
      </c>
      <c r="C1792" s="101">
        <v>437.99</v>
      </c>
      <c r="D1792" s="102">
        <v>721.75</v>
      </c>
      <c r="E1792" s="102">
        <f t="shared" si="26"/>
        <v>99.965373961218845</v>
      </c>
      <c r="F1792" s="77">
        <v>5.93</v>
      </c>
      <c r="G1792" s="77">
        <v>0</v>
      </c>
      <c r="H1792" s="77">
        <v>0</v>
      </c>
      <c r="J1792" s="77">
        <f t="shared" si="25"/>
        <v>5.93</v>
      </c>
      <c r="K1792" s="103">
        <v>3.11</v>
      </c>
      <c r="L1792" s="104">
        <v>3.11</v>
      </c>
      <c r="M1792" s="105">
        <v>0</v>
      </c>
    </row>
    <row r="1793" spans="1:13" x14ac:dyDescent="0.25">
      <c r="A1793" s="100">
        <v>758</v>
      </c>
      <c r="B1793" s="107">
        <v>34361</v>
      </c>
      <c r="C1793" s="101">
        <v>438.01</v>
      </c>
      <c r="D1793" s="102">
        <v>722.25</v>
      </c>
      <c r="E1793" s="102">
        <f t="shared" si="26"/>
        <v>100.03462603878117</v>
      </c>
      <c r="F1793" s="77">
        <v>6.2</v>
      </c>
      <c r="G1793" s="77">
        <v>0</v>
      </c>
      <c r="H1793" s="77">
        <v>1.68</v>
      </c>
      <c r="J1793" s="77">
        <f t="shared" si="25"/>
        <v>7.88</v>
      </c>
      <c r="K1793" s="103">
        <v>3.3</v>
      </c>
      <c r="L1793" s="104">
        <v>3.3</v>
      </c>
      <c r="M1793" s="105">
        <v>0</v>
      </c>
    </row>
    <row r="1794" spans="1:13" x14ac:dyDescent="0.25">
      <c r="A1794" s="100">
        <v>759</v>
      </c>
      <c r="B1794" s="107">
        <v>34362</v>
      </c>
      <c r="C1794" s="101">
        <v>437.92</v>
      </c>
      <c r="D1794" s="102">
        <v>720</v>
      </c>
      <c r="E1794" s="102">
        <f t="shared" si="26"/>
        <v>99.7229916897507</v>
      </c>
      <c r="F1794" s="77">
        <v>5.77</v>
      </c>
      <c r="G1794" s="77">
        <v>0</v>
      </c>
      <c r="H1794" s="77">
        <v>0</v>
      </c>
      <c r="J1794" s="77">
        <f t="shared" si="25"/>
        <v>5.77</v>
      </c>
      <c r="K1794" s="103">
        <v>3.03</v>
      </c>
      <c r="L1794" s="104">
        <v>3.03</v>
      </c>
      <c r="M1794" s="105">
        <v>0</v>
      </c>
    </row>
    <row r="1795" spans="1:13" x14ac:dyDescent="0.25">
      <c r="A1795" s="100">
        <v>760</v>
      </c>
      <c r="B1795" s="107">
        <v>34363</v>
      </c>
      <c r="C1795" s="101">
        <v>437.87</v>
      </c>
      <c r="D1795" s="102">
        <v>718.78</v>
      </c>
      <c r="E1795" s="102">
        <f t="shared" si="26"/>
        <v>99.554016620498615</v>
      </c>
      <c r="F1795" s="77">
        <v>6.24</v>
      </c>
      <c r="G1795" s="77">
        <v>0</v>
      </c>
      <c r="H1795" s="77">
        <v>0</v>
      </c>
      <c r="J1795" s="77">
        <f t="shared" si="25"/>
        <v>6.24</v>
      </c>
      <c r="K1795" s="103">
        <v>3.32</v>
      </c>
      <c r="L1795" s="104">
        <v>3.32</v>
      </c>
      <c r="M1795" s="105">
        <v>0</v>
      </c>
    </row>
    <row r="1796" spans="1:13" x14ac:dyDescent="0.25">
      <c r="A1796" s="100">
        <v>761</v>
      </c>
      <c r="B1796" s="107">
        <v>34364</v>
      </c>
      <c r="C1796" s="101">
        <v>437.8</v>
      </c>
      <c r="D1796" s="102">
        <v>717.1</v>
      </c>
      <c r="E1796" s="102">
        <f t="shared" si="26"/>
        <v>99.3213296398892</v>
      </c>
      <c r="F1796" s="77">
        <v>2.3199999999999998</v>
      </c>
      <c r="G1796" s="77">
        <v>0</v>
      </c>
      <c r="H1796" s="77">
        <v>0</v>
      </c>
      <c r="J1796" s="77">
        <f t="shared" si="25"/>
        <v>2.3199999999999998</v>
      </c>
      <c r="K1796" s="103">
        <v>1.25</v>
      </c>
      <c r="L1796" s="104">
        <v>1.25</v>
      </c>
      <c r="M1796" s="105">
        <v>0</v>
      </c>
    </row>
    <row r="1797" spans="1:13" x14ac:dyDescent="0.25">
      <c r="A1797" s="100">
        <v>762</v>
      </c>
      <c r="B1797" s="107">
        <v>34365</v>
      </c>
      <c r="C1797" s="101">
        <v>437.9</v>
      </c>
      <c r="D1797" s="102">
        <v>719.5</v>
      </c>
      <c r="E1797" s="102">
        <f t="shared" si="26"/>
        <v>99.65373961218836</v>
      </c>
      <c r="F1797" s="77">
        <v>5.49</v>
      </c>
      <c r="G1797" s="77">
        <v>0</v>
      </c>
      <c r="H1797" s="77">
        <v>0</v>
      </c>
      <c r="J1797" s="77">
        <f t="shared" si="25"/>
        <v>5.49</v>
      </c>
      <c r="K1797" s="103">
        <v>2.99</v>
      </c>
      <c r="L1797" s="104">
        <v>2.99</v>
      </c>
      <c r="M1797" s="105">
        <v>0</v>
      </c>
    </row>
    <row r="1798" spans="1:13" x14ac:dyDescent="0.25">
      <c r="A1798" s="100">
        <v>763</v>
      </c>
      <c r="B1798" s="107">
        <v>34366</v>
      </c>
      <c r="C1798" s="101">
        <v>437.84</v>
      </c>
      <c r="D1798" s="102">
        <v>718.06</v>
      </c>
      <c r="E1798" s="102">
        <f t="shared" si="26"/>
        <v>99.454293628808855</v>
      </c>
      <c r="F1798" s="77">
        <v>5.31</v>
      </c>
      <c r="G1798" s="77">
        <v>0</v>
      </c>
      <c r="H1798" s="77">
        <v>0</v>
      </c>
      <c r="J1798" s="77">
        <f t="shared" si="25"/>
        <v>5.31</v>
      </c>
      <c r="K1798" s="103">
        <v>2.84</v>
      </c>
      <c r="L1798" s="104">
        <v>2.84</v>
      </c>
      <c r="M1798" s="105">
        <v>0</v>
      </c>
    </row>
    <row r="1799" spans="1:13" x14ac:dyDescent="0.25">
      <c r="A1799" s="100">
        <v>764</v>
      </c>
      <c r="B1799" s="107">
        <v>34367</v>
      </c>
      <c r="C1799" s="101">
        <v>437.78</v>
      </c>
      <c r="D1799" s="102">
        <v>716.6</v>
      </c>
      <c r="E1799" s="102">
        <f t="shared" si="26"/>
        <v>99.252077562326875</v>
      </c>
      <c r="F1799" s="77">
        <v>5.34</v>
      </c>
      <c r="G1799" s="77">
        <v>0</v>
      </c>
      <c r="H1799" s="77">
        <v>0</v>
      </c>
      <c r="J1799" s="77">
        <f t="shared" si="25"/>
        <v>5.34</v>
      </c>
      <c r="K1799" s="103">
        <v>2.89</v>
      </c>
      <c r="L1799" s="104">
        <v>2.89</v>
      </c>
      <c r="M1799" s="105">
        <v>0</v>
      </c>
    </row>
    <row r="1800" spans="1:13" x14ac:dyDescent="0.25">
      <c r="A1800" s="100">
        <v>765</v>
      </c>
      <c r="B1800" s="107">
        <v>34368</v>
      </c>
      <c r="C1800" s="101">
        <v>437.7</v>
      </c>
      <c r="D1800" s="102">
        <v>714.6</v>
      </c>
      <c r="E1800" s="102">
        <f t="shared" si="26"/>
        <v>98.97506925207756</v>
      </c>
      <c r="F1800" s="77">
        <v>4.46</v>
      </c>
      <c r="G1800" s="77">
        <v>0</v>
      </c>
      <c r="H1800" s="77">
        <v>0</v>
      </c>
      <c r="J1800" s="77">
        <f t="shared" si="25"/>
        <v>4.46</v>
      </c>
      <c r="K1800" s="103">
        <v>4.84</v>
      </c>
      <c r="L1800" s="104">
        <v>2.42</v>
      </c>
      <c r="M1800" s="105">
        <v>2.42</v>
      </c>
    </row>
    <row r="1801" spans="1:13" x14ac:dyDescent="0.25">
      <c r="A1801" s="100">
        <v>766</v>
      </c>
      <c r="B1801" s="107">
        <v>34369</v>
      </c>
      <c r="C1801" s="101">
        <v>437.67</v>
      </c>
      <c r="D1801" s="102">
        <v>713.88</v>
      </c>
      <c r="E1801" s="102">
        <f t="shared" si="26"/>
        <v>98.875346260387815</v>
      </c>
      <c r="F1801" s="77">
        <v>3.73</v>
      </c>
      <c r="G1801" s="77">
        <v>0</v>
      </c>
      <c r="H1801" s="77">
        <v>0</v>
      </c>
      <c r="J1801" s="77">
        <f t="shared" si="25"/>
        <v>3.73</v>
      </c>
      <c r="K1801" s="103">
        <v>25.52</v>
      </c>
      <c r="L1801" s="104">
        <v>2.02</v>
      </c>
      <c r="M1801" s="105">
        <v>23.5</v>
      </c>
    </row>
    <row r="1802" spans="1:13" x14ac:dyDescent="0.25">
      <c r="A1802" s="100">
        <v>767</v>
      </c>
      <c r="B1802" s="107">
        <v>34370</v>
      </c>
      <c r="C1802" s="101">
        <v>437.68</v>
      </c>
      <c r="D1802" s="102">
        <v>714.12</v>
      </c>
      <c r="E1802" s="102">
        <f t="shared" si="26"/>
        <v>98.908587257617725</v>
      </c>
      <c r="F1802" s="77">
        <v>4.68</v>
      </c>
      <c r="G1802" s="77">
        <v>0</v>
      </c>
      <c r="H1802" s="77">
        <v>0</v>
      </c>
      <c r="J1802" s="77">
        <f t="shared" si="25"/>
        <v>4.68</v>
      </c>
      <c r="K1802" s="103">
        <v>21.43</v>
      </c>
      <c r="L1802" s="104">
        <v>2.4300000000000002</v>
      </c>
      <c r="M1802" s="105">
        <v>19</v>
      </c>
    </row>
    <row r="1803" spans="1:13" x14ac:dyDescent="0.25">
      <c r="A1803" s="100">
        <v>768</v>
      </c>
      <c r="B1803" s="107">
        <v>34371</v>
      </c>
      <c r="C1803" s="101">
        <v>437.66</v>
      </c>
      <c r="D1803" s="102">
        <v>713.64</v>
      </c>
      <c r="E1803" s="102">
        <f t="shared" si="26"/>
        <v>98.842105263157904</v>
      </c>
      <c r="F1803" s="77">
        <v>4.9800000000000004</v>
      </c>
      <c r="G1803" s="77">
        <v>0</v>
      </c>
      <c r="H1803" s="77">
        <v>0</v>
      </c>
      <c r="J1803" s="77">
        <f t="shared" si="25"/>
        <v>4.9800000000000004</v>
      </c>
      <c r="K1803" s="103">
        <v>2.58</v>
      </c>
      <c r="L1803" s="104">
        <v>2.58</v>
      </c>
      <c r="M1803" s="105">
        <v>0</v>
      </c>
    </row>
    <row r="1804" spans="1:13" x14ac:dyDescent="0.25">
      <c r="A1804" s="100">
        <v>769</v>
      </c>
      <c r="B1804" s="107">
        <v>34372</v>
      </c>
      <c r="C1804" s="101">
        <v>437.64</v>
      </c>
      <c r="D1804" s="102">
        <v>713.16</v>
      </c>
      <c r="E1804" s="102">
        <f t="shared" si="26"/>
        <v>98.775623268698055</v>
      </c>
      <c r="F1804" s="77">
        <v>5.6</v>
      </c>
      <c r="G1804" s="77">
        <v>0</v>
      </c>
      <c r="H1804" s="77">
        <v>0</v>
      </c>
      <c r="J1804" s="77">
        <f t="shared" si="25"/>
        <v>5.6</v>
      </c>
      <c r="K1804" s="103">
        <v>2.9</v>
      </c>
      <c r="L1804" s="104">
        <v>2.9</v>
      </c>
      <c r="M1804" s="105">
        <v>0</v>
      </c>
    </row>
    <row r="1805" spans="1:13" x14ac:dyDescent="0.25">
      <c r="A1805" s="100">
        <v>770</v>
      </c>
      <c r="B1805" s="107">
        <v>34373</v>
      </c>
      <c r="C1805" s="101">
        <v>437.6</v>
      </c>
      <c r="D1805" s="102">
        <v>712.2</v>
      </c>
      <c r="E1805" s="102">
        <f t="shared" si="26"/>
        <v>98.6426592797784</v>
      </c>
      <c r="F1805" s="77">
        <v>5.04</v>
      </c>
      <c r="G1805" s="77">
        <v>0</v>
      </c>
      <c r="H1805" s="77">
        <v>0</v>
      </c>
      <c r="J1805" s="77">
        <f t="shared" si="25"/>
        <v>5.04</v>
      </c>
      <c r="K1805" s="103">
        <v>5.62</v>
      </c>
      <c r="L1805" s="104">
        <v>2.62</v>
      </c>
      <c r="M1805" s="105">
        <v>3</v>
      </c>
    </row>
    <row r="1806" spans="1:13" x14ac:dyDescent="0.25">
      <c r="A1806" s="100">
        <v>771</v>
      </c>
      <c r="B1806" s="107">
        <v>34374</v>
      </c>
      <c r="C1806" s="101">
        <v>437.76</v>
      </c>
      <c r="D1806" s="102">
        <v>716.1</v>
      </c>
      <c r="E1806" s="102">
        <f t="shared" si="26"/>
        <v>99.18282548476455</v>
      </c>
      <c r="F1806" s="77">
        <v>5.63</v>
      </c>
      <c r="G1806" s="77">
        <v>0</v>
      </c>
      <c r="H1806" s="77">
        <v>0</v>
      </c>
      <c r="J1806" s="77">
        <f t="shared" si="25"/>
        <v>5.63</v>
      </c>
      <c r="K1806" s="103">
        <v>14.85</v>
      </c>
      <c r="L1806" s="104">
        <v>2.85</v>
      </c>
      <c r="M1806" s="105">
        <v>12</v>
      </c>
    </row>
    <row r="1807" spans="1:13" x14ac:dyDescent="0.25">
      <c r="A1807" s="100">
        <v>772</v>
      </c>
      <c r="B1807" s="107">
        <v>34375</v>
      </c>
      <c r="C1807" s="101">
        <v>438.01</v>
      </c>
      <c r="D1807" s="102">
        <v>722.25</v>
      </c>
      <c r="E1807" s="102">
        <f t="shared" si="26"/>
        <v>100.03462603878117</v>
      </c>
      <c r="F1807" s="77">
        <v>5.42</v>
      </c>
      <c r="G1807" s="77">
        <v>0</v>
      </c>
      <c r="H1807" s="77">
        <v>13.29</v>
      </c>
      <c r="J1807" s="77">
        <f t="shared" si="25"/>
        <v>18.71</v>
      </c>
      <c r="K1807" s="103">
        <v>49.99</v>
      </c>
      <c r="L1807" s="104">
        <v>2.89</v>
      </c>
      <c r="M1807" s="105">
        <v>47.1</v>
      </c>
    </row>
    <row r="1808" spans="1:13" x14ac:dyDescent="0.25">
      <c r="A1808" s="100">
        <v>773</v>
      </c>
      <c r="B1808" s="107">
        <v>34376</v>
      </c>
      <c r="C1808" s="101">
        <v>438.16</v>
      </c>
      <c r="D1808" s="102">
        <v>725.94</v>
      </c>
      <c r="E1808" s="102">
        <f t="shared" si="26"/>
        <v>100.54570637119113</v>
      </c>
      <c r="F1808" s="77">
        <v>4.0599999999999996</v>
      </c>
      <c r="G1808" s="77">
        <v>0</v>
      </c>
      <c r="H1808" s="77">
        <v>21.48</v>
      </c>
      <c r="J1808" s="77">
        <f t="shared" si="25"/>
        <v>25.54</v>
      </c>
      <c r="K1808" s="103">
        <v>2.0099999999999998</v>
      </c>
      <c r="L1808" s="104">
        <v>2.0099999999999998</v>
      </c>
      <c r="M1808" s="105">
        <v>0</v>
      </c>
    </row>
    <row r="1809" spans="1:13" x14ac:dyDescent="0.25">
      <c r="A1809" s="100">
        <v>774</v>
      </c>
      <c r="B1809" s="107">
        <v>34377</v>
      </c>
      <c r="C1809" s="101">
        <v>438.02</v>
      </c>
      <c r="D1809" s="102">
        <v>722.5</v>
      </c>
      <c r="E1809" s="102">
        <f t="shared" si="26"/>
        <v>100.06925207756233</v>
      </c>
      <c r="F1809" s="77">
        <v>4.01</v>
      </c>
      <c r="G1809" s="77">
        <v>0</v>
      </c>
      <c r="H1809" s="77">
        <v>6.6</v>
      </c>
      <c r="J1809" s="77">
        <f t="shared" si="25"/>
        <v>10.61</v>
      </c>
      <c r="K1809" s="103">
        <v>1.94</v>
      </c>
      <c r="L1809" s="104">
        <v>1.94</v>
      </c>
      <c r="M1809" s="105">
        <v>0</v>
      </c>
    </row>
    <row r="1810" spans="1:13" x14ac:dyDescent="0.25">
      <c r="A1810" s="100">
        <v>775</v>
      </c>
      <c r="B1810" s="107">
        <v>34378</v>
      </c>
      <c r="C1810" s="101">
        <v>438</v>
      </c>
      <c r="D1810" s="102">
        <v>722</v>
      </c>
      <c r="E1810" s="102">
        <f t="shared" si="26"/>
        <v>100</v>
      </c>
      <c r="F1810" s="77">
        <v>3.36</v>
      </c>
      <c r="G1810" s="77">
        <v>0</v>
      </c>
      <c r="H1810" s="77">
        <v>3.28</v>
      </c>
      <c r="J1810" s="77">
        <f t="shared" si="25"/>
        <v>6.64</v>
      </c>
      <c r="K1810" s="103">
        <v>1.54</v>
      </c>
      <c r="L1810" s="104">
        <v>1.54</v>
      </c>
      <c r="M1810" s="105">
        <v>0</v>
      </c>
    </row>
    <row r="1811" spans="1:13" x14ac:dyDescent="0.25">
      <c r="A1811" s="100">
        <v>776</v>
      </c>
      <c r="B1811" s="107">
        <v>34379</v>
      </c>
      <c r="C1811" s="101">
        <v>438</v>
      </c>
      <c r="D1811" s="102">
        <v>722</v>
      </c>
      <c r="E1811" s="102">
        <f t="shared" si="26"/>
        <v>100</v>
      </c>
      <c r="F1811" s="77">
        <v>4.6900000000000004</v>
      </c>
      <c r="G1811" s="77">
        <v>0</v>
      </c>
      <c r="H1811" s="77">
        <v>1.64</v>
      </c>
      <c r="J1811" s="77">
        <f t="shared" si="25"/>
        <v>6.33</v>
      </c>
      <c r="K1811" s="103">
        <v>2.39</v>
      </c>
      <c r="L1811" s="104">
        <v>2.39</v>
      </c>
      <c r="M1811" s="105">
        <v>0</v>
      </c>
    </row>
    <row r="1812" spans="1:13" x14ac:dyDescent="0.25">
      <c r="A1812" s="100">
        <v>777</v>
      </c>
      <c r="B1812" s="107">
        <v>34380</v>
      </c>
      <c r="C1812" s="101">
        <v>437.95</v>
      </c>
      <c r="D1812" s="102">
        <v>720.75</v>
      </c>
      <c r="E1812" s="102">
        <f t="shared" si="26"/>
        <v>99.82686980609418</v>
      </c>
      <c r="F1812" s="77">
        <v>4.4000000000000004</v>
      </c>
      <c r="G1812" s="77">
        <v>0</v>
      </c>
      <c r="H1812" s="77">
        <v>0</v>
      </c>
      <c r="J1812" s="77">
        <f t="shared" si="25"/>
        <v>4.4000000000000004</v>
      </c>
      <c r="K1812" s="103">
        <v>2.3199999999999998</v>
      </c>
      <c r="L1812" s="104">
        <v>2.3199999999999998</v>
      </c>
      <c r="M1812" s="105">
        <v>0</v>
      </c>
    </row>
    <row r="1813" spans="1:13" x14ac:dyDescent="0.25">
      <c r="A1813" s="100">
        <v>778</v>
      </c>
      <c r="B1813" s="107">
        <v>34381</v>
      </c>
      <c r="C1813" s="101">
        <v>437.93</v>
      </c>
      <c r="D1813" s="102">
        <v>720.25</v>
      </c>
      <c r="E1813" s="102">
        <f t="shared" si="26"/>
        <v>99.757617728531855</v>
      </c>
      <c r="F1813" s="77">
        <v>4.66</v>
      </c>
      <c r="G1813" s="77">
        <v>0</v>
      </c>
      <c r="H1813" s="77">
        <v>0</v>
      </c>
      <c r="J1813" s="77">
        <f t="shared" si="25"/>
        <v>4.66</v>
      </c>
      <c r="K1813" s="103">
        <v>2.5099999999999998</v>
      </c>
      <c r="L1813" s="104">
        <v>2.5099999999999998</v>
      </c>
      <c r="M1813" s="105">
        <v>0</v>
      </c>
    </row>
    <row r="1814" spans="1:13" x14ac:dyDescent="0.25">
      <c r="A1814" s="100">
        <v>779</v>
      </c>
      <c r="B1814" s="107">
        <v>34382</v>
      </c>
      <c r="C1814" s="101">
        <v>437.93</v>
      </c>
      <c r="D1814" s="102">
        <v>720.25</v>
      </c>
      <c r="E1814" s="102">
        <f t="shared" si="26"/>
        <v>99.757617728531855</v>
      </c>
      <c r="F1814" s="77">
        <v>5.04</v>
      </c>
      <c r="G1814" s="77">
        <v>0</v>
      </c>
      <c r="H1814" s="77">
        <v>0</v>
      </c>
      <c r="J1814" s="77">
        <f t="shared" si="25"/>
        <v>5.04</v>
      </c>
      <c r="K1814" s="103">
        <v>5.36</v>
      </c>
      <c r="L1814" s="104">
        <v>2.68</v>
      </c>
      <c r="M1814" s="105">
        <v>2.68</v>
      </c>
    </row>
    <row r="1815" spans="1:13" x14ac:dyDescent="0.25">
      <c r="A1815" s="100">
        <v>780</v>
      </c>
      <c r="B1815" s="107">
        <v>34383</v>
      </c>
      <c r="C1815" s="101">
        <v>437.96</v>
      </c>
      <c r="D1815" s="102">
        <v>721</v>
      </c>
      <c r="E1815" s="102">
        <f t="shared" si="26"/>
        <v>99.86149584487535</v>
      </c>
      <c r="F1815" s="77">
        <v>4.9800000000000004</v>
      </c>
      <c r="G1815" s="77">
        <v>0</v>
      </c>
      <c r="H1815" s="77">
        <v>0</v>
      </c>
      <c r="J1815" s="77">
        <f t="shared" si="25"/>
        <v>4.9800000000000004</v>
      </c>
      <c r="K1815" s="103">
        <v>5.32</v>
      </c>
      <c r="L1815" s="104">
        <v>2.66</v>
      </c>
      <c r="M1815" s="105">
        <v>2.66</v>
      </c>
    </row>
    <row r="1816" spans="1:13" x14ac:dyDescent="0.25">
      <c r="A1816" s="100">
        <v>781</v>
      </c>
      <c r="B1816" s="107">
        <v>34384</v>
      </c>
      <c r="C1816" s="101">
        <v>437.97</v>
      </c>
      <c r="D1816" s="102">
        <v>721.25</v>
      </c>
      <c r="E1816" s="102">
        <f t="shared" si="26"/>
        <v>99.896121883656505</v>
      </c>
      <c r="F1816" s="77">
        <v>5.89</v>
      </c>
      <c r="G1816" s="77">
        <v>0</v>
      </c>
      <c r="H1816" s="77">
        <v>0</v>
      </c>
      <c r="J1816" s="77">
        <f t="shared" si="25"/>
        <v>5.89</v>
      </c>
      <c r="K1816" s="103">
        <v>15.43</v>
      </c>
      <c r="L1816" s="104">
        <v>3.13</v>
      </c>
      <c r="M1816" s="105">
        <v>12.3</v>
      </c>
    </row>
    <row r="1817" spans="1:13" x14ac:dyDescent="0.25">
      <c r="A1817" s="100">
        <v>782</v>
      </c>
      <c r="B1817" s="107">
        <v>34385</v>
      </c>
      <c r="C1817" s="101">
        <v>437.92</v>
      </c>
      <c r="D1817" s="102">
        <v>720</v>
      </c>
      <c r="E1817" s="102">
        <f t="shared" si="26"/>
        <v>99.7229916897507</v>
      </c>
      <c r="F1817" s="77">
        <v>5.12</v>
      </c>
      <c r="G1817" s="77">
        <v>0</v>
      </c>
      <c r="H1817" s="77">
        <v>0</v>
      </c>
      <c r="J1817" s="77">
        <f t="shared" si="25"/>
        <v>5.12</v>
      </c>
      <c r="K1817" s="103">
        <v>6.51</v>
      </c>
      <c r="L1817" s="104">
        <v>2.71</v>
      </c>
      <c r="M1817" s="105">
        <v>3.8</v>
      </c>
    </row>
    <row r="1818" spans="1:13" x14ac:dyDescent="0.25">
      <c r="A1818" s="100">
        <v>783</v>
      </c>
      <c r="B1818" s="107">
        <v>34386</v>
      </c>
      <c r="C1818" s="101">
        <v>437.98</v>
      </c>
      <c r="D1818" s="102">
        <v>721.5</v>
      </c>
      <c r="E1818" s="102">
        <f t="shared" si="26"/>
        <v>99.930747922437675</v>
      </c>
      <c r="F1818" s="77">
        <v>5.54</v>
      </c>
      <c r="G1818" s="77">
        <v>0</v>
      </c>
      <c r="H1818" s="77">
        <v>1.83</v>
      </c>
      <c r="J1818" s="77">
        <f t="shared" si="25"/>
        <v>7.37</v>
      </c>
      <c r="K1818" s="103">
        <v>2.89</v>
      </c>
      <c r="L1818" s="104">
        <v>2.89</v>
      </c>
      <c r="M1818" s="105">
        <v>0</v>
      </c>
    </row>
    <row r="1819" spans="1:13" x14ac:dyDescent="0.25">
      <c r="A1819" s="100">
        <v>784</v>
      </c>
      <c r="B1819" s="107">
        <v>34387</v>
      </c>
      <c r="C1819" s="101">
        <v>437.96</v>
      </c>
      <c r="D1819" s="102">
        <v>721</v>
      </c>
      <c r="E1819" s="102">
        <f t="shared" si="26"/>
        <v>99.86149584487535</v>
      </c>
      <c r="F1819" s="77">
        <v>5.69</v>
      </c>
      <c r="G1819" s="77">
        <v>0</v>
      </c>
      <c r="H1819" s="77">
        <v>0</v>
      </c>
      <c r="J1819" s="77">
        <f t="shared" si="25"/>
        <v>5.69</v>
      </c>
      <c r="K1819" s="103">
        <v>2.99</v>
      </c>
      <c r="L1819" s="104">
        <v>2.99</v>
      </c>
      <c r="M1819" s="105">
        <v>0</v>
      </c>
    </row>
    <row r="1820" spans="1:13" x14ac:dyDescent="0.25">
      <c r="A1820" s="100">
        <v>785</v>
      </c>
      <c r="B1820" s="107">
        <v>34388</v>
      </c>
      <c r="C1820" s="101">
        <v>437.97</v>
      </c>
      <c r="D1820" s="102">
        <v>721.25</v>
      </c>
      <c r="E1820" s="102">
        <f t="shared" si="26"/>
        <v>99.896121883656505</v>
      </c>
      <c r="F1820" s="77">
        <v>6.17</v>
      </c>
      <c r="G1820" s="77">
        <v>0</v>
      </c>
      <c r="H1820" s="77">
        <v>0</v>
      </c>
      <c r="J1820" s="77">
        <f t="shared" si="25"/>
        <v>6.17</v>
      </c>
      <c r="K1820" s="103">
        <v>3.26</v>
      </c>
      <c r="L1820" s="104">
        <v>3.26</v>
      </c>
      <c r="M1820" s="105">
        <v>0</v>
      </c>
    </row>
    <row r="1821" spans="1:13" x14ac:dyDescent="0.25">
      <c r="A1821" s="100">
        <v>786</v>
      </c>
      <c r="B1821" s="107">
        <v>34389</v>
      </c>
      <c r="C1821" s="101">
        <v>437.97</v>
      </c>
      <c r="D1821" s="102">
        <v>721.25</v>
      </c>
      <c r="E1821" s="102">
        <f t="shared" si="26"/>
        <v>99.896121883656505</v>
      </c>
      <c r="F1821" s="77">
        <v>6.04</v>
      </c>
      <c r="G1821" s="77">
        <v>0</v>
      </c>
      <c r="H1821" s="77">
        <v>0</v>
      </c>
      <c r="J1821" s="77">
        <f t="shared" si="25"/>
        <v>6.04</v>
      </c>
      <c r="K1821" s="103">
        <v>3.22</v>
      </c>
      <c r="L1821" s="104">
        <v>3.22</v>
      </c>
      <c r="M1821" s="105">
        <v>0</v>
      </c>
    </row>
    <row r="1822" spans="1:13" x14ac:dyDescent="0.25">
      <c r="A1822" s="100">
        <v>787</v>
      </c>
      <c r="B1822" s="107">
        <v>34390</v>
      </c>
      <c r="C1822" s="101">
        <v>437.92</v>
      </c>
      <c r="D1822" s="102">
        <v>720</v>
      </c>
      <c r="E1822" s="102">
        <f t="shared" si="26"/>
        <v>99.7229916897507</v>
      </c>
      <c r="F1822" s="77">
        <v>5.41</v>
      </c>
      <c r="G1822" s="77">
        <v>0</v>
      </c>
      <c r="H1822" s="77">
        <v>0</v>
      </c>
      <c r="J1822" s="77">
        <f t="shared" si="25"/>
        <v>5.41</v>
      </c>
      <c r="K1822" s="103">
        <v>2.82</v>
      </c>
      <c r="L1822" s="104">
        <v>2.82</v>
      </c>
      <c r="M1822" s="105">
        <v>0</v>
      </c>
    </row>
    <row r="1823" spans="1:13" x14ac:dyDescent="0.25">
      <c r="A1823" s="100">
        <v>788</v>
      </c>
      <c r="B1823" s="107">
        <v>34391</v>
      </c>
      <c r="C1823" s="101">
        <v>437.84</v>
      </c>
      <c r="D1823" s="102">
        <v>718.06</v>
      </c>
      <c r="E1823" s="102">
        <f t="shared" si="26"/>
        <v>99.454293628808855</v>
      </c>
      <c r="F1823" s="77">
        <v>5.33</v>
      </c>
      <c r="G1823" s="77">
        <v>0</v>
      </c>
      <c r="H1823" s="77">
        <v>0</v>
      </c>
      <c r="J1823" s="77">
        <f t="shared" si="25"/>
        <v>5.33</v>
      </c>
      <c r="K1823" s="103">
        <v>2.8</v>
      </c>
      <c r="L1823" s="104">
        <v>2.8</v>
      </c>
      <c r="M1823" s="105">
        <v>0</v>
      </c>
    </row>
    <row r="1824" spans="1:13" x14ac:dyDescent="0.25">
      <c r="A1824" s="100">
        <v>789</v>
      </c>
      <c r="B1824" s="107">
        <v>34392</v>
      </c>
      <c r="C1824" s="101">
        <v>437.74</v>
      </c>
      <c r="D1824" s="102">
        <v>715.6</v>
      </c>
      <c r="E1824" s="102">
        <f t="shared" si="26"/>
        <v>99.11357340720221</v>
      </c>
      <c r="F1824" s="77">
        <v>4.25</v>
      </c>
      <c r="G1824" s="77">
        <v>0</v>
      </c>
      <c r="H1824" s="77">
        <v>0</v>
      </c>
      <c r="J1824" s="77">
        <f t="shared" si="25"/>
        <v>4.25</v>
      </c>
      <c r="K1824" s="103">
        <v>2.27</v>
      </c>
      <c r="L1824" s="104">
        <v>2.27</v>
      </c>
      <c r="M1824" s="105">
        <v>0</v>
      </c>
    </row>
    <row r="1825" spans="1:13" x14ac:dyDescent="0.25">
      <c r="A1825" s="100">
        <v>790</v>
      </c>
      <c r="B1825" s="107">
        <v>34393</v>
      </c>
      <c r="C1825" s="101">
        <v>437.67</v>
      </c>
      <c r="D1825" s="102">
        <v>713.88</v>
      </c>
      <c r="E1825" s="102">
        <f t="shared" si="26"/>
        <v>98.875346260387815</v>
      </c>
      <c r="F1825" s="77">
        <v>5.79</v>
      </c>
      <c r="G1825" s="77">
        <v>0</v>
      </c>
      <c r="H1825" s="77">
        <v>0</v>
      </c>
      <c r="J1825" s="77">
        <f t="shared" si="25"/>
        <v>5.79</v>
      </c>
      <c r="K1825" s="103">
        <v>3.06</v>
      </c>
      <c r="L1825" s="104">
        <v>3.06</v>
      </c>
      <c r="M1825" s="105">
        <v>0</v>
      </c>
    </row>
    <row r="1826" spans="1:13" x14ac:dyDescent="0.25">
      <c r="A1826" s="100">
        <v>791</v>
      </c>
      <c r="B1826" s="107">
        <v>34394</v>
      </c>
      <c r="C1826" s="101">
        <v>437.53</v>
      </c>
      <c r="D1826" s="102">
        <v>710.45</v>
      </c>
      <c r="E1826" s="102">
        <f t="shared" si="26"/>
        <v>98.400277008310255</v>
      </c>
      <c r="F1826" s="77">
        <v>6.49</v>
      </c>
      <c r="G1826" s="77">
        <v>0</v>
      </c>
      <c r="H1826" s="77">
        <v>0</v>
      </c>
      <c r="J1826" s="77">
        <f t="shared" si="25"/>
        <v>6.49</v>
      </c>
      <c r="K1826" s="103">
        <v>3.47</v>
      </c>
      <c r="L1826" s="104">
        <v>3.47</v>
      </c>
      <c r="M1826" s="105">
        <v>0</v>
      </c>
    </row>
    <row r="1827" spans="1:13" x14ac:dyDescent="0.25">
      <c r="A1827" s="100">
        <v>792</v>
      </c>
      <c r="B1827" s="107">
        <v>34395</v>
      </c>
      <c r="C1827" s="101">
        <v>437.36</v>
      </c>
      <c r="D1827" s="102">
        <v>706.34</v>
      </c>
      <c r="E1827" s="102">
        <f t="shared" si="26"/>
        <v>97.83102493074793</v>
      </c>
      <c r="F1827" s="77">
        <v>6.54</v>
      </c>
      <c r="G1827" s="77">
        <v>0</v>
      </c>
      <c r="H1827" s="77">
        <v>0</v>
      </c>
      <c r="J1827" s="77">
        <f t="shared" si="25"/>
        <v>6.54</v>
      </c>
      <c r="K1827" s="103">
        <v>3.49</v>
      </c>
      <c r="L1827" s="104">
        <v>3.49</v>
      </c>
      <c r="M1827" s="105">
        <v>0</v>
      </c>
    </row>
    <row r="1828" spans="1:13" x14ac:dyDescent="0.25">
      <c r="A1828" s="100">
        <v>793</v>
      </c>
      <c r="B1828" s="107">
        <v>34396</v>
      </c>
      <c r="C1828" s="101">
        <v>437.16</v>
      </c>
      <c r="D1828" s="102">
        <v>701.5</v>
      </c>
      <c r="E1828" s="102">
        <f t="shared" si="26"/>
        <v>97.1606648199446</v>
      </c>
      <c r="F1828" s="77">
        <v>6.34</v>
      </c>
      <c r="G1828" s="77">
        <v>0</v>
      </c>
      <c r="H1828" s="77">
        <v>0</v>
      </c>
      <c r="J1828" s="77">
        <f t="shared" si="25"/>
        <v>6.34</v>
      </c>
      <c r="K1828" s="103">
        <v>3.7</v>
      </c>
      <c r="L1828" s="104">
        <v>3.3</v>
      </c>
      <c r="M1828" s="105">
        <v>0.4</v>
      </c>
    </row>
    <row r="1829" spans="1:13" x14ac:dyDescent="0.25">
      <c r="A1829" s="100">
        <v>794</v>
      </c>
      <c r="B1829" s="107">
        <v>34397</v>
      </c>
      <c r="C1829" s="101">
        <v>437.01</v>
      </c>
      <c r="D1829" s="102">
        <v>697.84</v>
      </c>
      <c r="E1829" s="102">
        <f t="shared" si="26"/>
        <v>96.653739612188375</v>
      </c>
      <c r="F1829" s="77">
        <v>6.53</v>
      </c>
      <c r="G1829" s="77">
        <v>0</v>
      </c>
      <c r="H1829" s="77">
        <v>0</v>
      </c>
      <c r="J1829" s="77">
        <f t="shared" si="25"/>
        <v>6.53</v>
      </c>
      <c r="K1829" s="103">
        <v>34.979999999999997</v>
      </c>
      <c r="L1829" s="104">
        <v>3.48</v>
      </c>
      <c r="M1829" s="105">
        <v>31.5</v>
      </c>
    </row>
    <row r="1830" spans="1:13" x14ac:dyDescent="0.25">
      <c r="A1830" s="100">
        <v>795</v>
      </c>
      <c r="B1830" s="107">
        <v>34398</v>
      </c>
      <c r="C1830" s="101">
        <v>436.87</v>
      </c>
      <c r="D1830" s="102">
        <v>694.48</v>
      </c>
      <c r="E1830" s="102">
        <f t="shared" si="26"/>
        <v>96.18836565096953</v>
      </c>
      <c r="F1830" s="77">
        <v>6.41</v>
      </c>
      <c r="G1830" s="77">
        <v>0</v>
      </c>
      <c r="H1830" s="77">
        <v>0</v>
      </c>
      <c r="J1830" s="77">
        <f t="shared" si="25"/>
        <v>6.41</v>
      </c>
      <c r="K1830" s="103">
        <v>49.62</v>
      </c>
      <c r="L1830" s="104">
        <v>3.42</v>
      </c>
      <c r="M1830" s="105">
        <v>46.2</v>
      </c>
    </row>
    <row r="1831" spans="1:13" x14ac:dyDescent="0.25">
      <c r="A1831" s="100">
        <v>796</v>
      </c>
      <c r="B1831" s="107">
        <v>34399</v>
      </c>
      <c r="C1831" s="101">
        <v>436.8</v>
      </c>
      <c r="D1831" s="102">
        <v>692.8</v>
      </c>
      <c r="E1831" s="102">
        <f t="shared" si="26"/>
        <v>95.955678670360101</v>
      </c>
      <c r="F1831" s="77">
        <v>3.25</v>
      </c>
      <c r="G1831" s="77">
        <v>0</v>
      </c>
      <c r="H1831" s="77">
        <v>0</v>
      </c>
      <c r="J1831" s="77">
        <f t="shared" ref="J1831:J1894" si="27">SUM(F1831:H1831)</f>
        <v>3.25</v>
      </c>
      <c r="K1831" s="103">
        <v>1.76</v>
      </c>
      <c r="L1831" s="104">
        <v>1.76</v>
      </c>
      <c r="M1831" s="105">
        <v>0</v>
      </c>
    </row>
    <row r="1832" spans="1:13" x14ac:dyDescent="0.25">
      <c r="A1832" s="100">
        <v>797</v>
      </c>
      <c r="B1832" s="107">
        <v>34400</v>
      </c>
      <c r="C1832" s="101">
        <v>436.81</v>
      </c>
      <c r="D1832" s="102">
        <v>693.04</v>
      </c>
      <c r="E1832" s="102">
        <f t="shared" ref="E1832:E1895" si="28">(D1832/722)*100</f>
        <v>95.988919667590025</v>
      </c>
      <c r="F1832" s="77">
        <v>6.55</v>
      </c>
      <c r="G1832" s="77">
        <v>0</v>
      </c>
      <c r="H1832" s="77">
        <v>0</v>
      </c>
      <c r="J1832" s="77">
        <f t="shared" si="27"/>
        <v>6.55</v>
      </c>
      <c r="K1832" s="103">
        <v>3.48</v>
      </c>
      <c r="L1832" s="104">
        <v>3.48</v>
      </c>
      <c r="M1832" s="105">
        <v>0</v>
      </c>
    </row>
    <row r="1833" spans="1:13" x14ac:dyDescent="0.25">
      <c r="A1833" s="100">
        <v>798</v>
      </c>
      <c r="B1833" s="107">
        <v>34401</v>
      </c>
      <c r="C1833" s="101">
        <v>436.62</v>
      </c>
      <c r="D1833" s="102">
        <v>688.56</v>
      </c>
      <c r="E1833" s="102">
        <f t="shared" si="28"/>
        <v>95.368421052631575</v>
      </c>
      <c r="F1833" s="77">
        <v>6.79</v>
      </c>
      <c r="G1833" s="77">
        <v>0</v>
      </c>
      <c r="H1833" s="77">
        <v>0</v>
      </c>
      <c r="J1833" s="77">
        <f t="shared" si="27"/>
        <v>6.79</v>
      </c>
      <c r="K1833" s="103">
        <v>3.54</v>
      </c>
      <c r="L1833" s="104">
        <v>3.54</v>
      </c>
      <c r="M1833" s="105">
        <v>0</v>
      </c>
    </row>
    <row r="1834" spans="1:13" x14ac:dyDescent="0.25">
      <c r="A1834" s="100">
        <v>799</v>
      </c>
      <c r="B1834" s="107">
        <v>34402</v>
      </c>
      <c r="C1834" s="101">
        <v>436.43</v>
      </c>
      <c r="D1834" s="102">
        <v>684.08</v>
      </c>
      <c r="E1834" s="102">
        <f t="shared" si="28"/>
        <v>94.747922437673139</v>
      </c>
      <c r="F1834" s="77">
        <v>8.74</v>
      </c>
      <c r="G1834" s="77">
        <v>0</v>
      </c>
      <c r="H1834" s="77">
        <v>0</v>
      </c>
      <c r="J1834" s="77">
        <f t="shared" si="27"/>
        <v>8.74</v>
      </c>
      <c r="K1834" s="103">
        <v>4.5199999999999996</v>
      </c>
      <c r="L1834" s="104">
        <v>4.5199999999999996</v>
      </c>
      <c r="M1834" s="105">
        <v>0</v>
      </c>
    </row>
    <row r="1835" spans="1:13" x14ac:dyDescent="0.25">
      <c r="A1835" s="100">
        <v>800</v>
      </c>
      <c r="B1835" s="107">
        <v>34403</v>
      </c>
      <c r="C1835" s="101">
        <v>436.13</v>
      </c>
      <c r="D1835" s="102">
        <v>676.92</v>
      </c>
      <c r="E1835" s="102">
        <f t="shared" si="28"/>
        <v>93.756232686980596</v>
      </c>
      <c r="F1835" s="77">
        <v>10.23</v>
      </c>
      <c r="G1835" s="77">
        <v>0</v>
      </c>
      <c r="H1835" s="77">
        <v>0</v>
      </c>
      <c r="J1835" s="77">
        <f t="shared" si="27"/>
        <v>10.23</v>
      </c>
      <c r="K1835" s="103">
        <v>5.19</v>
      </c>
      <c r="L1835" s="104">
        <v>5.19</v>
      </c>
      <c r="M1835" s="105">
        <v>0</v>
      </c>
    </row>
    <row r="1836" spans="1:13" x14ac:dyDescent="0.25">
      <c r="A1836" s="100">
        <v>801</v>
      </c>
      <c r="B1836" s="107">
        <v>34404</v>
      </c>
      <c r="C1836" s="101">
        <v>435.75</v>
      </c>
      <c r="D1836" s="102">
        <v>668.05</v>
      </c>
      <c r="E1836" s="102">
        <f t="shared" si="28"/>
        <v>92.52770083102493</v>
      </c>
      <c r="F1836" s="77">
        <v>10.199999999999999</v>
      </c>
      <c r="G1836" s="77">
        <v>0</v>
      </c>
      <c r="H1836" s="77">
        <v>0</v>
      </c>
      <c r="J1836" s="77">
        <f t="shared" si="27"/>
        <v>10.199999999999999</v>
      </c>
      <c r="K1836" s="103">
        <v>5.18</v>
      </c>
      <c r="L1836" s="104">
        <v>5.18</v>
      </c>
      <c r="M1836" s="105">
        <v>0</v>
      </c>
    </row>
    <row r="1837" spans="1:13" x14ac:dyDescent="0.25">
      <c r="A1837" s="100">
        <v>802</v>
      </c>
      <c r="B1837" s="107">
        <v>34405</v>
      </c>
      <c r="C1837" s="101">
        <v>435.4</v>
      </c>
      <c r="D1837" s="102">
        <v>659.9</v>
      </c>
      <c r="E1837" s="102">
        <f t="shared" si="28"/>
        <v>91.398891966758995</v>
      </c>
      <c r="F1837" s="77">
        <v>10.15</v>
      </c>
      <c r="G1837" s="77">
        <v>0</v>
      </c>
      <c r="H1837" s="77">
        <v>0</v>
      </c>
      <c r="J1837" s="77">
        <f t="shared" si="27"/>
        <v>10.15</v>
      </c>
      <c r="K1837" s="103">
        <v>5.15</v>
      </c>
      <c r="L1837" s="104">
        <v>5.15</v>
      </c>
      <c r="M1837" s="105">
        <v>0</v>
      </c>
    </row>
    <row r="1838" spans="1:13" x14ac:dyDescent="0.25">
      <c r="A1838" s="100">
        <v>803</v>
      </c>
      <c r="B1838" s="107">
        <v>34406</v>
      </c>
      <c r="C1838" s="101">
        <v>435.03</v>
      </c>
      <c r="D1838" s="102">
        <v>651.46</v>
      </c>
      <c r="E1838" s="102">
        <f t="shared" si="28"/>
        <v>90.229916897506939</v>
      </c>
      <c r="F1838" s="77">
        <v>9.15</v>
      </c>
      <c r="G1838" s="77">
        <v>0</v>
      </c>
      <c r="H1838" s="77">
        <v>0</v>
      </c>
      <c r="J1838" s="77">
        <f t="shared" si="27"/>
        <v>9.15</v>
      </c>
      <c r="K1838" s="103">
        <v>4.63</v>
      </c>
      <c r="L1838" s="104">
        <v>4.63</v>
      </c>
      <c r="M1838" s="105">
        <v>0</v>
      </c>
    </row>
    <row r="1839" spans="1:13" x14ac:dyDescent="0.25">
      <c r="A1839" s="100">
        <v>804</v>
      </c>
      <c r="B1839" s="107">
        <v>34407</v>
      </c>
      <c r="C1839" s="101">
        <v>434.69</v>
      </c>
      <c r="D1839" s="102">
        <v>643.87</v>
      </c>
      <c r="E1839" s="102">
        <f t="shared" si="28"/>
        <v>89.1786703601108</v>
      </c>
      <c r="F1839" s="77">
        <v>10.28</v>
      </c>
      <c r="G1839" s="77">
        <v>0</v>
      </c>
      <c r="H1839" s="77">
        <v>0</v>
      </c>
      <c r="J1839" s="77">
        <f t="shared" si="27"/>
        <v>10.28</v>
      </c>
      <c r="K1839" s="103">
        <v>5.21</v>
      </c>
      <c r="L1839" s="104">
        <v>5.21</v>
      </c>
      <c r="M1839" s="105">
        <v>0</v>
      </c>
    </row>
    <row r="1840" spans="1:13" x14ac:dyDescent="0.25">
      <c r="A1840" s="100">
        <v>805</v>
      </c>
      <c r="B1840" s="107">
        <v>34408</v>
      </c>
      <c r="C1840" s="101">
        <v>434.3</v>
      </c>
      <c r="D1840" s="102">
        <v>635.4</v>
      </c>
      <c r="E1840" s="102">
        <f t="shared" si="28"/>
        <v>88.00554016620498</v>
      </c>
      <c r="F1840" s="77">
        <v>9.82</v>
      </c>
      <c r="G1840" s="77">
        <v>0</v>
      </c>
      <c r="H1840" s="77">
        <v>0</v>
      </c>
      <c r="J1840" s="77">
        <f t="shared" si="27"/>
        <v>9.82</v>
      </c>
      <c r="K1840" s="103">
        <v>13.06</v>
      </c>
      <c r="L1840" s="104">
        <v>4.96</v>
      </c>
      <c r="M1840" s="105">
        <v>8.1</v>
      </c>
    </row>
    <row r="1841" spans="1:13" x14ac:dyDescent="0.25">
      <c r="A1841" s="100">
        <v>806</v>
      </c>
      <c r="B1841" s="107">
        <v>34409</v>
      </c>
      <c r="C1841" s="101">
        <v>433.93</v>
      </c>
      <c r="D1841" s="102">
        <v>627.16</v>
      </c>
      <c r="E1841" s="102">
        <f t="shared" si="28"/>
        <v>86.86426592797784</v>
      </c>
      <c r="F1841" s="77">
        <v>10.29</v>
      </c>
      <c r="G1841" s="77">
        <v>0</v>
      </c>
      <c r="H1841" s="77">
        <v>0</v>
      </c>
      <c r="J1841" s="77">
        <f t="shared" si="27"/>
        <v>10.29</v>
      </c>
      <c r="K1841" s="103">
        <v>39.090000000000003</v>
      </c>
      <c r="L1841" s="104">
        <v>5.19</v>
      </c>
      <c r="M1841" s="105">
        <v>33.9</v>
      </c>
    </row>
    <row r="1842" spans="1:13" x14ac:dyDescent="0.25">
      <c r="A1842" s="100">
        <v>807</v>
      </c>
      <c r="B1842" s="107">
        <v>34410</v>
      </c>
      <c r="C1842" s="101">
        <v>433.49</v>
      </c>
      <c r="D1842" s="102">
        <v>617.69000000000005</v>
      </c>
      <c r="E1842" s="102">
        <f t="shared" si="28"/>
        <v>85.552631578947384</v>
      </c>
      <c r="F1842" s="77">
        <v>10.130000000000001</v>
      </c>
      <c r="G1842" s="77">
        <v>0</v>
      </c>
      <c r="H1842" s="77">
        <v>0</v>
      </c>
      <c r="J1842" s="77">
        <f t="shared" si="27"/>
        <v>10.130000000000001</v>
      </c>
      <c r="K1842" s="103">
        <v>5.12</v>
      </c>
      <c r="L1842" s="104">
        <v>5.12</v>
      </c>
      <c r="M1842" s="105">
        <v>0</v>
      </c>
    </row>
    <row r="1843" spans="1:13" x14ac:dyDescent="0.25">
      <c r="A1843" s="100">
        <v>808</v>
      </c>
      <c r="B1843" s="107">
        <v>34411</v>
      </c>
      <c r="C1843" s="101">
        <v>433.15</v>
      </c>
      <c r="D1843" s="102">
        <v>610.45000000000005</v>
      </c>
      <c r="E1843" s="102">
        <f t="shared" si="28"/>
        <v>84.54986149584488</v>
      </c>
      <c r="F1843" s="77">
        <v>9.7100000000000009</v>
      </c>
      <c r="G1843" s="77">
        <v>0</v>
      </c>
      <c r="H1843" s="77">
        <v>0</v>
      </c>
      <c r="J1843" s="77">
        <f t="shared" si="27"/>
        <v>9.7100000000000009</v>
      </c>
      <c r="K1843" s="103">
        <v>4.79</v>
      </c>
      <c r="L1843" s="104">
        <v>4.79</v>
      </c>
      <c r="M1843" s="105">
        <v>0</v>
      </c>
    </row>
    <row r="1844" spans="1:13" x14ac:dyDescent="0.25">
      <c r="A1844" s="100">
        <v>809</v>
      </c>
      <c r="B1844" s="107">
        <v>34412</v>
      </c>
      <c r="C1844" s="101">
        <v>432.77</v>
      </c>
      <c r="D1844" s="102">
        <v>602.47</v>
      </c>
      <c r="E1844" s="102">
        <f t="shared" si="28"/>
        <v>83.44459833795014</v>
      </c>
      <c r="F1844" s="77">
        <v>8.57</v>
      </c>
      <c r="G1844" s="77">
        <v>0</v>
      </c>
      <c r="H1844" s="77">
        <v>0</v>
      </c>
      <c r="J1844" s="77">
        <f t="shared" si="27"/>
        <v>8.57</v>
      </c>
      <c r="K1844" s="103">
        <v>4.32</v>
      </c>
      <c r="L1844" s="104">
        <v>4.32</v>
      </c>
      <c r="M1844" s="105">
        <v>0</v>
      </c>
    </row>
    <row r="1845" spans="1:13" x14ac:dyDescent="0.25">
      <c r="A1845" s="100">
        <v>810</v>
      </c>
      <c r="B1845" s="107">
        <v>34413</v>
      </c>
      <c r="C1845" s="101">
        <v>432.45</v>
      </c>
      <c r="D1845" s="102">
        <v>595.79999999999995</v>
      </c>
      <c r="E1845" s="102">
        <f t="shared" si="28"/>
        <v>82.52077562326869</v>
      </c>
      <c r="F1845" s="77">
        <v>6.36</v>
      </c>
      <c r="G1845" s="77">
        <v>0</v>
      </c>
      <c r="H1845" s="77">
        <v>0</v>
      </c>
      <c r="J1845" s="77">
        <f t="shared" si="27"/>
        <v>6.36</v>
      </c>
      <c r="K1845" s="103">
        <v>3.18</v>
      </c>
      <c r="L1845" s="104">
        <v>3.18</v>
      </c>
      <c r="M1845" s="105">
        <v>0</v>
      </c>
    </row>
    <row r="1846" spans="1:13" x14ac:dyDescent="0.25">
      <c r="A1846" s="100">
        <v>811</v>
      </c>
      <c r="B1846" s="107">
        <v>34414</v>
      </c>
      <c r="C1846" s="101">
        <v>432.22</v>
      </c>
      <c r="D1846" s="102">
        <v>591.02</v>
      </c>
      <c r="E1846" s="102">
        <f t="shared" si="28"/>
        <v>81.85872576177286</v>
      </c>
      <c r="F1846" s="77">
        <v>8.5399999999999991</v>
      </c>
      <c r="G1846" s="77">
        <v>0</v>
      </c>
      <c r="H1846" s="77">
        <v>0</v>
      </c>
      <c r="J1846" s="77">
        <f t="shared" si="27"/>
        <v>8.5399999999999991</v>
      </c>
      <c r="K1846" s="103">
        <v>4.2699999999999996</v>
      </c>
      <c r="L1846" s="104">
        <v>4.2699999999999996</v>
      </c>
      <c r="M1846" s="105">
        <v>0</v>
      </c>
    </row>
    <row r="1847" spans="1:13" x14ac:dyDescent="0.25">
      <c r="A1847" s="100">
        <v>812</v>
      </c>
      <c r="B1847" s="107">
        <v>34415</v>
      </c>
      <c r="C1847" s="101">
        <v>431.85</v>
      </c>
      <c r="D1847" s="102">
        <v>583.5</v>
      </c>
      <c r="E1847" s="102">
        <f t="shared" si="28"/>
        <v>80.81717451523545</v>
      </c>
      <c r="F1847" s="77">
        <v>8.5399999999999991</v>
      </c>
      <c r="G1847" s="77">
        <v>0</v>
      </c>
      <c r="H1847" s="77">
        <v>0</v>
      </c>
      <c r="J1847" s="77">
        <f t="shared" si="27"/>
        <v>8.5399999999999991</v>
      </c>
      <c r="K1847" s="103">
        <v>4.29</v>
      </c>
      <c r="L1847" s="104">
        <v>4.29</v>
      </c>
      <c r="M1847" s="105">
        <v>0</v>
      </c>
    </row>
    <row r="1848" spans="1:13" x14ac:dyDescent="0.25">
      <c r="A1848" s="100">
        <v>813</v>
      </c>
      <c r="B1848" s="107">
        <v>34416</v>
      </c>
      <c r="C1848" s="101">
        <v>431.55</v>
      </c>
      <c r="D1848" s="102">
        <v>577.35</v>
      </c>
      <c r="E1848" s="102">
        <f t="shared" si="28"/>
        <v>79.965373961218845</v>
      </c>
      <c r="F1848" s="77">
        <v>10.220000000000001</v>
      </c>
      <c r="G1848" s="77">
        <v>0</v>
      </c>
      <c r="H1848" s="77">
        <v>0</v>
      </c>
      <c r="J1848" s="77">
        <f t="shared" si="27"/>
        <v>10.220000000000001</v>
      </c>
      <c r="K1848" s="103">
        <v>5.0999999999999996</v>
      </c>
      <c r="L1848" s="104">
        <v>5.0999999999999996</v>
      </c>
      <c r="M1848" s="105">
        <v>0</v>
      </c>
    </row>
    <row r="1849" spans="1:13" x14ac:dyDescent="0.25">
      <c r="A1849" s="100">
        <v>814</v>
      </c>
      <c r="B1849" s="107">
        <v>34417</v>
      </c>
      <c r="C1849" s="101">
        <v>431.08</v>
      </c>
      <c r="D1849" s="102">
        <v>567.9</v>
      </c>
      <c r="E1849" s="102">
        <f t="shared" si="28"/>
        <v>78.65650969529085</v>
      </c>
      <c r="F1849" s="77">
        <v>8.68</v>
      </c>
      <c r="G1849" s="77">
        <v>0</v>
      </c>
      <c r="H1849" s="77">
        <v>0</v>
      </c>
      <c r="J1849" s="77">
        <f t="shared" si="27"/>
        <v>8.68</v>
      </c>
      <c r="K1849" s="103">
        <v>4.3600000000000003</v>
      </c>
      <c r="L1849" s="104">
        <v>4.3600000000000003</v>
      </c>
      <c r="M1849" s="105">
        <v>0</v>
      </c>
    </row>
    <row r="1850" spans="1:13" x14ac:dyDescent="0.25">
      <c r="A1850" s="100">
        <v>815</v>
      </c>
      <c r="B1850" s="107">
        <v>34418</v>
      </c>
      <c r="C1850" s="101">
        <v>430.73</v>
      </c>
      <c r="D1850" s="102">
        <v>560.9</v>
      </c>
      <c r="E1850" s="102">
        <f t="shared" si="28"/>
        <v>77.686980609418271</v>
      </c>
      <c r="F1850" s="77">
        <v>9.9499999999999993</v>
      </c>
      <c r="G1850" s="77">
        <v>0</v>
      </c>
      <c r="H1850" s="77">
        <v>0</v>
      </c>
      <c r="J1850" s="77">
        <f t="shared" si="27"/>
        <v>9.9499999999999993</v>
      </c>
      <c r="K1850" s="103">
        <v>4.96</v>
      </c>
      <c r="L1850" s="104">
        <v>4.96</v>
      </c>
      <c r="M1850" s="105">
        <v>0</v>
      </c>
    </row>
    <row r="1851" spans="1:13" x14ac:dyDescent="0.25">
      <c r="A1851" s="100">
        <v>816</v>
      </c>
      <c r="B1851" s="107">
        <v>34419</v>
      </c>
      <c r="C1851" s="101">
        <v>430.29</v>
      </c>
      <c r="D1851" s="102">
        <v>552.29999999999995</v>
      </c>
      <c r="E1851" s="102">
        <f t="shared" si="28"/>
        <v>76.495844875346251</v>
      </c>
      <c r="F1851" s="77">
        <v>8.58</v>
      </c>
      <c r="G1851" s="77">
        <v>0</v>
      </c>
      <c r="H1851" s="77">
        <v>0</v>
      </c>
      <c r="J1851" s="77">
        <f t="shared" si="27"/>
        <v>8.58</v>
      </c>
      <c r="K1851" s="103">
        <v>4.2300000000000004</v>
      </c>
      <c r="L1851" s="104">
        <v>4.2300000000000004</v>
      </c>
      <c r="M1851" s="105">
        <v>0</v>
      </c>
    </row>
    <row r="1852" spans="1:13" x14ac:dyDescent="0.25">
      <c r="A1852" s="100">
        <v>817</v>
      </c>
      <c r="B1852" s="107">
        <v>34420</v>
      </c>
      <c r="C1852" s="101">
        <v>429.94</v>
      </c>
      <c r="D1852" s="102">
        <v>545.46</v>
      </c>
      <c r="E1852" s="102">
        <f t="shared" si="28"/>
        <v>75.548476454293635</v>
      </c>
      <c r="F1852" s="77">
        <v>7.39</v>
      </c>
      <c r="G1852" s="77">
        <v>0</v>
      </c>
      <c r="H1852" s="77">
        <v>0</v>
      </c>
      <c r="J1852" s="77">
        <f t="shared" si="27"/>
        <v>7.39</v>
      </c>
      <c r="K1852" s="103">
        <v>3.7</v>
      </c>
      <c r="L1852" s="104">
        <v>3.7</v>
      </c>
      <c r="M1852" s="105">
        <v>0</v>
      </c>
    </row>
    <row r="1853" spans="1:13" x14ac:dyDescent="0.25">
      <c r="A1853" s="100">
        <v>818</v>
      </c>
      <c r="B1853" s="107">
        <v>34421</v>
      </c>
      <c r="C1853" s="101">
        <v>429.58</v>
      </c>
      <c r="D1853" s="102">
        <v>538.41999999999996</v>
      </c>
      <c r="E1853" s="102">
        <f t="shared" si="28"/>
        <v>74.57340720221606</v>
      </c>
      <c r="F1853" s="77">
        <v>9.1300000000000008</v>
      </c>
      <c r="G1853" s="77">
        <v>0</v>
      </c>
      <c r="H1853" s="77">
        <v>0</v>
      </c>
      <c r="J1853" s="77">
        <f t="shared" si="27"/>
        <v>9.1300000000000008</v>
      </c>
      <c r="K1853" s="103">
        <v>4.4400000000000004</v>
      </c>
      <c r="L1853" s="104">
        <v>4.4400000000000004</v>
      </c>
      <c r="M1853" s="105">
        <v>0</v>
      </c>
    </row>
    <row r="1854" spans="1:13" x14ac:dyDescent="0.25">
      <c r="A1854" s="100">
        <v>819</v>
      </c>
      <c r="B1854" s="107">
        <v>34422</v>
      </c>
      <c r="C1854" s="101">
        <v>429.16</v>
      </c>
      <c r="D1854" s="102">
        <v>530.34</v>
      </c>
      <c r="E1854" s="102">
        <f t="shared" si="28"/>
        <v>73.45429362880887</v>
      </c>
      <c r="F1854" s="77">
        <v>9.7899999999999991</v>
      </c>
      <c r="G1854" s="77">
        <v>0</v>
      </c>
      <c r="H1854" s="77">
        <v>0</v>
      </c>
      <c r="J1854" s="77">
        <f t="shared" si="27"/>
        <v>9.7899999999999991</v>
      </c>
      <c r="K1854" s="103">
        <v>4.83</v>
      </c>
      <c r="L1854" s="104">
        <v>4.83</v>
      </c>
      <c r="M1854" s="105">
        <v>0</v>
      </c>
    </row>
    <row r="1855" spans="1:13" x14ac:dyDescent="0.25">
      <c r="A1855" s="100">
        <v>820</v>
      </c>
      <c r="B1855" s="107">
        <v>34423</v>
      </c>
      <c r="C1855" s="101">
        <v>428.71</v>
      </c>
      <c r="D1855" s="102">
        <v>521.79</v>
      </c>
      <c r="E1855" s="102">
        <f t="shared" si="28"/>
        <v>72.270083102493061</v>
      </c>
      <c r="F1855" s="77">
        <v>8.48</v>
      </c>
      <c r="G1855" s="77">
        <v>0</v>
      </c>
      <c r="H1855" s="77">
        <v>0</v>
      </c>
      <c r="J1855" s="77">
        <f t="shared" si="27"/>
        <v>8.48</v>
      </c>
      <c r="K1855" s="103">
        <v>4.3099999999999996</v>
      </c>
      <c r="L1855" s="104">
        <v>4.3099999999999996</v>
      </c>
      <c r="M1855" s="105">
        <v>0</v>
      </c>
    </row>
    <row r="1856" spans="1:13" x14ac:dyDescent="0.25">
      <c r="A1856" s="100">
        <v>821</v>
      </c>
      <c r="B1856" s="107">
        <v>34424</v>
      </c>
      <c r="C1856" s="101">
        <v>428.39</v>
      </c>
      <c r="D1856" s="102">
        <v>515.80999999999995</v>
      </c>
      <c r="E1856" s="102">
        <f t="shared" si="28"/>
        <v>71.441828254847636</v>
      </c>
      <c r="F1856" s="77">
        <v>7.25</v>
      </c>
      <c r="G1856" s="77">
        <v>0</v>
      </c>
      <c r="H1856" s="77">
        <v>0</v>
      </c>
      <c r="J1856" s="77">
        <f t="shared" si="27"/>
        <v>7.25</v>
      </c>
      <c r="K1856" s="103">
        <v>3.62</v>
      </c>
      <c r="L1856" s="104">
        <v>3.62</v>
      </c>
      <c r="M1856" s="105">
        <v>0</v>
      </c>
    </row>
    <row r="1857" spans="1:14" x14ac:dyDescent="0.25">
      <c r="A1857" s="100">
        <v>822</v>
      </c>
      <c r="B1857" s="107">
        <v>34425</v>
      </c>
      <c r="C1857" s="101">
        <v>428.03</v>
      </c>
      <c r="D1857" s="102">
        <v>509.04</v>
      </c>
      <c r="E1857" s="102">
        <f t="shared" si="28"/>
        <v>70.504155124653749</v>
      </c>
      <c r="F1857" s="77">
        <v>9.14</v>
      </c>
      <c r="G1857" s="77">
        <v>0</v>
      </c>
      <c r="H1857" s="77">
        <v>0</v>
      </c>
      <c r="J1857" s="77">
        <f t="shared" si="27"/>
        <v>9.14</v>
      </c>
      <c r="K1857" s="103">
        <v>4.4800000000000004</v>
      </c>
      <c r="L1857" s="104">
        <v>4.4800000000000004</v>
      </c>
      <c r="M1857" s="105">
        <v>0</v>
      </c>
    </row>
    <row r="1858" spans="1:14" x14ac:dyDescent="0.25">
      <c r="A1858" s="100">
        <v>823</v>
      </c>
      <c r="B1858" s="107">
        <v>34426</v>
      </c>
      <c r="C1858" s="101">
        <v>427.58</v>
      </c>
      <c r="D1858" s="102">
        <v>500.74</v>
      </c>
      <c r="E1858" s="102">
        <f t="shared" si="28"/>
        <v>69.35457063711911</v>
      </c>
      <c r="F1858" s="77">
        <v>8.26</v>
      </c>
      <c r="G1858" s="77">
        <v>0</v>
      </c>
      <c r="H1858" s="77">
        <v>0</v>
      </c>
      <c r="J1858" s="77">
        <f t="shared" si="27"/>
        <v>8.26</v>
      </c>
      <c r="K1858" s="103">
        <v>4.13</v>
      </c>
      <c r="L1858" s="104">
        <v>4.13</v>
      </c>
      <c r="M1858" s="105">
        <v>0</v>
      </c>
    </row>
    <row r="1859" spans="1:14" x14ac:dyDescent="0.25">
      <c r="A1859" s="100">
        <v>824</v>
      </c>
      <c r="B1859" s="107">
        <v>34427</v>
      </c>
      <c r="C1859" s="101">
        <v>427.18</v>
      </c>
      <c r="D1859" s="102">
        <v>493.42</v>
      </c>
      <c r="E1859" s="102">
        <f t="shared" si="28"/>
        <v>68.340720221606659</v>
      </c>
      <c r="F1859" s="77">
        <v>3.37</v>
      </c>
      <c r="G1859" s="77">
        <v>0</v>
      </c>
      <c r="H1859" s="77">
        <v>0</v>
      </c>
      <c r="J1859" s="77">
        <f t="shared" si="27"/>
        <v>3.37</v>
      </c>
      <c r="K1859" s="103">
        <v>1.67</v>
      </c>
      <c r="L1859" s="104">
        <v>1.67</v>
      </c>
      <c r="M1859" s="105">
        <v>0</v>
      </c>
    </row>
    <row r="1860" spans="1:14" x14ac:dyDescent="0.25">
      <c r="A1860" s="100">
        <v>825</v>
      </c>
      <c r="B1860" s="107">
        <v>34428</v>
      </c>
      <c r="C1860" s="101">
        <v>427.04</v>
      </c>
      <c r="D1860" s="102">
        <v>490.82</v>
      </c>
      <c r="E1860" s="102">
        <f t="shared" si="28"/>
        <v>67.98060941828254</v>
      </c>
      <c r="F1860" s="77">
        <v>8.15</v>
      </c>
      <c r="G1860" s="77">
        <v>0</v>
      </c>
      <c r="H1860" s="77">
        <v>0</v>
      </c>
      <c r="J1860" s="77">
        <f t="shared" si="27"/>
        <v>8.15</v>
      </c>
      <c r="K1860" s="103">
        <v>10.86</v>
      </c>
      <c r="L1860" s="104">
        <v>3.96</v>
      </c>
      <c r="M1860" s="105">
        <v>6.9</v>
      </c>
    </row>
    <row r="1861" spans="1:14" x14ac:dyDescent="0.25">
      <c r="A1861" s="100">
        <v>826</v>
      </c>
      <c r="B1861" s="107">
        <v>34429</v>
      </c>
      <c r="C1861" s="101">
        <v>426.65</v>
      </c>
      <c r="D1861" s="102">
        <v>483.8</v>
      </c>
      <c r="E1861" s="102">
        <f t="shared" si="28"/>
        <v>67.008310249307485</v>
      </c>
      <c r="F1861" s="77">
        <v>6.95</v>
      </c>
      <c r="G1861" s="77">
        <v>0</v>
      </c>
      <c r="H1861" s="77">
        <v>0</v>
      </c>
      <c r="J1861" s="77">
        <f t="shared" si="27"/>
        <v>6.95</v>
      </c>
      <c r="K1861" s="103">
        <v>5.0199999999999996</v>
      </c>
      <c r="L1861" s="104">
        <v>3.42</v>
      </c>
      <c r="M1861" s="105">
        <v>1.6</v>
      </c>
    </row>
    <row r="1862" spans="1:14" x14ac:dyDescent="0.25">
      <c r="A1862" s="100">
        <v>827</v>
      </c>
      <c r="B1862" s="107">
        <v>34430</v>
      </c>
      <c r="C1862" s="101">
        <v>426.3</v>
      </c>
      <c r="D1862" s="102">
        <v>477.6</v>
      </c>
      <c r="E1862" s="102">
        <f t="shared" si="28"/>
        <v>66.149584487534625</v>
      </c>
      <c r="F1862" s="77">
        <v>6.41</v>
      </c>
      <c r="G1862" s="77">
        <v>0</v>
      </c>
      <c r="H1862" s="77">
        <v>0</v>
      </c>
      <c r="J1862" s="77">
        <f t="shared" si="27"/>
        <v>6.41</v>
      </c>
      <c r="K1862" s="103">
        <v>3.32</v>
      </c>
      <c r="L1862" s="104">
        <v>3.32</v>
      </c>
      <c r="M1862" s="105">
        <v>0</v>
      </c>
    </row>
    <row r="1863" spans="1:14" x14ac:dyDescent="0.25">
      <c r="A1863" s="100">
        <v>828</v>
      </c>
      <c r="B1863" s="107">
        <v>34431</v>
      </c>
      <c r="C1863" s="101">
        <v>425.97</v>
      </c>
      <c r="D1863" s="102">
        <v>471.76</v>
      </c>
      <c r="E1863" s="102">
        <f t="shared" si="28"/>
        <v>65.340720221606645</v>
      </c>
      <c r="F1863" s="77">
        <v>7.36</v>
      </c>
      <c r="G1863" s="77">
        <v>0</v>
      </c>
      <c r="H1863" s="77">
        <v>0</v>
      </c>
      <c r="J1863" s="77">
        <f t="shared" si="27"/>
        <v>7.36</v>
      </c>
      <c r="K1863" s="103">
        <v>3.6</v>
      </c>
      <c r="L1863" s="104">
        <v>3.6</v>
      </c>
      <c r="M1863" s="105">
        <v>0</v>
      </c>
    </row>
    <row r="1864" spans="1:14" x14ac:dyDescent="0.25">
      <c r="A1864" s="100">
        <v>829</v>
      </c>
      <c r="B1864" s="107">
        <v>34432</v>
      </c>
      <c r="C1864" s="101">
        <v>425.6</v>
      </c>
      <c r="D1864" s="102">
        <v>465.3</v>
      </c>
      <c r="E1864" s="102">
        <f t="shared" si="28"/>
        <v>64.445983379501385</v>
      </c>
      <c r="F1864" s="77">
        <v>7.46</v>
      </c>
      <c r="G1864" s="77">
        <v>0</v>
      </c>
      <c r="H1864" s="77">
        <v>0</v>
      </c>
      <c r="J1864" s="77">
        <f t="shared" si="27"/>
        <v>7.46</v>
      </c>
      <c r="K1864" s="103">
        <v>28.9</v>
      </c>
      <c r="L1864" s="104">
        <v>3.7</v>
      </c>
      <c r="M1864" s="105">
        <v>25.2</v>
      </c>
      <c r="N1864" s="76">
        <f t="shared" ref="N1864:N1927" si="29">+D1865-D1864+J1864</f>
        <v>2.8800000000000159</v>
      </c>
    </row>
    <row r="1865" spans="1:14" x14ac:dyDescent="0.25">
      <c r="A1865" s="100">
        <v>830</v>
      </c>
      <c r="B1865" s="107">
        <v>34433</v>
      </c>
      <c r="C1865" s="101">
        <v>425.34</v>
      </c>
      <c r="D1865" s="102">
        <v>460.72</v>
      </c>
      <c r="E1865" s="102">
        <f t="shared" si="28"/>
        <v>63.811634349030477</v>
      </c>
      <c r="F1865" s="77">
        <v>6.63</v>
      </c>
      <c r="G1865" s="77">
        <v>0</v>
      </c>
      <c r="H1865" s="77">
        <v>0</v>
      </c>
      <c r="J1865" s="77">
        <f t="shared" si="27"/>
        <v>6.63</v>
      </c>
      <c r="K1865" s="103">
        <v>3.71</v>
      </c>
      <c r="L1865" s="104">
        <v>3.21</v>
      </c>
      <c r="M1865" s="105">
        <v>0.5</v>
      </c>
      <c r="N1865" s="76">
        <f t="shared" si="29"/>
        <v>1.6599999999999726</v>
      </c>
    </row>
    <row r="1866" spans="1:14" x14ac:dyDescent="0.25">
      <c r="A1866" s="100">
        <v>831</v>
      </c>
      <c r="B1866" s="107">
        <v>34434</v>
      </c>
      <c r="C1866" s="101">
        <v>425.05</v>
      </c>
      <c r="D1866" s="102">
        <v>455.75</v>
      </c>
      <c r="E1866" s="102">
        <f t="shared" si="28"/>
        <v>63.12326869806094</v>
      </c>
      <c r="F1866" s="77">
        <v>4.5599999999999996</v>
      </c>
      <c r="G1866" s="77">
        <v>0</v>
      </c>
      <c r="H1866" s="77">
        <v>0</v>
      </c>
      <c r="J1866" s="77">
        <f t="shared" si="27"/>
        <v>4.5599999999999996</v>
      </c>
      <c r="K1866" s="103">
        <v>2.19</v>
      </c>
      <c r="L1866" s="104">
        <v>2.19</v>
      </c>
      <c r="M1866" s="105">
        <v>0</v>
      </c>
      <c r="N1866" s="76">
        <f t="shared" si="29"/>
        <v>4.5599999999999996</v>
      </c>
    </row>
    <row r="1867" spans="1:14" x14ac:dyDescent="0.25">
      <c r="A1867" s="100">
        <v>832</v>
      </c>
      <c r="B1867" s="107">
        <v>34435</v>
      </c>
      <c r="C1867" s="101">
        <v>425.05</v>
      </c>
      <c r="D1867" s="102">
        <v>455.75</v>
      </c>
      <c r="E1867" s="102">
        <f t="shared" si="28"/>
        <v>63.12326869806094</v>
      </c>
      <c r="F1867" s="77">
        <v>8.5299999999999994</v>
      </c>
      <c r="G1867" s="77">
        <v>0</v>
      </c>
      <c r="H1867" s="77">
        <v>0</v>
      </c>
      <c r="J1867" s="77">
        <f t="shared" si="27"/>
        <v>8.5299999999999994</v>
      </c>
      <c r="K1867" s="103">
        <v>24.15</v>
      </c>
      <c r="L1867" s="104">
        <v>4.1500000000000004</v>
      </c>
      <c r="M1867" s="105">
        <v>20</v>
      </c>
      <c r="N1867" s="76">
        <f t="shared" si="29"/>
        <v>2.9899999999999789</v>
      </c>
    </row>
    <row r="1868" spans="1:14" x14ac:dyDescent="0.25">
      <c r="A1868" s="100">
        <v>833</v>
      </c>
      <c r="B1868" s="107">
        <v>34436</v>
      </c>
      <c r="C1868" s="101">
        <v>424.73</v>
      </c>
      <c r="D1868" s="102">
        <v>450.21</v>
      </c>
      <c r="E1868" s="102">
        <f t="shared" si="28"/>
        <v>62.355955678670362</v>
      </c>
      <c r="F1868" s="77">
        <v>7.45</v>
      </c>
      <c r="G1868" s="77">
        <v>0</v>
      </c>
      <c r="H1868" s="77">
        <v>0</v>
      </c>
      <c r="J1868" s="77">
        <f t="shared" si="27"/>
        <v>7.45</v>
      </c>
      <c r="K1868" s="103">
        <v>47.07</v>
      </c>
      <c r="L1868" s="104">
        <v>3.57</v>
      </c>
      <c r="M1868" s="105">
        <v>43.5</v>
      </c>
      <c r="N1868" s="76">
        <f t="shared" si="29"/>
        <v>2.5199999999999934</v>
      </c>
    </row>
    <row r="1869" spans="1:14" x14ac:dyDescent="0.25">
      <c r="A1869" s="100">
        <v>834</v>
      </c>
      <c r="B1869" s="107">
        <v>34437</v>
      </c>
      <c r="C1869" s="101">
        <v>424.44</v>
      </c>
      <c r="D1869" s="102">
        <v>445.28</v>
      </c>
      <c r="E1869" s="102">
        <f t="shared" si="28"/>
        <v>61.673130193905813</v>
      </c>
      <c r="F1869" s="77">
        <v>2.21</v>
      </c>
      <c r="G1869" s="77">
        <v>0</v>
      </c>
      <c r="H1869" s="77">
        <v>0</v>
      </c>
      <c r="J1869" s="77">
        <f t="shared" si="27"/>
        <v>2.21</v>
      </c>
      <c r="K1869" s="103">
        <v>1.06</v>
      </c>
      <c r="L1869" s="104">
        <v>1.06</v>
      </c>
      <c r="M1869" s="105">
        <v>0</v>
      </c>
      <c r="N1869" s="76">
        <f t="shared" si="29"/>
        <v>1.370000000000025</v>
      </c>
    </row>
    <row r="1870" spans="1:14" x14ac:dyDescent="0.25">
      <c r="A1870" s="100">
        <v>835</v>
      </c>
      <c r="B1870" s="107">
        <v>34438</v>
      </c>
      <c r="C1870" s="101">
        <v>424.39</v>
      </c>
      <c r="D1870" s="102">
        <v>444.44</v>
      </c>
      <c r="E1870" s="102">
        <f t="shared" si="28"/>
        <v>61.556786703601105</v>
      </c>
      <c r="F1870" s="77">
        <v>2.87</v>
      </c>
      <c r="G1870" s="77">
        <v>0</v>
      </c>
      <c r="H1870" s="77">
        <v>0</v>
      </c>
      <c r="J1870" s="77">
        <f t="shared" si="27"/>
        <v>2.87</v>
      </c>
      <c r="K1870" s="103">
        <v>5.03</v>
      </c>
      <c r="L1870" s="104">
        <v>1.23</v>
      </c>
      <c r="M1870" s="105">
        <v>3.8</v>
      </c>
      <c r="N1870" s="76">
        <f t="shared" si="29"/>
        <v>1.7499999999999956</v>
      </c>
    </row>
    <row r="1871" spans="1:14" x14ac:dyDescent="0.25">
      <c r="A1871" s="100">
        <v>836</v>
      </c>
      <c r="B1871" s="107">
        <v>34439</v>
      </c>
      <c r="C1871" s="101">
        <v>424.32</v>
      </c>
      <c r="D1871" s="102">
        <v>443.32</v>
      </c>
      <c r="E1871" s="102">
        <f t="shared" si="28"/>
        <v>61.401662049861493</v>
      </c>
      <c r="F1871" s="77">
        <v>3.46</v>
      </c>
      <c r="G1871" s="77">
        <v>0</v>
      </c>
      <c r="H1871" s="77">
        <v>0</v>
      </c>
      <c r="J1871" s="77">
        <f t="shared" si="27"/>
        <v>3.46</v>
      </c>
      <c r="K1871" s="103">
        <v>1.54</v>
      </c>
      <c r="L1871" s="104">
        <v>1.54</v>
      </c>
      <c r="M1871" s="105">
        <v>0</v>
      </c>
      <c r="N1871" s="76">
        <f t="shared" si="29"/>
        <v>1.2700000000000022</v>
      </c>
    </row>
    <row r="1872" spans="1:14" x14ac:dyDescent="0.25">
      <c r="A1872" s="100">
        <v>837</v>
      </c>
      <c r="B1872" s="107">
        <v>34440</v>
      </c>
      <c r="C1872" s="101">
        <v>424.19</v>
      </c>
      <c r="D1872" s="102">
        <v>441.13</v>
      </c>
      <c r="E1872" s="102">
        <f t="shared" si="28"/>
        <v>61.0983379501385</v>
      </c>
      <c r="F1872" s="77">
        <v>4.12</v>
      </c>
      <c r="G1872" s="77">
        <v>0</v>
      </c>
      <c r="H1872" s="77">
        <v>0</v>
      </c>
      <c r="J1872" s="77">
        <f t="shared" si="27"/>
        <v>4.12</v>
      </c>
      <c r="K1872" s="103">
        <v>1.82</v>
      </c>
      <c r="L1872" s="104">
        <v>1.82</v>
      </c>
      <c r="M1872" s="105">
        <v>0</v>
      </c>
      <c r="N1872" s="76">
        <f t="shared" si="29"/>
        <v>1.0599999999999978</v>
      </c>
    </row>
    <row r="1873" spans="1:14" x14ac:dyDescent="0.25">
      <c r="A1873" s="100">
        <v>838</v>
      </c>
      <c r="B1873" s="107">
        <v>34441</v>
      </c>
      <c r="C1873" s="101">
        <v>424.01</v>
      </c>
      <c r="D1873" s="102">
        <v>438.07</v>
      </c>
      <c r="E1873" s="102">
        <f t="shared" si="28"/>
        <v>60.674515235457058</v>
      </c>
      <c r="F1873" s="77">
        <v>3.34</v>
      </c>
      <c r="G1873" s="77">
        <v>0</v>
      </c>
      <c r="H1873" s="77">
        <v>0</v>
      </c>
      <c r="J1873" s="77">
        <f t="shared" si="27"/>
        <v>3.34</v>
      </c>
      <c r="K1873" s="103">
        <v>1.53</v>
      </c>
      <c r="L1873" s="104">
        <v>1.53</v>
      </c>
      <c r="M1873" s="105">
        <v>0</v>
      </c>
      <c r="N1873" s="76">
        <f t="shared" si="29"/>
        <v>1.1500000000000021</v>
      </c>
    </row>
    <row r="1874" spans="1:14" x14ac:dyDescent="0.25">
      <c r="A1874" s="100">
        <v>839</v>
      </c>
      <c r="B1874" s="107">
        <v>34442</v>
      </c>
      <c r="C1874" s="101">
        <v>423.88</v>
      </c>
      <c r="D1874" s="102">
        <v>435.88</v>
      </c>
      <c r="E1874" s="102">
        <f t="shared" si="28"/>
        <v>60.371191135734072</v>
      </c>
      <c r="F1874" s="77">
        <v>4.9800000000000004</v>
      </c>
      <c r="G1874" s="77">
        <v>0</v>
      </c>
      <c r="H1874" s="77">
        <v>0</v>
      </c>
      <c r="J1874" s="77">
        <f t="shared" si="27"/>
        <v>4.9800000000000004</v>
      </c>
      <c r="K1874" s="103">
        <v>2.2799999999999998</v>
      </c>
      <c r="L1874" s="104">
        <v>2.2799999999999998</v>
      </c>
      <c r="M1874" s="105">
        <v>0</v>
      </c>
      <c r="N1874" s="76">
        <f t="shared" si="29"/>
        <v>1.0400000000000027</v>
      </c>
    </row>
    <row r="1875" spans="1:14" x14ac:dyDescent="0.25">
      <c r="A1875" s="100">
        <v>840</v>
      </c>
      <c r="B1875" s="107">
        <v>34443</v>
      </c>
      <c r="C1875" s="101">
        <v>423.64</v>
      </c>
      <c r="D1875" s="102">
        <v>431.94</v>
      </c>
      <c r="E1875" s="102">
        <f t="shared" si="28"/>
        <v>59.825484764542935</v>
      </c>
      <c r="F1875" s="77">
        <v>6.39</v>
      </c>
      <c r="G1875" s="77">
        <v>0</v>
      </c>
      <c r="H1875" s="77">
        <v>0</v>
      </c>
      <c r="J1875" s="77">
        <f t="shared" si="27"/>
        <v>6.39</v>
      </c>
      <c r="K1875" s="103">
        <v>2.89</v>
      </c>
      <c r="L1875" s="104">
        <v>2.89</v>
      </c>
      <c r="M1875" s="105">
        <v>0</v>
      </c>
      <c r="N1875" s="76">
        <f t="shared" si="29"/>
        <v>0.75000000000001332</v>
      </c>
    </row>
    <row r="1876" spans="1:14" x14ac:dyDescent="0.25">
      <c r="A1876" s="100">
        <v>841</v>
      </c>
      <c r="B1876" s="107">
        <v>34444</v>
      </c>
      <c r="C1876" s="101">
        <v>423.3</v>
      </c>
      <c r="D1876" s="102">
        <v>426.3</v>
      </c>
      <c r="E1876" s="102">
        <f t="shared" si="28"/>
        <v>59.044321329639892</v>
      </c>
      <c r="F1876" s="77">
        <v>5.15</v>
      </c>
      <c r="G1876" s="77">
        <v>0</v>
      </c>
      <c r="H1876" s="77">
        <v>0</v>
      </c>
      <c r="J1876" s="77">
        <f t="shared" si="27"/>
        <v>5.15</v>
      </c>
      <c r="K1876" s="103">
        <v>2.3199999999999998</v>
      </c>
      <c r="L1876" s="104">
        <v>2.3199999999999998</v>
      </c>
      <c r="M1876" s="105">
        <v>0</v>
      </c>
      <c r="N1876" s="76">
        <f t="shared" si="29"/>
        <v>0.760000000000014</v>
      </c>
    </row>
    <row r="1877" spans="1:14" x14ac:dyDescent="0.25">
      <c r="A1877" s="100">
        <v>842</v>
      </c>
      <c r="B1877" s="107">
        <v>34445</v>
      </c>
      <c r="C1877" s="101">
        <v>423.03</v>
      </c>
      <c r="D1877" s="102">
        <v>421.91</v>
      </c>
      <c r="E1877" s="102">
        <f t="shared" si="28"/>
        <v>58.436288088642662</v>
      </c>
      <c r="F1877" s="77">
        <v>6.12</v>
      </c>
      <c r="G1877" s="77">
        <v>0</v>
      </c>
      <c r="H1877" s="77">
        <v>0</v>
      </c>
      <c r="J1877" s="77">
        <f t="shared" si="27"/>
        <v>6.12</v>
      </c>
      <c r="K1877" s="103">
        <v>2.8</v>
      </c>
      <c r="L1877" s="104">
        <v>2.8</v>
      </c>
      <c r="M1877" s="105">
        <v>0</v>
      </c>
      <c r="N1877" s="76">
        <f t="shared" si="29"/>
        <v>1.0099999999999865</v>
      </c>
    </row>
    <row r="1878" spans="1:14" x14ac:dyDescent="0.25">
      <c r="A1878" s="100">
        <v>843</v>
      </c>
      <c r="B1878" s="107">
        <v>34446</v>
      </c>
      <c r="C1878" s="101">
        <v>422.7</v>
      </c>
      <c r="D1878" s="102">
        <v>416.8</v>
      </c>
      <c r="E1878" s="102">
        <f t="shared" si="28"/>
        <v>57.72853185595568</v>
      </c>
      <c r="F1878" s="77">
        <v>9.08</v>
      </c>
      <c r="G1878" s="77">
        <v>0</v>
      </c>
      <c r="H1878" s="77">
        <v>0</v>
      </c>
      <c r="J1878" s="77">
        <f t="shared" si="27"/>
        <v>9.08</v>
      </c>
      <c r="K1878" s="103">
        <v>4.13</v>
      </c>
      <c r="L1878" s="104">
        <v>4.13</v>
      </c>
      <c r="M1878" s="105">
        <v>0</v>
      </c>
      <c r="N1878" s="76">
        <f t="shared" si="29"/>
        <v>8.0000000000000071E-2</v>
      </c>
    </row>
    <row r="1879" spans="1:14" x14ac:dyDescent="0.25">
      <c r="A1879" s="100">
        <v>844</v>
      </c>
      <c r="B1879" s="107">
        <v>34447</v>
      </c>
      <c r="C1879" s="101">
        <v>422.15</v>
      </c>
      <c r="D1879" s="102">
        <v>407.8</v>
      </c>
      <c r="E1879" s="102">
        <f t="shared" si="28"/>
        <v>56.481994459833793</v>
      </c>
      <c r="F1879" s="77">
        <v>8.2200000000000006</v>
      </c>
      <c r="G1879" s="77">
        <v>0</v>
      </c>
      <c r="H1879" s="77">
        <v>0</v>
      </c>
      <c r="J1879" s="77">
        <f t="shared" si="27"/>
        <v>8.2200000000000006</v>
      </c>
      <c r="K1879" s="103">
        <v>3.74</v>
      </c>
      <c r="L1879" s="104">
        <v>3.74</v>
      </c>
      <c r="M1879" s="105">
        <v>0</v>
      </c>
      <c r="N1879" s="76">
        <f t="shared" si="29"/>
        <v>0.31999999999996653</v>
      </c>
    </row>
    <row r="1880" spans="1:14" x14ac:dyDescent="0.25">
      <c r="A1880" s="100">
        <v>845</v>
      </c>
      <c r="B1880" s="107">
        <v>34448</v>
      </c>
      <c r="C1880" s="101">
        <v>421.65</v>
      </c>
      <c r="D1880" s="102">
        <v>399.9</v>
      </c>
      <c r="E1880" s="102">
        <f t="shared" si="28"/>
        <v>55.387811634349028</v>
      </c>
      <c r="F1880" s="77">
        <v>7.96</v>
      </c>
      <c r="G1880" s="77">
        <v>0</v>
      </c>
      <c r="H1880" s="77">
        <v>0</v>
      </c>
      <c r="J1880" s="77">
        <f t="shared" si="27"/>
        <v>7.96</v>
      </c>
      <c r="K1880" s="103">
        <v>3.53</v>
      </c>
      <c r="L1880" s="104">
        <v>3.53</v>
      </c>
      <c r="M1880" s="105">
        <v>0</v>
      </c>
      <c r="N1880" s="76">
        <f t="shared" si="29"/>
        <v>0.36000000000003407</v>
      </c>
    </row>
    <row r="1881" spans="1:14" x14ac:dyDescent="0.25">
      <c r="A1881" s="100">
        <v>846</v>
      </c>
      <c r="B1881" s="107">
        <v>34449</v>
      </c>
      <c r="C1881" s="101">
        <v>421.16</v>
      </c>
      <c r="D1881" s="102">
        <v>392.3</v>
      </c>
      <c r="E1881" s="102">
        <f t="shared" si="28"/>
        <v>54.335180055401665</v>
      </c>
      <c r="F1881" s="77">
        <v>7.95</v>
      </c>
      <c r="G1881" s="77">
        <v>0</v>
      </c>
      <c r="H1881" s="77">
        <v>0</v>
      </c>
      <c r="J1881" s="77">
        <f t="shared" si="27"/>
        <v>7.95</v>
      </c>
      <c r="K1881" s="103">
        <v>3.52</v>
      </c>
      <c r="L1881" s="104">
        <v>3.52</v>
      </c>
      <c r="M1881" s="105">
        <v>0</v>
      </c>
      <c r="N1881" s="76">
        <f t="shared" si="29"/>
        <v>0.50000000000001155</v>
      </c>
    </row>
    <row r="1882" spans="1:14" x14ac:dyDescent="0.25">
      <c r="A1882" s="100">
        <v>847</v>
      </c>
      <c r="B1882" s="107">
        <v>34450</v>
      </c>
      <c r="C1882" s="101">
        <v>420.67</v>
      </c>
      <c r="D1882" s="102">
        <v>384.85</v>
      </c>
      <c r="E1882" s="102">
        <f t="shared" si="28"/>
        <v>53.303324099722992</v>
      </c>
      <c r="F1882" s="77">
        <v>8.58</v>
      </c>
      <c r="G1882" s="77">
        <v>0</v>
      </c>
      <c r="H1882" s="77">
        <v>0</v>
      </c>
      <c r="J1882" s="77">
        <f t="shared" si="27"/>
        <v>8.58</v>
      </c>
      <c r="K1882" s="103">
        <v>3.76</v>
      </c>
      <c r="L1882" s="104">
        <v>3.76</v>
      </c>
      <c r="M1882" s="105">
        <v>0</v>
      </c>
      <c r="N1882" s="76">
        <f t="shared" si="29"/>
        <v>0.3799999999999546</v>
      </c>
    </row>
    <row r="1883" spans="1:14" x14ac:dyDescent="0.25">
      <c r="A1883" s="100">
        <v>848</v>
      </c>
      <c r="B1883" s="107">
        <v>34451</v>
      </c>
      <c r="C1883" s="101">
        <v>420.13</v>
      </c>
      <c r="D1883" s="102">
        <v>376.65</v>
      </c>
      <c r="E1883" s="102">
        <f t="shared" si="28"/>
        <v>52.167590027700825</v>
      </c>
      <c r="F1883" s="77">
        <v>7.06</v>
      </c>
      <c r="G1883" s="77">
        <v>0</v>
      </c>
      <c r="H1883" s="77">
        <v>0</v>
      </c>
      <c r="J1883" s="77">
        <f t="shared" si="27"/>
        <v>7.06</v>
      </c>
      <c r="K1883" s="103">
        <v>66.36</v>
      </c>
      <c r="L1883" s="104">
        <v>3.06</v>
      </c>
      <c r="M1883" s="105">
        <v>63.3</v>
      </c>
      <c r="N1883" s="76">
        <f t="shared" si="29"/>
        <v>1.610000000000011</v>
      </c>
    </row>
    <row r="1884" spans="1:14" x14ac:dyDescent="0.25">
      <c r="A1884" s="100">
        <v>849</v>
      </c>
      <c r="B1884" s="107">
        <v>34452</v>
      </c>
      <c r="C1884" s="101">
        <v>419.76</v>
      </c>
      <c r="D1884" s="102">
        <v>371.2</v>
      </c>
      <c r="E1884" s="102">
        <f t="shared" si="28"/>
        <v>51.412742382271468</v>
      </c>
      <c r="F1884" s="77">
        <v>7.12</v>
      </c>
      <c r="G1884" s="77">
        <v>0</v>
      </c>
      <c r="H1884" s="77">
        <v>0</v>
      </c>
      <c r="J1884" s="77">
        <f t="shared" si="27"/>
        <v>7.12</v>
      </c>
      <c r="K1884" s="103">
        <v>6.21</v>
      </c>
      <c r="L1884" s="104">
        <v>3.11</v>
      </c>
      <c r="M1884" s="105">
        <v>3.1</v>
      </c>
      <c r="N1884" s="76">
        <f t="shared" si="29"/>
        <v>1.540000000000016</v>
      </c>
    </row>
    <row r="1885" spans="1:14" x14ac:dyDescent="0.25">
      <c r="A1885" s="100">
        <v>850</v>
      </c>
      <c r="B1885" s="107">
        <v>34453</v>
      </c>
      <c r="C1885" s="101">
        <v>419.38</v>
      </c>
      <c r="D1885" s="102">
        <v>365.62</v>
      </c>
      <c r="E1885" s="102">
        <f t="shared" si="28"/>
        <v>50.639889196675902</v>
      </c>
      <c r="F1885" s="77">
        <v>6.91</v>
      </c>
      <c r="G1885" s="77">
        <v>0</v>
      </c>
      <c r="H1885" s="77">
        <v>0</v>
      </c>
      <c r="J1885" s="77">
        <f t="shared" si="27"/>
        <v>6.91</v>
      </c>
      <c r="K1885" s="103">
        <v>2.98</v>
      </c>
      <c r="L1885" s="104">
        <v>2.98</v>
      </c>
      <c r="M1885" s="105">
        <v>0</v>
      </c>
      <c r="N1885" s="76">
        <f t="shared" si="29"/>
        <v>1.2499999999999751</v>
      </c>
    </row>
    <row r="1886" spans="1:14" x14ac:dyDescent="0.25">
      <c r="A1886" s="100">
        <v>851</v>
      </c>
      <c r="B1886" s="107">
        <v>34454</v>
      </c>
      <c r="C1886" s="101">
        <v>418.99</v>
      </c>
      <c r="D1886" s="102">
        <v>359.96</v>
      </c>
      <c r="E1886" s="102">
        <f t="shared" si="28"/>
        <v>49.855955678670355</v>
      </c>
      <c r="F1886" s="77">
        <v>7.99</v>
      </c>
      <c r="G1886" s="77">
        <v>0</v>
      </c>
      <c r="H1886" s="77">
        <v>0</v>
      </c>
      <c r="J1886" s="77">
        <f t="shared" si="27"/>
        <v>7.99</v>
      </c>
      <c r="K1886" s="103">
        <v>3.43</v>
      </c>
      <c r="L1886" s="104">
        <v>3.43</v>
      </c>
      <c r="M1886" s="105">
        <v>0</v>
      </c>
      <c r="N1886" s="76">
        <f t="shared" si="29"/>
        <v>0.61000000000000476</v>
      </c>
    </row>
    <row r="1887" spans="1:14" x14ac:dyDescent="0.25">
      <c r="A1887" s="100">
        <v>852</v>
      </c>
      <c r="B1887" s="107">
        <v>34455</v>
      </c>
      <c r="C1887" s="101">
        <v>418.47</v>
      </c>
      <c r="D1887" s="102">
        <v>352.58</v>
      </c>
      <c r="E1887" s="102">
        <f t="shared" si="28"/>
        <v>48.833795013850413</v>
      </c>
      <c r="F1887" s="77">
        <v>5.51</v>
      </c>
      <c r="G1887" s="77">
        <v>0</v>
      </c>
      <c r="H1887" s="77">
        <v>0</v>
      </c>
      <c r="J1887" s="77">
        <f t="shared" si="27"/>
        <v>5.51</v>
      </c>
      <c r="K1887" s="103">
        <v>2.35</v>
      </c>
      <c r="L1887" s="104">
        <v>2.35</v>
      </c>
      <c r="M1887" s="105">
        <v>0</v>
      </c>
      <c r="N1887" s="76">
        <f t="shared" si="29"/>
        <v>1.1700000000000248</v>
      </c>
    </row>
    <row r="1888" spans="1:14" x14ac:dyDescent="0.25">
      <c r="A1888" s="100">
        <v>853</v>
      </c>
      <c r="B1888" s="107">
        <v>34456</v>
      </c>
      <c r="C1888" s="101">
        <v>418.16</v>
      </c>
      <c r="D1888" s="102">
        <v>348.24</v>
      </c>
      <c r="E1888" s="102">
        <f t="shared" si="28"/>
        <v>48.232686980609415</v>
      </c>
      <c r="F1888" s="77">
        <v>5.25</v>
      </c>
      <c r="G1888" s="77">
        <v>0</v>
      </c>
      <c r="H1888" s="77">
        <v>0</v>
      </c>
      <c r="J1888" s="77">
        <f t="shared" si="27"/>
        <v>5.25</v>
      </c>
      <c r="K1888" s="103">
        <v>2.2200000000000002</v>
      </c>
      <c r="L1888" s="104">
        <v>2.2200000000000002</v>
      </c>
      <c r="M1888" s="105">
        <v>0</v>
      </c>
      <c r="N1888" s="76">
        <f t="shared" si="29"/>
        <v>1.0500000000000114</v>
      </c>
    </row>
    <row r="1889" spans="1:14" x14ac:dyDescent="0.25">
      <c r="A1889" s="100">
        <v>854</v>
      </c>
      <c r="B1889" s="107">
        <v>34457</v>
      </c>
      <c r="C1889" s="101">
        <v>417.86</v>
      </c>
      <c r="D1889" s="102">
        <v>344.04</v>
      </c>
      <c r="E1889" s="102">
        <f t="shared" si="28"/>
        <v>47.65096952908587</v>
      </c>
      <c r="F1889" s="77">
        <v>6.58</v>
      </c>
      <c r="G1889" s="77">
        <v>0</v>
      </c>
      <c r="H1889" s="77">
        <v>0</v>
      </c>
      <c r="J1889" s="77">
        <f t="shared" si="27"/>
        <v>6.58</v>
      </c>
      <c r="K1889" s="103">
        <v>15.31</v>
      </c>
      <c r="L1889" s="104">
        <v>2.81</v>
      </c>
      <c r="M1889" s="105">
        <v>12.5</v>
      </c>
      <c r="N1889" s="76">
        <f t="shared" si="29"/>
        <v>1.08</v>
      </c>
    </row>
    <row r="1890" spans="1:14" x14ac:dyDescent="0.25">
      <c r="A1890" s="100">
        <v>855</v>
      </c>
      <c r="B1890" s="107">
        <v>34458</v>
      </c>
      <c r="C1890" s="101">
        <v>417.46</v>
      </c>
      <c r="D1890" s="102">
        <v>338.54</v>
      </c>
      <c r="E1890" s="102">
        <f t="shared" si="28"/>
        <v>46.88919667590028</v>
      </c>
      <c r="F1890" s="77">
        <v>5.82</v>
      </c>
      <c r="G1890" s="77">
        <v>0</v>
      </c>
      <c r="H1890" s="77">
        <v>0</v>
      </c>
      <c r="J1890" s="77">
        <f t="shared" si="27"/>
        <v>5.82</v>
      </c>
      <c r="K1890" s="103">
        <v>4.53</v>
      </c>
      <c r="L1890" s="104">
        <v>2.4300000000000002</v>
      </c>
      <c r="M1890" s="105">
        <v>2.1</v>
      </c>
      <c r="N1890" s="76">
        <f t="shared" si="29"/>
        <v>1.0199999999999889</v>
      </c>
    </row>
    <row r="1891" spans="1:14" x14ac:dyDescent="0.25">
      <c r="A1891" s="100">
        <v>856</v>
      </c>
      <c r="B1891" s="107">
        <v>34459</v>
      </c>
      <c r="C1891" s="101">
        <v>417.11</v>
      </c>
      <c r="D1891" s="102">
        <v>333.74</v>
      </c>
      <c r="E1891" s="102">
        <f t="shared" si="28"/>
        <v>46.224376731301945</v>
      </c>
      <c r="F1891" s="77">
        <v>6.36</v>
      </c>
      <c r="G1891" s="77">
        <v>0</v>
      </c>
      <c r="H1891" s="77">
        <v>0</v>
      </c>
      <c r="J1891" s="77">
        <f t="shared" si="27"/>
        <v>6.36</v>
      </c>
      <c r="K1891" s="103">
        <v>2.77</v>
      </c>
      <c r="L1891" s="104">
        <v>2.72</v>
      </c>
      <c r="M1891" s="105">
        <v>0.05</v>
      </c>
      <c r="N1891" s="76">
        <f t="shared" si="29"/>
        <v>1.1000000000000094</v>
      </c>
    </row>
    <row r="1892" spans="1:14" x14ac:dyDescent="0.25">
      <c r="A1892" s="100">
        <v>857</v>
      </c>
      <c r="B1892" s="107">
        <v>34460</v>
      </c>
      <c r="C1892" s="101">
        <v>416.72</v>
      </c>
      <c r="D1892" s="102">
        <v>328.48</v>
      </c>
      <c r="E1892" s="102">
        <f t="shared" si="28"/>
        <v>45.495844875346265</v>
      </c>
      <c r="F1892" s="77">
        <v>4.7699999999999996</v>
      </c>
      <c r="G1892" s="77">
        <v>0</v>
      </c>
      <c r="H1892" s="77">
        <v>0</v>
      </c>
      <c r="J1892" s="77">
        <f t="shared" si="27"/>
        <v>4.7699999999999996</v>
      </c>
      <c r="K1892" s="103">
        <v>2.02</v>
      </c>
      <c r="L1892" s="104">
        <v>2.02</v>
      </c>
      <c r="M1892" s="105">
        <v>0</v>
      </c>
      <c r="N1892" s="76">
        <f t="shared" si="29"/>
        <v>0.76999999999999957</v>
      </c>
    </row>
    <row r="1893" spans="1:14" x14ac:dyDescent="0.25">
      <c r="A1893" s="100">
        <v>858</v>
      </c>
      <c r="B1893" s="107">
        <v>34461</v>
      </c>
      <c r="C1893" s="101">
        <v>416.42</v>
      </c>
      <c r="D1893" s="102">
        <v>324.48</v>
      </c>
      <c r="E1893" s="102">
        <f t="shared" si="28"/>
        <v>44.94182825484765</v>
      </c>
      <c r="F1893" s="77">
        <v>5.8</v>
      </c>
      <c r="G1893" s="77">
        <v>0</v>
      </c>
      <c r="H1893" s="77">
        <v>0</v>
      </c>
      <c r="J1893" s="77">
        <f t="shared" si="27"/>
        <v>5.8</v>
      </c>
      <c r="K1893" s="103">
        <v>2.19</v>
      </c>
      <c r="L1893" s="104">
        <v>2.19</v>
      </c>
      <c r="M1893" s="105">
        <v>0</v>
      </c>
      <c r="N1893" s="76">
        <f t="shared" si="29"/>
        <v>0.70999999999996799</v>
      </c>
    </row>
    <row r="1894" spans="1:14" x14ac:dyDescent="0.25">
      <c r="A1894" s="100">
        <v>859</v>
      </c>
      <c r="B1894" s="107">
        <v>34462</v>
      </c>
      <c r="C1894" s="101">
        <v>416.03</v>
      </c>
      <c r="D1894" s="102">
        <v>319.39</v>
      </c>
      <c r="E1894" s="102">
        <f t="shared" si="28"/>
        <v>44.236842105263158</v>
      </c>
      <c r="F1894" s="77">
        <v>3.67</v>
      </c>
      <c r="G1894" s="77">
        <v>0</v>
      </c>
      <c r="H1894" s="77">
        <v>0</v>
      </c>
      <c r="J1894" s="77">
        <f t="shared" si="27"/>
        <v>3.67</v>
      </c>
      <c r="K1894" s="103">
        <v>1.45</v>
      </c>
      <c r="L1894" s="104">
        <v>1.45</v>
      </c>
      <c r="M1894" s="105">
        <v>0</v>
      </c>
      <c r="N1894" s="76">
        <f t="shared" si="29"/>
        <v>0.67999999999999083</v>
      </c>
    </row>
    <row r="1895" spans="1:14" x14ac:dyDescent="0.25">
      <c r="A1895" s="100">
        <v>860</v>
      </c>
      <c r="B1895" s="107">
        <v>34463</v>
      </c>
      <c r="C1895" s="101">
        <v>415.8</v>
      </c>
      <c r="D1895" s="102">
        <v>316.39999999999998</v>
      </c>
      <c r="E1895" s="102">
        <f t="shared" si="28"/>
        <v>43.822714681440438</v>
      </c>
      <c r="F1895" s="77">
        <v>4.97</v>
      </c>
      <c r="G1895" s="77">
        <v>0</v>
      </c>
      <c r="H1895" s="77">
        <v>0</v>
      </c>
      <c r="J1895" s="77">
        <f t="shared" ref="J1895:J1958" si="30">SUM(F1895:H1895)</f>
        <v>4.97</v>
      </c>
      <c r="K1895" s="103">
        <v>2.08</v>
      </c>
      <c r="L1895" s="104">
        <v>2.08</v>
      </c>
      <c r="M1895" s="105">
        <v>0</v>
      </c>
      <c r="N1895" s="76">
        <f t="shared" si="29"/>
        <v>0.29000000000004977</v>
      </c>
    </row>
    <row r="1896" spans="1:14" x14ac:dyDescent="0.25">
      <c r="A1896" s="100">
        <v>861</v>
      </c>
      <c r="B1896" s="107">
        <v>34464</v>
      </c>
      <c r="C1896" s="101">
        <v>415.44</v>
      </c>
      <c r="D1896" s="102">
        <v>311.72000000000003</v>
      </c>
      <c r="E1896" s="102">
        <f t="shared" ref="E1896:E1959" si="31">(D1896/722)*100</f>
        <v>43.174515235457065</v>
      </c>
      <c r="F1896" s="77">
        <v>6.18</v>
      </c>
      <c r="G1896" s="77">
        <v>0</v>
      </c>
      <c r="H1896" s="77">
        <v>0</v>
      </c>
      <c r="J1896" s="77">
        <f t="shared" si="30"/>
        <v>6.18</v>
      </c>
      <c r="K1896" s="103">
        <v>2.4900000000000002</v>
      </c>
      <c r="L1896" s="104">
        <v>2.4900000000000002</v>
      </c>
      <c r="M1896" s="105">
        <v>0</v>
      </c>
      <c r="N1896" s="76">
        <f t="shared" si="29"/>
        <v>0.55999999999999517</v>
      </c>
    </row>
    <row r="1897" spans="1:14" x14ac:dyDescent="0.25">
      <c r="A1897" s="100">
        <v>862</v>
      </c>
      <c r="B1897" s="107">
        <v>34465</v>
      </c>
      <c r="C1897" s="101">
        <v>415</v>
      </c>
      <c r="D1897" s="102">
        <v>306.10000000000002</v>
      </c>
      <c r="E1897" s="102">
        <f t="shared" si="31"/>
        <v>42.396121883656512</v>
      </c>
      <c r="F1897" s="77">
        <v>5.67</v>
      </c>
      <c r="G1897" s="77">
        <v>0</v>
      </c>
      <c r="H1897" s="77">
        <v>0</v>
      </c>
      <c r="J1897" s="77">
        <f t="shared" si="30"/>
        <v>5.67</v>
      </c>
      <c r="K1897" s="103">
        <v>2.36</v>
      </c>
      <c r="L1897" s="104">
        <v>2.36</v>
      </c>
      <c r="M1897" s="105">
        <v>0</v>
      </c>
      <c r="N1897" s="76">
        <f t="shared" si="29"/>
        <v>0.54999999999999538</v>
      </c>
    </row>
    <row r="1898" spans="1:14" x14ac:dyDescent="0.25">
      <c r="A1898" s="100">
        <v>863</v>
      </c>
      <c r="B1898" s="107">
        <v>34466</v>
      </c>
      <c r="C1898" s="101">
        <v>414.59</v>
      </c>
      <c r="D1898" s="102">
        <v>300.98</v>
      </c>
      <c r="E1898" s="102">
        <f t="shared" si="31"/>
        <v>41.686980609418285</v>
      </c>
      <c r="F1898" s="77">
        <v>4.78</v>
      </c>
      <c r="G1898" s="77">
        <v>0</v>
      </c>
      <c r="H1898" s="77">
        <v>0</v>
      </c>
      <c r="J1898" s="77">
        <f t="shared" si="30"/>
        <v>4.78</v>
      </c>
      <c r="K1898" s="103">
        <v>1.96</v>
      </c>
      <c r="L1898" s="104">
        <v>1.96</v>
      </c>
      <c r="M1898" s="105">
        <v>0</v>
      </c>
      <c r="N1898" s="76">
        <f t="shared" si="29"/>
        <v>0.47999999999998888</v>
      </c>
    </row>
    <row r="1899" spans="1:14" x14ac:dyDescent="0.25">
      <c r="A1899" s="100">
        <v>864</v>
      </c>
      <c r="B1899" s="107">
        <v>34467</v>
      </c>
      <c r="C1899" s="101">
        <v>414.24</v>
      </c>
      <c r="D1899" s="102">
        <v>296.68</v>
      </c>
      <c r="E1899" s="102">
        <f t="shared" si="31"/>
        <v>41.091412742382275</v>
      </c>
      <c r="F1899" s="77">
        <v>5.26</v>
      </c>
      <c r="G1899" s="77">
        <v>0</v>
      </c>
      <c r="H1899" s="77">
        <v>0</v>
      </c>
      <c r="J1899" s="77">
        <f t="shared" si="30"/>
        <v>5.26</v>
      </c>
      <c r="K1899" s="103">
        <v>2.16</v>
      </c>
      <c r="L1899" s="104">
        <v>2.16</v>
      </c>
      <c r="M1899" s="105">
        <v>0</v>
      </c>
      <c r="N1899" s="76">
        <f t="shared" si="29"/>
        <v>0.47999999999997023</v>
      </c>
    </row>
    <row r="1900" spans="1:14" x14ac:dyDescent="0.25">
      <c r="A1900" s="100">
        <v>865</v>
      </c>
      <c r="B1900" s="107">
        <v>34468</v>
      </c>
      <c r="C1900" s="101">
        <v>413.85</v>
      </c>
      <c r="D1900" s="102">
        <v>291.89999999999998</v>
      </c>
      <c r="E1900" s="102">
        <f t="shared" si="31"/>
        <v>40.429362880886423</v>
      </c>
      <c r="F1900" s="77">
        <v>6.09</v>
      </c>
      <c r="G1900" s="77">
        <v>0</v>
      </c>
      <c r="H1900" s="77">
        <v>0</v>
      </c>
      <c r="J1900" s="77">
        <f t="shared" si="30"/>
        <v>6.09</v>
      </c>
      <c r="K1900" s="103">
        <v>2.4900000000000002</v>
      </c>
      <c r="L1900" s="104">
        <v>2.4900000000000002</v>
      </c>
      <c r="M1900" s="105">
        <v>0</v>
      </c>
      <c r="N1900" s="76">
        <f t="shared" si="29"/>
        <v>0.4500000000000135</v>
      </c>
    </row>
    <row r="1901" spans="1:14" x14ac:dyDescent="0.25">
      <c r="A1901" s="100">
        <v>866</v>
      </c>
      <c r="B1901" s="107">
        <v>34469</v>
      </c>
      <c r="C1901" s="101">
        <v>413.38</v>
      </c>
      <c r="D1901" s="102">
        <v>286.26</v>
      </c>
      <c r="E1901" s="102">
        <f t="shared" si="31"/>
        <v>39.64819944598338</v>
      </c>
      <c r="F1901" s="77">
        <v>4.43</v>
      </c>
      <c r="G1901" s="77">
        <v>0</v>
      </c>
      <c r="H1901" s="77">
        <v>0</v>
      </c>
      <c r="J1901" s="77">
        <f t="shared" si="30"/>
        <v>4.43</v>
      </c>
      <c r="K1901" s="103">
        <v>1.67</v>
      </c>
      <c r="L1901" s="104">
        <v>1.67</v>
      </c>
      <c r="M1901" s="105">
        <v>0</v>
      </c>
      <c r="N1901" s="76">
        <f t="shared" si="29"/>
        <v>0.35000000000001563</v>
      </c>
    </row>
    <row r="1902" spans="1:14" x14ac:dyDescent="0.25">
      <c r="A1902" s="100">
        <v>867</v>
      </c>
      <c r="B1902" s="107">
        <v>34470</v>
      </c>
      <c r="C1902" s="101">
        <v>413.04</v>
      </c>
      <c r="D1902" s="102">
        <v>282.18</v>
      </c>
      <c r="E1902" s="102">
        <f t="shared" si="31"/>
        <v>39.083102493074797</v>
      </c>
      <c r="F1902" s="77">
        <v>6.69</v>
      </c>
      <c r="G1902" s="77">
        <v>0</v>
      </c>
      <c r="H1902" s="77">
        <v>0</v>
      </c>
      <c r="J1902" s="77">
        <f t="shared" si="30"/>
        <v>6.69</v>
      </c>
      <c r="K1902" s="103">
        <v>2.76</v>
      </c>
      <c r="L1902" s="104">
        <v>2.76</v>
      </c>
      <c r="M1902" s="105">
        <v>0</v>
      </c>
      <c r="N1902" s="76">
        <f t="shared" si="29"/>
        <v>0.30000000000001403</v>
      </c>
    </row>
    <row r="1903" spans="1:14" x14ac:dyDescent="0.25">
      <c r="A1903" s="100">
        <v>868</v>
      </c>
      <c r="B1903" s="107">
        <v>34471</v>
      </c>
      <c r="C1903" s="101">
        <v>412.49</v>
      </c>
      <c r="D1903" s="102">
        <v>275.79000000000002</v>
      </c>
      <c r="E1903" s="102">
        <f t="shared" si="31"/>
        <v>38.19806094182826</v>
      </c>
      <c r="F1903" s="77">
        <v>6.33</v>
      </c>
      <c r="G1903" s="77">
        <v>0</v>
      </c>
      <c r="H1903" s="77">
        <v>0</v>
      </c>
      <c r="J1903" s="77">
        <f t="shared" si="30"/>
        <v>6.33</v>
      </c>
      <c r="K1903" s="103">
        <v>2.6</v>
      </c>
      <c r="L1903" s="104">
        <v>2.6</v>
      </c>
      <c r="M1903" s="105">
        <v>0</v>
      </c>
      <c r="N1903" s="76">
        <f t="shared" si="29"/>
        <v>0.3799999999999546</v>
      </c>
    </row>
    <row r="1904" spans="1:14" x14ac:dyDescent="0.25">
      <c r="A1904" s="100">
        <v>869</v>
      </c>
      <c r="B1904" s="107">
        <v>34472</v>
      </c>
      <c r="C1904" s="101">
        <v>411.97</v>
      </c>
      <c r="D1904" s="102">
        <v>269.83999999999997</v>
      </c>
      <c r="E1904" s="102">
        <f t="shared" si="31"/>
        <v>37.373961218836563</v>
      </c>
      <c r="F1904" s="77">
        <v>5.27</v>
      </c>
      <c r="G1904" s="77">
        <v>0</v>
      </c>
      <c r="H1904" s="77">
        <v>0</v>
      </c>
      <c r="J1904" s="77">
        <f t="shared" si="30"/>
        <v>5.27</v>
      </c>
      <c r="K1904" s="103">
        <v>10.8</v>
      </c>
      <c r="L1904" s="104">
        <v>2.1</v>
      </c>
      <c r="M1904" s="105">
        <v>8.6999999999999993</v>
      </c>
      <c r="N1904" s="76">
        <f t="shared" si="29"/>
        <v>0.89000000000000412</v>
      </c>
    </row>
    <row r="1905" spans="1:14" x14ac:dyDescent="0.25">
      <c r="A1905" s="100">
        <v>870</v>
      </c>
      <c r="B1905" s="107">
        <v>34473</v>
      </c>
      <c r="C1905" s="101">
        <v>411.58</v>
      </c>
      <c r="D1905" s="102">
        <v>265.45999999999998</v>
      </c>
      <c r="E1905" s="102">
        <f t="shared" si="31"/>
        <v>36.767313019390578</v>
      </c>
      <c r="F1905" s="77">
        <v>4.59</v>
      </c>
      <c r="G1905" s="77">
        <v>0</v>
      </c>
      <c r="H1905" s="77">
        <v>0</v>
      </c>
      <c r="J1905" s="77">
        <f t="shared" si="30"/>
        <v>4.59</v>
      </c>
      <c r="K1905" s="103">
        <v>1.84</v>
      </c>
      <c r="L1905" s="104">
        <v>1.84</v>
      </c>
      <c r="M1905" s="105">
        <v>0</v>
      </c>
      <c r="N1905" s="76">
        <f t="shared" si="29"/>
        <v>0.55000000000003624</v>
      </c>
    </row>
    <row r="1906" spans="1:14" x14ac:dyDescent="0.25">
      <c r="A1906" s="100">
        <v>871</v>
      </c>
      <c r="B1906" s="107">
        <v>34474</v>
      </c>
      <c r="C1906" s="101">
        <v>411.22</v>
      </c>
      <c r="D1906" s="102">
        <v>261.42</v>
      </c>
      <c r="E1906" s="102">
        <f t="shared" si="31"/>
        <v>36.207756232686982</v>
      </c>
      <c r="F1906" s="77">
        <v>5.07</v>
      </c>
      <c r="G1906" s="77">
        <v>0</v>
      </c>
      <c r="H1906" s="77">
        <v>0</v>
      </c>
      <c r="J1906" s="77">
        <f t="shared" si="30"/>
        <v>5.07</v>
      </c>
      <c r="K1906" s="103">
        <v>2.1</v>
      </c>
      <c r="L1906" s="104">
        <v>2.1</v>
      </c>
      <c r="M1906" s="105">
        <v>0</v>
      </c>
      <c r="N1906" s="76">
        <f t="shared" si="29"/>
        <v>0.33999999999998209</v>
      </c>
    </row>
    <row r="1907" spans="1:14" x14ac:dyDescent="0.25">
      <c r="A1907" s="100">
        <v>872</v>
      </c>
      <c r="B1907" s="107">
        <v>34475</v>
      </c>
      <c r="C1907" s="101">
        <v>410.79</v>
      </c>
      <c r="D1907" s="102">
        <v>256.69</v>
      </c>
      <c r="E1907" s="102">
        <f t="shared" si="31"/>
        <v>35.55263157894737</v>
      </c>
      <c r="F1907" s="77">
        <v>6.64</v>
      </c>
      <c r="G1907" s="77">
        <v>0</v>
      </c>
      <c r="H1907" s="77">
        <v>0</v>
      </c>
      <c r="J1907" s="77">
        <f t="shared" si="30"/>
        <v>6.64</v>
      </c>
      <c r="K1907" s="103">
        <v>2.4660000000000002</v>
      </c>
      <c r="L1907" s="104">
        <v>2.4660000000000002</v>
      </c>
      <c r="M1907" s="105">
        <v>0</v>
      </c>
      <c r="N1907" s="76">
        <f t="shared" si="29"/>
        <v>0.95000000000000195</v>
      </c>
    </row>
    <row r="1908" spans="1:14" x14ac:dyDescent="0.25">
      <c r="A1908" s="100">
        <v>873</v>
      </c>
      <c r="B1908" s="107">
        <v>34476</v>
      </c>
      <c r="C1908" s="101">
        <v>410.26</v>
      </c>
      <c r="D1908" s="102">
        <v>251</v>
      </c>
      <c r="E1908" s="102">
        <f t="shared" si="31"/>
        <v>34.764542936288088</v>
      </c>
      <c r="F1908" s="77">
        <v>3.63</v>
      </c>
      <c r="G1908" s="77">
        <v>0</v>
      </c>
      <c r="H1908" s="77">
        <v>0</v>
      </c>
      <c r="J1908" s="77">
        <f t="shared" si="30"/>
        <v>3.63</v>
      </c>
      <c r="K1908" s="103">
        <v>1.39</v>
      </c>
      <c r="L1908" s="104">
        <v>1.39</v>
      </c>
      <c r="M1908" s="105">
        <v>0</v>
      </c>
      <c r="N1908" s="76">
        <f t="shared" si="29"/>
        <v>0.37999999999999989</v>
      </c>
    </row>
    <row r="1909" spans="1:14" x14ac:dyDescent="0.25">
      <c r="A1909" s="100">
        <v>874</v>
      </c>
      <c r="B1909" s="107">
        <v>34477</v>
      </c>
      <c r="C1909" s="101">
        <v>409.95</v>
      </c>
      <c r="D1909" s="102">
        <v>247.75</v>
      </c>
      <c r="E1909" s="102">
        <f t="shared" si="31"/>
        <v>34.314404432132967</v>
      </c>
      <c r="F1909" s="77">
        <v>3.9</v>
      </c>
      <c r="G1909" s="77">
        <v>0</v>
      </c>
      <c r="H1909" s="77">
        <v>0</v>
      </c>
      <c r="J1909" s="77">
        <f t="shared" si="30"/>
        <v>3.9</v>
      </c>
      <c r="K1909" s="103">
        <v>1.51</v>
      </c>
      <c r="L1909" s="104">
        <v>1.51</v>
      </c>
      <c r="M1909" s="105">
        <v>0</v>
      </c>
      <c r="N1909" s="76">
        <f t="shared" si="29"/>
        <v>0.48000000000001242</v>
      </c>
    </row>
    <row r="1910" spans="1:14" x14ac:dyDescent="0.25">
      <c r="A1910" s="100">
        <v>875</v>
      </c>
      <c r="B1910" s="107">
        <v>34478</v>
      </c>
      <c r="C1910" s="101">
        <v>409.63</v>
      </c>
      <c r="D1910" s="102">
        <v>244.33</v>
      </c>
      <c r="E1910" s="102">
        <f t="shared" si="31"/>
        <v>33.840720221606652</v>
      </c>
      <c r="F1910" s="77">
        <v>1.88</v>
      </c>
      <c r="G1910" s="77">
        <v>0</v>
      </c>
      <c r="H1910" s="77">
        <v>0</v>
      </c>
      <c r="J1910" s="77">
        <f t="shared" si="30"/>
        <v>1.88</v>
      </c>
      <c r="K1910" s="103">
        <v>0.69</v>
      </c>
      <c r="L1910" s="104">
        <v>0.69</v>
      </c>
      <c r="M1910" s="105">
        <v>0</v>
      </c>
      <c r="N1910" s="76">
        <f t="shared" si="29"/>
        <v>0.54999999999998739</v>
      </c>
    </row>
    <row r="1911" spans="1:14" x14ac:dyDescent="0.25">
      <c r="A1911" s="100">
        <v>876</v>
      </c>
      <c r="B1911" s="107">
        <v>34479</v>
      </c>
      <c r="C1911" s="101">
        <v>409.5</v>
      </c>
      <c r="D1911" s="102">
        <v>243</v>
      </c>
      <c r="E1911" s="102">
        <f t="shared" si="31"/>
        <v>33.656509695290858</v>
      </c>
      <c r="F1911" s="77">
        <v>1.32</v>
      </c>
      <c r="G1911" s="77">
        <v>0</v>
      </c>
      <c r="H1911" s="77">
        <v>0</v>
      </c>
      <c r="J1911" s="77">
        <f t="shared" si="30"/>
        <v>1.32</v>
      </c>
      <c r="K1911" s="103">
        <v>0.48</v>
      </c>
      <c r="L1911" s="104">
        <v>0.48</v>
      </c>
      <c r="M1911" s="105">
        <v>0</v>
      </c>
      <c r="N1911" s="76">
        <f t="shared" si="29"/>
        <v>0.82000000000000006</v>
      </c>
    </row>
    <row r="1912" spans="1:14" x14ac:dyDescent="0.25">
      <c r="A1912" s="100">
        <v>877</v>
      </c>
      <c r="B1912" s="107">
        <v>34480</v>
      </c>
      <c r="C1912" s="101">
        <v>409.45</v>
      </c>
      <c r="D1912" s="102">
        <v>242.5</v>
      </c>
      <c r="E1912" s="102">
        <f t="shared" si="31"/>
        <v>33.587257617728532</v>
      </c>
      <c r="F1912" s="77">
        <v>5.45</v>
      </c>
      <c r="G1912" s="77">
        <v>0</v>
      </c>
      <c r="H1912" s="77">
        <v>0</v>
      </c>
      <c r="J1912" s="77">
        <f t="shared" si="30"/>
        <v>5.45</v>
      </c>
      <c r="K1912" s="103">
        <v>2.2000000000000002</v>
      </c>
      <c r="L1912" s="104">
        <v>2.2000000000000002</v>
      </c>
      <c r="M1912" s="105">
        <v>0</v>
      </c>
      <c r="N1912" s="76">
        <f t="shared" si="29"/>
        <v>0.41000000000000814</v>
      </c>
    </row>
    <row r="1913" spans="1:14" x14ac:dyDescent="0.25">
      <c r="A1913" s="100">
        <v>878</v>
      </c>
      <c r="B1913" s="107">
        <v>34481</v>
      </c>
      <c r="C1913" s="101">
        <v>408.96</v>
      </c>
      <c r="D1913" s="102">
        <v>237.46</v>
      </c>
      <c r="E1913" s="102">
        <f t="shared" si="31"/>
        <v>32.88919667590028</v>
      </c>
      <c r="F1913" s="77">
        <v>7.01</v>
      </c>
      <c r="G1913" s="77">
        <v>0</v>
      </c>
      <c r="H1913" s="77">
        <v>0</v>
      </c>
      <c r="J1913" s="77">
        <f t="shared" si="30"/>
        <v>7.01</v>
      </c>
      <c r="K1913" s="103">
        <v>12.56</v>
      </c>
      <c r="L1913" s="104">
        <v>2.86</v>
      </c>
      <c r="M1913" s="105">
        <v>9.6999999999999993</v>
      </c>
      <c r="N1913" s="76">
        <f t="shared" si="29"/>
        <v>3.3500000000000032</v>
      </c>
    </row>
    <row r="1914" spans="1:14" x14ac:dyDescent="0.25">
      <c r="A1914" s="100">
        <v>879</v>
      </c>
      <c r="B1914" s="107">
        <v>34482</v>
      </c>
      <c r="C1914" s="101">
        <v>408.6</v>
      </c>
      <c r="D1914" s="102">
        <v>233.8</v>
      </c>
      <c r="E1914" s="102">
        <f t="shared" si="31"/>
        <v>32.382271468144047</v>
      </c>
      <c r="F1914" s="77">
        <v>5.08</v>
      </c>
      <c r="G1914" s="77">
        <v>0</v>
      </c>
      <c r="H1914" s="77">
        <v>0</v>
      </c>
      <c r="J1914" s="77">
        <f t="shared" si="30"/>
        <v>5.08</v>
      </c>
      <c r="K1914" s="103">
        <v>7.58</v>
      </c>
      <c r="L1914" s="104">
        <v>2.08</v>
      </c>
      <c r="M1914" s="105">
        <v>5.5</v>
      </c>
      <c r="N1914" s="76">
        <f t="shared" si="29"/>
        <v>5.6799999999999944</v>
      </c>
    </row>
    <row r="1915" spans="1:14" x14ac:dyDescent="0.25">
      <c r="A1915" s="100">
        <v>880</v>
      </c>
      <c r="B1915" s="107">
        <v>34483</v>
      </c>
      <c r="C1915" s="101">
        <v>408.66</v>
      </c>
      <c r="D1915" s="102">
        <v>234.4</v>
      </c>
      <c r="E1915" s="102">
        <f t="shared" si="31"/>
        <v>32.465373961218837</v>
      </c>
      <c r="F1915" s="77">
        <v>2.97</v>
      </c>
      <c r="G1915" s="77">
        <v>0</v>
      </c>
      <c r="H1915" s="77">
        <v>0</v>
      </c>
      <c r="J1915" s="77">
        <f t="shared" si="30"/>
        <v>2.97</v>
      </c>
      <c r="K1915" s="103">
        <v>4.6399999999999997</v>
      </c>
      <c r="L1915" s="104">
        <v>1.1399999999999999</v>
      </c>
      <c r="M1915" s="105">
        <v>3.5</v>
      </c>
      <c r="N1915" s="76">
        <f t="shared" si="29"/>
        <v>6.7699999999999836</v>
      </c>
    </row>
    <row r="1916" spans="1:14" x14ac:dyDescent="0.25">
      <c r="A1916" s="100">
        <v>881</v>
      </c>
      <c r="B1916" s="107">
        <v>34484</v>
      </c>
      <c r="C1916" s="101">
        <v>409.03</v>
      </c>
      <c r="D1916" s="102">
        <v>238.2</v>
      </c>
      <c r="E1916" s="102">
        <f t="shared" si="31"/>
        <v>32.991689750692522</v>
      </c>
      <c r="F1916" s="77">
        <v>6.02</v>
      </c>
      <c r="G1916" s="77">
        <v>0</v>
      </c>
      <c r="H1916" s="77">
        <v>0</v>
      </c>
      <c r="J1916" s="77">
        <f t="shared" si="30"/>
        <v>6.02</v>
      </c>
      <c r="K1916" s="103">
        <v>4.0199999999999996</v>
      </c>
      <c r="L1916" s="104">
        <v>2.42</v>
      </c>
      <c r="M1916" s="105">
        <v>1.6</v>
      </c>
      <c r="N1916" s="76">
        <f t="shared" si="29"/>
        <v>7.02</v>
      </c>
    </row>
    <row r="1917" spans="1:14" x14ac:dyDescent="0.25">
      <c r="A1917" s="100">
        <v>882</v>
      </c>
      <c r="B1917" s="107">
        <v>34485</v>
      </c>
      <c r="C1917" s="101">
        <v>409.13</v>
      </c>
      <c r="D1917" s="102">
        <v>239.2</v>
      </c>
      <c r="E1917" s="102">
        <f t="shared" si="31"/>
        <v>33.130193905817173</v>
      </c>
      <c r="F1917" s="77">
        <v>6.75</v>
      </c>
      <c r="G1917" s="77">
        <v>0</v>
      </c>
      <c r="H1917" s="77">
        <v>0</v>
      </c>
      <c r="J1917" s="77">
        <f t="shared" si="30"/>
        <v>6.75</v>
      </c>
      <c r="K1917" s="103">
        <v>4.67</v>
      </c>
      <c r="L1917" s="104">
        <v>2.77</v>
      </c>
      <c r="M1917" s="105">
        <v>1.9</v>
      </c>
      <c r="N1917" s="76">
        <f t="shared" si="29"/>
        <v>6.1500000000000057</v>
      </c>
    </row>
    <row r="1918" spans="1:14" x14ac:dyDescent="0.25">
      <c r="A1918" s="100">
        <v>883</v>
      </c>
      <c r="B1918" s="107">
        <v>34486</v>
      </c>
      <c r="C1918" s="101">
        <v>409.07</v>
      </c>
      <c r="D1918" s="102">
        <v>238.6</v>
      </c>
      <c r="E1918" s="102">
        <f t="shared" si="31"/>
        <v>33.047091412742382</v>
      </c>
      <c r="F1918" s="77">
        <v>5.69</v>
      </c>
      <c r="G1918" s="77">
        <v>0</v>
      </c>
      <c r="H1918" s="77">
        <v>0</v>
      </c>
      <c r="J1918" s="77">
        <f t="shared" si="30"/>
        <v>5.69</v>
      </c>
      <c r="K1918" s="103">
        <v>2.3199999999999998</v>
      </c>
      <c r="L1918" s="104">
        <v>2.3199999999999998</v>
      </c>
      <c r="M1918" s="105">
        <v>0</v>
      </c>
      <c r="N1918" s="76">
        <f t="shared" si="29"/>
        <v>7.3900000000000174</v>
      </c>
    </row>
    <row r="1919" spans="1:14" x14ac:dyDescent="0.25">
      <c r="A1919" s="100">
        <v>884</v>
      </c>
      <c r="B1919" s="107">
        <v>34487</v>
      </c>
      <c r="C1919" s="101">
        <v>409.24</v>
      </c>
      <c r="D1919" s="102">
        <v>240.3</v>
      </c>
      <c r="E1919" s="102">
        <f t="shared" si="31"/>
        <v>33.282548476454295</v>
      </c>
      <c r="F1919" s="77">
        <v>6.48</v>
      </c>
      <c r="G1919" s="77">
        <v>0</v>
      </c>
      <c r="H1919" s="77">
        <v>0</v>
      </c>
      <c r="J1919" s="77">
        <f t="shared" si="30"/>
        <v>6.48</v>
      </c>
      <c r="K1919" s="103">
        <v>2.61</v>
      </c>
      <c r="L1919" s="104">
        <v>2.59</v>
      </c>
      <c r="M1919" s="105">
        <v>0.02</v>
      </c>
      <c r="N1919" s="76">
        <f t="shared" si="29"/>
        <v>5.1799999999999891</v>
      </c>
    </row>
    <row r="1920" spans="1:14" x14ac:dyDescent="0.25">
      <c r="A1920" s="100">
        <v>885</v>
      </c>
      <c r="B1920" s="107">
        <v>34488</v>
      </c>
      <c r="C1920" s="101">
        <v>409.11</v>
      </c>
      <c r="D1920" s="102">
        <v>239</v>
      </c>
      <c r="E1920" s="102">
        <f t="shared" si="31"/>
        <v>33.102493074792243</v>
      </c>
      <c r="F1920" s="77">
        <v>5.01</v>
      </c>
      <c r="G1920" s="77">
        <v>0</v>
      </c>
      <c r="H1920" s="77">
        <v>0</v>
      </c>
      <c r="J1920" s="77">
        <f t="shared" si="30"/>
        <v>5.01</v>
      </c>
      <c r="K1920" s="103">
        <v>2.02</v>
      </c>
      <c r="L1920" s="104">
        <v>2.02</v>
      </c>
      <c r="M1920" s="105">
        <v>0</v>
      </c>
      <c r="N1920" s="76">
        <f t="shared" si="29"/>
        <v>3.1399999999999952</v>
      </c>
    </row>
    <row r="1921" spans="1:14" x14ac:dyDescent="0.25">
      <c r="A1921" s="100">
        <v>886</v>
      </c>
      <c r="B1921" s="107">
        <v>34489</v>
      </c>
      <c r="C1921" s="101">
        <v>408.93</v>
      </c>
      <c r="D1921" s="102">
        <v>237.13</v>
      </c>
      <c r="E1921" s="102">
        <f t="shared" si="31"/>
        <v>32.843490304709135</v>
      </c>
      <c r="F1921" s="77">
        <v>5.56</v>
      </c>
      <c r="G1921" s="77">
        <v>0</v>
      </c>
      <c r="H1921" s="77">
        <v>0</v>
      </c>
      <c r="J1921" s="77">
        <f t="shared" si="30"/>
        <v>5.56</v>
      </c>
      <c r="K1921" s="103">
        <v>2.1800000000000002</v>
      </c>
      <c r="L1921" s="104">
        <v>2.1800000000000002</v>
      </c>
      <c r="M1921" s="105">
        <v>0</v>
      </c>
      <c r="N1921" s="76">
        <f t="shared" si="29"/>
        <v>2.4300000000000042</v>
      </c>
    </row>
    <row r="1922" spans="1:14" x14ac:dyDescent="0.25">
      <c r="A1922" s="100">
        <v>887</v>
      </c>
      <c r="B1922" s="107">
        <v>34490</v>
      </c>
      <c r="C1922" s="101">
        <v>408.62</v>
      </c>
      <c r="D1922" s="102">
        <v>234</v>
      </c>
      <c r="E1922" s="102">
        <f t="shared" si="31"/>
        <v>32.409972299168977</v>
      </c>
      <c r="F1922" s="77">
        <v>5.31</v>
      </c>
      <c r="G1922" s="77">
        <v>0</v>
      </c>
      <c r="H1922" s="77">
        <v>0</v>
      </c>
      <c r="J1922" s="77">
        <f t="shared" si="30"/>
        <v>5.31</v>
      </c>
      <c r="K1922" s="103">
        <v>6.56</v>
      </c>
      <c r="L1922" s="104">
        <v>2.16</v>
      </c>
      <c r="M1922" s="105">
        <v>4.4000000000000004</v>
      </c>
      <c r="N1922" s="76">
        <f t="shared" si="29"/>
        <v>2.2100000000000053</v>
      </c>
    </row>
    <row r="1923" spans="1:14" x14ac:dyDescent="0.25">
      <c r="A1923" s="100">
        <v>888</v>
      </c>
      <c r="B1923" s="107">
        <v>34491</v>
      </c>
      <c r="C1923" s="101">
        <v>408.31</v>
      </c>
      <c r="D1923" s="102">
        <v>230.9</v>
      </c>
      <c r="E1923" s="102">
        <f t="shared" si="31"/>
        <v>31.980609418282551</v>
      </c>
      <c r="F1923" s="77">
        <v>5.01</v>
      </c>
      <c r="G1923" s="77">
        <v>0</v>
      </c>
      <c r="H1923" s="77">
        <v>0</v>
      </c>
      <c r="J1923" s="77">
        <f t="shared" si="30"/>
        <v>5.01</v>
      </c>
      <c r="K1923" s="103">
        <v>2.04</v>
      </c>
      <c r="L1923" s="104">
        <v>1.95</v>
      </c>
      <c r="M1923" s="105">
        <v>0.09</v>
      </c>
      <c r="N1923" s="76">
        <f t="shared" si="29"/>
        <v>4.01</v>
      </c>
    </row>
    <row r="1924" spans="1:14" x14ac:dyDescent="0.25">
      <c r="A1924" s="100">
        <v>889</v>
      </c>
      <c r="B1924" s="107">
        <v>34492</v>
      </c>
      <c r="C1924" s="101">
        <v>408.21</v>
      </c>
      <c r="D1924" s="102">
        <v>229.9</v>
      </c>
      <c r="E1924" s="102">
        <f t="shared" si="31"/>
        <v>31.842105263157894</v>
      </c>
      <c r="F1924" s="77">
        <v>5.62</v>
      </c>
      <c r="G1924" s="77">
        <v>0</v>
      </c>
      <c r="H1924" s="77">
        <v>0</v>
      </c>
      <c r="J1924" s="77">
        <f t="shared" si="30"/>
        <v>5.62</v>
      </c>
      <c r="K1924" s="103">
        <v>2.2200000000000002</v>
      </c>
      <c r="L1924" s="104">
        <v>2.2200000000000002</v>
      </c>
      <c r="M1924" s="105">
        <v>0</v>
      </c>
      <c r="N1924" s="76">
        <f t="shared" si="29"/>
        <v>2.5200000000000058</v>
      </c>
    </row>
    <row r="1925" spans="1:14" x14ac:dyDescent="0.25">
      <c r="A1925" s="100">
        <v>890</v>
      </c>
      <c r="B1925" s="107">
        <v>34493</v>
      </c>
      <c r="C1925" s="101">
        <v>407.89</v>
      </c>
      <c r="D1925" s="102">
        <v>226.8</v>
      </c>
      <c r="E1925" s="102">
        <f t="shared" si="31"/>
        <v>31.412742382271468</v>
      </c>
      <c r="F1925" s="77">
        <v>5.94</v>
      </c>
      <c r="G1925" s="77">
        <v>0</v>
      </c>
      <c r="H1925" s="77">
        <v>0</v>
      </c>
      <c r="J1925" s="77">
        <f t="shared" si="30"/>
        <v>5.94</v>
      </c>
      <c r="K1925" s="103">
        <v>2.34</v>
      </c>
      <c r="L1925" s="104">
        <v>2.34</v>
      </c>
      <c r="M1925" s="105">
        <v>0</v>
      </c>
      <c r="N1925" s="76">
        <f t="shared" si="29"/>
        <v>3.2299999999999924</v>
      </c>
    </row>
    <row r="1926" spans="1:14" x14ac:dyDescent="0.25">
      <c r="A1926" s="100">
        <v>891</v>
      </c>
      <c r="B1926" s="107">
        <v>34494</v>
      </c>
      <c r="C1926" s="101">
        <v>407.61</v>
      </c>
      <c r="D1926" s="102">
        <v>224.09</v>
      </c>
      <c r="E1926" s="102">
        <f t="shared" si="31"/>
        <v>31.03739612188366</v>
      </c>
      <c r="F1926" s="77">
        <v>6.74</v>
      </c>
      <c r="G1926" s="77">
        <v>0</v>
      </c>
      <c r="H1926" s="77">
        <v>0</v>
      </c>
      <c r="J1926" s="77">
        <f t="shared" si="30"/>
        <v>6.74</v>
      </c>
      <c r="K1926" s="103">
        <v>11.43</v>
      </c>
      <c r="L1926" s="104">
        <v>2.73</v>
      </c>
      <c r="M1926" s="105">
        <v>8.6999999999999993</v>
      </c>
      <c r="N1926" s="76">
        <f t="shared" si="29"/>
        <v>2.3900000000000059</v>
      </c>
    </row>
    <row r="1927" spans="1:14" x14ac:dyDescent="0.25">
      <c r="A1927" s="100">
        <v>892</v>
      </c>
      <c r="B1927" s="107">
        <v>34495</v>
      </c>
      <c r="C1927" s="101">
        <v>407.16</v>
      </c>
      <c r="D1927" s="102">
        <v>219.74</v>
      </c>
      <c r="E1927" s="102">
        <f t="shared" si="31"/>
        <v>30.434903047091417</v>
      </c>
      <c r="F1927" s="77">
        <v>6.28</v>
      </c>
      <c r="G1927" s="77">
        <v>0</v>
      </c>
      <c r="H1927" s="77">
        <v>0</v>
      </c>
      <c r="J1927" s="77">
        <f t="shared" si="30"/>
        <v>6.28</v>
      </c>
      <c r="K1927" s="103">
        <v>2.4900000000000002</v>
      </c>
      <c r="L1927" s="104">
        <v>2.4900000000000002</v>
      </c>
      <c r="M1927" s="105">
        <v>0</v>
      </c>
      <c r="N1927" s="76">
        <f t="shared" si="29"/>
        <v>3.7499999999999991</v>
      </c>
    </row>
    <row r="1928" spans="1:14" x14ac:dyDescent="0.25">
      <c r="A1928" s="100">
        <v>893</v>
      </c>
      <c r="B1928" s="107">
        <v>34496</v>
      </c>
      <c r="C1928" s="101">
        <v>406.89</v>
      </c>
      <c r="D1928" s="102">
        <v>217.21</v>
      </c>
      <c r="E1928" s="102">
        <f t="shared" si="31"/>
        <v>30.084487534626042</v>
      </c>
      <c r="F1928" s="77">
        <v>6.39</v>
      </c>
      <c r="G1928" s="77">
        <v>0</v>
      </c>
      <c r="H1928" s="77">
        <v>0</v>
      </c>
      <c r="J1928" s="77">
        <f t="shared" si="30"/>
        <v>6.39</v>
      </c>
      <c r="K1928" s="103">
        <v>2.5499999999999998</v>
      </c>
      <c r="L1928" s="104">
        <v>2.5499999999999998</v>
      </c>
      <c r="M1928" s="105">
        <v>0</v>
      </c>
      <c r="N1928" s="76">
        <f t="shared" ref="N1928:N1991" si="32">+D1929-D1928+J1928</f>
        <v>1.8799999999999804</v>
      </c>
    </row>
    <row r="1929" spans="1:14" x14ac:dyDescent="0.25">
      <c r="A1929" s="100">
        <v>894</v>
      </c>
      <c r="B1929" s="107">
        <v>34497</v>
      </c>
      <c r="C1929" s="101">
        <v>406.41</v>
      </c>
      <c r="D1929" s="102">
        <v>212.7</v>
      </c>
      <c r="E1929" s="102">
        <f t="shared" si="31"/>
        <v>29.45983379501385</v>
      </c>
      <c r="F1929" s="77">
        <v>4.1500000000000004</v>
      </c>
      <c r="G1929" s="77">
        <v>0</v>
      </c>
      <c r="H1929" s="77">
        <v>0</v>
      </c>
      <c r="J1929" s="77">
        <f t="shared" si="30"/>
        <v>4.1500000000000004</v>
      </c>
      <c r="K1929" s="103">
        <v>1.59</v>
      </c>
      <c r="L1929" s="104">
        <v>1.59</v>
      </c>
      <c r="M1929" s="105">
        <v>0</v>
      </c>
      <c r="N1929" s="76">
        <f t="shared" si="32"/>
        <v>2.0700000000000163</v>
      </c>
    </row>
    <row r="1930" spans="1:14" x14ac:dyDescent="0.25">
      <c r="A1930" s="100">
        <v>895</v>
      </c>
      <c r="B1930" s="107">
        <v>34498</v>
      </c>
      <c r="C1930" s="101">
        <v>406.18</v>
      </c>
      <c r="D1930" s="102">
        <v>210.62</v>
      </c>
      <c r="E1930" s="102">
        <f t="shared" si="31"/>
        <v>29.171745152354571</v>
      </c>
      <c r="F1930" s="77">
        <v>5.59</v>
      </c>
      <c r="G1930" s="77">
        <v>0</v>
      </c>
      <c r="H1930" s="77">
        <v>0</v>
      </c>
      <c r="J1930" s="77">
        <f t="shared" si="30"/>
        <v>5.59</v>
      </c>
      <c r="K1930" s="103">
        <v>2.19</v>
      </c>
      <c r="L1930" s="104">
        <v>2.19</v>
      </c>
      <c r="M1930" s="105">
        <v>0</v>
      </c>
      <c r="N1930" s="76">
        <f t="shared" si="32"/>
        <v>1.9900000000000055</v>
      </c>
    </row>
    <row r="1931" spans="1:14" x14ac:dyDescent="0.25">
      <c r="A1931" s="100">
        <v>896</v>
      </c>
      <c r="B1931" s="107">
        <v>34499</v>
      </c>
      <c r="C1931" s="101">
        <v>405.78</v>
      </c>
      <c r="D1931" s="102">
        <v>207.02</v>
      </c>
      <c r="E1931" s="102">
        <f t="shared" si="31"/>
        <v>28.673130193905816</v>
      </c>
      <c r="F1931" s="77">
        <v>5.2</v>
      </c>
      <c r="G1931" s="77">
        <v>0</v>
      </c>
      <c r="H1931" s="77">
        <v>0</v>
      </c>
      <c r="J1931" s="77">
        <f t="shared" si="30"/>
        <v>5.2</v>
      </c>
      <c r="K1931" s="103">
        <v>2.02</v>
      </c>
      <c r="L1931" s="104">
        <v>2.02</v>
      </c>
      <c r="M1931" s="105">
        <v>0</v>
      </c>
      <c r="N1931" s="76">
        <f t="shared" si="32"/>
        <v>2.1399999999999979</v>
      </c>
    </row>
    <row r="1932" spans="1:14" x14ac:dyDescent="0.25">
      <c r="A1932" s="100">
        <v>897</v>
      </c>
      <c r="B1932" s="107">
        <v>34500</v>
      </c>
      <c r="C1932" s="101">
        <v>405.44</v>
      </c>
      <c r="D1932" s="102">
        <v>203.96</v>
      </c>
      <c r="E1932" s="102">
        <f t="shared" si="31"/>
        <v>28.249307479224377</v>
      </c>
      <c r="F1932" s="77">
        <v>6.61</v>
      </c>
      <c r="G1932" s="77">
        <v>0</v>
      </c>
      <c r="H1932" s="77">
        <v>0</v>
      </c>
      <c r="J1932" s="77">
        <f t="shared" si="30"/>
        <v>6.61</v>
      </c>
      <c r="K1932" s="103">
        <v>2.59</v>
      </c>
      <c r="L1932" s="104">
        <v>2.59</v>
      </c>
      <c r="M1932" s="105">
        <v>0</v>
      </c>
      <c r="N1932" s="76">
        <f t="shared" si="32"/>
        <v>1.6799999999999935</v>
      </c>
    </row>
    <row r="1933" spans="1:14" x14ac:dyDescent="0.25">
      <c r="A1933" s="100">
        <v>898</v>
      </c>
      <c r="B1933" s="107">
        <v>34501</v>
      </c>
      <c r="C1933" s="101">
        <v>404.87</v>
      </c>
      <c r="D1933" s="102">
        <v>199.03</v>
      </c>
      <c r="E1933" s="102">
        <f t="shared" si="31"/>
        <v>27.566481994459835</v>
      </c>
      <c r="F1933" s="77">
        <v>6.07</v>
      </c>
      <c r="G1933" s="77">
        <v>0</v>
      </c>
      <c r="H1933" s="77">
        <v>0</v>
      </c>
      <c r="J1933" s="77">
        <f t="shared" si="30"/>
        <v>6.07</v>
      </c>
      <c r="K1933" s="103">
        <v>2.37</v>
      </c>
      <c r="L1933" s="104">
        <v>2.37</v>
      </c>
      <c r="M1933" s="105">
        <v>0</v>
      </c>
      <c r="N1933" s="76">
        <f t="shared" si="32"/>
        <v>1.4000000000000128</v>
      </c>
    </row>
    <row r="1934" spans="1:14" x14ac:dyDescent="0.25">
      <c r="A1934" s="100">
        <v>899</v>
      </c>
      <c r="B1934" s="107">
        <v>34502</v>
      </c>
      <c r="C1934" s="101">
        <v>404.32</v>
      </c>
      <c r="D1934" s="102">
        <v>194.36</v>
      </c>
      <c r="E1934" s="102">
        <f t="shared" si="31"/>
        <v>26.9196675900277</v>
      </c>
      <c r="F1934" s="77">
        <v>6.17</v>
      </c>
      <c r="G1934" s="77">
        <v>0</v>
      </c>
      <c r="H1934" s="77">
        <v>0</v>
      </c>
      <c r="J1934" s="77">
        <f t="shared" si="30"/>
        <v>6.17</v>
      </c>
      <c r="K1934" s="103">
        <v>9.43</v>
      </c>
      <c r="L1934" s="104">
        <v>2.4300000000000002</v>
      </c>
      <c r="M1934" s="105">
        <v>7</v>
      </c>
      <c r="N1934" s="76">
        <f t="shared" si="32"/>
        <v>2.6099999999999977</v>
      </c>
    </row>
    <row r="1935" spans="1:14" x14ac:dyDescent="0.25">
      <c r="A1935" s="100">
        <v>900</v>
      </c>
      <c r="B1935" s="107">
        <v>34503</v>
      </c>
      <c r="C1935" s="101">
        <v>403.9</v>
      </c>
      <c r="D1935" s="102">
        <v>190.8</v>
      </c>
      <c r="E1935" s="102">
        <f t="shared" si="31"/>
        <v>26.426592797783936</v>
      </c>
      <c r="F1935" s="77">
        <v>3.71</v>
      </c>
      <c r="G1935" s="77">
        <v>0</v>
      </c>
      <c r="H1935" s="77">
        <v>0</v>
      </c>
      <c r="J1935" s="77">
        <f t="shared" si="30"/>
        <v>3.71</v>
      </c>
      <c r="K1935" s="103">
        <v>1.45</v>
      </c>
      <c r="L1935" s="104">
        <v>1.45</v>
      </c>
      <c r="M1935" s="105">
        <v>0</v>
      </c>
      <c r="N1935" s="76">
        <f t="shared" si="32"/>
        <v>2.2700000000000022</v>
      </c>
    </row>
    <row r="1936" spans="1:14" x14ac:dyDescent="0.25">
      <c r="A1936" s="100">
        <v>901</v>
      </c>
      <c r="B1936" s="107">
        <v>34504</v>
      </c>
      <c r="C1936" s="101">
        <v>403.72</v>
      </c>
      <c r="D1936" s="102">
        <v>189.36</v>
      </c>
      <c r="E1936" s="102">
        <f t="shared" si="31"/>
        <v>26.227146814404435</v>
      </c>
      <c r="F1936" s="77">
        <v>1.59</v>
      </c>
      <c r="G1936" s="77">
        <v>0</v>
      </c>
      <c r="H1936" s="77">
        <v>0</v>
      </c>
      <c r="J1936" s="77">
        <f t="shared" si="30"/>
        <v>1.59</v>
      </c>
      <c r="K1936" s="103">
        <v>0.67</v>
      </c>
      <c r="L1936" s="104">
        <v>0.67</v>
      </c>
      <c r="M1936" s="105">
        <v>0</v>
      </c>
      <c r="N1936" s="76">
        <f t="shared" si="32"/>
        <v>1.6699999999999842</v>
      </c>
    </row>
    <row r="1937" spans="1:14" x14ac:dyDescent="0.25">
      <c r="A1937" s="100">
        <v>902</v>
      </c>
      <c r="B1937" s="107">
        <v>34505</v>
      </c>
      <c r="C1937" s="101">
        <v>403.73</v>
      </c>
      <c r="D1937" s="102">
        <v>189.44</v>
      </c>
      <c r="E1937" s="102">
        <f t="shared" si="31"/>
        <v>26.238227146814403</v>
      </c>
      <c r="F1937" s="77">
        <v>5.79</v>
      </c>
      <c r="G1937" s="77">
        <v>0</v>
      </c>
      <c r="H1937" s="77">
        <v>0</v>
      </c>
      <c r="J1937" s="77">
        <f t="shared" si="30"/>
        <v>5.79</v>
      </c>
      <c r="K1937" s="103">
        <v>2.2999999999999998</v>
      </c>
      <c r="L1937" s="104">
        <v>2.2999999999999998</v>
      </c>
      <c r="M1937" s="105">
        <v>0</v>
      </c>
      <c r="N1937" s="76">
        <f t="shared" si="32"/>
        <v>1.9300000000000148</v>
      </c>
    </row>
    <row r="1938" spans="1:14" x14ac:dyDescent="0.25">
      <c r="A1938" s="100">
        <v>903</v>
      </c>
      <c r="B1938" s="107">
        <v>34506</v>
      </c>
      <c r="C1938" s="101">
        <v>403.26</v>
      </c>
      <c r="D1938" s="102">
        <v>185.58</v>
      </c>
      <c r="E1938" s="102">
        <f t="shared" si="31"/>
        <v>25.70360110803324</v>
      </c>
      <c r="F1938" s="77">
        <v>4.6100000000000003</v>
      </c>
      <c r="G1938" s="77">
        <v>0</v>
      </c>
      <c r="H1938" s="77">
        <v>0</v>
      </c>
      <c r="J1938" s="77">
        <f t="shared" si="30"/>
        <v>4.6100000000000003</v>
      </c>
      <c r="K1938" s="103">
        <v>1.85</v>
      </c>
      <c r="L1938" s="104">
        <v>1.85</v>
      </c>
      <c r="M1938" s="105">
        <v>0</v>
      </c>
      <c r="N1938" s="76">
        <f t="shared" si="32"/>
        <v>1.7499999999999867</v>
      </c>
    </row>
    <row r="1939" spans="1:14" x14ac:dyDescent="0.25">
      <c r="A1939" s="100">
        <v>904</v>
      </c>
      <c r="B1939" s="107">
        <v>34507</v>
      </c>
      <c r="C1939" s="101">
        <v>402.89</v>
      </c>
      <c r="D1939" s="102">
        <v>182.72</v>
      </c>
      <c r="E1939" s="102">
        <f t="shared" si="31"/>
        <v>25.307479224376735</v>
      </c>
      <c r="F1939" s="77">
        <v>3.26</v>
      </c>
      <c r="G1939" s="77">
        <v>0</v>
      </c>
      <c r="H1939" s="77">
        <v>0</v>
      </c>
      <c r="J1939" s="77">
        <f t="shared" si="30"/>
        <v>3.26</v>
      </c>
      <c r="K1939" s="103">
        <v>1.2</v>
      </c>
      <c r="L1939" s="104">
        <v>1.2</v>
      </c>
      <c r="M1939" s="105">
        <v>0</v>
      </c>
      <c r="N1939" s="76">
        <f t="shared" si="32"/>
        <v>1.5000000000000089</v>
      </c>
    </row>
    <row r="1940" spans="1:14" x14ac:dyDescent="0.25">
      <c r="A1940" s="100">
        <v>905</v>
      </c>
      <c r="B1940" s="107">
        <v>34508</v>
      </c>
      <c r="C1940" s="101">
        <v>402.67</v>
      </c>
      <c r="D1940" s="102">
        <v>180.96</v>
      </c>
      <c r="E1940" s="102">
        <f t="shared" si="31"/>
        <v>25.063711911357338</v>
      </c>
      <c r="F1940" s="77">
        <v>4.6900000000000004</v>
      </c>
      <c r="G1940" s="77">
        <v>0</v>
      </c>
      <c r="H1940" s="77">
        <v>0</v>
      </c>
      <c r="J1940" s="77">
        <f t="shared" si="30"/>
        <v>4.6900000000000004</v>
      </c>
      <c r="K1940" s="103">
        <v>1.85</v>
      </c>
      <c r="L1940" s="104">
        <v>1.85</v>
      </c>
      <c r="M1940" s="105">
        <v>0</v>
      </c>
      <c r="N1940" s="76">
        <f t="shared" si="32"/>
        <v>1.4299999999999811</v>
      </c>
    </row>
    <row r="1941" spans="1:14" x14ac:dyDescent="0.25">
      <c r="A1941" s="100">
        <v>906</v>
      </c>
      <c r="B1941" s="107">
        <v>34509</v>
      </c>
      <c r="C1941" s="101">
        <v>402.25</v>
      </c>
      <c r="D1941" s="102">
        <v>177.7</v>
      </c>
      <c r="E1941" s="102">
        <f t="shared" si="31"/>
        <v>24.612188365650965</v>
      </c>
      <c r="F1941" s="77">
        <v>5.24</v>
      </c>
      <c r="G1941" s="77">
        <v>0</v>
      </c>
      <c r="H1941" s="77">
        <v>0</v>
      </c>
      <c r="J1941" s="77">
        <f t="shared" si="30"/>
        <v>5.24</v>
      </c>
      <c r="K1941" s="103">
        <v>1.91</v>
      </c>
      <c r="L1941" s="104">
        <v>1.91</v>
      </c>
      <c r="M1941" s="105">
        <v>0</v>
      </c>
      <c r="N1941" s="76">
        <f t="shared" si="32"/>
        <v>1.6799999999999979</v>
      </c>
    </row>
    <row r="1942" spans="1:14" x14ac:dyDescent="0.25">
      <c r="A1942" s="100">
        <v>907</v>
      </c>
      <c r="B1942" s="107">
        <v>34510</v>
      </c>
      <c r="C1942" s="101">
        <v>401.78</v>
      </c>
      <c r="D1942" s="102">
        <v>174.14</v>
      </c>
      <c r="E1942" s="102">
        <f t="shared" si="31"/>
        <v>24.119113573407201</v>
      </c>
      <c r="F1942" s="77">
        <v>3.64</v>
      </c>
      <c r="G1942" s="77">
        <v>0</v>
      </c>
      <c r="H1942" s="77">
        <v>0</v>
      </c>
      <c r="J1942" s="77">
        <f t="shared" si="30"/>
        <v>3.64</v>
      </c>
      <c r="K1942" s="103">
        <v>1.34</v>
      </c>
      <c r="L1942" s="104">
        <v>1.34</v>
      </c>
      <c r="M1942" s="105">
        <v>0</v>
      </c>
      <c r="N1942" s="76">
        <f t="shared" si="32"/>
        <v>1.5700000000000069</v>
      </c>
    </row>
    <row r="1943" spans="1:14" x14ac:dyDescent="0.25">
      <c r="A1943" s="100">
        <v>908</v>
      </c>
      <c r="B1943" s="107">
        <v>34511</v>
      </c>
      <c r="C1943" s="101">
        <v>401.51</v>
      </c>
      <c r="D1943" s="102">
        <v>172.07</v>
      </c>
      <c r="E1943" s="102">
        <f t="shared" si="31"/>
        <v>23.832409972299168</v>
      </c>
      <c r="F1943" s="77">
        <v>1.01</v>
      </c>
      <c r="G1943" s="77">
        <v>0</v>
      </c>
      <c r="H1943" s="77">
        <v>0</v>
      </c>
      <c r="J1943" s="77">
        <f t="shared" si="30"/>
        <v>1.01</v>
      </c>
      <c r="K1943" s="103">
        <v>0.39</v>
      </c>
      <c r="L1943" s="104">
        <v>0.39</v>
      </c>
      <c r="M1943" s="105">
        <v>0</v>
      </c>
      <c r="N1943" s="76">
        <f t="shared" si="32"/>
        <v>1.5000000000000091</v>
      </c>
    </row>
    <row r="1944" spans="1:14" x14ac:dyDescent="0.25">
      <c r="A1944" s="100">
        <v>909</v>
      </c>
      <c r="B1944" s="107">
        <v>34512</v>
      </c>
      <c r="C1944" s="101">
        <v>401.58</v>
      </c>
      <c r="D1944" s="102">
        <v>172.56</v>
      </c>
      <c r="E1944" s="102">
        <f t="shared" si="31"/>
        <v>23.900277008310251</v>
      </c>
      <c r="F1944" s="77">
        <v>6</v>
      </c>
      <c r="G1944" s="77">
        <v>0</v>
      </c>
      <c r="H1944" s="77">
        <v>0</v>
      </c>
      <c r="J1944" s="77">
        <f t="shared" si="30"/>
        <v>6</v>
      </c>
      <c r="K1944" s="103">
        <v>2.29</v>
      </c>
      <c r="L1944" s="104">
        <v>2.29</v>
      </c>
      <c r="M1944" s="105">
        <v>0</v>
      </c>
      <c r="N1944" s="76">
        <f t="shared" si="32"/>
        <v>1.7400000000000091</v>
      </c>
    </row>
    <row r="1945" spans="1:14" x14ac:dyDescent="0.25">
      <c r="A1945" s="100">
        <v>910</v>
      </c>
      <c r="B1945" s="107">
        <v>34513</v>
      </c>
      <c r="C1945" s="101">
        <v>401</v>
      </c>
      <c r="D1945" s="102">
        <v>168.3</v>
      </c>
      <c r="E1945" s="102">
        <f t="shared" si="31"/>
        <v>23.310249307479225</v>
      </c>
      <c r="F1945" s="77">
        <v>4.99</v>
      </c>
      <c r="G1945" s="77">
        <v>0</v>
      </c>
      <c r="H1945" s="77">
        <v>0</v>
      </c>
      <c r="J1945" s="77">
        <f t="shared" si="30"/>
        <v>4.99</v>
      </c>
      <c r="K1945" s="103">
        <v>2.04</v>
      </c>
      <c r="L1945" s="104">
        <v>2.0099999999999998</v>
      </c>
      <c r="M1945" s="105">
        <v>0.03</v>
      </c>
      <c r="N1945" s="76">
        <f t="shared" si="32"/>
        <v>1.3199999999999843</v>
      </c>
    </row>
    <row r="1946" spans="1:14" x14ac:dyDescent="0.25">
      <c r="A1946" s="100">
        <v>911</v>
      </c>
      <c r="B1946" s="107">
        <v>34514</v>
      </c>
      <c r="C1946" s="101">
        <v>400.49</v>
      </c>
      <c r="D1946" s="102">
        <v>164.63</v>
      </c>
      <c r="E1946" s="102">
        <f t="shared" si="31"/>
        <v>22.801939058171744</v>
      </c>
      <c r="F1946" s="77">
        <v>6.85</v>
      </c>
      <c r="G1946" s="77">
        <v>0</v>
      </c>
      <c r="H1946" s="77">
        <v>0</v>
      </c>
      <c r="J1946" s="77">
        <f t="shared" si="30"/>
        <v>6.85</v>
      </c>
      <c r="K1946" s="103">
        <v>2.68</v>
      </c>
      <c r="L1946" s="104">
        <v>2.66</v>
      </c>
      <c r="M1946" s="105">
        <v>0.02</v>
      </c>
      <c r="N1946" s="76">
        <f t="shared" si="32"/>
        <v>1.1099999999999905</v>
      </c>
    </row>
    <row r="1947" spans="1:14" x14ac:dyDescent="0.25">
      <c r="A1947" s="100">
        <v>912</v>
      </c>
      <c r="B1947" s="107">
        <v>34515</v>
      </c>
      <c r="C1947" s="101">
        <v>399.76</v>
      </c>
      <c r="D1947" s="102">
        <v>158.88999999999999</v>
      </c>
      <c r="E1947" s="102">
        <f t="shared" si="31"/>
        <v>22.006925207756233</v>
      </c>
      <c r="F1947" s="77">
        <v>5.29</v>
      </c>
      <c r="G1947" s="77">
        <v>0</v>
      </c>
      <c r="H1947" s="77">
        <v>0</v>
      </c>
      <c r="J1947" s="77">
        <f t="shared" si="30"/>
        <v>5.29</v>
      </c>
      <c r="K1947" s="103">
        <v>2.02</v>
      </c>
      <c r="L1947" s="104">
        <v>2.02</v>
      </c>
      <c r="M1947" s="105">
        <v>0</v>
      </c>
      <c r="N1947" s="76">
        <f t="shared" si="32"/>
        <v>2.4000000000000137</v>
      </c>
    </row>
    <row r="1948" spans="1:14" x14ac:dyDescent="0.25">
      <c r="A1948" s="100">
        <v>913</v>
      </c>
      <c r="B1948" s="107">
        <v>34516</v>
      </c>
      <c r="C1948" s="101">
        <v>399.35</v>
      </c>
      <c r="D1948" s="102">
        <v>156</v>
      </c>
      <c r="E1948" s="102">
        <f t="shared" si="31"/>
        <v>21.606648199445981</v>
      </c>
      <c r="F1948" s="77">
        <v>5.88</v>
      </c>
      <c r="G1948" s="77">
        <v>0</v>
      </c>
      <c r="H1948" s="77">
        <v>0</v>
      </c>
      <c r="J1948" s="77">
        <f t="shared" si="30"/>
        <v>5.88</v>
      </c>
      <c r="K1948" s="103">
        <v>2.2599999999999998</v>
      </c>
      <c r="L1948" s="104">
        <v>2.2599999999999998</v>
      </c>
      <c r="M1948" s="105">
        <v>0</v>
      </c>
      <c r="N1948" s="76">
        <f t="shared" si="32"/>
        <v>2.1099999999999897</v>
      </c>
    </row>
    <row r="1949" spans="1:14" x14ac:dyDescent="0.25">
      <c r="A1949" s="100">
        <v>914</v>
      </c>
      <c r="B1949" s="107">
        <v>34517</v>
      </c>
      <c r="C1949" s="101">
        <v>398.78</v>
      </c>
      <c r="D1949" s="102">
        <v>152.22999999999999</v>
      </c>
      <c r="E1949" s="102">
        <f t="shared" si="31"/>
        <v>21.084487534626035</v>
      </c>
      <c r="F1949" s="77">
        <v>4.88</v>
      </c>
      <c r="G1949" s="77">
        <v>0</v>
      </c>
      <c r="H1949" s="77">
        <v>0</v>
      </c>
      <c r="J1949" s="77">
        <f t="shared" si="30"/>
        <v>4.88</v>
      </c>
      <c r="K1949" s="103">
        <v>1.86</v>
      </c>
      <c r="L1949" s="104">
        <v>1.86</v>
      </c>
      <c r="M1949" s="105">
        <v>0</v>
      </c>
      <c r="N1949" s="76">
        <f t="shared" si="32"/>
        <v>1.160000000000001</v>
      </c>
    </row>
    <row r="1950" spans="1:14" x14ac:dyDescent="0.25">
      <c r="A1950" s="100">
        <v>915</v>
      </c>
      <c r="B1950" s="107">
        <v>34518</v>
      </c>
      <c r="C1950" s="101">
        <v>398.22</v>
      </c>
      <c r="D1950" s="102">
        <v>148.51</v>
      </c>
      <c r="E1950" s="102">
        <f t="shared" si="31"/>
        <v>20.569252077562325</v>
      </c>
      <c r="F1950" s="77">
        <v>3.38</v>
      </c>
      <c r="G1950" s="77">
        <v>0</v>
      </c>
      <c r="H1950" s="77">
        <v>0</v>
      </c>
      <c r="J1950" s="77">
        <f t="shared" si="30"/>
        <v>3.38</v>
      </c>
      <c r="K1950" s="103">
        <v>1.32</v>
      </c>
      <c r="L1950" s="104">
        <v>1.32</v>
      </c>
      <c r="M1950" s="105">
        <v>0</v>
      </c>
      <c r="N1950" s="76">
        <f t="shared" si="32"/>
        <v>1.4500000000000215</v>
      </c>
    </row>
    <row r="1951" spans="1:14" x14ac:dyDescent="0.25">
      <c r="A1951" s="100">
        <v>916</v>
      </c>
      <c r="B1951" s="107">
        <v>34519</v>
      </c>
      <c r="C1951" s="101">
        <v>397.92</v>
      </c>
      <c r="D1951" s="102">
        <v>146.58000000000001</v>
      </c>
      <c r="E1951" s="102">
        <f t="shared" si="31"/>
        <v>20.301939058171747</v>
      </c>
      <c r="F1951" s="77">
        <v>6.54</v>
      </c>
      <c r="G1951" s="77">
        <v>0</v>
      </c>
      <c r="H1951" s="77">
        <v>0</v>
      </c>
      <c r="J1951" s="77">
        <f t="shared" si="30"/>
        <v>6.54</v>
      </c>
      <c r="K1951" s="103">
        <v>2.4900000000000002</v>
      </c>
      <c r="L1951" s="104">
        <v>2.4900000000000002</v>
      </c>
      <c r="M1951" s="105">
        <v>0</v>
      </c>
      <c r="N1951" s="76">
        <f t="shared" si="32"/>
        <v>1.6199999999999841</v>
      </c>
    </row>
    <row r="1952" spans="1:14" x14ac:dyDescent="0.25">
      <c r="A1952" s="100">
        <v>917</v>
      </c>
      <c r="B1952" s="107">
        <v>34520</v>
      </c>
      <c r="C1952" s="101">
        <v>397.15</v>
      </c>
      <c r="D1952" s="102">
        <v>141.66</v>
      </c>
      <c r="E1952" s="102">
        <f t="shared" si="31"/>
        <v>19.62049861495845</v>
      </c>
      <c r="F1952" s="77">
        <v>4.96</v>
      </c>
      <c r="G1952" s="77">
        <v>0</v>
      </c>
      <c r="H1952" s="77">
        <v>0</v>
      </c>
      <c r="J1952" s="77">
        <f t="shared" si="30"/>
        <v>4.96</v>
      </c>
      <c r="K1952" s="103">
        <v>1.82</v>
      </c>
      <c r="L1952" s="104">
        <v>1.82</v>
      </c>
      <c r="M1952" s="105">
        <v>0</v>
      </c>
      <c r="N1952" s="76">
        <f t="shared" si="32"/>
        <v>1.6799999999999988</v>
      </c>
    </row>
    <row r="1953" spans="1:14" x14ac:dyDescent="0.25">
      <c r="A1953" s="100">
        <v>918</v>
      </c>
      <c r="B1953" s="107">
        <v>34521</v>
      </c>
      <c r="C1953" s="101">
        <v>396.62</v>
      </c>
      <c r="D1953" s="102">
        <v>138.38</v>
      </c>
      <c r="E1953" s="102">
        <f t="shared" si="31"/>
        <v>19.166204986149584</v>
      </c>
      <c r="F1953" s="77">
        <v>4.2300000000000004</v>
      </c>
      <c r="G1953" s="77">
        <v>0</v>
      </c>
      <c r="H1953" s="77">
        <v>0</v>
      </c>
      <c r="J1953" s="77">
        <f t="shared" si="30"/>
        <v>4.2300000000000004</v>
      </c>
      <c r="K1953" s="103">
        <v>1.55</v>
      </c>
      <c r="L1953" s="104">
        <v>1.55</v>
      </c>
      <c r="M1953" s="105">
        <v>0</v>
      </c>
      <c r="N1953" s="76">
        <f t="shared" si="32"/>
        <v>1.8299999999999947</v>
      </c>
    </row>
    <row r="1954" spans="1:14" x14ac:dyDescent="0.25">
      <c r="A1954" s="100">
        <v>919</v>
      </c>
      <c r="B1954" s="107">
        <v>34522</v>
      </c>
      <c r="C1954" s="101">
        <v>396.22</v>
      </c>
      <c r="D1954" s="102">
        <v>135.97999999999999</v>
      </c>
      <c r="E1954" s="102">
        <f t="shared" si="31"/>
        <v>18.833795013850413</v>
      </c>
      <c r="F1954" s="77">
        <v>4.8499999999999996</v>
      </c>
      <c r="G1954" s="77">
        <v>0</v>
      </c>
      <c r="H1954" s="77">
        <v>0</v>
      </c>
      <c r="J1954" s="77">
        <f t="shared" si="30"/>
        <v>4.8499999999999996</v>
      </c>
      <c r="K1954" s="103">
        <v>1.79</v>
      </c>
      <c r="L1954" s="104">
        <v>1.79</v>
      </c>
      <c r="M1954" s="105">
        <v>0</v>
      </c>
      <c r="N1954" s="76">
        <f t="shared" si="32"/>
        <v>2.0300000000000065</v>
      </c>
    </row>
    <row r="1955" spans="1:14" x14ac:dyDescent="0.25">
      <c r="A1955" s="100">
        <v>920</v>
      </c>
      <c r="B1955" s="107">
        <v>34523</v>
      </c>
      <c r="C1955" s="101">
        <v>395.75</v>
      </c>
      <c r="D1955" s="102">
        <v>133.16</v>
      </c>
      <c r="E1955" s="102">
        <f t="shared" si="31"/>
        <v>18.443213296398891</v>
      </c>
      <c r="F1955" s="77">
        <v>4.68</v>
      </c>
      <c r="G1955" s="77">
        <v>0</v>
      </c>
      <c r="H1955" s="77">
        <v>0</v>
      </c>
      <c r="J1955" s="77">
        <f t="shared" si="30"/>
        <v>4.68</v>
      </c>
      <c r="K1955" s="103">
        <v>1.71</v>
      </c>
      <c r="L1955" s="104">
        <v>1.71</v>
      </c>
      <c r="M1955" s="105">
        <v>0</v>
      </c>
      <c r="N1955" s="76">
        <f t="shared" si="32"/>
        <v>1.4200000000000088</v>
      </c>
    </row>
    <row r="1956" spans="1:14" x14ac:dyDescent="0.25">
      <c r="A1956" s="100">
        <v>921</v>
      </c>
      <c r="B1956" s="107">
        <v>34524</v>
      </c>
      <c r="C1956" s="101">
        <v>395.19</v>
      </c>
      <c r="D1956" s="102">
        <v>129.9</v>
      </c>
      <c r="E1956" s="102">
        <f t="shared" si="31"/>
        <v>17.991689750692522</v>
      </c>
      <c r="F1956" s="77">
        <v>4.07</v>
      </c>
      <c r="G1956" s="77">
        <v>0</v>
      </c>
      <c r="H1956" s="77">
        <v>0</v>
      </c>
      <c r="J1956" s="77">
        <f t="shared" si="30"/>
        <v>4.07</v>
      </c>
      <c r="K1956" s="103">
        <v>1.51</v>
      </c>
      <c r="L1956" s="104">
        <v>1.51</v>
      </c>
      <c r="M1956" s="105">
        <v>0</v>
      </c>
      <c r="N1956" s="76">
        <f t="shared" si="32"/>
        <v>1.6499999999999986</v>
      </c>
    </row>
    <row r="1957" spans="1:14" x14ac:dyDescent="0.25">
      <c r="A1957" s="100">
        <v>922</v>
      </c>
      <c r="B1957" s="107">
        <v>34525</v>
      </c>
      <c r="C1957" s="101">
        <v>394.77</v>
      </c>
      <c r="D1957" s="102">
        <v>127.48</v>
      </c>
      <c r="E1957" s="102">
        <f t="shared" si="31"/>
        <v>17.656509695290858</v>
      </c>
      <c r="F1957" s="77">
        <v>3.32</v>
      </c>
      <c r="G1957" s="77">
        <v>0</v>
      </c>
      <c r="H1957" s="77">
        <v>0</v>
      </c>
      <c r="J1957" s="77">
        <f t="shared" si="30"/>
        <v>3.32</v>
      </c>
      <c r="K1957" s="103">
        <v>1.22</v>
      </c>
      <c r="L1957" s="104">
        <v>1.22</v>
      </c>
      <c r="M1957" s="105">
        <v>0</v>
      </c>
      <c r="N1957" s="76">
        <f t="shared" si="32"/>
        <v>1.2799999999999936</v>
      </c>
    </row>
    <row r="1958" spans="1:14" x14ac:dyDescent="0.25">
      <c r="A1958" s="100">
        <v>923</v>
      </c>
      <c r="B1958" s="107">
        <v>34526</v>
      </c>
      <c r="C1958" s="101">
        <v>394.43</v>
      </c>
      <c r="D1958" s="102">
        <v>125.44</v>
      </c>
      <c r="E1958" s="102">
        <f t="shared" si="31"/>
        <v>17.373961218836563</v>
      </c>
      <c r="F1958" s="77">
        <v>6.66</v>
      </c>
      <c r="G1958" s="77">
        <v>0</v>
      </c>
      <c r="H1958" s="77">
        <v>0</v>
      </c>
      <c r="J1958" s="77">
        <f t="shared" si="30"/>
        <v>6.66</v>
      </c>
      <c r="K1958" s="103">
        <v>2.4700000000000002</v>
      </c>
      <c r="L1958" s="104">
        <v>2.4700000000000002</v>
      </c>
      <c r="M1958" s="105">
        <v>0</v>
      </c>
      <c r="N1958" s="76">
        <f t="shared" si="32"/>
        <v>1.4200000000000053</v>
      </c>
    </row>
    <row r="1959" spans="1:14" x14ac:dyDescent="0.25">
      <c r="A1959" s="100">
        <v>924</v>
      </c>
      <c r="B1959" s="107">
        <v>34527</v>
      </c>
      <c r="C1959" s="101">
        <v>393.49</v>
      </c>
      <c r="D1959" s="102">
        <v>120.2</v>
      </c>
      <c r="E1959" s="102">
        <f t="shared" si="31"/>
        <v>16.64819944598338</v>
      </c>
      <c r="F1959" s="77">
        <v>5.27</v>
      </c>
      <c r="G1959" s="77">
        <v>0</v>
      </c>
      <c r="H1959" s="77">
        <v>0</v>
      </c>
      <c r="J1959" s="77">
        <f t="shared" ref="J1959:J2022" si="33">SUM(F1959:H1959)</f>
        <v>5.27</v>
      </c>
      <c r="K1959" s="103">
        <v>1.97</v>
      </c>
      <c r="L1959" s="104">
        <v>1.97</v>
      </c>
      <c r="M1959" s="105">
        <v>0</v>
      </c>
      <c r="N1959" s="76">
        <f t="shared" si="32"/>
        <v>1.2699999999999996</v>
      </c>
    </row>
    <row r="1960" spans="1:14" x14ac:dyDescent="0.25">
      <c r="A1960" s="100">
        <v>925</v>
      </c>
      <c r="B1960" s="107">
        <v>34528</v>
      </c>
      <c r="C1960" s="101">
        <v>392.77</v>
      </c>
      <c r="D1960" s="102">
        <v>116.2</v>
      </c>
      <c r="E1960" s="102">
        <f t="shared" ref="E1960:E2023" si="34">(D1960/722)*100</f>
        <v>16.094182825484765</v>
      </c>
      <c r="F1960" s="77">
        <v>5.66</v>
      </c>
      <c r="G1960" s="77">
        <v>0</v>
      </c>
      <c r="H1960" s="77">
        <v>0</v>
      </c>
      <c r="J1960" s="77">
        <f t="shared" si="33"/>
        <v>5.66</v>
      </c>
      <c r="K1960" s="103">
        <v>2.08</v>
      </c>
      <c r="L1960" s="104">
        <v>2.08</v>
      </c>
      <c r="M1960" s="105">
        <v>0</v>
      </c>
      <c r="N1960" s="76">
        <f t="shared" si="32"/>
        <v>1.4100000000000001</v>
      </c>
    </row>
    <row r="1961" spans="1:14" x14ac:dyDescent="0.25">
      <c r="A1961" s="100">
        <v>926</v>
      </c>
      <c r="B1961" s="107">
        <v>34529</v>
      </c>
      <c r="C1961" s="101">
        <v>391.96</v>
      </c>
      <c r="D1961" s="102">
        <v>111.95</v>
      </c>
      <c r="E1961" s="102">
        <f t="shared" si="34"/>
        <v>15.505540166204987</v>
      </c>
      <c r="F1961" s="77">
        <v>3.64</v>
      </c>
      <c r="G1961" s="77">
        <v>0</v>
      </c>
      <c r="H1961" s="77">
        <v>0</v>
      </c>
      <c r="J1961" s="77">
        <f t="shared" si="33"/>
        <v>3.64</v>
      </c>
      <c r="K1961" s="103">
        <v>1.97</v>
      </c>
      <c r="L1961" s="104">
        <v>1.37</v>
      </c>
      <c r="M1961" s="105">
        <v>0.6</v>
      </c>
      <c r="N1961" s="76">
        <f t="shared" si="32"/>
        <v>1.5399999999999916</v>
      </c>
    </row>
    <row r="1962" spans="1:14" x14ac:dyDescent="0.25">
      <c r="A1962" s="100">
        <v>927</v>
      </c>
      <c r="B1962" s="107">
        <v>34530</v>
      </c>
      <c r="C1962" s="101">
        <v>391.56</v>
      </c>
      <c r="D1962" s="102">
        <v>109.85</v>
      </c>
      <c r="E1962" s="102">
        <f t="shared" si="34"/>
        <v>15.214681440443211</v>
      </c>
      <c r="F1962" s="77">
        <v>2.29</v>
      </c>
      <c r="G1962" s="77">
        <v>0</v>
      </c>
      <c r="H1962" s="77">
        <v>0</v>
      </c>
      <c r="J1962" s="77">
        <f t="shared" si="33"/>
        <v>2.29</v>
      </c>
      <c r="K1962" s="103">
        <v>2.91</v>
      </c>
      <c r="L1962" s="104">
        <v>0.81</v>
      </c>
      <c r="M1962" s="105">
        <v>2.1</v>
      </c>
      <c r="N1962" s="76">
        <f t="shared" si="32"/>
        <v>1.54</v>
      </c>
    </row>
    <row r="1963" spans="1:14" x14ac:dyDescent="0.25">
      <c r="A1963" s="100">
        <v>928</v>
      </c>
      <c r="B1963" s="107">
        <v>34531</v>
      </c>
      <c r="C1963" s="101">
        <v>391.41</v>
      </c>
      <c r="D1963" s="102">
        <v>109.1</v>
      </c>
      <c r="E1963" s="102">
        <f t="shared" si="34"/>
        <v>15.110803324099722</v>
      </c>
      <c r="F1963" s="77">
        <v>1.7</v>
      </c>
      <c r="G1963" s="77">
        <v>0</v>
      </c>
      <c r="H1963" s="77">
        <v>0</v>
      </c>
      <c r="J1963" s="77">
        <f t="shared" si="33"/>
        <v>1.7</v>
      </c>
      <c r="K1963" s="103">
        <v>13.11</v>
      </c>
      <c r="L1963" s="104">
        <v>0.61</v>
      </c>
      <c r="M1963" s="105">
        <v>12.5</v>
      </c>
      <c r="N1963" s="76">
        <f t="shared" si="32"/>
        <v>1.7</v>
      </c>
    </row>
    <row r="1964" spans="1:14" x14ac:dyDescent="0.25">
      <c r="A1964" s="100">
        <v>929</v>
      </c>
      <c r="B1964" s="107">
        <v>34532</v>
      </c>
      <c r="C1964" s="101">
        <v>391.41</v>
      </c>
      <c r="D1964" s="102">
        <v>109.1</v>
      </c>
      <c r="E1964" s="102">
        <f t="shared" si="34"/>
        <v>15.110803324099722</v>
      </c>
      <c r="F1964" s="77">
        <v>0.93</v>
      </c>
      <c r="G1964" s="77">
        <v>0</v>
      </c>
      <c r="H1964" s="77">
        <v>0</v>
      </c>
      <c r="J1964" s="77">
        <f t="shared" si="33"/>
        <v>0.93</v>
      </c>
      <c r="K1964" s="103">
        <v>6.16</v>
      </c>
      <c r="L1964" s="104">
        <v>0.36</v>
      </c>
      <c r="M1964" s="105">
        <v>5.8</v>
      </c>
      <c r="N1964" s="76">
        <f t="shared" si="32"/>
        <v>6.0800000000000054</v>
      </c>
    </row>
    <row r="1965" spans="1:14" x14ac:dyDescent="0.25">
      <c r="A1965" s="100">
        <v>930</v>
      </c>
      <c r="B1965" s="107">
        <v>34533</v>
      </c>
      <c r="C1965" s="101">
        <v>392.4</v>
      </c>
      <c r="D1965" s="102">
        <v>114.25</v>
      </c>
      <c r="E1965" s="102">
        <f t="shared" si="34"/>
        <v>15.824099722991688</v>
      </c>
      <c r="F1965" s="77">
        <v>2.0699999999999998</v>
      </c>
      <c r="G1965" s="77">
        <v>0</v>
      </c>
      <c r="H1965" s="77">
        <v>0</v>
      </c>
      <c r="J1965" s="77">
        <f t="shared" si="33"/>
        <v>2.0699999999999998</v>
      </c>
      <c r="K1965" s="103">
        <v>1.24</v>
      </c>
      <c r="L1965" s="104">
        <v>0.74</v>
      </c>
      <c r="M1965" s="105">
        <v>0.5</v>
      </c>
      <c r="N1965" s="76">
        <f t="shared" si="32"/>
        <v>2.4199999999999942</v>
      </c>
    </row>
    <row r="1966" spans="1:14" x14ac:dyDescent="0.25">
      <c r="A1966" s="100">
        <v>931</v>
      </c>
      <c r="B1966" s="107">
        <v>34534</v>
      </c>
      <c r="C1966" s="101">
        <v>392.47</v>
      </c>
      <c r="D1966" s="102">
        <v>114.6</v>
      </c>
      <c r="E1966" s="102">
        <f t="shared" si="34"/>
        <v>15.872576177285319</v>
      </c>
      <c r="F1966" s="77">
        <v>2.16</v>
      </c>
      <c r="G1966" s="77">
        <v>0</v>
      </c>
      <c r="H1966" s="77">
        <v>0</v>
      </c>
      <c r="J1966" s="77">
        <f t="shared" si="33"/>
        <v>2.16</v>
      </c>
      <c r="K1966" s="103">
        <v>0.79</v>
      </c>
      <c r="L1966" s="104">
        <v>0.79</v>
      </c>
      <c r="M1966" s="105">
        <v>0</v>
      </c>
      <c r="N1966" s="76">
        <f t="shared" si="32"/>
        <v>2.110000000000003</v>
      </c>
    </row>
    <row r="1967" spans="1:14" x14ac:dyDescent="0.25">
      <c r="A1967" s="100">
        <v>932</v>
      </c>
      <c r="B1967" s="107">
        <v>34535</v>
      </c>
      <c r="C1967" s="101">
        <v>392.46</v>
      </c>
      <c r="D1967" s="102">
        <v>114.55</v>
      </c>
      <c r="E1967" s="102">
        <f t="shared" si="34"/>
        <v>15.865650969529085</v>
      </c>
      <c r="F1967" s="77">
        <v>1.9</v>
      </c>
      <c r="G1967" s="77">
        <v>0</v>
      </c>
      <c r="H1967" s="77">
        <v>0</v>
      </c>
      <c r="J1967" s="77">
        <f t="shared" si="33"/>
        <v>1.9</v>
      </c>
      <c r="K1967" s="103">
        <v>2.8</v>
      </c>
      <c r="L1967" s="104">
        <v>0.7</v>
      </c>
      <c r="M1967" s="105">
        <v>2.1</v>
      </c>
      <c r="N1967" s="76">
        <f t="shared" si="32"/>
        <v>1.9</v>
      </c>
    </row>
    <row r="1968" spans="1:14" x14ac:dyDescent="0.25">
      <c r="A1968" s="100">
        <v>933</v>
      </c>
      <c r="B1968" s="107">
        <v>34536</v>
      </c>
      <c r="C1968" s="101">
        <v>392.46</v>
      </c>
      <c r="D1968" s="102">
        <v>114.55</v>
      </c>
      <c r="E1968" s="102">
        <f t="shared" si="34"/>
        <v>15.865650969529085</v>
      </c>
      <c r="F1968" s="77">
        <v>1.9</v>
      </c>
      <c r="G1968" s="77">
        <v>0</v>
      </c>
      <c r="H1968" s="77">
        <v>0</v>
      </c>
      <c r="J1968" s="77">
        <f t="shared" si="33"/>
        <v>1.9</v>
      </c>
      <c r="K1968" s="103">
        <v>0.68</v>
      </c>
      <c r="L1968" s="104">
        <v>0.68</v>
      </c>
      <c r="M1968" s="105">
        <v>0</v>
      </c>
      <c r="N1968" s="76">
        <f t="shared" si="32"/>
        <v>1.9</v>
      </c>
    </row>
    <row r="1969" spans="1:14" x14ac:dyDescent="0.25">
      <c r="A1969" s="100">
        <v>934</v>
      </c>
      <c r="B1969" s="107">
        <v>34537</v>
      </c>
      <c r="C1969" s="101">
        <v>392.46</v>
      </c>
      <c r="D1969" s="102">
        <v>114.55</v>
      </c>
      <c r="E1969" s="102">
        <f t="shared" si="34"/>
        <v>15.865650969529085</v>
      </c>
      <c r="F1969" s="77">
        <v>0.54</v>
      </c>
      <c r="G1969" s="77">
        <v>0</v>
      </c>
      <c r="H1969" s="77">
        <v>0</v>
      </c>
      <c r="J1969" s="77">
        <f t="shared" si="33"/>
        <v>0.54</v>
      </c>
      <c r="K1969" s="103">
        <v>0.2</v>
      </c>
      <c r="L1969" s="104">
        <v>0.2</v>
      </c>
      <c r="M1969" s="105">
        <v>0</v>
      </c>
      <c r="N1969" s="76">
        <f t="shared" si="32"/>
        <v>1.6900000000000057</v>
      </c>
    </row>
    <row r="1970" spans="1:14" x14ac:dyDescent="0.25">
      <c r="A1970" s="100">
        <v>935</v>
      </c>
      <c r="B1970" s="107">
        <v>34538</v>
      </c>
      <c r="C1970" s="101">
        <v>392.67</v>
      </c>
      <c r="D1970" s="102">
        <v>115.7</v>
      </c>
      <c r="E1970" s="102">
        <f t="shared" si="34"/>
        <v>16.02493074792244</v>
      </c>
      <c r="F1970" s="77">
        <v>1.32</v>
      </c>
      <c r="G1970" s="77">
        <v>0</v>
      </c>
      <c r="H1970" s="77">
        <v>0</v>
      </c>
      <c r="J1970" s="77">
        <f t="shared" si="33"/>
        <v>1.32</v>
      </c>
      <c r="K1970" s="103">
        <v>0.47</v>
      </c>
      <c r="L1970" s="104">
        <v>0.47</v>
      </c>
      <c r="M1970" s="105">
        <v>0</v>
      </c>
      <c r="N1970" s="76">
        <f t="shared" si="32"/>
        <v>1.7199999999999915</v>
      </c>
    </row>
    <row r="1971" spans="1:14" x14ac:dyDescent="0.25">
      <c r="A1971" s="100">
        <v>936</v>
      </c>
      <c r="B1971" s="107">
        <v>34539</v>
      </c>
      <c r="C1971" s="101">
        <v>392.75</v>
      </c>
      <c r="D1971" s="102">
        <v>116.1</v>
      </c>
      <c r="E1971" s="102">
        <f t="shared" si="34"/>
        <v>16.080332409972296</v>
      </c>
      <c r="F1971" s="77">
        <v>1.47</v>
      </c>
      <c r="G1971" s="77">
        <v>0</v>
      </c>
      <c r="H1971" s="77">
        <v>0</v>
      </c>
      <c r="J1971" s="77">
        <f t="shared" si="33"/>
        <v>1.47</v>
      </c>
      <c r="K1971" s="103">
        <v>0.55000000000000004</v>
      </c>
      <c r="L1971" s="104">
        <v>0.55000000000000004</v>
      </c>
      <c r="M1971" s="105">
        <v>0</v>
      </c>
      <c r="N1971" s="76">
        <f t="shared" si="32"/>
        <v>1.97</v>
      </c>
    </row>
    <row r="1972" spans="1:14" x14ac:dyDescent="0.25">
      <c r="A1972" s="100">
        <v>937</v>
      </c>
      <c r="B1972" s="107">
        <v>34540</v>
      </c>
      <c r="C1972" s="101">
        <v>392.84</v>
      </c>
      <c r="D1972" s="102">
        <v>116.6</v>
      </c>
      <c r="E1972" s="102">
        <f t="shared" si="34"/>
        <v>16.149584487534625</v>
      </c>
      <c r="F1972" s="77">
        <v>1.87</v>
      </c>
      <c r="G1972" s="77">
        <v>0</v>
      </c>
      <c r="H1972" s="77">
        <v>0</v>
      </c>
      <c r="J1972" s="77">
        <f t="shared" si="33"/>
        <v>1.87</v>
      </c>
      <c r="K1972" s="103">
        <v>0.7</v>
      </c>
      <c r="L1972" s="104">
        <v>0.7</v>
      </c>
      <c r="M1972" s="105">
        <v>0</v>
      </c>
      <c r="N1972" s="76">
        <f t="shared" si="32"/>
        <v>1.5700000000000029</v>
      </c>
    </row>
    <row r="1973" spans="1:14" x14ac:dyDescent="0.25">
      <c r="A1973" s="100">
        <v>938</v>
      </c>
      <c r="B1973" s="107">
        <v>34541</v>
      </c>
      <c r="C1973" s="101">
        <v>392.79</v>
      </c>
      <c r="D1973" s="102">
        <v>116.3</v>
      </c>
      <c r="E1973" s="102">
        <f t="shared" si="34"/>
        <v>16.10803324099723</v>
      </c>
      <c r="F1973" s="77">
        <v>3.42</v>
      </c>
      <c r="G1973" s="77">
        <v>0</v>
      </c>
      <c r="H1973" s="77">
        <v>0</v>
      </c>
      <c r="J1973" s="77">
        <f t="shared" si="33"/>
        <v>3.42</v>
      </c>
      <c r="K1973" s="103">
        <v>1.26</v>
      </c>
      <c r="L1973" s="104">
        <v>1.26</v>
      </c>
      <c r="M1973" s="105">
        <v>0</v>
      </c>
      <c r="N1973" s="76">
        <f t="shared" si="32"/>
        <v>1.67</v>
      </c>
    </row>
    <row r="1974" spans="1:14" x14ac:dyDescent="0.25">
      <c r="A1974" s="100">
        <v>939</v>
      </c>
      <c r="B1974" s="107">
        <v>34542</v>
      </c>
      <c r="C1974" s="101">
        <v>392.46</v>
      </c>
      <c r="D1974" s="102">
        <v>114.55</v>
      </c>
      <c r="E1974" s="102">
        <f t="shared" si="34"/>
        <v>15.865650969529085</v>
      </c>
      <c r="F1974" s="77">
        <v>4.24</v>
      </c>
      <c r="G1974" s="77">
        <v>0</v>
      </c>
      <c r="H1974" s="77">
        <v>0</v>
      </c>
      <c r="J1974" s="77">
        <f t="shared" si="33"/>
        <v>4.24</v>
      </c>
      <c r="K1974" s="103">
        <v>6.9</v>
      </c>
      <c r="L1974" s="104">
        <v>1.6</v>
      </c>
      <c r="M1974" s="105">
        <v>5.3</v>
      </c>
      <c r="N1974" s="76">
        <f t="shared" si="32"/>
        <v>3.5900000000000087</v>
      </c>
    </row>
    <row r="1975" spans="1:14" x14ac:dyDescent="0.25">
      <c r="A1975" s="100">
        <v>940</v>
      </c>
      <c r="B1975" s="107">
        <v>34543</v>
      </c>
      <c r="C1975" s="101">
        <v>392.33</v>
      </c>
      <c r="D1975" s="102">
        <v>113.9</v>
      </c>
      <c r="E1975" s="102">
        <f t="shared" si="34"/>
        <v>15.775623268698061</v>
      </c>
      <c r="F1975" s="77">
        <v>2.09</v>
      </c>
      <c r="G1975" s="77">
        <v>0</v>
      </c>
      <c r="H1975" s="77">
        <v>0</v>
      </c>
      <c r="J1975" s="77">
        <f t="shared" si="33"/>
        <v>2.09</v>
      </c>
      <c r="K1975" s="103">
        <v>6.49</v>
      </c>
      <c r="L1975" s="104">
        <v>0.79</v>
      </c>
      <c r="M1975" s="105">
        <v>5.7</v>
      </c>
      <c r="N1975" s="76">
        <f t="shared" si="32"/>
        <v>4.4399999999999942</v>
      </c>
    </row>
    <row r="1976" spans="1:14" x14ac:dyDescent="0.25">
      <c r="A1976" s="100">
        <v>941</v>
      </c>
      <c r="B1976" s="107">
        <v>34544</v>
      </c>
      <c r="C1976" s="101">
        <v>392.78</v>
      </c>
      <c r="D1976" s="102">
        <v>116.25</v>
      </c>
      <c r="E1976" s="102">
        <f t="shared" si="34"/>
        <v>16.101108033240997</v>
      </c>
      <c r="F1976" s="77">
        <v>1.35</v>
      </c>
      <c r="G1976" s="77">
        <v>0</v>
      </c>
      <c r="H1976" s="77">
        <v>0</v>
      </c>
      <c r="J1976" s="77">
        <f t="shared" si="33"/>
        <v>1.35</v>
      </c>
      <c r="K1976" s="103">
        <v>1</v>
      </c>
      <c r="L1976" s="104">
        <v>0.5</v>
      </c>
      <c r="M1976" s="105">
        <v>0.5</v>
      </c>
      <c r="N1976" s="76">
        <f t="shared" si="32"/>
        <v>5.9199999999999928</v>
      </c>
    </row>
    <row r="1977" spans="1:14" x14ac:dyDescent="0.25">
      <c r="A1977" s="100">
        <v>942</v>
      </c>
      <c r="B1977" s="107">
        <v>34545</v>
      </c>
      <c r="C1977" s="101">
        <v>393.61</v>
      </c>
      <c r="D1977" s="102">
        <v>120.82</v>
      </c>
      <c r="E1977" s="102">
        <f t="shared" si="34"/>
        <v>16.734072022160664</v>
      </c>
      <c r="F1977" s="77">
        <v>1.36</v>
      </c>
      <c r="G1977" s="77">
        <v>0</v>
      </c>
      <c r="H1977" s="77">
        <v>0</v>
      </c>
      <c r="J1977" s="77">
        <f t="shared" si="33"/>
        <v>1.36</v>
      </c>
      <c r="K1977" s="103">
        <v>1.51</v>
      </c>
      <c r="L1977" s="104">
        <v>0.51</v>
      </c>
      <c r="M1977" s="105">
        <v>1</v>
      </c>
      <c r="N1977" s="76">
        <f t="shared" si="32"/>
        <v>3.6900000000000128</v>
      </c>
    </row>
    <row r="1978" spans="1:14" x14ac:dyDescent="0.25">
      <c r="A1978" s="100">
        <v>943</v>
      </c>
      <c r="B1978" s="107">
        <v>34546</v>
      </c>
      <c r="C1978" s="101">
        <v>394.02</v>
      </c>
      <c r="D1978" s="102">
        <v>123.15</v>
      </c>
      <c r="E1978" s="102">
        <f t="shared" si="34"/>
        <v>17.056786703601109</v>
      </c>
      <c r="F1978" s="77">
        <v>0.41</v>
      </c>
      <c r="G1978" s="77">
        <v>0</v>
      </c>
      <c r="H1978" s="77">
        <v>0</v>
      </c>
      <c r="J1978" s="77">
        <f t="shared" si="33"/>
        <v>0.41</v>
      </c>
      <c r="K1978" s="103">
        <v>7.26</v>
      </c>
      <c r="L1978" s="104">
        <v>0.16</v>
      </c>
      <c r="M1978" s="105">
        <v>7.1</v>
      </c>
      <c r="N1978" s="76">
        <f t="shared" si="32"/>
        <v>8.919999999999991</v>
      </c>
    </row>
    <row r="1979" spans="1:14" x14ac:dyDescent="0.25">
      <c r="A1979" s="100">
        <v>944</v>
      </c>
      <c r="B1979" s="107">
        <v>34547</v>
      </c>
      <c r="C1979" s="101">
        <v>395.5</v>
      </c>
      <c r="D1979" s="102">
        <v>131.66</v>
      </c>
      <c r="E1979" s="102">
        <f t="shared" si="34"/>
        <v>18.235457063711909</v>
      </c>
      <c r="F1979" s="77">
        <v>1.65</v>
      </c>
      <c r="G1979" s="77">
        <v>0</v>
      </c>
      <c r="H1979" s="77">
        <v>0</v>
      </c>
      <c r="J1979" s="77">
        <f t="shared" si="33"/>
        <v>1.65</v>
      </c>
      <c r="K1979" s="103">
        <v>35.42</v>
      </c>
      <c r="L1979" s="104">
        <v>0.62</v>
      </c>
      <c r="M1979" s="105">
        <v>34.799999999999997</v>
      </c>
      <c r="N1979" s="76">
        <f t="shared" si="32"/>
        <v>22.080000000000005</v>
      </c>
    </row>
    <row r="1980" spans="1:14" x14ac:dyDescent="0.25">
      <c r="A1980" s="100">
        <v>945</v>
      </c>
      <c r="B1980" s="107">
        <v>34548</v>
      </c>
      <c r="C1980" s="101">
        <v>398.76</v>
      </c>
      <c r="D1980" s="102">
        <v>152.09</v>
      </c>
      <c r="E1980" s="102">
        <f t="shared" si="34"/>
        <v>21.065096952908586</v>
      </c>
      <c r="F1980" s="77">
        <v>1.59</v>
      </c>
      <c r="G1980" s="77">
        <v>0</v>
      </c>
      <c r="H1980" s="77">
        <v>0</v>
      </c>
      <c r="J1980" s="77">
        <f t="shared" si="33"/>
        <v>1.59</v>
      </c>
      <c r="K1980" s="103">
        <v>0.64</v>
      </c>
      <c r="L1980" s="104">
        <v>0.64</v>
      </c>
      <c r="M1980" s="105">
        <v>0</v>
      </c>
      <c r="N1980" s="76">
        <f t="shared" si="32"/>
        <v>41.28</v>
      </c>
    </row>
    <row r="1981" spans="1:14" x14ac:dyDescent="0.25">
      <c r="A1981" s="100">
        <v>946</v>
      </c>
      <c r="B1981" s="107">
        <v>34549</v>
      </c>
      <c r="C1981" s="101">
        <v>404.01</v>
      </c>
      <c r="D1981" s="102">
        <v>191.78</v>
      </c>
      <c r="E1981" s="102">
        <f t="shared" si="34"/>
        <v>26.562326869806096</v>
      </c>
      <c r="F1981" s="77">
        <v>2.21</v>
      </c>
      <c r="G1981" s="77">
        <v>0</v>
      </c>
      <c r="H1981" s="77">
        <v>0</v>
      </c>
      <c r="J1981" s="77">
        <f t="shared" si="33"/>
        <v>2.21</v>
      </c>
      <c r="K1981" s="103">
        <v>1.93</v>
      </c>
      <c r="L1981" s="104">
        <v>0.83</v>
      </c>
      <c r="M1981" s="105">
        <v>1.1000000000000001</v>
      </c>
      <c r="N1981" s="76">
        <f t="shared" si="32"/>
        <v>14.480000000000011</v>
      </c>
    </row>
    <row r="1982" spans="1:14" x14ac:dyDescent="0.25">
      <c r="A1982" s="100">
        <v>947</v>
      </c>
      <c r="B1982" s="107">
        <v>34550</v>
      </c>
      <c r="C1982" s="101">
        <v>405.45</v>
      </c>
      <c r="D1982" s="102">
        <v>204.05</v>
      </c>
      <c r="E1982" s="102">
        <f t="shared" si="34"/>
        <v>28.261772853185597</v>
      </c>
      <c r="F1982" s="77">
        <v>1.24</v>
      </c>
      <c r="G1982" s="77">
        <v>0</v>
      </c>
      <c r="H1982" s="77">
        <v>0</v>
      </c>
      <c r="J1982" s="77">
        <f t="shared" si="33"/>
        <v>1.24</v>
      </c>
      <c r="K1982" s="103">
        <v>0.5</v>
      </c>
      <c r="L1982" s="104">
        <v>0.5</v>
      </c>
      <c r="M1982" s="105">
        <v>0</v>
      </c>
      <c r="N1982" s="76">
        <f t="shared" si="32"/>
        <v>12.589999999999995</v>
      </c>
    </row>
    <row r="1983" spans="1:14" x14ac:dyDescent="0.25">
      <c r="A1983" s="100">
        <v>948</v>
      </c>
      <c r="B1983" s="107">
        <v>34551</v>
      </c>
      <c r="C1983" s="101">
        <v>406.7</v>
      </c>
      <c r="D1983" s="102">
        <v>215.4</v>
      </c>
      <c r="E1983" s="102">
        <f t="shared" si="34"/>
        <v>29.833795013850416</v>
      </c>
      <c r="F1983" s="77">
        <v>1.28</v>
      </c>
      <c r="G1983" s="77">
        <v>0</v>
      </c>
      <c r="H1983" s="77">
        <v>0</v>
      </c>
      <c r="J1983" s="77">
        <f t="shared" si="33"/>
        <v>1.28</v>
      </c>
      <c r="K1983" s="103">
        <v>0.51</v>
      </c>
      <c r="L1983" s="104">
        <v>0.51</v>
      </c>
      <c r="M1983" s="105">
        <v>0</v>
      </c>
      <c r="N1983" s="76">
        <f t="shared" si="32"/>
        <v>8.5799999999999823</v>
      </c>
    </row>
    <row r="1984" spans="1:14" x14ac:dyDescent="0.25">
      <c r="A1984" s="100">
        <v>949</v>
      </c>
      <c r="B1984" s="107">
        <v>34552</v>
      </c>
      <c r="C1984" s="101">
        <v>407.47</v>
      </c>
      <c r="D1984" s="102">
        <v>222.7</v>
      </c>
      <c r="E1984" s="102">
        <f t="shared" si="34"/>
        <v>30.844875346260388</v>
      </c>
      <c r="F1984" s="77">
        <v>0.82</v>
      </c>
      <c r="G1984" s="77">
        <v>0</v>
      </c>
      <c r="H1984" s="77">
        <v>0</v>
      </c>
      <c r="J1984" s="77">
        <f t="shared" si="33"/>
        <v>0.82</v>
      </c>
      <c r="K1984" s="103">
        <v>0.34</v>
      </c>
      <c r="L1984" s="104">
        <v>0.34</v>
      </c>
      <c r="M1984" s="105">
        <v>0</v>
      </c>
      <c r="N1984" s="76">
        <f t="shared" si="32"/>
        <v>6.6500000000000128</v>
      </c>
    </row>
    <row r="1985" spans="1:14" x14ac:dyDescent="0.25">
      <c r="A1985" s="100">
        <v>950</v>
      </c>
      <c r="B1985" s="107">
        <v>34553</v>
      </c>
      <c r="C1985" s="101">
        <v>408.07</v>
      </c>
      <c r="D1985" s="102">
        <v>228.53</v>
      </c>
      <c r="E1985" s="102">
        <f t="shared" si="34"/>
        <v>31.652354570637119</v>
      </c>
      <c r="F1985" s="77">
        <v>0.78</v>
      </c>
      <c r="G1985" s="77">
        <v>0</v>
      </c>
      <c r="H1985" s="77">
        <v>0</v>
      </c>
      <c r="J1985" s="77">
        <f t="shared" si="33"/>
        <v>0.78</v>
      </c>
      <c r="K1985" s="103">
        <v>0.33</v>
      </c>
      <c r="L1985" s="104">
        <v>0.33</v>
      </c>
      <c r="M1985" s="105">
        <v>0</v>
      </c>
      <c r="N1985" s="76">
        <f t="shared" si="32"/>
        <v>5.6500000000000048</v>
      </c>
    </row>
    <row r="1986" spans="1:14" x14ac:dyDescent="0.25">
      <c r="A1986" s="100">
        <v>951</v>
      </c>
      <c r="B1986" s="107">
        <v>34554</v>
      </c>
      <c r="C1986" s="101">
        <v>408.56</v>
      </c>
      <c r="D1986" s="102">
        <v>233.4</v>
      </c>
      <c r="E1986" s="102">
        <f t="shared" si="34"/>
        <v>32.32686980609418</v>
      </c>
      <c r="F1986" s="77">
        <v>1.1599999999999999</v>
      </c>
      <c r="G1986" s="77">
        <v>0</v>
      </c>
      <c r="H1986" s="77">
        <v>0</v>
      </c>
      <c r="J1986" s="77">
        <f t="shared" si="33"/>
        <v>1.1599999999999999</v>
      </c>
      <c r="K1986" s="103">
        <v>0.43</v>
      </c>
      <c r="L1986" s="104">
        <v>0.43</v>
      </c>
      <c r="M1986" s="105">
        <v>0</v>
      </c>
      <c r="N1986" s="76">
        <f t="shared" si="32"/>
        <v>6.3599999999999888</v>
      </c>
    </row>
    <row r="1987" spans="1:14" x14ac:dyDescent="0.25">
      <c r="A1987" s="100">
        <v>952</v>
      </c>
      <c r="B1987" s="107">
        <v>34555</v>
      </c>
      <c r="C1987" s="101">
        <v>409.07</v>
      </c>
      <c r="D1987" s="102">
        <v>238.6</v>
      </c>
      <c r="E1987" s="102">
        <f t="shared" si="34"/>
        <v>33.047091412742382</v>
      </c>
      <c r="F1987" s="77">
        <v>0.84</v>
      </c>
      <c r="G1987" s="77">
        <v>0</v>
      </c>
      <c r="H1987" s="77">
        <v>0</v>
      </c>
      <c r="J1987" s="77">
        <f t="shared" si="33"/>
        <v>0.84</v>
      </c>
      <c r="K1987" s="103">
        <v>0.33</v>
      </c>
      <c r="L1987" s="104">
        <v>0.33</v>
      </c>
      <c r="M1987" s="105">
        <v>0</v>
      </c>
      <c r="N1987" s="76">
        <f t="shared" si="32"/>
        <v>4.84</v>
      </c>
    </row>
    <row r="1988" spans="1:14" x14ac:dyDescent="0.25">
      <c r="A1988" s="100">
        <v>953</v>
      </c>
      <c r="B1988" s="107">
        <v>34556</v>
      </c>
      <c r="C1988" s="101">
        <v>409.46</v>
      </c>
      <c r="D1988" s="102">
        <v>242.6</v>
      </c>
      <c r="E1988" s="102">
        <f t="shared" si="34"/>
        <v>33.601108033240997</v>
      </c>
      <c r="F1988" s="77">
        <v>0.81</v>
      </c>
      <c r="G1988" s="77">
        <v>0</v>
      </c>
      <c r="H1988" s="77">
        <v>0</v>
      </c>
      <c r="J1988" s="77">
        <f t="shared" si="33"/>
        <v>0.81</v>
      </c>
      <c r="K1988" s="103">
        <v>0.33</v>
      </c>
      <c r="L1988" s="104">
        <v>0.33</v>
      </c>
      <c r="M1988" s="105">
        <v>0</v>
      </c>
      <c r="N1988" s="76">
        <f t="shared" si="32"/>
        <v>4.7499999999999982</v>
      </c>
    </row>
    <row r="1989" spans="1:14" x14ac:dyDescent="0.25">
      <c r="A1989" s="100">
        <v>954</v>
      </c>
      <c r="B1989" s="107">
        <v>34557</v>
      </c>
      <c r="C1989" s="101">
        <v>409.84</v>
      </c>
      <c r="D1989" s="102">
        <v>246.54</v>
      </c>
      <c r="E1989" s="102">
        <f t="shared" si="34"/>
        <v>34.146814404432128</v>
      </c>
      <c r="F1989" s="77">
        <v>0.76</v>
      </c>
      <c r="G1989" s="77">
        <v>0</v>
      </c>
      <c r="H1989" s="77">
        <v>0</v>
      </c>
      <c r="J1989" s="77">
        <f t="shared" si="33"/>
        <v>0.76</v>
      </c>
      <c r="K1989" s="103">
        <v>0.3</v>
      </c>
      <c r="L1989" s="104">
        <v>0.3</v>
      </c>
      <c r="M1989" s="105">
        <v>0</v>
      </c>
      <c r="N1989" s="76">
        <f t="shared" si="32"/>
        <v>4.2900000000000009</v>
      </c>
    </row>
    <row r="1990" spans="1:14" x14ac:dyDescent="0.25">
      <c r="A1990" s="100">
        <v>955</v>
      </c>
      <c r="B1990" s="107">
        <v>34558</v>
      </c>
      <c r="C1990" s="101">
        <v>410.17</v>
      </c>
      <c r="D1990" s="102">
        <v>250.07</v>
      </c>
      <c r="E1990" s="102">
        <f t="shared" si="34"/>
        <v>34.63573407202216</v>
      </c>
      <c r="F1990" s="77">
        <v>1.01</v>
      </c>
      <c r="G1990" s="77">
        <v>0</v>
      </c>
      <c r="H1990" s="77">
        <v>0</v>
      </c>
      <c r="J1990" s="77">
        <f t="shared" si="33"/>
        <v>1.01</v>
      </c>
      <c r="K1990" s="103">
        <v>0.42</v>
      </c>
      <c r="L1990" s="104">
        <v>0.42</v>
      </c>
      <c r="M1990" s="105">
        <v>0</v>
      </c>
      <c r="N1990" s="76">
        <f t="shared" si="32"/>
        <v>2.8899999999999952</v>
      </c>
    </row>
    <row r="1991" spans="1:14" x14ac:dyDescent="0.25">
      <c r="A1991" s="100">
        <v>956</v>
      </c>
      <c r="B1991" s="107">
        <v>34559</v>
      </c>
      <c r="C1991" s="101">
        <v>410.35</v>
      </c>
      <c r="D1991" s="102">
        <v>251.95</v>
      </c>
      <c r="E1991" s="102">
        <f t="shared" si="34"/>
        <v>34.896121883656505</v>
      </c>
      <c r="F1991" s="77">
        <v>2.3199999999999998</v>
      </c>
      <c r="G1991" s="77">
        <v>0</v>
      </c>
      <c r="H1991" s="77">
        <v>0</v>
      </c>
      <c r="J1991" s="77">
        <f t="shared" si="33"/>
        <v>2.3199999999999998</v>
      </c>
      <c r="K1991" s="103">
        <v>0.95499999999999996</v>
      </c>
      <c r="L1991" s="104">
        <v>0.95499999999999996</v>
      </c>
      <c r="M1991" s="105">
        <v>0</v>
      </c>
      <c r="N1991" s="76">
        <f t="shared" si="32"/>
        <v>1.9900000000000158</v>
      </c>
    </row>
    <row r="1992" spans="1:14" x14ac:dyDescent="0.25">
      <c r="A1992" s="100">
        <v>957</v>
      </c>
      <c r="B1992" s="107">
        <v>34560</v>
      </c>
      <c r="C1992" s="101">
        <v>410.32</v>
      </c>
      <c r="D1992" s="102">
        <v>251.62</v>
      </c>
      <c r="E1992" s="102">
        <f t="shared" si="34"/>
        <v>34.850415512465375</v>
      </c>
      <c r="F1992" s="77">
        <v>0.56999999999999995</v>
      </c>
      <c r="G1992" s="77">
        <v>0</v>
      </c>
      <c r="H1992" s="77">
        <v>0</v>
      </c>
      <c r="J1992" s="77">
        <f t="shared" si="33"/>
        <v>0.56999999999999995</v>
      </c>
      <c r="K1992" s="103">
        <v>0.23</v>
      </c>
      <c r="L1992" s="104">
        <v>0.23</v>
      </c>
      <c r="M1992" s="105">
        <v>0</v>
      </c>
      <c r="N1992" s="76">
        <f t="shared" ref="N1992:N2055" si="35">+D1993-D1992+J1992</f>
        <v>1.6699999999999942</v>
      </c>
    </row>
    <row r="1993" spans="1:14" x14ac:dyDescent="0.25">
      <c r="A1993" s="100">
        <v>958</v>
      </c>
      <c r="B1993" s="107">
        <v>34561</v>
      </c>
      <c r="C1993" s="101">
        <v>410.42</v>
      </c>
      <c r="D1993" s="102">
        <v>252.72</v>
      </c>
      <c r="E1993" s="102">
        <f t="shared" si="34"/>
        <v>35.00277008310249</v>
      </c>
      <c r="F1993" s="77">
        <v>0.88</v>
      </c>
      <c r="G1993" s="77">
        <v>0</v>
      </c>
      <c r="H1993" s="77">
        <v>0</v>
      </c>
      <c r="J1993" s="77">
        <f t="shared" si="33"/>
        <v>0.88</v>
      </c>
      <c r="K1993" s="103">
        <v>0.35</v>
      </c>
      <c r="L1993" s="104">
        <v>0.35</v>
      </c>
      <c r="M1993" s="105">
        <v>0</v>
      </c>
      <c r="N1993" s="76">
        <f t="shared" si="35"/>
        <v>2.0900000000000079</v>
      </c>
    </row>
    <row r="1994" spans="1:14" x14ac:dyDescent="0.25">
      <c r="A1994" s="100">
        <v>959</v>
      </c>
      <c r="B1994" s="107">
        <v>34562</v>
      </c>
      <c r="C1994" s="101">
        <v>410.53</v>
      </c>
      <c r="D1994" s="102">
        <v>253.93</v>
      </c>
      <c r="E1994" s="102">
        <f t="shared" si="34"/>
        <v>35.170360110803323</v>
      </c>
      <c r="F1994" s="77">
        <v>1.53</v>
      </c>
      <c r="G1994" s="77">
        <v>0</v>
      </c>
      <c r="H1994" s="77">
        <v>0</v>
      </c>
      <c r="J1994" s="77">
        <f t="shared" si="33"/>
        <v>1.53</v>
      </c>
      <c r="K1994" s="103">
        <v>0.62</v>
      </c>
      <c r="L1994" s="104">
        <v>0.62</v>
      </c>
      <c r="M1994" s="105">
        <v>0</v>
      </c>
      <c r="N1994" s="76">
        <f t="shared" si="35"/>
        <v>1.8599999999999841</v>
      </c>
    </row>
    <row r="1995" spans="1:14" x14ac:dyDescent="0.25">
      <c r="A1995" s="100">
        <v>960</v>
      </c>
      <c r="B1995" s="107">
        <v>34563</v>
      </c>
      <c r="C1995" s="101">
        <v>410.56</v>
      </c>
      <c r="D1995" s="102">
        <v>254.26</v>
      </c>
      <c r="E1995" s="102">
        <f t="shared" si="34"/>
        <v>35.21606648199446</v>
      </c>
      <c r="F1995" s="77">
        <v>1.48</v>
      </c>
      <c r="G1995" s="77">
        <v>0</v>
      </c>
      <c r="H1995" s="77">
        <v>0</v>
      </c>
      <c r="J1995" s="77">
        <f t="shared" si="33"/>
        <v>1.48</v>
      </c>
      <c r="K1995" s="103">
        <v>0.53</v>
      </c>
      <c r="L1995" s="104">
        <v>0.53</v>
      </c>
      <c r="M1995" s="105">
        <v>0</v>
      </c>
      <c r="N1995" s="76">
        <f t="shared" si="35"/>
        <v>1.5900000000000136</v>
      </c>
    </row>
    <row r="1996" spans="1:14" x14ac:dyDescent="0.25">
      <c r="A1996" s="100">
        <v>961</v>
      </c>
      <c r="B1996" s="107">
        <v>34564</v>
      </c>
      <c r="C1996" s="101">
        <v>410.57</v>
      </c>
      <c r="D1996" s="102">
        <v>254.37</v>
      </c>
      <c r="E1996" s="102">
        <f t="shared" si="34"/>
        <v>35.231301939058177</v>
      </c>
      <c r="F1996" s="77">
        <v>1.46</v>
      </c>
      <c r="G1996" s="77">
        <v>0</v>
      </c>
      <c r="H1996" s="77">
        <v>0</v>
      </c>
      <c r="J1996" s="77">
        <f t="shared" si="33"/>
        <v>1.46</v>
      </c>
      <c r="K1996" s="103">
        <v>0.55300000000000005</v>
      </c>
      <c r="L1996" s="104">
        <v>0.55300000000000005</v>
      </c>
      <c r="M1996" s="105">
        <v>0</v>
      </c>
      <c r="N1996" s="76">
        <f t="shared" si="35"/>
        <v>1.6799999999999988</v>
      </c>
    </row>
    <row r="1997" spans="1:14" x14ac:dyDescent="0.25">
      <c r="A1997" s="100">
        <v>962</v>
      </c>
      <c r="B1997" s="107">
        <v>34565</v>
      </c>
      <c r="C1997" s="101">
        <v>410.59</v>
      </c>
      <c r="D1997" s="102">
        <v>254.59</v>
      </c>
      <c r="E1997" s="102">
        <f t="shared" si="34"/>
        <v>35.261772853185597</v>
      </c>
      <c r="F1997" s="77">
        <v>1.91</v>
      </c>
      <c r="G1997" s="77">
        <v>0</v>
      </c>
      <c r="H1997" s="77">
        <v>0</v>
      </c>
      <c r="J1997" s="77">
        <f t="shared" si="33"/>
        <v>1.91</v>
      </c>
      <c r="K1997" s="103">
        <v>0.72</v>
      </c>
      <c r="L1997" s="104">
        <v>0.72</v>
      </c>
      <c r="M1997" s="105">
        <v>0</v>
      </c>
      <c r="N1997" s="76">
        <f t="shared" si="35"/>
        <v>1.5799999999999874</v>
      </c>
    </row>
    <row r="1998" spans="1:14" x14ac:dyDescent="0.25">
      <c r="A1998" s="100">
        <v>963</v>
      </c>
      <c r="B1998" s="107">
        <v>34566</v>
      </c>
      <c r="C1998" s="101">
        <v>410.56</v>
      </c>
      <c r="D1998" s="102">
        <v>254.26</v>
      </c>
      <c r="E1998" s="102">
        <f t="shared" si="34"/>
        <v>35.21606648199446</v>
      </c>
      <c r="F1998" s="77">
        <v>0.65</v>
      </c>
      <c r="G1998" s="77">
        <v>0</v>
      </c>
      <c r="H1998" s="77">
        <v>0</v>
      </c>
      <c r="J1998" s="77">
        <f t="shared" si="33"/>
        <v>0.65</v>
      </c>
      <c r="K1998" s="103">
        <v>0.25</v>
      </c>
      <c r="L1998" s="104">
        <v>0.25</v>
      </c>
      <c r="M1998" s="105">
        <v>0</v>
      </c>
      <c r="N1998" s="76">
        <f t="shared" si="35"/>
        <v>1.9900000000000033</v>
      </c>
    </row>
    <row r="1999" spans="1:14" x14ac:dyDescent="0.25">
      <c r="A1999" s="100">
        <v>964</v>
      </c>
      <c r="B1999" s="107">
        <v>34567</v>
      </c>
      <c r="C1999" s="101">
        <v>410.69</v>
      </c>
      <c r="D1999" s="102">
        <v>255.6</v>
      </c>
      <c r="E1999" s="102">
        <f t="shared" si="34"/>
        <v>35.401662049861493</v>
      </c>
      <c r="F1999" s="77">
        <v>2.4700000000000002</v>
      </c>
      <c r="G1999" s="77">
        <v>0</v>
      </c>
      <c r="H1999" s="77">
        <v>0</v>
      </c>
      <c r="J1999" s="77">
        <f t="shared" si="33"/>
        <v>2.4700000000000002</v>
      </c>
      <c r="K1999" s="103">
        <v>0.96</v>
      </c>
      <c r="L1999" s="104">
        <v>0.96</v>
      </c>
      <c r="M1999" s="105">
        <v>0</v>
      </c>
      <c r="N1999" s="76">
        <f t="shared" si="35"/>
        <v>1.5699999999999945</v>
      </c>
    </row>
    <row r="2000" spans="1:14" x14ac:dyDescent="0.25">
      <c r="A2000" s="100">
        <v>965</v>
      </c>
      <c r="B2000" s="107">
        <v>34568</v>
      </c>
      <c r="C2000" s="101">
        <v>410.6</v>
      </c>
      <c r="D2000" s="102">
        <v>254.7</v>
      </c>
      <c r="E2000" s="102">
        <f t="shared" si="34"/>
        <v>35.277008310249307</v>
      </c>
      <c r="F2000" s="77">
        <v>3.07</v>
      </c>
      <c r="G2000" s="77">
        <v>0</v>
      </c>
      <c r="H2000" s="77">
        <v>0</v>
      </c>
      <c r="J2000" s="77">
        <f t="shared" si="33"/>
        <v>3.07</v>
      </c>
      <c r="K2000" s="103">
        <v>1.31</v>
      </c>
      <c r="L2000" s="104">
        <v>1.31</v>
      </c>
      <c r="M2000" s="105">
        <v>0</v>
      </c>
      <c r="N2000" s="76">
        <f t="shared" si="35"/>
        <v>1.4200000000000226</v>
      </c>
    </row>
    <row r="2001" spans="1:14" x14ac:dyDescent="0.25">
      <c r="A2001" s="100">
        <v>966</v>
      </c>
      <c r="B2001" s="107">
        <v>34569</v>
      </c>
      <c r="C2001" s="101">
        <v>410.45</v>
      </c>
      <c r="D2001" s="102">
        <v>253.05</v>
      </c>
      <c r="E2001" s="102">
        <f t="shared" si="34"/>
        <v>35.048476454293635</v>
      </c>
      <c r="F2001" s="77">
        <v>3.1</v>
      </c>
      <c r="G2001" s="77">
        <v>0</v>
      </c>
      <c r="H2001" s="77">
        <v>0</v>
      </c>
      <c r="J2001" s="77">
        <f t="shared" si="33"/>
        <v>3.1</v>
      </c>
      <c r="K2001" s="103">
        <v>1.34</v>
      </c>
      <c r="L2001" s="104">
        <v>1.34</v>
      </c>
      <c r="M2001" s="105">
        <v>0</v>
      </c>
      <c r="N2001" s="76">
        <f t="shared" si="35"/>
        <v>2.109999999999991</v>
      </c>
    </row>
    <row r="2002" spans="1:14" x14ac:dyDescent="0.25">
      <c r="A2002" s="100">
        <v>967</v>
      </c>
      <c r="B2002" s="107">
        <v>34570</v>
      </c>
      <c r="C2002" s="101">
        <v>410.36</v>
      </c>
      <c r="D2002" s="102">
        <v>252.06</v>
      </c>
      <c r="E2002" s="102">
        <f t="shared" si="34"/>
        <v>34.911357340720222</v>
      </c>
      <c r="F2002" s="77">
        <v>3.46</v>
      </c>
      <c r="G2002" s="77">
        <v>0</v>
      </c>
      <c r="H2002" s="77">
        <v>0</v>
      </c>
      <c r="J2002" s="77">
        <f t="shared" si="33"/>
        <v>3.46</v>
      </c>
      <c r="K2002" s="103">
        <v>1.45</v>
      </c>
      <c r="L2002" s="104">
        <v>1.45</v>
      </c>
      <c r="M2002" s="105">
        <v>0</v>
      </c>
      <c r="N2002" s="76">
        <f t="shared" si="35"/>
        <v>1.8999999999999977</v>
      </c>
    </row>
    <row r="2003" spans="1:14" x14ac:dyDescent="0.25">
      <c r="A2003" s="100">
        <v>968</v>
      </c>
      <c r="B2003" s="107">
        <v>34571</v>
      </c>
      <c r="C2003" s="101">
        <v>410.21</v>
      </c>
      <c r="D2003" s="102">
        <v>250.5</v>
      </c>
      <c r="E2003" s="102">
        <f t="shared" si="34"/>
        <v>34.695290858725762</v>
      </c>
      <c r="F2003" s="77">
        <v>3.72</v>
      </c>
      <c r="G2003" s="77">
        <v>0</v>
      </c>
      <c r="H2003" s="77">
        <v>0</v>
      </c>
      <c r="J2003" s="77">
        <f t="shared" si="33"/>
        <v>3.72</v>
      </c>
      <c r="K2003" s="103">
        <v>5.38</v>
      </c>
      <c r="L2003" s="104">
        <v>1.58</v>
      </c>
      <c r="M2003" s="105">
        <v>3.8</v>
      </c>
      <c r="N2003" s="76">
        <f t="shared" si="35"/>
        <v>1.5200000000000116</v>
      </c>
    </row>
    <row r="2004" spans="1:14" x14ac:dyDescent="0.25">
      <c r="A2004" s="100">
        <v>969</v>
      </c>
      <c r="B2004" s="107">
        <v>34572</v>
      </c>
      <c r="C2004" s="101">
        <v>410</v>
      </c>
      <c r="D2004" s="102">
        <v>248.3</v>
      </c>
      <c r="E2004" s="102">
        <f t="shared" si="34"/>
        <v>34.390581717451525</v>
      </c>
      <c r="F2004" s="77">
        <v>2.5590000000000002</v>
      </c>
      <c r="G2004" s="77">
        <v>0</v>
      </c>
      <c r="H2004" s="77">
        <v>0</v>
      </c>
      <c r="J2004" s="77">
        <f t="shared" si="33"/>
        <v>2.5590000000000002</v>
      </c>
      <c r="K2004" s="103">
        <v>8.32</v>
      </c>
      <c r="L2004" s="104">
        <v>1.1200000000000001</v>
      </c>
      <c r="M2004" s="105">
        <v>7.2</v>
      </c>
      <c r="N2004" s="76">
        <f t="shared" si="35"/>
        <v>1.6789999999999763</v>
      </c>
    </row>
    <row r="2005" spans="1:14" x14ac:dyDescent="0.25">
      <c r="A2005" s="100">
        <v>970</v>
      </c>
      <c r="B2005" s="107">
        <v>34573</v>
      </c>
      <c r="C2005" s="101">
        <v>409.92</v>
      </c>
      <c r="D2005" s="102">
        <v>247.42</v>
      </c>
      <c r="E2005" s="102">
        <f t="shared" si="34"/>
        <v>34.26869806094183</v>
      </c>
      <c r="F2005" s="77">
        <v>3.02</v>
      </c>
      <c r="G2005" s="77">
        <v>0</v>
      </c>
      <c r="H2005" s="77">
        <v>0</v>
      </c>
      <c r="J2005" s="77">
        <f t="shared" si="33"/>
        <v>3.02</v>
      </c>
      <c r="K2005" s="103">
        <v>1.25</v>
      </c>
      <c r="L2005" s="104">
        <v>1.25</v>
      </c>
      <c r="M2005" s="105">
        <v>0</v>
      </c>
      <c r="N2005" s="76">
        <f t="shared" si="35"/>
        <v>1.3000000000000012</v>
      </c>
    </row>
    <row r="2006" spans="1:14" x14ac:dyDescent="0.25">
      <c r="A2006" s="100">
        <v>971</v>
      </c>
      <c r="B2006" s="107">
        <v>34574</v>
      </c>
      <c r="C2006" s="101">
        <v>409.76</v>
      </c>
      <c r="D2006" s="102">
        <v>245.7</v>
      </c>
      <c r="E2006" s="102">
        <f t="shared" si="34"/>
        <v>34.03047091412742</v>
      </c>
      <c r="F2006" s="77">
        <v>0.79</v>
      </c>
      <c r="G2006" s="77">
        <v>0</v>
      </c>
      <c r="H2006" s="77">
        <v>0</v>
      </c>
      <c r="J2006" s="77">
        <f t="shared" si="33"/>
        <v>0.79</v>
      </c>
      <c r="K2006" s="103">
        <v>0.32</v>
      </c>
      <c r="L2006" s="104">
        <v>0.32</v>
      </c>
      <c r="M2006" s="105">
        <v>0</v>
      </c>
      <c r="N2006" s="76">
        <f t="shared" si="35"/>
        <v>1.3000000000000194</v>
      </c>
    </row>
    <row r="2007" spans="1:14" x14ac:dyDescent="0.25">
      <c r="A2007" s="100">
        <v>972</v>
      </c>
      <c r="B2007" s="107">
        <v>34575</v>
      </c>
      <c r="C2007" s="101">
        <v>409.81</v>
      </c>
      <c r="D2007" s="102">
        <v>246.21</v>
      </c>
      <c r="E2007" s="102">
        <f t="shared" si="34"/>
        <v>34.101108033241005</v>
      </c>
      <c r="F2007" s="77">
        <v>3.19</v>
      </c>
      <c r="G2007" s="77">
        <v>0</v>
      </c>
      <c r="H2007" s="77">
        <v>0</v>
      </c>
      <c r="J2007" s="77">
        <f t="shared" si="33"/>
        <v>3.19</v>
      </c>
      <c r="K2007" s="103">
        <v>5.4</v>
      </c>
      <c r="L2007" s="104">
        <v>1.3</v>
      </c>
      <c r="M2007" s="105">
        <v>4.0999999999999996</v>
      </c>
      <c r="N2007" s="76">
        <f t="shared" si="35"/>
        <v>1.3100000000000045</v>
      </c>
    </row>
    <row r="2008" spans="1:14" x14ac:dyDescent="0.25">
      <c r="A2008" s="100">
        <v>973</v>
      </c>
      <c r="B2008" s="107">
        <v>34576</v>
      </c>
      <c r="C2008" s="101">
        <v>409.63</v>
      </c>
      <c r="D2008" s="102">
        <v>244.33</v>
      </c>
      <c r="E2008" s="102">
        <f t="shared" si="34"/>
        <v>33.840720221606652</v>
      </c>
      <c r="F2008" s="77">
        <v>3.46</v>
      </c>
      <c r="G2008" s="77">
        <v>0</v>
      </c>
      <c r="H2008" s="77">
        <v>0</v>
      </c>
      <c r="J2008" s="77">
        <f t="shared" si="33"/>
        <v>3.46</v>
      </c>
      <c r="K2008" s="103">
        <v>1.51</v>
      </c>
      <c r="L2008" s="104">
        <v>1.51</v>
      </c>
      <c r="M2008" s="105">
        <v>0</v>
      </c>
      <c r="N2008" s="76">
        <f t="shared" si="35"/>
        <v>1.8299999999999761</v>
      </c>
    </row>
    <row r="2009" spans="1:14" x14ac:dyDescent="0.25">
      <c r="A2009" s="100">
        <v>974</v>
      </c>
      <c r="B2009" s="107">
        <v>34577</v>
      </c>
      <c r="C2009" s="101">
        <v>409.47</v>
      </c>
      <c r="D2009" s="102">
        <v>242.7</v>
      </c>
      <c r="E2009" s="102">
        <f t="shared" si="34"/>
        <v>33.614958448753463</v>
      </c>
      <c r="F2009" s="77">
        <v>3.66</v>
      </c>
      <c r="G2009" s="77">
        <v>0</v>
      </c>
      <c r="H2009" s="77">
        <v>0</v>
      </c>
      <c r="J2009" s="77">
        <f t="shared" si="33"/>
        <v>3.66</v>
      </c>
      <c r="K2009" s="103">
        <v>7.12</v>
      </c>
      <c r="L2009" s="104">
        <v>1.52</v>
      </c>
      <c r="M2009" s="105">
        <v>5.6</v>
      </c>
      <c r="N2009" s="76">
        <f t="shared" si="35"/>
        <v>1.9700000000000024</v>
      </c>
    </row>
    <row r="2010" spans="1:14" x14ac:dyDescent="0.25">
      <c r="A2010" s="100">
        <v>975</v>
      </c>
      <c r="B2010" s="107">
        <v>34578</v>
      </c>
      <c r="C2010" s="101">
        <v>409.31</v>
      </c>
      <c r="D2010" s="102">
        <v>241.01</v>
      </c>
      <c r="E2010" s="102">
        <f t="shared" si="34"/>
        <v>33.380886426592795</v>
      </c>
      <c r="F2010" s="77">
        <v>2.66</v>
      </c>
      <c r="G2010" s="77">
        <v>0</v>
      </c>
      <c r="H2010" s="77">
        <v>0</v>
      </c>
      <c r="J2010" s="77">
        <f t="shared" si="33"/>
        <v>2.66</v>
      </c>
      <c r="K2010" s="103">
        <v>3.3</v>
      </c>
      <c r="L2010" s="104">
        <v>1.1000000000000001</v>
      </c>
      <c r="M2010" s="105">
        <v>2.2000000000000002</v>
      </c>
      <c r="N2010" s="76">
        <f t="shared" si="35"/>
        <v>1.3499999999999979</v>
      </c>
    </row>
    <row r="2011" spans="1:14" x14ac:dyDescent="0.25">
      <c r="A2011" s="100">
        <v>976</v>
      </c>
      <c r="B2011" s="107">
        <v>34579</v>
      </c>
      <c r="C2011" s="101">
        <v>409.18</v>
      </c>
      <c r="D2011" s="102">
        <v>239.7</v>
      </c>
      <c r="E2011" s="102">
        <f t="shared" si="34"/>
        <v>33.199445983379498</v>
      </c>
      <c r="F2011" s="77">
        <v>3.41</v>
      </c>
      <c r="G2011" s="77">
        <v>0</v>
      </c>
      <c r="H2011" s="77">
        <v>0</v>
      </c>
      <c r="J2011" s="77">
        <f t="shared" si="33"/>
        <v>3.41</v>
      </c>
      <c r="K2011" s="103">
        <v>1.37</v>
      </c>
      <c r="L2011" s="104">
        <v>1.37</v>
      </c>
      <c r="M2011" s="105">
        <v>0</v>
      </c>
      <c r="N2011" s="76">
        <f t="shared" si="35"/>
        <v>1.7100000000000115</v>
      </c>
    </row>
    <row r="2012" spans="1:14" x14ac:dyDescent="0.25">
      <c r="A2012" s="100">
        <v>977</v>
      </c>
      <c r="B2012" s="107">
        <v>34580</v>
      </c>
      <c r="C2012" s="101">
        <v>409.01</v>
      </c>
      <c r="D2012" s="102">
        <v>238</v>
      </c>
      <c r="E2012" s="102">
        <f t="shared" si="34"/>
        <v>32.963988919667592</v>
      </c>
      <c r="F2012" s="77">
        <v>2.44</v>
      </c>
      <c r="G2012" s="77">
        <v>0</v>
      </c>
      <c r="H2012" s="77">
        <v>0</v>
      </c>
      <c r="J2012" s="77">
        <f t="shared" si="33"/>
        <v>2.44</v>
      </c>
      <c r="K2012" s="103">
        <v>11.9</v>
      </c>
      <c r="L2012" s="104">
        <v>0.9</v>
      </c>
      <c r="M2012" s="105">
        <v>11</v>
      </c>
      <c r="N2012" s="76">
        <f t="shared" si="35"/>
        <v>3.0399999999999943</v>
      </c>
    </row>
    <row r="2013" spans="1:14" x14ac:dyDescent="0.25">
      <c r="A2013" s="100">
        <v>978</v>
      </c>
      <c r="B2013" s="107">
        <v>34581</v>
      </c>
      <c r="C2013" s="101">
        <v>409.07</v>
      </c>
      <c r="D2013" s="102">
        <v>238.6</v>
      </c>
      <c r="E2013" s="102">
        <f t="shared" si="34"/>
        <v>33.047091412742382</v>
      </c>
      <c r="F2013" s="77">
        <v>2.81</v>
      </c>
      <c r="G2013" s="77">
        <v>0</v>
      </c>
      <c r="H2013" s="77">
        <v>0</v>
      </c>
      <c r="J2013" s="77">
        <f t="shared" si="33"/>
        <v>2.81</v>
      </c>
      <c r="K2013" s="103">
        <v>1.31</v>
      </c>
      <c r="L2013" s="104">
        <v>1.31</v>
      </c>
      <c r="M2013" s="105">
        <v>0</v>
      </c>
      <c r="N2013" s="76">
        <f t="shared" si="35"/>
        <v>1.9999999999999978</v>
      </c>
    </row>
    <row r="2014" spans="1:14" x14ac:dyDescent="0.25">
      <c r="A2014" s="100">
        <v>979</v>
      </c>
      <c r="B2014" s="107">
        <v>34582</v>
      </c>
      <c r="C2014" s="101">
        <v>408.99</v>
      </c>
      <c r="D2014" s="102">
        <v>237.79</v>
      </c>
      <c r="E2014" s="102">
        <f t="shared" si="34"/>
        <v>32.93490304709141</v>
      </c>
      <c r="F2014" s="77">
        <v>2.93</v>
      </c>
      <c r="G2014" s="77">
        <v>0</v>
      </c>
      <c r="H2014" s="77">
        <v>0</v>
      </c>
      <c r="J2014" s="77">
        <f t="shared" si="33"/>
        <v>2.93</v>
      </c>
      <c r="K2014" s="103">
        <v>11.23</v>
      </c>
      <c r="L2014" s="104">
        <v>1.23</v>
      </c>
      <c r="M2014" s="105">
        <v>10</v>
      </c>
      <c r="N2014" s="76">
        <f t="shared" si="35"/>
        <v>1.7400000000000024</v>
      </c>
    </row>
    <row r="2015" spans="1:14" x14ac:dyDescent="0.25">
      <c r="A2015" s="100">
        <v>980</v>
      </c>
      <c r="B2015" s="107">
        <v>34583</v>
      </c>
      <c r="C2015" s="101">
        <v>408.88</v>
      </c>
      <c r="D2015" s="102">
        <v>236.6</v>
      </c>
      <c r="E2015" s="102">
        <f t="shared" si="34"/>
        <v>32.770083102493075</v>
      </c>
      <c r="F2015" s="77">
        <v>4.3899999999999997</v>
      </c>
      <c r="G2015" s="77">
        <v>0</v>
      </c>
      <c r="H2015" s="77">
        <v>0</v>
      </c>
      <c r="J2015" s="77">
        <f t="shared" si="33"/>
        <v>4.3899999999999997</v>
      </c>
      <c r="K2015" s="103">
        <v>7.97</v>
      </c>
      <c r="L2015" s="104">
        <v>1.77</v>
      </c>
      <c r="M2015" s="105">
        <v>6.2</v>
      </c>
      <c r="N2015" s="76">
        <f t="shared" si="35"/>
        <v>3.2900000000000054</v>
      </c>
    </row>
    <row r="2016" spans="1:14" x14ac:dyDescent="0.25">
      <c r="A2016" s="100">
        <v>981</v>
      </c>
      <c r="B2016" s="107">
        <v>34584</v>
      </c>
      <c r="C2016" s="101">
        <v>408.77</v>
      </c>
      <c r="D2016" s="102">
        <v>235.5</v>
      </c>
      <c r="E2016" s="102">
        <f t="shared" si="34"/>
        <v>32.617728531855953</v>
      </c>
      <c r="F2016" s="77">
        <v>3.76</v>
      </c>
      <c r="G2016" s="77">
        <v>0</v>
      </c>
      <c r="H2016" s="77">
        <v>0</v>
      </c>
      <c r="J2016" s="77">
        <f t="shared" si="33"/>
        <v>3.76</v>
      </c>
      <c r="K2016" s="103">
        <v>1.54</v>
      </c>
      <c r="L2016" s="104">
        <v>1.54</v>
      </c>
      <c r="M2016" s="105">
        <v>0</v>
      </c>
      <c r="N2016" s="76">
        <f t="shared" si="35"/>
        <v>3.8599999999999941</v>
      </c>
    </row>
    <row r="2017" spans="1:14" x14ac:dyDescent="0.25">
      <c r="A2017" s="100">
        <v>982</v>
      </c>
      <c r="B2017" s="107">
        <v>34585</v>
      </c>
      <c r="C2017" s="101">
        <v>408.78</v>
      </c>
      <c r="D2017" s="102">
        <v>235.6</v>
      </c>
      <c r="E2017" s="102">
        <f t="shared" si="34"/>
        <v>32.631578947368425</v>
      </c>
      <c r="F2017" s="77">
        <v>3.04</v>
      </c>
      <c r="G2017" s="77">
        <v>0</v>
      </c>
      <c r="H2017" s="77">
        <v>0</v>
      </c>
      <c r="J2017" s="77">
        <f t="shared" si="33"/>
        <v>3.04</v>
      </c>
      <c r="K2017" s="103">
        <v>27.9</v>
      </c>
      <c r="L2017" s="104">
        <v>1.1000000000000001</v>
      </c>
      <c r="M2017" s="105">
        <v>26.8</v>
      </c>
      <c r="N2017" s="76">
        <f t="shared" si="35"/>
        <v>4.2400000000000171</v>
      </c>
    </row>
    <row r="2018" spans="1:14" x14ac:dyDescent="0.25">
      <c r="A2018" s="100">
        <v>983</v>
      </c>
      <c r="B2018" s="107">
        <v>34586</v>
      </c>
      <c r="C2018" s="101">
        <v>408.9</v>
      </c>
      <c r="D2018" s="102">
        <v>236.8</v>
      </c>
      <c r="E2018" s="102">
        <f t="shared" si="34"/>
        <v>32.797783933518005</v>
      </c>
      <c r="F2018" s="77">
        <v>4.83</v>
      </c>
      <c r="G2018" s="77">
        <v>0</v>
      </c>
      <c r="H2018" s="77">
        <v>0</v>
      </c>
      <c r="J2018" s="77">
        <f t="shared" si="33"/>
        <v>4.83</v>
      </c>
      <c r="K2018" s="103">
        <v>3.47</v>
      </c>
      <c r="L2018" s="104">
        <v>1.97</v>
      </c>
      <c r="M2018" s="105">
        <v>1.5</v>
      </c>
      <c r="N2018" s="76">
        <f t="shared" si="35"/>
        <v>6.5299999999999887</v>
      </c>
    </row>
    <row r="2019" spans="1:14" x14ac:dyDescent="0.25">
      <c r="A2019" s="100">
        <v>984</v>
      </c>
      <c r="B2019" s="107">
        <v>34587</v>
      </c>
      <c r="C2019" s="101">
        <v>409.06</v>
      </c>
      <c r="D2019" s="102">
        <v>238.5</v>
      </c>
      <c r="E2019" s="102">
        <f t="shared" si="34"/>
        <v>33.033240997229917</v>
      </c>
      <c r="F2019" s="77">
        <v>3.35</v>
      </c>
      <c r="G2019" s="77">
        <v>0</v>
      </c>
      <c r="H2019" s="77">
        <v>0</v>
      </c>
      <c r="J2019" s="77">
        <f t="shared" si="33"/>
        <v>3.35</v>
      </c>
      <c r="K2019" s="103">
        <v>1.4</v>
      </c>
      <c r="L2019" s="104">
        <v>1.4</v>
      </c>
      <c r="M2019" s="105">
        <v>0</v>
      </c>
      <c r="N2019" s="76">
        <f t="shared" si="35"/>
        <v>5.2500000000000053</v>
      </c>
    </row>
    <row r="2020" spans="1:14" x14ac:dyDescent="0.25">
      <c r="A2020" s="100">
        <v>985</v>
      </c>
      <c r="B2020" s="107">
        <v>34588</v>
      </c>
      <c r="C2020" s="101">
        <v>409.25</v>
      </c>
      <c r="D2020" s="102">
        <v>240.4</v>
      </c>
      <c r="E2020" s="102">
        <f t="shared" si="34"/>
        <v>33.29639889196676</v>
      </c>
      <c r="F2020" s="77">
        <v>3.18</v>
      </c>
      <c r="G2020" s="77">
        <v>0</v>
      </c>
      <c r="H2020" s="77">
        <v>0</v>
      </c>
      <c r="J2020" s="77">
        <f t="shared" si="33"/>
        <v>3.18</v>
      </c>
      <c r="K2020" s="103">
        <v>15.41</v>
      </c>
      <c r="L2020" s="104">
        <v>1.1100000000000001</v>
      </c>
      <c r="M2020" s="105">
        <v>14.3</v>
      </c>
      <c r="N2020" s="76">
        <f t="shared" si="35"/>
        <v>6.8900000000000077</v>
      </c>
    </row>
    <row r="2021" spans="1:14" x14ac:dyDescent="0.25">
      <c r="A2021" s="100">
        <v>986</v>
      </c>
      <c r="B2021" s="107">
        <v>34589</v>
      </c>
      <c r="C2021" s="101">
        <v>409.61</v>
      </c>
      <c r="D2021" s="102">
        <v>244.11</v>
      </c>
      <c r="E2021" s="102">
        <f t="shared" si="34"/>
        <v>33.810249307479232</v>
      </c>
      <c r="F2021" s="77">
        <v>4.76</v>
      </c>
      <c r="G2021" s="77">
        <v>0</v>
      </c>
      <c r="H2021" s="77">
        <v>0</v>
      </c>
      <c r="J2021" s="77">
        <f t="shared" si="33"/>
        <v>4.76</v>
      </c>
      <c r="K2021" s="103">
        <v>2.77</v>
      </c>
      <c r="L2021" s="104">
        <v>1.97</v>
      </c>
      <c r="M2021" s="105">
        <v>0.8</v>
      </c>
      <c r="N2021" s="76">
        <f t="shared" si="35"/>
        <v>7.7399999999999896</v>
      </c>
    </row>
    <row r="2022" spans="1:14" x14ac:dyDescent="0.25">
      <c r="A2022" s="100">
        <v>987</v>
      </c>
      <c r="B2022" s="107">
        <v>34590</v>
      </c>
      <c r="C2022" s="101">
        <v>409.89</v>
      </c>
      <c r="D2022" s="102">
        <v>247.09</v>
      </c>
      <c r="E2022" s="102">
        <f t="shared" si="34"/>
        <v>34.222991689750693</v>
      </c>
      <c r="F2022" s="77">
        <v>6.38</v>
      </c>
      <c r="G2022" s="77">
        <v>0</v>
      </c>
      <c r="H2022" s="77">
        <v>0</v>
      </c>
      <c r="J2022" s="77">
        <f t="shared" si="33"/>
        <v>6.38</v>
      </c>
      <c r="K2022" s="103">
        <v>2.64</v>
      </c>
      <c r="L2022" s="104">
        <v>2.64</v>
      </c>
      <c r="M2022" s="105">
        <v>0</v>
      </c>
      <c r="N2022" s="76">
        <f t="shared" si="35"/>
        <v>5.2899999999999965</v>
      </c>
    </row>
    <row r="2023" spans="1:14" x14ac:dyDescent="0.25">
      <c r="A2023" s="100">
        <v>988</v>
      </c>
      <c r="B2023" s="107">
        <v>34591</v>
      </c>
      <c r="C2023" s="101">
        <v>409.79</v>
      </c>
      <c r="D2023" s="102">
        <v>246</v>
      </c>
      <c r="E2023" s="102">
        <f t="shared" si="34"/>
        <v>34.072022160664822</v>
      </c>
      <c r="F2023" s="77">
        <v>4.93</v>
      </c>
      <c r="G2023" s="77">
        <v>0</v>
      </c>
      <c r="H2023" s="77">
        <v>0</v>
      </c>
      <c r="J2023" s="77">
        <f t="shared" ref="J2023:J2086" si="36">SUM(F2023:H2023)</f>
        <v>4.93</v>
      </c>
      <c r="K2023" s="103">
        <v>2.96</v>
      </c>
      <c r="L2023" s="104">
        <v>1.92</v>
      </c>
      <c r="M2023" s="105">
        <v>1.04</v>
      </c>
      <c r="N2023" s="76">
        <f t="shared" si="35"/>
        <v>5.4699999999999918</v>
      </c>
    </row>
    <row r="2024" spans="1:14" x14ac:dyDescent="0.25">
      <c r="A2024" s="100">
        <v>989</v>
      </c>
      <c r="B2024" s="107">
        <v>34592</v>
      </c>
      <c r="C2024" s="101">
        <v>409.84</v>
      </c>
      <c r="D2024" s="102">
        <v>246.54</v>
      </c>
      <c r="E2024" s="102">
        <f t="shared" ref="E2024:E2087" si="37">(D2024/722)*100</f>
        <v>34.146814404432128</v>
      </c>
      <c r="F2024" s="77">
        <v>6.29</v>
      </c>
      <c r="G2024" s="77">
        <v>0</v>
      </c>
      <c r="H2024" s="77">
        <v>0</v>
      </c>
      <c r="J2024" s="77">
        <f t="shared" si="36"/>
        <v>6.29</v>
      </c>
      <c r="K2024" s="103">
        <v>2.52</v>
      </c>
      <c r="L2024" s="104">
        <v>2.52</v>
      </c>
      <c r="M2024" s="105">
        <v>0</v>
      </c>
      <c r="N2024" s="76">
        <f t="shared" si="35"/>
        <v>8.4499999999999957</v>
      </c>
    </row>
    <row r="2025" spans="1:14" x14ac:dyDescent="0.25">
      <c r="A2025" s="100">
        <v>990</v>
      </c>
      <c r="B2025" s="107">
        <v>34593</v>
      </c>
      <c r="C2025" s="101">
        <v>410.04</v>
      </c>
      <c r="D2025" s="102">
        <v>248.7</v>
      </c>
      <c r="E2025" s="102">
        <f t="shared" si="37"/>
        <v>34.445983379501385</v>
      </c>
      <c r="F2025" s="77">
        <v>4.38</v>
      </c>
      <c r="G2025" s="77">
        <v>0</v>
      </c>
      <c r="H2025" s="77">
        <v>0</v>
      </c>
      <c r="J2025" s="77">
        <f t="shared" si="36"/>
        <v>4.38</v>
      </c>
      <c r="K2025" s="103">
        <v>13.38</v>
      </c>
      <c r="L2025" s="104">
        <v>1.78</v>
      </c>
      <c r="M2025" s="105">
        <v>11.6</v>
      </c>
      <c r="N2025" s="76">
        <f t="shared" si="35"/>
        <v>7.8499999999999988</v>
      </c>
    </row>
    <row r="2026" spans="1:14" x14ac:dyDescent="0.25">
      <c r="A2026" s="100">
        <v>991</v>
      </c>
      <c r="B2026" s="107">
        <v>34594</v>
      </c>
      <c r="C2026" s="101">
        <v>410.37</v>
      </c>
      <c r="D2026" s="102">
        <v>252.17</v>
      </c>
      <c r="E2026" s="102">
        <f t="shared" si="37"/>
        <v>34.926592797783933</v>
      </c>
      <c r="F2026" s="77">
        <v>4.87</v>
      </c>
      <c r="G2026" s="77">
        <v>0</v>
      </c>
      <c r="H2026" s="77">
        <v>0</v>
      </c>
      <c r="J2026" s="77">
        <f t="shared" si="36"/>
        <v>4.87</v>
      </c>
      <c r="K2026" s="103">
        <v>1.98</v>
      </c>
      <c r="L2026" s="104">
        <v>1.98</v>
      </c>
      <c r="M2026" s="105">
        <v>0</v>
      </c>
      <c r="N2026" s="76">
        <f t="shared" si="35"/>
        <v>7.290000000000016</v>
      </c>
    </row>
    <row r="2027" spans="1:14" x14ac:dyDescent="0.25">
      <c r="A2027" s="100">
        <v>992</v>
      </c>
      <c r="B2027" s="107">
        <v>34595</v>
      </c>
      <c r="C2027" s="101">
        <v>410.59</v>
      </c>
      <c r="D2027" s="102">
        <v>254.59</v>
      </c>
      <c r="E2027" s="102">
        <f t="shared" si="37"/>
        <v>35.261772853185597</v>
      </c>
      <c r="F2027" s="77">
        <v>4.42</v>
      </c>
      <c r="G2027" s="77">
        <v>0</v>
      </c>
      <c r="H2027" s="77">
        <v>0</v>
      </c>
      <c r="J2027" s="77">
        <f t="shared" si="36"/>
        <v>4.42</v>
      </c>
      <c r="K2027" s="103">
        <v>1.68</v>
      </c>
      <c r="L2027" s="104">
        <v>1.68</v>
      </c>
      <c r="M2027" s="105">
        <v>0</v>
      </c>
      <c r="N2027" s="76">
        <f t="shared" si="35"/>
        <v>4.8299999999999965</v>
      </c>
    </row>
    <row r="2028" spans="1:14" x14ac:dyDescent="0.25">
      <c r="A2028" s="100">
        <v>993</v>
      </c>
      <c r="B2028" s="107">
        <v>34596</v>
      </c>
      <c r="C2028" s="101">
        <v>410.63</v>
      </c>
      <c r="D2028" s="102">
        <v>255</v>
      </c>
      <c r="E2028" s="102">
        <f t="shared" si="37"/>
        <v>35.318559556786703</v>
      </c>
      <c r="F2028" s="77">
        <v>3.53</v>
      </c>
      <c r="G2028" s="77">
        <v>0</v>
      </c>
      <c r="H2028" s="77">
        <v>0</v>
      </c>
      <c r="J2028" s="77">
        <f t="shared" si="36"/>
        <v>3.53</v>
      </c>
      <c r="K2028" s="103">
        <v>1.41</v>
      </c>
      <c r="L2028" s="104">
        <v>1.41</v>
      </c>
      <c r="M2028" s="105">
        <v>0</v>
      </c>
      <c r="N2028" s="76">
        <f t="shared" si="35"/>
        <v>4.3400000000000016</v>
      </c>
    </row>
    <row r="2029" spans="1:14" x14ac:dyDescent="0.25">
      <c r="A2029" s="100">
        <v>994</v>
      </c>
      <c r="B2029" s="107">
        <v>34597</v>
      </c>
      <c r="C2029" s="101">
        <v>410.71</v>
      </c>
      <c r="D2029" s="102">
        <v>255.81</v>
      </c>
      <c r="E2029" s="102">
        <f t="shared" si="37"/>
        <v>35.430747922437675</v>
      </c>
      <c r="F2029" s="77">
        <v>6.55</v>
      </c>
      <c r="G2029" s="77">
        <v>0</v>
      </c>
      <c r="H2029" s="77">
        <v>0</v>
      </c>
      <c r="J2029" s="77">
        <f t="shared" si="36"/>
        <v>6.55</v>
      </c>
      <c r="K2029" s="103">
        <v>2.82</v>
      </c>
      <c r="L2029" s="104">
        <v>2.82</v>
      </c>
      <c r="M2029" s="105">
        <v>0</v>
      </c>
      <c r="N2029" s="76">
        <f t="shared" si="35"/>
        <v>4.0100000000000078</v>
      </c>
    </row>
    <row r="2030" spans="1:14" x14ac:dyDescent="0.25">
      <c r="A2030" s="100">
        <v>995</v>
      </c>
      <c r="B2030" s="107">
        <v>34598</v>
      </c>
      <c r="C2030" s="101">
        <v>410.47</v>
      </c>
      <c r="D2030" s="102">
        <v>253.27</v>
      </c>
      <c r="E2030" s="102">
        <f t="shared" si="37"/>
        <v>35.078947368421055</v>
      </c>
      <c r="F2030" s="77">
        <v>4.79</v>
      </c>
      <c r="G2030" s="77">
        <v>0</v>
      </c>
      <c r="H2030" s="77">
        <v>0</v>
      </c>
      <c r="J2030" s="77">
        <f t="shared" si="36"/>
        <v>4.79</v>
      </c>
      <c r="K2030" s="103">
        <v>2</v>
      </c>
      <c r="L2030" s="104">
        <v>2</v>
      </c>
      <c r="M2030" s="105">
        <v>0</v>
      </c>
      <c r="N2030" s="76">
        <f t="shared" si="35"/>
        <v>4.1300000000000034</v>
      </c>
    </row>
    <row r="2031" spans="1:14" x14ac:dyDescent="0.25">
      <c r="A2031" s="100">
        <v>996</v>
      </c>
      <c r="B2031" s="107">
        <v>34599</v>
      </c>
      <c r="C2031" s="101">
        <v>410.41</v>
      </c>
      <c r="D2031" s="102">
        <v>252.61</v>
      </c>
      <c r="E2031" s="102">
        <f t="shared" si="37"/>
        <v>34.987534626038787</v>
      </c>
      <c r="F2031" s="77">
        <v>5.28</v>
      </c>
      <c r="G2031" s="77">
        <v>0</v>
      </c>
      <c r="H2031" s="77">
        <v>0</v>
      </c>
      <c r="J2031" s="77">
        <f t="shared" si="36"/>
        <v>5.28</v>
      </c>
      <c r="K2031" s="103">
        <v>2.2000000000000002</v>
      </c>
      <c r="L2031" s="104">
        <v>2.2000000000000002</v>
      </c>
      <c r="M2031" s="105">
        <v>0</v>
      </c>
      <c r="N2031" s="76">
        <f t="shared" si="35"/>
        <v>2.8499999999999934</v>
      </c>
    </row>
    <row r="2032" spans="1:14" x14ac:dyDescent="0.25">
      <c r="A2032" s="100">
        <v>997</v>
      </c>
      <c r="B2032" s="107">
        <v>34600</v>
      </c>
      <c r="C2032" s="101">
        <v>410.18</v>
      </c>
      <c r="D2032" s="102">
        <v>250.18</v>
      </c>
      <c r="E2032" s="102">
        <f t="shared" si="37"/>
        <v>34.65096952908587</v>
      </c>
      <c r="F2032" s="77">
        <v>5</v>
      </c>
      <c r="G2032" s="77">
        <v>0</v>
      </c>
      <c r="H2032" s="77">
        <v>0</v>
      </c>
      <c r="J2032" s="77">
        <f t="shared" si="36"/>
        <v>5</v>
      </c>
      <c r="K2032" s="103">
        <v>74.680000000000007</v>
      </c>
      <c r="L2032" s="104">
        <v>2.08</v>
      </c>
      <c r="M2032" s="105">
        <v>72.599999999999994</v>
      </c>
      <c r="N2032" s="76">
        <f t="shared" si="35"/>
        <v>6.4399999999999977</v>
      </c>
    </row>
    <row r="2033" spans="1:14" x14ac:dyDescent="0.25">
      <c r="A2033" s="100">
        <v>998</v>
      </c>
      <c r="B2033" s="107">
        <v>34601</v>
      </c>
      <c r="C2033" s="101">
        <v>410.32</v>
      </c>
      <c r="D2033" s="102">
        <v>251.62</v>
      </c>
      <c r="E2033" s="102">
        <f t="shared" si="37"/>
        <v>34.850415512465375</v>
      </c>
      <c r="F2033" s="77">
        <v>4.04</v>
      </c>
      <c r="G2033" s="77">
        <v>0</v>
      </c>
      <c r="H2033" s="77">
        <v>0</v>
      </c>
      <c r="J2033" s="77">
        <f t="shared" si="36"/>
        <v>4.04</v>
      </c>
      <c r="K2033" s="103">
        <v>1.57</v>
      </c>
      <c r="L2033" s="104">
        <v>1.57</v>
      </c>
      <c r="M2033" s="105">
        <v>0</v>
      </c>
      <c r="N2033" s="76">
        <f t="shared" si="35"/>
        <v>7.2200000000000069</v>
      </c>
    </row>
    <row r="2034" spans="1:14" x14ac:dyDescent="0.25">
      <c r="A2034" s="100">
        <v>999</v>
      </c>
      <c r="B2034" s="107">
        <v>34602</v>
      </c>
      <c r="C2034" s="101">
        <v>410.61</v>
      </c>
      <c r="D2034" s="102">
        <v>254.8</v>
      </c>
      <c r="E2034" s="102">
        <f t="shared" si="37"/>
        <v>35.290858725761773</v>
      </c>
      <c r="F2034" s="77">
        <v>2.2400000000000002</v>
      </c>
      <c r="G2034" s="77">
        <v>0</v>
      </c>
      <c r="H2034" s="77">
        <v>0</v>
      </c>
      <c r="J2034" s="77">
        <f t="shared" si="36"/>
        <v>2.2400000000000002</v>
      </c>
      <c r="K2034" s="103">
        <v>0.78</v>
      </c>
      <c r="L2034" s="104">
        <v>0.78</v>
      </c>
      <c r="M2034" s="105">
        <v>0</v>
      </c>
      <c r="N2034" s="76">
        <f t="shared" si="35"/>
        <v>7.4299999999999979</v>
      </c>
    </row>
    <row r="2035" spans="1:14" x14ac:dyDescent="0.25">
      <c r="A2035" s="100">
        <v>1000</v>
      </c>
      <c r="B2035" s="107">
        <v>34603</v>
      </c>
      <c r="C2035" s="101">
        <v>411.09</v>
      </c>
      <c r="D2035" s="102">
        <v>259.99</v>
      </c>
      <c r="E2035" s="102">
        <f t="shared" si="37"/>
        <v>36.00969529085873</v>
      </c>
      <c r="F2035" s="77">
        <v>1.44</v>
      </c>
      <c r="G2035" s="77">
        <v>0</v>
      </c>
      <c r="H2035" s="77">
        <v>0</v>
      </c>
      <c r="J2035" s="77">
        <f t="shared" si="36"/>
        <v>1.44</v>
      </c>
      <c r="K2035" s="103">
        <v>0.4</v>
      </c>
      <c r="L2035" s="104">
        <v>0.4</v>
      </c>
      <c r="M2035" s="105">
        <v>0</v>
      </c>
      <c r="N2035" s="76">
        <f t="shared" si="35"/>
        <v>3.8600000000000159</v>
      </c>
    </row>
    <row r="2036" spans="1:14" x14ac:dyDescent="0.25">
      <c r="A2036" s="100">
        <v>1001</v>
      </c>
      <c r="B2036" s="107">
        <v>34604</v>
      </c>
      <c r="C2036" s="101">
        <v>411.31</v>
      </c>
      <c r="D2036" s="102">
        <v>262.41000000000003</v>
      </c>
      <c r="E2036" s="102">
        <f t="shared" si="37"/>
        <v>36.344875346260395</v>
      </c>
      <c r="F2036" s="77">
        <v>3.24</v>
      </c>
      <c r="G2036" s="77">
        <v>0</v>
      </c>
      <c r="H2036" s="77">
        <v>0</v>
      </c>
      <c r="J2036" s="77">
        <f t="shared" si="36"/>
        <v>3.24</v>
      </c>
      <c r="K2036" s="103">
        <v>1.0900000000000001</v>
      </c>
      <c r="L2036" s="104">
        <v>1.0900000000000001</v>
      </c>
      <c r="M2036" s="105">
        <v>0</v>
      </c>
      <c r="N2036" s="76">
        <f t="shared" si="35"/>
        <v>4.8899999999999775</v>
      </c>
    </row>
    <row r="2037" spans="1:14" x14ac:dyDescent="0.25">
      <c r="A2037" s="100">
        <v>1002</v>
      </c>
      <c r="B2037" s="107">
        <v>34605</v>
      </c>
      <c r="C2037" s="101">
        <v>411.46</v>
      </c>
      <c r="D2037" s="102">
        <v>264.06</v>
      </c>
      <c r="E2037" s="102">
        <f t="shared" si="37"/>
        <v>36.573407202216067</v>
      </c>
      <c r="F2037" s="77">
        <v>4.4000000000000004</v>
      </c>
      <c r="G2037" s="77">
        <v>0</v>
      </c>
      <c r="H2037" s="77">
        <v>0</v>
      </c>
      <c r="J2037" s="77">
        <f t="shared" si="36"/>
        <v>4.4000000000000004</v>
      </c>
      <c r="K2037" s="103">
        <v>3.52</v>
      </c>
      <c r="L2037" s="104">
        <v>1.76</v>
      </c>
      <c r="M2037" s="105">
        <v>1.76</v>
      </c>
      <c r="N2037" s="76">
        <f t="shared" si="35"/>
        <v>5.3200000000000163</v>
      </c>
    </row>
    <row r="2038" spans="1:14" x14ac:dyDescent="0.25">
      <c r="A2038" s="100">
        <v>1003</v>
      </c>
      <c r="B2038" s="107">
        <v>34606</v>
      </c>
      <c r="C2038" s="101">
        <v>411.54</v>
      </c>
      <c r="D2038" s="102">
        <v>264.98</v>
      </c>
      <c r="E2038" s="102">
        <f t="shared" si="37"/>
        <v>36.70083102493075</v>
      </c>
      <c r="F2038" s="77">
        <v>2.89</v>
      </c>
      <c r="G2038" s="77">
        <v>0</v>
      </c>
      <c r="H2038" s="77">
        <v>0</v>
      </c>
      <c r="J2038" s="77">
        <f t="shared" si="36"/>
        <v>2.89</v>
      </c>
      <c r="K2038" s="103">
        <v>3.52</v>
      </c>
      <c r="L2038" s="104">
        <v>1.1200000000000001</v>
      </c>
      <c r="M2038" s="105">
        <v>2.4</v>
      </c>
      <c r="N2038" s="76">
        <f t="shared" si="35"/>
        <v>6.0299999999999869</v>
      </c>
    </row>
    <row r="2039" spans="1:14" x14ac:dyDescent="0.25">
      <c r="A2039" s="100">
        <v>1004</v>
      </c>
      <c r="B2039" s="107">
        <v>34607</v>
      </c>
      <c r="C2039" s="101">
        <v>411.82</v>
      </c>
      <c r="D2039" s="102">
        <v>268.12</v>
      </c>
      <c r="E2039" s="102">
        <f t="shared" si="37"/>
        <v>37.135734072022167</v>
      </c>
      <c r="F2039" s="77">
        <v>3.91</v>
      </c>
      <c r="G2039" s="77">
        <v>0</v>
      </c>
      <c r="H2039" s="77">
        <v>0</v>
      </c>
      <c r="J2039" s="77">
        <f t="shared" si="36"/>
        <v>3.91</v>
      </c>
      <c r="K2039" s="103">
        <v>10.39</v>
      </c>
      <c r="L2039" s="104">
        <v>1.39</v>
      </c>
      <c r="M2039" s="105">
        <v>9</v>
      </c>
      <c r="N2039" s="76">
        <f t="shared" si="35"/>
        <v>8.6199999999999797</v>
      </c>
    </row>
    <row r="2040" spans="1:14" x14ac:dyDescent="0.25">
      <c r="A2040" s="100">
        <v>1005</v>
      </c>
      <c r="B2040" s="107">
        <v>34608</v>
      </c>
      <c r="C2040" s="101">
        <v>412.23</v>
      </c>
      <c r="D2040" s="102">
        <v>272.83</v>
      </c>
      <c r="E2040" s="102">
        <f t="shared" si="37"/>
        <v>37.788088642659275</v>
      </c>
      <c r="F2040" s="77">
        <v>2.29</v>
      </c>
      <c r="G2040" s="77">
        <v>0</v>
      </c>
      <c r="H2040" s="77">
        <v>0</v>
      </c>
      <c r="J2040" s="77">
        <f t="shared" si="36"/>
        <v>2.29</v>
      </c>
      <c r="K2040" s="103">
        <v>13.72</v>
      </c>
      <c r="L2040" s="104">
        <v>0.72</v>
      </c>
      <c r="M2040" s="105">
        <v>13</v>
      </c>
      <c r="N2040" s="76">
        <f t="shared" si="35"/>
        <v>7.5499999999999909</v>
      </c>
    </row>
    <row r="2041" spans="1:14" x14ac:dyDescent="0.25">
      <c r="A2041" s="100">
        <v>1006</v>
      </c>
      <c r="B2041" s="107">
        <v>34609</v>
      </c>
      <c r="C2041" s="101">
        <v>412.69</v>
      </c>
      <c r="D2041" s="102">
        <v>278.08999999999997</v>
      </c>
      <c r="E2041" s="102">
        <f t="shared" si="37"/>
        <v>38.516620498614955</v>
      </c>
      <c r="F2041" s="77">
        <v>1.08</v>
      </c>
      <c r="G2041" s="77">
        <v>0</v>
      </c>
      <c r="H2041" s="77">
        <v>0</v>
      </c>
      <c r="J2041" s="77">
        <f t="shared" si="36"/>
        <v>1.08</v>
      </c>
      <c r="K2041" s="103">
        <v>12.55</v>
      </c>
      <c r="L2041" s="104">
        <v>0.25</v>
      </c>
      <c r="M2041" s="105">
        <v>12.3</v>
      </c>
      <c r="N2041" s="76">
        <f t="shared" si="35"/>
        <v>7.8100000000000183</v>
      </c>
    </row>
    <row r="2042" spans="1:14" x14ac:dyDescent="0.25">
      <c r="A2042" s="100">
        <v>1007</v>
      </c>
      <c r="B2042" s="107">
        <v>34610</v>
      </c>
      <c r="C2042" s="101">
        <v>413.26</v>
      </c>
      <c r="D2042" s="102">
        <v>284.82</v>
      </c>
      <c r="E2042" s="102">
        <f t="shared" si="37"/>
        <v>39.448753462603875</v>
      </c>
      <c r="F2042" s="77">
        <v>2.61</v>
      </c>
      <c r="G2042" s="77">
        <v>0</v>
      </c>
      <c r="H2042" s="77">
        <v>0</v>
      </c>
      <c r="J2042" s="77">
        <f t="shared" si="36"/>
        <v>2.61</v>
      </c>
      <c r="K2042" s="103">
        <v>6.04</v>
      </c>
      <c r="L2042" s="104">
        <v>0.84</v>
      </c>
      <c r="M2042" s="105">
        <v>5.2</v>
      </c>
      <c r="N2042" s="76">
        <f t="shared" si="35"/>
        <v>10.049999999999997</v>
      </c>
    </row>
    <row r="2043" spans="1:14" x14ac:dyDescent="0.25">
      <c r="A2043" s="100">
        <v>1008</v>
      </c>
      <c r="B2043" s="107">
        <v>34611</v>
      </c>
      <c r="C2043" s="101">
        <v>413.88</v>
      </c>
      <c r="D2043" s="102">
        <v>292.26</v>
      </c>
      <c r="E2043" s="102">
        <f t="shared" si="37"/>
        <v>40.479224376731295</v>
      </c>
      <c r="F2043" s="77">
        <v>2.31</v>
      </c>
      <c r="G2043" s="77">
        <v>0</v>
      </c>
      <c r="H2043" s="77">
        <v>0</v>
      </c>
      <c r="J2043" s="77">
        <f t="shared" si="36"/>
        <v>2.31</v>
      </c>
      <c r="K2043" s="103">
        <v>13.05</v>
      </c>
      <c r="L2043" s="104">
        <v>0.75</v>
      </c>
      <c r="M2043" s="105">
        <v>12.3</v>
      </c>
      <c r="N2043" s="76">
        <f t="shared" si="35"/>
        <v>10.790000000000019</v>
      </c>
    </row>
    <row r="2044" spans="1:14" x14ac:dyDescent="0.25">
      <c r="A2044" s="100">
        <v>1009</v>
      </c>
      <c r="B2044" s="107">
        <v>34612</v>
      </c>
      <c r="C2044" s="101">
        <v>414.57</v>
      </c>
      <c r="D2044" s="102">
        <v>300.74</v>
      </c>
      <c r="E2044" s="102">
        <f t="shared" si="37"/>
        <v>41.653739612188367</v>
      </c>
      <c r="F2044" s="77">
        <v>3.28</v>
      </c>
      <c r="G2044" s="77">
        <v>0</v>
      </c>
      <c r="H2044" s="77">
        <v>0</v>
      </c>
      <c r="J2044" s="77">
        <f t="shared" si="36"/>
        <v>3.28</v>
      </c>
      <c r="K2044" s="103">
        <v>1.21</v>
      </c>
      <c r="L2044" s="104">
        <v>1.21</v>
      </c>
      <c r="M2044" s="105">
        <v>0</v>
      </c>
      <c r="N2044" s="76">
        <f t="shared" si="35"/>
        <v>10.200000000000015</v>
      </c>
    </row>
    <row r="2045" spans="1:14" x14ac:dyDescent="0.25">
      <c r="A2045" s="100">
        <v>1010</v>
      </c>
      <c r="B2045" s="107">
        <v>34613</v>
      </c>
      <c r="C2045" s="101">
        <v>415.12</v>
      </c>
      <c r="D2045" s="102">
        <v>307.66000000000003</v>
      </c>
      <c r="E2045" s="102">
        <f t="shared" si="37"/>
        <v>42.612188365650972</v>
      </c>
      <c r="F2045" s="77">
        <v>3.35</v>
      </c>
      <c r="G2045" s="77">
        <v>0</v>
      </c>
      <c r="H2045" s="77">
        <v>0</v>
      </c>
      <c r="J2045" s="77">
        <f t="shared" si="36"/>
        <v>3.35</v>
      </c>
      <c r="K2045" s="103">
        <v>1.19</v>
      </c>
      <c r="L2045" s="104">
        <v>1.19</v>
      </c>
      <c r="M2045" s="105">
        <v>0</v>
      </c>
      <c r="N2045" s="76">
        <f t="shared" si="35"/>
        <v>9.1</v>
      </c>
    </row>
    <row r="2046" spans="1:14" x14ac:dyDescent="0.25">
      <c r="A2046" s="100">
        <v>1011</v>
      </c>
      <c r="B2046" s="107">
        <v>34614</v>
      </c>
      <c r="C2046" s="101">
        <v>415.57</v>
      </c>
      <c r="D2046" s="102">
        <v>313.41000000000003</v>
      </c>
      <c r="E2046" s="102">
        <f t="shared" si="37"/>
        <v>43.408587257617732</v>
      </c>
      <c r="F2046" s="77">
        <v>3.38</v>
      </c>
      <c r="G2046" s="77">
        <v>0</v>
      </c>
      <c r="H2046" s="77">
        <v>0</v>
      </c>
      <c r="J2046" s="77">
        <f t="shared" si="36"/>
        <v>3.38</v>
      </c>
      <c r="K2046" s="103">
        <v>17.39</v>
      </c>
      <c r="L2046" s="104">
        <v>1.39</v>
      </c>
      <c r="M2046" s="105">
        <v>16</v>
      </c>
      <c r="N2046" s="76">
        <f t="shared" si="35"/>
        <v>7.799999999999959</v>
      </c>
    </row>
    <row r="2047" spans="1:14" x14ac:dyDescent="0.25">
      <c r="A2047" s="100">
        <v>1012</v>
      </c>
      <c r="B2047" s="107">
        <v>34615</v>
      </c>
      <c r="C2047" s="101">
        <v>415.91</v>
      </c>
      <c r="D2047" s="102">
        <v>317.83</v>
      </c>
      <c r="E2047" s="102">
        <f t="shared" si="37"/>
        <v>44.02077562326869</v>
      </c>
      <c r="F2047" s="77">
        <v>2.71</v>
      </c>
      <c r="G2047" s="77">
        <v>0</v>
      </c>
      <c r="H2047" s="77">
        <v>0</v>
      </c>
      <c r="J2047" s="77">
        <f t="shared" si="36"/>
        <v>2.71</v>
      </c>
      <c r="K2047" s="103">
        <v>8.83</v>
      </c>
      <c r="L2047" s="104">
        <v>0.83</v>
      </c>
      <c r="M2047" s="105">
        <v>8</v>
      </c>
      <c r="N2047" s="76">
        <f t="shared" si="35"/>
        <v>10.48000000000004</v>
      </c>
    </row>
    <row r="2048" spans="1:14" x14ac:dyDescent="0.25">
      <c r="A2048" s="100">
        <v>1013</v>
      </c>
      <c r="B2048" s="107">
        <v>34616</v>
      </c>
      <c r="C2048" s="101">
        <v>416.5</v>
      </c>
      <c r="D2048" s="102">
        <v>325.60000000000002</v>
      </c>
      <c r="E2048" s="102">
        <f t="shared" si="37"/>
        <v>45.096952908587262</v>
      </c>
      <c r="F2048" s="77">
        <v>2.7</v>
      </c>
      <c r="G2048" s="77">
        <v>0</v>
      </c>
      <c r="H2048" s="77">
        <v>0</v>
      </c>
      <c r="J2048" s="77">
        <f t="shared" si="36"/>
        <v>2.7</v>
      </c>
      <c r="K2048" s="103">
        <v>0.88</v>
      </c>
      <c r="L2048" s="104">
        <v>0.88</v>
      </c>
      <c r="M2048" s="105">
        <v>0</v>
      </c>
      <c r="N2048" s="76">
        <f t="shared" si="35"/>
        <v>10.279999999999983</v>
      </c>
    </row>
    <row r="2049" spans="1:14" x14ac:dyDescent="0.25">
      <c r="A2049" s="100">
        <v>1014</v>
      </c>
      <c r="B2049" s="107">
        <v>34617</v>
      </c>
      <c r="C2049" s="101">
        <v>417.07</v>
      </c>
      <c r="D2049" s="102">
        <v>333.18</v>
      </c>
      <c r="E2049" s="102">
        <f t="shared" si="37"/>
        <v>46.146814404432135</v>
      </c>
      <c r="F2049" s="77">
        <v>5.13</v>
      </c>
      <c r="G2049" s="77">
        <v>0</v>
      </c>
      <c r="H2049" s="77">
        <v>0</v>
      </c>
      <c r="J2049" s="77">
        <f t="shared" si="36"/>
        <v>5.13</v>
      </c>
      <c r="K2049" s="103">
        <v>10.49</v>
      </c>
      <c r="L2049" s="104">
        <v>2.29</v>
      </c>
      <c r="M2049" s="105">
        <v>8.1999999999999993</v>
      </c>
      <c r="N2049" s="76">
        <f t="shared" si="35"/>
        <v>8.2500000000000036</v>
      </c>
    </row>
    <row r="2050" spans="1:14" x14ac:dyDescent="0.25">
      <c r="A2050" s="100">
        <v>1015</v>
      </c>
      <c r="B2050" s="107">
        <v>34618</v>
      </c>
      <c r="C2050" s="101">
        <v>417.3</v>
      </c>
      <c r="D2050" s="102">
        <v>336.3</v>
      </c>
      <c r="E2050" s="102">
        <f t="shared" si="37"/>
        <v>46.578947368421055</v>
      </c>
      <c r="F2050" s="77">
        <v>4.6900000000000004</v>
      </c>
      <c r="G2050" s="77">
        <v>0</v>
      </c>
      <c r="H2050" s="77">
        <v>0</v>
      </c>
      <c r="J2050" s="77">
        <f t="shared" si="36"/>
        <v>4.6900000000000004</v>
      </c>
      <c r="K2050" s="103">
        <v>2.63</v>
      </c>
      <c r="L2050" s="104">
        <v>2.0299999999999998</v>
      </c>
      <c r="M2050" s="105">
        <v>0.6</v>
      </c>
      <c r="N2050" s="76">
        <f t="shared" si="35"/>
        <v>6.6499999999999799</v>
      </c>
    </row>
    <row r="2051" spans="1:14" x14ac:dyDescent="0.25">
      <c r="A2051" s="100">
        <v>1016</v>
      </c>
      <c r="B2051" s="107">
        <v>34619</v>
      </c>
      <c r="C2051" s="101">
        <v>417.44</v>
      </c>
      <c r="D2051" s="102">
        <v>338.26</v>
      </c>
      <c r="E2051" s="102">
        <f t="shared" si="37"/>
        <v>46.850415512465368</v>
      </c>
      <c r="F2051" s="77">
        <v>4.13</v>
      </c>
      <c r="G2051" s="77">
        <v>0</v>
      </c>
      <c r="H2051" s="77">
        <v>0</v>
      </c>
      <c r="J2051" s="77">
        <f t="shared" si="36"/>
        <v>4.13</v>
      </c>
      <c r="K2051" s="103">
        <v>5.38</v>
      </c>
      <c r="L2051" s="104">
        <v>1.48</v>
      </c>
      <c r="M2051" s="105">
        <v>3.9</v>
      </c>
      <c r="N2051" s="76">
        <f t="shared" si="35"/>
        <v>5.7500000000000044</v>
      </c>
    </row>
    <row r="2052" spans="1:14" x14ac:dyDescent="0.25">
      <c r="A2052" s="100">
        <v>1017</v>
      </c>
      <c r="B2052" s="107">
        <v>34620</v>
      </c>
      <c r="C2052" s="101">
        <v>417.56</v>
      </c>
      <c r="D2052" s="102">
        <v>339.88</v>
      </c>
      <c r="E2052" s="102">
        <f t="shared" si="37"/>
        <v>47.074792243767313</v>
      </c>
      <c r="F2052" s="77">
        <v>5.25</v>
      </c>
      <c r="G2052" s="77">
        <v>0</v>
      </c>
      <c r="H2052" s="77">
        <v>0</v>
      </c>
      <c r="J2052" s="77">
        <f t="shared" si="36"/>
        <v>5.25</v>
      </c>
      <c r="K2052" s="103">
        <v>2.0699999999999998</v>
      </c>
      <c r="L2052" s="104">
        <v>2.0699999999999998</v>
      </c>
      <c r="M2052" s="105">
        <v>0</v>
      </c>
      <c r="N2052" s="76">
        <f t="shared" si="35"/>
        <v>6.75</v>
      </c>
    </row>
    <row r="2053" spans="1:14" x14ac:dyDescent="0.25">
      <c r="A2053" s="100">
        <v>1018</v>
      </c>
      <c r="B2053" s="107">
        <v>34621</v>
      </c>
      <c r="C2053" s="101">
        <v>417.67</v>
      </c>
      <c r="D2053" s="102">
        <v>341.38</v>
      </c>
      <c r="E2053" s="102">
        <f t="shared" si="37"/>
        <v>47.282548476454295</v>
      </c>
      <c r="F2053" s="77">
        <v>5.05</v>
      </c>
      <c r="G2053" s="77">
        <v>0</v>
      </c>
      <c r="H2053" s="77">
        <v>0</v>
      </c>
      <c r="J2053" s="77">
        <f t="shared" si="36"/>
        <v>5.05</v>
      </c>
      <c r="K2053" s="103">
        <v>32.04</v>
      </c>
      <c r="L2053" s="104">
        <v>2.04</v>
      </c>
      <c r="M2053" s="105">
        <v>30</v>
      </c>
      <c r="N2053" s="76">
        <f t="shared" si="35"/>
        <v>13.730000000000008</v>
      </c>
    </row>
    <row r="2054" spans="1:14" x14ac:dyDescent="0.25">
      <c r="A2054" s="100">
        <v>1019</v>
      </c>
      <c r="B2054" s="107">
        <v>34622</v>
      </c>
      <c r="C2054" s="101">
        <v>418.29</v>
      </c>
      <c r="D2054" s="102">
        <v>350.06</v>
      </c>
      <c r="E2054" s="102">
        <f t="shared" si="37"/>
        <v>48.48476454293629</v>
      </c>
      <c r="F2054" s="77">
        <v>3.97</v>
      </c>
      <c r="G2054" s="77">
        <v>0</v>
      </c>
      <c r="H2054" s="77">
        <v>0</v>
      </c>
      <c r="J2054" s="77">
        <f t="shared" si="36"/>
        <v>3.97</v>
      </c>
      <c r="K2054" s="103">
        <v>1.87</v>
      </c>
      <c r="L2054" s="104">
        <v>1.57</v>
      </c>
      <c r="M2054" s="105">
        <v>0.3</v>
      </c>
      <c r="N2054" s="76">
        <f t="shared" si="35"/>
        <v>9.0100000000000211</v>
      </c>
    </row>
    <row r="2055" spans="1:14" x14ac:dyDescent="0.25">
      <c r="A2055" s="100">
        <v>1020</v>
      </c>
      <c r="B2055" s="107">
        <v>34623</v>
      </c>
      <c r="C2055" s="101">
        <v>418.65</v>
      </c>
      <c r="D2055" s="102">
        <v>355.1</v>
      </c>
      <c r="E2055" s="102">
        <f t="shared" si="37"/>
        <v>49.18282548476455</v>
      </c>
      <c r="F2055" s="77">
        <v>3.9</v>
      </c>
      <c r="G2055" s="77">
        <v>0</v>
      </c>
      <c r="H2055" s="77">
        <v>0</v>
      </c>
      <c r="J2055" s="77">
        <f t="shared" si="36"/>
        <v>3.9</v>
      </c>
      <c r="K2055" s="103">
        <v>1.32</v>
      </c>
      <c r="L2055" s="104">
        <v>1.32</v>
      </c>
      <c r="M2055" s="105">
        <v>0</v>
      </c>
      <c r="N2055" s="76">
        <f t="shared" si="35"/>
        <v>6.5200000000000049</v>
      </c>
    </row>
    <row r="2056" spans="1:14" x14ac:dyDescent="0.25">
      <c r="A2056" s="100">
        <v>1021</v>
      </c>
      <c r="B2056" s="107">
        <v>34624</v>
      </c>
      <c r="C2056" s="101">
        <v>418.83</v>
      </c>
      <c r="D2056" s="102">
        <v>357.72</v>
      </c>
      <c r="E2056" s="102">
        <f t="shared" si="37"/>
        <v>49.545706371191137</v>
      </c>
      <c r="F2056" s="77">
        <v>5.7</v>
      </c>
      <c r="G2056" s="77">
        <v>0</v>
      </c>
      <c r="H2056" s="77">
        <v>0</v>
      </c>
      <c r="J2056" s="77">
        <f t="shared" si="36"/>
        <v>5.7</v>
      </c>
      <c r="K2056" s="103">
        <v>22.93</v>
      </c>
      <c r="L2056" s="104">
        <v>2.4300000000000002</v>
      </c>
      <c r="M2056" s="105">
        <v>20.5</v>
      </c>
      <c r="N2056" s="76">
        <f t="shared" ref="N2056:N2119" si="38">+D2057-D2056+J2056</f>
        <v>11.129999999999949</v>
      </c>
    </row>
    <row r="2057" spans="1:14" x14ac:dyDescent="0.25">
      <c r="A2057" s="100">
        <v>1022</v>
      </c>
      <c r="B2057" s="107">
        <v>34625</v>
      </c>
      <c r="C2057" s="101">
        <v>419.21</v>
      </c>
      <c r="D2057" s="102">
        <v>363.15</v>
      </c>
      <c r="E2057" s="102">
        <f t="shared" si="37"/>
        <v>50.297783933518005</v>
      </c>
      <c r="F2057" s="77">
        <v>2.0699999999999998</v>
      </c>
      <c r="G2057" s="77">
        <v>0</v>
      </c>
      <c r="H2057" s="77">
        <v>0</v>
      </c>
      <c r="J2057" s="77">
        <f t="shared" si="36"/>
        <v>2.0699999999999998</v>
      </c>
      <c r="K2057" s="103">
        <v>8.08</v>
      </c>
      <c r="L2057" s="104">
        <v>0.57999999999999996</v>
      </c>
      <c r="M2057" s="105">
        <v>7.5</v>
      </c>
      <c r="N2057" s="76">
        <f t="shared" si="38"/>
        <v>12.670000000000023</v>
      </c>
    </row>
    <row r="2058" spans="1:14" x14ac:dyDescent="0.25">
      <c r="A2058" s="100">
        <v>1023</v>
      </c>
      <c r="B2058" s="107">
        <v>34626</v>
      </c>
      <c r="C2058" s="101">
        <v>419.93</v>
      </c>
      <c r="D2058" s="102">
        <v>373.75</v>
      </c>
      <c r="E2058" s="102">
        <f t="shared" si="37"/>
        <v>51.765927977839333</v>
      </c>
      <c r="F2058" s="77">
        <v>5.69</v>
      </c>
      <c r="G2058" s="77">
        <v>0</v>
      </c>
      <c r="H2058" s="77">
        <v>0</v>
      </c>
      <c r="J2058" s="77">
        <f t="shared" si="36"/>
        <v>5.69</v>
      </c>
      <c r="K2058" s="103">
        <v>2.41</v>
      </c>
      <c r="L2058" s="104">
        <v>2.41</v>
      </c>
      <c r="M2058" s="105">
        <v>0</v>
      </c>
      <c r="N2058" s="76">
        <f t="shared" si="38"/>
        <v>11.13999999999999</v>
      </c>
    </row>
    <row r="2059" spans="1:14" x14ac:dyDescent="0.25">
      <c r="A2059" s="100">
        <v>1024</v>
      </c>
      <c r="B2059" s="107">
        <v>34627</v>
      </c>
      <c r="C2059" s="101">
        <v>420.3</v>
      </c>
      <c r="D2059" s="102">
        <v>379.2</v>
      </c>
      <c r="E2059" s="102">
        <f t="shared" si="37"/>
        <v>52.520775623268698</v>
      </c>
      <c r="F2059" s="77">
        <v>5.38</v>
      </c>
      <c r="G2059" s="77">
        <v>0</v>
      </c>
      <c r="H2059" s="77">
        <v>0</v>
      </c>
      <c r="J2059" s="77">
        <f t="shared" si="36"/>
        <v>5.38</v>
      </c>
      <c r="K2059" s="103">
        <v>10.27</v>
      </c>
      <c r="L2059" s="104">
        <v>1.97</v>
      </c>
      <c r="M2059" s="105">
        <v>8.3000000000000007</v>
      </c>
      <c r="N2059" s="76">
        <f t="shared" si="38"/>
        <v>8.6999999999999922</v>
      </c>
    </row>
    <row r="2060" spans="1:14" x14ac:dyDescent="0.25">
      <c r="A2060" s="100">
        <v>1025</v>
      </c>
      <c r="B2060" s="107">
        <v>34628</v>
      </c>
      <c r="C2060" s="101">
        <v>420.52</v>
      </c>
      <c r="D2060" s="102">
        <v>382.52</v>
      </c>
      <c r="E2060" s="102">
        <f t="shared" si="37"/>
        <v>52.98060941828254</v>
      </c>
      <c r="F2060" s="77">
        <v>5.04</v>
      </c>
      <c r="G2060" s="77">
        <v>0</v>
      </c>
      <c r="H2060" s="77">
        <v>0</v>
      </c>
      <c r="J2060" s="77">
        <f t="shared" si="36"/>
        <v>5.04</v>
      </c>
      <c r="K2060" s="103">
        <v>3.5</v>
      </c>
      <c r="L2060" s="104">
        <v>2</v>
      </c>
      <c r="M2060" s="105">
        <v>1.5</v>
      </c>
      <c r="N2060" s="76">
        <f t="shared" si="38"/>
        <v>6.7700000000000182</v>
      </c>
    </row>
    <row r="2061" spans="1:14" x14ac:dyDescent="0.25">
      <c r="A2061" s="100">
        <v>1026</v>
      </c>
      <c r="B2061" s="107">
        <v>34629</v>
      </c>
      <c r="C2061" s="101">
        <v>420.63</v>
      </c>
      <c r="D2061" s="102">
        <v>384.25</v>
      </c>
      <c r="E2061" s="102">
        <f t="shared" si="37"/>
        <v>53.220221606648202</v>
      </c>
      <c r="F2061" s="77">
        <v>3.95</v>
      </c>
      <c r="G2061" s="77">
        <v>0</v>
      </c>
      <c r="H2061" s="77">
        <v>0</v>
      </c>
      <c r="J2061" s="77">
        <f t="shared" si="36"/>
        <v>3.95</v>
      </c>
      <c r="K2061" s="103">
        <v>43.64</v>
      </c>
      <c r="L2061" s="104">
        <v>1.64</v>
      </c>
      <c r="M2061" s="105">
        <v>42</v>
      </c>
      <c r="N2061" s="76">
        <f t="shared" si="38"/>
        <v>20.079999999999995</v>
      </c>
    </row>
    <row r="2062" spans="1:14" x14ac:dyDescent="0.25">
      <c r="A2062" s="100">
        <v>1027</v>
      </c>
      <c r="B2062" s="107">
        <v>34630</v>
      </c>
      <c r="C2062" s="101">
        <v>421.68</v>
      </c>
      <c r="D2062" s="102">
        <v>400.38</v>
      </c>
      <c r="E2062" s="102">
        <f t="shared" si="37"/>
        <v>55.454293628808863</v>
      </c>
      <c r="F2062" s="77">
        <v>4.62</v>
      </c>
      <c r="G2062" s="77">
        <v>0</v>
      </c>
      <c r="H2062" s="77">
        <v>0</v>
      </c>
      <c r="J2062" s="77">
        <f t="shared" si="36"/>
        <v>4.62</v>
      </c>
      <c r="K2062" s="103">
        <v>40.159999999999997</v>
      </c>
      <c r="L2062" s="104">
        <v>1.96</v>
      </c>
      <c r="M2062" s="105">
        <v>38.200000000000003</v>
      </c>
      <c r="N2062" s="76">
        <f t="shared" si="38"/>
        <v>21.040000000000017</v>
      </c>
    </row>
    <row r="2063" spans="1:14" x14ac:dyDescent="0.25">
      <c r="A2063" s="100">
        <v>1028</v>
      </c>
      <c r="B2063" s="107">
        <v>34631</v>
      </c>
      <c r="C2063" s="101">
        <v>422.7</v>
      </c>
      <c r="D2063" s="102">
        <v>416.8</v>
      </c>
      <c r="E2063" s="102">
        <f t="shared" si="37"/>
        <v>57.72853185595568</v>
      </c>
      <c r="F2063" s="77">
        <v>2.0499999999999998</v>
      </c>
      <c r="G2063" s="77">
        <v>0</v>
      </c>
      <c r="H2063" s="77">
        <v>0</v>
      </c>
      <c r="J2063" s="77">
        <f t="shared" si="36"/>
        <v>2.0499999999999998</v>
      </c>
      <c r="K2063" s="103">
        <v>6.44</v>
      </c>
      <c r="L2063" s="104">
        <v>0.44</v>
      </c>
      <c r="M2063" s="105">
        <v>6</v>
      </c>
      <c r="N2063" s="76">
        <f t="shared" si="38"/>
        <v>17.989999999999998</v>
      </c>
    </row>
    <row r="2064" spans="1:14" x14ac:dyDescent="0.25">
      <c r="A2064" s="100">
        <v>1029</v>
      </c>
      <c r="B2064" s="107">
        <v>34632</v>
      </c>
      <c r="C2064" s="101">
        <v>423.69</v>
      </c>
      <c r="D2064" s="102">
        <v>432.74</v>
      </c>
      <c r="E2064" s="102">
        <f t="shared" si="37"/>
        <v>59.936288088642662</v>
      </c>
      <c r="F2064" s="77">
        <v>2.4900000000000002</v>
      </c>
      <c r="G2064" s="77">
        <v>0</v>
      </c>
      <c r="H2064" s="77">
        <v>0</v>
      </c>
      <c r="J2064" s="77">
        <f t="shared" si="36"/>
        <v>2.4900000000000002</v>
      </c>
      <c r="K2064" s="103">
        <v>25.76</v>
      </c>
      <c r="L2064" s="104">
        <v>0.76</v>
      </c>
      <c r="M2064" s="105">
        <v>25</v>
      </c>
      <c r="N2064" s="76">
        <f t="shared" si="38"/>
        <v>19.790000000000013</v>
      </c>
    </row>
    <row r="2065" spans="1:14" x14ac:dyDescent="0.25">
      <c r="A2065" s="100">
        <v>1030</v>
      </c>
      <c r="B2065" s="107">
        <v>34633</v>
      </c>
      <c r="C2065" s="101">
        <v>424.72</v>
      </c>
      <c r="D2065" s="102">
        <v>450.04</v>
      </c>
      <c r="E2065" s="102">
        <f t="shared" si="37"/>
        <v>62.332409972299175</v>
      </c>
      <c r="F2065" s="77">
        <v>3.17</v>
      </c>
      <c r="G2065" s="77">
        <v>0</v>
      </c>
      <c r="H2065" s="77">
        <v>0</v>
      </c>
      <c r="J2065" s="77">
        <f t="shared" si="36"/>
        <v>3.17</v>
      </c>
      <c r="K2065" s="103">
        <v>15.11</v>
      </c>
      <c r="L2065" s="104">
        <v>1.21</v>
      </c>
      <c r="M2065" s="105">
        <v>13.9</v>
      </c>
      <c r="N2065" s="76">
        <f t="shared" si="38"/>
        <v>25.939999999999984</v>
      </c>
    </row>
    <row r="2066" spans="1:14" x14ac:dyDescent="0.25">
      <c r="A2066" s="100">
        <v>1031</v>
      </c>
      <c r="B2066" s="107">
        <v>34634</v>
      </c>
      <c r="C2066" s="101">
        <v>426.03</v>
      </c>
      <c r="D2066" s="102">
        <v>472.81</v>
      </c>
      <c r="E2066" s="102">
        <f t="shared" si="37"/>
        <v>65.486149584487535</v>
      </c>
      <c r="F2066" s="77">
        <v>2.58</v>
      </c>
      <c r="G2066" s="77">
        <v>0</v>
      </c>
      <c r="H2066" s="77">
        <v>0</v>
      </c>
      <c r="J2066" s="77">
        <f t="shared" si="36"/>
        <v>2.58</v>
      </c>
      <c r="K2066" s="103">
        <v>3.4</v>
      </c>
      <c r="L2066" s="104">
        <v>1</v>
      </c>
      <c r="M2066" s="105">
        <v>2.4</v>
      </c>
      <c r="N2066" s="76">
        <f t="shared" si="38"/>
        <v>17.34999999999998</v>
      </c>
    </row>
    <row r="2067" spans="1:14" x14ac:dyDescent="0.25">
      <c r="A2067" s="100">
        <v>1032</v>
      </c>
      <c r="B2067" s="107">
        <v>34635</v>
      </c>
      <c r="C2067" s="101">
        <v>426.86</v>
      </c>
      <c r="D2067" s="102">
        <v>487.58</v>
      </c>
      <c r="E2067" s="102">
        <f t="shared" si="37"/>
        <v>67.531855955678665</v>
      </c>
      <c r="F2067" s="77">
        <v>3.54</v>
      </c>
      <c r="G2067" s="77">
        <v>0</v>
      </c>
      <c r="H2067" s="77">
        <v>0</v>
      </c>
      <c r="J2067" s="77">
        <f t="shared" si="36"/>
        <v>3.54</v>
      </c>
      <c r="K2067" s="103">
        <v>49.21</v>
      </c>
      <c r="L2067" s="104">
        <v>1.41</v>
      </c>
      <c r="M2067" s="105">
        <v>47.8</v>
      </c>
      <c r="N2067" s="76">
        <f t="shared" si="38"/>
        <v>32.139999999999965</v>
      </c>
    </row>
    <row r="2068" spans="1:14" x14ac:dyDescent="0.25">
      <c r="A2068" s="100">
        <v>1033</v>
      </c>
      <c r="B2068" s="107">
        <v>34636</v>
      </c>
      <c r="C2068" s="101">
        <v>428.41</v>
      </c>
      <c r="D2068" s="102">
        <v>516.17999999999995</v>
      </c>
      <c r="E2068" s="102">
        <f t="shared" si="37"/>
        <v>71.49307479224376</v>
      </c>
      <c r="F2068" s="77">
        <v>2.2000000000000002</v>
      </c>
      <c r="G2068" s="77">
        <v>0</v>
      </c>
      <c r="H2068" s="77">
        <v>0</v>
      </c>
      <c r="J2068" s="77">
        <f t="shared" si="36"/>
        <v>2.2000000000000002</v>
      </c>
      <c r="K2068" s="103">
        <v>14.51</v>
      </c>
      <c r="L2068" s="104">
        <v>0.61</v>
      </c>
      <c r="M2068" s="105">
        <v>13.9</v>
      </c>
      <c r="N2068" s="76">
        <f t="shared" si="38"/>
        <v>23.110000000000081</v>
      </c>
    </row>
    <row r="2069" spans="1:14" x14ac:dyDescent="0.25">
      <c r="A2069" s="100">
        <v>1034</v>
      </c>
      <c r="B2069" s="107">
        <v>34637</v>
      </c>
      <c r="C2069" s="101">
        <v>429.51</v>
      </c>
      <c r="D2069" s="102">
        <v>537.09</v>
      </c>
      <c r="E2069" s="102">
        <f t="shared" si="37"/>
        <v>74.38919667590028</v>
      </c>
      <c r="F2069" s="77">
        <v>2.94</v>
      </c>
      <c r="G2069" s="77">
        <v>0</v>
      </c>
      <c r="H2069" s="77">
        <v>0</v>
      </c>
      <c r="J2069" s="77">
        <f t="shared" si="36"/>
        <v>2.94</v>
      </c>
      <c r="K2069" s="103">
        <v>3.77</v>
      </c>
      <c r="L2069" s="104">
        <v>0.97</v>
      </c>
      <c r="M2069" s="105">
        <v>2.8</v>
      </c>
      <c r="N2069" s="76">
        <f t="shared" si="38"/>
        <v>14.829999999999986</v>
      </c>
    </row>
    <row r="2070" spans="1:14" x14ac:dyDescent="0.25">
      <c r="A2070" s="100">
        <v>1035</v>
      </c>
      <c r="B2070" s="107">
        <v>34638</v>
      </c>
      <c r="C2070" s="101">
        <v>430.12</v>
      </c>
      <c r="D2070" s="102">
        <v>548.98</v>
      </c>
      <c r="E2070" s="102">
        <f t="shared" si="37"/>
        <v>76.036011080332415</v>
      </c>
      <c r="F2070" s="77">
        <v>4.16</v>
      </c>
      <c r="G2070" s="77">
        <v>0</v>
      </c>
      <c r="H2070" s="77">
        <v>0</v>
      </c>
      <c r="J2070" s="77">
        <f t="shared" si="36"/>
        <v>4.16</v>
      </c>
      <c r="K2070" s="103">
        <v>32.590000000000003</v>
      </c>
      <c r="L2070" s="104">
        <v>1.59</v>
      </c>
      <c r="M2070" s="105">
        <v>31</v>
      </c>
      <c r="N2070" s="76">
        <f t="shared" si="38"/>
        <v>19.479999999999936</v>
      </c>
    </row>
    <row r="2071" spans="1:14" x14ac:dyDescent="0.25">
      <c r="A2071" s="100">
        <v>1036</v>
      </c>
      <c r="B2071" s="107">
        <v>34639</v>
      </c>
      <c r="C2071" s="101">
        <v>430.9</v>
      </c>
      <c r="D2071" s="102">
        <v>564.29999999999995</v>
      </c>
      <c r="E2071" s="102">
        <f t="shared" si="37"/>
        <v>78.15789473684211</v>
      </c>
      <c r="F2071" s="77">
        <v>4.16</v>
      </c>
      <c r="G2071" s="77">
        <v>0</v>
      </c>
      <c r="H2071" s="77">
        <v>0</v>
      </c>
      <c r="J2071" s="77">
        <f t="shared" si="36"/>
        <v>4.16</v>
      </c>
      <c r="K2071" s="103">
        <v>4.9400000000000004</v>
      </c>
      <c r="L2071" s="104">
        <v>1.74</v>
      </c>
      <c r="M2071" s="105">
        <v>3.2</v>
      </c>
      <c r="N2071" s="76">
        <f t="shared" si="38"/>
        <v>17.210000000000068</v>
      </c>
    </row>
    <row r="2072" spans="1:14" x14ac:dyDescent="0.25">
      <c r="A2072" s="100">
        <v>1037</v>
      </c>
      <c r="B2072" s="107">
        <v>34640</v>
      </c>
      <c r="C2072" s="101">
        <v>431.55</v>
      </c>
      <c r="D2072" s="102">
        <v>577.35</v>
      </c>
      <c r="E2072" s="102">
        <f t="shared" si="37"/>
        <v>79.965373961218845</v>
      </c>
      <c r="F2072" s="77">
        <v>1.88</v>
      </c>
      <c r="G2072" s="77">
        <v>0</v>
      </c>
      <c r="H2072" s="77">
        <v>0</v>
      </c>
      <c r="J2072" s="77">
        <f t="shared" si="36"/>
        <v>1.88</v>
      </c>
      <c r="K2072" s="103">
        <v>24.49</v>
      </c>
      <c r="L2072" s="104">
        <v>0.49</v>
      </c>
      <c r="M2072" s="105">
        <v>24</v>
      </c>
      <c r="N2072" s="76">
        <f t="shared" si="38"/>
        <v>21.329999999999931</v>
      </c>
    </row>
    <row r="2073" spans="1:14" x14ac:dyDescent="0.25">
      <c r="A2073" s="100">
        <v>1038</v>
      </c>
      <c r="B2073" s="107">
        <v>34641</v>
      </c>
      <c r="C2073" s="101">
        <v>432.5</v>
      </c>
      <c r="D2073" s="102">
        <v>596.79999999999995</v>
      </c>
      <c r="E2073" s="102">
        <f t="shared" si="37"/>
        <v>82.659279778393341</v>
      </c>
      <c r="F2073" s="77">
        <v>4.1900000000000004</v>
      </c>
      <c r="G2073" s="77">
        <v>0</v>
      </c>
      <c r="H2073" s="77">
        <v>0</v>
      </c>
      <c r="J2073" s="77">
        <f t="shared" si="36"/>
        <v>4.1900000000000004</v>
      </c>
      <c r="K2073" s="103">
        <v>13.73</v>
      </c>
      <c r="L2073" s="104">
        <v>1.63</v>
      </c>
      <c r="M2073" s="105">
        <v>12.1</v>
      </c>
      <c r="N2073" s="76">
        <f t="shared" si="38"/>
        <v>17.840000000000092</v>
      </c>
    </row>
    <row r="2074" spans="1:14" x14ac:dyDescent="0.25">
      <c r="A2074" s="100">
        <v>1039</v>
      </c>
      <c r="B2074" s="107">
        <v>34642</v>
      </c>
      <c r="C2074" s="101">
        <v>433.15</v>
      </c>
      <c r="D2074" s="102">
        <v>610.45000000000005</v>
      </c>
      <c r="E2074" s="102">
        <f t="shared" si="37"/>
        <v>84.54986149584488</v>
      </c>
      <c r="F2074" s="77">
        <v>5.36</v>
      </c>
      <c r="G2074" s="77">
        <v>0</v>
      </c>
      <c r="H2074" s="77">
        <v>0</v>
      </c>
      <c r="J2074" s="77">
        <f t="shared" si="36"/>
        <v>5.36</v>
      </c>
      <c r="K2074" s="103">
        <v>8</v>
      </c>
      <c r="L2074" s="104">
        <v>2.4</v>
      </c>
      <c r="M2074" s="105">
        <v>5.6</v>
      </c>
      <c r="N2074" s="76">
        <f t="shared" si="38"/>
        <v>22.949999999999918</v>
      </c>
    </row>
    <row r="2075" spans="1:14" x14ac:dyDescent="0.25">
      <c r="A2075" s="100">
        <v>1040</v>
      </c>
      <c r="B2075" s="107">
        <v>34643</v>
      </c>
      <c r="C2075" s="101">
        <v>433.97</v>
      </c>
      <c r="D2075" s="102">
        <v>628.04</v>
      </c>
      <c r="E2075" s="102">
        <f t="shared" si="37"/>
        <v>86.986149584487521</v>
      </c>
      <c r="F2075" s="77">
        <v>3.7</v>
      </c>
      <c r="G2075" s="77">
        <v>0</v>
      </c>
      <c r="H2075" s="77">
        <v>0</v>
      </c>
      <c r="J2075" s="77">
        <f t="shared" si="36"/>
        <v>3.7</v>
      </c>
      <c r="K2075" s="103">
        <v>4.1100000000000003</v>
      </c>
      <c r="L2075" s="104">
        <v>1.71</v>
      </c>
      <c r="M2075" s="105">
        <v>2.4</v>
      </c>
      <c r="N2075" s="76">
        <f t="shared" si="38"/>
        <v>21.079999999999995</v>
      </c>
    </row>
    <row r="2076" spans="1:14" x14ac:dyDescent="0.25">
      <c r="A2076" s="100">
        <v>1041</v>
      </c>
      <c r="B2076" s="107">
        <v>34644</v>
      </c>
      <c r="C2076" s="101">
        <v>434.76</v>
      </c>
      <c r="D2076" s="102">
        <v>645.41999999999996</v>
      </c>
      <c r="E2076" s="102">
        <f t="shared" si="37"/>
        <v>89.393351800554015</v>
      </c>
      <c r="F2076" s="77">
        <v>3.27</v>
      </c>
      <c r="G2076" s="77">
        <v>0</v>
      </c>
      <c r="H2076" s="77">
        <v>0</v>
      </c>
      <c r="J2076" s="77">
        <f t="shared" si="36"/>
        <v>3.27</v>
      </c>
      <c r="K2076" s="103">
        <v>15.39</v>
      </c>
      <c r="L2076" s="104">
        <v>1.49</v>
      </c>
      <c r="M2076" s="105">
        <v>13.9</v>
      </c>
      <c r="N2076" s="76">
        <f t="shared" si="38"/>
        <v>14.990000000000027</v>
      </c>
    </row>
    <row r="2077" spans="1:14" x14ac:dyDescent="0.25">
      <c r="A2077" s="100">
        <v>1042</v>
      </c>
      <c r="B2077" s="107">
        <v>34645</v>
      </c>
      <c r="C2077" s="101">
        <v>435.28</v>
      </c>
      <c r="D2077" s="102">
        <v>657.14</v>
      </c>
      <c r="E2077" s="102">
        <f t="shared" si="37"/>
        <v>91.016620498614955</v>
      </c>
      <c r="F2077" s="77">
        <v>6.87</v>
      </c>
      <c r="G2077" s="77">
        <v>0</v>
      </c>
      <c r="H2077" s="77">
        <v>0</v>
      </c>
      <c r="J2077" s="77">
        <f t="shared" si="36"/>
        <v>6.87</v>
      </c>
      <c r="K2077" s="103">
        <v>4.6900000000000004</v>
      </c>
      <c r="L2077" s="104">
        <v>3.29</v>
      </c>
      <c r="M2077" s="105">
        <v>1.4</v>
      </c>
      <c r="N2077" s="76">
        <f t="shared" si="38"/>
        <v>12.159999999999965</v>
      </c>
    </row>
    <row r="2078" spans="1:14" x14ac:dyDescent="0.25">
      <c r="A2078" s="100">
        <v>1043</v>
      </c>
      <c r="B2078" s="107">
        <v>34646</v>
      </c>
      <c r="C2078" s="101">
        <v>435.51</v>
      </c>
      <c r="D2078" s="102">
        <v>662.43</v>
      </c>
      <c r="E2078" s="102">
        <f t="shared" si="37"/>
        <v>91.74930747922437</v>
      </c>
      <c r="F2078" s="77">
        <v>6.74</v>
      </c>
      <c r="G2078" s="77">
        <v>0</v>
      </c>
      <c r="H2078" s="77">
        <v>0</v>
      </c>
      <c r="J2078" s="77">
        <f t="shared" si="36"/>
        <v>6.74</v>
      </c>
      <c r="K2078" s="103">
        <v>5.09</v>
      </c>
      <c r="L2078" s="104">
        <v>3.19</v>
      </c>
      <c r="M2078" s="105">
        <v>1.9</v>
      </c>
      <c r="N2078" s="76">
        <f t="shared" si="38"/>
        <v>13.050000000000059</v>
      </c>
    </row>
    <row r="2079" spans="1:14" x14ac:dyDescent="0.25">
      <c r="A2079" s="100">
        <v>1044</v>
      </c>
      <c r="B2079" s="107">
        <v>34647</v>
      </c>
      <c r="C2079" s="101">
        <v>435.78</v>
      </c>
      <c r="D2079" s="102">
        <v>668.74</v>
      </c>
      <c r="E2079" s="102">
        <f t="shared" si="37"/>
        <v>92.62326869806094</v>
      </c>
      <c r="F2079" s="77">
        <v>4.8499999999999996</v>
      </c>
      <c r="G2079" s="77">
        <v>0</v>
      </c>
      <c r="H2079" s="77">
        <v>0</v>
      </c>
      <c r="J2079" s="77">
        <f t="shared" si="36"/>
        <v>4.8499999999999996</v>
      </c>
      <c r="K2079" s="103">
        <v>2.0299999999999998</v>
      </c>
      <c r="L2079" s="104">
        <v>2.0299999999999998</v>
      </c>
      <c r="M2079" s="105">
        <v>0</v>
      </c>
      <c r="N2079" s="76">
        <f t="shared" si="38"/>
        <v>9.5299999999999496</v>
      </c>
    </row>
    <row r="2080" spans="1:14" x14ac:dyDescent="0.25">
      <c r="A2080" s="100">
        <v>1045</v>
      </c>
      <c r="B2080" s="107">
        <v>34648</v>
      </c>
      <c r="C2080" s="101">
        <v>435.98</v>
      </c>
      <c r="D2080" s="102">
        <v>673.42</v>
      </c>
      <c r="E2080" s="102">
        <f t="shared" si="37"/>
        <v>93.271468144044306</v>
      </c>
      <c r="F2080" s="77">
        <v>3.51</v>
      </c>
      <c r="G2080" s="77">
        <v>0</v>
      </c>
      <c r="H2080" s="77">
        <v>0</v>
      </c>
      <c r="J2080" s="77">
        <f t="shared" si="36"/>
        <v>3.51</v>
      </c>
      <c r="K2080" s="103">
        <v>18.75</v>
      </c>
      <c r="L2080" s="104">
        <v>1.35</v>
      </c>
      <c r="M2080" s="105">
        <v>17.399999999999999</v>
      </c>
      <c r="N2080" s="76">
        <f t="shared" si="38"/>
        <v>17.750000000000007</v>
      </c>
    </row>
    <row r="2081" spans="1:14" x14ac:dyDescent="0.25">
      <c r="A2081" s="100">
        <v>1046</v>
      </c>
      <c r="B2081" s="107">
        <v>34649</v>
      </c>
      <c r="C2081" s="101">
        <v>436.58</v>
      </c>
      <c r="D2081" s="102">
        <v>687.66</v>
      </c>
      <c r="E2081" s="102">
        <f t="shared" si="37"/>
        <v>95.24376731301939</v>
      </c>
      <c r="F2081" s="77">
        <v>4.0599999999999996</v>
      </c>
      <c r="G2081" s="77">
        <v>0</v>
      </c>
      <c r="H2081" s="77">
        <v>0</v>
      </c>
      <c r="J2081" s="77">
        <f t="shared" si="36"/>
        <v>4.0599999999999996</v>
      </c>
      <c r="K2081" s="103">
        <v>2.23</v>
      </c>
      <c r="L2081" s="104">
        <v>1.53</v>
      </c>
      <c r="M2081" s="105">
        <v>0.7</v>
      </c>
      <c r="N2081" s="76">
        <f t="shared" si="38"/>
        <v>16.160000000000021</v>
      </c>
    </row>
    <row r="2082" spans="1:14" x14ac:dyDescent="0.25">
      <c r="A2082" s="100">
        <v>1047</v>
      </c>
      <c r="B2082" s="107">
        <v>34650</v>
      </c>
      <c r="C2082" s="101">
        <v>437.09</v>
      </c>
      <c r="D2082" s="102">
        <v>699.76</v>
      </c>
      <c r="E2082" s="102">
        <f t="shared" si="37"/>
        <v>96.9196675900277</v>
      </c>
      <c r="F2082" s="77">
        <v>4.16</v>
      </c>
      <c r="G2082" s="77">
        <v>0</v>
      </c>
      <c r="H2082" s="77">
        <v>0</v>
      </c>
      <c r="J2082" s="77">
        <f t="shared" si="36"/>
        <v>4.16</v>
      </c>
      <c r="K2082" s="103">
        <v>15.08</v>
      </c>
      <c r="L2082" s="104">
        <v>1.48</v>
      </c>
      <c r="M2082" s="105">
        <v>13.6</v>
      </c>
      <c r="N2082" s="76">
        <f t="shared" si="38"/>
        <v>15.100000000000055</v>
      </c>
    </row>
    <row r="2083" spans="1:14" x14ac:dyDescent="0.25">
      <c r="A2083" s="100">
        <v>1048</v>
      </c>
      <c r="B2083" s="107">
        <v>34651</v>
      </c>
      <c r="C2083" s="101">
        <v>437.54</v>
      </c>
      <c r="D2083" s="102">
        <v>710.7</v>
      </c>
      <c r="E2083" s="102">
        <f t="shared" si="37"/>
        <v>98.43490304709141</v>
      </c>
      <c r="F2083" s="77">
        <v>3.2</v>
      </c>
      <c r="G2083" s="77">
        <v>0</v>
      </c>
      <c r="H2083" s="77">
        <v>1.24</v>
      </c>
      <c r="J2083" s="77">
        <f t="shared" si="36"/>
        <v>4.4400000000000004</v>
      </c>
      <c r="K2083" s="103">
        <v>17.72</v>
      </c>
      <c r="L2083" s="104">
        <v>1.02</v>
      </c>
      <c r="M2083" s="105">
        <v>16.7</v>
      </c>
      <c r="N2083" s="76">
        <f t="shared" si="38"/>
        <v>16.489999999999956</v>
      </c>
    </row>
    <row r="2084" spans="1:14" x14ac:dyDescent="0.25">
      <c r="A2084" s="100">
        <v>1049</v>
      </c>
      <c r="B2084" s="107">
        <v>34652</v>
      </c>
      <c r="C2084" s="101">
        <v>438.03</v>
      </c>
      <c r="D2084" s="102">
        <v>722.75</v>
      </c>
      <c r="E2084" s="102">
        <f t="shared" si="37"/>
        <v>100.10387811634349</v>
      </c>
      <c r="F2084" s="77">
        <v>4.84</v>
      </c>
      <c r="G2084" s="77">
        <v>0</v>
      </c>
      <c r="H2084" s="77">
        <v>8.07</v>
      </c>
      <c r="J2084" s="77">
        <f t="shared" si="36"/>
        <v>12.91</v>
      </c>
      <c r="K2084" s="103">
        <v>2.85</v>
      </c>
      <c r="L2084" s="104">
        <v>2.25</v>
      </c>
      <c r="M2084" s="105">
        <v>0.6</v>
      </c>
      <c r="N2084" s="76">
        <f t="shared" si="38"/>
        <v>12.91</v>
      </c>
    </row>
    <row r="2085" spans="1:14" x14ac:dyDescent="0.25">
      <c r="A2085" s="100">
        <v>1050</v>
      </c>
      <c r="B2085" s="107">
        <v>34653</v>
      </c>
      <c r="C2085" s="101">
        <v>438.03</v>
      </c>
      <c r="D2085" s="102">
        <v>722.75</v>
      </c>
      <c r="E2085" s="102">
        <f t="shared" si="37"/>
        <v>100.10387811634349</v>
      </c>
      <c r="F2085" s="77">
        <v>5.73</v>
      </c>
      <c r="G2085" s="77">
        <v>0</v>
      </c>
      <c r="H2085" s="77">
        <v>6.57</v>
      </c>
      <c r="J2085" s="77">
        <f t="shared" si="36"/>
        <v>12.3</v>
      </c>
      <c r="K2085" s="103">
        <v>4.5599999999999996</v>
      </c>
      <c r="L2085" s="104">
        <v>2.66</v>
      </c>
      <c r="M2085" s="105">
        <v>1.9</v>
      </c>
      <c r="N2085" s="76">
        <f t="shared" si="38"/>
        <v>11.55</v>
      </c>
    </row>
    <row r="2086" spans="1:14" x14ac:dyDescent="0.25">
      <c r="A2086" s="100">
        <v>1051</v>
      </c>
      <c r="B2086" s="107">
        <v>34654</v>
      </c>
      <c r="C2086" s="101">
        <v>438</v>
      </c>
      <c r="D2086" s="102">
        <v>722</v>
      </c>
      <c r="E2086" s="102">
        <f t="shared" si="37"/>
        <v>100</v>
      </c>
      <c r="F2086" s="77">
        <v>5.98</v>
      </c>
      <c r="G2086" s="77">
        <v>0</v>
      </c>
      <c r="H2086" s="77">
        <v>6.13</v>
      </c>
      <c r="J2086" s="77">
        <f t="shared" si="36"/>
        <v>12.11</v>
      </c>
      <c r="K2086" s="103">
        <v>12.26</v>
      </c>
      <c r="L2086" s="104">
        <v>2.76</v>
      </c>
      <c r="M2086" s="105">
        <v>9.5</v>
      </c>
      <c r="N2086" s="76">
        <f t="shared" si="38"/>
        <v>12.11</v>
      </c>
    </row>
    <row r="2087" spans="1:14" x14ac:dyDescent="0.25">
      <c r="A2087" s="100">
        <v>1052</v>
      </c>
      <c r="B2087" s="107">
        <v>34655</v>
      </c>
      <c r="C2087" s="101">
        <v>438</v>
      </c>
      <c r="D2087" s="102">
        <v>722</v>
      </c>
      <c r="E2087" s="102">
        <f t="shared" si="37"/>
        <v>100</v>
      </c>
      <c r="F2087" s="77">
        <v>4.74</v>
      </c>
      <c r="G2087" s="77">
        <v>0</v>
      </c>
      <c r="H2087" s="77">
        <v>7.13</v>
      </c>
      <c r="J2087" s="77">
        <f t="shared" ref="J2087:J2131" si="39">SUM(F2087:H2087)</f>
        <v>11.870000000000001</v>
      </c>
      <c r="K2087" s="103">
        <v>15.64</v>
      </c>
      <c r="L2087" s="104">
        <v>2.04</v>
      </c>
      <c r="M2087" s="105">
        <v>13.6</v>
      </c>
      <c r="N2087" s="76">
        <f t="shared" si="38"/>
        <v>11.620000000000001</v>
      </c>
    </row>
    <row r="2088" spans="1:14" x14ac:dyDescent="0.25">
      <c r="A2088" s="100">
        <v>1053</v>
      </c>
      <c r="B2088" s="107">
        <v>34656</v>
      </c>
      <c r="C2088" s="101">
        <v>437.99</v>
      </c>
      <c r="D2088" s="102">
        <v>721.75</v>
      </c>
      <c r="E2088" s="102">
        <f t="shared" ref="E2088:E2131" si="40">(D2088/722)*100</f>
        <v>99.965373961218845</v>
      </c>
      <c r="F2088" s="77">
        <v>9.0399999999999991</v>
      </c>
      <c r="G2088" s="77">
        <v>0</v>
      </c>
      <c r="H2088" s="77">
        <v>0.89</v>
      </c>
      <c r="J2088" s="77">
        <f t="shared" si="39"/>
        <v>9.93</v>
      </c>
      <c r="K2088" s="103">
        <v>6.88</v>
      </c>
      <c r="L2088" s="104">
        <v>4.4800000000000004</v>
      </c>
      <c r="M2088" s="105">
        <v>2.4</v>
      </c>
      <c r="N2088" s="76">
        <f t="shared" si="38"/>
        <v>10.43</v>
      </c>
    </row>
    <row r="2089" spans="1:14" x14ac:dyDescent="0.25">
      <c r="A2089" s="100">
        <v>1054</v>
      </c>
      <c r="B2089" s="107">
        <v>34657</v>
      </c>
      <c r="C2089" s="101">
        <v>438.01</v>
      </c>
      <c r="D2089" s="102">
        <v>722.25</v>
      </c>
      <c r="E2089" s="102">
        <f t="shared" si="40"/>
        <v>100.03462603878117</v>
      </c>
      <c r="F2089" s="77">
        <v>8.1300000000000008</v>
      </c>
      <c r="G2089" s="77">
        <v>0</v>
      </c>
      <c r="H2089" s="77">
        <v>2.2400000000000002</v>
      </c>
      <c r="J2089" s="77">
        <f t="shared" si="39"/>
        <v>10.370000000000001</v>
      </c>
      <c r="K2089" s="103">
        <v>4.0199999999999996</v>
      </c>
      <c r="L2089" s="104">
        <v>4.0199999999999996</v>
      </c>
      <c r="M2089" s="105">
        <v>0</v>
      </c>
      <c r="N2089" s="76">
        <f t="shared" si="38"/>
        <v>10.370000000000001</v>
      </c>
    </row>
    <row r="2090" spans="1:14" x14ac:dyDescent="0.25">
      <c r="A2090" s="100">
        <v>1055</v>
      </c>
      <c r="B2090" s="107">
        <v>34658</v>
      </c>
      <c r="C2090" s="101">
        <v>438.01</v>
      </c>
      <c r="D2090" s="102">
        <v>722.25</v>
      </c>
      <c r="E2090" s="102">
        <f t="shared" si="40"/>
        <v>100.03462603878117</v>
      </c>
      <c r="F2090" s="77">
        <v>7.39</v>
      </c>
      <c r="G2090" s="77">
        <v>0</v>
      </c>
      <c r="H2090" s="77">
        <v>1.43</v>
      </c>
      <c r="J2090" s="77">
        <f t="shared" si="39"/>
        <v>8.82</v>
      </c>
      <c r="K2090" s="103">
        <v>3.5</v>
      </c>
      <c r="L2090" s="104">
        <v>3.5</v>
      </c>
      <c r="M2090" s="105">
        <v>0</v>
      </c>
      <c r="N2090" s="76">
        <f t="shared" si="38"/>
        <v>8.82</v>
      </c>
    </row>
    <row r="2091" spans="1:14" x14ac:dyDescent="0.25">
      <c r="A2091" s="100">
        <v>1056</v>
      </c>
      <c r="B2091" s="107">
        <v>34659</v>
      </c>
      <c r="C2091" s="101">
        <v>438.01</v>
      </c>
      <c r="D2091" s="102">
        <v>722.25</v>
      </c>
      <c r="E2091" s="102">
        <f t="shared" si="40"/>
        <v>100.03462603878117</v>
      </c>
      <c r="F2091" s="77">
        <v>8.0399999999999991</v>
      </c>
      <c r="G2091" s="77">
        <v>0</v>
      </c>
      <c r="H2091" s="77">
        <v>1.5</v>
      </c>
      <c r="J2091" s="77">
        <f t="shared" si="39"/>
        <v>9.5399999999999991</v>
      </c>
      <c r="K2091" s="103">
        <v>3.95</v>
      </c>
      <c r="L2091" s="104">
        <v>3.92</v>
      </c>
      <c r="M2091" s="105">
        <v>0.03</v>
      </c>
      <c r="N2091" s="76">
        <f t="shared" si="38"/>
        <v>9.2899999999999991</v>
      </c>
    </row>
    <row r="2092" spans="1:14" x14ac:dyDescent="0.25">
      <c r="A2092" s="100">
        <v>1057</v>
      </c>
      <c r="B2092" s="107">
        <v>34660</v>
      </c>
      <c r="C2092" s="101">
        <v>438</v>
      </c>
      <c r="D2092" s="102">
        <v>722</v>
      </c>
      <c r="E2092" s="102">
        <f t="shared" si="40"/>
        <v>100</v>
      </c>
      <c r="F2092" s="77">
        <v>8.42</v>
      </c>
      <c r="G2092" s="77">
        <v>0</v>
      </c>
      <c r="H2092" s="77">
        <v>0</v>
      </c>
      <c r="J2092" s="77">
        <f t="shared" si="39"/>
        <v>8.42</v>
      </c>
      <c r="K2092" s="103">
        <v>4.1399999999999997</v>
      </c>
      <c r="L2092" s="104">
        <v>4.1399999999999997</v>
      </c>
      <c r="M2092" s="105">
        <v>0</v>
      </c>
      <c r="N2092" s="76">
        <f t="shared" si="38"/>
        <v>7.42</v>
      </c>
    </row>
    <row r="2093" spans="1:14" x14ac:dyDescent="0.25">
      <c r="A2093" s="100">
        <v>1058</v>
      </c>
      <c r="B2093" s="107">
        <v>34661</v>
      </c>
      <c r="C2093" s="101">
        <v>437.96</v>
      </c>
      <c r="D2093" s="102">
        <v>721</v>
      </c>
      <c r="E2093" s="102">
        <f t="shared" si="40"/>
        <v>99.86149584487535</v>
      </c>
      <c r="F2093" s="77">
        <v>8.17</v>
      </c>
      <c r="G2093" s="77">
        <v>0</v>
      </c>
      <c r="H2093" s="77">
        <v>0</v>
      </c>
      <c r="J2093" s="77">
        <f t="shared" si="39"/>
        <v>8.17</v>
      </c>
      <c r="K2093" s="103">
        <v>4.72</v>
      </c>
      <c r="L2093" s="104">
        <v>4.0199999999999996</v>
      </c>
      <c r="M2093" s="105">
        <v>0.7</v>
      </c>
      <c r="N2093" s="76">
        <f t="shared" si="38"/>
        <v>7.42</v>
      </c>
    </row>
    <row r="2094" spans="1:14" x14ac:dyDescent="0.25">
      <c r="A2094" s="100">
        <v>1059</v>
      </c>
      <c r="B2094" s="107">
        <v>34662</v>
      </c>
      <c r="C2094" s="101">
        <v>437.93</v>
      </c>
      <c r="D2094" s="102">
        <v>720.25</v>
      </c>
      <c r="E2094" s="102">
        <f t="shared" si="40"/>
        <v>99.757617728531855</v>
      </c>
      <c r="F2094" s="77">
        <v>7.81</v>
      </c>
      <c r="G2094" s="77">
        <v>0</v>
      </c>
      <c r="H2094" s="77">
        <v>0</v>
      </c>
      <c r="J2094" s="77">
        <f t="shared" si="39"/>
        <v>7.81</v>
      </c>
      <c r="K2094" s="103">
        <v>6.72</v>
      </c>
      <c r="L2094" s="104">
        <v>3.62</v>
      </c>
      <c r="M2094" s="105">
        <v>3.1</v>
      </c>
      <c r="N2094" s="76">
        <f t="shared" si="38"/>
        <v>8.8099999999999987</v>
      </c>
    </row>
    <row r="2095" spans="1:14" x14ac:dyDescent="0.25">
      <c r="A2095" s="100">
        <v>1060</v>
      </c>
      <c r="B2095" s="107">
        <v>34663</v>
      </c>
      <c r="C2095" s="101">
        <v>437.97</v>
      </c>
      <c r="D2095" s="102">
        <v>721.25</v>
      </c>
      <c r="E2095" s="102">
        <f t="shared" si="40"/>
        <v>99.896121883656505</v>
      </c>
      <c r="F2095" s="77">
        <v>7.97</v>
      </c>
      <c r="G2095" s="77">
        <v>0</v>
      </c>
      <c r="H2095" s="77">
        <v>4.57</v>
      </c>
      <c r="J2095" s="77">
        <f t="shared" si="39"/>
        <v>12.54</v>
      </c>
      <c r="K2095" s="103">
        <v>88.88</v>
      </c>
      <c r="L2095" s="104">
        <v>3.88</v>
      </c>
      <c r="M2095" s="105">
        <v>85</v>
      </c>
      <c r="N2095" s="76">
        <f t="shared" si="38"/>
        <v>12.79</v>
      </c>
    </row>
    <row r="2096" spans="1:14" x14ac:dyDescent="0.25">
      <c r="A2096" s="100">
        <v>1061</v>
      </c>
      <c r="B2096" s="107">
        <v>34664</v>
      </c>
      <c r="C2096" s="101">
        <v>437.98</v>
      </c>
      <c r="D2096" s="102">
        <v>721.5</v>
      </c>
      <c r="E2096" s="102">
        <f t="shared" si="40"/>
        <v>99.930747922437675</v>
      </c>
      <c r="F2096" s="77">
        <v>8.14</v>
      </c>
      <c r="G2096" s="77">
        <v>0</v>
      </c>
      <c r="H2096" s="77">
        <v>6.09</v>
      </c>
      <c r="J2096" s="77">
        <f t="shared" si="39"/>
        <v>14.23</v>
      </c>
      <c r="K2096" s="103">
        <v>10.98</v>
      </c>
      <c r="L2096" s="104">
        <v>3.98</v>
      </c>
      <c r="M2096" s="105">
        <v>7</v>
      </c>
      <c r="N2096" s="76">
        <f t="shared" si="38"/>
        <v>15.48</v>
      </c>
    </row>
    <row r="2097" spans="1:14" x14ac:dyDescent="0.25">
      <c r="A2097" s="100">
        <v>1062</v>
      </c>
      <c r="B2097" s="107">
        <v>34665</v>
      </c>
      <c r="C2097" s="101">
        <v>438.03</v>
      </c>
      <c r="D2097" s="102">
        <v>722.75</v>
      </c>
      <c r="E2097" s="102">
        <f t="shared" si="40"/>
        <v>100.10387811634349</v>
      </c>
      <c r="F2097" s="77">
        <v>7.06</v>
      </c>
      <c r="G2097" s="77">
        <v>0</v>
      </c>
      <c r="H2097" s="77">
        <v>34.340000000000003</v>
      </c>
      <c r="J2097" s="77">
        <f t="shared" si="39"/>
        <v>41.400000000000006</v>
      </c>
      <c r="K2097" s="103">
        <v>38.82</v>
      </c>
      <c r="L2097" s="104">
        <v>3.32</v>
      </c>
      <c r="M2097" s="105">
        <v>35.5</v>
      </c>
      <c r="N2097" s="76">
        <f t="shared" si="38"/>
        <v>42.400000000000006</v>
      </c>
    </row>
    <row r="2098" spans="1:14" x14ac:dyDescent="0.25">
      <c r="A2098" s="100">
        <v>1063</v>
      </c>
      <c r="B2098" s="107">
        <v>34666</v>
      </c>
      <c r="C2098" s="101">
        <v>438.07</v>
      </c>
      <c r="D2098" s="102">
        <v>723.75</v>
      </c>
      <c r="E2098" s="102">
        <f t="shared" si="40"/>
        <v>100.24238227146813</v>
      </c>
      <c r="F2098" s="77">
        <v>7.5</v>
      </c>
      <c r="G2098" s="77">
        <v>0</v>
      </c>
      <c r="H2098" s="77">
        <v>25.27</v>
      </c>
      <c r="J2098" s="77">
        <f t="shared" si="39"/>
        <v>32.769999999999996</v>
      </c>
      <c r="K2098" s="103">
        <v>3.5</v>
      </c>
      <c r="L2098" s="104">
        <v>3.5</v>
      </c>
      <c r="M2098" s="105">
        <v>0</v>
      </c>
      <c r="N2098" s="76">
        <f t="shared" si="38"/>
        <v>31.269999999999996</v>
      </c>
    </row>
    <row r="2099" spans="1:14" x14ac:dyDescent="0.25">
      <c r="A2099" s="100">
        <v>1064</v>
      </c>
      <c r="B2099" s="107">
        <v>34667</v>
      </c>
      <c r="C2099" s="101">
        <v>438.01</v>
      </c>
      <c r="D2099" s="102">
        <v>722.25</v>
      </c>
      <c r="E2099" s="102">
        <f t="shared" si="40"/>
        <v>100.03462603878117</v>
      </c>
      <c r="F2099" s="77">
        <v>8.6199999999999992</v>
      </c>
      <c r="G2099" s="77">
        <v>0</v>
      </c>
      <c r="H2099" s="77">
        <v>17.260000000000002</v>
      </c>
      <c r="J2099" s="77">
        <f t="shared" si="39"/>
        <v>25.880000000000003</v>
      </c>
      <c r="K2099" s="103">
        <v>51.28</v>
      </c>
      <c r="L2099" s="104">
        <v>4.18</v>
      </c>
      <c r="M2099" s="105">
        <v>47.1</v>
      </c>
      <c r="N2099" s="76">
        <f t="shared" si="38"/>
        <v>28.370000000000012</v>
      </c>
    </row>
    <row r="2100" spans="1:14" x14ac:dyDescent="0.25">
      <c r="A2100" s="100">
        <v>1065</v>
      </c>
      <c r="B2100" s="107">
        <v>34668</v>
      </c>
      <c r="C2100" s="101">
        <v>438.11</v>
      </c>
      <c r="D2100" s="102">
        <v>724.74</v>
      </c>
      <c r="E2100" s="102">
        <f t="shared" si="40"/>
        <v>100.37950138504155</v>
      </c>
      <c r="F2100" s="77">
        <v>6.09</v>
      </c>
      <c r="G2100" s="77">
        <v>0</v>
      </c>
      <c r="H2100" s="77">
        <v>16.45</v>
      </c>
      <c r="J2100" s="77">
        <f t="shared" si="39"/>
        <v>22.54</v>
      </c>
      <c r="K2100" s="103">
        <v>2.84</v>
      </c>
      <c r="L2100" s="104">
        <v>2.64</v>
      </c>
      <c r="M2100" s="105">
        <v>0.2</v>
      </c>
      <c r="N2100" s="76">
        <f t="shared" si="38"/>
        <v>21.29999999999999</v>
      </c>
    </row>
    <row r="2101" spans="1:14" x14ac:dyDescent="0.25">
      <c r="A2101" s="100">
        <v>1066</v>
      </c>
      <c r="B2101" s="107">
        <v>34669</v>
      </c>
      <c r="C2101" s="101">
        <v>438.06</v>
      </c>
      <c r="D2101" s="102">
        <v>723.5</v>
      </c>
      <c r="E2101" s="102">
        <f t="shared" si="40"/>
        <v>100.20775623268699</v>
      </c>
      <c r="F2101" s="77">
        <v>6.61</v>
      </c>
      <c r="G2101" s="77">
        <v>0</v>
      </c>
      <c r="H2101" s="77">
        <v>11.94</v>
      </c>
      <c r="J2101" s="77">
        <f t="shared" si="39"/>
        <v>18.55</v>
      </c>
      <c r="K2101" s="103">
        <v>59.08</v>
      </c>
      <c r="L2101" s="104">
        <v>2.98</v>
      </c>
      <c r="M2101" s="105">
        <v>56.1</v>
      </c>
      <c r="N2101" s="76">
        <f t="shared" si="38"/>
        <v>19.79000000000001</v>
      </c>
    </row>
    <row r="2102" spans="1:14" x14ac:dyDescent="0.25">
      <c r="A2102" s="100">
        <v>1067</v>
      </c>
      <c r="B2102" s="107">
        <v>34670</v>
      </c>
      <c r="C2102" s="101">
        <v>438.11</v>
      </c>
      <c r="D2102" s="102">
        <v>724.74</v>
      </c>
      <c r="E2102" s="102">
        <f t="shared" si="40"/>
        <v>100.37950138504155</v>
      </c>
      <c r="F2102" s="77">
        <v>6.27</v>
      </c>
      <c r="G2102" s="77">
        <v>0</v>
      </c>
      <c r="H2102" s="77">
        <v>16.899999999999999</v>
      </c>
      <c r="J2102" s="77">
        <f t="shared" si="39"/>
        <v>23.169999999999998</v>
      </c>
      <c r="K2102" s="103">
        <v>2.83</v>
      </c>
      <c r="L2102" s="104">
        <v>2.83</v>
      </c>
      <c r="M2102" s="105">
        <v>0</v>
      </c>
      <c r="N2102" s="76">
        <f t="shared" si="38"/>
        <v>19.679999999999989</v>
      </c>
    </row>
    <row r="2103" spans="1:14" x14ac:dyDescent="0.25">
      <c r="A2103" s="100">
        <v>1068</v>
      </c>
      <c r="B2103" s="107">
        <v>34671</v>
      </c>
      <c r="C2103" s="101">
        <v>439.97</v>
      </c>
      <c r="D2103" s="102">
        <v>721.25</v>
      </c>
      <c r="E2103" s="102">
        <f t="shared" si="40"/>
        <v>99.896121883656505</v>
      </c>
      <c r="F2103" s="77">
        <v>7.08</v>
      </c>
      <c r="G2103" s="77">
        <v>0</v>
      </c>
      <c r="H2103" s="77">
        <v>6.2</v>
      </c>
      <c r="J2103" s="77">
        <f t="shared" si="39"/>
        <v>13.280000000000001</v>
      </c>
      <c r="K2103" s="103">
        <v>16.260000000000002</v>
      </c>
      <c r="L2103" s="104">
        <v>3.26</v>
      </c>
      <c r="M2103" s="105">
        <v>13</v>
      </c>
      <c r="N2103" s="76">
        <f t="shared" si="38"/>
        <v>14.530000000000001</v>
      </c>
    </row>
    <row r="2104" spans="1:14" x14ac:dyDescent="0.25">
      <c r="A2104" s="100">
        <v>1069</v>
      </c>
      <c r="B2104" s="107">
        <v>34672</v>
      </c>
      <c r="C2104" s="101">
        <v>438.02</v>
      </c>
      <c r="D2104" s="102">
        <v>722.5</v>
      </c>
      <c r="E2104" s="102">
        <f t="shared" si="40"/>
        <v>100.06925207756233</v>
      </c>
      <c r="F2104" s="77">
        <v>7</v>
      </c>
      <c r="G2104" s="77">
        <v>0</v>
      </c>
      <c r="H2104" s="77">
        <v>10.54</v>
      </c>
      <c r="J2104" s="77">
        <f t="shared" si="39"/>
        <v>17.54</v>
      </c>
      <c r="K2104" s="103">
        <v>6.26</v>
      </c>
      <c r="L2104" s="104">
        <v>3.26</v>
      </c>
      <c r="M2104" s="105">
        <v>3</v>
      </c>
      <c r="N2104" s="76">
        <f t="shared" si="38"/>
        <v>17.04</v>
      </c>
    </row>
    <row r="2105" spans="1:14" x14ac:dyDescent="0.25">
      <c r="A2105" s="100">
        <v>1070</v>
      </c>
      <c r="B2105" s="107">
        <v>34673</v>
      </c>
      <c r="C2105" s="101">
        <v>438</v>
      </c>
      <c r="D2105" s="102">
        <v>722</v>
      </c>
      <c r="E2105" s="102">
        <f t="shared" si="40"/>
        <v>100</v>
      </c>
      <c r="F2105" s="77">
        <v>6.67</v>
      </c>
      <c r="G2105" s="77">
        <v>0</v>
      </c>
      <c r="H2105" s="77">
        <v>8.3000000000000007</v>
      </c>
      <c r="J2105" s="77">
        <f t="shared" si="39"/>
        <v>14.97</v>
      </c>
      <c r="K2105" s="103">
        <v>32.89</v>
      </c>
      <c r="L2105" s="104">
        <v>2.99</v>
      </c>
      <c r="M2105" s="105">
        <v>29.9</v>
      </c>
      <c r="N2105" s="76">
        <f t="shared" si="38"/>
        <v>14.47</v>
      </c>
    </row>
    <row r="2106" spans="1:14" x14ac:dyDescent="0.25">
      <c r="A2106" s="100">
        <v>1071</v>
      </c>
      <c r="B2106" s="107">
        <v>34674</v>
      </c>
      <c r="C2106" s="101">
        <v>437.98</v>
      </c>
      <c r="D2106" s="102">
        <v>721.5</v>
      </c>
      <c r="E2106" s="102">
        <f t="shared" si="40"/>
        <v>99.930747922437675</v>
      </c>
      <c r="F2106" s="77">
        <v>6.82</v>
      </c>
      <c r="G2106" s="77">
        <v>0</v>
      </c>
      <c r="H2106" s="77">
        <v>8.26</v>
      </c>
      <c r="J2106" s="77">
        <f t="shared" si="39"/>
        <v>15.08</v>
      </c>
      <c r="K2106" s="103">
        <v>3.16</v>
      </c>
      <c r="L2106" s="104">
        <v>3.16</v>
      </c>
      <c r="M2106" s="105">
        <v>0</v>
      </c>
      <c r="N2106" s="76">
        <f t="shared" si="38"/>
        <v>14.83</v>
      </c>
    </row>
    <row r="2107" spans="1:14" x14ac:dyDescent="0.25">
      <c r="A2107" s="100">
        <v>1072</v>
      </c>
      <c r="B2107" s="107">
        <v>34675</v>
      </c>
      <c r="C2107" s="101">
        <v>439.97</v>
      </c>
      <c r="D2107" s="102">
        <v>721.25</v>
      </c>
      <c r="E2107" s="102">
        <f t="shared" si="40"/>
        <v>99.896121883656505</v>
      </c>
      <c r="F2107" s="77">
        <v>7.48</v>
      </c>
      <c r="G2107" s="77">
        <v>0</v>
      </c>
      <c r="H2107" s="77">
        <v>5.44</v>
      </c>
      <c r="J2107" s="77">
        <f t="shared" si="39"/>
        <v>12.920000000000002</v>
      </c>
      <c r="K2107" s="103">
        <v>3.51</v>
      </c>
      <c r="L2107" s="104">
        <v>3.51</v>
      </c>
      <c r="M2107" s="105">
        <v>0</v>
      </c>
      <c r="N2107" s="76">
        <f t="shared" si="38"/>
        <v>12.920000000000002</v>
      </c>
    </row>
    <row r="2108" spans="1:14" x14ac:dyDescent="0.25">
      <c r="A2108" s="100">
        <v>1073</v>
      </c>
      <c r="B2108" s="107">
        <v>34676</v>
      </c>
      <c r="C2108" s="101">
        <v>439.97</v>
      </c>
      <c r="D2108" s="102">
        <v>721.25</v>
      </c>
      <c r="E2108" s="102">
        <f t="shared" si="40"/>
        <v>99.896121883656505</v>
      </c>
      <c r="F2108" s="77">
        <v>6.83</v>
      </c>
      <c r="G2108" s="77">
        <v>0</v>
      </c>
      <c r="H2108" s="77">
        <v>4.54</v>
      </c>
      <c r="J2108" s="77">
        <f t="shared" si="39"/>
        <v>11.370000000000001</v>
      </c>
      <c r="K2108" s="103">
        <v>24.24</v>
      </c>
      <c r="L2108" s="104">
        <v>3.14</v>
      </c>
      <c r="M2108" s="105">
        <v>21.1</v>
      </c>
      <c r="N2108" s="76">
        <f t="shared" si="38"/>
        <v>11.870000000000001</v>
      </c>
    </row>
    <row r="2109" spans="1:14" x14ac:dyDescent="0.25">
      <c r="A2109" s="100">
        <v>1074</v>
      </c>
      <c r="B2109" s="107">
        <v>34677</v>
      </c>
      <c r="C2109" s="101">
        <v>437.99</v>
      </c>
      <c r="D2109" s="102">
        <v>721.75</v>
      </c>
      <c r="E2109" s="102">
        <f t="shared" si="40"/>
        <v>99.965373961218845</v>
      </c>
      <c r="F2109" s="77">
        <v>3.31</v>
      </c>
      <c r="G2109" s="77">
        <v>0</v>
      </c>
      <c r="H2109" s="77">
        <v>5.66</v>
      </c>
      <c r="J2109" s="77">
        <f t="shared" si="39"/>
        <v>8.9700000000000006</v>
      </c>
      <c r="K2109" s="103">
        <v>2.16</v>
      </c>
      <c r="L2109" s="104">
        <v>1.08</v>
      </c>
      <c r="M2109" s="105">
        <v>1.08</v>
      </c>
      <c r="N2109" s="76">
        <f t="shared" si="38"/>
        <v>8.7200000000000006</v>
      </c>
    </row>
    <row r="2110" spans="1:14" x14ac:dyDescent="0.25">
      <c r="A2110" s="100">
        <v>1075</v>
      </c>
      <c r="B2110" s="107">
        <v>34678</v>
      </c>
      <c r="C2110" s="101">
        <v>437.98</v>
      </c>
      <c r="D2110" s="102">
        <v>721.5</v>
      </c>
      <c r="E2110" s="102">
        <f t="shared" si="40"/>
        <v>99.930747922437675</v>
      </c>
      <c r="F2110" s="77">
        <v>7.14</v>
      </c>
      <c r="G2110" s="77">
        <v>0</v>
      </c>
      <c r="H2110" s="77">
        <v>1.92</v>
      </c>
      <c r="J2110" s="77">
        <f t="shared" si="39"/>
        <v>9.0599999999999987</v>
      </c>
      <c r="K2110" s="103">
        <v>10.89</v>
      </c>
      <c r="L2110" s="104">
        <v>3.29</v>
      </c>
      <c r="M2110" s="105">
        <v>7.6</v>
      </c>
      <c r="N2110" s="76">
        <f t="shared" si="38"/>
        <v>9.0599999999999987</v>
      </c>
    </row>
    <row r="2111" spans="1:14" x14ac:dyDescent="0.25">
      <c r="A2111" s="100">
        <v>1076</v>
      </c>
      <c r="B2111" s="107">
        <v>34679</v>
      </c>
      <c r="C2111" s="101">
        <v>437.98</v>
      </c>
      <c r="D2111" s="102">
        <v>721.5</v>
      </c>
      <c r="E2111" s="102">
        <f t="shared" si="40"/>
        <v>99.930747922437675</v>
      </c>
      <c r="F2111" s="77">
        <v>3.51</v>
      </c>
      <c r="G2111" s="77">
        <v>0</v>
      </c>
      <c r="H2111" s="77">
        <v>7.25</v>
      </c>
      <c r="J2111" s="77">
        <f t="shared" si="39"/>
        <v>10.76</v>
      </c>
      <c r="K2111" s="103">
        <v>1.07</v>
      </c>
      <c r="L2111" s="104">
        <v>1.07</v>
      </c>
      <c r="M2111" s="105">
        <v>0</v>
      </c>
      <c r="N2111" s="76">
        <f t="shared" si="38"/>
        <v>11.76</v>
      </c>
    </row>
    <row r="2112" spans="1:14" x14ac:dyDescent="0.25">
      <c r="A2112" s="100">
        <v>1077</v>
      </c>
      <c r="B2112" s="107">
        <v>34680</v>
      </c>
      <c r="C2112" s="101">
        <v>438.02</v>
      </c>
      <c r="D2112" s="102">
        <v>722.5</v>
      </c>
      <c r="E2112" s="102">
        <f t="shared" si="40"/>
        <v>100.06925207756233</v>
      </c>
      <c r="F2112" s="77">
        <v>7.05</v>
      </c>
      <c r="G2112" s="77">
        <v>0</v>
      </c>
      <c r="H2112" s="77">
        <v>2.2000000000000002</v>
      </c>
      <c r="J2112" s="77">
        <f t="shared" si="39"/>
        <v>9.25</v>
      </c>
      <c r="K2112" s="103">
        <v>3.26</v>
      </c>
      <c r="L2112" s="104">
        <v>3.26</v>
      </c>
      <c r="M2112" s="105">
        <v>0</v>
      </c>
      <c r="N2112" s="76">
        <f t="shared" si="38"/>
        <v>9</v>
      </c>
    </row>
    <row r="2113" spans="1:14" x14ac:dyDescent="0.25">
      <c r="A2113" s="100">
        <v>1078</v>
      </c>
      <c r="B2113" s="107">
        <v>34681</v>
      </c>
      <c r="C2113" s="101">
        <v>438.01</v>
      </c>
      <c r="D2113" s="102">
        <v>722.25</v>
      </c>
      <c r="E2113" s="102">
        <f t="shared" si="40"/>
        <v>100.03462603878117</v>
      </c>
      <c r="F2113" s="77">
        <v>7.56</v>
      </c>
      <c r="G2113" s="77">
        <v>0</v>
      </c>
      <c r="H2113" s="77">
        <v>1.22</v>
      </c>
      <c r="J2113" s="77">
        <f t="shared" si="39"/>
        <v>8.7799999999999994</v>
      </c>
      <c r="K2113" s="103">
        <v>3.65</v>
      </c>
      <c r="L2113" s="104">
        <v>3.65</v>
      </c>
      <c r="M2113" s="105">
        <v>0</v>
      </c>
      <c r="N2113" s="76">
        <f t="shared" si="38"/>
        <v>8.0299999999999994</v>
      </c>
    </row>
    <row r="2114" spans="1:14" x14ac:dyDescent="0.25">
      <c r="A2114" s="100">
        <v>1079</v>
      </c>
      <c r="B2114" s="107">
        <v>34682</v>
      </c>
      <c r="C2114" s="101">
        <v>437.98</v>
      </c>
      <c r="D2114" s="102">
        <v>721.5</v>
      </c>
      <c r="E2114" s="102">
        <f t="shared" si="40"/>
        <v>99.930747922437675</v>
      </c>
      <c r="F2114" s="77">
        <v>7.15</v>
      </c>
      <c r="G2114" s="77">
        <v>0</v>
      </c>
      <c r="H2114" s="77">
        <v>2.86</v>
      </c>
      <c r="J2114" s="77">
        <f t="shared" si="39"/>
        <v>10.01</v>
      </c>
      <c r="K2114" s="103">
        <v>17.8</v>
      </c>
      <c r="L2114" s="104">
        <v>3.4</v>
      </c>
      <c r="M2114" s="105">
        <v>14.4</v>
      </c>
      <c r="N2114" s="76">
        <f t="shared" si="38"/>
        <v>10.51</v>
      </c>
    </row>
    <row r="2115" spans="1:14" x14ac:dyDescent="0.25">
      <c r="A2115" s="100">
        <v>1080</v>
      </c>
      <c r="B2115" s="107">
        <v>34683</v>
      </c>
      <c r="C2115" s="101">
        <v>438</v>
      </c>
      <c r="D2115" s="102">
        <v>722</v>
      </c>
      <c r="E2115" s="102">
        <f t="shared" si="40"/>
        <v>100</v>
      </c>
      <c r="F2115" s="77">
        <v>7.58</v>
      </c>
      <c r="G2115" s="77">
        <v>0</v>
      </c>
      <c r="H2115" s="77">
        <v>5.8</v>
      </c>
      <c r="J2115" s="77">
        <f t="shared" si="39"/>
        <v>13.379999999999999</v>
      </c>
      <c r="K2115" s="103">
        <v>7.93</v>
      </c>
      <c r="L2115" s="104">
        <v>3.63</v>
      </c>
      <c r="M2115" s="105">
        <v>4.3</v>
      </c>
      <c r="N2115" s="76">
        <f t="shared" si="38"/>
        <v>13.129999999999999</v>
      </c>
    </row>
    <row r="2116" spans="1:14" x14ac:dyDescent="0.25">
      <c r="A2116" s="100">
        <v>1081</v>
      </c>
      <c r="B2116" s="107">
        <v>34684</v>
      </c>
      <c r="C2116" s="101">
        <v>437.99</v>
      </c>
      <c r="D2116" s="102">
        <v>721.75</v>
      </c>
      <c r="E2116" s="102">
        <f t="shared" si="40"/>
        <v>99.965373961218845</v>
      </c>
      <c r="F2116" s="77">
        <v>8.52</v>
      </c>
      <c r="G2116" s="77">
        <v>0</v>
      </c>
      <c r="H2116" s="77">
        <v>0</v>
      </c>
      <c r="J2116" s="77">
        <f t="shared" si="39"/>
        <v>8.52</v>
      </c>
      <c r="K2116" s="103">
        <v>4.1900000000000004</v>
      </c>
      <c r="L2116" s="104">
        <v>4.1900000000000004</v>
      </c>
      <c r="M2116" s="105">
        <v>0</v>
      </c>
      <c r="N2116" s="76">
        <f t="shared" si="38"/>
        <v>7.27</v>
      </c>
    </row>
    <row r="2117" spans="1:14" x14ac:dyDescent="0.25">
      <c r="A2117" s="100">
        <v>1082</v>
      </c>
      <c r="B2117" s="107">
        <v>34685</v>
      </c>
      <c r="C2117" s="101">
        <v>437.94</v>
      </c>
      <c r="D2117" s="102">
        <v>720.5</v>
      </c>
      <c r="E2117" s="102">
        <f t="shared" si="40"/>
        <v>99.79224376731301</v>
      </c>
      <c r="F2117" s="77">
        <v>6.32</v>
      </c>
      <c r="G2117" s="77">
        <v>0</v>
      </c>
      <c r="H2117" s="77">
        <v>0</v>
      </c>
      <c r="J2117" s="77">
        <f t="shared" si="39"/>
        <v>6.32</v>
      </c>
      <c r="K2117" s="103">
        <v>2.85</v>
      </c>
      <c r="L2117" s="104">
        <v>2.85</v>
      </c>
      <c r="M2117" s="105">
        <v>0</v>
      </c>
      <c r="N2117" s="76">
        <f t="shared" si="38"/>
        <v>6.07</v>
      </c>
    </row>
    <row r="2118" spans="1:14" x14ac:dyDescent="0.25">
      <c r="A2118" s="100">
        <v>1083</v>
      </c>
      <c r="B2118" s="107">
        <v>34686</v>
      </c>
      <c r="C2118" s="101">
        <v>437.93</v>
      </c>
      <c r="D2118" s="102">
        <v>720.25</v>
      </c>
      <c r="E2118" s="102">
        <f t="shared" si="40"/>
        <v>99.757617728531855</v>
      </c>
      <c r="F2118" s="77">
        <v>5.62</v>
      </c>
      <c r="G2118" s="77">
        <v>0</v>
      </c>
      <c r="H2118" s="77">
        <v>0</v>
      </c>
      <c r="J2118" s="77">
        <f t="shared" si="39"/>
        <v>5.62</v>
      </c>
      <c r="K2118" s="103">
        <v>8.02</v>
      </c>
      <c r="L2118" s="104">
        <v>2.42</v>
      </c>
      <c r="M2118" s="105">
        <v>5.6</v>
      </c>
      <c r="N2118" s="76">
        <f t="shared" si="38"/>
        <v>6.37</v>
      </c>
    </row>
    <row r="2119" spans="1:14" x14ac:dyDescent="0.25">
      <c r="A2119" s="100">
        <v>1084</v>
      </c>
      <c r="B2119" s="107">
        <v>34687</v>
      </c>
      <c r="C2119" s="101">
        <v>437.96</v>
      </c>
      <c r="D2119" s="102">
        <v>721</v>
      </c>
      <c r="E2119" s="102">
        <f t="shared" si="40"/>
        <v>99.86149584487535</v>
      </c>
      <c r="F2119" s="77">
        <v>6.89</v>
      </c>
      <c r="G2119" s="77">
        <v>0</v>
      </c>
      <c r="H2119" s="77">
        <v>0</v>
      </c>
      <c r="J2119" s="77">
        <f t="shared" si="39"/>
        <v>6.89</v>
      </c>
      <c r="K2119" s="103">
        <v>5.16</v>
      </c>
      <c r="L2119" s="104">
        <v>3.16</v>
      </c>
      <c r="M2119" s="105">
        <v>2</v>
      </c>
      <c r="N2119" s="76">
        <f t="shared" si="38"/>
        <v>6.14</v>
      </c>
    </row>
    <row r="2120" spans="1:14" x14ac:dyDescent="0.25">
      <c r="A2120" s="100">
        <v>1085</v>
      </c>
      <c r="B2120" s="107">
        <v>34688</v>
      </c>
      <c r="C2120" s="101">
        <v>437.93</v>
      </c>
      <c r="D2120" s="102">
        <v>720.25</v>
      </c>
      <c r="E2120" s="102">
        <f t="shared" si="40"/>
        <v>99.757617728531855</v>
      </c>
      <c r="F2120" s="77">
        <v>8.4</v>
      </c>
      <c r="G2120" s="77">
        <v>0</v>
      </c>
      <c r="H2120" s="77">
        <v>0</v>
      </c>
      <c r="J2120" s="77">
        <f t="shared" si="39"/>
        <v>8.4</v>
      </c>
      <c r="K2120" s="103">
        <v>5.57</v>
      </c>
      <c r="L2120" s="104">
        <v>4.07</v>
      </c>
      <c r="M2120" s="105">
        <v>1.5</v>
      </c>
      <c r="N2120" s="76">
        <f t="shared" ref="N2120:N2183" si="41">+D2121-D2120+J2120</f>
        <v>7.4099999999999913</v>
      </c>
    </row>
    <row r="2121" spans="1:14" x14ac:dyDescent="0.25">
      <c r="A2121" s="100">
        <v>1086</v>
      </c>
      <c r="B2121" s="107">
        <v>34689</v>
      </c>
      <c r="C2121" s="101">
        <v>437.89</v>
      </c>
      <c r="D2121" s="102">
        <v>719.26</v>
      </c>
      <c r="E2121" s="102">
        <f t="shared" si="40"/>
        <v>99.62049861495845</v>
      </c>
      <c r="F2121" s="77">
        <v>7.96</v>
      </c>
      <c r="G2121" s="77">
        <v>0</v>
      </c>
      <c r="H2121" s="77">
        <v>0</v>
      </c>
      <c r="J2121" s="77">
        <f t="shared" si="39"/>
        <v>7.96</v>
      </c>
      <c r="K2121" s="103">
        <v>4.87</v>
      </c>
      <c r="L2121" s="104">
        <v>3.87</v>
      </c>
      <c r="M2121" s="105">
        <v>1</v>
      </c>
      <c r="N2121" s="76">
        <f t="shared" si="41"/>
        <v>6.5200000000000591</v>
      </c>
    </row>
    <row r="2122" spans="1:14" x14ac:dyDescent="0.25">
      <c r="A2122" s="100">
        <v>1087</v>
      </c>
      <c r="B2122" s="107">
        <v>34690</v>
      </c>
      <c r="C2122" s="101">
        <v>437.83</v>
      </c>
      <c r="D2122" s="102">
        <v>717.82</v>
      </c>
      <c r="E2122" s="102">
        <f t="shared" si="40"/>
        <v>99.421052631578959</v>
      </c>
      <c r="F2122" s="77">
        <v>7.58</v>
      </c>
      <c r="G2122" s="77">
        <v>0</v>
      </c>
      <c r="H2122" s="77">
        <v>0</v>
      </c>
      <c r="J2122" s="77">
        <f t="shared" si="39"/>
        <v>7.58</v>
      </c>
      <c r="K2122" s="103">
        <v>11.14</v>
      </c>
      <c r="L2122" s="104">
        <v>3.64</v>
      </c>
      <c r="M2122" s="105">
        <v>7.5</v>
      </c>
      <c r="N2122" s="76">
        <f t="shared" si="41"/>
        <v>6.1099999999999728</v>
      </c>
    </row>
    <row r="2123" spans="1:14" x14ac:dyDescent="0.25">
      <c r="A2123" s="100">
        <v>1088</v>
      </c>
      <c r="B2123" s="107">
        <v>34691</v>
      </c>
      <c r="C2123" s="101">
        <v>437.77</v>
      </c>
      <c r="D2123" s="102">
        <v>716.35</v>
      </c>
      <c r="E2123" s="102">
        <f t="shared" si="40"/>
        <v>99.217451523545705</v>
      </c>
      <c r="F2123" s="77">
        <v>7.7</v>
      </c>
      <c r="G2123" s="77">
        <v>0</v>
      </c>
      <c r="H2123" s="77">
        <v>0</v>
      </c>
      <c r="J2123" s="77">
        <f t="shared" si="39"/>
        <v>7.7</v>
      </c>
      <c r="K2123" s="103">
        <v>21.56</v>
      </c>
      <c r="L2123" s="104">
        <v>3.66</v>
      </c>
      <c r="M2123" s="105">
        <v>17.899999999999999</v>
      </c>
      <c r="N2123" s="76">
        <f t="shared" si="41"/>
        <v>10.129999999999949</v>
      </c>
    </row>
    <row r="2124" spans="1:14" x14ac:dyDescent="0.25">
      <c r="A2124" s="100">
        <v>1089</v>
      </c>
      <c r="B2124" s="107">
        <v>34692</v>
      </c>
      <c r="C2124" s="101">
        <v>437.87</v>
      </c>
      <c r="D2124" s="102">
        <v>718.78</v>
      </c>
      <c r="E2124" s="102">
        <f t="shared" si="40"/>
        <v>99.554016620498615</v>
      </c>
      <c r="F2124" s="77">
        <v>7.86</v>
      </c>
      <c r="G2124" s="77">
        <v>0</v>
      </c>
      <c r="H2124" s="77">
        <v>0</v>
      </c>
      <c r="J2124" s="77">
        <f t="shared" si="39"/>
        <v>7.86</v>
      </c>
      <c r="K2124" s="103">
        <v>7.96</v>
      </c>
      <c r="L2124" s="104">
        <v>3.76</v>
      </c>
      <c r="M2124" s="105">
        <v>4.2</v>
      </c>
      <c r="N2124" s="76">
        <f t="shared" si="41"/>
        <v>7.86</v>
      </c>
    </row>
    <row r="2125" spans="1:14" x14ac:dyDescent="0.25">
      <c r="A2125" s="100">
        <v>1090</v>
      </c>
      <c r="B2125" s="107">
        <v>34693</v>
      </c>
      <c r="C2125" s="101">
        <v>437.87</v>
      </c>
      <c r="D2125" s="102">
        <v>718.78</v>
      </c>
      <c r="E2125" s="102">
        <f t="shared" si="40"/>
        <v>99.554016620498615</v>
      </c>
      <c r="F2125" s="77">
        <v>6.47</v>
      </c>
      <c r="G2125" s="77">
        <v>0</v>
      </c>
      <c r="H2125" s="77">
        <v>0</v>
      </c>
      <c r="J2125" s="77">
        <f t="shared" si="39"/>
        <v>6.47</v>
      </c>
      <c r="K2125" s="103">
        <v>23.58</v>
      </c>
      <c r="L2125" s="104">
        <v>2.98</v>
      </c>
      <c r="M2125" s="105">
        <v>20.6</v>
      </c>
      <c r="N2125" s="76">
        <f t="shared" si="41"/>
        <v>9.4400000000000261</v>
      </c>
    </row>
    <row r="2126" spans="1:14" x14ac:dyDescent="0.25">
      <c r="A2126" s="100">
        <v>1091</v>
      </c>
      <c r="B2126" s="107">
        <v>34694</v>
      </c>
      <c r="C2126" s="101">
        <v>437.99</v>
      </c>
      <c r="D2126" s="102">
        <v>721.75</v>
      </c>
      <c r="E2126" s="102">
        <f t="shared" si="40"/>
        <v>99.965373961218845</v>
      </c>
      <c r="F2126" s="77">
        <v>7.52</v>
      </c>
      <c r="G2126" s="77">
        <v>0</v>
      </c>
      <c r="H2126" s="77">
        <v>0</v>
      </c>
      <c r="J2126" s="77">
        <f t="shared" si="39"/>
        <v>7.52</v>
      </c>
      <c r="K2126" s="103">
        <v>7.36</v>
      </c>
      <c r="L2126" s="104">
        <v>3.56</v>
      </c>
      <c r="M2126" s="105">
        <v>3.8</v>
      </c>
      <c r="N2126" s="76">
        <f t="shared" si="41"/>
        <v>6.52</v>
      </c>
    </row>
    <row r="2127" spans="1:14" x14ac:dyDescent="0.25">
      <c r="A2127" s="100">
        <v>1092</v>
      </c>
      <c r="B2127" s="107">
        <v>34695</v>
      </c>
      <c r="C2127" s="101">
        <v>437.95</v>
      </c>
      <c r="D2127" s="102">
        <v>720.75</v>
      </c>
      <c r="E2127" s="102">
        <f t="shared" si="40"/>
        <v>99.82686980609418</v>
      </c>
      <c r="F2127" s="77">
        <v>8.2100000000000009</v>
      </c>
      <c r="G2127" s="77">
        <v>0</v>
      </c>
      <c r="H2127" s="77">
        <v>0</v>
      </c>
      <c r="J2127" s="77">
        <f t="shared" si="39"/>
        <v>8.2100000000000009</v>
      </c>
      <c r="K2127" s="103">
        <v>3.96</v>
      </c>
      <c r="L2127" s="104">
        <v>3.96</v>
      </c>
      <c r="M2127" s="105">
        <v>0</v>
      </c>
      <c r="N2127" s="76">
        <f t="shared" si="41"/>
        <v>7.2100000000000009</v>
      </c>
    </row>
    <row r="2128" spans="1:14" x14ac:dyDescent="0.25">
      <c r="A2128" s="100">
        <v>1093</v>
      </c>
      <c r="B2128" s="107">
        <v>34696</v>
      </c>
      <c r="C2128" s="101">
        <v>437.91</v>
      </c>
      <c r="D2128" s="102">
        <v>719.75</v>
      </c>
      <c r="E2128" s="102">
        <f t="shared" si="40"/>
        <v>99.68836565096953</v>
      </c>
      <c r="F2128" s="77">
        <v>8.39</v>
      </c>
      <c r="G2128" s="77">
        <v>0</v>
      </c>
      <c r="H2128" s="77">
        <v>0</v>
      </c>
      <c r="J2128" s="77">
        <f t="shared" si="39"/>
        <v>8.39</v>
      </c>
      <c r="K2128" s="103">
        <v>4.0599999999999996</v>
      </c>
      <c r="L2128" s="104">
        <v>4.0599999999999996</v>
      </c>
      <c r="M2128" s="105">
        <v>0</v>
      </c>
      <c r="N2128" s="76">
        <f t="shared" si="41"/>
        <v>7.1799999999999642</v>
      </c>
    </row>
    <row r="2129" spans="1:14" x14ac:dyDescent="0.25">
      <c r="A2129" s="100">
        <v>1094</v>
      </c>
      <c r="B2129" s="107">
        <v>34697</v>
      </c>
      <c r="C2129" s="101">
        <v>437.86</v>
      </c>
      <c r="D2129" s="102">
        <v>718.54</v>
      </c>
      <c r="E2129" s="102">
        <f t="shared" si="40"/>
        <v>99.520775623268705</v>
      </c>
      <c r="F2129" s="77">
        <v>9.09</v>
      </c>
      <c r="G2129" s="77">
        <v>0</v>
      </c>
      <c r="H2129" s="77">
        <v>0</v>
      </c>
      <c r="J2129" s="77">
        <f t="shared" si="39"/>
        <v>9.09</v>
      </c>
      <c r="K2129" s="103">
        <v>4.4800000000000004</v>
      </c>
      <c r="L2129" s="104">
        <v>4.4800000000000004</v>
      </c>
      <c r="M2129" s="105">
        <v>0</v>
      </c>
      <c r="N2129" s="76">
        <f t="shared" si="41"/>
        <v>6.650000000000059</v>
      </c>
    </row>
    <row r="2130" spans="1:14" x14ac:dyDescent="0.25">
      <c r="A2130" s="100">
        <v>1095</v>
      </c>
      <c r="B2130" s="107">
        <v>34698</v>
      </c>
      <c r="C2130" s="101">
        <v>437.76</v>
      </c>
      <c r="D2130" s="102">
        <v>716.1</v>
      </c>
      <c r="E2130" s="102">
        <f t="shared" si="40"/>
        <v>99.18282548476455</v>
      </c>
      <c r="F2130" s="77">
        <v>8.27</v>
      </c>
      <c r="G2130" s="77">
        <v>0</v>
      </c>
      <c r="H2130" s="77">
        <v>0</v>
      </c>
      <c r="J2130" s="77">
        <f t="shared" si="39"/>
        <v>8.27</v>
      </c>
      <c r="K2130" s="103">
        <v>7.42</v>
      </c>
      <c r="L2130" s="104">
        <v>4.0199999999999996</v>
      </c>
      <c r="M2130" s="105">
        <v>3.4</v>
      </c>
      <c r="N2130" s="76">
        <f t="shared" si="41"/>
        <v>4.8499999999999268</v>
      </c>
    </row>
    <row r="2131" spans="1:14" x14ac:dyDescent="0.25">
      <c r="A2131" s="100">
        <v>1096</v>
      </c>
      <c r="B2131" s="107">
        <v>34699</v>
      </c>
      <c r="C2131" s="101">
        <v>437.62</v>
      </c>
      <c r="D2131" s="102">
        <v>712.68</v>
      </c>
      <c r="E2131" s="102">
        <f t="shared" si="40"/>
        <v>98.70914127423822</v>
      </c>
      <c r="F2131" s="77">
        <v>7.73</v>
      </c>
      <c r="G2131" s="77">
        <v>0</v>
      </c>
      <c r="H2131" s="77">
        <v>0</v>
      </c>
      <c r="J2131" s="77">
        <f t="shared" si="39"/>
        <v>7.73</v>
      </c>
      <c r="L2131" s="104">
        <v>3.63</v>
      </c>
      <c r="M2131" s="105">
        <v>0</v>
      </c>
      <c r="N2131" s="76">
        <f t="shared" si="41"/>
        <v>-704.94999999999993</v>
      </c>
    </row>
    <row r="2132" spans="1:14" x14ac:dyDescent="0.25">
      <c r="B2132" s="99" t="s">
        <v>72</v>
      </c>
      <c r="C2132" s="115"/>
      <c r="D2132" s="116"/>
      <c r="E2132" s="116"/>
      <c r="F2132" s="117">
        <f>SUM(F1767:F2131)</f>
        <v>1868.3090000000016</v>
      </c>
      <c r="G2132" s="117">
        <f t="shared" ref="G2132:M2132" si="42">SUM(G1767:G2131)</f>
        <v>0.59</v>
      </c>
      <c r="H2132" s="117">
        <f t="shared" si="42"/>
        <v>407.01000000000005</v>
      </c>
      <c r="I2132" s="117"/>
      <c r="J2132" s="117">
        <f t="shared" si="42"/>
        <v>2275.9090000000015</v>
      </c>
      <c r="K2132" s="118">
        <f t="shared" si="42"/>
        <v>2760.2740000000003</v>
      </c>
      <c r="L2132" s="119">
        <f t="shared" si="42"/>
        <v>841.42400000000043</v>
      </c>
      <c r="M2132" s="120">
        <f t="shared" si="42"/>
        <v>1922.4800000000002</v>
      </c>
      <c r="N2132" s="76">
        <f t="shared" si="41"/>
        <v>2985.3690000000015</v>
      </c>
    </row>
    <row r="2133" spans="1:14" x14ac:dyDescent="0.25">
      <c r="A2133" s="100">
        <v>1097</v>
      </c>
      <c r="B2133" s="99">
        <v>34700</v>
      </c>
      <c r="C2133" s="121">
        <v>437.49</v>
      </c>
      <c r="D2133" s="122">
        <v>709.46</v>
      </c>
      <c r="E2133" s="122">
        <f>(D2133/722)*100</f>
        <v>98.26315789473685</v>
      </c>
      <c r="F2133" s="77">
        <v>12.04</v>
      </c>
      <c r="G2133" s="77" t="s">
        <v>67</v>
      </c>
      <c r="H2133" s="77" t="s">
        <v>67</v>
      </c>
      <c r="J2133" s="77">
        <f t="shared" ref="J2133:J2196" si="43">SUM(F2133:H2133)</f>
        <v>12.04</v>
      </c>
      <c r="K2133" s="103">
        <f t="shared" ref="K2133:K2164" si="44">D2134-D2133+F2133</f>
        <v>9.8799999999999173</v>
      </c>
      <c r="L2133" s="104">
        <v>0.21</v>
      </c>
      <c r="M2133" s="105">
        <v>0</v>
      </c>
      <c r="N2133" s="76">
        <f t="shared" si="41"/>
        <v>9.8799999999999173</v>
      </c>
    </row>
    <row r="2134" spans="1:14" x14ac:dyDescent="0.25">
      <c r="A2134" s="100">
        <v>1098</v>
      </c>
      <c r="B2134" s="107">
        <v>34701</v>
      </c>
      <c r="C2134" s="121">
        <v>437.4</v>
      </c>
      <c r="D2134" s="122">
        <v>707.3</v>
      </c>
      <c r="E2134" s="122">
        <f t="shared" ref="E2134:E2197" si="45">(D2134/722)*100</f>
        <v>97.963988919667585</v>
      </c>
      <c r="F2134" s="77">
        <v>10.56</v>
      </c>
      <c r="G2134" s="77" t="s">
        <v>67</v>
      </c>
      <c r="H2134" s="77" t="s">
        <v>67</v>
      </c>
      <c r="J2134" s="77">
        <f t="shared" si="43"/>
        <v>10.56</v>
      </c>
      <c r="K2134" s="103">
        <f t="shared" si="44"/>
        <v>8.4000000000000323</v>
      </c>
      <c r="L2134" s="104">
        <v>0.19</v>
      </c>
      <c r="M2134" s="105">
        <v>0</v>
      </c>
      <c r="N2134" s="76">
        <f t="shared" si="41"/>
        <v>8.4000000000000323</v>
      </c>
    </row>
    <row r="2135" spans="1:14" x14ac:dyDescent="0.25">
      <c r="A2135" s="100">
        <v>1099</v>
      </c>
      <c r="B2135" s="107">
        <v>34702</v>
      </c>
      <c r="C2135" s="121">
        <v>437.31</v>
      </c>
      <c r="D2135" s="122">
        <v>705.14</v>
      </c>
      <c r="E2135" s="122">
        <f t="shared" si="45"/>
        <v>97.664819944598335</v>
      </c>
      <c r="F2135" s="77">
        <v>6.83</v>
      </c>
      <c r="G2135" s="77" t="s">
        <v>67</v>
      </c>
      <c r="H2135" s="77" t="s">
        <v>67</v>
      </c>
      <c r="J2135" s="77">
        <f t="shared" si="43"/>
        <v>6.83</v>
      </c>
      <c r="K2135" s="103">
        <f t="shared" si="44"/>
        <v>4.910000000000041</v>
      </c>
      <c r="L2135" s="104">
        <v>3.14</v>
      </c>
      <c r="M2135" s="105">
        <v>0</v>
      </c>
      <c r="N2135" s="76">
        <f t="shared" si="41"/>
        <v>4.910000000000041</v>
      </c>
    </row>
    <row r="2136" spans="1:14" x14ac:dyDescent="0.25">
      <c r="A2136" s="100">
        <v>1100</v>
      </c>
      <c r="B2136" s="107">
        <v>34703</v>
      </c>
      <c r="C2136" s="121">
        <v>437.23</v>
      </c>
      <c r="D2136" s="122">
        <v>703.22</v>
      </c>
      <c r="E2136" s="122">
        <f t="shared" si="45"/>
        <v>97.39889196675901</v>
      </c>
      <c r="F2136" s="77">
        <v>7.14</v>
      </c>
      <c r="G2136" s="77" t="s">
        <v>67</v>
      </c>
      <c r="H2136" s="77" t="s">
        <v>67</v>
      </c>
      <c r="J2136" s="77">
        <f t="shared" si="43"/>
        <v>7.14</v>
      </c>
      <c r="K2136" s="103">
        <f t="shared" si="44"/>
        <v>4.9199999999999724</v>
      </c>
      <c r="L2136" s="104">
        <v>3.22</v>
      </c>
      <c r="M2136" s="105">
        <v>0</v>
      </c>
      <c r="N2136" s="76">
        <f t="shared" si="41"/>
        <v>4.9199999999999724</v>
      </c>
    </row>
    <row r="2137" spans="1:14" x14ac:dyDescent="0.25">
      <c r="A2137" s="100">
        <v>1101</v>
      </c>
      <c r="B2137" s="107">
        <v>34704</v>
      </c>
      <c r="C2137" s="121">
        <v>437.14</v>
      </c>
      <c r="D2137" s="122">
        <v>701</v>
      </c>
      <c r="E2137" s="122">
        <f t="shared" si="45"/>
        <v>97.091412742382261</v>
      </c>
      <c r="F2137" s="77">
        <v>8.59</v>
      </c>
      <c r="G2137" s="77" t="s">
        <v>67</v>
      </c>
      <c r="H2137" s="77" t="s">
        <v>67</v>
      </c>
      <c r="J2137" s="77">
        <f t="shared" si="43"/>
        <v>8.59</v>
      </c>
      <c r="K2137" s="103">
        <f t="shared" si="44"/>
        <v>3.0300000000000544</v>
      </c>
      <c r="L2137" s="104">
        <v>4.21</v>
      </c>
      <c r="M2137" s="105">
        <v>0</v>
      </c>
      <c r="N2137" s="76">
        <f t="shared" si="41"/>
        <v>3.0300000000000544</v>
      </c>
    </row>
    <row r="2138" spans="1:14" x14ac:dyDescent="0.25">
      <c r="A2138" s="100">
        <v>1102</v>
      </c>
      <c r="B2138" s="107">
        <v>34705</v>
      </c>
      <c r="C2138" s="121">
        <v>436.92</v>
      </c>
      <c r="D2138" s="122">
        <v>695.44</v>
      </c>
      <c r="E2138" s="122">
        <f t="shared" si="45"/>
        <v>96.321329639889214</v>
      </c>
      <c r="F2138" s="77">
        <v>8.2799999999999994</v>
      </c>
      <c r="G2138" s="77" t="s">
        <v>67</v>
      </c>
      <c r="H2138" s="77" t="s">
        <v>67</v>
      </c>
      <c r="J2138" s="77">
        <f t="shared" si="43"/>
        <v>8.2799999999999994</v>
      </c>
      <c r="K2138" s="103">
        <f t="shared" si="44"/>
        <v>3.7199999999999402</v>
      </c>
      <c r="L2138" s="104">
        <v>4</v>
      </c>
      <c r="M2138" s="105">
        <v>7.7</v>
      </c>
      <c r="N2138" s="76">
        <f t="shared" si="41"/>
        <v>3.7199999999999402</v>
      </c>
    </row>
    <row r="2139" spans="1:14" x14ac:dyDescent="0.25">
      <c r="A2139" s="100">
        <v>1103</v>
      </c>
      <c r="B2139" s="107">
        <v>34706</v>
      </c>
      <c r="C2139" s="121">
        <v>436.74</v>
      </c>
      <c r="D2139" s="122">
        <v>690.88</v>
      </c>
      <c r="E2139" s="122">
        <f t="shared" si="45"/>
        <v>95.689750692520775</v>
      </c>
      <c r="F2139" s="77">
        <v>7.59</v>
      </c>
      <c r="G2139" s="77" t="s">
        <v>67</v>
      </c>
      <c r="H2139" s="77" t="s">
        <v>67</v>
      </c>
      <c r="J2139" s="77">
        <f t="shared" si="43"/>
        <v>7.59</v>
      </c>
      <c r="K2139" s="103">
        <f t="shared" si="44"/>
        <v>4.59</v>
      </c>
      <c r="L2139" s="104">
        <v>3.61</v>
      </c>
      <c r="M2139" s="105">
        <v>0</v>
      </c>
      <c r="N2139" s="76">
        <f t="shared" si="41"/>
        <v>4.59</v>
      </c>
    </row>
    <row r="2140" spans="1:14" x14ac:dyDescent="0.25">
      <c r="A2140" s="100">
        <v>1104</v>
      </c>
      <c r="B2140" s="107">
        <v>34707</v>
      </c>
      <c r="C2140" s="121">
        <v>436.59</v>
      </c>
      <c r="D2140" s="122">
        <v>687.88</v>
      </c>
      <c r="E2140" s="122">
        <f t="shared" si="45"/>
        <v>95.27423822714681</v>
      </c>
      <c r="F2140" s="77">
        <v>6.19</v>
      </c>
      <c r="G2140" s="77" t="s">
        <v>67</v>
      </c>
      <c r="H2140" s="77" t="s">
        <v>67</v>
      </c>
      <c r="J2140" s="77">
        <f t="shared" si="43"/>
        <v>6.19</v>
      </c>
      <c r="K2140" s="103">
        <f t="shared" si="44"/>
        <v>4.6500000000000368</v>
      </c>
      <c r="L2140" s="104">
        <v>2.71</v>
      </c>
      <c r="M2140" s="105">
        <v>1.5</v>
      </c>
      <c r="N2140" s="76">
        <f t="shared" si="41"/>
        <v>4.6500000000000368</v>
      </c>
    </row>
    <row r="2141" spans="1:14" x14ac:dyDescent="0.25">
      <c r="A2141" s="100">
        <v>1105</v>
      </c>
      <c r="B2141" s="107">
        <v>34708</v>
      </c>
      <c r="C2141" s="121">
        <v>436.52</v>
      </c>
      <c r="D2141" s="122">
        <v>686.34</v>
      </c>
      <c r="E2141" s="122">
        <f t="shared" si="45"/>
        <v>95.060941828254855</v>
      </c>
      <c r="F2141" s="77">
        <v>7.51</v>
      </c>
      <c r="G2141" s="77" t="s">
        <v>67</v>
      </c>
      <c r="H2141" s="77" t="s">
        <v>67</v>
      </c>
      <c r="J2141" s="77">
        <f t="shared" si="43"/>
        <v>7.51</v>
      </c>
      <c r="K2141" s="103">
        <f t="shared" si="44"/>
        <v>6.0299999999999816</v>
      </c>
      <c r="L2141" s="104">
        <v>3.54</v>
      </c>
      <c r="M2141" s="105">
        <v>3.2</v>
      </c>
      <c r="N2141" s="76">
        <f t="shared" si="41"/>
        <v>6.0299999999999816</v>
      </c>
    </row>
    <row r="2142" spans="1:14" x14ac:dyDescent="0.25">
      <c r="A2142" s="100">
        <v>1106</v>
      </c>
      <c r="B2142" s="107">
        <v>34709</v>
      </c>
      <c r="C2142" s="121">
        <v>436.46</v>
      </c>
      <c r="D2142" s="122">
        <v>684.86</v>
      </c>
      <c r="E2142" s="122">
        <f t="shared" si="45"/>
        <v>94.855955678670369</v>
      </c>
      <c r="F2142" s="77">
        <v>7.03</v>
      </c>
      <c r="G2142" s="77" t="s">
        <v>67</v>
      </c>
      <c r="H2142" s="77" t="s">
        <v>67</v>
      </c>
      <c r="J2142" s="77">
        <f t="shared" si="43"/>
        <v>7.03</v>
      </c>
      <c r="K2142" s="103">
        <f t="shared" si="44"/>
        <v>8.5100000000000193</v>
      </c>
      <c r="L2142" s="104">
        <v>3.27</v>
      </c>
      <c r="M2142" s="105">
        <v>13.2</v>
      </c>
      <c r="N2142" s="76">
        <f t="shared" si="41"/>
        <v>8.5100000000000193</v>
      </c>
    </row>
    <row r="2143" spans="1:14" x14ac:dyDescent="0.25">
      <c r="A2143" s="100">
        <v>1107</v>
      </c>
      <c r="B2143" s="107">
        <v>34710</v>
      </c>
      <c r="C2143" s="121">
        <v>436.53</v>
      </c>
      <c r="D2143" s="122">
        <v>686.34</v>
      </c>
      <c r="E2143" s="122">
        <f t="shared" si="45"/>
        <v>95.060941828254855</v>
      </c>
      <c r="F2143" s="77">
        <v>7.19</v>
      </c>
      <c r="G2143" s="77" t="s">
        <v>67</v>
      </c>
      <c r="H2143" s="77" t="s">
        <v>67</v>
      </c>
      <c r="J2143" s="77">
        <f t="shared" si="43"/>
        <v>7.19</v>
      </c>
      <c r="K2143" s="103">
        <f t="shared" si="44"/>
        <v>7.4899999999999549</v>
      </c>
      <c r="L2143" s="104">
        <v>3.34</v>
      </c>
      <c r="M2143" s="105">
        <v>12.8</v>
      </c>
      <c r="N2143" s="76">
        <f t="shared" si="41"/>
        <v>7.4899999999999549</v>
      </c>
    </row>
    <row r="2144" spans="1:14" x14ac:dyDescent="0.25">
      <c r="A2144" s="100">
        <v>1108</v>
      </c>
      <c r="B2144" s="107">
        <v>34711</v>
      </c>
      <c r="C2144" s="121">
        <v>436.53</v>
      </c>
      <c r="D2144" s="122">
        <v>686.64</v>
      </c>
      <c r="E2144" s="122">
        <f t="shared" si="45"/>
        <v>95.102493074792235</v>
      </c>
      <c r="F2144" s="77">
        <v>7.52</v>
      </c>
      <c r="G2144" s="77" t="s">
        <v>67</v>
      </c>
      <c r="H2144" s="77" t="s">
        <v>67</v>
      </c>
      <c r="J2144" s="77">
        <f t="shared" si="43"/>
        <v>7.52</v>
      </c>
      <c r="K2144" s="103">
        <f t="shared" si="44"/>
        <v>3.7000000000000632</v>
      </c>
      <c r="L2144" s="104">
        <v>3.56</v>
      </c>
      <c r="M2144" s="105">
        <v>0</v>
      </c>
      <c r="N2144" s="76">
        <f t="shared" si="41"/>
        <v>3.7000000000000632</v>
      </c>
    </row>
    <row r="2145" spans="1:14" x14ac:dyDescent="0.25">
      <c r="A2145" s="100">
        <v>1109</v>
      </c>
      <c r="B2145" s="107">
        <v>34712</v>
      </c>
      <c r="C2145" s="121">
        <v>436.39</v>
      </c>
      <c r="D2145" s="122">
        <v>682.82</v>
      </c>
      <c r="E2145" s="122">
        <f t="shared" si="45"/>
        <v>94.573407202216075</v>
      </c>
      <c r="F2145" s="77">
        <v>7.01</v>
      </c>
      <c r="G2145" s="77" t="s">
        <v>67</v>
      </c>
      <c r="H2145" s="77" t="s">
        <v>67</v>
      </c>
      <c r="J2145" s="77">
        <f t="shared" si="43"/>
        <v>7.01</v>
      </c>
      <c r="K2145" s="103">
        <f t="shared" si="44"/>
        <v>3.2499999999998952</v>
      </c>
      <c r="L2145" s="104">
        <v>3.24</v>
      </c>
      <c r="M2145" s="105">
        <v>0</v>
      </c>
      <c r="N2145" s="76">
        <f t="shared" si="41"/>
        <v>3.2499999999998952</v>
      </c>
    </row>
    <row r="2146" spans="1:14" x14ac:dyDescent="0.25">
      <c r="A2146" s="100">
        <v>1110</v>
      </c>
      <c r="B2146" s="107">
        <v>34713</v>
      </c>
      <c r="C2146" s="121">
        <v>436.22</v>
      </c>
      <c r="D2146" s="122">
        <v>679.06</v>
      </c>
      <c r="E2146" s="122">
        <f t="shared" si="45"/>
        <v>94.05263157894737</v>
      </c>
      <c r="F2146" s="77">
        <v>7</v>
      </c>
      <c r="G2146" s="77" t="s">
        <v>67</v>
      </c>
      <c r="H2146" s="77" t="s">
        <v>67</v>
      </c>
      <c r="J2146" s="77">
        <f t="shared" si="43"/>
        <v>7</v>
      </c>
      <c r="K2146" s="103">
        <f t="shared" si="44"/>
        <v>2.7600000000001046</v>
      </c>
      <c r="L2146" s="104">
        <v>3.25</v>
      </c>
      <c r="M2146" s="105">
        <v>0</v>
      </c>
      <c r="N2146" s="76">
        <f t="shared" si="41"/>
        <v>2.7600000000001046</v>
      </c>
    </row>
    <row r="2147" spans="1:14" x14ac:dyDescent="0.25">
      <c r="A2147" s="100">
        <v>1111</v>
      </c>
      <c r="B2147" s="107">
        <v>34714</v>
      </c>
      <c r="C2147" s="121">
        <v>436.04</v>
      </c>
      <c r="D2147" s="122">
        <v>674.82</v>
      </c>
      <c r="E2147" s="122">
        <f t="shared" si="45"/>
        <v>93.465373961218845</v>
      </c>
      <c r="F2147" s="77">
        <v>6.42</v>
      </c>
      <c r="G2147" s="77" t="s">
        <v>67</v>
      </c>
      <c r="H2147" s="77" t="s">
        <v>67</v>
      </c>
      <c r="J2147" s="77">
        <f t="shared" si="43"/>
        <v>6.42</v>
      </c>
      <c r="K2147" s="103">
        <f t="shared" si="44"/>
        <v>2.6099999999999408</v>
      </c>
      <c r="L2147" s="104">
        <v>2.85</v>
      </c>
      <c r="M2147" s="105">
        <v>0</v>
      </c>
      <c r="N2147" s="76">
        <f t="shared" si="41"/>
        <v>2.6099999999999408</v>
      </c>
    </row>
    <row r="2148" spans="1:14" x14ac:dyDescent="0.25">
      <c r="A2148" s="100">
        <v>1112</v>
      </c>
      <c r="B2148" s="107">
        <v>34715</v>
      </c>
      <c r="C2148" s="121">
        <v>435.88</v>
      </c>
      <c r="D2148" s="122">
        <v>671.01</v>
      </c>
      <c r="E2148" s="122">
        <f t="shared" si="45"/>
        <v>92.937673130193915</v>
      </c>
      <c r="F2148" s="77">
        <v>4.53</v>
      </c>
      <c r="G2148" s="77" t="s">
        <v>67</v>
      </c>
      <c r="H2148" s="77" t="s">
        <v>67</v>
      </c>
      <c r="J2148" s="77">
        <f t="shared" si="43"/>
        <v>4.53</v>
      </c>
      <c r="K2148" s="103">
        <f t="shared" si="44"/>
        <v>3.4099999999999957</v>
      </c>
      <c r="L2148" s="104">
        <v>1.62</v>
      </c>
      <c r="M2148" s="105">
        <v>0</v>
      </c>
      <c r="N2148" s="76">
        <f t="shared" si="41"/>
        <v>3.4099999999999957</v>
      </c>
    </row>
    <row r="2149" spans="1:14" x14ac:dyDescent="0.25">
      <c r="A2149" s="100">
        <v>1113</v>
      </c>
      <c r="B2149" s="107">
        <v>34716</v>
      </c>
      <c r="C2149" s="121">
        <v>435.83</v>
      </c>
      <c r="D2149" s="122">
        <v>669.89</v>
      </c>
      <c r="E2149" s="122">
        <f t="shared" si="45"/>
        <v>92.782548476454295</v>
      </c>
      <c r="F2149" s="77">
        <v>7.02</v>
      </c>
      <c r="G2149" s="77" t="s">
        <v>67</v>
      </c>
      <c r="H2149" s="77" t="s">
        <v>67</v>
      </c>
      <c r="J2149" s="77">
        <f t="shared" si="43"/>
        <v>7.02</v>
      </c>
      <c r="K2149" s="103">
        <f t="shared" si="44"/>
        <v>2.3500000000000405</v>
      </c>
      <c r="L2149" s="104">
        <v>3.23</v>
      </c>
      <c r="M2149" s="105">
        <v>0</v>
      </c>
      <c r="N2149" s="76">
        <f t="shared" si="41"/>
        <v>2.3500000000000405</v>
      </c>
    </row>
    <row r="2150" spans="1:14" x14ac:dyDescent="0.25">
      <c r="A2150" s="100">
        <v>1114</v>
      </c>
      <c r="B2150" s="107">
        <v>34717</v>
      </c>
      <c r="C2150" s="121">
        <v>435.63</v>
      </c>
      <c r="D2150" s="122">
        <v>665.22</v>
      </c>
      <c r="E2150" s="122">
        <f t="shared" si="45"/>
        <v>92.135734072022174</v>
      </c>
      <c r="F2150" s="77">
        <v>6.69</v>
      </c>
      <c r="G2150" s="77" t="s">
        <v>67</v>
      </c>
      <c r="H2150" s="77" t="s">
        <v>67</v>
      </c>
      <c r="J2150" s="77">
        <f t="shared" si="43"/>
        <v>6.69</v>
      </c>
      <c r="K2150" s="103">
        <f t="shared" si="44"/>
        <v>2.6800000000000095</v>
      </c>
      <c r="L2150" s="104">
        <v>3.02</v>
      </c>
      <c r="M2150" s="105">
        <v>1.3</v>
      </c>
      <c r="N2150" s="76">
        <f t="shared" si="41"/>
        <v>2.6800000000000095</v>
      </c>
    </row>
    <row r="2151" spans="1:14" x14ac:dyDescent="0.25">
      <c r="A2151" s="100">
        <v>1115</v>
      </c>
      <c r="B2151" s="107">
        <v>34718</v>
      </c>
      <c r="C2151" s="121">
        <v>435.46</v>
      </c>
      <c r="D2151" s="122">
        <v>661.21</v>
      </c>
      <c r="E2151" s="122">
        <f t="shared" si="45"/>
        <v>91.580332409972314</v>
      </c>
      <c r="F2151" s="77">
        <v>6.36</v>
      </c>
      <c r="G2151" s="77" t="s">
        <v>67</v>
      </c>
      <c r="H2151" s="77" t="s">
        <v>67</v>
      </c>
      <c r="J2151" s="77">
        <f t="shared" si="43"/>
        <v>6.36</v>
      </c>
      <c r="K2151" s="103">
        <f t="shared" si="44"/>
        <v>3.4399999999999276</v>
      </c>
      <c r="L2151" s="104">
        <v>2.8</v>
      </c>
      <c r="M2151" s="105">
        <v>5.0999999999999996</v>
      </c>
      <c r="N2151" s="76">
        <f t="shared" si="41"/>
        <v>3.4399999999999276</v>
      </c>
    </row>
    <row r="2152" spans="1:14" x14ac:dyDescent="0.25">
      <c r="A2152" s="100">
        <v>1116</v>
      </c>
      <c r="B2152" s="107">
        <v>34719</v>
      </c>
      <c r="C2152" s="121">
        <v>435.33</v>
      </c>
      <c r="D2152" s="122">
        <v>658.29</v>
      </c>
      <c r="E2152" s="122">
        <f t="shared" si="45"/>
        <v>91.17590027700831</v>
      </c>
      <c r="F2152" s="77">
        <v>5.98</v>
      </c>
      <c r="G2152" s="77" t="s">
        <v>67</v>
      </c>
      <c r="H2152" s="77" t="s">
        <v>67</v>
      </c>
      <c r="J2152" s="77">
        <f t="shared" si="43"/>
        <v>5.98</v>
      </c>
      <c r="K2152" s="103">
        <f t="shared" si="44"/>
        <v>3.2200000000000095</v>
      </c>
      <c r="L2152" s="104">
        <v>2.6</v>
      </c>
      <c r="M2152" s="105">
        <v>56.8</v>
      </c>
      <c r="N2152" s="76">
        <f t="shared" si="41"/>
        <v>3.2200000000000095</v>
      </c>
    </row>
    <row r="2153" spans="1:14" x14ac:dyDescent="0.25">
      <c r="A2153" s="100">
        <v>1117</v>
      </c>
      <c r="B2153" s="107">
        <v>34720</v>
      </c>
      <c r="C2153" s="121">
        <v>435.22</v>
      </c>
      <c r="D2153" s="122">
        <v>655.53</v>
      </c>
      <c r="E2153" s="122">
        <f t="shared" si="45"/>
        <v>90.793628808864256</v>
      </c>
      <c r="F2153" s="77">
        <v>4.6500000000000004</v>
      </c>
      <c r="G2153" s="77" t="s">
        <v>67</v>
      </c>
      <c r="H2153" s="77" t="s">
        <v>67</v>
      </c>
      <c r="J2153" s="77">
        <f t="shared" si="43"/>
        <v>4.6500000000000004</v>
      </c>
      <c r="K2153" s="103">
        <f t="shared" si="44"/>
        <v>10.630000000000019</v>
      </c>
      <c r="L2153" s="104">
        <v>1.75</v>
      </c>
      <c r="M2153" s="105">
        <v>7.5</v>
      </c>
      <c r="N2153" s="76">
        <f t="shared" si="41"/>
        <v>10.630000000000019</v>
      </c>
    </row>
    <row r="2154" spans="1:14" x14ac:dyDescent="0.25">
      <c r="A2154" s="100">
        <v>1118</v>
      </c>
      <c r="B2154" s="107">
        <v>34721</v>
      </c>
      <c r="C2154" s="121">
        <v>435.47</v>
      </c>
      <c r="D2154" s="122">
        <v>661.51</v>
      </c>
      <c r="E2154" s="122">
        <f t="shared" si="45"/>
        <v>91.621883656509695</v>
      </c>
      <c r="F2154" s="77">
        <v>4.57</v>
      </c>
      <c r="G2154" s="77" t="s">
        <v>67</v>
      </c>
      <c r="H2154" s="77" t="s">
        <v>67</v>
      </c>
      <c r="J2154" s="77">
        <f t="shared" si="43"/>
        <v>4.57</v>
      </c>
      <c r="K2154" s="103">
        <f t="shared" si="44"/>
        <v>4.57</v>
      </c>
      <c r="L2154" s="104">
        <v>1.6</v>
      </c>
      <c r="M2154" s="105">
        <v>0</v>
      </c>
      <c r="N2154" s="76">
        <f t="shared" si="41"/>
        <v>4.57</v>
      </c>
    </row>
    <row r="2155" spans="1:14" x14ac:dyDescent="0.25">
      <c r="A2155" s="100">
        <v>1119</v>
      </c>
      <c r="B2155" s="107">
        <v>34722</v>
      </c>
      <c r="C2155" s="121">
        <v>435.47</v>
      </c>
      <c r="D2155" s="122">
        <v>661.51</v>
      </c>
      <c r="E2155" s="122">
        <f t="shared" si="45"/>
        <v>91.621883656509695</v>
      </c>
      <c r="F2155" s="77">
        <v>6.09</v>
      </c>
      <c r="G2155" s="77" t="s">
        <v>67</v>
      </c>
      <c r="H2155" s="77" t="s">
        <v>67</v>
      </c>
      <c r="J2155" s="77">
        <f t="shared" si="43"/>
        <v>6.09</v>
      </c>
      <c r="K2155" s="103">
        <f t="shared" si="44"/>
        <v>3.330000000000009</v>
      </c>
      <c r="L2155" s="104">
        <v>2.63</v>
      </c>
      <c r="M2155" s="105">
        <v>0</v>
      </c>
      <c r="N2155" s="76">
        <f t="shared" si="41"/>
        <v>3.330000000000009</v>
      </c>
    </row>
    <row r="2156" spans="1:14" x14ac:dyDescent="0.25">
      <c r="A2156" s="100">
        <v>1120</v>
      </c>
      <c r="B2156" s="107">
        <v>34723</v>
      </c>
      <c r="C2156" s="121">
        <v>435.35</v>
      </c>
      <c r="D2156" s="122">
        <v>658.75</v>
      </c>
      <c r="E2156" s="122">
        <f t="shared" si="45"/>
        <v>91.239612188365655</v>
      </c>
      <c r="F2156" s="77">
        <v>5.08</v>
      </c>
      <c r="G2156" s="77" t="s">
        <v>67</v>
      </c>
      <c r="H2156" s="77" t="s">
        <v>67</v>
      </c>
      <c r="J2156" s="77">
        <f t="shared" si="43"/>
        <v>5.08</v>
      </c>
      <c r="K2156" s="103">
        <f t="shared" si="44"/>
        <v>3.00999999999995</v>
      </c>
      <c r="L2156" s="104">
        <v>2.06</v>
      </c>
      <c r="M2156" s="105">
        <v>0</v>
      </c>
      <c r="N2156" s="76">
        <f t="shared" si="41"/>
        <v>3.00999999999995</v>
      </c>
    </row>
    <row r="2157" spans="1:14" x14ac:dyDescent="0.25">
      <c r="A2157" s="100">
        <v>1121</v>
      </c>
      <c r="B2157" s="107">
        <v>34724</v>
      </c>
      <c r="C2157" s="121">
        <v>435.26</v>
      </c>
      <c r="D2157" s="122">
        <v>656.68</v>
      </c>
      <c r="E2157" s="122">
        <f t="shared" si="45"/>
        <v>90.95290858725761</v>
      </c>
      <c r="F2157" s="77">
        <v>5.46</v>
      </c>
      <c r="G2157" s="77" t="s">
        <v>67</v>
      </c>
      <c r="H2157" s="77" t="s">
        <v>67</v>
      </c>
      <c r="J2157" s="77">
        <f t="shared" si="43"/>
        <v>5.46</v>
      </c>
      <c r="K2157" s="103">
        <f t="shared" si="44"/>
        <v>2.4700000000001046</v>
      </c>
      <c r="L2157" s="104">
        <v>2.34</v>
      </c>
      <c r="M2157" s="105">
        <v>0</v>
      </c>
      <c r="N2157" s="76">
        <f t="shared" si="41"/>
        <v>2.4700000000001046</v>
      </c>
    </row>
    <row r="2158" spans="1:14" x14ac:dyDescent="0.25">
      <c r="A2158" s="100">
        <v>1122</v>
      </c>
      <c r="B2158" s="107">
        <v>34725</v>
      </c>
      <c r="C2158" s="121">
        <v>435.13</v>
      </c>
      <c r="D2158" s="122">
        <v>653.69000000000005</v>
      </c>
      <c r="E2158" s="122">
        <f t="shared" si="45"/>
        <v>90.538781163434905</v>
      </c>
      <c r="F2158" s="77">
        <v>5.89</v>
      </c>
      <c r="G2158" s="77" t="s">
        <v>67</v>
      </c>
      <c r="H2158" s="77" t="s">
        <v>67</v>
      </c>
      <c r="J2158" s="77">
        <f t="shared" si="43"/>
        <v>5.89</v>
      </c>
      <c r="K2158" s="103">
        <f t="shared" si="44"/>
        <v>2.5399999999999769</v>
      </c>
      <c r="L2158" s="104">
        <v>2.57</v>
      </c>
      <c r="M2158" s="105">
        <v>0</v>
      </c>
      <c r="N2158" s="76">
        <f t="shared" si="41"/>
        <v>2.5399999999999769</v>
      </c>
    </row>
    <row r="2159" spans="1:14" x14ac:dyDescent="0.25">
      <c r="A2159" s="100">
        <v>1123</v>
      </c>
      <c r="B2159" s="107">
        <v>34726</v>
      </c>
      <c r="C2159" s="121">
        <v>434.98</v>
      </c>
      <c r="D2159" s="122">
        <v>650.34</v>
      </c>
      <c r="E2159" s="122">
        <f t="shared" si="45"/>
        <v>90.07479224376732</v>
      </c>
      <c r="F2159" s="77">
        <v>7.34</v>
      </c>
      <c r="G2159" s="77" t="s">
        <v>67</v>
      </c>
      <c r="H2159" s="77" t="s">
        <v>67</v>
      </c>
      <c r="J2159" s="77">
        <f t="shared" si="43"/>
        <v>7.34</v>
      </c>
      <c r="K2159" s="103">
        <f t="shared" si="44"/>
        <v>2.4199999999999271</v>
      </c>
      <c r="L2159" s="104">
        <v>3.41</v>
      </c>
      <c r="M2159" s="105">
        <v>0</v>
      </c>
      <c r="N2159" s="76">
        <f t="shared" si="41"/>
        <v>2.4199999999999271</v>
      </c>
    </row>
    <row r="2160" spans="1:14" x14ac:dyDescent="0.25">
      <c r="A2160" s="100">
        <v>1124</v>
      </c>
      <c r="B2160" s="107">
        <v>34727</v>
      </c>
      <c r="C2160" s="121">
        <v>434.76</v>
      </c>
      <c r="D2160" s="122">
        <v>645.41999999999996</v>
      </c>
      <c r="E2160" s="122">
        <f t="shared" si="45"/>
        <v>89.393351800554015</v>
      </c>
      <c r="F2160" s="77">
        <v>5.43</v>
      </c>
      <c r="G2160" s="77" t="s">
        <v>67</v>
      </c>
      <c r="H2160" s="77" t="s">
        <v>67</v>
      </c>
      <c r="J2160" s="77">
        <f t="shared" si="43"/>
        <v>5.43</v>
      </c>
      <c r="K2160" s="103">
        <f t="shared" si="44"/>
        <v>2.5000000000000497</v>
      </c>
      <c r="L2160" s="104">
        <v>2.16</v>
      </c>
      <c r="M2160" s="105">
        <v>0</v>
      </c>
      <c r="N2160" s="76">
        <f t="shared" si="41"/>
        <v>2.5000000000000497</v>
      </c>
    </row>
    <row r="2161" spans="1:14" x14ac:dyDescent="0.25">
      <c r="A2161" s="100">
        <v>1125</v>
      </c>
      <c r="B2161" s="107">
        <v>34728</v>
      </c>
      <c r="C2161" s="121">
        <v>434.63</v>
      </c>
      <c r="D2161" s="122">
        <v>642.49</v>
      </c>
      <c r="E2161" s="122">
        <f t="shared" si="45"/>
        <v>88.98753462603878</v>
      </c>
      <c r="F2161" s="77">
        <v>4.9400000000000004</v>
      </c>
      <c r="G2161" s="77" t="s">
        <v>67</v>
      </c>
      <c r="H2161" s="77" t="s">
        <v>67</v>
      </c>
      <c r="J2161" s="77">
        <f t="shared" si="43"/>
        <v>4.9400000000000004</v>
      </c>
      <c r="K2161" s="103">
        <f t="shared" si="44"/>
        <v>2.7099999999999822</v>
      </c>
      <c r="L2161" s="104">
        <v>1.86</v>
      </c>
      <c r="M2161" s="105">
        <v>40</v>
      </c>
      <c r="N2161" s="76">
        <f t="shared" si="41"/>
        <v>2.7099999999999822</v>
      </c>
    </row>
    <row r="2162" spans="1:14" x14ac:dyDescent="0.25">
      <c r="A2162" s="100">
        <v>1126</v>
      </c>
      <c r="B2162" s="107">
        <v>34729</v>
      </c>
      <c r="C2162" s="121">
        <v>434.53</v>
      </c>
      <c r="D2162" s="122">
        <v>640.26</v>
      </c>
      <c r="E2162" s="122">
        <f t="shared" si="45"/>
        <v>88.6786703601108</v>
      </c>
      <c r="F2162" s="77">
        <v>6.69</v>
      </c>
      <c r="G2162" s="77" t="s">
        <v>67</v>
      </c>
      <c r="H2162" s="77" t="s">
        <v>67</v>
      </c>
      <c r="J2162" s="77">
        <f t="shared" si="43"/>
        <v>6.69</v>
      </c>
      <c r="K2162" s="103">
        <f t="shared" si="44"/>
        <v>12.729999999999965</v>
      </c>
      <c r="L2162" s="104">
        <v>3.07</v>
      </c>
      <c r="M2162" s="105">
        <v>20.5</v>
      </c>
      <c r="N2162" s="76">
        <f t="shared" si="41"/>
        <v>12.729999999999965</v>
      </c>
    </row>
    <row r="2163" spans="1:14" x14ac:dyDescent="0.25">
      <c r="A2163" s="100">
        <v>1127</v>
      </c>
      <c r="B2163" s="107">
        <v>34730</v>
      </c>
      <c r="C2163" s="121">
        <v>434.8</v>
      </c>
      <c r="D2163" s="122">
        <v>646.29999999999995</v>
      </c>
      <c r="E2163" s="122">
        <f t="shared" si="45"/>
        <v>89.515235457063696</v>
      </c>
      <c r="F2163" s="77">
        <v>6.31</v>
      </c>
      <c r="G2163" s="77" t="s">
        <v>67</v>
      </c>
      <c r="H2163" s="77" t="s">
        <v>67</v>
      </c>
      <c r="J2163" s="77">
        <f t="shared" si="43"/>
        <v>6.31</v>
      </c>
      <c r="K2163" s="103">
        <f t="shared" si="44"/>
        <v>4.5500000000000087</v>
      </c>
      <c r="L2163" s="104">
        <v>2.8</v>
      </c>
      <c r="M2163" s="105">
        <v>4.2</v>
      </c>
      <c r="N2163" s="76">
        <f t="shared" si="41"/>
        <v>4.5500000000000087</v>
      </c>
    </row>
    <row r="2164" spans="1:14" x14ac:dyDescent="0.25">
      <c r="A2164" s="100">
        <v>1128</v>
      </c>
      <c r="B2164" s="107">
        <v>34731</v>
      </c>
      <c r="C2164" s="121">
        <v>434.72</v>
      </c>
      <c r="D2164" s="122">
        <v>644.54</v>
      </c>
      <c r="E2164" s="122">
        <f t="shared" si="45"/>
        <v>89.27146814404432</v>
      </c>
      <c r="F2164" s="77">
        <v>6.83</v>
      </c>
      <c r="G2164" s="77" t="s">
        <v>67</v>
      </c>
      <c r="H2164" s="77" t="s">
        <v>67</v>
      </c>
      <c r="J2164" s="77">
        <f t="shared" si="43"/>
        <v>6.83</v>
      </c>
      <c r="K2164" s="103">
        <f t="shared" si="44"/>
        <v>3.8700000000000774</v>
      </c>
      <c r="L2164" s="104">
        <v>3.17</v>
      </c>
      <c r="M2164" s="105">
        <v>10.5</v>
      </c>
      <c r="N2164" s="76">
        <f t="shared" si="41"/>
        <v>3.8700000000000774</v>
      </c>
    </row>
    <row r="2165" spans="1:14" x14ac:dyDescent="0.25">
      <c r="A2165" s="100">
        <v>1129</v>
      </c>
      <c r="B2165" s="107">
        <v>34732</v>
      </c>
      <c r="C2165" s="121">
        <v>434.59</v>
      </c>
      <c r="D2165" s="122">
        <v>641.58000000000004</v>
      </c>
      <c r="E2165" s="122">
        <f t="shared" si="45"/>
        <v>88.86149584487535</v>
      </c>
      <c r="F2165" s="77">
        <v>6.82</v>
      </c>
      <c r="G2165" s="77" t="s">
        <v>67</v>
      </c>
      <c r="H2165" s="77" t="s">
        <v>67</v>
      </c>
      <c r="J2165" s="77">
        <f t="shared" si="43"/>
        <v>6.82</v>
      </c>
      <c r="K2165" s="103">
        <f t="shared" ref="K2165:K2191" si="46">D2166-D2165+F2165</f>
        <v>6.82</v>
      </c>
      <c r="L2165" s="104">
        <v>3.12</v>
      </c>
      <c r="M2165" s="105">
        <v>13.8</v>
      </c>
      <c r="N2165" s="76">
        <f t="shared" si="41"/>
        <v>6.82</v>
      </c>
    </row>
    <row r="2166" spans="1:14" x14ac:dyDescent="0.25">
      <c r="A2166" s="100">
        <v>1130</v>
      </c>
      <c r="B2166" s="107">
        <v>34733</v>
      </c>
      <c r="C2166" s="121">
        <v>434.59</v>
      </c>
      <c r="D2166" s="122">
        <v>641.58000000000004</v>
      </c>
      <c r="E2166" s="122">
        <f t="shared" si="45"/>
        <v>88.86149584487535</v>
      </c>
      <c r="F2166" s="77">
        <v>5.6</v>
      </c>
      <c r="G2166" s="77" t="s">
        <v>67</v>
      </c>
      <c r="H2166" s="77" t="s">
        <v>67</v>
      </c>
      <c r="J2166" s="77">
        <f t="shared" si="43"/>
        <v>5.6</v>
      </c>
      <c r="K2166" s="103">
        <f t="shared" si="46"/>
        <v>5.6</v>
      </c>
      <c r="L2166" s="104">
        <v>2.23</v>
      </c>
      <c r="M2166" s="105">
        <v>7.7</v>
      </c>
      <c r="N2166" s="76">
        <f t="shared" si="41"/>
        <v>5.6</v>
      </c>
    </row>
    <row r="2167" spans="1:14" x14ac:dyDescent="0.25">
      <c r="A2167" s="100">
        <v>1131</v>
      </c>
      <c r="B2167" s="107">
        <v>34734</v>
      </c>
      <c r="C2167" s="121">
        <v>434.59</v>
      </c>
      <c r="D2167" s="122">
        <v>641.58000000000004</v>
      </c>
      <c r="E2167" s="122">
        <f t="shared" si="45"/>
        <v>88.86149584487535</v>
      </c>
      <c r="F2167" s="77">
        <v>4.26</v>
      </c>
      <c r="G2167" s="77" t="s">
        <v>67</v>
      </c>
      <c r="H2167" s="77" t="s">
        <v>67</v>
      </c>
      <c r="J2167" s="77">
        <f t="shared" si="43"/>
        <v>4.26</v>
      </c>
      <c r="K2167" s="103">
        <f t="shared" si="46"/>
        <v>4.9399999999999498</v>
      </c>
      <c r="L2167" s="104">
        <v>1.38</v>
      </c>
      <c r="M2167" s="105">
        <v>5.7</v>
      </c>
      <c r="N2167" s="76">
        <f t="shared" si="41"/>
        <v>4.9399999999999498</v>
      </c>
    </row>
    <row r="2168" spans="1:14" x14ac:dyDescent="0.25">
      <c r="A2168" s="100">
        <v>1132</v>
      </c>
      <c r="B2168" s="107">
        <v>34735</v>
      </c>
      <c r="C2168" s="121">
        <v>434.62</v>
      </c>
      <c r="D2168" s="122">
        <v>642.26</v>
      </c>
      <c r="E2168" s="122">
        <f t="shared" si="45"/>
        <v>88.955678670360101</v>
      </c>
      <c r="F2168" s="77">
        <v>5.68</v>
      </c>
      <c r="G2168" s="77" t="s">
        <v>67</v>
      </c>
      <c r="H2168" s="77" t="s">
        <v>67</v>
      </c>
      <c r="J2168" s="77">
        <f t="shared" si="43"/>
        <v>5.68</v>
      </c>
      <c r="K2168" s="103">
        <f t="shared" si="46"/>
        <v>6.1400000000000361</v>
      </c>
      <c r="L2168" s="104">
        <v>2.2799999999999998</v>
      </c>
      <c r="M2168" s="105">
        <v>7.8</v>
      </c>
      <c r="N2168" s="76">
        <f t="shared" si="41"/>
        <v>6.1400000000000361</v>
      </c>
    </row>
    <row r="2169" spans="1:14" x14ac:dyDescent="0.25">
      <c r="A2169" s="100">
        <v>1133</v>
      </c>
      <c r="B2169" s="107">
        <v>34736</v>
      </c>
      <c r="C2169" s="121">
        <v>434.43</v>
      </c>
      <c r="D2169" s="122">
        <v>642.72</v>
      </c>
      <c r="E2169" s="122">
        <f t="shared" si="45"/>
        <v>89.019390581717445</v>
      </c>
      <c r="F2169" s="77">
        <v>6.77</v>
      </c>
      <c r="G2169" s="77" t="s">
        <v>67</v>
      </c>
      <c r="H2169" s="77" t="s">
        <v>67</v>
      </c>
      <c r="J2169" s="77">
        <f t="shared" si="43"/>
        <v>6.77</v>
      </c>
      <c r="K2169" s="103">
        <f t="shared" si="46"/>
        <v>4.0899999999999359</v>
      </c>
      <c r="L2169" s="104">
        <v>3.14</v>
      </c>
      <c r="M2169" s="105">
        <v>3.5</v>
      </c>
      <c r="N2169" s="76">
        <f t="shared" si="41"/>
        <v>4.0899999999999359</v>
      </c>
    </row>
    <row r="2170" spans="1:14" x14ac:dyDescent="0.25">
      <c r="A2170" s="100">
        <v>1134</v>
      </c>
      <c r="B2170" s="107">
        <v>34737</v>
      </c>
      <c r="C2170" s="121">
        <v>434.52</v>
      </c>
      <c r="D2170" s="122">
        <v>640.04</v>
      </c>
      <c r="E2170" s="122">
        <f t="shared" si="45"/>
        <v>88.64819944598338</v>
      </c>
      <c r="F2170" s="77">
        <v>5.97</v>
      </c>
      <c r="G2170" s="77" t="s">
        <v>67</v>
      </c>
      <c r="H2170" s="77" t="s">
        <v>67</v>
      </c>
      <c r="J2170" s="77">
        <f t="shared" si="43"/>
        <v>5.97</v>
      </c>
      <c r="K2170" s="103">
        <f t="shared" si="46"/>
        <v>5.5300000000000589</v>
      </c>
      <c r="L2170" s="104">
        <v>2.5499999999999998</v>
      </c>
      <c r="M2170" s="105">
        <v>0</v>
      </c>
      <c r="N2170" s="76">
        <f t="shared" si="41"/>
        <v>5.5300000000000589</v>
      </c>
    </row>
    <row r="2171" spans="1:14" x14ac:dyDescent="0.25">
      <c r="A2171" s="100">
        <v>1135</v>
      </c>
      <c r="B2171" s="107">
        <v>34738</v>
      </c>
      <c r="C2171" s="121">
        <v>434.5</v>
      </c>
      <c r="D2171" s="122">
        <v>639.6</v>
      </c>
      <c r="E2171" s="122">
        <f t="shared" si="45"/>
        <v>88.587257617728525</v>
      </c>
      <c r="F2171" s="77">
        <v>5.96</v>
      </c>
      <c r="G2171" s="77" t="s">
        <v>67</v>
      </c>
      <c r="H2171" s="77" t="s">
        <v>67</v>
      </c>
      <c r="J2171" s="77">
        <f t="shared" si="43"/>
        <v>5.96</v>
      </c>
      <c r="K2171" s="103">
        <f t="shared" si="46"/>
        <v>3.7599999999999545</v>
      </c>
      <c r="L2171" s="104">
        <v>2.95</v>
      </c>
      <c r="M2171" s="105">
        <v>0</v>
      </c>
      <c r="N2171" s="76">
        <f t="shared" si="41"/>
        <v>3.7599999999999545</v>
      </c>
    </row>
    <row r="2172" spans="1:14" x14ac:dyDescent="0.25">
      <c r="A2172" s="100">
        <v>1136</v>
      </c>
      <c r="B2172" s="107">
        <v>34739</v>
      </c>
      <c r="C2172" s="121">
        <v>434.4</v>
      </c>
      <c r="D2172" s="122">
        <v>637.4</v>
      </c>
      <c r="E2172" s="122">
        <f t="shared" si="45"/>
        <v>88.282548476454295</v>
      </c>
      <c r="F2172" s="77">
        <v>4.99</v>
      </c>
      <c r="G2172" s="77" t="s">
        <v>67</v>
      </c>
      <c r="H2172" s="77" t="s">
        <v>67</v>
      </c>
      <c r="J2172" s="77">
        <f t="shared" si="43"/>
        <v>4.99</v>
      </c>
      <c r="K2172" s="103">
        <f t="shared" si="46"/>
        <v>3.4500000000000366</v>
      </c>
      <c r="L2172" s="104">
        <v>2.42</v>
      </c>
      <c r="M2172" s="105">
        <v>0</v>
      </c>
      <c r="N2172" s="76">
        <f t="shared" si="41"/>
        <v>3.4500000000000366</v>
      </c>
    </row>
    <row r="2173" spans="1:14" x14ac:dyDescent="0.25">
      <c r="A2173" s="100">
        <v>1137</v>
      </c>
      <c r="B2173" s="107">
        <v>34740</v>
      </c>
      <c r="C2173" s="121">
        <v>434.33</v>
      </c>
      <c r="D2173" s="122">
        <v>635.86</v>
      </c>
      <c r="E2173" s="122">
        <f t="shared" si="45"/>
        <v>88.069252077562339</v>
      </c>
      <c r="F2173" s="77">
        <v>5.04</v>
      </c>
      <c r="G2173" s="77" t="s">
        <v>67</v>
      </c>
      <c r="H2173" s="77" t="s">
        <v>67</v>
      </c>
      <c r="J2173" s="77">
        <f t="shared" si="43"/>
        <v>5.04</v>
      </c>
      <c r="K2173" s="103">
        <f t="shared" si="46"/>
        <v>4.5799999999999637</v>
      </c>
      <c r="L2173" s="104">
        <v>2.39</v>
      </c>
      <c r="M2173" s="105">
        <v>0</v>
      </c>
      <c r="N2173" s="76">
        <f t="shared" si="41"/>
        <v>4.5799999999999637</v>
      </c>
    </row>
    <row r="2174" spans="1:14" x14ac:dyDescent="0.25">
      <c r="A2174" s="100">
        <v>1138</v>
      </c>
      <c r="B2174" s="107">
        <v>34741</v>
      </c>
      <c r="C2174" s="121">
        <v>434.3</v>
      </c>
      <c r="D2174" s="122">
        <v>635.4</v>
      </c>
      <c r="E2174" s="122">
        <f t="shared" si="45"/>
        <v>88.00554016620498</v>
      </c>
      <c r="F2174" s="77">
        <v>4.99</v>
      </c>
      <c r="G2174" s="77" t="s">
        <v>67</v>
      </c>
      <c r="H2174" s="77" t="s">
        <v>67</v>
      </c>
      <c r="J2174" s="77">
        <f t="shared" si="43"/>
        <v>4.99</v>
      </c>
      <c r="K2174" s="103">
        <f t="shared" si="46"/>
        <v>2.2499999999999911</v>
      </c>
      <c r="L2174" s="104">
        <v>2.37</v>
      </c>
      <c r="M2174" s="105">
        <v>0</v>
      </c>
      <c r="N2174" s="76">
        <f t="shared" si="41"/>
        <v>2.2499999999999911</v>
      </c>
    </row>
    <row r="2175" spans="1:14" x14ac:dyDescent="0.25">
      <c r="A2175" s="100">
        <v>1139</v>
      </c>
      <c r="B2175" s="107">
        <v>34742</v>
      </c>
      <c r="C2175" s="121">
        <v>434.18900000000002</v>
      </c>
      <c r="D2175" s="122">
        <v>632.66</v>
      </c>
      <c r="E2175" s="122">
        <f t="shared" si="45"/>
        <v>87.62603878116343</v>
      </c>
      <c r="F2175" s="77">
        <v>4.17</v>
      </c>
      <c r="G2175" s="77" t="s">
        <v>67</v>
      </c>
      <c r="H2175" s="77" t="s">
        <v>67</v>
      </c>
      <c r="J2175" s="77">
        <f t="shared" si="43"/>
        <v>4.17</v>
      </c>
      <c r="K2175" s="103">
        <f t="shared" si="46"/>
        <v>2.410000000000009</v>
      </c>
      <c r="L2175" s="104">
        <v>1.88</v>
      </c>
      <c r="M2175" s="105">
        <v>0</v>
      </c>
      <c r="N2175" s="76">
        <f t="shared" si="41"/>
        <v>2.410000000000009</v>
      </c>
    </row>
    <row r="2176" spans="1:14" x14ac:dyDescent="0.25">
      <c r="A2176" s="100">
        <v>1140</v>
      </c>
      <c r="B2176" s="107">
        <v>34743</v>
      </c>
      <c r="C2176" s="121">
        <v>434.1</v>
      </c>
      <c r="D2176" s="122">
        <v>630.9</v>
      </c>
      <c r="E2176" s="122">
        <f t="shared" si="45"/>
        <v>87.38227146814404</v>
      </c>
      <c r="F2176" s="77">
        <v>5.46</v>
      </c>
      <c r="G2176" s="77" t="s">
        <v>67</v>
      </c>
      <c r="H2176" s="77" t="s">
        <v>67</v>
      </c>
      <c r="J2176" s="77">
        <f t="shared" si="43"/>
        <v>5.46</v>
      </c>
      <c r="K2176" s="103">
        <f t="shared" si="46"/>
        <v>3.2600000000000682</v>
      </c>
      <c r="L2176" s="104">
        <v>2.6</v>
      </c>
      <c r="M2176" s="105">
        <v>0</v>
      </c>
      <c r="N2176" s="76">
        <f t="shared" si="41"/>
        <v>3.2600000000000682</v>
      </c>
    </row>
    <row r="2177" spans="1:14" x14ac:dyDescent="0.25">
      <c r="A2177" s="100">
        <v>1141</v>
      </c>
      <c r="B2177" s="107">
        <v>34744</v>
      </c>
      <c r="C2177" s="121">
        <v>434</v>
      </c>
      <c r="D2177" s="122">
        <v>628.70000000000005</v>
      </c>
      <c r="E2177" s="122">
        <f t="shared" si="45"/>
        <v>87.077562326869824</v>
      </c>
      <c r="F2177" s="77">
        <v>3.69</v>
      </c>
      <c r="G2177" s="77" t="s">
        <v>67</v>
      </c>
      <c r="H2177" s="77" t="s">
        <v>67</v>
      </c>
      <c r="J2177" s="77">
        <f t="shared" si="43"/>
        <v>3.69</v>
      </c>
      <c r="K2177" s="103">
        <f t="shared" si="46"/>
        <v>5.8899999999999313</v>
      </c>
      <c r="L2177" s="104">
        <v>1.42</v>
      </c>
      <c r="M2177" s="105">
        <v>19.3</v>
      </c>
      <c r="N2177" s="76">
        <f t="shared" si="41"/>
        <v>5.8899999999999313</v>
      </c>
    </row>
    <row r="2178" spans="1:14" x14ac:dyDescent="0.25">
      <c r="A2178" s="100">
        <v>1142</v>
      </c>
      <c r="B2178" s="107">
        <v>34745</v>
      </c>
      <c r="C2178" s="121">
        <v>434.01</v>
      </c>
      <c r="D2178" s="122">
        <v>630.9</v>
      </c>
      <c r="E2178" s="122">
        <f t="shared" si="45"/>
        <v>87.38227146814404</v>
      </c>
      <c r="F2178" s="77">
        <v>5.35</v>
      </c>
      <c r="G2178" s="77" t="s">
        <v>67</v>
      </c>
      <c r="H2178" s="77" t="s">
        <v>67</v>
      </c>
      <c r="J2178" s="77">
        <f t="shared" si="43"/>
        <v>5.35</v>
      </c>
      <c r="K2178" s="103">
        <f t="shared" si="46"/>
        <v>6.4500000000000224</v>
      </c>
      <c r="L2178" s="104">
        <v>2.62</v>
      </c>
      <c r="M2178" s="105">
        <v>0</v>
      </c>
      <c r="N2178" s="76">
        <f t="shared" si="41"/>
        <v>6.4500000000000224</v>
      </c>
    </row>
    <row r="2179" spans="1:14" x14ac:dyDescent="0.25">
      <c r="A2179" s="100">
        <v>1143</v>
      </c>
      <c r="B2179" s="107">
        <v>34746</v>
      </c>
      <c r="C2179" s="121">
        <v>434.15</v>
      </c>
      <c r="D2179" s="122">
        <v>632</v>
      </c>
      <c r="E2179" s="122">
        <f t="shared" si="45"/>
        <v>87.534626038781155</v>
      </c>
      <c r="F2179" s="77">
        <v>5.09</v>
      </c>
      <c r="G2179" s="77" t="s">
        <v>67</v>
      </c>
      <c r="H2179" s="77" t="s">
        <v>67</v>
      </c>
      <c r="J2179" s="77">
        <f t="shared" si="43"/>
        <v>5.09</v>
      </c>
      <c r="K2179" s="103">
        <f t="shared" si="46"/>
        <v>4.6499999999999453</v>
      </c>
      <c r="L2179" s="104">
        <v>2.46</v>
      </c>
      <c r="M2179" s="105">
        <v>0</v>
      </c>
      <c r="N2179" s="76">
        <f t="shared" si="41"/>
        <v>4.6499999999999453</v>
      </c>
    </row>
    <row r="2180" spans="1:14" x14ac:dyDescent="0.25">
      <c r="A2180" s="100">
        <v>1144</v>
      </c>
      <c r="B2180" s="107">
        <v>34747</v>
      </c>
      <c r="C2180" s="121">
        <v>434.13</v>
      </c>
      <c r="D2180" s="122">
        <v>631.55999999999995</v>
      </c>
      <c r="E2180" s="122">
        <f t="shared" si="45"/>
        <v>87.473684210526301</v>
      </c>
      <c r="F2180" s="77">
        <v>4.58</v>
      </c>
      <c r="G2180" s="77" t="s">
        <v>67</v>
      </c>
      <c r="H2180" s="77" t="s">
        <v>67</v>
      </c>
      <c r="J2180" s="77">
        <f t="shared" si="43"/>
        <v>4.58</v>
      </c>
      <c r="K2180" s="103">
        <f t="shared" si="46"/>
        <v>8.4200000000000319</v>
      </c>
      <c r="L2180" s="104">
        <v>2.13</v>
      </c>
      <c r="M2180" s="105">
        <v>3.2</v>
      </c>
      <c r="N2180" s="76">
        <f t="shared" si="41"/>
        <v>8.4200000000000319</v>
      </c>
    </row>
    <row r="2181" spans="1:14" x14ac:dyDescent="0.25">
      <c r="A2181" s="100">
        <v>1145</v>
      </c>
      <c r="B2181" s="107">
        <v>34748</v>
      </c>
      <c r="C2181" s="121">
        <v>434.3</v>
      </c>
      <c r="D2181" s="122">
        <v>635.4</v>
      </c>
      <c r="E2181" s="122">
        <f t="shared" si="45"/>
        <v>88.00554016620498</v>
      </c>
      <c r="F2181" s="77">
        <v>4.62</v>
      </c>
      <c r="G2181" s="77" t="s">
        <v>67</v>
      </c>
      <c r="H2181" s="77" t="s">
        <v>67</v>
      </c>
      <c r="J2181" s="77">
        <f t="shared" si="43"/>
        <v>4.62</v>
      </c>
      <c r="K2181" s="103">
        <f t="shared" si="46"/>
        <v>5.5199999999999774</v>
      </c>
      <c r="L2181" s="104">
        <v>2.15</v>
      </c>
      <c r="M2181" s="105">
        <v>0</v>
      </c>
      <c r="N2181" s="76">
        <f t="shared" si="41"/>
        <v>5.5199999999999774</v>
      </c>
    </row>
    <row r="2182" spans="1:14" x14ac:dyDescent="0.25">
      <c r="A2182" s="100">
        <v>1146</v>
      </c>
      <c r="B2182" s="107">
        <v>34749</v>
      </c>
      <c r="C2182" s="121">
        <v>434.54</v>
      </c>
      <c r="D2182" s="122">
        <v>636.29999999999995</v>
      </c>
      <c r="E2182" s="122">
        <f t="shared" si="45"/>
        <v>88.130193905817166</v>
      </c>
      <c r="F2182" s="77">
        <v>5.0599999999999996</v>
      </c>
      <c r="G2182" s="77" t="s">
        <v>67</v>
      </c>
      <c r="H2182" s="77" t="s">
        <v>67</v>
      </c>
      <c r="J2182" s="77">
        <f t="shared" si="43"/>
        <v>5.0599999999999996</v>
      </c>
      <c r="K2182" s="103">
        <f t="shared" si="46"/>
        <v>3.1200000000000587</v>
      </c>
      <c r="L2182" s="104">
        <v>2.4300000000000002</v>
      </c>
      <c r="M2182" s="105">
        <v>0</v>
      </c>
      <c r="N2182" s="76">
        <f t="shared" si="41"/>
        <v>3.1200000000000587</v>
      </c>
    </row>
    <row r="2183" spans="1:14" x14ac:dyDescent="0.25">
      <c r="A2183" s="100">
        <v>1147</v>
      </c>
      <c r="B2183" s="107">
        <v>34750</v>
      </c>
      <c r="C2183" s="121">
        <v>434.26</v>
      </c>
      <c r="D2183" s="122">
        <v>634.36</v>
      </c>
      <c r="E2183" s="122">
        <f t="shared" si="45"/>
        <v>87.86149584487535</v>
      </c>
      <c r="F2183" s="77">
        <v>4.82</v>
      </c>
      <c r="G2183" s="77" t="s">
        <v>67</v>
      </c>
      <c r="H2183" s="77" t="s">
        <v>67</v>
      </c>
      <c r="J2183" s="77">
        <f t="shared" si="43"/>
        <v>4.82</v>
      </c>
      <c r="K2183" s="103">
        <f t="shared" si="46"/>
        <v>3.1199999999999548</v>
      </c>
      <c r="L2183" s="104">
        <v>2.27</v>
      </c>
      <c r="M2183" s="105">
        <v>0</v>
      </c>
      <c r="N2183" s="76">
        <f t="shared" si="41"/>
        <v>3.1199999999999548</v>
      </c>
    </row>
    <row r="2184" spans="1:14" x14ac:dyDescent="0.25">
      <c r="A2184" s="100">
        <v>1148</v>
      </c>
      <c r="B2184" s="107">
        <v>34751</v>
      </c>
      <c r="C2184" s="121">
        <v>434.18</v>
      </c>
      <c r="D2184" s="122">
        <v>632.66</v>
      </c>
      <c r="E2184" s="122">
        <f t="shared" si="45"/>
        <v>87.62603878116343</v>
      </c>
      <c r="F2184" s="77">
        <v>4.29</v>
      </c>
      <c r="G2184" s="77" t="s">
        <v>67</v>
      </c>
      <c r="H2184" s="77" t="s">
        <v>67</v>
      </c>
      <c r="J2184" s="77">
        <f t="shared" si="43"/>
        <v>4.29</v>
      </c>
      <c r="K2184" s="103">
        <f t="shared" si="46"/>
        <v>3.1899999999999773</v>
      </c>
      <c r="L2184" s="104">
        <v>1.89</v>
      </c>
      <c r="M2184" s="105">
        <v>0</v>
      </c>
      <c r="N2184" s="76">
        <f t="shared" ref="N2184:N2247" si="47">+D2185-D2184+J2184</f>
        <v>3.1899999999999773</v>
      </c>
    </row>
    <row r="2185" spans="1:14" x14ac:dyDescent="0.25">
      <c r="A2185" s="100">
        <v>1149</v>
      </c>
      <c r="B2185" s="107">
        <v>34752</v>
      </c>
      <c r="C2185" s="121">
        <v>434.13</v>
      </c>
      <c r="D2185" s="122">
        <v>631.55999999999995</v>
      </c>
      <c r="E2185" s="122">
        <f t="shared" si="45"/>
        <v>87.473684210526301</v>
      </c>
      <c r="F2185" s="77">
        <v>4.72</v>
      </c>
      <c r="G2185" s="77" t="s">
        <v>67</v>
      </c>
      <c r="H2185" s="77" t="s">
        <v>67</v>
      </c>
      <c r="J2185" s="77">
        <f t="shared" si="43"/>
        <v>4.72</v>
      </c>
      <c r="K2185" s="103">
        <f t="shared" si="46"/>
        <v>2.7400000000000952</v>
      </c>
      <c r="L2185" s="104">
        <v>2.42</v>
      </c>
      <c r="M2185" s="105">
        <v>0</v>
      </c>
      <c r="N2185" s="76">
        <f t="shared" si="47"/>
        <v>2.7400000000000952</v>
      </c>
    </row>
    <row r="2186" spans="1:14" x14ac:dyDescent="0.25">
      <c r="A2186" s="100">
        <v>1150</v>
      </c>
      <c r="B2186" s="107">
        <v>34753</v>
      </c>
      <c r="C2186" s="121">
        <v>434.04</v>
      </c>
      <c r="D2186" s="122">
        <v>629.58000000000004</v>
      </c>
      <c r="E2186" s="122">
        <f t="shared" si="45"/>
        <v>87.199445983379505</v>
      </c>
      <c r="F2186" s="77">
        <v>5.19</v>
      </c>
      <c r="G2186" s="77" t="s">
        <v>67</v>
      </c>
      <c r="H2186" s="77" t="s">
        <v>67</v>
      </c>
      <c r="J2186" s="77">
        <f t="shared" si="43"/>
        <v>5.19</v>
      </c>
      <c r="K2186" s="103">
        <f t="shared" si="46"/>
        <v>1.659999999999914</v>
      </c>
      <c r="L2186" s="104">
        <v>2.5</v>
      </c>
      <c r="M2186" s="105">
        <v>0</v>
      </c>
      <c r="N2186" s="76">
        <f t="shared" si="47"/>
        <v>1.659999999999914</v>
      </c>
    </row>
    <row r="2187" spans="1:14" x14ac:dyDescent="0.25">
      <c r="A2187" s="100">
        <v>1151</v>
      </c>
      <c r="B2187" s="107">
        <v>34754</v>
      </c>
      <c r="C2187" s="121">
        <v>433.9</v>
      </c>
      <c r="D2187" s="122">
        <v>626.04999999999995</v>
      </c>
      <c r="E2187" s="122">
        <f t="shared" si="45"/>
        <v>86.710526315789465</v>
      </c>
      <c r="F2187" s="77">
        <v>4.75</v>
      </c>
      <c r="G2187" s="77" t="s">
        <v>67</v>
      </c>
      <c r="H2187" s="77" t="s">
        <v>67</v>
      </c>
      <c r="J2187" s="77">
        <f t="shared" si="43"/>
        <v>4.75</v>
      </c>
      <c r="K2187" s="103">
        <f t="shared" si="46"/>
        <v>2</v>
      </c>
      <c r="L2187" s="104">
        <v>2.17</v>
      </c>
      <c r="M2187" s="105">
        <v>0</v>
      </c>
      <c r="N2187" s="76">
        <f t="shared" si="47"/>
        <v>2</v>
      </c>
    </row>
    <row r="2188" spans="1:14" x14ac:dyDescent="0.25">
      <c r="A2188" s="100">
        <v>1152</v>
      </c>
      <c r="B2188" s="107">
        <v>34755</v>
      </c>
      <c r="C2188" s="121">
        <v>433.75</v>
      </c>
      <c r="D2188" s="122">
        <v>623.29999999999995</v>
      </c>
      <c r="E2188" s="122">
        <f t="shared" si="45"/>
        <v>86.32963988919667</v>
      </c>
      <c r="F2188" s="77">
        <v>4.87</v>
      </c>
      <c r="G2188" s="77" t="s">
        <v>67</v>
      </c>
      <c r="H2188" s="77" t="s">
        <v>67</v>
      </c>
      <c r="J2188" s="77">
        <f t="shared" si="43"/>
        <v>4.87</v>
      </c>
      <c r="K2188" s="103">
        <f t="shared" si="46"/>
        <v>1.87</v>
      </c>
      <c r="L2188" s="104">
        <v>2.29</v>
      </c>
      <c r="M2188" s="105">
        <v>0</v>
      </c>
      <c r="N2188" s="76">
        <f t="shared" si="47"/>
        <v>1.87</v>
      </c>
    </row>
    <row r="2189" spans="1:14" x14ac:dyDescent="0.25">
      <c r="A2189" s="100">
        <v>1153</v>
      </c>
      <c r="B2189" s="107">
        <v>34756</v>
      </c>
      <c r="C2189" s="121">
        <v>433.61</v>
      </c>
      <c r="D2189" s="122">
        <v>620.29999999999995</v>
      </c>
      <c r="E2189" s="122">
        <f t="shared" si="45"/>
        <v>85.914127423822706</v>
      </c>
      <c r="F2189" s="77">
        <v>4.63</v>
      </c>
      <c r="G2189" s="77" t="s">
        <v>67</v>
      </c>
      <c r="H2189" s="77" t="s">
        <v>67</v>
      </c>
      <c r="J2189" s="77">
        <f t="shared" si="43"/>
        <v>4.63</v>
      </c>
      <c r="K2189" s="103">
        <f t="shared" si="46"/>
        <v>2.0200000000000999</v>
      </c>
      <c r="L2189" s="104">
        <v>2.14</v>
      </c>
      <c r="M2189" s="105">
        <v>0</v>
      </c>
      <c r="N2189" s="76">
        <f t="shared" si="47"/>
        <v>2.0200000000000999</v>
      </c>
    </row>
    <row r="2190" spans="1:14" x14ac:dyDescent="0.25">
      <c r="A2190" s="100">
        <v>1154</v>
      </c>
      <c r="B2190" s="107">
        <v>34757</v>
      </c>
      <c r="C2190" s="121">
        <v>433.49</v>
      </c>
      <c r="D2190" s="122">
        <v>617.69000000000005</v>
      </c>
      <c r="E2190" s="122">
        <f t="shared" si="45"/>
        <v>85.552631578947384</v>
      </c>
      <c r="F2190" s="77">
        <v>5.23</v>
      </c>
      <c r="G2190" s="77" t="s">
        <v>67</v>
      </c>
      <c r="H2190" s="77" t="s">
        <v>67</v>
      </c>
      <c r="J2190" s="77">
        <f t="shared" si="43"/>
        <v>5.23</v>
      </c>
      <c r="K2190" s="103">
        <f t="shared" si="46"/>
        <v>1.3599999999999959</v>
      </c>
      <c r="L2190" s="104">
        <v>2.54</v>
      </c>
      <c r="M2190" s="105">
        <v>0</v>
      </c>
      <c r="N2190" s="76">
        <f t="shared" si="47"/>
        <v>1.3599999999999959</v>
      </c>
    </row>
    <row r="2191" spans="1:14" x14ac:dyDescent="0.25">
      <c r="A2191" s="100">
        <v>1155</v>
      </c>
      <c r="B2191" s="107">
        <v>34758</v>
      </c>
      <c r="C2191" s="121">
        <v>433.31</v>
      </c>
      <c r="D2191" s="122">
        <v>613.82000000000005</v>
      </c>
      <c r="E2191" s="122">
        <f t="shared" si="45"/>
        <v>85.016620498614969</v>
      </c>
      <c r="F2191" s="77">
        <v>4.8899999999999997</v>
      </c>
      <c r="G2191" s="77" t="s">
        <v>67</v>
      </c>
      <c r="H2191" s="77" t="s">
        <v>67</v>
      </c>
      <c r="J2191" s="77">
        <f t="shared" si="43"/>
        <v>4.8899999999999997</v>
      </c>
      <c r="K2191" s="103">
        <f t="shared" si="46"/>
        <v>1.5199999999999951</v>
      </c>
      <c r="L2191" s="104">
        <v>2.3199999999999998</v>
      </c>
      <c r="M2191" s="105">
        <v>0</v>
      </c>
      <c r="N2191" s="76">
        <f t="shared" si="47"/>
        <v>1.5199999999999951</v>
      </c>
    </row>
    <row r="2192" spans="1:14" x14ac:dyDescent="0.25">
      <c r="A2192" s="100">
        <v>1156</v>
      </c>
      <c r="B2192" s="107">
        <v>34759</v>
      </c>
      <c r="C2192" s="121">
        <v>433.15</v>
      </c>
      <c r="D2192" s="122">
        <v>610.45000000000005</v>
      </c>
      <c r="E2192" s="122">
        <f t="shared" si="45"/>
        <v>84.54986149584488</v>
      </c>
      <c r="F2192" s="77">
        <v>4.84</v>
      </c>
      <c r="G2192" s="77" t="s">
        <v>67</v>
      </c>
      <c r="H2192" s="77" t="s">
        <v>67</v>
      </c>
      <c r="J2192" s="77">
        <f t="shared" si="43"/>
        <v>4.84</v>
      </c>
      <c r="K2192" s="103">
        <f t="shared" ref="K2192:K2213" si="48">D2194-D2193+F2193</f>
        <v>1.5499999999999909</v>
      </c>
      <c r="L2192" s="104">
        <v>2.29</v>
      </c>
      <c r="M2192" s="105" t="s">
        <v>67</v>
      </c>
      <c r="N2192" s="76">
        <f t="shared" si="47"/>
        <v>1.4799999999999862</v>
      </c>
    </row>
    <row r="2193" spans="1:14" x14ac:dyDescent="0.25">
      <c r="A2193" s="100">
        <v>1157</v>
      </c>
      <c r="B2193" s="107">
        <v>34760</v>
      </c>
      <c r="C2193" s="121">
        <v>432.99</v>
      </c>
      <c r="D2193" s="122">
        <v>607.09</v>
      </c>
      <c r="E2193" s="122">
        <f t="shared" si="45"/>
        <v>84.084487534626035</v>
      </c>
      <c r="F2193" s="77">
        <v>5.54</v>
      </c>
      <c r="G2193" s="77" t="s">
        <v>67</v>
      </c>
      <c r="H2193" s="77" t="s">
        <v>67</v>
      </c>
      <c r="J2193" s="77">
        <f t="shared" si="43"/>
        <v>5.54</v>
      </c>
      <c r="K2193" s="103">
        <f t="shared" si="48"/>
        <v>1.0099999999999953</v>
      </c>
      <c r="L2193" s="104">
        <v>2.73</v>
      </c>
      <c r="M2193" s="105" t="s">
        <v>67</v>
      </c>
      <c r="N2193" s="76">
        <f t="shared" si="47"/>
        <v>1.5499999999999909</v>
      </c>
    </row>
    <row r="2194" spans="1:14" x14ac:dyDescent="0.25">
      <c r="A2194" s="100">
        <v>1158</v>
      </c>
      <c r="B2194" s="107">
        <v>34761</v>
      </c>
      <c r="C2194" s="121">
        <v>432.8</v>
      </c>
      <c r="D2194" s="122">
        <v>603.1</v>
      </c>
      <c r="E2194" s="122">
        <f t="shared" si="45"/>
        <v>83.531855955678665</v>
      </c>
      <c r="F2194" s="77">
        <v>5.63</v>
      </c>
      <c r="G2194" s="77" t="s">
        <v>67</v>
      </c>
      <c r="H2194" s="77" t="s">
        <v>67</v>
      </c>
      <c r="J2194" s="77">
        <f t="shared" si="43"/>
        <v>5.63</v>
      </c>
      <c r="K2194" s="103">
        <f t="shared" si="48"/>
        <v>1.2999999999999821</v>
      </c>
      <c r="L2194" s="104">
        <v>2.75</v>
      </c>
      <c r="M2194" s="105" t="s">
        <v>67</v>
      </c>
      <c r="N2194" s="76">
        <f t="shared" si="47"/>
        <v>1.0099999999999953</v>
      </c>
    </row>
    <row r="2195" spans="1:14" x14ac:dyDescent="0.25">
      <c r="A2195" s="100">
        <v>1159</v>
      </c>
      <c r="B2195" s="107">
        <v>34762</v>
      </c>
      <c r="C2195" s="121">
        <v>432.58</v>
      </c>
      <c r="D2195" s="122">
        <v>598.48</v>
      </c>
      <c r="E2195" s="122">
        <f t="shared" si="45"/>
        <v>82.891966759002784</v>
      </c>
      <c r="F2195" s="77">
        <v>4.78</v>
      </c>
      <c r="G2195" s="77" t="s">
        <v>67</v>
      </c>
      <c r="H2195" s="77" t="s">
        <v>67</v>
      </c>
      <c r="J2195" s="77">
        <f t="shared" si="43"/>
        <v>4.78</v>
      </c>
      <c r="K2195" s="103">
        <f t="shared" si="48"/>
        <v>1.4699999999999731</v>
      </c>
      <c r="L2195" s="104">
        <v>2.2999999999999998</v>
      </c>
      <c r="M2195" s="105" t="s">
        <v>67</v>
      </c>
      <c r="N2195" s="76">
        <f t="shared" si="47"/>
        <v>1.2999999999999821</v>
      </c>
    </row>
    <row r="2196" spans="1:14" x14ac:dyDescent="0.25">
      <c r="A2196" s="100">
        <v>1160</v>
      </c>
      <c r="B2196" s="107">
        <v>34763</v>
      </c>
      <c r="C2196" s="121">
        <v>432.41</v>
      </c>
      <c r="D2196" s="122">
        <v>595</v>
      </c>
      <c r="E2196" s="122">
        <f t="shared" si="45"/>
        <v>82.40997229916897</v>
      </c>
      <c r="F2196" s="77">
        <v>4.1900000000000004</v>
      </c>
      <c r="G2196" s="77" t="s">
        <v>67</v>
      </c>
      <c r="H2196" s="77" t="s">
        <v>67</v>
      </c>
      <c r="J2196" s="77">
        <f t="shared" si="43"/>
        <v>4.1900000000000004</v>
      </c>
      <c r="K2196" s="103">
        <f t="shared" si="48"/>
        <v>1.1899999999999773</v>
      </c>
      <c r="L2196" s="104">
        <v>1.84</v>
      </c>
      <c r="M2196" s="105" t="s">
        <v>67</v>
      </c>
      <c r="N2196" s="76">
        <f t="shared" si="47"/>
        <v>1.4699999999999731</v>
      </c>
    </row>
    <row r="2197" spans="1:14" x14ac:dyDescent="0.25">
      <c r="A2197" s="100">
        <v>1161</v>
      </c>
      <c r="B2197" s="107">
        <v>34764</v>
      </c>
      <c r="C2197" s="121">
        <v>432.28</v>
      </c>
      <c r="D2197" s="122">
        <v>592.28</v>
      </c>
      <c r="E2197" s="122">
        <f t="shared" si="45"/>
        <v>82.03324099722991</v>
      </c>
      <c r="F2197" s="77">
        <v>5.29</v>
      </c>
      <c r="G2197" s="77" t="s">
        <v>67</v>
      </c>
      <c r="H2197" s="77" t="s">
        <v>67</v>
      </c>
      <c r="J2197" s="77">
        <f t="shared" ref="J2197:J2260" si="49">SUM(F2197:H2197)</f>
        <v>5.29</v>
      </c>
      <c r="K2197" s="103">
        <f t="shared" si="48"/>
        <v>1.2900000000000134</v>
      </c>
      <c r="L2197" s="104">
        <v>2.58</v>
      </c>
      <c r="M2197" s="105" t="s">
        <v>67</v>
      </c>
      <c r="N2197" s="76">
        <f t="shared" si="47"/>
        <v>1.1899999999999773</v>
      </c>
    </row>
    <row r="2198" spans="1:14" x14ac:dyDescent="0.25">
      <c r="A2198" s="100">
        <v>1162</v>
      </c>
      <c r="B2198" s="107">
        <v>34765</v>
      </c>
      <c r="C2198" s="121">
        <v>432.08</v>
      </c>
      <c r="D2198" s="122">
        <v>588.17999999999995</v>
      </c>
      <c r="E2198" s="122">
        <f t="shared" ref="E2198:E2261" si="50">(D2198/722)*100</f>
        <v>81.46537396121883</v>
      </c>
      <c r="F2198" s="77">
        <v>4.68</v>
      </c>
      <c r="G2198" s="77" t="s">
        <v>67</v>
      </c>
      <c r="H2198" s="77" t="s">
        <v>67</v>
      </c>
      <c r="J2198" s="77">
        <f t="shared" si="49"/>
        <v>4.68</v>
      </c>
      <c r="K2198" s="103">
        <f t="shared" si="48"/>
        <v>1.1600000000000819</v>
      </c>
      <c r="L2198" s="104">
        <v>2.25</v>
      </c>
      <c r="M2198" s="105" t="s">
        <v>67</v>
      </c>
      <c r="N2198" s="76">
        <f t="shared" si="47"/>
        <v>1.2900000000000134</v>
      </c>
    </row>
    <row r="2199" spans="1:14" x14ac:dyDescent="0.25">
      <c r="A2199" s="100">
        <v>1163</v>
      </c>
      <c r="B2199" s="107">
        <v>34766</v>
      </c>
      <c r="C2199" s="121">
        <v>431.91</v>
      </c>
      <c r="D2199" s="122">
        <v>584.79</v>
      </c>
      <c r="E2199" s="122">
        <f t="shared" si="50"/>
        <v>80.995844875346251</v>
      </c>
      <c r="F2199" s="77">
        <v>5.75</v>
      </c>
      <c r="G2199" s="77" t="s">
        <v>67</v>
      </c>
      <c r="H2199" s="77" t="s">
        <v>67</v>
      </c>
      <c r="J2199" s="77">
        <f t="shared" si="49"/>
        <v>5.75</v>
      </c>
      <c r="K2199" s="103">
        <f t="shared" si="48"/>
        <v>2.1399999999999775</v>
      </c>
      <c r="L2199" s="104">
        <v>2.86</v>
      </c>
      <c r="M2199" s="105" t="s">
        <v>67</v>
      </c>
      <c r="N2199" s="76">
        <f t="shared" si="47"/>
        <v>1.1600000000000819</v>
      </c>
    </row>
    <row r="2200" spans="1:14" x14ac:dyDescent="0.25">
      <c r="A2200" s="100">
        <v>1164</v>
      </c>
      <c r="B2200" s="107">
        <v>34767</v>
      </c>
      <c r="C2200" s="121">
        <v>431.69</v>
      </c>
      <c r="D2200" s="122">
        <v>580.20000000000005</v>
      </c>
      <c r="E2200" s="122">
        <f t="shared" si="50"/>
        <v>80.360110803324105</v>
      </c>
      <c r="F2200" s="77">
        <v>6.24</v>
      </c>
      <c r="G2200" s="77" t="s">
        <v>67</v>
      </c>
      <c r="H2200" s="77" t="s">
        <v>67</v>
      </c>
      <c r="J2200" s="77">
        <f t="shared" si="49"/>
        <v>6.24</v>
      </c>
      <c r="K2200" s="103">
        <f t="shared" si="48"/>
        <v>4.7499999999999547</v>
      </c>
      <c r="L2200" s="104">
        <v>3.14</v>
      </c>
      <c r="M2200" s="105">
        <v>1</v>
      </c>
      <c r="N2200" s="76">
        <f t="shared" si="47"/>
        <v>2.1399999999999775</v>
      </c>
    </row>
    <row r="2201" spans="1:14" x14ac:dyDescent="0.25">
      <c r="A2201" s="100">
        <v>1165</v>
      </c>
      <c r="B2201" s="107">
        <v>34768</v>
      </c>
      <c r="C2201" s="121">
        <v>431.49</v>
      </c>
      <c r="D2201" s="122">
        <v>576.1</v>
      </c>
      <c r="E2201" s="122">
        <f t="shared" si="50"/>
        <v>79.792243767313025</v>
      </c>
      <c r="F2201" s="77">
        <v>4.95</v>
      </c>
      <c r="G2201" s="77" t="s">
        <v>67</v>
      </c>
      <c r="H2201" s="77" t="s">
        <v>67</v>
      </c>
      <c r="J2201" s="77">
        <f t="shared" si="49"/>
        <v>4.95</v>
      </c>
      <c r="K2201" s="103">
        <f t="shared" si="48"/>
        <v>3.2799999999999772</v>
      </c>
      <c r="L2201" s="104">
        <v>2.5099999999999998</v>
      </c>
      <c r="M2201" s="105">
        <v>9</v>
      </c>
      <c r="N2201" s="76">
        <f t="shared" si="47"/>
        <v>4.7499999999999547</v>
      </c>
    </row>
    <row r="2202" spans="1:14" x14ac:dyDescent="0.25">
      <c r="A2202" s="100">
        <v>1166</v>
      </c>
      <c r="B2202" s="107">
        <v>34769</v>
      </c>
      <c r="C2202" s="121">
        <v>431.48</v>
      </c>
      <c r="D2202" s="122">
        <v>575.9</v>
      </c>
      <c r="E2202" s="122">
        <f t="shared" si="50"/>
        <v>79.76454293628808</v>
      </c>
      <c r="F2202" s="77">
        <v>4.88</v>
      </c>
      <c r="G2202" s="77" t="s">
        <v>67</v>
      </c>
      <c r="H2202" s="77" t="s">
        <v>67</v>
      </c>
      <c r="J2202" s="77">
        <f t="shared" si="49"/>
        <v>4.88</v>
      </c>
      <c r="K2202" s="103">
        <f t="shared" si="48"/>
        <v>1.6000000000000227</v>
      </c>
      <c r="L2202" s="104">
        <v>2.29</v>
      </c>
      <c r="M2202" s="105" t="s">
        <v>67</v>
      </c>
      <c r="N2202" s="76">
        <f t="shared" si="47"/>
        <v>3.2799999999999772</v>
      </c>
    </row>
    <row r="2203" spans="1:14" x14ac:dyDescent="0.25">
      <c r="A2203" s="100">
        <v>1167</v>
      </c>
      <c r="B2203" s="107">
        <v>34770</v>
      </c>
      <c r="C2203" s="121">
        <v>431.4</v>
      </c>
      <c r="D2203" s="122">
        <v>574.29999999999995</v>
      </c>
      <c r="E2203" s="122">
        <f t="shared" si="50"/>
        <v>79.54293628808864</v>
      </c>
      <c r="F2203" s="77">
        <v>4</v>
      </c>
      <c r="G2203" s="77" t="s">
        <v>67</v>
      </c>
      <c r="H2203" s="77" t="s">
        <v>67</v>
      </c>
      <c r="J2203" s="77">
        <f t="shared" si="49"/>
        <v>4</v>
      </c>
      <c r="K2203" s="103">
        <f t="shared" si="48"/>
        <v>1.0400000000000453</v>
      </c>
      <c r="L2203" s="104">
        <v>1.8</v>
      </c>
      <c r="M2203" s="105" t="s">
        <v>67</v>
      </c>
      <c r="N2203" s="76">
        <f t="shared" si="47"/>
        <v>1.6000000000000227</v>
      </c>
    </row>
    <row r="2204" spans="1:14" x14ac:dyDescent="0.25">
      <c r="A2204" s="100">
        <v>1168</v>
      </c>
      <c r="B2204" s="107">
        <v>34771</v>
      </c>
      <c r="C2204" s="121">
        <v>431.28</v>
      </c>
      <c r="D2204" s="122">
        <v>571.9</v>
      </c>
      <c r="E2204" s="122">
        <f t="shared" si="50"/>
        <v>79.21052631578948</v>
      </c>
      <c r="F2204" s="77">
        <v>5.84</v>
      </c>
      <c r="G2204" s="77" t="s">
        <v>67</v>
      </c>
      <c r="H2204" s="77" t="s">
        <v>67</v>
      </c>
      <c r="J2204" s="77">
        <f t="shared" si="49"/>
        <v>5.84</v>
      </c>
      <c r="K2204" s="103">
        <f t="shared" si="48"/>
        <v>1.1100000000000003</v>
      </c>
      <c r="L2204" s="104">
        <v>2.9</v>
      </c>
      <c r="M2204" s="105" t="s">
        <v>67</v>
      </c>
      <c r="N2204" s="76">
        <f t="shared" si="47"/>
        <v>1.0400000000000453</v>
      </c>
    </row>
    <row r="2205" spans="1:14" x14ac:dyDescent="0.25">
      <c r="A2205" s="100">
        <v>1169</v>
      </c>
      <c r="B2205" s="107">
        <v>34772</v>
      </c>
      <c r="C2205" s="121">
        <v>431.04</v>
      </c>
      <c r="D2205" s="122">
        <v>567.1</v>
      </c>
      <c r="E2205" s="122">
        <f t="shared" si="50"/>
        <v>78.54570637119113</v>
      </c>
      <c r="F2205" s="77">
        <v>6.11</v>
      </c>
      <c r="G2205" s="77" t="s">
        <v>67</v>
      </c>
      <c r="H2205" s="77" t="s">
        <v>67</v>
      </c>
      <c r="J2205" s="77">
        <f t="shared" si="49"/>
        <v>6.11</v>
      </c>
      <c r="K2205" s="103">
        <f t="shared" si="48"/>
        <v>1.630000000000023</v>
      </c>
      <c r="L2205" s="104">
        <v>3.05</v>
      </c>
      <c r="M2205" s="105" t="s">
        <v>67</v>
      </c>
      <c r="N2205" s="76">
        <f t="shared" si="47"/>
        <v>1.1100000000000003</v>
      </c>
    </row>
    <row r="2206" spans="1:14" x14ac:dyDescent="0.25">
      <c r="A2206" s="100">
        <v>1170</v>
      </c>
      <c r="B2206" s="107">
        <v>34773</v>
      </c>
      <c r="C2206" s="121">
        <v>430.79</v>
      </c>
      <c r="D2206" s="122">
        <v>562.1</v>
      </c>
      <c r="E2206" s="122">
        <f t="shared" si="50"/>
        <v>77.853185595567879</v>
      </c>
      <c r="F2206" s="77">
        <v>6.53</v>
      </c>
      <c r="G2206" s="77" t="s">
        <v>67</v>
      </c>
      <c r="H2206" s="77" t="s">
        <v>67</v>
      </c>
      <c r="J2206" s="77">
        <f t="shared" si="49"/>
        <v>6.53</v>
      </c>
      <c r="K2206" s="103">
        <f t="shared" si="48"/>
        <v>0.9000000000000048</v>
      </c>
      <c r="L2206" s="104">
        <v>3.28</v>
      </c>
      <c r="M2206" s="105" t="s">
        <v>67</v>
      </c>
      <c r="N2206" s="76">
        <f t="shared" si="47"/>
        <v>1.630000000000023</v>
      </c>
    </row>
    <row r="2207" spans="1:14" x14ac:dyDescent="0.25">
      <c r="A2207" s="100">
        <v>1171</v>
      </c>
      <c r="B2207" s="107">
        <v>34774</v>
      </c>
      <c r="C2207" s="121">
        <v>430.05</v>
      </c>
      <c r="D2207" s="122">
        <v>557.20000000000005</v>
      </c>
      <c r="E2207" s="122">
        <f t="shared" si="50"/>
        <v>77.174515235457079</v>
      </c>
      <c r="F2207" s="77">
        <v>5.03</v>
      </c>
      <c r="G2207" s="77" t="s">
        <v>67</v>
      </c>
      <c r="H2207" s="77" t="s">
        <v>67</v>
      </c>
      <c r="J2207" s="77">
        <f t="shared" si="49"/>
        <v>5.03</v>
      </c>
      <c r="K2207" s="103">
        <f t="shared" si="48"/>
        <v>1.2199999999999731</v>
      </c>
      <c r="L2207" s="104">
        <v>2.44</v>
      </c>
      <c r="M2207" s="105" t="s">
        <v>67</v>
      </c>
      <c r="N2207" s="76">
        <f t="shared" si="47"/>
        <v>0.9000000000000048</v>
      </c>
    </row>
    <row r="2208" spans="1:14" x14ac:dyDescent="0.25">
      <c r="A2208" s="100">
        <v>1172</v>
      </c>
      <c r="B2208" s="107">
        <v>34775</v>
      </c>
      <c r="C2208" s="121">
        <v>430.33</v>
      </c>
      <c r="D2208" s="122">
        <v>553.07000000000005</v>
      </c>
      <c r="E2208" s="122">
        <f t="shared" si="50"/>
        <v>76.60249307479225</v>
      </c>
      <c r="F2208" s="77">
        <v>5.69</v>
      </c>
      <c r="G2208" s="77" t="s">
        <v>67</v>
      </c>
      <c r="H2208" s="77" t="s">
        <v>67</v>
      </c>
      <c r="J2208" s="77">
        <f t="shared" si="49"/>
        <v>5.69</v>
      </c>
      <c r="K2208" s="103">
        <f t="shared" si="48"/>
        <v>1.5499999999999545</v>
      </c>
      <c r="L2208" s="104">
        <v>2.83</v>
      </c>
      <c r="M2208" s="105" t="s">
        <v>67</v>
      </c>
      <c r="N2208" s="76">
        <f t="shared" si="47"/>
        <v>1.2199999999999731</v>
      </c>
    </row>
    <row r="2209" spans="1:14" x14ac:dyDescent="0.25">
      <c r="A2209" s="100">
        <v>1173</v>
      </c>
      <c r="B2209" s="107">
        <v>34776</v>
      </c>
      <c r="C2209" s="121">
        <v>430.1</v>
      </c>
      <c r="D2209" s="122">
        <v>548.6</v>
      </c>
      <c r="E2209" s="122">
        <f t="shared" si="50"/>
        <v>75.983379501385045</v>
      </c>
      <c r="F2209" s="77">
        <v>6.25</v>
      </c>
      <c r="G2209" s="77" t="s">
        <v>67</v>
      </c>
      <c r="H2209" s="77" t="s">
        <v>67</v>
      </c>
      <c r="J2209" s="77">
        <f t="shared" si="49"/>
        <v>6.25</v>
      </c>
      <c r="K2209" s="103">
        <f t="shared" si="48"/>
        <v>1.1200000000000454</v>
      </c>
      <c r="L2209" s="104">
        <v>3.11</v>
      </c>
      <c r="M2209" s="105" t="s">
        <v>67</v>
      </c>
      <c r="N2209" s="76">
        <f t="shared" si="47"/>
        <v>1.5499999999999545</v>
      </c>
    </row>
    <row r="2210" spans="1:14" x14ac:dyDescent="0.25">
      <c r="A2210" s="100">
        <v>1174</v>
      </c>
      <c r="B2210" s="107">
        <v>34777</v>
      </c>
      <c r="C2210" s="121">
        <v>429.86</v>
      </c>
      <c r="D2210" s="122">
        <v>543.9</v>
      </c>
      <c r="E2210" s="122">
        <f t="shared" si="50"/>
        <v>75.33240997229916</v>
      </c>
      <c r="F2210" s="77">
        <v>5.42</v>
      </c>
      <c r="G2210" s="77" t="s">
        <v>67</v>
      </c>
      <c r="H2210" s="77" t="s">
        <v>67</v>
      </c>
      <c r="J2210" s="77">
        <f t="shared" si="49"/>
        <v>5.42</v>
      </c>
      <c r="K2210" s="103">
        <f t="shared" si="48"/>
        <v>1.1999999999999273</v>
      </c>
      <c r="L2210" s="104">
        <v>2.61</v>
      </c>
      <c r="M2210" s="105" t="s">
        <v>67</v>
      </c>
      <c r="N2210" s="76">
        <f t="shared" si="47"/>
        <v>1.1200000000000454</v>
      </c>
    </row>
    <row r="2211" spans="1:14" x14ac:dyDescent="0.25">
      <c r="A2211" s="100">
        <v>1175</v>
      </c>
      <c r="B2211" s="107">
        <v>34778</v>
      </c>
      <c r="C2211" s="121">
        <v>429.64</v>
      </c>
      <c r="D2211" s="122">
        <v>539.6</v>
      </c>
      <c r="E2211" s="122">
        <f t="shared" si="50"/>
        <v>74.73684210526315</v>
      </c>
      <c r="F2211" s="77">
        <v>6.37</v>
      </c>
      <c r="G2211" s="77" t="s">
        <v>67</v>
      </c>
      <c r="H2211" s="77" t="s">
        <v>67</v>
      </c>
      <c r="J2211" s="77">
        <f t="shared" si="49"/>
        <v>6.37</v>
      </c>
      <c r="K2211" s="103">
        <f t="shared" si="48"/>
        <v>1.1800000000000317</v>
      </c>
      <c r="L2211" s="104">
        <v>3.17</v>
      </c>
      <c r="M2211" s="105" t="s">
        <v>67</v>
      </c>
      <c r="N2211" s="76">
        <f t="shared" si="47"/>
        <v>1.1999999999999273</v>
      </c>
    </row>
    <row r="2212" spans="1:14" x14ac:dyDescent="0.25">
      <c r="A2212" s="100">
        <v>1176</v>
      </c>
      <c r="B2212" s="107">
        <v>34779</v>
      </c>
      <c r="C2212" s="121">
        <v>429.37</v>
      </c>
      <c r="D2212" s="122">
        <v>534.42999999999995</v>
      </c>
      <c r="E2212" s="122">
        <f t="shared" si="50"/>
        <v>74.02077562326869</v>
      </c>
      <c r="F2212" s="77">
        <v>5.84</v>
      </c>
      <c r="G2212" s="77" t="s">
        <v>67</v>
      </c>
      <c r="H2212" s="77" t="s">
        <v>67</v>
      </c>
      <c r="J2212" s="77">
        <f t="shared" si="49"/>
        <v>5.84</v>
      </c>
      <c r="K2212" s="103">
        <f t="shared" si="48"/>
        <v>0.70000000000000462</v>
      </c>
      <c r="L2212" s="104">
        <v>2.87</v>
      </c>
      <c r="M2212" s="105" t="s">
        <v>67</v>
      </c>
      <c r="N2212" s="76">
        <f t="shared" si="47"/>
        <v>1.1800000000000317</v>
      </c>
    </row>
    <row r="2213" spans="1:14" x14ac:dyDescent="0.25">
      <c r="A2213" s="100">
        <v>1177</v>
      </c>
      <c r="B2213" s="107">
        <v>34780</v>
      </c>
      <c r="C2213" s="121">
        <v>429.13</v>
      </c>
      <c r="D2213" s="122">
        <v>529.77</v>
      </c>
      <c r="E2213" s="122">
        <f t="shared" si="50"/>
        <v>73.375346260387815</v>
      </c>
      <c r="F2213" s="77">
        <v>5.83</v>
      </c>
      <c r="G2213" s="77" t="s">
        <v>67</v>
      </c>
      <c r="H2213" s="77" t="s">
        <v>67</v>
      </c>
      <c r="J2213" s="77">
        <f t="shared" si="49"/>
        <v>5.83</v>
      </c>
      <c r="K2213" s="103">
        <f t="shared" si="48"/>
        <v>0.8400000000000043</v>
      </c>
      <c r="L2213" s="104">
        <v>2.86</v>
      </c>
      <c r="M2213" s="105" t="s">
        <v>67</v>
      </c>
      <c r="N2213" s="76">
        <f t="shared" si="47"/>
        <v>0.70000000000000462</v>
      </c>
    </row>
    <row r="2214" spans="1:14" x14ac:dyDescent="0.25">
      <c r="A2214" s="100">
        <v>1178</v>
      </c>
      <c r="B2214" s="107">
        <v>34781</v>
      </c>
      <c r="C2214" s="121">
        <v>428.86</v>
      </c>
      <c r="D2214" s="122">
        <v>524.64</v>
      </c>
      <c r="E2214" s="122">
        <f t="shared" si="50"/>
        <v>72.664819944598335</v>
      </c>
      <c r="F2214" s="77">
        <v>5.97</v>
      </c>
      <c r="G2214" s="77" t="s">
        <v>67</v>
      </c>
      <c r="H2214" s="77" t="s">
        <v>67</v>
      </c>
      <c r="J2214" s="77">
        <f t="shared" si="49"/>
        <v>5.97</v>
      </c>
      <c r="L2214" s="104">
        <v>2.95</v>
      </c>
      <c r="M2214" s="105"/>
      <c r="N2214" s="76">
        <f t="shared" si="47"/>
        <v>0.8400000000000043</v>
      </c>
    </row>
    <row r="2215" spans="1:14" x14ac:dyDescent="0.25">
      <c r="A2215" s="100">
        <v>1179</v>
      </c>
      <c r="B2215" s="107">
        <v>34782</v>
      </c>
      <c r="C2215" s="121">
        <v>428.59</v>
      </c>
      <c r="D2215" s="122">
        <v>519.51</v>
      </c>
      <c r="E2215" s="122">
        <f t="shared" si="50"/>
        <v>71.95429362880887</v>
      </c>
      <c r="G2215" s="77" t="s">
        <v>67</v>
      </c>
      <c r="H2215" s="77" t="s">
        <v>67</v>
      </c>
      <c r="J2215" s="77">
        <f t="shared" si="49"/>
        <v>0</v>
      </c>
      <c r="L2215" s="104"/>
      <c r="M2215" s="105"/>
      <c r="N2215" s="76">
        <f t="shared" si="47"/>
        <v>-4.4600000000000364</v>
      </c>
    </row>
    <row r="2216" spans="1:14" x14ac:dyDescent="0.25">
      <c r="A2216" s="100">
        <v>1180</v>
      </c>
      <c r="B2216" s="107">
        <v>34783</v>
      </c>
      <c r="C2216" s="121">
        <v>428.35</v>
      </c>
      <c r="D2216" s="122">
        <v>515.04999999999995</v>
      </c>
      <c r="E2216" s="122">
        <f t="shared" si="50"/>
        <v>71.336565096952896</v>
      </c>
      <c r="F2216" s="77">
        <v>5.05</v>
      </c>
      <c r="G2216" s="77" t="s">
        <v>67</v>
      </c>
      <c r="H2216" s="77" t="s">
        <v>67</v>
      </c>
      <c r="J2216" s="77">
        <f t="shared" si="49"/>
        <v>5.05</v>
      </c>
      <c r="K2216" s="103">
        <f>D2218-D2217+F2217</f>
        <v>1.3500000000000112</v>
      </c>
      <c r="L2216" s="104">
        <v>2.34</v>
      </c>
      <c r="M2216" s="105"/>
      <c r="N2216" s="76">
        <f t="shared" si="47"/>
        <v>1.0600000000000476</v>
      </c>
    </row>
    <row r="2217" spans="1:14" x14ac:dyDescent="0.25">
      <c r="A2217" s="100">
        <v>1181</v>
      </c>
      <c r="B2217" s="107">
        <v>34784</v>
      </c>
      <c r="C2217" s="121">
        <v>428.14</v>
      </c>
      <c r="D2217" s="122">
        <v>511.06</v>
      </c>
      <c r="E2217" s="122">
        <f t="shared" si="50"/>
        <v>70.78393351800554</v>
      </c>
      <c r="F2217" s="77">
        <v>5.05</v>
      </c>
      <c r="G2217" s="77" t="s">
        <v>67</v>
      </c>
      <c r="H2217" s="77" t="s">
        <v>67</v>
      </c>
      <c r="J2217" s="77">
        <f t="shared" si="49"/>
        <v>5.05</v>
      </c>
      <c r="K2217" s="103">
        <f>D2219-D2218+F2218</f>
        <v>-0.86000000000002075</v>
      </c>
      <c r="L2217" s="104">
        <v>2.34</v>
      </c>
      <c r="M2217" s="105"/>
      <c r="N2217" s="76">
        <f t="shared" si="47"/>
        <v>1.3500000000000112</v>
      </c>
    </row>
    <row r="2218" spans="1:14" x14ac:dyDescent="0.25">
      <c r="A2218" s="100">
        <v>1182</v>
      </c>
      <c r="B2218" s="107">
        <v>34785</v>
      </c>
      <c r="C2218" s="121">
        <v>427.94</v>
      </c>
      <c r="D2218" s="122">
        <v>507.36</v>
      </c>
      <c r="E2218" s="122">
        <f t="shared" si="50"/>
        <v>70.27146814404432</v>
      </c>
      <c r="F2218" s="77">
        <v>4.68</v>
      </c>
      <c r="G2218" s="77" t="s">
        <v>67</v>
      </c>
      <c r="H2218" s="77" t="s">
        <v>67</v>
      </c>
      <c r="J2218" s="77">
        <f t="shared" si="49"/>
        <v>4.68</v>
      </c>
      <c r="K2218" s="103">
        <f>D2220-D2219+F2219</f>
        <v>-5.6800000000000068</v>
      </c>
      <c r="L2218" s="104">
        <v>2.21</v>
      </c>
      <c r="M2218" s="105">
        <v>11.3</v>
      </c>
      <c r="N2218" s="76">
        <f t="shared" si="47"/>
        <v>-0.86000000000002075</v>
      </c>
    </row>
    <row r="2219" spans="1:14" x14ac:dyDescent="0.25">
      <c r="A2219" s="100">
        <v>1183</v>
      </c>
      <c r="B2219" s="107">
        <v>34786</v>
      </c>
      <c r="C2219" s="121">
        <v>427.64</v>
      </c>
      <c r="D2219" s="122">
        <v>501.82</v>
      </c>
      <c r="E2219" s="122">
        <f t="shared" si="50"/>
        <v>69.504155124653749</v>
      </c>
      <c r="G2219" s="77" t="s">
        <v>67</v>
      </c>
      <c r="H2219" s="77" t="s">
        <v>67</v>
      </c>
      <c r="J2219" s="77">
        <f t="shared" si="49"/>
        <v>0</v>
      </c>
      <c r="K2219" s="103">
        <f>D2221-D2220+F2220</f>
        <v>2.8700000000000223</v>
      </c>
      <c r="L2219" s="104"/>
      <c r="M2219" s="105"/>
      <c r="N2219" s="76">
        <f t="shared" si="47"/>
        <v>-5.6800000000000068</v>
      </c>
    </row>
    <row r="2220" spans="1:14" x14ac:dyDescent="0.25">
      <c r="A2220" s="100">
        <v>1184</v>
      </c>
      <c r="B2220" s="107">
        <v>34787</v>
      </c>
      <c r="C2220" s="121">
        <v>427.33</v>
      </c>
      <c r="D2220" s="122">
        <v>496.14</v>
      </c>
      <c r="E2220" s="122">
        <f t="shared" si="50"/>
        <v>68.717451523545705</v>
      </c>
      <c r="F2220" s="77">
        <v>9.27</v>
      </c>
      <c r="G2220" s="77" t="s">
        <v>67</v>
      </c>
      <c r="H2220" s="77" t="s">
        <v>67</v>
      </c>
      <c r="J2220" s="77">
        <f t="shared" si="49"/>
        <v>9.27</v>
      </c>
      <c r="K2220" s="103">
        <f>D2222-D2221+F2221</f>
        <v>1.9699999999999687</v>
      </c>
      <c r="L2220" s="104">
        <v>4.3600000000000003</v>
      </c>
      <c r="M2220" s="105">
        <v>14</v>
      </c>
      <c r="N2220" s="76">
        <f t="shared" si="47"/>
        <v>2.8700000000000223</v>
      </c>
    </row>
    <row r="2221" spans="1:14" x14ac:dyDescent="0.25">
      <c r="A2221" s="100">
        <v>1185</v>
      </c>
      <c r="B2221" s="107">
        <v>34788</v>
      </c>
      <c r="C2221" s="121">
        <v>426.98</v>
      </c>
      <c r="D2221" s="122">
        <v>489.74</v>
      </c>
      <c r="E2221" s="122">
        <f t="shared" si="50"/>
        <v>67.831024930747915</v>
      </c>
      <c r="F2221" s="77">
        <v>8.81</v>
      </c>
      <c r="G2221" s="77" t="s">
        <v>67</v>
      </c>
      <c r="H2221" s="77" t="s">
        <v>67</v>
      </c>
      <c r="J2221" s="77">
        <f t="shared" si="49"/>
        <v>8.81</v>
      </c>
      <c r="K2221" s="103">
        <f>D2222-D2221+F2221</f>
        <v>1.9699999999999687</v>
      </c>
      <c r="L2221" s="104">
        <v>4.05</v>
      </c>
      <c r="M2221" s="105"/>
      <c r="N2221" s="76">
        <f t="shared" si="47"/>
        <v>1.9699999999999687</v>
      </c>
    </row>
    <row r="2222" spans="1:14" x14ac:dyDescent="0.25">
      <c r="A2222" s="100">
        <v>1186</v>
      </c>
      <c r="B2222" s="107">
        <v>34789</v>
      </c>
      <c r="C2222" s="121">
        <v>426.6</v>
      </c>
      <c r="D2222" s="122">
        <v>482.9</v>
      </c>
      <c r="E2222" s="122">
        <f t="shared" si="50"/>
        <v>66.883656509695285</v>
      </c>
      <c r="G2222" s="77" t="s">
        <v>67</v>
      </c>
      <c r="H2222" s="77" t="s">
        <v>67</v>
      </c>
      <c r="J2222" s="77">
        <f t="shared" si="49"/>
        <v>0</v>
      </c>
      <c r="K2222" s="123" t="s">
        <v>65</v>
      </c>
      <c r="L2222" s="104"/>
      <c r="M2222" s="105"/>
      <c r="N2222" s="76">
        <f t="shared" si="47"/>
        <v>-7.4599999999999795</v>
      </c>
    </row>
    <row r="2223" spans="1:14" x14ac:dyDescent="0.25">
      <c r="A2223" s="100">
        <v>1187</v>
      </c>
      <c r="B2223" s="107">
        <v>34790</v>
      </c>
      <c r="C2223" s="121">
        <v>426.18</v>
      </c>
      <c r="D2223" s="122">
        <v>475.44</v>
      </c>
      <c r="E2223" s="122">
        <f t="shared" si="50"/>
        <v>65.850415512465375</v>
      </c>
      <c r="F2223" s="77">
        <v>6.61</v>
      </c>
      <c r="G2223" s="77" t="s">
        <v>67</v>
      </c>
      <c r="H2223" s="77" t="s">
        <v>67</v>
      </c>
      <c r="J2223" s="77">
        <f t="shared" si="49"/>
        <v>6.61</v>
      </c>
      <c r="K2223" s="103">
        <f t="shared" ref="K2223:K2254" si="51">D2224-D2223+F2223</f>
        <v>0.98999999999999577</v>
      </c>
      <c r="L2223" s="104">
        <v>2.91</v>
      </c>
      <c r="M2223" s="105" t="s">
        <v>67</v>
      </c>
      <c r="N2223" s="76">
        <f t="shared" si="47"/>
        <v>0.98999999999999577</v>
      </c>
    </row>
    <row r="2224" spans="1:14" x14ac:dyDescent="0.25">
      <c r="A2224" s="100">
        <v>1188</v>
      </c>
      <c r="B2224" s="107">
        <v>34791</v>
      </c>
      <c r="C2224" s="121">
        <v>425.86</v>
      </c>
      <c r="D2224" s="122">
        <v>469.82</v>
      </c>
      <c r="E2224" s="122">
        <f t="shared" si="50"/>
        <v>65.072022160664815</v>
      </c>
      <c r="F2224" s="77">
        <v>7.07</v>
      </c>
      <c r="G2224" s="77" t="s">
        <v>67</v>
      </c>
      <c r="H2224" s="77" t="s">
        <v>67</v>
      </c>
      <c r="J2224" s="77">
        <f t="shared" si="49"/>
        <v>7.07</v>
      </c>
      <c r="K2224" s="103">
        <f t="shared" si="51"/>
        <v>0.75000000000000711</v>
      </c>
      <c r="L2224" s="104">
        <v>3.19</v>
      </c>
      <c r="M2224" s="105" t="s">
        <v>67</v>
      </c>
      <c r="N2224" s="76">
        <f t="shared" si="47"/>
        <v>0.75000000000000711</v>
      </c>
    </row>
    <row r="2225" spans="1:14" x14ac:dyDescent="0.25">
      <c r="A2225" s="100">
        <v>1189</v>
      </c>
      <c r="B2225" s="107">
        <v>34792</v>
      </c>
      <c r="C2225" s="121">
        <v>425.5</v>
      </c>
      <c r="D2225" s="122">
        <v>463.5</v>
      </c>
      <c r="E2225" s="122">
        <f t="shared" si="50"/>
        <v>64.196675900277015</v>
      </c>
      <c r="F2225" s="77">
        <v>8.3800000000000008</v>
      </c>
      <c r="G2225" s="77" t="s">
        <v>67</v>
      </c>
      <c r="H2225" s="77" t="s">
        <v>67</v>
      </c>
      <c r="J2225" s="77">
        <f t="shared" si="49"/>
        <v>8.3800000000000008</v>
      </c>
      <c r="K2225" s="103">
        <f t="shared" si="51"/>
        <v>1.1399999999999917</v>
      </c>
      <c r="L2225" s="104">
        <v>3.77</v>
      </c>
      <c r="M2225" s="105">
        <v>6.5</v>
      </c>
      <c r="N2225" s="76">
        <f t="shared" si="47"/>
        <v>1.1399999999999917</v>
      </c>
    </row>
    <row r="2226" spans="1:14" x14ac:dyDescent="0.25">
      <c r="A2226" s="100">
        <v>1190</v>
      </c>
      <c r="B2226" s="107">
        <v>34793</v>
      </c>
      <c r="C2226" s="121">
        <v>425.08</v>
      </c>
      <c r="D2226" s="122">
        <v>456.26</v>
      </c>
      <c r="E2226" s="122">
        <f t="shared" si="50"/>
        <v>63.19390581717451</v>
      </c>
      <c r="F2226" s="77">
        <v>9.26</v>
      </c>
      <c r="G2226" s="77" t="s">
        <v>67</v>
      </c>
      <c r="H2226" s="77" t="s">
        <v>67</v>
      </c>
      <c r="J2226" s="77">
        <f t="shared" si="49"/>
        <v>9.26</v>
      </c>
      <c r="K2226" s="103">
        <f t="shared" si="51"/>
        <v>0.49000000000001798</v>
      </c>
      <c r="L2226" s="104">
        <v>4.22</v>
      </c>
      <c r="M2226" s="105" t="s">
        <v>67</v>
      </c>
      <c r="N2226" s="76">
        <f t="shared" si="47"/>
        <v>0.49000000000001798</v>
      </c>
    </row>
    <row r="2227" spans="1:14" x14ac:dyDescent="0.25">
      <c r="A2227" s="100">
        <v>1191</v>
      </c>
      <c r="B2227" s="107">
        <v>34794</v>
      </c>
      <c r="C2227" s="121">
        <v>424.57</v>
      </c>
      <c r="D2227" s="122">
        <v>447.49</v>
      </c>
      <c r="E2227" s="122">
        <f t="shared" si="50"/>
        <v>61.979224376731302</v>
      </c>
      <c r="F2227" s="77">
        <v>7.84</v>
      </c>
      <c r="G2227" s="77" t="s">
        <v>67</v>
      </c>
      <c r="H2227" s="77" t="s">
        <v>67</v>
      </c>
      <c r="J2227" s="77">
        <f t="shared" si="49"/>
        <v>7.84</v>
      </c>
      <c r="K2227" s="103">
        <f t="shared" si="51"/>
        <v>0.96999999999999531</v>
      </c>
      <c r="L2227" s="104">
        <v>3.48</v>
      </c>
      <c r="M2227" s="105" t="s">
        <v>67</v>
      </c>
      <c r="N2227" s="76">
        <f t="shared" si="47"/>
        <v>0.96999999999999531</v>
      </c>
    </row>
    <row r="2228" spans="1:14" x14ac:dyDescent="0.25">
      <c r="A2228" s="100">
        <v>1192</v>
      </c>
      <c r="B2228" s="107">
        <v>34795</v>
      </c>
      <c r="C2228" s="121">
        <v>424.16</v>
      </c>
      <c r="D2228" s="122">
        <v>440.62</v>
      </c>
      <c r="E2228" s="122">
        <f t="shared" si="50"/>
        <v>61.02770083102493</v>
      </c>
      <c r="F2228" s="77">
        <v>9.4499999999999993</v>
      </c>
      <c r="G2228" s="77" t="s">
        <v>67</v>
      </c>
      <c r="H2228" s="77" t="s">
        <v>67</v>
      </c>
      <c r="J2228" s="77">
        <f t="shared" si="49"/>
        <v>9.4499999999999993</v>
      </c>
      <c r="K2228" s="103">
        <f t="shared" si="51"/>
        <v>2.2699999999999925</v>
      </c>
      <c r="L2228" s="104">
        <v>4.3099999999999996</v>
      </c>
      <c r="M2228" s="105">
        <v>7.5</v>
      </c>
      <c r="N2228" s="76">
        <f t="shared" si="47"/>
        <v>2.2699999999999925</v>
      </c>
    </row>
    <row r="2229" spans="1:14" x14ac:dyDescent="0.25">
      <c r="A2229" s="100">
        <v>1193</v>
      </c>
      <c r="B2229" s="107">
        <v>34796</v>
      </c>
      <c r="C2229" s="121">
        <v>423.72</v>
      </c>
      <c r="D2229" s="122">
        <v>433.44</v>
      </c>
      <c r="E2229" s="122">
        <f t="shared" si="50"/>
        <v>60.033240997229917</v>
      </c>
      <c r="F2229" s="77">
        <v>8.65</v>
      </c>
      <c r="G2229" s="77" t="s">
        <v>67</v>
      </c>
      <c r="H2229" s="77" t="s">
        <v>67</v>
      </c>
      <c r="J2229" s="77">
        <f t="shared" si="49"/>
        <v>8.65</v>
      </c>
      <c r="K2229" s="103">
        <f t="shared" si="51"/>
        <v>5.4899999999999753</v>
      </c>
      <c r="L2229" s="104">
        <v>3.79</v>
      </c>
      <c r="M2229" s="105">
        <v>6.3</v>
      </c>
      <c r="N2229" s="76">
        <f t="shared" si="47"/>
        <v>5.4899999999999753</v>
      </c>
    </row>
    <row r="2230" spans="1:14" x14ac:dyDescent="0.25">
      <c r="A2230" s="100">
        <v>1194</v>
      </c>
      <c r="B2230" s="107">
        <v>34797</v>
      </c>
      <c r="C2230" s="121">
        <v>423.54</v>
      </c>
      <c r="D2230" s="122">
        <v>430.28</v>
      </c>
      <c r="E2230" s="122">
        <f t="shared" si="50"/>
        <v>59.595567867036003</v>
      </c>
      <c r="F2230" s="77">
        <v>7.96</v>
      </c>
      <c r="G2230" s="77" t="s">
        <v>67</v>
      </c>
      <c r="H2230" s="77" t="s">
        <v>67</v>
      </c>
      <c r="J2230" s="77">
        <f t="shared" si="49"/>
        <v>7.96</v>
      </c>
      <c r="K2230" s="103">
        <f t="shared" si="51"/>
        <v>3.8200000000000136</v>
      </c>
      <c r="L2230" s="104">
        <v>3.51</v>
      </c>
      <c r="M2230" s="105" t="s">
        <v>67</v>
      </c>
      <c r="N2230" s="76">
        <f t="shared" si="47"/>
        <v>3.8200000000000136</v>
      </c>
    </row>
    <row r="2231" spans="1:14" x14ac:dyDescent="0.25">
      <c r="A2231" s="100">
        <v>1195</v>
      </c>
      <c r="B2231" s="107">
        <v>34798</v>
      </c>
      <c r="C2231" s="121">
        <v>423.29</v>
      </c>
      <c r="D2231" s="122">
        <v>426.14</v>
      </c>
      <c r="E2231" s="122">
        <f t="shared" si="50"/>
        <v>59.022160664819943</v>
      </c>
      <c r="F2231" s="77">
        <v>7.43</v>
      </c>
      <c r="G2231" s="77" t="s">
        <v>67</v>
      </c>
      <c r="H2231" s="77" t="s">
        <v>67</v>
      </c>
      <c r="J2231" s="77">
        <f t="shared" si="49"/>
        <v>7.43</v>
      </c>
      <c r="K2231" s="103">
        <f t="shared" si="51"/>
        <v>3.3699999999999974</v>
      </c>
      <c r="L2231" s="104">
        <v>3.23</v>
      </c>
      <c r="M2231" s="105">
        <v>2.6</v>
      </c>
      <c r="N2231" s="76">
        <f t="shared" si="47"/>
        <v>3.3699999999999974</v>
      </c>
    </row>
    <row r="2232" spans="1:14" x14ac:dyDescent="0.25">
      <c r="A2232" s="100">
        <v>1196</v>
      </c>
      <c r="B2232" s="107">
        <v>34799</v>
      </c>
      <c r="C2232" s="121">
        <v>423.04</v>
      </c>
      <c r="D2232" s="122">
        <v>422.08</v>
      </c>
      <c r="E2232" s="122">
        <f t="shared" si="50"/>
        <v>58.45983379501385</v>
      </c>
      <c r="F2232" s="77">
        <v>6.58</v>
      </c>
      <c r="G2232" s="77" t="s">
        <v>67</v>
      </c>
      <c r="H2232" s="77" t="s">
        <v>67</v>
      </c>
      <c r="J2232" s="77">
        <f t="shared" si="49"/>
        <v>6.58</v>
      </c>
      <c r="K2232" s="103">
        <f t="shared" si="51"/>
        <v>7.2600000000000069</v>
      </c>
      <c r="L2232" s="104">
        <v>2.63</v>
      </c>
      <c r="M2232" s="105">
        <v>8.3000000000000007</v>
      </c>
      <c r="N2232" s="76">
        <f t="shared" si="47"/>
        <v>7.2600000000000069</v>
      </c>
    </row>
    <row r="2233" spans="1:14" x14ac:dyDescent="0.25">
      <c r="A2233" s="100">
        <v>1197</v>
      </c>
      <c r="B2233" s="107">
        <v>34800</v>
      </c>
      <c r="C2233" s="121">
        <v>423.08</v>
      </c>
      <c r="D2233" s="122">
        <v>422.76</v>
      </c>
      <c r="E2233" s="122">
        <f t="shared" si="50"/>
        <v>58.554016620498615</v>
      </c>
      <c r="F2233" s="77">
        <v>4.53</v>
      </c>
      <c r="G2233" s="77" t="s">
        <v>67</v>
      </c>
      <c r="H2233" s="77" t="s">
        <v>67</v>
      </c>
      <c r="J2233" s="77">
        <f t="shared" si="49"/>
        <v>4.53</v>
      </c>
      <c r="K2233" s="103">
        <f t="shared" si="51"/>
        <v>5.3700000000000321</v>
      </c>
      <c r="L2233" s="104">
        <v>1.73</v>
      </c>
      <c r="M2233" s="105">
        <v>7.5</v>
      </c>
      <c r="N2233" s="76">
        <f t="shared" si="47"/>
        <v>5.3700000000000321</v>
      </c>
    </row>
    <row r="2234" spans="1:14" x14ac:dyDescent="0.25">
      <c r="A2234" s="100">
        <v>1198</v>
      </c>
      <c r="B2234" s="107">
        <v>34801</v>
      </c>
      <c r="C2234" s="121">
        <v>423.11</v>
      </c>
      <c r="D2234" s="122">
        <v>423.6</v>
      </c>
      <c r="E2234" s="122">
        <f t="shared" si="50"/>
        <v>58.67036011080333</v>
      </c>
      <c r="F2234" s="77">
        <v>2.99</v>
      </c>
      <c r="G2234" s="77" t="s">
        <v>67</v>
      </c>
      <c r="H2234" s="77" t="s">
        <v>67</v>
      </c>
      <c r="J2234" s="77">
        <f t="shared" si="49"/>
        <v>2.99</v>
      </c>
      <c r="K2234" s="103">
        <f t="shared" si="51"/>
        <v>5.6899999999999888</v>
      </c>
      <c r="L2234" s="104">
        <v>0.6</v>
      </c>
      <c r="M2234" s="105">
        <v>5.5</v>
      </c>
      <c r="N2234" s="76">
        <f t="shared" si="47"/>
        <v>5.6899999999999888</v>
      </c>
    </row>
    <row r="2235" spans="1:14" x14ac:dyDescent="0.25">
      <c r="A2235" s="100">
        <v>1199</v>
      </c>
      <c r="B2235" s="107">
        <v>34802</v>
      </c>
      <c r="C2235" s="121">
        <v>423.3</v>
      </c>
      <c r="D2235" s="122">
        <v>426.3</v>
      </c>
      <c r="E2235" s="122">
        <f t="shared" si="50"/>
        <v>59.044321329639892</v>
      </c>
      <c r="F2235" s="77">
        <v>3.47</v>
      </c>
      <c r="G2235" s="77" t="s">
        <v>67</v>
      </c>
      <c r="H2235" s="77" t="s">
        <v>67</v>
      </c>
      <c r="J2235" s="77">
        <f t="shared" si="49"/>
        <v>3.47</v>
      </c>
      <c r="K2235" s="103">
        <f t="shared" si="51"/>
        <v>8.2999999999999847</v>
      </c>
      <c r="L2235" s="104">
        <v>0.99</v>
      </c>
      <c r="M2235" s="105">
        <v>3</v>
      </c>
      <c r="N2235" s="76">
        <f t="shared" si="47"/>
        <v>8.2999999999999847</v>
      </c>
    </row>
    <row r="2236" spans="1:14" x14ac:dyDescent="0.25">
      <c r="A2236" s="100">
        <v>1200</v>
      </c>
      <c r="B2236" s="107">
        <v>34803</v>
      </c>
      <c r="C2236" s="121">
        <v>423.59</v>
      </c>
      <c r="D2236" s="122">
        <v>431.13</v>
      </c>
      <c r="E2236" s="122">
        <f t="shared" si="50"/>
        <v>59.71329639889197</v>
      </c>
      <c r="F2236" s="77">
        <v>3.75</v>
      </c>
      <c r="G2236" s="77" t="s">
        <v>67</v>
      </c>
      <c r="H2236" s="77" t="s">
        <v>67</v>
      </c>
      <c r="J2236" s="77">
        <f t="shared" si="49"/>
        <v>3.75</v>
      </c>
      <c r="K2236" s="103">
        <f t="shared" si="51"/>
        <v>6.8799999999999955</v>
      </c>
      <c r="L2236" s="104">
        <v>1.28</v>
      </c>
      <c r="M2236" s="105">
        <v>3.3</v>
      </c>
      <c r="N2236" s="76">
        <f t="shared" si="47"/>
        <v>6.8799999999999955</v>
      </c>
    </row>
    <row r="2237" spans="1:14" x14ac:dyDescent="0.25">
      <c r="A2237" s="100">
        <v>1201</v>
      </c>
      <c r="B2237" s="107">
        <v>34804</v>
      </c>
      <c r="C2237" s="121">
        <v>423.78</v>
      </c>
      <c r="D2237" s="122">
        <v>434.26</v>
      </c>
      <c r="E2237" s="122">
        <f t="shared" si="50"/>
        <v>60.146814404432135</v>
      </c>
      <c r="F2237" s="77">
        <v>3.99</v>
      </c>
      <c r="G2237" s="77" t="s">
        <v>67</v>
      </c>
      <c r="H2237" s="77" t="s">
        <v>67</v>
      </c>
      <c r="J2237" s="77">
        <f t="shared" si="49"/>
        <v>3.99</v>
      </c>
      <c r="K2237" s="103">
        <f t="shared" si="51"/>
        <v>5.7700000000000298</v>
      </c>
      <c r="L2237" s="104">
        <v>1.43</v>
      </c>
      <c r="M2237" s="105">
        <v>8.4</v>
      </c>
      <c r="N2237" s="76">
        <f t="shared" si="47"/>
        <v>5.7700000000000298</v>
      </c>
    </row>
    <row r="2238" spans="1:14" x14ac:dyDescent="0.25">
      <c r="A2238" s="100">
        <v>1202</v>
      </c>
      <c r="B2238" s="107">
        <v>34805</v>
      </c>
      <c r="C2238" s="121">
        <v>423.89</v>
      </c>
      <c r="D2238" s="122">
        <v>436.04</v>
      </c>
      <c r="E2238" s="122">
        <f t="shared" si="50"/>
        <v>60.393351800554015</v>
      </c>
      <c r="F2238" s="77">
        <v>3.58</v>
      </c>
      <c r="G2238" s="77" t="s">
        <v>67</v>
      </c>
      <c r="H2238" s="77" t="s">
        <v>67</v>
      </c>
      <c r="J2238" s="77">
        <f t="shared" si="49"/>
        <v>3.58</v>
      </c>
      <c r="K2238" s="103">
        <f t="shared" si="51"/>
        <v>12.649999999999993</v>
      </c>
      <c r="L2238" s="104">
        <v>1.03</v>
      </c>
      <c r="M2238" s="105">
        <v>26.6</v>
      </c>
      <c r="N2238" s="76">
        <f t="shared" si="47"/>
        <v>12.649999999999993</v>
      </c>
    </row>
    <row r="2239" spans="1:14" x14ac:dyDescent="0.25">
      <c r="A2239" s="100">
        <v>1203</v>
      </c>
      <c r="B2239" s="107">
        <v>34806</v>
      </c>
      <c r="C2239" s="121">
        <v>424.43</v>
      </c>
      <c r="D2239" s="122">
        <v>445.11</v>
      </c>
      <c r="E2239" s="122">
        <f t="shared" si="50"/>
        <v>61.649584487534625</v>
      </c>
      <c r="F2239" s="77">
        <v>3.98</v>
      </c>
      <c r="G2239" s="77" t="s">
        <v>67</v>
      </c>
      <c r="H2239" s="77" t="s">
        <v>67</v>
      </c>
      <c r="J2239" s="77">
        <f t="shared" si="49"/>
        <v>3.98</v>
      </c>
      <c r="K2239" s="103">
        <f t="shared" si="51"/>
        <v>7.8899999999999686</v>
      </c>
      <c r="L2239" s="104">
        <v>1.23</v>
      </c>
      <c r="M2239" s="105">
        <v>0.8</v>
      </c>
      <c r="N2239" s="76">
        <f t="shared" si="47"/>
        <v>7.8899999999999686</v>
      </c>
    </row>
    <row r="2240" spans="1:14" x14ac:dyDescent="0.25">
      <c r="A2240" s="100">
        <v>1204</v>
      </c>
      <c r="B2240" s="107">
        <v>34807</v>
      </c>
      <c r="C2240" s="121">
        <v>424.66</v>
      </c>
      <c r="D2240" s="122">
        <v>449.02</v>
      </c>
      <c r="E2240" s="122">
        <f t="shared" si="50"/>
        <v>62.19113573407202</v>
      </c>
      <c r="F2240" s="77">
        <v>4.6100000000000003</v>
      </c>
      <c r="G2240" s="77" t="s">
        <v>67</v>
      </c>
      <c r="H2240" s="77" t="s">
        <v>67</v>
      </c>
      <c r="J2240" s="77">
        <f t="shared" si="49"/>
        <v>4.6100000000000003</v>
      </c>
      <c r="K2240" s="103">
        <f t="shared" si="51"/>
        <v>6.1400000000000299</v>
      </c>
      <c r="L2240" s="104">
        <v>1.62</v>
      </c>
      <c r="M2240" s="105" t="s">
        <v>67</v>
      </c>
      <c r="N2240" s="76">
        <f t="shared" si="47"/>
        <v>6.1400000000000299</v>
      </c>
    </row>
    <row r="2241" spans="1:14" x14ac:dyDescent="0.25">
      <c r="A2241" s="100">
        <v>1205</v>
      </c>
      <c r="B2241" s="107">
        <v>34808</v>
      </c>
      <c r="C2241" s="121">
        <v>424.75</v>
      </c>
      <c r="D2241" s="122">
        <v>450.55</v>
      </c>
      <c r="E2241" s="122">
        <f t="shared" si="50"/>
        <v>62.403047091412745</v>
      </c>
      <c r="F2241" s="77">
        <v>6.56</v>
      </c>
      <c r="G2241" s="77" t="s">
        <v>67</v>
      </c>
      <c r="H2241" s="77" t="s">
        <v>67</v>
      </c>
      <c r="J2241" s="77">
        <f t="shared" si="49"/>
        <v>6.56</v>
      </c>
      <c r="K2241" s="103">
        <f t="shared" si="51"/>
        <v>6.7699999999999791</v>
      </c>
      <c r="L2241" s="104">
        <v>2.91</v>
      </c>
      <c r="M2241" s="105">
        <v>3</v>
      </c>
      <c r="N2241" s="76">
        <f t="shared" si="47"/>
        <v>6.7699999999999791</v>
      </c>
    </row>
    <row r="2242" spans="1:14" x14ac:dyDescent="0.25">
      <c r="A2242" s="100">
        <v>1206</v>
      </c>
      <c r="B2242" s="107">
        <v>34809</v>
      </c>
      <c r="C2242" s="121">
        <v>424.82</v>
      </c>
      <c r="D2242" s="122">
        <v>450.76</v>
      </c>
      <c r="E2242" s="122">
        <f t="shared" si="50"/>
        <v>62.43213296398892</v>
      </c>
      <c r="F2242" s="77">
        <v>7.5</v>
      </c>
      <c r="G2242" s="77" t="s">
        <v>67</v>
      </c>
      <c r="H2242" s="77" t="s">
        <v>67</v>
      </c>
      <c r="J2242" s="77">
        <f t="shared" si="49"/>
        <v>7.5</v>
      </c>
      <c r="K2242" s="103">
        <f t="shared" si="51"/>
        <v>6.4399999999999977</v>
      </c>
      <c r="L2242" s="104">
        <v>3.56</v>
      </c>
      <c r="M2242" s="105" t="s">
        <v>67</v>
      </c>
      <c r="N2242" s="76">
        <f t="shared" si="47"/>
        <v>6.4399999999999977</v>
      </c>
    </row>
    <row r="2243" spans="1:14" x14ac:dyDescent="0.25">
      <c r="A2243" s="100">
        <v>1207</v>
      </c>
      <c r="B2243" s="107">
        <v>34810</v>
      </c>
      <c r="C2243" s="121">
        <v>424.7</v>
      </c>
      <c r="D2243" s="122">
        <v>449.7</v>
      </c>
      <c r="E2243" s="122">
        <f t="shared" si="50"/>
        <v>62.285318559556792</v>
      </c>
      <c r="F2243" s="77">
        <v>6.15</v>
      </c>
      <c r="G2243" s="77" t="s">
        <v>67</v>
      </c>
      <c r="H2243" s="77" t="s">
        <v>67</v>
      </c>
      <c r="J2243" s="77">
        <f t="shared" si="49"/>
        <v>6.15</v>
      </c>
      <c r="K2243" s="103">
        <f t="shared" si="51"/>
        <v>4.4500000000000117</v>
      </c>
      <c r="L2243" s="104">
        <v>2.63</v>
      </c>
      <c r="M2243" s="105">
        <v>15.1</v>
      </c>
      <c r="N2243" s="76">
        <f t="shared" si="47"/>
        <v>4.4500000000000117</v>
      </c>
    </row>
    <row r="2244" spans="1:14" x14ac:dyDescent="0.25">
      <c r="A2244" s="100">
        <v>1208</v>
      </c>
      <c r="B2244" s="107">
        <v>34811</v>
      </c>
      <c r="C2244" s="121">
        <v>424.6</v>
      </c>
      <c r="D2244" s="122">
        <v>448</v>
      </c>
      <c r="E2244" s="122">
        <f t="shared" si="50"/>
        <v>62.049861495844873</v>
      </c>
      <c r="F2244" s="77">
        <v>6.25</v>
      </c>
      <c r="G2244" s="77" t="s">
        <v>67</v>
      </c>
      <c r="H2244" s="77" t="s">
        <v>67</v>
      </c>
      <c r="J2244" s="77">
        <f t="shared" si="49"/>
        <v>6.25</v>
      </c>
      <c r="K2244" s="103">
        <f t="shared" si="51"/>
        <v>3.3600000000000136</v>
      </c>
      <c r="L2244" s="104">
        <v>2.6</v>
      </c>
      <c r="M2244" s="105" t="s">
        <v>67</v>
      </c>
      <c r="N2244" s="76">
        <f t="shared" si="47"/>
        <v>3.3600000000000136</v>
      </c>
    </row>
    <row r="2245" spans="1:14" x14ac:dyDescent="0.25">
      <c r="A2245" s="100">
        <v>1209</v>
      </c>
      <c r="B2245" s="107">
        <v>34812</v>
      </c>
      <c r="C2245" s="121">
        <v>424.43</v>
      </c>
      <c r="D2245" s="122">
        <v>445.11</v>
      </c>
      <c r="E2245" s="122">
        <f t="shared" si="50"/>
        <v>61.649584487534625</v>
      </c>
      <c r="F2245" s="77">
        <v>4.6500000000000004</v>
      </c>
      <c r="G2245" s="77" t="s">
        <v>67</v>
      </c>
      <c r="H2245" s="77" t="s">
        <v>67</v>
      </c>
      <c r="J2245" s="77">
        <f t="shared" si="49"/>
        <v>4.6500000000000004</v>
      </c>
      <c r="K2245" s="103">
        <f t="shared" si="51"/>
        <v>4.4799999999999844</v>
      </c>
      <c r="L2245" s="104">
        <v>1.74</v>
      </c>
      <c r="M2245" s="105">
        <v>0.5</v>
      </c>
      <c r="N2245" s="76">
        <f t="shared" si="47"/>
        <v>4.4799999999999844</v>
      </c>
    </row>
    <row r="2246" spans="1:14" x14ac:dyDescent="0.25">
      <c r="A2246" s="100">
        <v>1210</v>
      </c>
      <c r="B2246" s="107">
        <v>34813</v>
      </c>
      <c r="C2246" s="121">
        <v>424.42</v>
      </c>
      <c r="D2246" s="122">
        <v>444.94</v>
      </c>
      <c r="E2246" s="122">
        <f t="shared" si="50"/>
        <v>61.626038781163437</v>
      </c>
      <c r="F2246" s="77">
        <v>4.53</v>
      </c>
      <c r="G2246" s="77" t="s">
        <v>67</v>
      </c>
      <c r="H2246" s="77" t="s">
        <v>67</v>
      </c>
      <c r="J2246" s="77">
        <f t="shared" si="49"/>
        <v>4.53</v>
      </c>
      <c r="K2246" s="103">
        <f t="shared" si="51"/>
        <v>9.1199999999999761</v>
      </c>
      <c r="L2246" s="104">
        <v>2.0099999999999998</v>
      </c>
      <c r="M2246" s="105">
        <v>1.02</v>
      </c>
      <c r="N2246" s="76">
        <f t="shared" si="47"/>
        <v>9.1199999999999761</v>
      </c>
    </row>
    <row r="2247" spans="1:14" x14ac:dyDescent="0.25">
      <c r="A2247" s="100">
        <v>1211</v>
      </c>
      <c r="B2247" s="107">
        <v>34814</v>
      </c>
      <c r="C2247" s="121">
        <v>424.69</v>
      </c>
      <c r="D2247" s="122">
        <v>449.53</v>
      </c>
      <c r="E2247" s="122">
        <f t="shared" si="50"/>
        <v>62.26177285318559</v>
      </c>
      <c r="F2247" s="77">
        <v>6.63</v>
      </c>
      <c r="G2247" s="77" t="s">
        <v>67</v>
      </c>
      <c r="H2247" s="77" t="s">
        <v>67</v>
      </c>
      <c r="J2247" s="77">
        <f t="shared" si="49"/>
        <v>6.63</v>
      </c>
      <c r="K2247" s="103">
        <f t="shared" si="51"/>
        <v>6.8000000000000158</v>
      </c>
      <c r="L2247" s="104">
        <v>2.93</v>
      </c>
      <c r="M2247" s="105" t="s">
        <v>67</v>
      </c>
      <c r="N2247" s="76">
        <f t="shared" si="47"/>
        <v>6.8000000000000158</v>
      </c>
    </row>
    <row r="2248" spans="1:14" x14ac:dyDescent="0.25">
      <c r="A2248" s="100">
        <v>1212</v>
      </c>
      <c r="B2248" s="107">
        <v>34815</v>
      </c>
      <c r="C2248" s="121">
        <v>427.7</v>
      </c>
      <c r="D2248" s="122">
        <v>449.7</v>
      </c>
      <c r="E2248" s="122">
        <f t="shared" si="50"/>
        <v>62.285318559556792</v>
      </c>
      <c r="F2248" s="77">
        <v>6.96</v>
      </c>
      <c r="G2248" s="77" t="s">
        <v>67</v>
      </c>
      <c r="H2248" s="77" t="s">
        <v>67</v>
      </c>
      <c r="J2248" s="77">
        <f t="shared" si="49"/>
        <v>6.96</v>
      </c>
      <c r="K2248" s="103">
        <f t="shared" si="51"/>
        <v>3.7300000000000386</v>
      </c>
      <c r="L2248" s="104">
        <v>3.06</v>
      </c>
      <c r="M2248" s="105">
        <v>3.01</v>
      </c>
      <c r="N2248" s="76">
        <f t="shared" ref="N2248:N2311" si="52">+D2249-D2248+J2248</f>
        <v>3.7300000000000386</v>
      </c>
    </row>
    <row r="2249" spans="1:14" x14ac:dyDescent="0.25">
      <c r="A2249" s="100">
        <v>1213</v>
      </c>
      <c r="B2249" s="107">
        <v>34816</v>
      </c>
      <c r="C2249" s="121">
        <v>424.51</v>
      </c>
      <c r="D2249" s="122">
        <v>446.47</v>
      </c>
      <c r="E2249" s="122">
        <f t="shared" si="50"/>
        <v>61.837950138504162</v>
      </c>
      <c r="F2249" s="77">
        <v>6.3</v>
      </c>
      <c r="G2249" s="77" t="s">
        <v>67</v>
      </c>
      <c r="H2249" s="77" t="s">
        <v>67</v>
      </c>
      <c r="J2249" s="77">
        <f t="shared" si="49"/>
        <v>6.3</v>
      </c>
      <c r="K2249" s="103">
        <f t="shared" si="51"/>
        <v>5.1099999999999453</v>
      </c>
      <c r="L2249" s="104">
        <v>2.57</v>
      </c>
      <c r="M2249" s="105" t="s">
        <v>67</v>
      </c>
      <c r="N2249" s="76">
        <f t="shared" si="52"/>
        <v>5.1099999999999453</v>
      </c>
    </row>
    <row r="2250" spans="1:14" x14ac:dyDescent="0.25">
      <c r="A2250" s="100">
        <v>1214</v>
      </c>
      <c r="B2250" s="107">
        <v>34817</v>
      </c>
      <c r="C2250" s="121">
        <v>424.44</v>
      </c>
      <c r="D2250" s="122">
        <v>445.28</v>
      </c>
      <c r="E2250" s="122">
        <f t="shared" si="50"/>
        <v>61.673130193905813</v>
      </c>
      <c r="F2250" s="77">
        <v>7.17</v>
      </c>
      <c r="G2250" s="77" t="s">
        <v>67</v>
      </c>
      <c r="H2250" s="77" t="s">
        <v>67</v>
      </c>
      <c r="J2250" s="77">
        <f t="shared" si="49"/>
        <v>7.17</v>
      </c>
      <c r="K2250" s="103">
        <f t="shared" si="51"/>
        <v>4.2100000000000204</v>
      </c>
      <c r="L2250" s="104">
        <v>3.12</v>
      </c>
      <c r="M2250" s="105">
        <v>2.2999999999999998</v>
      </c>
      <c r="N2250" s="76">
        <f t="shared" si="52"/>
        <v>4.2100000000000204</v>
      </c>
    </row>
    <row r="2251" spans="1:14" x14ac:dyDescent="0.25">
      <c r="A2251" s="100">
        <v>1215</v>
      </c>
      <c r="B2251" s="107">
        <v>34818</v>
      </c>
      <c r="C2251" s="121">
        <v>424.26</v>
      </c>
      <c r="D2251" s="122">
        <v>442.32</v>
      </c>
      <c r="E2251" s="122">
        <f t="shared" si="50"/>
        <v>61.263157894736842</v>
      </c>
      <c r="F2251" s="77">
        <v>7.59</v>
      </c>
      <c r="G2251" s="77" t="s">
        <v>67</v>
      </c>
      <c r="H2251" s="77" t="s">
        <v>67</v>
      </c>
      <c r="J2251" s="77">
        <f t="shared" si="49"/>
        <v>7.59</v>
      </c>
      <c r="K2251" s="103">
        <f t="shared" si="51"/>
        <v>5.0399999999999885</v>
      </c>
      <c r="L2251" s="104">
        <v>3.28</v>
      </c>
      <c r="M2251" s="105">
        <v>0.05</v>
      </c>
      <c r="N2251" s="76">
        <f t="shared" si="52"/>
        <v>5.0399999999999885</v>
      </c>
    </row>
    <row r="2252" spans="1:14" x14ac:dyDescent="0.25">
      <c r="A2252" s="100">
        <v>1216</v>
      </c>
      <c r="B2252" s="107">
        <v>34819</v>
      </c>
      <c r="C2252" s="121">
        <v>424.23</v>
      </c>
      <c r="D2252" s="122">
        <v>439.77</v>
      </c>
      <c r="E2252" s="122">
        <f t="shared" si="50"/>
        <v>60.90997229916897</v>
      </c>
      <c r="F2252" s="77">
        <v>4.17</v>
      </c>
      <c r="G2252" s="77" t="s">
        <v>67</v>
      </c>
      <c r="H2252" s="77" t="s">
        <v>67</v>
      </c>
      <c r="J2252" s="77">
        <f t="shared" si="49"/>
        <v>4.17</v>
      </c>
      <c r="K2252" s="103">
        <f t="shared" si="51"/>
        <v>6.3800000000000363</v>
      </c>
      <c r="L2252" s="104">
        <v>1.44</v>
      </c>
      <c r="M2252" s="105">
        <v>0</v>
      </c>
      <c r="N2252" s="76">
        <f t="shared" si="52"/>
        <v>6.3800000000000363</v>
      </c>
    </row>
    <row r="2253" spans="1:14" x14ac:dyDescent="0.25">
      <c r="A2253" s="100">
        <v>1217</v>
      </c>
      <c r="B2253" s="107">
        <v>34820</v>
      </c>
      <c r="C2253" s="121">
        <v>424.24</v>
      </c>
      <c r="D2253" s="122">
        <v>441.98</v>
      </c>
      <c r="E2253" s="122">
        <f t="shared" si="50"/>
        <v>61.21606648199446</v>
      </c>
      <c r="F2253" s="77">
        <v>6.26</v>
      </c>
      <c r="G2253" s="77" t="s">
        <v>67</v>
      </c>
      <c r="H2253" s="77" t="s">
        <v>67</v>
      </c>
      <c r="J2253" s="77">
        <f t="shared" si="49"/>
        <v>6.26</v>
      </c>
      <c r="K2253" s="103">
        <f t="shared" si="51"/>
        <v>11.089999999999984</v>
      </c>
      <c r="L2253" s="104">
        <v>2.44</v>
      </c>
      <c r="M2253" s="105">
        <v>60</v>
      </c>
      <c r="N2253" s="76">
        <f t="shared" si="52"/>
        <v>11.089999999999984</v>
      </c>
    </row>
    <row r="2254" spans="1:14" x14ac:dyDescent="0.25">
      <c r="A2254" s="100">
        <v>1218</v>
      </c>
      <c r="B2254" s="107">
        <v>34821</v>
      </c>
      <c r="C2254" s="121">
        <v>424.53</v>
      </c>
      <c r="D2254" s="122">
        <v>446.81</v>
      </c>
      <c r="E2254" s="122">
        <f t="shared" si="50"/>
        <v>61.88504155124653</v>
      </c>
      <c r="F2254" s="77">
        <v>7.17</v>
      </c>
      <c r="G2254" s="77" t="s">
        <v>67</v>
      </c>
      <c r="H2254" s="77" t="s">
        <v>67</v>
      </c>
      <c r="J2254" s="77">
        <f t="shared" si="49"/>
        <v>7.17</v>
      </c>
      <c r="K2254" s="103">
        <f t="shared" si="51"/>
        <v>11.249999999999984</v>
      </c>
      <c r="L2254" s="104">
        <v>3.01</v>
      </c>
      <c r="M2254" s="105" t="s">
        <v>67</v>
      </c>
      <c r="N2254" s="76">
        <f t="shared" si="52"/>
        <v>11.249999999999984</v>
      </c>
    </row>
    <row r="2255" spans="1:14" x14ac:dyDescent="0.25">
      <c r="A2255" s="100">
        <v>1219</v>
      </c>
      <c r="B2255" s="107">
        <v>34822</v>
      </c>
      <c r="C2255" s="121">
        <v>424.78</v>
      </c>
      <c r="D2255" s="122">
        <v>450.89</v>
      </c>
      <c r="E2255" s="122">
        <f t="shared" si="50"/>
        <v>62.450138504155127</v>
      </c>
      <c r="F2255" s="77">
        <v>7.89</v>
      </c>
      <c r="G2255" s="77" t="s">
        <v>67</v>
      </c>
      <c r="H2255" s="77" t="s">
        <v>67</v>
      </c>
      <c r="J2255" s="77">
        <f t="shared" si="49"/>
        <v>7.89</v>
      </c>
      <c r="K2255" s="103">
        <f t="shared" ref="K2255:K2286" si="53">D2256-D2255+F2255</f>
        <v>6.700000000000002</v>
      </c>
      <c r="L2255" s="104">
        <v>3.51</v>
      </c>
      <c r="M2255" s="105">
        <v>27.5</v>
      </c>
      <c r="N2255" s="76">
        <f t="shared" si="52"/>
        <v>6.700000000000002</v>
      </c>
    </row>
    <row r="2256" spans="1:14" x14ac:dyDescent="0.25">
      <c r="A2256" s="100">
        <v>1220</v>
      </c>
      <c r="B2256" s="107">
        <v>34823</v>
      </c>
      <c r="C2256" s="121">
        <v>424.7</v>
      </c>
      <c r="D2256" s="122">
        <v>449.7</v>
      </c>
      <c r="E2256" s="122">
        <f t="shared" si="50"/>
        <v>62.285318559556792</v>
      </c>
      <c r="F2256" s="77">
        <v>7.61</v>
      </c>
      <c r="G2256" s="77" t="s">
        <v>67</v>
      </c>
      <c r="H2256" s="77" t="s">
        <v>67</v>
      </c>
      <c r="J2256" s="77">
        <f t="shared" si="49"/>
        <v>7.61</v>
      </c>
      <c r="K2256" s="103">
        <f t="shared" si="53"/>
        <v>13.320000000000036</v>
      </c>
      <c r="L2256" s="104">
        <v>3.56</v>
      </c>
      <c r="M2256" s="105">
        <v>19.8</v>
      </c>
      <c r="N2256" s="76">
        <f t="shared" si="52"/>
        <v>13.320000000000036</v>
      </c>
    </row>
    <row r="2257" spans="1:14" x14ac:dyDescent="0.25">
      <c r="A2257" s="100">
        <v>1221</v>
      </c>
      <c r="B2257" s="107">
        <v>34824</v>
      </c>
      <c r="C2257" s="121">
        <v>425.03</v>
      </c>
      <c r="D2257" s="122">
        <v>455.41</v>
      </c>
      <c r="E2257" s="122">
        <f t="shared" si="50"/>
        <v>63.076177285318558</v>
      </c>
      <c r="F2257" s="77">
        <v>7.57</v>
      </c>
      <c r="G2257" s="77" t="s">
        <v>67</v>
      </c>
      <c r="H2257" s="77" t="s">
        <v>67</v>
      </c>
      <c r="J2257" s="77">
        <f t="shared" si="49"/>
        <v>7.57</v>
      </c>
      <c r="K2257" s="103">
        <f t="shared" si="53"/>
        <v>12.880000000000003</v>
      </c>
      <c r="L2257" s="104">
        <v>3.31</v>
      </c>
      <c r="M2257" s="105">
        <v>0.6</v>
      </c>
      <c r="N2257" s="76">
        <f t="shared" si="52"/>
        <v>12.880000000000003</v>
      </c>
    </row>
    <row r="2258" spans="1:14" x14ac:dyDescent="0.25">
      <c r="A2258" s="100">
        <v>1222</v>
      </c>
      <c r="B2258" s="107">
        <v>34825</v>
      </c>
      <c r="C2258" s="121">
        <v>425.34</v>
      </c>
      <c r="D2258" s="122">
        <v>460.72</v>
      </c>
      <c r="E2258" s="122">
        <f t="shared" si="50"/>
        <v>63.811634349030477</v>
      </c>
      <c r="F2258" s="77">
        <v>7.63</v>
      </c>
      <c r="G2258" s="77" t="s">
        <v>67</v>
      </c>
      <c r="H2258" s="77" t="s">
        <v>67</v>
      </c>
      <c r="J2258" s="77">
        <f t="shared" si="49"/>
        <v>7.63</v>
      </c>
      <c r="K2258" s="103">
        <f t="shared" si="53"/>
        <v>8.879999999999999</v>
      </c>
      <c r="L2258" s="104">
        <v>3.39</v>
      </c>
      <c r="M2258" s="105">
        <v>14</v>
      </c>
      <c r="N2258" s="76">
        <f t="shared" si="52"/>
        <v>8.879999999999999</v>
      </c>
    </row>
    <row r="2259" spans="1:14" x14ac:dyDescent="0.25">
      <c r="A2259" s="100">
        <v>1223</v>
      </c>
      <c r="B2259" s="107">
        <v>34826</v>
      </c>
      <c r="C2259" s="121">
        <v>425.41</v>
      </c>
      <c r="D2259" s="122">
        <v>461.97</v>
      </c>
      <c r="E2259" s="122">
        <f t="shared" si="50"/>
        <v>63.98476454293629</v>
      </c>
      <c r="F2259" s="77">
        <v>5.82</v>
      </c>
      <c r="G2259" s="77" t="s">
        <v>67</v>
      </c>
      <c r="H2259" s="77" t="s">
        <v>67</v>
      </c>
      <c r="J2259" s="77">
        <f t="shared" si="49"/>
        <v>5.82</v>
      </c>
      <c r="K2259" s="103">
        <f t="shared" si="53"/>
        <v>22.169999999999966</v>
      </c>
      <c r="L2259" s="104">
        <v>2.41</v>
      </c>
      <c r="M2259" s="105">
        <v>7.8</v>
      </c>
      <c r="N2259" s="76">
        <f t="shared" si="52"/>
        <v>22.169999999999966</v>
      </c>
    </row>
    <row r="2260" spans="1:14" x14ac:dyDescent="0.25">
      <c r="A2260" s="100">
        <v>1224</v>
      </c>
      <c r="B2260" s="107">
        <v>34827</v>
      </c>
      <c r="C2260" s="121">
        <v>426.34</v>
      </c>
      <c r="D2260" s="122">
        <v>478.32</v>
      </c>
      <c r="E2260" s="122">
        <f t="shared" si="50"/>
        <v>66.24930747922437</v>
      </c>
      <c r="F2260" s="77">
        <v>6.4</v>
      </c>
      <c r="G2260" s="77" t="s">
        <v>67</v>
      </c>
      <c r="H2260" s="77" t="s">
        <v>67</v>
      </c>
      <c r="J2260" s="77">
        <f t="shared" si="49"/>
        <v>6.4</v>
      </c>
      <c r="K2260" s="103">
        <f t="shared" si="53"/>
        <v>22.859999999999978</v>
      </c>
      <c r="L2260" s="104">
        <v>2.68</v>
      </c>
      <c r="M2260" s="105">
        <v>8.3000000000000007</v>
      </c>
      <c r="N2260" s="76">
        <f t="shared" si="52"/>
        <v>22.859999999999978</v>
      </c>
    </row>
    <row r="2261" spans="1:14" x14ac:dyDescent="0.25">
      <c r="A2261" s="100">
        <v>1225</v>
      </c>
      <c r="B2261" s="107">
        <v>34828</v>
      </c>
      <c r="C2261" s="121">
        <v>427.26</v>
      </c>
      <c r="D2261" s="122">
        <v>494.78</v>
      </c>
      <c r="E2261" s="122">
        <f t="shared" si="50"/>
        <v>68.529085872576175</v>
      </c>
      <c r="F2261" s="77">
        <v>6.43</v>
      </c>
      <c r="G2261" s="77" t="s">
        <v>67</v>
      </c>
      <c r="H2261" s="77" t="s">
        <v>67</v>
      </c>
      <c r="J2261" s="77">
        <f t="shared" ref="J2261:J2324" si="54">SUM(F2261:H2261)</f>
        <v>6.43</v>
      </c>
      <c r="K2261" s="103">
        <f t="shared" si="53"/>
        <v>28.550000000000004</v>
      </c>
      <c r="L2261" s="104">
        <v>2.74</v>
      </c>
      <c r="M2261" s="105">
        <v>2</v>
      </c>
      <c r="N2261" s="76">
        <f t="shared" si="52"/>
        <v>28.550000000000004</v>
      </c>
    </row>
    <row r="2262" spans="1:14" x14ac:dyDescent="0.25">
      <c r="A2262" s="100">
        <v>1226</v>
      </c>
      <c r="B2262" s="107">
        <v>34829</v>
      </c>
      <c r="C2262" s="121">
        <v>428.45</v>
      </c>
      <c r="D2262" s="122">
        <v>516.9</v>
      </c>
      <c r="E2262" s="122">
        <f t="shared" ref="E2262:E2325" si="55">(D2262/722)*100</f>
        <v>71.59279778393352</v>
      </c>
      <c r="F2262" s="77">
        <v>6.11</v>
      </c>
      <c r="G2262" s="77" t="s">
        <v>67</v>
      </c>
      <c r="H2262" s="77" t="s">
        <v>67</v>
      </c>
      <c r="J2262" s="77">
        <f t="shared" si="54"/>
        <v>6.11</v>
      </c>
      <c r="K2262" s="103">
        <f t="shared" si="53"/>
        <v>20.509999999999977</v>
      </c>
      <c r="L2262" s="104">
        <v>2.4900000000000002</v>
      </c>
      <c r="M2262" s="105">
        <v>6.5</v>
      </c>
      <c r="N2262" s="76">
        <f t="shared" si="52"/>
        <v>20.509999999999977</v>
      </c>
    </row>
    <row r="2263" spans="1:14" x14ac:dyDescent="0.25">
      <c r="A2263" s="100">
        <v>1227</v>
      </c>
      <c r="B2263" s="107">
        <v>34830</v>
      </c>
      <c r="C2263" s="121">
        <v>429.21</v>
      </c>
      <c r="D2263" s="122">
        <v>531.29999999999995</v>
      </c>
      <c r="E2263" s="122">
        <f t="shared" si="55"/>
        <v>73.587257617728525</v>
      </c>
      <c r="F2263" s="77">
        <v>5.27</v>
      </c>
      <c r="G2263" s="77" t="s">
        <v>67</v>
      </c>
      <c r="H2263" s="77" t="s">
        <v>67</v>
      </c>
      <c r="J2263" s="77">
        <f t="shared" si="54"/>
        <v>5.27</v>
      </c>
      <c r="K2263" s="103">
        <f t="shared" si="53"/>
        <v>19.620000000000022</v>
      </c>
      <c r="L2263" s="104">
        <v>2.48</v>
      </c>
      <c r="M2263" s="105" t="s">
        <v>67</v>
      </c>
      <c r="N2263" s="76">
        <f t="shared" si="52"/>
        <v>19.620000000000022</v>
      </c>
    </row>
    <row r="2264" spans="1:14" x14ac:dyDescent="0.25">
      <c r="A2264" s="100">
        <v>1228</v>
      </c>
      <c r="B2264" s="107">
        <v>34831</v>
      </c>
      <c r="C2264" s="121">
        <v>429.95</v>
      </c>
      <c r="D2264" s="122">
        <v>545.65</v>
      </c>
      <c r="E2264" s="122">
        <f t="shared" si="55"/>
        <v>75.574792243767305</v>
      </c>
      <c r="F2264" s="77">
        <v>6.37</v>
      </c>
      <c r="G2264" s="77" t="s">
        <v>67</v>
      </c>
      <c r="H2264" s="77" t="s">
        <v>67</v>
      </c>
      <c r="J2264" s="77">
        <f t="shared" si="54"/>
        <v>6.37</v>
      </c>
      <c r="K2264" s="103">
        <f t="shared" si="53"/>
        <v>15.320000000000046</v>
      </c>
      <c r="L2264" s="104">
        <v>2.8</v>
      </c>
      <c r="M2264" s="105" t="s">
        <v>67</v>
      </c>
      <c r="N2264" s="76">
        <f t="shared" si="52"/>
        <v>15.320000000000046</v>
      </c>
    </row>
    <row r="2265" spans="1:14" x14ac:dyDescent="0.25">
      <c r="A2265" s="100">
        <v>1229</v>
      </c>
      <c r="B2265" s="107">
        <v>34832</v>
      </c>
      <c r="C2265" s="121">
        <v>430.41</v>
      </c>
      <c r="D2265" s="122">
        <v>554.6</v>
      </c>
      <c r="E2265" s="122">
        <f t="shared" si="55"/>
        <v>76.81440443213296</v>
      </c>
      <c r="F2265" s="77">
        <v>6.38</v>
      </c>
      <c r="G2265" s="77" t="s">
        <v>67</v>
      </c>
      <c r="H2265" s="77" t="s">
        <v>67</v>
      </c>
      <c r="J2265" s="77">
        <f t="shared" si="54"/>
        <v>6.38</v>
      </c>
      <c r="K2265" s="103">
        <f t="shared" si="53"/>
        <v>11.31999999999994</v>
      </c>
      <c r="L2265" s="104">
        <v>2.76</v>
      </c>
      <c r="M2265" s="105">
        <v>1.2</v>
      </c>
      <c r="N2265" s="76">
        <f t="shared" si="52"/>
        <v>11.31999999999994</v>
      </c>
    </row>
    <row r="2266" spans="1:14" x14ac:dyDescent="0.25">
      <c r="A2266" s="100">
        <v>1230</v>
      </c>
      <c r="B2266" s="107">
        <v>34833</v>
      </c>
      <c r="C2266" s="121">
        <v>430.66</v>
      </c>
      <c r="D2266" s="122">
        <v>559.54</v>
      </c>
      <c r="E2266" s="122">
        <f t="shared" si="55"/>
        <v>77.498614958448755</v>
      </c>
      <c r="F2266" s="77">
        <v>4.67</v>
      </c>
      <c r="G2266" s="77" t="s">
        <v>67</v>
      </c>
      <c r="H2266" s="77" t="s">
        <v>67</v>
      </c>
      <c r="J2266" s="77">
        <f t="shared" si="54"/>
        <v>4.67</v>
      </c>
      <c r="K2266" s="103">
        <f t="shared" si="53"/>
        <v>15.630000000000036</v>
      </c>
      <c r="L2266" s="104">
        <v>1.63</v>
      </c>
      <c r="M2266" s="105">
        <v>1.8</v>
      </c>
      <c r="N2266" s="76">
        <f t="shared" si="52"/>
        <v>15.630000000000036</v>
      </c>
    </row>
    <row r="2267" spans="1:14" x14ac:dyDescent="0.25">
      <c r="A2267" s="100">
        <v>1231</v>
      </c>
      <c r="B2267" s="107">
        <v>34834</v>
      </c>
      <c r="C2267" s="121">
        <v>431.21</v>
      </c>
      <c r="D2267" s="122">
        <v>570.5</v>
      </c>
      <c r="E2267" s="122">
        <f t="shared" si="55"/>
        <v>79.016620498614955</v>
      </c>
      <c r="F2267" s="77">
        <v>3.36</v>
      </c>
      <c r="G2267" s="77" t="s">
        <v>67</v>
      </c>
      <c r="H2267" s="77" t="s">
        <v>67</v>
      </c>
      <c r="J2267" s="77">
        <f t="shared" si="54"/>
        <v>3.36</v>
      </c>
      <c r="K2267" s="103">
        <f t="shared" si="53"/>
        <v>28.659999999999954</v>
      </c>
      <c r="L2267" s="104">
        <v>1.23</v>
      </c>
      <c r="M2267" s="105">
        <v>8.4</v>
      </c>
      <c r="N2267" s="76">
        <f t="shared" si="52"/>
        <v>28.659999999999954</v>
      </c>
    </row>
    <row r="2268" spans="1:14" x14ac:dyDescent="0.25">
      <c r="A2268" s="100">
        <v>1232</v>
      </c>
      <c r="B2268" s="107">
        <v>34835</v>
      </c>
      <c r="C2268" s="121">
        <v>432.45</v>
      </c>
      <c r="D2268" s="122">
        <v>595.79999999999995</v>
      </c>
      <c r="E2268" s="122">
        <f t="shared" si="55"/>
        <v>82.52077562326869</v>
      </c>
      <c r="F2268" s="77">
        <v>4.5</v>
      </c>
      <c r="G2268" s="77" t="s">
        <v>67</v>
      </c>
      <c r="H2268" s="77" t="s">
        <v>67</v>
      </c>
      <c r="J2268" s="77">
        <f t="shared" si="54"/>
        <v>4.5</v>
      </c>
      <c r="K2268" s="103">
        <f t="shared" si="53"/>
        <v>24.060000000000059</v>
      </c>
      <c r="L2268" s="104">
        <v>1.84</v>
      </c>
      <c r="M2268" s="105" t="s">
        <v>67</v>
      </c>
      <c r="N2268" s="76">
        <f t="shared" si="52"/>
        <v>24.060000000000059</v>
      </c>
    </row>
    <row r="2269" spans="1:14" x14ac:dyDescent="0.25">
      <c r="A2269" s="100">
        <v>1233</v>
      </c>
      <c r="B2269" s="107">
        <v>34836</v>
      </c>
      <c r="C2269" s="121">
        <v>433.38</v>
      </c>
      <c r="D2269" s="122">
        <v>615.36</v>
      </c>
      <c r="E2269" s="122">
        <f t="shared" si="55"/>
        <v>85.229916897506925</v>
      </c>
      <c r="F2269" s="77">
        <v>4.62</v>
      </c>
      <c r="G2269" s="77" t="s">
        <v>67</v>
      </c>
      <c r="H2269" s="77" t="s">
        <v>67</v>
      </c>
      <c r="J2269" s="77">
        <f t="shared" si="54"/>
        <v>4.62</v>
      </c>
      <c r="K2269" s="103">
        <f t="shared" si="53"/>
        <v>17.080000000000037</v>
      </c>
      <c r="L2269" s="104">
        <v>1.98</v>
      </c>
      <c r="M2269" s="105" t="s">
        <v>67</v>
      </c>
      <c r="N2269" s="76">
        <f t="shared" si="52"/>
        <v>17.080000000000037</v>
      </c>
    </row>
    <row r="2270" spans="1:14" x14ac:dyDescent="0.25">
      <c r="A2270" s="100">
        <v>1234</v>
      </c>
      <c r="B2270" s="107">
        <v>34837</v>
      </c>
      <c r="C2270" s="121">
        <v>433.96</v>
      </c>
      <c r="D2270" s="122">
        <v>627.82000000000005</v>
      </c>
      <c r="E2270" s="122">
        <f t="shared" si="55"/>
        <v>86.955678670360115</v>
      </c>
      <c r="F2270" s="77">
        <v>5.63</v>
      </c>
      <c r="G2270" s="77" t="s">
        <v>67</v>
      </c>
      <c r="H2270" s="77" t="s">
        <v>67</v>
      </c>
      <c r="J2270" s="77">
        <f t="shared" si="54"/>
        <v>5.63</v>
      </c>
      <c r="K2270" s="103">
        <f t="shared" si="53"/>
        <v>13.88999999999999</v>
      </c>
      <c r="L2270" s="104">
        <v>2.2999999999999998</v>
      </c>
      <c r="M2270" s="105" t="s">
        <v>67</v>
      </c>
      <c r="N2270" s="76">
        <f t="shared" si="52"/>
        <v>13.88999999999999</v>
      </c>
    </row>
    <row r="2271" spans="1:14" x14ac:dyDescent="0.25">
      <c r="A2271" s="100">
        <v>1235</v>
      </c>
      <c r="B2271" s="107">
        <v>34838</v>
      </c>
      <c r="C2271" s="121">
        <v>433.33</v>
      </c>
      <c r="D2271" s="122">
        <v>636.08000000000004</v>
      </c>
      <c r="E2271" s="122">
        <f t="shared" si="55"/>
        <v>88.09972299168976</v>
      </c>
      <c r="F2271" s="77">
        <v>6.43</v>
      </c>
      <c r="G2271" s="77" t="s">
        <v>67</v>
      </c>
      <c r="H2271" s="77" t="s">
        <v>67</v>
      </c>
      <c r="J2271" s="77">
        <f t="shared" si="54"/>
        <v>6.43</v>
      </c>
      <c r="K2271" s="103">
        <f t="shared" si="53"/>
        <v>12.60999999999995</v>
      </c>
      <c r="L2271" s="104">
        <v>2.72</v>
      </c>
      <c r="M2271" s="105" t="s">
        <v>67</v>
      </c>
      <c r="N2271" s="76">
        <f t="shared" si="52"/>
        <v>12.60999999999995</v>
      </c>
    </row>
    <row r="2272" spans="1:14" x14ac:dyDescent="0.25">
      <c r="A2272" s="100">
        <v>1236</v>
      </c>
      <c r="B2272" s="107">
        <v>34839</v>
      </c>
      <c r="C2272" s="121">
        <v>434.62</v>
      </c>
      <c r="D2272" s="122">
        <v>642.26</v>
      </c>
      <c r="E2272" s="122">
        <f t="shared" si="55"/>
        <v>88.955678670360101</v>
      </c>
      <c r="F2272" s="77">
        <v>6.6</v>
      </c>
      <c r="G2272" s="77" t="s">
        <v>67</v>
      </c>
      <c r="H2272" s="77" t="s">
        <v>67</v>
      </c>
      <c r="J2272" s="77">
        <f t="shared" si="54"/>
        <v>6.6</v>
      </c>
      <c r="K2272" s="103">
        <f t="shared" si="53"/>
        <v>10.019999999999959</v>
      </c>
      <c r="L2272" s="104">
        <v>2.92</v>
      </c>
      <c r="M2272" s="105" t="s">
        <v>67</v>
      </c>
      <c r="N2272" s="76">
        <f t="shared" si="52"/>
        <v>10.019999999999959</v>
      </c>
    </row>
    <row r="2273" spans="1:14" x14ac:dyDescent="0.25">
      <c r="A2273" s="100">
        <v>1237</v>
      </c>
      <c r="B2273" s="107">
        <v>34840</v>
      </c>
      <c r="C2273" s="121">
        <v>434.77</v>
      </c>
      <c r="D2273" s="122">
        <v>645.67999999999995</v>
      </c>
      <c r="E2273" s="122">
        <f t="shared" si="55"/>
        <v>89.429362880886416</v>
      </c>
      <c r="F2273" s="77">
        <v>4.22</v>
      </c>
      <c r="G2273" s="77" t="s">
        <v>67</v>
      </c>
      <c r="H2273" s="77" t="s">
        <v>67</v>
      </c>
      <c r="J2273" s="77">
        <f t="shared" si="54"/>
        <v>4.22</v>
      </c>
      <c r="K2273" s="103">
        <f t="shared" si="53"/>
        <v>10.000000000000085</v>
      </c>
      <c r="L2273" s="104">
        <v>1.33</v>
      </c>
      <c r="M2273" s="105">
        <v>0.04</v>
      </c>
      <c r="N2273" s="76">
        <f t="shared" si="52"/>
        <v>10.000000000000085</v>
      </c>
    </row>
    <row r="2274" spans="1:14" x14ac:dyDescent="0.25">
      <c r="A2274" s="100">
        <v>1238</v>
      </c>
      <c r="B2274" s="107">
        <v>34841</v>
      </c>
      <c r="C2274" s="121">
        <v>435.03</v>
      </c>
      <c r="D2274" s="122">
        <v>651.46</v>
      </c>
      <c r="E2274" s="122">
        <f t="shared" si="55"/>
        <v>90.229916897506939</v>
      </c>
      <c r="F2274" s="77">
        <v>5.86</v>
      </c>
      <c r="G2274" s="77" t="s">
        <v>67</v>
      </c>
      <c r="H2274" s="77" t="s">
        <v>67</v>
      </c>
      <c r="J2274" s="77">
        <f t="shared" si="54"/>
        <v>5.86</v>
      </c>
      <c r="K2274" s="103">
        <f t="shared" si="53"/>
        <v>9.6999999999999176</v>
      </c>
      <c r="L2274" s="104">
        <v>2.36</v>
      </c>
      <c r="M2274" s="105" t="s">
        <v>67</v>
      </c>
      <c r="N2274" s="76">
        <f t="shared" si="52"/>
        <v>9.6999999999999176</v>
      </c>
    </row>
    <row r="2275" spans="1:14" x14ac:dyDescent="0.25">
      <c r="A2275" s="100">
        <v>1239</v>
      </c>
      <c r="B2275" s="107">
        <v>34842</v>
      </c>
      <c r="C2275" s="121">
        <v>435.2</v>
      </c>
      <c r="D2275" s="122">
        <v>655.29999999999995</v>
      </c>
      <c r="E2275" s="122">
        <f t="shared" si="55"/>
        <v>90.76177285318559</v>
      </c>
      <c r="F2275" s="77">
        <v>6.96</v>
      </c>
      <c r="G2275" s="77" t="s">
        <v>67</v>
      </c>
      <c r="H2275" s="77" t="s">
        <v>67</v>
      </c>
      <c r="J2275" s="77">
        <f t="shared" si="54"/>
        <v>6.96</v>
      </c>
      <c r="K2275" s="103">
        <f t="shared" si="53"/>
        <v>7.6500000000000545</v>
      </c>
      <c r="L2275" s="104">
        <v>3.17</v>
      </c>
      <c r="M2275" s="105" t="s">
        <v>67</v>
      </c>
      <c r="N2275" s="76">
        <f t="shared" si="52"/>
        <v>7.6500000000000545</v>
      </c>
    </row>
    <row r="2276" spans="1:14" x14ac:dyDescent="0.25">
      <c r="A2276" s="100">
        <v>1240</v>
      </c>
      <c r="B2276" s="107">
        <v>34843</v>
      </c>
      <c r="C2276" s="121">
        <v>435.23</v>
      </c>
      <c r="D2276" s="122">
        <v>655.99</v>
      </c>
      <c r="E2276" s="122">
        <f t="shared" si="55"/>
        <v>90.857340720221615</v>
      </c>
      <c r="F2276" s="77">
        <v>8.11</v>
      </c>
      <c r="G2276" s="77" t="s">
        <v>67</v>
      </c>
      <c r="H2276" s="77" t="s">
        <v>67</v>
      </c>
      <c r="J2276" s="77">
        <f t="shared" si="54"/>
        <v>8.11</v>
      </c>
      <c r="K2276" s="103">
        <f t="shared" si="53"/>
        <v>7.3400000000000176</v>
      </c>
      <c r="L2276" s="104">
        <v>3.83</v>
      </c>
      <c r="M2276" s="105" t="s">
        <v>67</v>
      </c>
      <c r="N2276" s="76">
        <f t="shared" si="52"/>
        <v>7.3400000000000176</v>
      </c>
    </row>
    <row r="2277" spans="1:14" x14ac:dyDescent="0.25">
      <c r="A2277" s="100">
        <v>1241</v>
      </c>
      <c r="B2277" s="107">
        <v>34844</v>
      </c>
      <c r="C2277" s="121">
        <v>435.24</v>
      </c>
      <c r="D2277" s="122">
        <v>655.22</v>
      </c>
      <c r="E2277" s="122">
        <f t="shared" si="55"/>
        <v>90.750692520775615</v>
      </c>
      <c r="F2277" s="77">
        <v>8.41</v>
      </c>
      <c r="G2277" s="77" t="s">
        <v>67</v>
      </c>
      <c r="H2277" s="77" t="s">
        <v>67</v>
      </c>
      <c r="J2277" s="77">
        <f t="shared" si="54"/>
        <v>8.41</v>
      </c>
      <c r="K2277" s="103">
        <f t="shared" si="53"/>
        <v>8.9499999999999638</v>
      </c>
      <c r="L2277" s="104">
        <v>3.99</v>
      </c>
      <c r="M2277" s="105">
        <v>2.0499999999999998</v>
      </c>
      <c r="N2277" s="76">
        <f t="shared" si="52"/>
        <v>8.9499999999999638</v>
      </c>
    </row>
    <row r="2278" spans="1:14" x14ac:dyDescent="0.25">
      <c r="A2278" s="100">
        <v>1242</v>
      </c>
      <c r="B2278" s="107">
        <v>34845</v>
      </c>
      <c r="C2278" s="121">
        <v>435.22</v>
      </c>
      <c r="D2278" s="122">
        <v>655.76</v>
      </c>
      <c r="E2278" s="122">
        <f t="shared" si="55"/>
        <v>90.825484764542935</v>
      </c>
      <c r="F2278" s="77">
        <v>6.91</v>
      </c>
      <c r="G2278" s="77" t="s">
        <v>67</v>
      </c>
      <c r="H2278" s="77" t="s">
        <v>67</v>
      </c>
      <c r="J2278" s="77">
        <f t="shared" si="54"/>
        <v>6.91</v>
      </c>
      <c r="K2278" s="103">
        <f t="shared" si="53"/>
        <v>7.3700000000000365</v>
      </c>
      <c r="L2278" s="104">
        <v>3.06</v>
      </c>
      <c r="M2278" s="105" t="s">
        <v>67</v>
      </c>
      <c r="N2278" s="76">
        <f t="shared" si="52"/>
        <v>7.3700000000000365</v>
      </c>
    </row>
    <row r="2279" spans="1:14" x14ac:dyDescent="0.25">
      <c r="A2279" s="100">
        <v>1243</v>
      </c>
      <c r="B2279" s="107">
        <v>34846</v>
      </c>
      <c r="C2279" s="121">
        <v>435.24</v>
      </c>
      <c r="D2279" s="122">
        <v>656.22</v>
      </c>
      <c r="E2279" s="122">
        <f t="shared" si="55"/>
        <v>90.88919667590028</v>
      </c>
      <c r="F2279" s="77">
        <v>6.54</v>
      </c>
      <c r="G2279" s="77" t="s">
        <v>67</v>
      </c>
      <c r="H2279" s="77" t="s">
        <v>67</v>
      </c>
      <c r="J2279" s="77">
        <f t="shared" si="54"/>
        <v>6.54</v>
      </c>
      <c r="K2279" s="103">
        <f t="shared" si="53"/>
        <v>5.3900000000000228</v>
      </c>
      <c r="L2279" s="104">
        <v>2.4500000000000002</v>
      </c>
      <c r="M2279" s="105" t="s">
        <v>67</v>
      </c>
      <c r="N2279" s="76">
        <f t="shared" si="52"/>
        <v>5.3900000000000228</v>
      </c>
    </row>
    <row r="2280" spans="1:14" x14ac:dyDescent="0.25">
      <c r="A2280" s="100">
        <v>1244</v>
      </c>
      <c r="B2280" s="107">
        <v>34847</v>
      </c>
      <c r="C2280" s="121">
        <v>435.19</v>
      </c>
      <c r="D2280" s="122">
        <v>655.07000000000005</v>
      </c>
      <c r="E2280" s="122">
        <f t="shared" si="55"/>
        <v>90.729916897506939</v>
      </c>
      <c r="F2280" s="77">
        <v>3.74</v>
      </c>
      <c r="G2280" s="77" t="s">
        <v>67</v>
      </c>
      <c r="H2280" s="77" t="s">
        <v>67</v>
      </c>
      <c r="J2280" s="77">
        <f t="shared" si="54"/>
        <v>3.74</v>
      </c>
      <c r="K2280" s="103">
        <f t="shared" si="53"/>
        <v>4.6599999999999593</v>
      </c>
      <c r="L2280" s="104">
        <v>1.29</v>
      </c>
      <c r="M2280" s="105" t="s">
        <v>67</v>
      </c>
      <c r="N2280" s="76">
        <f t="shared" si="52"/>
        <v>4.6599999999999593</v>
      </c>
    </row>
    <row r="2281" spans="1:14" x14ac:dyDescent="0.25">
      <c r="A2281" s="100">
        <v>1245</v>
      </c>
      <c r="B2281" s="107">
        <v>34848</v>
      </c>
      <c r="C2281" s="121">
        <v>435.23</v>
      </c>
      <c r="D2281" s="122">
        <v>655.99</v>
      </c>
      <c r="E2281" s="122">
        <f t="shared" si="55"/>
        <v>90.857340720221615</v>
      </c>
      <c r="F2281" s="77">
        <v>7.99</v>
      </c>
      <c r="G2281" s="77" t="s">
        <v>67</v>
      </c>
      <c r="H2281" s="77" t="s">
        <v>67</v>
      </c>
      <c r="J2281" s="77">
        <f t="shared" si="54"/>
        <v>7.99</v>
      </c>
      <c r="K2281" s="103">
        <f t="shared" si="53"/>
        <v>4.340000000000023</v>
      </c>
      <c r="L2281" s="104">
        <v>3.8</v>
      </c>
      <c r="M2281" s="105" t="s">
        <v>67</v>
      </c>
      <c r="N2281" s="76">
        <f t="shared" si="52"/>
        <v>4.340000000000023</v>
      </c>
    </row>
    <row r="2282" spans="1:14" x14ac:dyDescent="0.25">
      <c r="A2282" s="100">
        <v>1246</v>
      </c>
      <c r="B2282" s="107">
        <v>34849</v>
      </c>
      <c r="C2282" s="121">
        <v>435.07</v>
      </c>
      <c r="D2282" s="122">
        <v>652.34</v>
      </c>
      <c r="E2282" s="122">
        <f t="shared" si="55"/>
        <v>90.35180055401662</v>
      </c>
      <c r="F2282" s="77">
        <v>7.91</v>
      </c>
      <c r="G2282" s="77" t="s">
        <v>67</v>
      </c>
      <c r="H2282" s="77" t="s">
        <v>67</v>
      </c>
      <c r="J2282" s="77">
        <f t="shared" si="54"/>
        <v>7.91</v>
      </c>
      <c r="K2282" s="103">
        <f t="shared" si="53"/>
        <v>4.7600000000000229</v>
      </c>
      <c r="L2282" s="104">
        <v>3.73</v>
      </c>
      <c r="M2282" s="105" t="s">
        <v>67</v>
      </c>
      <c r="N2282" s="76">
        <f t="shared" si="52"/>
        <v>4.7600000000000229</v>
      </c>
    </row>
    <row r="2283" spans="1:14" x14ac:dyDescent="0.25">
      <c r="A2283" s="100">
        <v>1247</v>
      </c>
      <c r="B2283" s="107">
        <v>34850</v>
      </c>
      <c r="C2283" s="121">
        <v>434.93</v>
      </c>
      <c r="D2283" s="122">
        <v>649.19000000000005</v>
      </c>
      <c r="E2283" s="122">
        <f t="shared" si="55"/>
        <v>89.915512465373965</v>
      </c>
      <c r="F2283" s="77">
        <v>6.97</v>
      </c>
      <c r="G2283" s="77" t="s">
        <v>67</v>
      </c>
      <c r="H2283" s="77" t="s">
        <v>67</v>
      </c>
      <c r="J2283" s="77">
        <f t="shared" si="54"/>
        <v>6.97</v>
      </c>
      <c r="K2283" s="103">
        <f t="shared" si="53"/>
        <v>3.6399999999999588</v>
      </c>
      <c r="L2283" s="104">
        <v>3.25</v>
      </c>
      <c r="M2283" s="105" t="s">
        <v>67</v>
      </c>
      <c r="N2283" s="76">
        <f t="shared" si="52"/>
        <v>3.6399999999999588</v>
      </c>
    </row>
    <row r="2284" spans="1:14" x14ac:dyDescent="0.25">
      <c r="A2284" s="100">
        <v>1248</v>
      </c>
      <c r="B2284" s="107">
        <v>34851</v>
      </c>
      <c r="C2284" s="121">
        <v>434.78</v>
      </c>
      <c r="D2284" s="122">
        <v>645.86</v>
      </c>
      <c r="E2284" s="122">
        <f t="shared" si="55"/>
        <v>89.45429362880887</v>
      </c>
      <c r="F2284" s="77">
        <v>7.99</v>
      </c>
      <c r="G2284" s="77" t="s">
        <v>67</v>
      </c>
      <c r="H2284" s="77" t="s">
        <v>67</v>
      </c>
      <c r="J2284" s="77">
        <f t="shared" si="54"/>
        <v>7.99</v>
      </c>
      <c r="K2284" s="103">
        <f t="shared" si="53"/>
        <v>3.0499999999999456</v>
      </c>
      <c r="L2284" s="104">
        <v>3.79</v>
      </c>
      <c r="M2284" s="105">
        <v>0</v>
      </c>
      <c r="N2284" s="76">
        <f t="shared" si="52"/>
        <v>3.0499999999999456</v>
      </c>
    </row>
    <row r="2285" spans="1:14" x14ac:dyDescent="0.25">
      <c r="A2285" s="100">
        <v>1249</v>
      </c>
      <c r="B2285" s="107">
        <v>34852</v>
      </c>
      <c r="C2285" s="121">
        <v>434.56</v>
      </c>
      <c r="D2285" s="122">
        <v>640.91999999999996</v>
      </c>
      <c r="E2285" s="122">
        <f t="shared" si="55"/>
        <v>88.770083102493075</v>
      </c>
      <c r="F2285" s="77">
        <v>6.8</v>
      </c>
      <c r="G2285" s="77" t="s">
        <v>67</v>
      </c>
      <c r="H2285" s="77" t="s">
        <v>67</v>
      </c>
      <c r="J2285" s="77">
        <f t="shared" si="54"/>
        <v>6.8</v>
      </c>
      <c r="K2285" s="103">
        <f t="shared" si="53"/>
        <v>2.8400000000000771</v>
      </c>
      <c r="L2285" s="104">
        <v>3.08</v>
      </c>
      <c r="M2285" s="105">
        <v>0</v>
      </c>
      <c r="N2285" s="76">
        <f t="shared" si="52"/>
        <v>2.8400000000000771</v>
      </c>
    </row>
    <row r="2286" spans="1:14" x14ac:dyDescent="0.25">
      <c r="A2286" s="100">
        <v>1250</v>
      </c>
      <c r="B2286" s="107">
        <v>34853</v>
      </c>
      <c r="C2286" s="121">
        <v>434.38</v>
      </c>
      <c r="D2286" s="122">
        <v>636.96</v>
      </c>
      <c r="E2286" s="122">
        <f t="shared" si="55"/>
        <v>88.22160664819944</v>
      </c>
      <c r="F2286" s="77">
        <v>6.52</v>
      </c>
      <c r="G2286" s="77" t="s">
        <v>67</v>
      </c>
      <c r="H2286" s="77" t="s">
        <v>67</v>
      </c>
      <c r="J2286" s="77">
        <f t="shared" si="54"/>
        <v>6.52</v>
      </c>
      <c r="K2286" s="103">
        <f t="shared" si="53"/>
        <v>2.8699999999999086</v>
      </c>
      <c r="L2286" s="104">
        <v>2.94</v>
      </c>
      <c r="M2286" s="105">
        <v>0</v>
      </c>
      <c r="N2286" s="76">
        <f t="shared" si="52"/>
        <v>2.8699999999999086</v>
      </c>
    </row>
    <row r="2287" spans="1:14" x14ac:dyDescent="0.25">
      <c r="A2287" s="100">
        <v>1251</v>
      </c>
      <c r="B2287" s="107">
        <v>34854</v>
      </c>
      <c r="C2287" s="121">
        <v>434.21</v>
      </c>
      <c r="D2287" s="122">
        <v>633.30999999999995</v>
      </c>
      <c r="E2287" s="122">
        <f t="shared" si="55"/>
        <v>87.716066481994446</v>
      </c>
      <c r="F2287" s="77">
        <v>5.98</v>
      </c>
      <c r="G2287" s="77" t="s">
        <v>67</v>
      </c>
      <c r="H2287" s="77" t="s">
        <v>67</v>
      </c>
      <c r="J2287" s="77">
        <f t="shared" si="54"/>
        <v>5.98</v>
      </c>
      <c r="K2287" s="103">
        <f t="shared" ref="K2287:K2313" si="56">D2288-D2287+F2287</f>
        <v>3.7900000000000595</v>
      </c>
      <c r="L2287" s="104">
        <v>2.6</v>
      </c>
      <c r="M2287" s="105">
        <v>0</v>
      </c>
      <c r="N2287" s="76">
        <f t="shared" si="52"/>
        <v>3.7900000000000595</v>
      </c>
    </row>
    <row r="2288" spans="1:14" x14ac:dyDescent="0.25">
      <c r="A2288" s="100">
        <v>1252</v>
      </c>
      <c r="B2288" s="107">
        <v>34855</v>
      </c>
      <c r="C2288" s="121">
        <v>434.11</v>
      </c>
      <c r="D2288" s="122">
        <v>631.12</v>
      </c>
      <c r="E2288" s="122">
        <f t="shared" si="55"/>
        <v>87.412742382271475</v>
      </c>
      <c r="F2288" s="77">
        <v>7.12</v>
      </c>
      <c r="G2288" s="77" t="s">
        <v>67</v>
      </c>
      <c r="H2288" s="77" t="s">
        <v>67</v>
      </c>
      <c r="J2288" s="77">
        <f t="shared" si="54"/>
        <v>7.12</v>
      </c>
      <c r="K2288" s="103">
        <f t="shared" si="56"/>
        <v>3.379999999999991</v>
      </c>
      <c r="L2288" s="104">
        <v>3.25</v>
      </c>
      <c r="M2288" s="105">
        <v>0</v>
      </c>
      <c r="N2288" s="76">
        <f t="shared" si="52"/>
        <v>3.379999999999991</v>
      </c>
    </row>
    <row r="2289" spans="1:14" x14ac:dyDescent="0.25">
      <c r="A2289" s="100">
        <v>1253</v>
      </c>
      <c r="B2289" s="107">
        <v>34856</v>
      </c>
      <c r="C2289" s="121">
        <v>433.94</v>
      </c>
      <c r="D2289" s="122">
        <v>627.38</v>
      </c>
      <c r="E2289" s="122">
        <f t="shared" si="55"/>
        <v>86.89473684210526</v>
      </c>
      <c r="F2289" s="77">
        <v>7.89</v>
      </c>
      <c r="G2289" s="77" t="s">
        <v>67</v>
      </c>
      <c r="H2289" s="77" t="s">
        <v>67</v>
      </c>
      <c r="J2289" s="77">
        <f t="shared" si="54"/>
        <v>7.89</v>
      </c>
      <c r="K2289" s="103">
        <f t="shared" si="56"/>
        <v>3.3700000000000179</v>
      </c>
      <c r="L2289" s="104">
        <v>3.7</v>
      </c>
      <c r="M2289" s="105">
        <v>0</v>
      </c>
      <c r="N2289" s="76">
        <f t="shared" si="52"/>
        <v>3.3700000000000179</v>
      </c>
    </row>
    <row r="2290" spans="1:14" x14ac:dyDescent="0.25">
      <c r="A2290" s="100">
        <v>1254</v>
      </c>
      <c r="B2290" s="107">
        <v>34857</v>
      </c>
      <c r="C2290" s="121">
        <v>433.73</v>
      </c>
      <c r="D2290" s="122">
        <v>622.86</v>
      </c>
      <c r="E2290" s="122">
        <f t="shared" si="55"/>
        <v>86.26869806094183</v>
      </c>
      <c r="F2290" s="77">
        <v>7.92</v>
      </c>
      <c r="G2290" s="77" t="s">
        <v>67</v>
      </c>
      <c r="H2290" s="77" t="s">
        <v>67</v>
      </c>
      <c r="J2290" s="77">
        <f t="shared" si="54"/>
        <v>7.92</v>
      </c>
      <c r="K2290" s="103">
        <f t="shared" si="56"/>
        <v>3.4000000000000181</v>
      </c>
      <c r="L2290" s="104">
        <v>3.72</v>
      </c>
      <c r="M2290" s="105">
        <v>0</v>
      </c>
      <c r="N2290" s="76">
        <f t="shared" si="52"/>
        <v>3.4000000000000181</v>
      </c>
    </row>
    <row r="2291" spans="1:14" x14ac:dyDescent="0.25">
      <c r="A2291" s="100">
        <v>1255</v>
      </c>
      <c r="B2291" s="107">
        <v>34858</v>
      </c>
      <c r="C2291" s="121">
        <v>433.52</v>
      </c>
      <c r="D2291" s="122">
        <v>618.34</v>
      </c>
      <c r="E2291" s="122">
        <f t="shared" si="55"/>
        <v>85.6426592797784</v>
      </c>
      <c r="F2291" s="77">
        <v>7.46</v>
      </c>
      <c r="G2291" s="77" t="s">
        <v>67</v>
      </c>
      <c r="H2291" s="77" t="s">
        <v>67</v>
      </c>
      <c r="J2291" s="77">
        <f t="shared" si="54"/>
        <v>7.46</v>
      </c>
      <c r="K2291" s="103">
        <f t="shared" si="56"/>
        <v>3.5999999999999863</v>
      </c>
      <c r="L2291" s="104">
        <v>3.47</v>
      </c>
      <c r="M2291" s="105">
        <v>0</v>
      </c>
      <c r="N2291" s="76">
        <f t="shared" si="52"/>
        <v>3.5999999999999863</v>
      </c>
    </row>
    <row r="2292" spans="1:14" x14ac:dyDescent="0.25">
      <c r="A2292" s="100">
        <v>1256</v>
      </c>
      <c r="B2292" s="107">
        <v>34859</v>
      </c>
      <c r="C2292" s="121">
        <v>433.34</v>
      </c>
      <c r="D2292" s="122">
        <v>614.48</v>
      </c>
      <c r="E2292" s="122">
        <f t="shared" si="55"/>
        <v>85.10803324099723</v>
      </c>
      <c r="F2292" s="77">
        <v>5.71</v>
      </c>
      <c r="G2292" s="77" t="s">
        <v>67</v>
      </c>
      <c r="H2292" s="77" t="s">
        <v>67</v>
      </c>
      <c r="J2292" s="77">
        <f t="shared" si="54"/>
        <v>5.71</v>
      </c>
      <c r="K2292" s="103">
        <f t="shared" si="56"/>
        <v>4.6199999999999681</v>
      </c>
      <c r="L2292" s="104">
        <v>2.37</v>
      </c>
      <c r="M2292" s="105">
        <v>2.2999999999999998</v>
      </c>
      <c r="N2292" s="76">
        <f t="shared" si="52"/>
        <v>4.6199999999999681</v>
      </c>
    </row>
    <row r="2293" spans="1:14" x14ac:dyDescent="0.25">
      <c r="A2293" s="100">
        <v>1257</v>
      </c>
      <c r="B2293" s="107">
        <v>34860</v>
      </c>
      <c r="C2293" s="121">
        <v>433.29</v>
      </c>
      <c r="D2293" s="122">
        <v>613.39</v>
      </c>
      <c r="E2293" s="122">
        <f t="shared" si="55"/>
        <v>84.957063711911346</v>
      </c>
      <c r="F2293" s="77">
        <v>5.67</v>
      </c>
      <c r="G2293" s="77" t="s">
        <v>67</v>
      </c>
      <c r="H2293" s="77" t="s">
        <v>67</v>
      </c>
      <c r="J2293" s="77">
        <f t="shared" si="54"/>
        <v>5.67</v>
      </c>
      <c r="K2293" s="103">
        <f t="shared" si="56"/>
        <v>5.67</v>
      </c>
      <c r="L2293" s="104">
        <v>2.59</v>
      </c>
      <c r="M2293" s="105">
        <v>0.7</v>
      </c>
      <c r="N2293" s="76">
        <f t="shared" si="52"/>
        <v>5.67</v>
      </c>
    </row>
    <row r="2294" spans="1:14" x14ac:dyDescent="0.25">
      <c r="A2294" s="100">
        <v>1258</v>
      </c>
      <c r="B2294" s="107">
        <v>34861</v>
      </c>
      <c r="C2294" s="121">
        <v>433.29</v>
      </c>
      <c r="D2294" s="122">
        <v>613.39</v>
      </c>
      <c r="E2294" s="122">
        <f t="shared" si="55"/>
        <v>84.957063711911346</v>
      </c>
      <c r="F2294" s="77">
        <v>4.5199999999999996</v>
      </c>
      <c r="G2294" s="77" t="s">
        <v>67</v>
      </c>
      <c r="H2294" s="77" t="s">
        <v>67</v>
      </c>
      <c r="J2294" s="77">
        <f t="shared" si="54"/>
        <v>4.5199999999999996</v>
      </c>
      <c r="K2294" s="103">
        <f t="shared" si="56"/>
        <v>3.8900000000000041</v>
      </c>
      <c r="L2294" s="104">
        <v>2.1</v>
      </c>
      <c r="M2294" s="105">
        <v>0.5</v>
      </c>
      <c r="N2294" s="76">
        <f t="shared" si="52"/>
        <v>3.8900000000000041</v>
      </c>
    </row>
    <row r="2295" spans="1:14" x14ac:dyDescent="0.25">
      <c r="A2295" s="100">
        <v>1259</v>
      </c>
      <c r="B2295" s="107">
        <v>34862</v>
      </c>
      <c r="C2295" s="121">
        <v>433.26</v>
      </c>
      <c r="D2295" s="122">
        <v>612.76</v>
      </c>
      <c r="E2295" s="122">
        <f t="shared" si="55"/>
        <v>84.86980609418282</v>
      </c>
      <c r="F2295" s="77">
        <v>2.79</v>
      </c>
      <c r="G2295" s="77" t="s">
        <v>67</v>
      </c>
      <c r="H2295" s="77" t="s">
        <v>67</v>
      </c>
      <c r="J2295" s="77">
        <f t="shared" si="54"/>
        <v>2.79</v>
      </c>
      <c r="K2295" s="103">
        <f t="shared" si="56"/>
        <v>5.1699999999999955</v>
      </c>
      <c r="L2295" s="104">
        <v>1.1200000000000001</v>
      </c>
      <c r="M2295" s="105">
        <v>0</v>
      </c>
      <c r="N2295" s="76">
        <f t="shared" si="52"/>
        <v>5.1699999999999955</v>
      </c>
    </row>
    <row r="2296" spans="1:14" x14ac:dyDescent="0.25">
      <c r="A2296" s="100">
        <v>1260</v>
      </c>
      <c r="B2296" s="107">
        <v>34863</v>
      </c>
      <c r="C2296" s="121">
        <v>433.37</v>
      </c>
      <c r="D2296" s="122">
        <v>615.14</v>
      </c>
      <c r="E2296" s="122">
        <f t="shared" si="55"/>
        <v>85.199445983379491</v>
      </c>
      <c r="F2296" s="77">
        <v>6.12</v>
      </c>
      <c r="G2296" s="77" t="s">
        <v>67</v>
      </c>
      <c r="H2296" s="77" t="s">
        <v>67</v>
      </c>
      <c r="J2296" s="77">
        <f t="shared" si="54"/>
        <v>6.12</v>
      </c>
      <c r="K2296" s="103">
        <f t="shared" si="56"/>
        <v>3.5299999999999683</v>
      </c>
      <c r="L2296" s="104">
        <v>3.21</v>
      </c>
      <c r="M2296" s="105">
        <v>5.8</v>
      </c>
      <c r="N2296" s="76">
        <f t="shared" si="52"/>
        <v>3.5299999999999683</v>
      </c>
    </row>
    <row r="2297" spans="1:14" x14ac:dyDescent="0.25">
      <c r="A2297" s="100">
        <v>1261</v>
      </c>
      <c r="B2297" s="107">
        <v>34864</v>
      </c>
      <c r="C2297" s="121">
        <v>433.35</v>
      </c>
      <c r="D2297" s="122">
        <v>612.54999999999995</v>
      </c>
      <c r="E2297" s="122">
        <f t="shared" si="55"/>
        <v>84.840720221606645</v>
      </c>
      <c r="F2297" s="77">
        <v>5.61</v>
      </c>
      <c r="G2297" s="77" t="s">
        <v>67</v>
      </c>
      <c r="H2297" s="77" t="s">
        <v>67</v>
      </c>
      <c r="J2297" s="77">
        <f t="shared" si="54"/>
        <v>5.61</v>
      </c>
      <c r="K2297" s="103">
        <f t="shared" si="56"/>
        <v>13.790000000000063</v>
      </c>
      <c r="L2297" s="104">
        <v>2.73</v>
      </c>
      <c r="M2297" s="105">
        <v>1.4</v>
      </c>
      <c r="N2297" s="76">
        <f t="shared" si="52"/>
        <v>13.790000000000063</v>
      </c>
    </row>
    <row r="2298" spans="1:14" x14ac:dyDescent="0.25">
      <c r="A2298" s="100">
        <v>1262</v>
      </c>
      <c r="B2298" s="107">
        <v>34865</v>
      </c>
      <c r="C2298" s="121">
        <v>433.63</v>
      </c>
      <c r="D2298" s="122">
        <v>620.73</v>
      </c>
      <c r="E2298" s="122">
        <f t="shared" si="55"/>
        <v>85.973684210526315</v>
      </c>
      <c r="F2298" s="77">
        <v>5.17</v>
      </c>
      <c r="G2298" s="77" t="s">
        <v>67</v>
      </c>
      <c r="H2298" s="77" t="s">
        <v>67</v>
      </c>
      <c r="J2298" s="77">
        <f t="shared" si="54"/>
        <v>5.17</v>
      </c>
      <c r="K2298" s="103">
        <f t="shared" si="56"/>
        <v>17.099999999999952</v>
      </c>
      <c r="L2298" s="104">
        <v>2.4900000000000002</v>
      </c>
      <c r="M2298" s="105">
        <v>0</v>
      </c>
      <c r="N2298" s="76">
        <f t="shared" si="52"/>
        <v>17.099999999999952</v>
      </c>
    </row>
    <row r="2299" spans="1:14" x14ac:dyDescent="0.25">
      <c r="A2299" s="100">
        <v>1263</v>
      </c>
      <c r="B2299" s="107">
        <v>34866</v>
      </c>
      <c r="C2299" s="121">
        <v>434.18</v>
      </c>
      <c r="D2299" s="122">
        <v>632.66</v>
      </c>
      <c r="E2299" s="122">
        <f t="shared" si="55"/>
        <v>87.62603878116343</v>
      </c>
      <c r="F2299" s="77">
        <v>6.22</v>
      </c>
      <c r="G2299" s="77" t="s">
        <v>67</v>
      </c>
      <c r="H2299" s="77" t="s">
        <v>67</v>
      </c>
      <c r="J2299" s="77">
        <f t="shared" si="54"/>
        <v>6.22</v>
      </c>
      <c r="K2299" s="103">
        <f t="shared" si="56"/>
        <v>16.05000000000004</v>
      </c>
      <c r="L2299" s="104">
        <v>2.85</v>
      </c>
      <c r="M2299" s="105">
        <v>5</v>
      </c>
      <c r="N2299" s="76">
        <f t="shared" si="52"/>
        <v>16.05000000000004</v>
      </c>
    </row>
    <row r="2300" spans="1:14" x14ac:dyDescent="0.25">
      <c r="A2300" s="100">
        <v>1264</v>
      </c>
      <c r="B2300" s="107">
        <v>34867</v>
      </c>
      <c r="C2300" s="121">
        <v>434.63</v>
      </c>
      <c r="D2300" s="122">
        <v>642.49</v>
      </c>
      <c r="E2300" s="122">
        <f t="shared" si="55"/>
        <v>88.98753462603878</v>
      </c>
      <c r="F2300" s="77">
        <v>5.12</v>
      </c>
      <c r="G2300" s="77" t="s">
        <v>67</v>
      </c>
      <c r="H2300" s="77" t="s">
        <v>67</v>
      </c>
      <c r="J2300" s="77">
        <f t="shared" si="54"/>
        <v>5.12</v>
      </c>
      <c r="K2300" s="103">
        <f t="shared" si="56"/>
        <v>53.029999999999966</v>
      </c>
      <c r="L2300" s="104">
        <v>2.38</v>
      </c>
      <c r="M2300" s="105">
        <v>0</v>
      </c>
      <c r="N2300" s="76">
        <f t="shared" si="52"/>
        <v>53.029999999999966</v>
      </c>
    </row>
    <row r="2301" spans="1:14" x14ac:dyDescent="0.25">
      <c r="A2301" s="100">
        <v>1265</v>
      </c>
      <c r="B2301" s="107">
        <v>34868</v>
      </c>
      <c r="C2301" s="121">
        <v>436.7</v>
      </c>
      <c r="D2301" s="122">
        <v>690.4</v>
      </c>
      <c r="E2301" s="122">
        <f t="shared" si="55"/>
        <v>95.62326869806094</v>
      </c>
      <c r="F2301" s="77">
        <v>3.13</v>
      </c>
      <c r="G2301" s="77" t="s">
        <v>67</v>
      </c>
      <c r="H2301" s="77" t="s">
        <v>67</v>
      </c>
      <c r="J2301" s="77">
        <f t="shared" si="54"/>
        <v>3.13</v>
      </c>
      <c r="K2301" s="103">
        <f t="shared" si="56"/>
        <v>19.070000000000054</v>
      </c>
      <c r="L2301" s="104">
        <v>0.94</v>
      </c>
      <c r="M2301" s="105">
        <v>0</v>
      </c>
      <c r="N2301" s="76">
        <f t="shared" si="52"/>
        <v>19.070000000000054</v>
      </c>
    </row>
    <row r="2302" spans="1:14" x14ac:dyDescent="0.25">
      <c r="A2302" s="100">
        <v>1266</v>
      </c>
      <c r="B2302" s="107">
        <v>34869</v>
      </c>
      <c r="C2302" s="121">
        <v>437.76</v>
      </c>
      <c r="D2302" s="122">
        <v>706.34</v>
      </c>
      <c r="E2302" s="122">
        <f t="shared" si="55"/>
        <v>97.83102493074793</v>
      </c>
      <c r="F2302" s="77">
        <v>5.84</v>
      </c>
      <c r="G2302" s="77" t="s">
        <v>67</v>
      </c>
      <c r="H2302" s="77" t="s">
        <v>67</v>
      </c>
      <c r="J2302" s="77">
        <f t="shared" si="54"/>
        <v>5.84</v>
      </c>
      <c r="K2302" s="103">
        <f t="shared" si="56"/>
        <v>17.559999999999913</v>
      </c>
      <c r="L2302" s="104">
        <v>2.7</v>
      </c>
      <c r="M2302" s="105">
        <v>0</v>
      </c>
      <c r="N2302" s="76">
        <f t="shared" si="52"/>
        <v>17.559999999999913</v>
      </c>
    </row>
    <row r="2303" spans="1:14" x14ac:dyDescent="0.25">
      <c r="A2303" s="100">
        <v>1267</v>
      </c>
      <c r="B2303" s="107">
        <v>34870</v>
      </c>
      <c r="C2303" s="121">
        <v>437.84</v>
      </c>
      <c r="D2303" s="122">
        <v>718.06</v>
      </c>
      <c r="E2303" s="122">
        <f t="shared" si="55"/>
        <v>99.454293628808855</v>
      </c>
      <c r="F2303" s="77">
        <v>6.73</v>
      </c>
      <c r="G2303" s="77" t="s">
        <v>67</v>
      </c>
      <c r="H2303" s="77" t="s">
        <v>67</v>
      </c>
      <c r="J2303" s="77">
        <f t="shared" si="54"/>
        <v>6.73</v>
      </c>
      <c r="K2303" s="103">
        <f t="shared" si="56"/>
        <v>10.170000000000055</v>
      </c>
      <c r="L2303" s="104">
        <v>3.31</v>
      </c>
      <c r="M2303" s="105">
        <v>0</v>
      </c>
      <c r="N2303" s="76">
        <f t="shared" si="52"/>
        <v>10.170000000000055</v>
      </c>
    </row>
    <row r="2304" spans="1:14" x14ac:dyDescent="0.25">
      <c r="A2304" s="100">
        <v>1268</v>
      </c>
      <c r="B2304" s="107">
        <v>34871</v>
      </c>
      <c r="C2304" s="121">
        <v>437.98</v>
      </c>
      <c r="D2304" s="122">
        <v>721.5</v>
      </c>
      <c r="E2304" s="122">
        <f t="shared" si="55"/>
        <v>99.930747922437675</v>
      </c>
      <c r="F2304" s="77">
        <v>7.37</v>
      </c>
      <c r="G2304" s="77" t="s">
        <v>67</v>
      </c>
      <c r="H2304" s="77" t="s">
        <v>67</v>
      </c>
      <c r="J2304" s="77">
        <f t="shared" si="54"/>
        <v>7.37</v>
      </c>
      <c r="K2304" s="103">
        <f t="shared" si="56"/>
        <v>7.12</v>
      </c>
      <c r="L2304" s="104">
        <v>3.81</v>
      </c>
      <c r="M2304" s="105">
        <v>0</v>
      </c>
      <c r="N2304" s="76">
        <f t="shared" si="52"/>
        <v>7.12</v>
      </c>
    </row>
    <row r="2305" spans="1:14" x14ac:dyDescent="0.25">
      <c r="A2305" s="100">
        <v>1269</v>
      </c>
      <c r="B2305" s="107">
        <v>34872</v>
      </c>
      <c r="C2305" s="121">
        <v>437.96</v>
      </c>
      <c r="D2305" s="122">
        <v>721.25</v>
      </c>
      <c r="E2305" s="122">
        <f t="shared" si="55"/>
        <v>99.896121883656505</v>
      </c>
      <c r="F2305" s="77">
        <v>8.83</v>
      </c>
      <c r="G2305" s="77" t="s">
        <v>67</v>
      </c>
      <c r="H2305" s="77" t="s">
        <v>67</v>
      </c>
      <c r="J2305" s="77">
        <f t="shared" si="54"/>
        <v>8.83</v>
      </c>
      <c r="K2305" s="103">
        <f t="shared" si="56"/>
        <v>6.839999999999991</v>
      </c>
      <c r="L2305" s="104">
        <v>4.38</v>
      </c>
      <c r="M2305" s="105">
        <v>0</v>
      </c>
      <c r="N2305" s="76">
        <f t="shared" si="52"/>
        <v>6.839999999999991</v>
      </c>
    </row>
    <row r="2306" spans="1:14" x14ac:dyDescent="0.25">
      <c r="A2306" s="100">
        <v>1270</v>
      </c>
      <c r="B2306" s="107">
        <v>34873</v>
      </c>
      <c r="C2306" s="121">
        <v>437.89</v>
      </c>
      <c r="D2306" s="122">
        <v>719.26</v>
      </c>
      <c r="E2306" s="122">
        <f t="shared" si="55"/>
        <v>99.62049861495845</v>
      </c>
      <c r="F2306" s="77">
        <v>7.38</v>
      </c>
      <c r="G2306" s="77" t="s">
        <v>67</v>
      </c>
      <c r="H2306" s="77" t="s">
        <v>67</v>
      </c>
      <c r="J2306" s="77">
        <f t="shared" si="54"/>
        <v>7.38</v>
      </c>
      <c r="K2306" s="103">
        <f t="shared" si="56"/>
        <v>5.7000000000000499</v>
      </c>
      <c r="L2306" s="104">
        <v>3.67</v>
      </c>
      <c r="M2306" s="105">
        <v>0</v>
      </c>
      <c r="N2306" s="76">
        <f t="shared" si="52"/>
        <v>5.7000000000000499</v>
      </c>
    </row>
    <row r="2307" spans="1:14" x14ac:dyDescent="0.25">
      <c r="A2307" s="100">
        <v>1271</v>
      </c>
      <c r="B2307" s="107">
        <v>34874</v>
      </c>
      <c r="C2307" s="121">
        <v>437.82</v>
      </c>
      <c r="D2307" s="122">
        <v>717.58</v>
      </c>
      <c r="E2307" s="122">
        <f t="shared" si="55"/>
        <v>99.387811634349035</v>
      </c>
      <c r="F2307" s="77">
        <v>6.76</v>
      </c>
      <c r="G2307" s="77" t="s">
        <v>67</v>
      </c>
      <c r="H2307" s="77" t="s">
        <v>67</v>
      </c>
      <c r="J2307" s="77">
        <f t="shared" si="54"/>
        <v>6.76</v>
      </c>
      <c r="K2307" s="103">
        <f t="shared" si="56"/>
        <v>5.5299999999999816</v>
      </c>
      <c r="L2307" s="104">
        <v>3.33</v>
      </c>
      <c r="M2307" s="105">
        <v>0</v>
      </c>
      <c r="N2307" s="76">
        <f t="shared" si="52"/>
        <v>5.5299999999999816</v>
      </c>
    </row>
    <row r="2308" spans="1:14" x14ac:dyDescent="0.25">
      <c r="A2308" s="100">
        <v>1272</v>
      </c>
      <c r="B2308" s="107">
        <v>34875</v>
      </c>
      <c r="C2308" s="121">
        <v>437.77</v>
      </c>
      <c r="D2308" s="122">
        <v>716.35</v>
      </c>
      <c r="E2308" s="122">
        <f t="shared" si="55"/>
        <v>99.217451523545705</v>
      </c>
      <c r="F2308" s="77">
        <v>5.76</v>
      </c>
      <c r="G2308" s="77" t="s">
        <v>67</v>
      </c>
      <c r="H2308" s="77" t="s">
        <v>67</v>
      </c>
      <c r="J2308" s="77">
        <f t="shared" si="54"/>
        <v>5.76</v>
      </c>
      <c r="K2308" s="103">
        <f t="shared" si="56"/>
        <v>4.51</v>
      </c>
      <c r="L2308" s="104">
        <v>2.81</v>
      </c>
      <c r="M2308" s="105">
        <v>0.05</v>
      </c>
      <c r="N2308" s="76">
        <f t="shared" si="52"/>
        <v>4.51</v>
      </c>
    </row>
    <row r="2309" spans="1:14" x14ac:dyDescent="0.25">
      <c r="A2309" s="100">
        <v>1273</v>
      </c>
      <c r="B2309" s="107">
        <v>34876</v>
      </c>
      <c r="C2309" s="121">
        <v>437.72</v>
      </c>
      <c r="D2309" s="122">
        <v>715.1</v>
      </c>
      <c r="E2309" s="122">
        <f t="shared" si="55"/>
        <v>99.044321329639899</v>
      </c>
      <c r="F2309" s="77">
        <v>7.11</v>
      </c>
      <c r="G2309" s="77" t="s">
        <v>67</v>
      </c>
      <c r="H2309" s="77" t="s">
        <v>67</v>
      </c>
      <c r="J2309" s="77">
        <f t="shared" si="54"/>
        <v>7.11</v>
      </c>
      <c r="K2309" s="103">
        <f t="shared" si="56"/>
        <v>5.889999999999973</v>
      </c>
      <c r="L2309" s="104">
        <v>3.55</v>
      </c>
      <c r="M2309" s="105">
        <v>0.04</v>
      </c>
      <c r="N2309" s="76">
        <f t="shared" si="52"/>
        <v>5.889999999999973</v>
      </c>
    </row>
    <row r="2310" spans="1:14" x14ac:dyDescent="0.25">
      <c r="A2310" s="100">
        <v>1274</v>
      </c>
      <c r="B2310" s="107">
        <v>34877</v>
      </c>
      <c r="C2310" s="121">
        <v>437.67</v>
      </c>
      <c r="D2310" s="122">
        <v>713.88</v>
      </c>
      <c r="E2310" s="122">
        <f t="shared" si="55"/>
        <v>98.875346260387815</v>
      </c>
      <c r="F2310" s="77">
        <v>6.54</v>
      </c>
      <c r="G2310" s="77" t="s">
        <v>67</v>
      </c>
      <c r="H2310" s="77" t="s">
        <v>67</v>
      </c>
      <c r="J2310" s="77">
        <f t="shared" si="54"/>
        <v>6.54</v>
      </c>
      <c r="K2310" s="103">
        <f t="shared" si="56"/>
        <v>7.5100000000000273</v>
      </c>
      <c r="L2310" s="104">
        <v>3.18</v>
      </c>
      <c r="M2310" s="105">
        <v>0</v>
      </c>
      <c r="N2310" s="76">
        <f t="shared" si="52"/>
        <v>7.5100000000000273</v>
      </c>
    </row>
    <row r="2311" spans="1:14" x14ac:dyDescent="0.25">
      <c r="A2311" s="100">
        <v>1275</v>
      </c>
      <c r="B2311" s="107">
        <v>34878</v>
      </c>
      <c r="C2311" s="121">
        <v>437.71</v>
      </c>
      <c r="D2311" s="122">
        <v>714.85</v>
      </c>
      <c r="E2311" s="122">
        <f t="shared" si="55"/>
        <v>99.00969529085873</v>
      </c>
      <c r="F2311" s="77">
        <v>6.9</v>
      </c>
      <c r="G2311" s="77" t="s">
        <v>67</v>
      </c>
      <c r="H2311" s="77" t="s">
        <v>67</v>
      </c>
      <c r="J2311" s="77">
        <f t="shared" si="54"/>
        <v>6.9</v>
      </c>
      <c r="K2311" s="103">
        <f t="shared" si="56"/>
        <v>6.4099999999999913</v>
      </c>
      <c r="L2311" s="104">
        <v>3.35</v>
      </c>
      <c r="M2311" s="105">
        <v>2.1</v>
      </c>
      <c r="N2311" s="76">
        <f t="shared" si="52"/>
        <v>6.4099999999999913</v>
      </c>
    </row>
    <row r="2312" spans="1:14" x14ac:dyDescent="0.25">
      <c r="A2312" s="100">
        <v>1276</v>
      </c>
      <c r="B2312" s="107">
        <v>34879</v>
      </c>
      <c r="C2312" s="121">
        <v>437.69</v>
      </c>
      <c r="D2312" s="122">
        <v>714.36</v>
      </c>
      <c r="E2312" s="122">
        <f t="shared" si="55"/>
        <v>98.94182825484765</v>
      </c>
      <c r="F2312" s="77">
        <v>5.97</v>
      </c>
      <c r="G2312" s="77" t="s">
        <v>67</v>
      </c>
      <c r="H2312" s="77" t="s">
        <v>67</v>
      </c>
      <c r="J2312" s="77">
        <f t="shared" si="54"/>
        <v>5.97</v>
      </c>
      <c r="K2312" s="103">
        <f t="shared" si="56"/>
        <v>6.4600000000000088</v>
      </c>
      <c r="L2312" s="104">
        <v>2.75</v>
      </c>
      <c r="M2312" s="105">
        <v>6.4</v>
      </c>
      <c r="N2312" s="76">
        <f t="shared" ref="N2312:N2375" si="57">+D2313-D2312+J2312</f>
        <v>6.4600000000000088</v>
      </c>
    </row>
    <row r="2313" spans="1:14" x14ac:dyDescent="0.25">
      <c r="A2313" s="100">
        <v>1277</v>
      </c>
      <c r="B2313" s="107">
        <v>34880</v>
      </c>
      <c r="C2313" s="121">
        <v>437.71</v>
      </c>
      <c r="D2313" s="122">
        <v>714.85</v>
      </c>
      <c r="E2313" s="122">
        <f t="shared" si="55"/>
        <v>99.00969529085873</v>
      </c>
      <c r="F2313" s="77">
        <v>9.31</v>
      </c>
      <c r="G2313" s="77" t="s">
        <v>67</v>
      </c>
      <c r="H2313" s="77">
        <v>2.76</v>
      </c>
      <c r="J2313" s="77">
        <f t="shared" si="54"/>
        <v>12.07</v>
      </c>
      <c r="K2313" s="103">
        <f t="shared" si="56"/>
        <v>16.95999999999998</v>
      </c>
      <c r="L2313" s="104">
        <v>3.18</v>
      </c>
      <c r="M2313" s="105">
        <v>1.8</v>
      </c>
      <c r="N2313" s="76">
        <f t="shared" si="57"/>
        <v>19.719999999999978</v>
      </c>
    </row>
    <row r="2314" spans="1:14" x14ac:dyDescent="0.25">
      <c r="A2314" s="100">
        <v>1278</v>
      </c>
      <c r="B2314" s="107">
        <v>34881</v>
      </c>
      <c r="C2314" s="121">
        <v>438.02</v>
      </c>
      <c r="D2314" s="122">
        <v>722.5</v>
      </c>
      <c r="E2314" s="122">
        <f t="shared" si="55"/>
        <v>100.06925207756233</v>
      </c>
      <c r="F2314" s="77">
        <v>6.22</v>
      </c>
      <c r="G2314" s="77" t="s">
        <v>67</v>
      </c>
      <c r="H2314" s="77" t="s">
        <v>67</v>
      </c>
      <c r="J2314" s="77">
        <f t="shared" si="54"/>
        <v>6.22</v>
      </c>
      <c r="K2314" s="103">
        <v>14.01</v>
      </c>
      <c r="L2314" s="104">
        <v>3.07</v>
      </c>
      <c r="M2314" s="105" t="s">
        <v>67</v>
      </c>
      <c r="N2314" s="76">
        <f t="shared" si="57"/>
        <v>4.72</v>
      </c>
    </row>
    <row r="2315" spans="1:14" x14ac:dyDescent="0.25">
      <c r="A2315" s="100">
        <v>1279</v>
      </c>
      <c r="B2315" s="107">
        <v>34882</v>
      </c>
      <c r="C2315" s="121">
        <v>437.96</v>
      </c>
      <c r="D2315" s="122">
        <v>721</v>
      </c>
      <c r="E2315" s="122">
        <f t="shared" si="55"/>
        <v>99.86149584487535</v>
      </c>
      <c r="F2315" s="77">
        <v>6.57</v>
      </c>
      <c r="G2315" s="77" t="s">
        <v>67</v>
      </c>
      <c r="H2315" s="77" t="s">
        <v>67</v>
      </c>
      <c r="J2315" s="77">
        <f t="shared" si="54"/>
        <v>6.57</v>
      </c>
      <c r="K2315" s="103">
        <v>7.91</v>
      </c>
      <c r="L2315" s="104">
        <v>3.1</v>
      </c>
      <c r="M2315" s="105" t="s">
        <v>67</v>
      </c>
      <c r="N2315" s="76">
        <f t="shared" si="57"/>
        <v>7.82</v>
      </c>
    </row>
    <row r="2316" spans="1:14" x14ac:dyDescent="0.25">
      <c r="A2316" s="100">
        <v>1280</v>
      </c>
      <c r="B2316" s="107">
        <v>34883</v>
      </c>
      <c r="C2316" s="121">
        <v>438.01</v>
      </c>
      <c r="D2316" s="122">
        <v>722.25</v>
      </c>
      <c r="E2316" s="122">
        <f t="shared" si="55"/>
        <v>100.03462603878117</v>
      </c>
      <c r="F2316" s="77">
        <v>7.41</v>
      </c>
      <c r="G2316" s="77" t="s">
        <v>67</v>
      </c>
      <c r="H2316" s="77" t="s">
        <v>67</v>
      </c>
      <c r="J2316" s="77">
        <f t="shared" si="54"/>
        <v>7.41</v>
      </c>
      <c r="K2316" s="103">
        <v>7.33</v>
      </c>
      <c r="L2316" s="104">
        <v>3.65</v>
      </c>
      <c r="M2316" s="105" t="s">
        <v>67</v>
      </c>
      <c r="N2316" s="76">
        <f t="shared" si="57"/>
        <v>5.91</v>
      </c>
    </row>
    <row r="2317" spans="1:14" x14ac:dyDescent="0.25">
      <c r="A2317" s="100">
        <v>1281</v>
      </c>
      <c r="B2317" s="107">
        <v>34884</v>
      </c>
      <c r="C2317" s="121">
        <v>437.95</v>
      </c>
      <c r="D2317" s="122">
        <v>720.75</v>
      </c>
      <c r="E2317" s="122">
        <f t="shared" si="55"/>
        <v>99.82686980609418</v>
      </c>
      <c r="F2317" s="77">
        <v>8.84</v>
      </c>
      <c r="G2317" s="77" t="s">
        <v>67</v>
      </c>
      <c r="H2317" s="77" t="s">
        <v>67</v>
      </c>
      <c r="J2317" s="77">
        <f t="shared" si="54"/>
        <v>8.84</v>
      </c>
      <c r="K2317" s="103">
        <v>6.39</v>
      </c>
      <c r="L2317" s="104">
        <v>4.3600000000000003</v>
      </c>
      <c r="M2317" s="105" t="s">
        <v>67</v>
      </c>
      <c r="N2317" s="76">
        <f t="shared" si="57"/>
        <v>6.3899999999999544</v>
      </c>
    </row>
    <row r="2318" spans="1:14" x14ac:dyDescent="0.25">
      <c r="A2318" s="100">
        <v>1282</v>
      </c>
      <c r="B2318" s="107">
        <v>34885</v>
      </c>
      <c r="C2318" s="121">
        <v>437.85</v>
      </c>
      <c r="D2318" s="122">
        <v>718.3</v>
      </c>
      <c r="E2318" s="122">
        <f t="shared" si="55"/>
        <v>99.48753462603878</v>
      </c>
      <c r="F2318" s="77">
        <v>7.84</v>
      </c>
      <c r="G2318" s="77" t="s">
        <v>67</v>
      </c>
      <c r="H2318" s="77" t="s">
        <v>67</v>
      </c>
      <c r="J2318" s="77">
        <f t="shared" si="54"/>
        <v>7.84</v>
      </c>
      <c r="K2318" s="103">
        <v>5.39</v>
      </c>
      <c r="L2318" s="104">
        <v>3.97</v>
      </c>
      <c r="M2318" s="105" t="s">
        <v>67</v>
      </c>
      <c r="N2318" s="76">
        <f t="shared" si="57"/>
        <v>5.3900000000000681</v>
      </c>
    </row>
    <row r="2319" spans="1:14" x14ac:dyDescent="0.25">
      <c r="A2319" s="100">
        <v>1283</v>
      </c>
      <c r="B2319" s="107">
        <v>34886</v>
      </c>
      <c r="C2319" s="121">
        <v>437.52</v>
      </c>
      <c r="D2319" s="122">
        <v>715.85</v>
      </c>
      <c r="E2319" s="122">
        <f t="shared" si="55"/>
        <v>99.14819944598338</v>
      </c>
      <c r="F2319" s="77">
        <v>6.26</v>
      </c>
      <c r="G2319" s="77" t="s">
        <v>67</v>
      </c>
      <c r="H2319" s="77" t="s">
        <v>67</v>
      </c>
      <c r="J2319" s="77">
        <f t="shared" si="54"/>
        <v>6.26</v>
      </c>
      <c r="K2319" s="103">
        <v>6.01</v>
      </c>
      <c r="L2319" s="104">
        <v>3.06</v>
      </c>
      <c r="M2319" s="105">
        <v>1.6</v>
      </c>
      <c r="N2319" s="76">
        <f t="shared" si="57"/>
        <v>6.01</v>
      </c>
    </row>
    <row r="2320" spans="1:14" x14ac:dyDescent="0.25">
      <c r="A2320" s="100">
        <v>1284</v>
      </c>
      <c r="B2320" s="107">
        <v>34887</v>
      </c>
      <c r="C2320" s="121">
        <v>437.74</v>
      </c>
      <c r="D2320" s="122">
        <v>715.6</v>
      </c>
      <c r="E2320" s="122">
        <f t="shared" si="55"/>
        <v>99.11357340720221</v>
      </c>
      <c r="F2320" s="77">
        <v>5.32</v>
      </c>
      <c r="G2320" s="77" t="s">
        <v>67</v>
      </c>
      <c r="H2320" s="77" t="s">
        <v>67</v>
      </c>
      <c r="J2320" s="77">
        <f t="shared" si="54"/>
        <v>5.32</v>
      </c>
      <c r="K2320" s="103">
        <v>3.58</v>
      </c>
      <c r="L2320" s="104">
        <v>2.66</v>
      </c>
      <c r="M2320" s="105" t="s">
        <v>67</v>
      </c>
      <c r="N2320" s="76">
        <f t="shared" si="57"/>
        <v>3.599999999999973</v>
      </c>
    </row>
    <row r="2321" spans="1:14" x14ac:dyDescent="0.25">
      <c r="A2321" s="100">
        <v>1285</v>
      </c>
      <c r="B2321" s="107">
        <v>34888</v>
      </c>
      <c r="C2321" s="121">
        <v>437.67</v>
      </c>
      <c r="D2321" s="122">
        <v>713.88</v>
      </c>
      <c r="E2321" s="122">
        <f t="shared" si="55"/>
        <v>98.875346260387815</v>
      </c>
      <c r="F2321" s="77">
        <v>5.72</v>
      </c>
      <c r="G2321" s="77" t="s">
        <v>67</v>
      </c>
      <c r="H2321" s="77" t="s">
        <v>67</v>
      </c>
      <c r="J2321" s="77">
        <f t="shared" si="54"/>
        <v>5.72</v>
      </c>
      <c r="K2321" s="103">
        <v>3.54</v>
      </c>
      <c r="L2321" s="104">
        <v>2.83</v>
      </c>
      <c r="M2321" s="105" t="s">
        <v>67</v>
      </c>
      <c r="N2321" s="76">
        <f t="shared" si="57"/>
        <v>3.5400000000000498</v>
      </c>
    </row>
    <row r="2322" spans="1:14" x14ac:dyDescent="0.25">
      <c r="A2322" s="100">
        <v>1286</v>
      </c>
      <c r="B2322" s="107">
        <v>34889</v>
      </c>
      <c r="C2322" s="121">
        <v>437.58</v>
      </c>
      <c r="D2322" s="122">
        <v>711.7</v>
      </c>
      <c r="E2322" s="122">
        <f t="shared" si="55"/>
        <v>98.573407202216075</v>
      </c>
      <c r="F2322" s="77">
        <v>3.45</v>
      </c>
      <c r="G2322" s="77" t="s">
        <v>67</v>
      </c>
      <c r="H2322" s="77" t="s">
        <v>67</v>
      </c>
      <c r="J2322" s="77">
        <f t="shared" si="54"/>
        <v>3.45</v>
      </c>
      <c r="K2322" s="103">
        <v>4.68</v>
      </c>
      <c r="L2322" s="104">
        <v>1.41</v>
      </c>
      <c r="M2322" s="105">
        <v>2.7</v>
      </c>
      <c r="N2322" s="76">
        <f t="shared" si="57"/>
        <v>4.6699999999999138</v>
      </c>
    </row>
    <row r="2323" spans="1:14" x14ac:dyDescent="0.25">
      <c r="A2323" s="100">
        <v>1287</v>
      </c>
      <c r="B2323" s="107">
        <v>34890</v>
      </c>
      <c r="C2323" s="121">
        <v>437.63</v>
      </c>
      <c r="D2323" s="122">
        <v>712.92</v>
      </c>
      <c r="E2323" s="122">
        <f t="shared" si="55"/>
        <v>98.742382271468145</v>
      </c>
      <c r="F2323" s="77">
        <v>5.48</v>
      </c>
      <c r="G2323" s="77" t="s">
        <v>67</v>
      </c>
      <c r="H2323" s="77" t="s">
        <v>67</v>
      </c>
      <c r="J2323" s="77">
        <f t="shared" si="54"/>
        <v>5.48</v>
      </c>
      <c r="K2323" s="103">
        <v>5.72</v>
      </c>
      <c r="L2323" s="104">
        <v>2.54</v>
      </c>
      <c r="M2323" s="105">
        <v>2.5</v>
      </c>
      <c r="N2323" s="76">
        <f t="shared" si="57"/>
        <v>5.7200000000000095</v>
      </c>
    </row>
    <row r="2324" spans="1:14" x14ac:dyDescent="0.25">
      <c r="A2324" s="100">
        <v>1288</v>
      </c>
      <c r="B2324" s="107">
        <v>34891</v>
      </c>
      <c r="C2324" s="121">
        <v>437.64</v>
      </c>
      <c r="D2324" s="122">
        <v>713.16</v>
      </c>
      <c r="E2324" s="122">
        <f t="shared" si="55"/>
        <v>98.775623268698055</v>
      </c>
      <c r="F2324" s="77">
        <v>5.37</v>
      </c>
      <c r="G2324" s="77" t="s">
        <v>67</v>
      </c>
      <c r="H2324" s="77" t="s">
        <v>67</v>
      </c>
      <c r="J2324" s="77">
        <f t="shared" si="54"/>
        <v>5.37</v>
      </c>
      <c r="K2324" s="103">
        <v>7.81</v>
      </c>
      <c r="L2324" s="104">
        <v>2.4300000000000002</v>
      </c>
      <c r="M2324" s="105">
        <v>0.2</v>
      </c>
      <c r="N2324" s="76">
        <f t="shared" si="57"/>
        <v>7.8100000000000547</v>
      </c>
    </row>
    <row r="2325" spans="1:14" x14ac:dyDescent="0.25">
      <c r="A2325" s="100">
        <v>1289</v>
      </c>
      <c r="B2325" s="107">
        <v>34892</v>
      </c>
      <c r="C2325" s="121">
        <v>437.74</v>
      </c>
      <c r="D2325" s="122">
        <v>715.6</v>
      </c>
      <c r="E2325" s="122">
        <f t="shared" si="55"/>
        <v>99.11357340720221</v>
      </c>
      <c r="F2325" s="77">
        <v>3.62</v>
      </c>
      <c r="G2325" s="77" t="s">
        <v>67</v>
      </c>
      <c r="H2325" s="77" t="s">
        <v>67</v>
      </c>
      <c r="J2325" s="77">
        <f t="shared" ref="J2325:J2388" si="58">SUM(F2325:H2325)</f>
        <v>3.62</v>
      </c>
      <c r="K2325" s="103">
        <v>7.51</v>
      </c>
      <c r="L2325" s="104">
        <v>1.73</v>
      </c>
      <c r="M2325" s="105" t="s">
        <v>67</v>
      </c>
      <c r="N2325" s="76">
        <f t="shared" si="57"/>
        <v>7.5199999999999774</v>
      </c>
    </row>
    <row r="2326" spans="1:14" x14ac:dyDescent="0.25">
      <c r="A2326" s="100">
        <v>1290</v>
      </c>
      <c r="B2326" s="107">
        <v>34893</v>
      </c>
      <c r="C2326" s="121">
        <v>437.9</v>
      </c>
      <c r="D2326" s="122">
        <v>719.5</v>
      </c>
      <c r="E2326" s="122">
        <f t="shared" ref="E2326:E2389" si="59">(D2326/722)*100</f>
        <v>99.65373961218836</v>
      </c>
      <c r="F2326" s="77">
        <v>4.05</v>
      </c>
      <c r="G2326" s="77" t="s">
        <v>67</v>
      </c>
      <c r="H2326" s="77" t="s">
        <v>67</v>
      </c>
      <c r="J2326" s="77">
        <f t="shared" si="58"/>
        <v>4.05</v>
      </c>
      <c r="K2326" s="103">
        <v>4.8</v>
      </c>
      <c r="L2326" s="104">
        <v>1.92</v>
      </c>
      <c r="M2326" s="105" t="s">
        <v>67</v>
      </c>
      <c r="N2326" s="76">
        <f t="shared" si="57"/>
        <v>4.8</v>
      </c>
    </row>
    <row r="2327" spans="1:14" x14ac:dyDescent="0.25">
      <c r="A2327" s="100">
        <v>1291</v>
      </c>
      <c r="B2327" s="107">
        <v>34894</v>
      </c>
      <c r="C2327" s="121">
        <v>437.93</v>
      </c>
      <c r="D2327" s="122">
        <v>720.25</v>
      </c>
      <c r="E2327" s="122">
        <f t="shared" si="59"/>
        <v>99.757617728531855</v>
      </c>
      <c r="F2327" s="77">
        <v>6.11</v>
      </c>
      <c r="G2327" s="77" t="s">
        <v>67</v>
      </c>
      <c r="H2327" s="77" t="s">
        <v>67</v>
      </c>
      <c r="J2327" s="77">
        <f t="shared" si="58"/>
        <v>6.11</v>
      </c>
      <c r="K2327" s="103">
        <v>5.36</v>
      </c>
      <c r="L2327" s="104">
        <v>2.39</v>
      </c>
      <c r="M2327" s="105" t="s">
        <v>67</v>
      </c>
      <c r="N2327" s="76">
        <f t="shared" si="57"/>
        <v>5.36</v>
      </c>
    </row>
    <row r="2328" spans="1:14" x14ac:dyDescent="0.25">
      <c r="A2328" s="100">
        <v>1292</v>
      </c>
      <c r="B2328" s="107">
        <v>34895</v>
      </c>
      <c r="C2328" s="121">
        <v>437.9</v>
      </c>
      <c r="D2328" s="122">
        <v>719.5</v>
      </c>
      <c r="E2328" s="122">
        <f t="shared" si="59"/>
        <v>99.65373961218836</v>
      </c>
      <c r="F2328" s="77">
        <v>5.78</v>
      </c>
      <c r="G2328" s="77" t="s">
        <v>67</v>
      </c>
      <c r="H2328" s="77" t="s">
        <v>67</v>
      </c>
      <c r="J2328" s="77">
        <f t="shared" si="58"/>
        <v>5.78</v>
      </c>
      <c r="K2328" s="103">
        <v>3.38</v>
      </c>
      <c r="L2328" s="104">
        <v>2.86</v>
      </c>
      <c r="M2328" s="105" t="s">
        <v>67</v>
      </c>
      <c r="N2328" s="76">
        <f t="shared" si="57"/>
        <v>3.380000000000023</v>
      </c>
    </row>
    <row r="2329" spans="1:14" x14ac:dyDescent="0.25">
      <c r="A2329" s="100">
        <v>1293</v>
      </c>
      <c r="B2329" s="107">
        <v>34896</v>
      </c>
      <c r="C2329" s="121">
        <v>437.8</v>
      </c>
      <c r="D2329" s="122">
        <v>717.1</v>
      </c>
      <c r="E2329" s="122">
        <f t="shared" si="59"/>
        <v>99.3213296398892</v>
      </c>
      <c r="F2329" s="77">
        <v>4.25</v>
      </c>
      <c r="G2329" s="77" t="s">
        <v>67</v>
      </c>
      <c r="H2329" s="77" t="s">
        <v>67</v>
      </c>
      <c r="J2329" s="77">
        <f t="shared" si="58"/>
        <v>4.25</v>
      </c>
      <c r="K2329" s="103">
        <v>3.5</v>
      </c>
      <c r="L2329" s="104">
        <v>1.94</v>
      </c>
      <c r="M2329" s="105">
        <v>5.3</v>
      </c>
      <c r="N2329" s="76">
        <f t="shared" si="57"/>
        <v>3.5</v>
      </c>
    </row>
    <row r="2330" spans="1:14" x14ac:dyDescent="0.25">
      <c r="A2330" s="100">
        <v>1294</v>
      </c>
      <c r="B2330" s="107">
        <v>34897</v>
      </c>
      <c r="C2330" s="121">
        <v>437.77</v>
      </c>
      <c r="D2330" s="122">
        <v>716.35</v>
      </c>
      <c r="E2330" s="122">
        <f t="shared" si="59"/>
        <v>99.217451523545705</v>
      </c>
      <c r="F2330" s="77">
        <v>7</v>
      </c>
      <c r="G2330" s="77" t="s">
        <v>67</v>
      </c>
      <c r="H2330" s="77" t="s">
        <v>67</v>
      </c>
      <c r="J2330" s="77">
        <f t="shared" si="58"/>
        <v>7</v>
      </c>
      <c r="K2330" s="103">
        <v>3.81</v>
      </c>
      <c r="L2330" s="104">
        <v>3.33</v>
      </c>
      <c r="M2330" s="105" t="s">
        <v>67</v>
      </c>
      <c r="N2330" s="76">
        <f t="shared" si="57"/>
        <v>4.25</v>
      </c>
    </row>
    <row r="2331" spans="1:14" x14ac:dyDescent="0.25">
      <c r="A2331" s="100">
        <v>1295</v>
      </c>
      <c r="B2331" s="107">
        <v>34898</v>
      </c>
      <c r="C2331" s="121">
        <v>437.64</v>
      </c>
      <c r="D2331" s="122">
        <v>713.6</v>
      </c>
      <c r="E2331" s="122">
        <f t="shared" si="59"/>
        <v>98.83656509695291</v>
      </c>
      <c r="F2331" s="77">
        <v>7.29</v>
      </c>
      <c r="G2331" s="77" t="s">
        <v>67</v>
      </c>
      <c r="H2331" s="77" t="s">
        <v>67</v>
      </c>
      <c r="J2331" s="77">
        <f t="shared" si="58"/>
        <v>7.29</v>
      </c>
      <c r="K2331" s="103">
        <v>3.83</v>
      </c>
      <c r="L2331" s="104">
        <v>3.62</v>
      </c>
      <c r="M2331" s="105" t="s">
        <v>67</v>
      </c>
      <c r="N2331" s="76">
        <f t="shared" si="57"/>
        <v>3.3900000000000228</v>
      </c>
    </row>
    <row r="2332" spans="1:14" x14ac:dyDescent="0.25">
      <c r="A2332" s="100">
        <v>1296</v>
      </c>
      <c r="B2332" s="107">
        <v>34899</v>
      </c>
      <c r="C2332" s="121">
        <v>437.5</v>
      </c>
      <c r="D2332" s="122">
        <v>709.7</v>
      </c>
      <c r="E2332" s="122">
        <f t="shared" si="59"/>
        <v>98.29639889196676</v>
      </c>
      <c r="F2332" s="77">
        <v>5.24</v>
      </c>
      <c r="G2332" s="77" t="s">
        <v>67</v>
      </c>
      <c r="H2332" s="77" t="s">
        <v>67</v>
      </c>
      <c r="J2332" s="77">
        <f t="shared" si="58"/>
        <v>5.24</v>
      </c>
      <c r="K2332" s="103">
        <v>2.84</v>
      </c>
      <c r="L2332" s="104">
        <v>2.54</v>
      </c>
      <c r="M2332" s="105" t="s">
        <v>67</v>
      </c>
      <c r="N2332" s="76">
        <f t="shared" si="57"/>
        <v>2.8399999999999093</v>
      </c>
    </row>
    <row r="2333" spans="1:14" x14ac:dyDescent="0.25">
      <c r="A2333" s="100">
        <v>1297</v>
      </c>
      <c r="B2333" s="107">
        <v>34900</v>
      </c>
      <c r="C2333" s="121">
        <v>437.4</v>
      </c>
      <c r="D2333" s="122">
        <v>707.3</v>
      </c>
      <c r="E2333" s="122">
        <f t="shared" si="59"/>
        <v>97.963988919667585</v>
      </c>
      <c r="F2333" s="77">
        <v>6.18</v>
      </c>
      <c r="G2333" s="77" t="s">
        <v>67</v>
      </c>
      <c r="H2333" s="77" t="s">
        <v>67</v>
      </c>
      <c r="J2333" s="77">
        <f t="shared" si="58"/>
        <v>6.18</v>
      </c>
      <c r="K2333" s="103">
        <v>3.3</v>
      </c>
      <c r="L2333" s="104">
        <v>3.1</v>
      </c>
      <c r="M2333" s="105">
        <v>2</v>
      </c>
      <c r="N2333" s="76">
        <f t="shared" si="57"/>
        <v>3.3000000000000043</v>
      </c>
    </row>
    <row r="2334" spans="1:14" x14ac:dyDescent="0.25">
      <c r="A2334" s="100">
        <v>1298</v>
      </c>
      <c r="B2334" s="107">
        <v>34901</v>
      </c>
      <c r="C2334" s="121">
        <v>437.28</v>
      </c>
      <c r="D2334" s="122">
        <v>704.42</v>
      </c>
      <c r="E2334" s="122">
        <f t="shared" si="59"/>
        <v>97.565096952908576</v>
      </c>
      <c r="F2334" s="77">
        <v>6.37</v>
      </c>
      <c r="G2334" s="77" t="s">
        <v>67</v>
      </c>
      <c r="H2334" s="77" t="s">
        <v>67</v>
      </c>
      <c r="J2334" s="77">
        <f t="shared" si="58"/>
        <v>6.37</v>
      </c>
      <c r="K2334" s="103">
        <v>2.7</v>
      </c>
      <c r="L2334" s="104">
        <v>3.08</v>
      </c>
      <c r="M2334" s="105" t="s">
        <v>67</v>
      </c>
      <c r="N2334" s="76">
        <f t="shared" si="57"/>
        <v>2.200000000000041</v>
      </c>
    </row>
    <row r="2335" spans="1:14" x14ac:dyDescent="0.25">
      <c r="A2335" s="100">
        <v>1299</v>
      </c>
      <c r="B2335" s="107">
        <v>34902</v>
      </c>
      <c r="C2335" s="121">
        <v>437.13</v>
      </c>
      <c r="D2335" s="122">
        <v>700.25</v>
      </c>
      <c r="E2335" s="122">
        <f t="shared" si="59"/>
        <v>96.98753462603878</v>
      </c>
      <c r="F2335" s="77">
        <v>7.4</v>
      </c>
      <c r="G2335" s="77" t="s">
        <v>67</v>
      </c>
      <c r="H2335" s="77" t="s">
        <v>67</v>
      </c>
      <c r="J2335" s="77">
        <f t="shared" si="58"/>
        <v>7.4</v>
      </c>
      <c r="K2335" s="103">
        <v>2.09</v>
      </c>
      <c r="L2335" s="104">
        <v>3.7</v>
      </c>
      <c r="M2335" s="105" t="s">
        <v>67</v>
      </c>
      <c r="N2335" s="76">
        <f t="shared" si="57"/>
        <v>2.5900000000000549</v>
      </c>
    </row>
    <row r="2336" spans="1:14" x14ac:dyDescent="0.25">
      <c r="A2336" s="100">
        <v>1300</v>
      </c>
      <c r="B2336" s="107">
        <v>34903</v>
      </c>
      <c r="C2336" s="121">
        <v>436.91</v>
      </c>
      <c r="D2336" s="122">
        <v>695.44</v>
      </c>
      <c r="E2336" s="122">
        <f t="shared" si="59"/>
        <v>96.321329639889214</v>
      </c>
      <c r="F2336" s="77">
        <v>5.05</v>
      </c>
      <c r="G2336" s="77" t="s">
        <v>67</v>
      </c>
      <c r="H2336" s="77" t="s">
        <v>67</v>
      </c>
      <c r="J2336" s="77">
        <f t="shared" si="58"/>
        <v>5.05</v>
      </c>
      <c r="K2336" s="103">
        <v>2.41</v>
      </c>
      <c r="L2336" s="104">
        <v>2.39</v>
      </c>
      <c r="M2336" s="105" t="s">
        <v>67</v>
      </c>
      <c r="N2336" s="76">
        <f t="shared" si="57"/>
        <v>2.4099999999998998</v>
      </c>
    </row>
    <row r="2337" spans="1:14" x14ac:dyDescent="0.25">
      <c r="A2337" s="100">
        <v>1301</v>
      </c>
      <c r="B2337" s="107">
        <v>34904</v>
      </c>
      <c r="C2337" s="121">
        <v>436.8</v>
      </c>
      <c r="D2337" s="122">
        <v>692.8</v>
      </c>
      <c r="E2337" s="122">
        <f t="shared" si="59"/>
        <v>95.955678670360101</v>
      </c>
      <c r="F2337" s="77">
        <v>7.6</v>
      </c>
      <c r="G2337" s="77" t="s">
        <v>67</v>
      </c>
      <c r="H2337" s="77" t="s">
        <v>67</v>
      </c>
      <c r="J2337" s="77">
        <f t="shared" si="58"/>
        <v>7.6</v>
      </c>
      <c r="K2337" s="103">
        <v>2.36</v>
      </c>
      <c r="L2337" s="104">
        <v>3.52</v>
      </c>
      <c r="M2337" s="105" t="s">
        <v>67</v>
      </c>
      <c r="N2337" s="76">
        <f t="shared" si="57"/>
        <v>2.9000000000000679</v>
      </c>
    </row>
    <row r="2338" spans="1:14" x14ac:dyDescent="0.25">
      <c r="A2338" s="100">
        <v>1302</v>
      </c>
      <c r="B2338" s="107">
        <v>34905</v>
      </c>
      <c r="C2338" s="121">
        <v>436.6</v>
      </c>
      <c r="D2338" s="122">
        <v>688.1</v>
      </c>
      <c r="E2338" s="122">
        <f t="shared" si="59"/>
        <v>95.304709141274245</v>
      </c>
      <c r="F2338" s="77">
        <v>7.49</v>
      </c>
      <c r="G2338" s="77" t="s">
        <v>67</v>
      </c>
      <c r="H2338" s="77" t="s">
        <v>67</v>
      </c>
      <c r="J2338" s="77">
        <f t="shared" si="58"/>
        <v>7.49</v>
      </c>
      <c r="K2338" s="103">
        <v>4.25</v>
      </c>
      <c r="L2338" s="104">
        <v>3.61</v>
      </c>
      <c r="M2338" s="105" t="s">
        <v>67</v>
      </c>
      <c r="N2338" s="76">
        <f t="shared" si="57"/>
        <v>4.2499999999999911</v>
      </c>
    </row>
    <row r="2339" spans="1:14" x14ac:dyDescent="0.25">
      <c r="A2339" s="100">
        <v>1303</v>
      </c>
      <c r="B2339" s="107">
        <v>34906</v>
      </c>
      <c r="C2339" s="121">
        <v>436.46</v>
      </c>
      <c r="D2339" s="122">
        <v>684.86</v>
      </c>
      <c r="E2339" s="122">
        <f t="shared" si="59"/>
        <v>94.855955678670369</v>
      </c>
      <c r="F2339" s="77">
        <v>7.16</v>
      </c>
      <c r="G2339" s="77" t="s">
        <v>67</v>
      </c>
      <c r="H2339" s="77" t="s">
        <v>67</v>
      </c>
      <c r="J2339" s="77">
        <f t="shared" si="58"/>
        <v>7.16</v>
      </c>
      <c r="K2339" s="103">
        <v>3.68</v>
      </c>
      <c r="L2339" s="104">
        <v>3.33</v>
      </c>
      <c r="M2339" s="105" t="s">
        <v>67</v>
      </c>
      <c r="N2339" s="76">
        <f t="shared" si="57"/>
        <v>3.679999999999982</v>
      </c>
    </row>
    <row r="2340" spans="1:14" x14ac:dyDescent="0.25">
      <c r="A2340" s="100">
        <v>1304</v>
      </c>
      <c r="B2340" s="107">
        <v>34907</v>
      </c>
      <c r="C2340" s="121">
        <v>436.33</v>
      </c>
      <c r="D2340" s="122">
        <v>681.38</v>
      </c>
      <c r="E2340" s="122">
        <f t="shared" si="59"/>
        <v>94.37396121883657</v>
      </c>
      <c r="F2340" s="77">
        <v>8.7100000000000009</v>
      </c>
      <c r="G2340" s="77" t="s">
        <v>67</v>
      </c>
      <c r="H2340" s="77" t="s">
        <v>67</v>
      </c>
      <c r="J2340" s="77">
        <f t="shared" si="58"/>
        <v>8.7100000000000009</v>
      </c>
      <c r="K2340" s="103">
        <v>2.38</v>
      </c>
      <c r="L2340" s="104">
        <v>3.35</v>
      </c>
      <c r="M2340" s="105" t="s">
        <v>67</v>
      </c>
      <c r="N2340" s="76">
        <f t="shared" si="57"/>
        <v>2.3799999999999599</v>
      </c>
    </row>
    <row r="2341" spans="1:14" x14ac:dyDescent="0.25">
      <c r="A2341" s="100">
        <v>1305</v>
      </c>
      <c r="B2341" s="107">
        <v>34908</v>
      </c>
      <c r="C2341" s="121">
        <v>436.06</v>
      </c>
      <c r="D2341" s="122">
        <v>675.05</v>
      </c>
      <c r="E2341" s="122">
        <f t="shared" si="59"/>
        <v>93.497229916897496</v>
      </c>
      <c r="F2341" s="77">
        <v>7.96</v>
      </c>
      <c r="G2341" s="77" t="s">
        <v>67</v>
      </c>
      <c r="H2341" s="77" t="s">
        <v>67</v>
      </c>
      <c r="J2341" s="77">
        <f t="shared" si="58"/>
        <v>7.96</v>
      </c>
      <c r="K2341" s="103">
        <v>2.34</v>
      </c>
      <c r="L2341" s="104">
        <v>4</v>
      </c>
      <c r="M2341" s="105" t="s">
        <v>67</v>
      </c>
      <c r="N2341" s="76">
        <f t="shared" si="57"/>
        <v>2.3399999999999954</v>
      </c>
    </row>
    <row r="2342" spans="1:14" x14ac:dyDescent="0.25">
      <c r="A2342" s="100">
        <v>1306</v>
      </c>
      <c r="B2342" s="107">
        <v>34909</v>
      </c>
      <c r="C2342" s="121">
        <v>435.8</v>
      </c>
      <c r="D2342" s="122">
        <v>669.43</v>
      </c>
      <c r="E2342" s="122">
        <f t="shared" si="59"/>
        <v>92.71883656509695</v>
      </c>
      <c r="F2342" s="77">
        <v>6.72</v>
      </c>
      <c r="G2342" s="77" t="s">
        <v>67</v>
      </c>
      <c r="H2342" s="77" t="s">
        <v>67</v>
      </c>
      <c r="J2342" s="77">
        <f t="shared" si="58"/>
        <v>6.72</v>
      </c>
      <c r="K2342" s="103">
        <v>2.99</v>
      </c>
      <c r="L2342" s="104">
        <v>3.24</v>
      </c>
      <c r="M2342" s="105" t="s">
        <v>67</v>
      </c>
      <c r="N2342" s="76">
        <f t="shared" si="57"/>
        <v>2.9900000000000952</v>
      </c>
    </row>
    <row r="2343" spans="1:14" x14ac:dyDescent="0.25">
      <c r="A2343" s="100">
        <v>1307</v>
      </c>
      <c r="B2343" s="107">
        <v>34910</v>
      </c>
      <c r="C2343" s="121">
        <v>435.65</v>
      </c>
      <c r="D2343" s="122">
        <v>665.7</v>
      </c>
      <c r="E2343" s="122">
        <f t="shared" si="59"/>
        <v>92.202216066481995</v>
      </c>
      <c r="F2343" s="77">
        <v>3.35</v>
      </c>
      <c r="G2343" s="77" t="s">
        <v>67</v>
      </c>
      <c r="H2343" s="77" t="s">
        <v>67</v>
      </c>
      <c r="J2343" s="77">
        <f t="shared" si="58"/>
        <v>3.35</v>
      </c>
      <c r="K2343" s="103">
        <v>4.07</v>
      </c>
      <c r="L2343" s="104">
        <v>1.37</v>
      </c>
      <c r="M2343" s="105" t="s">
        <v>67</v>
      </c>
      <c r="N2343" s="76">
        <f t="shared" si="57"/>
        <v>4.0699999999999132</v>
      </c>
    </row>
    <row r="2344" spans="1:14" x14ac:dyDescent="0.25">
      <c r="A2344" s="100">
        <v>1308</v>
      </c>
      <c r="B2344" s="107">
        <v>34911</v>
      </c>
      <c r="C2344" s="121">
        <v>435.68</v>
      </c>
      <c r="D2344" s="122">
        <v>666.42</v>
      </c>
      <c r="E2344" s="122">
        <f t="shared" si="59"/>
        <v>92.30193905817174</v>
      </c>
      <c r="F2344" s="77">
        <v>7.78</v>
      </c>
      <c r="G2344" s="77" t="s">
        <v>67</v>
      </c>
      <c r="H2344" s="77" t="s">
        <v>67</v>
      </c>
      <c r="J2344" s="77">
        <f t="shared" si="58"/>
        <v>7.78</v>
      </c>
      <c r="K2344" s="103">
        <v>2.1800000000000002</v>
      </c>
      <c r="L2344" s="104">
        <v>3.82</v>
      </c>
      <c r="M2344" s="105" t="s">
        <v>67</v>
      </c>
      <c r="N2344" s="76">
        <f t="shared" si="57"/>
        <v>1.6599999999999957</v>
      </c>
    </row>
    <row r="2345" spans="1:14" x14ac:dyDescent="0.25">
      <c r="A2345" s="100">
        <v>1309</v>
      </c>
      <c r="B2345" s="107">
        <v>34912</v>
      </c>
      <c r="C2345" s="121">
        <v>435.44</v>
      </c>
      <c r="D2345" s="122">
        <v>660.3</v>
      </c>
      <c r="E2345" s="122">
        <f t="shared" si="59"/>
        <v>91.454293628808855</v>
      </c>
      <c r="F2345" s="77">
        <v>8.1</v>
      </c>
      <c r="G2345" s="77" t="s">
        <v>67</v>
      </c>
      <c r="H2345" s="77" t="s">
        <v>67</v>
      </c>
      <c r="J2345" s="77">
        <f t="shared" si="58"/>
        <v>8.1</v>
      </c>
      <c r="K2345" s="103">
        <v>2.58</v>
      </c>
      <c r="L2345" s="104">
        <v>3.97</v>
      </c>
      <c r="M2345" s="105">
        <v>0</v>
      </c>
      <c r="N2345" s="76">
        <f t="shared" si="57"/>
        <v>1.0999999999999996</v>
      </c>
    </row>
    <row r="2346" spans="1:14" x14ac:dyDescent="0.25">
      <c r="A2346" s="100">
        <v>1310</v>
      </c>
      <c r="B2346" s="107">
        <v>34913</v>
      </c>
      <c r="C2346" s="121">
        <v>435.2</v>
      </c>
      <c r="D2346" s="122">
        <v>653.29999999999995</v>
      </c>
      <c r="E2346" s="122">
        <f t="shared" si="59"/>
        <v>90.484764542936276</v>
      </c>
      <c r="F2346" s="77">
        <v>8.59</v>
      </c>
      <c r="G2346" s="77" t="s">
        <v>67</v>
      </c>
      <c r="H2346" s="77" t="s">
        <v>67</v>
      </c>
      <c r="J2346" s="77">
        <f t="shared" si="58"/>
        <v>8.59</v>
      </c>
      <c r="K2346" s="103">
        <v>3.4</v>
      </c>
      <c r="L2346" s="104">
        <v>4.33</v>
      </c>
      <c r="M2346" s="105">
        <v>0</v>
      </c>
      <c r="N2346" s="76">
        <f t="shared" si="57"/>
        <v>5.400000000000059</v>
      </c>
    </row>
    <row r="2347" spans="1:14" x14ac:dyDescent="0.25">
      <c r="A2347" s="100">
        <v>1311</v>
      </c>
      <c r="B2347" s="107">
        <v>34914</v>
      </c>
      <c r="C2347" s="121">
        <v>434.97</v>
      </c>
      <c r="D2347" s="122">
        <v>650.11</v>
      </c>
      <c r="E2347" s="122">
        <f t="shared" si="59"/>
        <v>90.042936288088654</v>
      </c>
      <c r="F2347" s="77">
        <v>8.34</v>
      </c>
      <c r="G2347" s="77" t="s">
        <v>67</v>
      </c>
      <c r="H2347" s="77" t="s">
        <v>67</v>
      </c>
      <c r="J2347" s="77">
        <f t="shared" si="58"/>
        <v>8.34</v>
      </c>
      <c r="K2347" s="103">
        <v>2.77</v>
      </c>
      <c r="L2347" s="104">
        <v>4.12</v>
      </c>
      <c r="M2347" s="105">
        <v>0</v>
      </c>
      <c r="N2347" s="76">
        <f t="shared" si="57"/>
        <v>2.7699999999999498</v>
      </c>
    </row>
    <row r="2348" spans="1:14" x14ac:dyDescent="0.25">
      <c r="A2348" s="100">
        <v>1312</v>
      </c>
      <c r="B2348" s="107">
        <v>34915</v>
      </c>
      <c r="C2348" s="121">
        <v>434.72</v>
      </c>
      <c r="D2348" s="122">
        <v>644.54</v>
      </c>
      <c r="E2348" s="122">
        <f t="shared" si="59"/>
        <v>89.27146814404432</v>
      </c>
      <c r="F2348" s="77">
        <v>8.56</v>
      </c>
      <c r="G2348" s="77" t="s">
        <v>67</v>
      </c>
      <c r="H2348" s="77" t="s">
        <v>67</v>
      </c>
      <c r="J2348" s="77">
        <f t="shared" si="58"/>
        <v>8.56</v>
      </c>
      <c r="K2348" s="103">
        <v>1.64</v>
      </c>
      <c r="L2348" s="104">
        <v>4.34</v>
      </c>
      <c r="M2348" s="105">
        <v>0</v>
      </c>
      <c r="N2348" s="76">
        <f t="shared" si="57"/>
        <v>1.6400000000000414</v>
      </c>
    </row>
    <row r="2349" spans="1:14" x14ac:dyDescent="0.25">
      <c r="A2349" s="100">
        <v>1313</v>
      </c>
      <c r="B2349" s="107">
        <v>34916</v>
      </c>
      <c r="C2349" s="121">
        <v>434.41</v>
      </c>
      <c r="D2349" s="122">
        <v>637.62</v>
      </c>
      <c r="E2349" s="122">
        <f t="shared" si="59"/>
        <v>88.313019390581715</v>
      </c>
      <c r="F2349" s="77">
        <v>6.8</v>
      </c>
      <c r="G2349" s="77" t="s">
        <v>67</v>
      </c>
      <c r="H2349" s="77" t="s">
        <v>67</v>
      </c>
      <c r="J2349" s="77">
        <f t="shared" si="58"/>
        <v>6.8</v>
      </c>
      <c r="K2349" s="103">
        <v>1.18</v>
      </c>
      <c r="L2349" s="104">
        <v>3.47</v>
      </c>
      <c r="M2349" s="105">
        <v>0</v>
      </c>
      <c r="N2349" s="76">
        <f t="shared" si="57"/>
        <v>1.1799999999999953</v>
      </c>
    </row>
    <row r="2350" spans="1:14" x14ac:dyDescent="0.25">
      <c r="A2350" s="100">
        <v>1314</v>
      </c>
      <c r="B2350" s="107">
        <v>34917</v>
      </c>
      <c r="C2350" s="121">
        <v>434.15</v>
      </c>
      <c r="D2350" s="122">
        <v>632</v>
      </c>
      <c r="E2350" s="122">
        <f t="shared" si="59"/>
        <v>87.534626038781155</v>
      </c>
      <c r="F2350" s="77">
        <v>6.83</v>
      </c>
      <c r="G2350" s="77" t="s">
        <v>67</v>
      </c>
      <c r="H2350" s="77" t="s">
        <v>67</v>
      </c>
      <c r="J2350" s="77">
        <f t="shared" si="58"/>
        <v>6.83</v>
      </c>
      <c r="K2350" s="103">
        <v>1.33</v>
      </c>
      <c r="L2350" s="104">
        <v>3.34</v>
      </c>
      <c r="M2350" s="105">
        <v>0</v>
      </c>
      <c r="N2350" s="76">
        <f t="shared" si="57"/>
        <v>1.33</v>
      </c>
    </row>
    <row r="2351" spans="1:14" x14ac:dyDescent="0.25">
      <c r="A2351" s="100">
        <v>1315</v>
      </c>
      <c r="B2351" s="107">
        <v>34918</v>
      </c>
      <c r="C2351" s="121">
        <v>433.9</v>
      </c>
      <c r="D2351" s="122">
        <v>626.5</v>
      </c>
      <c r="E2351" s="122">
        <f t="shared" si="59"/>
        <v>86.772853185595565</v>
      </c>
      <c r="F2351" s="77">
        <v>8.5399999999999991</v>
      </c>
      <c r="G2351" s="77" t="s">
        <v>67</v>
      </c>
      <c r="H2351" s="77" t="s">
        <v>67</v>
      </c>
      <c r="J2351" s="77">
        <f t="shared" si="58"/>
        <v>8.5399999999999991</v>
      </c>
      <c r="K2351" s="103">
        <v>2.14</v>
      </c>
      <c r="L2351" s="104">
        <v>4.3</v>
      </c>
      <c r="M2351" s="105">
        <v>0</v>
      </c>
      <c r="N2351" s="76">
        <f t="shared" si="57"/>
        <v>2.1400000000000219</v>
      </c>
    </row>
    <row r="2352" spans="1:14" x14ac:dyDescent="0.25">
      <c r="A2352" s="100">
        <v>1316</v>
      </c>
      <c r="B2352" s="107">
        <v>34919</v>
      </c>
      <c r="C2352" s="121">
        <v>433.6</v>
      </c>
      <c r="D2352" s="122">
        <v>620.1</v>
      </c>
      <c r="E2352" s="122">
        <f t="shared" si="59"/>
        <v>85.886426592797775</v>
      </c>
      <c r="F2352" s="77">
        <v>8.6199999999999992</v>
      </c>
      <c r="G2352" s="77" t="s">
        <v>67</v>
      </c>
      <c r="H2352" s="77" t="s">
        <v>67</v>
      </c>
      <c r="J2352" s="77">
        <f t="shared" si="58"/>
        <v>8.6199999999999992</v>
      </c>
      <c r="K2352" s="103">
        <v>3.44</v>
      </c>
      <c r="L2352" s="104">
        <v>4.3</v>
      </c>
      <c r="M2352" s="105">
        <v>0</v>
      </c>
      <c r="N2352" s="76">
        <f t="shared" si="57"/>
        <v>3.4399999999999356</v>
      </c>
    </row>
    <row r="2353" spans="1:14" x14ac:dyDescent="0.25">
      <c r="A2353" s="100">
        <v>1317</v>
      </c>
      <c r="B2353" s="107">
        <v>34920</v>
      </c>
      <c r="C2353" s="121">
        <v>433.36</v>
      </c>
      <c r="D2353" s="122">
        <v>614.91999999999996</v>
      </c>
      <c r="E2353" s="122">
        <f t="shared" si="59"/>
        <v>85.16897506925207</v>
      </c>
      <c r="G2353" s="77" t="s">
        <v>67</v>
      </c>
      <c r="H2353" s="77" t="s">
        <v>67</v>
      </c>
      <c r="J2353" s="77">
        <f t="shared" si="58"/>
        <v>0</v>
      </c>
      <c r="K2353" s="103">
        <v>2.56</v>
      </c>
      <c r="L2353" s="104">
        <v>3.81</v>
      </c>
      <c r="M2353" s="105">
        <v>0</v>
      </c>
      <c r="N2353" s="76">
        <f t="shared" si="57"/>
        <v>-5.3099999999999454</v>
      </c>
    </row>
    <row r="2354" spans="1:14" x14ac:dyDescent="0.25">
      <c r="A2354" s="100">
        <v>1318</v>
      </c>
      <c r="B2354" s="107">
        <v>34921</v>
      </c>
      <c r="C2354" s="121">
        <v>433.11</v>
      </c>
      <c r="D2354" s="122">
        <v>609.61</v>
      </c>
      <c r="E2354" s="122">
        <f t="shared" si="59"/>
        <v>84.433518005540165</v>
      </c>
      <c r="F2354" s="77">
        <v>5.27</v>
      </c>
      <c r="G2354" s="77" t="s">
        <v>67</v>
      </c>
      <c r="H2354" s="77" t="s">
        <v>67</v>
      </c>
      <c r="J2354" s="77">
        <f t="shared" si="58"/>
        <v>5.27</v>
      </c>
      <c r="K2354" s="103">
        <v>2.75</v>
      </c>
      <c r="L2354" s="104">
        <v>2.4</v>
      </c>
      <c r="M2354" s="105">
        <v>1.2</v>
      </c>
      <c r="N2354" s="76">
        <f t="shared" si="57"/>
        <v>2.7500000000000178</v>
      </c>
    </row>
    <row r="2355" spans="1:14" x14ac:dyDescent="0.25">
      <c r="A2355" s="100">
        <v>1319</v>
      </c>
      <c r="B2355" s="107">
        <v>34922</v>
      </c>
      <c r="C2355" s="121">
        <v>432.99</v>
      </c>
      <c r="D2355" s="122">
        <v>607.09</v>
      </c>
      <c r="E2355" s="122">
        <f t="shared" si="59"/>
        <v>84.084487534626035</v>
      </c>
      <c r="F2355" s="77">
        <v>8.35</v>
      </c>
      <c r="G2355" s="77" t="s">
        <v>67</v>
      </c>
      <c r="H2355" s="77" t="s">
        <v>67</v>
      </c>
      <c r="J2355" s="77">
        <f t="shared" si="58"/>
        <v>8.35</v>
      </c>
      <c r="K2355" s="103">
        <v>2.0499999999999998</v>
      </c>
      <c r="L2355" s="104">
        <v>3.97</v>
      </c>
      <c r="M2355" s="105">
        <v>1.6</v>
      </c>
      <c r="N2355" s="76">
        <f t="shared" si="57"/>
        <v>2.0499999999999314</v>
      </c>
    </row>
    <row r="2356" spans="1:14" x14ac:dyDescent="0.25">
      <c r="A2356" s="100">
        <v>1320</v>
      </c>
      <c r="B2356" s="107">
        <v>34923</v>
      </c>
      <c r="C2356" s="121">
        <v>432.69</v>
      </c>
      <c r="D2356" s="122">
        <v>600.79</v>
      </c>
      <c r="E2356" s="122">
        <f t="shared" si="59"/>
        <v>83.211911357340711</v>
      </c>
      <c r="F2356" s="77">
        <v>8.06</v>
      </c>
      <c r="G2356" s="77" t="s">
        <v>67</v>
      </c>
      <c r="H2356" s="77" t="s">
        <v>67</v>
      </c>
      <c r="J2356" s="77">
        <f t="shared" si="58"/>
        <v>8.06</v>
      </c>
      <c r="K2356" s="103">
        <v>1.86</v>
      </c>
      <c r="L2356" s="104">
        <v>3.8</v>
      </c>
      <c r="M2356" s="105">
        <v>1.5</v>
      </c>
      <c r="N2356" s="76">
        <f t="shared" si="57"/>
        <v>1.8600000000000687</v>
      </c>
    </row>
    <row r="2357" spans="1:14" x14ac:dyDescent="0.25">
      <c r="A2357" s="100">
        <v>1321</v>
      </c>
      <c r="B2357" s="107">
        <v>34924</v>
      </c>
      <c r="C2357" s="121">
        <v>432.4</v>
      </c>
      <c r="D2357" s="122">
        <v>594.59</v>
      </c>
      <c r="E2357" s="122">
        <f t="shared" si="59"/>
        <v>82.353185595567865</v>
      </c>
      <c r="F2357" s="77">
        <v>7.69</v>
      </c>
      <c r="G2357" s="77" t="s">
        <v>67</v>
      </c>
      <c r="H2357" s="77" t="s">
        <v>67</v>
      </c>
      <c r="J2357" s="77">
        <f t="shared" si="58"/>
        <v>7.69</v>
      </c>
      <c r="K2357" s="103">
        <v>1.49</v>
      </c>
      <c r="L2357" s="104">
        <v>3.76</v>
      </c>
      <c r="M2357" s="105">
        <v>0</v>
      </c>
      <c r="N2357" s="76">
        <f t="shared" si="57"/>
        <v>1.4899999999999549</v>
      </c>
    </row>
    <row r="2358" spans="1:14" x14ac:dyDescent="0.25">
      <c r="A2358" s="100">
        <v>1322</v>
      </c>
      <c r="B2358" s="107">
        <v>34925</v>
      </c>
      <c r="C2358" s="121">
        <v>432.09</v>
      </c>
      <c r="D2358" s="122">
        <v>588.39</v>
      </c>
      <c r="E2358" s="122">
        <f t="shared" si="59"/>
        <v>81.494459833795005</v>
      </c>
      <c r="F2358" s="77">
        <v>9.61</v>
      </c>
      <c r="G2358" s="77" t="s">
        <v>67</v>
      </c>
      <c r="H2358" s="77" t="s">
        <v>67</v>
      </c>
      <c r="J2358" s="77">
        <f t="shared" si="58"/>
        <v>9.61</v>
      </c>
      <c r="K2358" s="103">
        <v>1.22</v>
      </c>
      <c r="L2358" s="104">
        <v>4.78</v>
      </c>
      <c r="M2358" s="105">
        <v>0</v>
      </c>
      <c r="N2358" s="76">
        <f t="shared" si="57"/>
        <v>1.2200000000000131</v>
      </c>
    </row>
    <row r="2359" spans="1:14" x14ac:dyDescent="0.25">
      <c r="A2359" s="100">
        <v>1323</v>
      </c>
      <c r="B2359" s="107">
        <v>34926</v>
      </c>
      <c r="C2359" s="121">
        <v>431.68</v>
      </c>
      <c r="D2359" s="122">
        <v>580</v>
      </c>
      <c r="E2359" s="122">
        <f t="shared" si="59"/>
        <v>80.332409972299175</v>
      </c>
      <c r="F2359" s="77">
        <v>9.1999999999999993</v>
      </c>
      <c r="G2359" s="77" t="s">
        <v>67</v>
      </c>
      <c r="H2359" s="77" t="s">
        <v>67</v>
      </c>
      <c r="J2359" s="77">
        <f t="shared" si="58"/>
        <v>9.1999999999999993</v>
      </c>
      <c r="K2359" s="103">
        <v>2.5</v>
      </c>
      <c r="L2359" s="104">
        <v>4.55</v>
      </c>
      <c r="M2359" s="105">
        <v>0.5</v>
      </c>
      <c r="N2359" s="76">
        <f t="shared" si="57"/>
        <v>2.4999999999999538</v>
      </c>
    </row>
    <row r="2360" spans="1:14" x14ac:dyDescent="0.25">
      <c r="A2360" s="100">
        <v>1324</v>
      </c>
      <c r="B2360" s="107">
        <v>34927</v>
      </c>
      <c r="C2360" s="121">
        <v>431.35</v>
      </c>
      <c r="D2360" s="122">
        <v>573.29999999999995</v>
      </c>
      <c r="E2360" s="122">
        <f t="shared" si="59"/>
        <v>79.40443213296399</v>
      </c>
      <c r="F2360" s="77">
        <v>6.54</v>
      </c>
      <c r="G2360" s="77" t="s">
        <v>67</v>
      </c>
      <c r="H2360" s="77" t="s">
        <v>67</v>
      </c>
      <c r="J2360" s="77">
        <f t="shared" si="58"/>
        <v>6.54</v>
      </c>
      <c r="K2360" s="103">
        <v>2.74</v>
      </c>
      <c r="L2360" s="104">
        <v>3.18</v>
      </c>
      <c r="M2360" s="105">
        <v>0</v>
      </c>
      <c r="N2360" s="76">
        <f t="shared" si="57"/>
        <v>2.7400000000000455</v>
      </c>
    </row>
    <row r="2361" spans="1:14" x14ac:dyDescent="0.25">
      <c r="A2361" s="100">
        <v>1325</v>
      </c>
      <c r="B2361" s="107">
        <v>34928</v>
      </c>
      <c r="C2361" s="121">
        <v>431.16</v>
      </c>
      <c r="D2361" s="122">
        <v>569.5</v>
      </c>
      <c r="E2361" s="122">
        <f t="shared" si="59"/>
        <v>78.878116343490305</v>
      </c>
      <c r="F2361" s="77">
        <v>8.43</v>
      </c>
      <c r="G2361" s="77" t="s">
        <v>67</v>
      </c>
      <c r="H2361" s="77" t="s">
        <v>67</v>
      </c>
      <c r="J2361" s="77">
        <f t="shared" si="58"/>
        <v>8.43</v>
      </c>
      <c r="K2361" s="103">
        <v>2.63</v>
      </c>
      <c r="L2361" s="104">
        <v>4.1100000000000003</v>
      </c>
      <c r="M2361" s="105">
        <v>0</v>
      </c>
      <c r="N2361" s="76">
        <f t="shared" si="57"/>
        <v>2.6300000000000452</v>
      </c>
    </row>
    <row r="2362" spans="1:14" x14ac:dyDescent="0.25">
      <c r="A2362" s="100">
        <v>1326</v>
      </c>
      <c r="B2362" s="107">
        <v>34929</v>
      </c>
      <c r="C2362" s="121">
        <v>430.87</v>
      </c>
      <c r="D2362" s="122">
        <v>563.70000000000005</v>
      </c>
      <c r="E2362" s="122">
        <f t="shared" si="59"/>
        <v>78.07479224376732</v>
      </c>
      <c r="F2362" s="77">
        <v>9.14</v>
      </c>
      <c r="G2362" s="77" t="s">
        <v>67</v>
      </c>
      <c r="H2362" s="77" t="s">
        <v>67</v>
      </c>
      <c r="J2362" s="77">
        <f t="shared" si="58"/>
        <v>9.14</v>
      </c>
      <c r="K2362" s="103">
        <v>2.2400000000000002</v>
      </c>
      <c r="L2362" s="104">
        <v>4.46</v>
      </c>
      <c r="M2362" s="105">
        <v>0</v>
      </c>
      <c r="N2362" s="76">
        <f t="shared" si="57"/>
        <v>2.2399999999999096</v>
      </c>
    </row>
    <row r="2363" spans="1:14" x14ac:dyDescent="0.25">
      <c r="A2363" s="100">
        <v>1327</v>
      </c>
      <c r="B2363" s="107">
        <v>34930</v>
      </c>
      <c r="C2363" s="121">
        <v>430.32</v>
      </c>
      <c r="D2363" s="122">
        <v>556.79999999999995</v>
      </c>
      <c r="E2363" s="122">
        <f t="shared" si="59"/>
        <v>77.119113573407191</v>
      </c>
      <c r="F2363" s="77">
        <v>8.7899999999999991</v>
      </c>
      <c r="G2363" s="77" t="s">
        <v>67</v>
      </c>
      <c r="H2363" s="77" t="s">
        <v>67</v>
      </c>
      <c r="J2363" s="77">
        <f t="shared" si="58"/>
        <v>8.7899999999999991</v>
      </c>
      <c r="K2363" s="103">
        <v>3.09</v>
      </c>
      <c r="L2363" s="104">
        <v>4.26</v>
      </c>
      <c r="M2363" s="105">
        <v>0</v>
      </c>
      <c r="N2363" s="76">
        <f t="shared" si="57"/>
        <v>3.0900000000000674</v>
      </c>
    </row>
    <row r="2364" spans="1:14" x14ac:dyDescent="0.25">
      <c r="A2364" s="100">
        <v>1328</v>
      </c>
      <c r="B2364" s="107">
        <v>34931</v>
      </c>
      <c r="C2364" s="121">
        <v>430.23</v>
      </c>
      <c r="D2364" s="122">
        <v>551.1</v>
      </c>
      <c r="E2364" s="122">
        <f t="shared" si="59"/>
        <v>76.32963988919667</v>
      </c>
      <c r="F2364" s="77">
        <v>8.07</v>
      </c>
      <c r="G2364" s="77" t="s">
        <v>67</v>
      </c>
      <c r="H2364" s="77" t="s">
        <v>67</v>
      </c>
      <c r="J2364" s="77">
        <f t="shared" si="58"/>
        <v>8.07</v>
      </c>
      <c r="K2364" s="103">
        <v>1.47</v>
      </c>
      <c r="L2364" s="104">
        <v>3.97</v>
      </c>
      <c r="M2364" s="105">
        <v>0</v>
      </c>
      <c r="N2364" s="76">
        <f t="shared" si="57"/>
        <v>1.4699999999999775</v>
      </c>
    </row>
    <row r="2365" spans="1:14" x14ac:dyDescent="0.25">
      <c r="A2365" s="100">
        <v>1329</v>
      </c>
      <c r="B2365" s="107">
        <v>34932</v>
      </c>
      <c r="C2365" s="121">
        <v>429.89</v>
      </c>
      <c r="D2365" s="122">
        <v>544.5</v>
      </c>
      <c r="E2365" s="122">
        <f t="shared" si="59"/>
        <v>75.415512465373951</v>
      </c>
      <c r="F2365" s="77">
        <v>8.94</v>
      </c>
      <c r="G2365" s="77" t="s">
        <v>67</v>
      </c>
      <c r="H2365" s="77" t="s">
        <v>67</v>
      </c>
      <c r="J2365" s="77">
        <f t="shared" si="58"/>
        <v>8.94</v>
      </c>
      <c r="K2365" s="103">
        <v>2.48</v>
      </c>
      <c r="L2365" s="104">
        <v>4.42</v>
      </c>
      <c r="M2365" s="105">
        <v>0</v>
      </c>
      <c r="N2365" s="76">
        <f t="shared" si="57"/>
        <v>2.4799999999999631</v>
      </c>
    </row>
    <row r="2366" spans="1:14" x14ac:dyDescent="0.25">
      <c r="A2366" s="100">
        <v>1330</v>
      </c>
      <c r="B2366" s="107">
        <v>34933</v>
      </c>
      <c r="C2366" s="121">
        <v>429.56</v>
      </c>
      <c r="D2366" s="122">
        <v>538.04</v>
      </c>
      <c r="E2366" s="122">
        <f t="shared" si="59"/>
        <v>74.520775623268705</v>
      </c>
      <c r="F2366" s="77">
        <v>9.24</v>
      </c>
      <c r="G2366" s="77" t="s">
        <v>67</v>
      </c>
      <c r="H2366" s="77" t="s">
        <v>67</v>
      </c>
      <c r="J2366" s="77">
        <f t="shared" si="58"/>
        <v>9.24</v>
      </c>
      <c r="K2366" s="103">
        <v>4.3</v>
      </c>
      <c r="L2366" s="104">
        <v>4.41</v>
      </c>
      <c r="M2366" s="105">
        <v>0.4</v>
      </c>
      <c r="N2366" s="76">
        <f t="shared" si="57"/>
        <v>4.3000000000000593</v>
      </c>
    </row>
    <row r="2367" spans="1:14" x14ac:dyDescent="0.25">
      <c r="A2367" s="100">
        <v>1331</v>
      </c>
      <c r="B2367" s="107">
        <v>34934</v>
      </c>
      <c r="C2367" s="121">
        <v>429.3</v>
      </c>
      <c r="D2367" s="122">
        <v>533.1</v>
      </c>
      <c r="E2367" s="122">
        <f t="shared" si="59"/>
        <v>73.83656509695291</v>
      </c>
      <c r="F2367" s="77">
        <v>7.49</v>
      </c>
      <c r="G2367" s="77" t="s">
        <v>67</v>
      </c>
      <c r="H2367" s="77" t="s">
        <v>67</v>
      </c>
      <c r="J2367" s="77">
        <f t="shared" si="58"/>
        <v>7.49</v>
      </c>
      <c r="K2367" s="103">
        <v>6.29</v>
      </c>
      <c r="L2367" s="104">
        <v>3.52</v>
      </c>
      <c r="M2367" s="105">
        <v>0</v>
      </c>
      <c r="N2367" s="76">
        <f t="shared" si="57"/>
        <v>6.2899999999999547</v>
      </c>
    </row>
    <row r="2368" spans="1:14" x14ac:dyDescent="0.25">
      <c r="A2368" s="100">
        <v>1332</v>
      </c>
      <c r="B2368" s="107">
        <v>34935</v>
      </c>
      <c r="C2368" s="121">
        <v>429.24</v>
      </c>
      <c r="D2368" s="122">
        <v>531.9</v>
      </c>
      <c r="E2368" s="122">
        <f t="shared" si="59"/>
        <v>73.67036011080333</v>
      </c>
      <c r="F2368" s="77">
        <v>7.84</v>
      </c>
      <c r="G2368" s="77" t="s">
        <v>67</v>
      </c>
      <c r="H2368" s="77" t="s">
        <v>67</v>
      </c>
      <c r="J2368" s="77">
        <f t="shared" si="58"/>
        <v>7.84</v>
      </c>
      <c r="K2368" s="103">
        <v>4.57</v>
      </c>
      <c r="L2368" s="104">
        <v>3.86</v>
      </c>
      <c r="M2368" s="105">
        <v>0</v>
      </c>
      <c r="N2368" s="76">
        <f t="shared" si="57"/>
        <v>4.570000000000018</v>
      </c>
    </row>
    <row r="2369" spans="1:14" x14ac:dyDescent="0.25">
      <c r="A2369" s="100">
        <v>1333</v>
      </c>
      <c r="B2369" s="107">
        <v>34936</v>
      </c>
      <c r="C2369" s="121">
        <v>429.07</v>
      </c>
      <c r="D2369" s="122">
        <v>528.63</v>
      </c>
      <c r="E2369" s="122">
        <f t="shared" si="59"/>
        <v>73.217451523545705</v>
      </c>
      <c r="F2369" s="77">
        <v>9.2799999999999994</v>
      </c>
      <c r="G2369" s="77" t="s">
        <v>67</v>
      </c>
      <c r="H2369" s="77" t="s">
        <v>67</v>
      </c>
      <c r="J2369" s="77">
        <f t="shared" si="58"/>
        <v>9.2799999999999994</v>
      </c>
      <c r="K2369" s="103">
        <v>3.96</v>
      </c>
      <c r="L2369" s="104">
        <v>4.5199999999999996</v>
      </c>
      <c r="M2369" s="105">
        <v>0.4</v>
      </c>
      <c r="N2369" s="76">
        <f t="shared" si="57"/>
        <v>3.9599999999999493</v>
      </c>
    </row>
    <row r="2370" spans="1:14" x14ac:dyDescent="0.25">
      <c r="A2370" s="100">
        <v>1334</v>
      </c>
      <c r="B2370" s="107">
        <v>34937</v>
      </c>
      <c r="C2370" s="121">
        <v>428.79</v>
      </c>
      <c r="D2370" s="122">
        <v>523.30999999999995</v>
      </c>
      <c r="E2370" s="122">
        <f t="shared" si="59"/>
        <v>72.48060941828254</v>
      </c>
      <c r="F2370" s="77">
        <v>8.34</v>
      </c>
      <c r="G2370" s="77" t="s">
        <v>67</v>
      </c>
      <c r="H2370" s="77" t="s">
        <v>67</v>
      </c>
      <c r="J2370" s="77">
        <f t="shared" si="58"/>
        <v>8.34</v>
      </c>
      <c r="K2370" s="103">
        <v>5.87</v>
      </c>
      <c r="L2370" s="104">
        <v>4.09</v>
      </c>
      <c r="M2370" s="105">
        <v>3.8</v>
      </c>
      <c r="N2370" s="76">
        <f t="shared" si="57"/>
        <v>5.8700000000000863</v>
      </c>
    </row>
    <row r="2371" spans="1:14" x14ac:dyDescent="0.25">
      <c r="A2371" s="100">
        <v>1335</v>
      </c>
      <c r="B2371" s="107">
        <v>34938</v>
      </c>
      <c r="C2371" s="121">
        <v>428.66</v>
      </c>
      <c r="D2371" s="122">
        <v>520.84</v>
      </c>
      <c r="E2371" s="122">
        <f t="shared" si="59"/>
        <v>72.138504155124664</v>
      </c>
      <c r="F2371" s="77">
        <v>7.54</v>
      </c>
      <c r="G2371" s="77" t="s">
        <v>67</v>
      </c>
      <c r="H2371" s="77" t="s">
        <v>67</v>
      </c>
      <c r="J2371" s="77">
        <f t="shared" si="58"/>
        <v>7.54</v>
      </c>
      <c r="K2371" s="103">
        <v>6.97</v>
      </c>
      <c r="L2371" s="104">
        <v>3.61</v>
      </c>
      <c r="M2371" s="105">
        <v>0.2</v>
      </c>
      <c r="N2371" s="76">
        <f t="shared" si="57"/>
        <v>6.96999999999995</v>
      </c>
    </row>
    <row r="2372" spans="1:14" x14ac:dyDescent="0.25">
      <c r="A2372" s="100">
        <v>1336</v>
      </c>
      <c r="B2372" s="107">
        <v>34939</v>
      </c>
      <c r="C2372" s="121">
        <v>428.63</v>
      </c>
      <c r="D2372" s="122">
        <v>520.27</v>
      </c>
      <c r="E2372" s="122">
        <f t="shared" si="59"/>
        <v>72.059556786703595</v>
      </c>
      <c r="F2372" s="77">
        <v>7.51</v>
      </c>
      <c r="G2372" s="77" t="s">
        <v>67</v>
      </c>
      <c r="H2372" s="77" t="s">
        <v>67</v>
      </c>
      <c r="J2372" s="77">
        <f t="shared" si="58"/>
        <v>7.51</v>
      </c>
      <c r="K2372" s="103">
        <v>7.51</v>
      </c>
      <c r="L2372" s="104">
        <v>3.52</v>
      </c>
      <c r="M2372" s="105">
        <v>13.6</v>
      </c>
      <c r="N2372" s="76">
        <f t="shared" si="57"/>
        <v>7.51</v>
      </c>
    </row>
    <row r="2373" spans="1:14" x14ac:dyDescent="0.25">
      <c r="A2373" s="100">
        <v>1337</v>
      </c>
      <c r="B2373" s="107">
        <v>34940</v>
      </c>
      <c r="C2373" s="121">
        <v>428.63</v>
      </c>
      <c r="D2373" s="122">
        <v>520.27</v>
      </c>
      <c r="E2373" s="122">
        <f t="shared" si="59"/>
        <v>72.059556786703595</v>
      </c>
      <c r="F2373" s="77">
        <v>6.04</v>
      </c>
      <c r="G2373" s="77" t="s">
        <v>67</v>
      </c>
      <c r="H2373" s="77" t="s">
        <v>67</v>
      </c>
      <c r="J2373" s="77">
        <f t="shared" si="58"/>
        <v>6.04</v>
      </c>
      <c r="K2373" s="103">
        <v>8.89</v>
      </c>
      <c r="L2373" s="104">
        <v>3.01</v>
      </c>
      <c r="M2373" s="105">
        <v>16.5</v>
      </c>
      <c r="N2373" s="76">
        <f t="shared" si="57"/>
        <v>8.8900000000000219</v>
      </c>
    </row>
    <row r="2374" spans="1:14" x14ac:dyDescent="0.25">
      <c r="A2374" s="100">
        <v>1338</v>
      </c>
      <c r="B2374" s="107">
        <v>34941</v>
      </c>
      <c r="C2374" s="121">
        <v>428.78</v>
      </c>
      <c r="D2374" s="122">
        <v>523.12</v>
      </c>
      <c r="E2374" s="122">
        <f t="shared" si="59"/>
        <v>72.45429362880887</v>
      </c>
      <c r="F2374" s="77">
        <v>5.38</v>
      </c>
      <c r="G2374" s="77" t="s">
        <v>67</v>
      </c>
      <c r="H2374" s="77" t="s">
        <v>67</v>
      </c>
      <c r="J2374" s="77">
        <f t="shared" si="58"/>
        <v>5.38</v>
      </c>
      <c r="K2374" s="103">
        <v>10.130000000000001</v>
      </c>
      <c r="L2374" s="104">
        <v>2.4500000000000002</v>
      </c>
      <c r="M2374" s="105">
        <v>1.6</v>
      </c>
      <c r="N2374" s="76">
        <f t="shared" si="57"/>
        <v>9.629999999999999</v>
      </c>
    </row>
    <row r="2375" spans="1:14" x14ac:dyDescent="0.25">
      <c r="A2375" s="100">
        <v>1339</v>
      </c>
      <c r="B2375" s="107">
        <v>34942</v>
      </c>
      <c r="C2375" s="121">
        <v>428.03</v>
      </c>
      <c r="D2375" s="122">
        <v>527.37</v>
      </c>
      <c r="E2375" s="122">
        <f t="shared" si="59"/>
        <v>73.04293628808864</v>
      </c>
      <c r="F2375" s="77">
        <v>5.42</v>
      </c>
      <c r="G2375" s="77" t="s">
        <v>67</v>
      </c>
      <c r="H2375" s="77" t="s">
        <v>67</v>
      </c>
      <c r="J2375" s="77">
        <f t="shared" si="58"/>
        <v>5.42</v>
      </c>
      <c r="K2375" s="103">
        <v>10.25</v>
      </c>
      <c r="L2375" s="104">
        <v>2.33</v>
      </c>
      <c r="M2375" s="105">
        <v>3.2</v>
      </c>
      <c r="N2375" s="76">
        <f t="shared" si="57"/>
        <v>10.750000000000041</v>
      </c>
    </row>
    <row r="2376" spans="1:14" x14ac:dyDescent="0.25">
      <c r="A2376" s="100">
        <v>1340</v>
      </c>
      <c r="B2376" s="107">
        <v>34943</v>
      </c>
      <c r="C2376" s="121">
        <v>428.28</v>
      </c>
      <c r="D2376" s="122">
        <v>532.70000000000005</v>
      </c>
      <c r="E2376" s="122">
        <f t="shared" si="59"/>
        <v>73.78116343490305</v>
      </c>
      <c r="F2376" s="77">
        <v>5.24</v>
      </c>
      <c r="G2376" s="77" t="s">
        <v>67</v>
      </c>
      <c r="H2376" s="77" t="s">
        <v>67</v>
      </c>
      <c r="J2376" s="77">
        <f t="shared" si="58"/>
        <v>5.24</v>
      </c>
      <c r="K2376" s="103">
        <v>13.34</v>
      </c>
      <c r="L2376" s="104">
        <v>2.13</v>
      </c>
      <c r="M2376" s="105">
        <v>3.5</v>
      </c>
      <c r="N2376" s="76">
        <f t="shared" ref="N2376:N2439" si="60">+D2377-D2376+J2376</f>
        <v>13.339999999999909</v>
      </c>
    </row>
    <row r="2377" spans="1:14" x14ac:dyDescent="0.25">
      <c r="A2377" s="100">
        <v>1341</v>
      </c>
      <c r="B2377" s="107">
        <v>34944</v>
      </c>
      <c r="C2377" s="121">
        <v>429.7</v>
      </c>
      <c r="D2377" s="122">
        <v>540.79999999999995</v>
      </c>
      <c r="E2377" s="122">
        <f t="shared" si="59"/>
        <v>74.903047091412731</v>
      </c>
      <c r="F2377" s="77">
        <v>5.83</v>
      </c>
      <c r="G2377" s="77" t="s">
        <v>67</v>
      </c>
      <c r="H2377" s="77" t="s">
        <v>67</v>
      </c>
      <c r="J2377" s="77">
        <f t="shared" si="58"/>
        <v>5.83</v>
      </c>
      <c r="K2377" s="103">
        <v>62.67</v>
      </c>
      <c r="L2377" s="104">
        <v>2.4500000000000002</v>
      </c>
      <c r="M2377" s="105">
        <v>1</v>
      </c>
      <c r="N2377" s="76">
        <f t="shared" si="60"/>
        <v>18.67000000000003</v>
      </c>
    </row>
    <row r="2378" spans="1:14" x14ac:dyDescent="0.25">
      <c r="A2378" s="100">
        <v>1342</v>
      </c>
      <c r="B2378" s="107">
        <v>34945</v>
      </c>
      <c r="C2378" s="121">
        <v>430.36</v>
      </c>
      <c r="D2378" s="122">
        <v>553.64</v>
      </c>
      <c r="E2378" s="122">
        <f t="shared" si="59"/>
        <v>76.68144044321329</v>
      </c>
      <c r="F2378" s="77">
        <v>4.4400000000000004</v>
      </c>
      <c r="G2378" s="77" t="s">
        <v>67</v>
      </c>
      <c r="H2378" s="77" t="s">
        <v>67</v>
      </c>
      <c r="J2378" s="77">
        <f t="shared" si="58"/>
        <v>4.4400000000000004</v>
      </c>
      <c r="K2378" s="103">
        <v>8.6</v>
      </c>
      <c r="L2378" s="104">
        <v>1.91</v>
      </c>
      <c r="M2378" s="105">
        <v>0.2</v>
      </c>
      <c r="N2378" s="76">
        <f t="shared" si="60"/>
        <v>8.5999999999999694</v>
      </c>
    </row>
    <row r="2379" spans="1:14" x14ac:dyDescent="0.25">
      <c r="A2379" s="100">
        <v>1343</v>
      </c>
      <c r="B2379" s="107">
        <v>34946</v>
      </c>
      <c r="C2379" s="121">
        <v>430.57</v>
      </c>
      <c r="D2379" s="122">
        <v>557.79999999999995</v>
      </c>
      <c r="E2379" s="122">
        <f t="shared" si="59"/>
        <v>77.257617728531841</v>
      </c>
      <c r="F2379" s="77">
        <v>4.84</v>
      </c>
      <c r="G2379" s="77" t="s">
        <v>67</v>
      </c>
      <c r="H2379" s="77" t="s">
        <v>67</v>
      </c>
      <c r="J2379" s="77">
        <f t="shared" si="58"/>
        <v>4.84</v>
      </c>
      <c r="K2379" s="103">
        <v>10.14</v>
      </c>
      <c r="L2379" s="104">
        <v>2.14</v>
      </c>
      <c r="M2379" s="105">
        <v>2.5</v>
      </c>
      <c r="N2379" s="76">
        <f t="shared" si="60"/>
        <v>10.140000000000068</v>
      </c>
    </row>
    <row r="2380" spans="1:14" x14ac:dyDescent="0.25">
      <c r="A2380" s="100">
        <v>1344</v>
      </c>
      <c r="B2380" s="107">
        <v>34947</v>
      </c>
      <c r="C2380" s="121">
        <v>430.84</v>
      </c>
      <c r="D2380" s="122">
        <v>563.1</v>
      </c>
      <c r="E2380" s="122">
        <f t="shared" si="59"/>
        <v>77.99168975069253</v>
      </c>
      <c r="F2380" s="77">
        <v>4.5999999999999996</v>
      </c>
      <c r="G2380" s="77" t="s">
        <v>67</v>
      </c>
      <c r="H2380" s="77" t="s">
        <v>67</v>
      </c>
      <c r="J2380" s="77">
        <f t="shared" si="58"/>
        <v>4.5999999999999996</v>
      </c>
      <c r="K2380" s="103">
        <v>12.2</v>
      </c>
      <c r="L2380" s="104">
        <v>2.1</v>
      </c>
      <c r="M2380" s="105" t="s">
        <v>67</v>
      </c>
      <c r="N2380" s="76">
        <f t="shared" si="60"/>
        <v>12.200000000000022</v>
      </c>
    </row>
    <row r="2381" spans="1:14" x14ac:dyDescent="0.25">
      <c r="A2381" s="100">
        <v>1345</v>
      </c>
      <c r="B2381" s="107">
        <v>34948</v>
      </c>
      <c r="C2381" s="121">
        <v>431.22</v>
      </c>
      <c r="D2381" s="122">
        <v>570.70000000000005</v>
      </c>
      <c r="E2381" s="122">
        <f t="shared" si="59"/>
        <v>79.044321329639899</v>
      </c>
      <c r="F2381" s="77">
        <v>4.5999999999999996</v>
      </c>
      <c r="G2381" s="77" t="s">
        <v>67</v>
      </c>
      <c r="H2381" s="77" t="s">
        <v>67</v>
      </c>
      <c r="J2381" s="77">
        <f t="shared" si="58"/>
        <v>4.5999999999999996</v>
      </c>
      <c r="K2381" s="103">
        <v>8.34</v>
      </c>
      <c r="L2381" s="104">
        <v>2.27</v>
      </c>
      <c r="M2381" s="105" t="s">
        <v>67</v>
      </c>
      <c r="N2381" s="76">
        <f t="shared" si="60"/>
        <v>4.5999999999999996</v>
      </c>
    </row>
    <row r="2382" spans="1:14" x14ac:dyDescent="0.25">
      <c r="A2382" s="100">
        <v>1346</v>
      </c>
      <c r="B2382" s="107">
        <v>34949</v>
      </c>
      <c r="C2382" s="121">
        <v>431.4</v>
      </c>
      <c r="D2382" s="122">
        <v>570.70000000000005</v>
      </c>
      <c r="E2382" s="122">
        <f t="shared" si="59"/>
        <v>79.044321329639899</v>
      </c>
      <c r="F2382" s="77">
        <v>4.74</v>
      </c>
      <c r="G2382" s="77" t="s">
        <v>67</v>
      </c>
      <c r="H2382" s="77" t="s">
        <v>67</v>
      </c>
      <c r="J2382" s="77">
        <f t="shared" si="58"/>
        <v>4.74</v>
      </c>
      <c r="K2382" s="103">
        <v>7.65</v>
      </c>
      <c r="L2382" s="104">
        <v>1.82</v>
      </c>
      <c r="M2382" s="105" t="s">
        <v>67</v>
      </c>
      <c r="N2382" s="76">
        <f t="shared" si="60"/>
        <v>8.3399999999999093</v>
      </c>
    </row>
    <row r="2383" spans="1:14" x14ac:dyDescent="0.25">
      <c r="A2383" s="100">
        <v>1347</v>
      </c>
      <c r="B2383" s="107">
        <v>34950</v>
      </c>
      <c r="C2383" s="121">
        <v>431.58</v>
      </c>
      <c r="D2383" s="122">
        <v>574.29999999999995</v>
      </c>
      <c r="E2383" s="122">
        <f t="shared" si="59"/>
        <v>79.54293628808864</v>
      </c>
      <c r="F2383" s="77">
        <v>3.97</v>
      </c>
      <c r="G2383" s="77" t="s">
        <v>67</v>
      </c>
      <c r="H2383" s="77" t="s">
        <v>67</v>
      </c>
      <c r="J2383" s="77">
        <f t="shared" si="58"/>
        <v>3.97</v>
      </c>
      <c r="K2383" s="103">
        <v>10.7</v>
      </c>
      <c r="L2383" s="104">
        <v>1.42</v>
      </c>
      <c r="M2383" s="105" t="s">
        <v>67</v>
      </c>
      <c r="N2383" s="76">
        <f t="shared" si="60"/>
        <v>7.6500000000000643</v>
      </c>
    </row>
    <row r="2384" spans="1:14" x14ac:dyDescent="0.25">
      <c r="A2384" s="100">
        <v>1348</v>
      </c>
      <c r="B2384" s="107">
        <v>34951</v>
      </c>
      <c r="C2384" s="121">
        <v>431.92</v>
      </c>
      <c r="D2384" s="122">
        <v>577.98</v>
      </c>
      <c r="E2384" s="122">
        <f t="shared" si="59"/>
        <v>80.05263157894737</v>
      </c>
      <c r="F2384" s="77">
        <v>3.7</v>
      </c>
      <c r="G2384" s="77" t="s">
        <v>67</v>
      </c>
      <c r="H2384" s="77" t="s">
        <v>67</v>
      </c>
      <c r="J2384" s="77">
        <f t="shared" si="58"/>
        <v>3.7</v>
      </c>
      <c r="K2384" s="103">
        <v>6.95</v>
      </c>
      <c r="L2384" s="104">
        <v>2.33</v>
      </c>
      <c r="M2384" s="105" t="s">
        <v>67</v>
      </c>
      <c r="N2384" s="76">
        <f t="shared" si="60"/>
        <v>10.7</v>
      </c>
    </row>
    <row r="2385" spans="1:14" x14ac:dyDescent="0.25">
      <c r="A2385" s="100">
        <v>1349</v>
      </c>
      <c r="B2385" s="107">
        <v>34952</v>
      </c>
      <c r="C2385" s="121">
        <v>432</v>
      </c>
      <c r="D2385" s="122">
        <v>584.98</v>
      </c>
      <c r="E2385" s="122">
        <f t="shared" si="59"/>
        <v>81.022160664819936</v>
      </c>
      <c r="F2385" s="77">
        <v>5.43</v>
      </c>
      <c r="G2385" s="77" t="s">
        <v>67</v>
      </c>
      <c r="H2385" s="77" t="s">
        <v>67</v>
      </c>
      <c r="J2385" s="77">
        <f t="shared" si="58"/>
        <v>5.43</v>
      </c>
      <c r="K2385" s="103">
        <v>6.7</v>
      </c>
      <c r="L2385" s="104">
        <v>2.1800000000000002</v>
      </c>
      <c r="M2385" s="105" t="s">
        <v>67</v>
      </c>
      <c r="N2385" s="76">
        <f t="shared" si="60"/>
        <v>6.9499999999999815</v>
      </c>
    </row>
    <row r="2386" spans="1:14" x14ac:dyDescent="0.25">
      <c r="A2386" s="100">
        <v>1350</v>
      </c>
      <c r="B2386" s="107">
        <v>34953</v>
      </c>
      <c r="C2386" s="121">
        <v>432.07</v>
      </c>
      <c r="D2386" s="122">
        <v>586.5</v>
      </c>
      <c r="E2386" s="122">
        <f t="shared" si="59"/>
        <v>81.232686980609415</v>
      </c>
      <c r="F2386" s="77">
        <v>5.23</v>
      </c>
      <c r="G2386" s="77" t="s">
        <v>67</v>
      </c>
      <c r="H2386" s="77" t="s">
        <v>67</v>
      </c>
      <c r="J2386" s="77">
        <f t="shared" si="58"/>
        <v>5.23</v>
      </c>
      <c r="K2386" s="103">
        <v>5.24</v>
      </c>
      <c r="L2386" s="104">
        <v>2.77</v>
      </c>
      <c r="M2386" s="105" t="s">
        <v>67</v>
      </c>
      <c r="N2386" s="76">
        <f t="shared" si="60"/>
        <v>6.7000000000000277</v>
      </c>
    </row>
    <row r="2387" spans="1:14" x14ac:dyDescent="0.25">
      <c r="A2387" s="100">
        <v>1351</v>
      </c>
      <c r="B2387" s="107">
        <v>34954</v>
      </c>
      <c r="C2387" s="121">
        <v>432.04</v>
      </c>
      <c r="D2387" s="122">
        <v>587.97</v>
      </c>
      <c r="E2387" s="122">
        <f t="shared" si="59"/>
        <v>81.436288088642655</v>
      </c>
      <c r="F2387" s="77">
        <v>5.87</v>
      </c>
      <c r="G2387" s="77" t="s">
        <v>67</v>
      </c>
      <c r="H2387" s="77" t="s">
        <v>67</v>
      </c>
      <c r="J2387" s="77">
        <f t="shared" si="58"/>
        <v>5.87</v>
      </c>
      <c r="K2387" s="103">
        <v>4.63</v>
      </c>
      <c r="L2387" s="104">
        <v>2.77</v>
      </c>
      <c r="M2387" s="105" t="s">
        <v>67</v>
      </c>
      <c r="N2387" s="76">
        <f t="shared" si="60"/>
        <v>2.6899999999999364</v>
      </c>
    </row>
    <row r="2388" spans="1:14" x14ac:dyDescent="0.25">
      <c r="A2388" s="100">
        <v>1352</v>
      </c>
      <c r="B2388" s="107">
        <v>34955</v>
      </c>
      <c r="C2388" s="121">
        <v>431.91</v>
      </c>
      <c r="D2388" s="122">
        <v>584.79</v>
      </c>
      <c r="E2388" s="122">
        <f t="shared" si="59"/>
        <v>80.995844875346251</v>
      </c>
      <c r="F2388" s="77">
        <v>7.18</v>
      </c>
      <c r="G2388" s="77" t="s">
        <v>67</v>
      </c>
      <c r="H2388" s="77" t="s">
        <v>67</v>
      </c>
      <c r="J2388" s="77">
        <f t="shared" si="58"/>
        <v>7.18</v>
      </c>
      <c r="K2388" s="103">
        <v>5.0599999999999996</v>
      </c>
      <c r="L2388" s="104">
        <v>3.52</v>
      </c>
      <c r="M2388" s="105" t="s">
        <v>67</v>
      </c>
      <c r="N2388" s="76">
        <f t="shared" si="60"/>
        <v>6.1100000000000634</v>
      </c>
    </row>
    <row r="2389" spans="1:14" x14ac:dyDescent="0.25">
      <c r="A2389" s="100">
        <v>1353</v>
      </c>
      <c r="B2389" s="107">
        <v>34956</v>
      </c>
      <c r="C2389" s="121">
        <v>431.86</v>
      </c>
      <c r="D2389" s="122">
        <v>583.72</v>
      </c>
      <c r="E2389" s="122">
        <f t="shared" si="59"/>
        <v>80.847645429362885</v>
      </c>
      <c r="F2389" s="77">
        <v>6.13</v>
      </c>
      <c r="G2389" s="77" t="s">
        <v>67</v>
      </c>
      <c r="H2389" s="77" t="s">
        <v>67</v>
      </c>
      <c r="J2389" s="77">
        <f t="shared" ref="J2389:J2452" si="61">SUM(F2389:H2389)</f>
        <v>6.13</v>
      </c>
      <c r="K2389" s="103">
        <v>4.3</v>
      </c>
      <c r="L2389" s="104">
        <v>3</v>
      </c>
      <c r="M2389" s="105" t="s">
        <v>67</v>
      </c>
      <c r="N2389" s="76">
        <f t="shared" si="60"/>
        <v>3.2099999999999271</v>
      </c>
    </row>
    <row r="2390" spans="1:14" x14ac:dyDescent="0.25">
      <c r="A2390" s="100">
        <v>1354</v>
      </c>
      <c r="B2390" s="107">
        <v>34957</v>
      </c>
      <c r="C2390" s="121">
        <v>431.72</v>
      </c>
      <c r="D2390" s="122">
        <v>580.79999999999995</v>
      </c>
      <c r="E2390" s="122">
        <f t="shared" ref="E2390:E2453" si="62">(D2390/722)*100</f>
        <v>80.443213296398881</v>
      </c>
      <c r="F2390" s="77">
        <v>7.22</v>
      </c>
      <c r="G2390" s="77" t="s">
        <v>67</v>
      </c>
      <c r="H2390" s="77" t="s">
        <v>67</v>
      </c>
      <c r="J2390" s="77">
        <f t="shared" si="61"/>
        <v>7.22</v>
      </c>
      <c r="K2390" s="103">
        <v>3.14</v>
      </c>
      <c r="L2390" s="104">
        <v>3.38</v>
      </c>
      <c r="M2390" s="105" t="s">
        <v>67</v>
      </c>
      <c r="N2390" s="76">
        <f t="shared" si="60"/>
        <v>3.3499999999999952</v>
      </c>
    </row>
    <row r="2391" spans="1:14" x14ac:dyDescent="0.25">
      <c r="A2391" s="100">
        <v>1355</v>
      </c>
      <c r="B2391" s="107">
        <v>34958</v>
      </c>
      <c r="C2391" s="121">
        <v>431.53</v>
      </c>
      <c r="D2391" s="122">
        <v>576.92999999999995</v>
      </c>
      <c r="E2391" s="122">
        <f t="shared" si="62"/>
        <v>79.90720221606648</v>
      </c>
      <c r="F2391" s="77">
        <v>7.01</v>
      </c>
      <c r="G2391" s="77" t="s">
        <v>67</v>
      </c>
      <c r="H2391" s="77" t="s">
        <v>67</v>
      </c>
      <c r="J2391" s="77">
        <f t="shared" si="61"/>
        <v>7.01</v>
      </c>
      <c r="K2391" s="103">
        <v>6.55</v>
      </c>
      <c r="L2391" s="104">
        <v>3.73</v>
      </c>
      <c r="M2391" s="105">
        <v>3</v>
      </c>
      <c r="N2391" s="76">
        <f t="shared" si="60"/>
        <v>5.9800000000000271</v>
      </c>
    </row>
    <row r="2392" spans="1:14" x14ac:dyDescent="0.25">
      <c r="A2392" s="100">
        <v>1356</v>
      </c>
      <c r="B2392" s="107">
        <v>34959</v>
      </c>
      <c r="C2392" s="121">
        <v>431.48</v>
      </c>
      <c r="D2392" s="122">
        <v>575.9</v>
      </c>
      <c r="E2392" s="122">
        <f t="shared" si="62"/>
        <v>79.76454293628808</v>
      </c>
      <c r="F2392" s="77">
        <v>7.58</v>
      </c>
      <c r="G2392" s="77" t="s">
        <v>67</v>
      </c>
      <c r="H2392" s="77" t="s">
        <v>67</v>
      </c>
      <c r="J2392" s="77">
        <f t="shared" si="61"/>
        <v>7.58</v>
      </c>
      <c r="K2392" s="103">
        <v>16.899999999999999</v>
      </c>
      <c r="L2392" s="104">
        <v>1.76</v>
      </c>
      <c r="M2392" s="105">
        <v>3</v>
      </c>
      <c r="N2392" s="76">
        <f t="shared" si="60"/>
        <v>20.680000000000021</v>
      </c>
    </row>
    <row r="2393" spans="1:14" x14ac:dyDescent="0.25">
      <c r="A2393" s="100">
        <v>1357</v>
      </c>
      <c r="B2393" s="107">
        <v>34960</v>
      </c>
      <c r="C2393" s="121">
        <v>432.12</v>
      </c>
      <c r="D2393" s="122">
        <v>589</v>
      </c>
      <c r="E2393" s="122">
        <f t="shared" si="62"/>
        <v>81.578947368421055</v>
      </c>
      <c r="F2393" s="77">
        <v>3.8</v>
      </c>
      <c r="G2393" s="77" t="s">
        <v>67</v>
      </c>
      <c r="H2393" s="77" t="s">
        <v>67</v>
      </c>
      <c r="J2393" s="77">
        <f t="shared" si="61"/>
        <v>3.8</v>
      </c>
      <c r="K2393" s="103">
        <v>9.58</v>
      </c>
      <c r="L2393" s="104">
        <v>2.79</v>
      </c>
      <c r="M2393" s="105" t="s">
        <v>67</v>
      </c>
      <c r="N2393" s="76">
        <f t="shared" si="60"/>
        <v>7.5000000000000453</v>
      </c>
    </row>
    <row r="2394" spans="1:14" x14ac:dyDescent="0.25">
      <c r="A2394" s="100">
        <v>1358</v>
      </c>
      <c r="B2394" s="107">
        <v>34961</v>
      </c>
      <c r="C2394" s="121">
        <v>432.3</v>
      </c>
      <c r="D2394" s="122">
        <v>592.70000000000005</v>
      </c>
      <c r="E2394" s="122">
        <f t="shared" si="62"/>
        <v>82.091412742382275</v>
      </c>
      <c r="F2394" s="77">
        <v>5.88</v>
      </c>
      <c r="G2394" s="77" t="s">
        <v>67</v>
      </c>
      <c r="H2394" s="77" t="s">
        <v>67</v>
      </c>
      <c r="J2394" s="77">
        <f t="shared" si="61"/>
        <v>5.88</v>
      </c>
      <c r="K2394" s="103">
        <v>7.85</v>
      </c>
      <c r="L2394" s="104">
        <v>3.36</v>
      </c>
      <c r="M2394" s="105">
        <v>0.5</v>
      </c>
      <c r="N2394" s="76">
        <f t="shared" si="60"/>
        <v>6.719999999999918</v>
      </c>
    </row>
    <row r="2395" spans="1:14" x14ac:dyDescent="0.25">
      <c r="A2395" s="100">
        <v>1359</v>
      </c>
      <c r="B2395" s="107">
        <v>34962</v>
      </c>
      <c r="C2395" s="121">
        <v>432.34</v>
      </c>
      <c r="D2395" s="122">
        <v>593.54</v>
      </c>
      <c r="E2395" s="122">
        <f t="shared" si="62"/>
        <v>82.207756232686975</v>
      </c>
      <c r="F2395" s="77">
        <v>7.01</v>
      </c>
      <c r="G2395" s="77" t="s">
        <v>67</v>
      </c>
      <c r="H2395" s="77" t="s">
        <v>67</v>
      </c>
      <c r="J2395" s="77">
        <f t="shared" si="61"/>
        <v>7.01</v>
      </c>
      <c r="K2395" s="103">
        <v>5.36</v>
      </c>
      <c r="L2395" s="104">
        <v>3.22</v>
      </c>
      <c r="M2395" s="105" t="s">
        <v>67</v>
      </c>
      <c r="N2395" s="76">
        <f t="shared" si="60"/>
        <v>5.7500000000000089</v>
      </c>
    </row>
    <row r="2396" spans="1:14" x14ac:dyDescent="0.25">
      <c r="A2396" s="100">
        <v>1360</v>
      </c>
      <c r="B2396" s="107">
        <v>34963</v>
      </c>
      <c r="C2396" s="121">
        <v>432.28</v>
      </c>
      <c r="D2396" s="122">
        <v>592.28</v>
      </c>
      <c r="E2396" s="122">
        <f t="shared" si="62"/>
        <v>82.03324099722991</v>
      </c>
      <c r="F2396" s="77">
        <v>5.62</v>
      </c>
      <c r="G2396" s="77" t="s">
        <v>67</v>
      </c>
      <c r="H2396" s="77" t="s">
        <v>67</v>
      </c>
      <c r="J2396" s="77">
        <f t="shared" si="61"/>
        <v>5.62</v>
      </c>
      <c r="K2396" s="103">
        <v>6.04</v>
      </c>
      <c r="L2396" s="104">
        <v>2.62</v>
      </c>
      <c r="M2396" s="105" t="s">
        <v>67</v>
      </c>
      <c r="N2396" s="76">
        <f t="shared" si="60"/>
        <v>6.0400000000000729</v>
      </c>
    </row>
    <row r="2397" spans="1:14" x14ac:dyDescent="0.25">
      <c r="A2397" s="100">
        <v>1361</v>
      </c>
      <c r="B2397" s="107">
        <v>34964</v>
      </c>
      <c r="C2397" s="121">
        <v>432.3</v>
      </c>
      <c r="D2397" s="122">
        <v>592.70000000000005</v>
      </c>
      <c r="E2397" s="122">
        <f t="shared" si="62"/>
        <v>82.091412742382275</v>
      </c>
      <c r="F2397" s="77">
        <v>5.2</v>
      </c>
      <c r="G2397" s="77" t="s">
        <v>67</v>
      </c>
      <c r="H2397" s="77" t="s">
        <v>67</v>
      </c>
      <c r="J2397" s="77">
        <f t="shared" si="61"/>
        <v>5.2</v>
      </c>
      <c r="K2397" s="103">
        <v>7.09</v>
      </c>
      <c r="L2397" s="104">
        <v>2.36</v>
      </c>
      <c r="M2397" s="105">
        <v>1.5</v>
      </c>
      <c r="N2397" s="76">
        <f t="shared" si="60"/>
        <v>7.0899999999999865</v>
      </c>
    </row>
    <row r="2398" spans="1:14" x14ac:dyDescent="0.25">
      <c r="A2398" s="100">
        <v>1362</v>
      </c>
      <c r="B2398" s="107">
        <v>34965</v>
      </c>
      <c r="C2398" s="121">
        <v>432.29</v>
      </c>
      <c r="D2398" s="122">
        <v>594.59</v>
      </c>
      <c r="E2398" s="122">
        <f t="shared" si="62"/>
        <v>82.353185595567865</v>
      </c>
      <c r="F2398" s="77">
        <v>4.72</v>
      </c>
      <c r="G2398" s="77" t="s">
        <v>67</v>
      </c>
      <c r="H2398" s="77" t="s">
        <v>67</v>
      </c>
      <c r="J2398" s="77">
        <f t="shared" si="61"/>
        <v>4.72</v>
      </c>
      <c r="K2398" s="103">
        <v>4.09</v>
      </c>
      <c r="L2398" s="104">
        <v>2.12</v>
      </c>
      <c r="M2398" s="105" t="s">
        <v>67</v>
      </c>
      <c r="N2398" s="76">
        <f t="shared" si="60"/>
        <v>4.0900000000000043</v>
      </c>
    </row>
    <row r="2399" spans="1:14" x14ac:dyDescent="0.25">
      <c r="A2399" s="100">
        <v>1363</v>
      </c>
      <c r="B2399" s="107">
        <v>34966</v>
      </c>
      <c r="C2399" s="121">
        <v>432.36</v>
      </c>
      <c r="D2399" s="122">
        <v>593.96</v>
      </c>
      <c r="E2399" s="122">
        <f t="shared" si="62"/>
        <v>82.26592797783934</v>
      </c>
      <c r="F2399" s="77">
        <v>4</v>
      </c>
      <c r="G2399" s="77" t="s">
        <v>67</v>
      </c>
      <c r="H2399" s="77" t="s">
        <v>67</v>
      </c>
      <c r="J2399" s="77">
        <f t="shared" si="61"/>
        <v>4</v>
      </c>
      <c r="K2399" s="103">
        <v>2.74</v>
      </c>
      <c r="L2399" s="104">
        <v>1.83</v>
      </c>
      <c r="M2399" s="105" t="s">
        <v>67</v>
      </c>
      <c r="N2399" s="76">
        <f t="shared" si="60"/>
        <v>2.7400000000000091</v>
      </c>
    </row>
    <row r="2400" spans="1:14" x14ac:dyDescent="0.25">
      <c r="A2400" s="100">
        <v>1364</v>
      </c>
      <c r="B2400" s="107">
        <v>34967</v>
      </c>
      <c r="C2400" s="121">
        <v>432.3</v>
      </c>
      <c r="D2400" s="122">
        <v>592.70000000000005</v>
      </c>
      <c r="E2400" s="122">
        <f t="shared" si="62"/>
        <v>82.091412742382275</v>
      </c>
      <c r="F2400" s="77">
        <v>4.8</v>
      </c>
      <c r="G2400" s="77" t="s">
        <v>67</v>
      </c>
      <c r="H2400" s="77" t="s">
        <v>67</v>
      </c>
      <c r="J2400" s="77">
        <f t="shared" si="61"/>
        <v>4.8</v>
      </c>
      <c r="K2400" s="103">
        <v>6.48</v>
      </c>
      <c r="L2400" s="104">
        <v>2.02</v>
      </c>
      <c r="M2400" s="105" t="s">
        <v>67</v>
      </c>
      <c r="N2400" s="76">
        <f t="shared" si="60"/>
        <v>6.4799999999999498</v>
      </c>
    </row>
    <row r="2401" spans="1:14" x14ac:dyDescent="0.25">
      <c r="A2401" s="100">
        <v>1365</v>
      </c>
      <c r="B2401" s="107">
        <v>34968</v>
      </c>
      <c r="C2401" s="121">
        <v>432.38</v>
      </c>
      <c r="D2401" s="122">
        <v>594.38</v>
      </c>
      <c r="E2401" s="122">
        <f t="shared" si="62"/>
        <v>82.32409972299169</v>
      </c>
      <c r="F2401" s="77">
        <v>2.1800000000000002</v>
      </c>
      <c r="G2401" s="77" t="s">
        <v>67</v>
      </c>
      <c r="H2401" s="77" t="s">
        <v>67</v>
      </c>
      <c r="J2401" s="77">
        <f t="shared" si="61"/>
        <v>2.1800000000000002</v>
      </c>
      <c r="K2401" s="103">
        <v>4.2</v>
      </c>
      <c r="L2401" s="104">
        <v>0.88</v>
      </c>
      <c r="M2401" s="105" t="s">
        <v>67</v>
      </c>
      <c r="N2401" s="76">
        <f t="shared" si="60"/>
        <v>4.1999999999999815</v>
      </c>
    </row>
    <row r="2402" spans="1:14" x14ac:dyDescent="0.25">
      <c r="A2402" s="100">
        <v>1366</v>
      </c>
      <c r="B2402" s="107">
        <v>34969</v>
      </c>
      <c r="C2402" s="121">
        <v>432.48</v>
      </c>
      <c r="D2402" s="122">
        <v>596.4</v>
      </c>
      <c r="E2402" s="122">
        <f t="shared" si="62"/>
        <v>82.603878116343481</v>
      </c>
      <c r="F2402" s="77">
        <v>7.95</v>
      </c>
      <c r="G2402" s="77" t="s">
        <v>67</v>
      </c>
      <c r="H2402" s="77" t="s">
        <v>67</v>
      </c>
      <c r="J2402" s="77">
        <f t="shared" si="61"/>
        <v>7.95</v>
      </c>
      <c r="K2402" s="103">
        <v>2.78</v>
      </c>
      <c r="L2402" s="104">
        <v>3.94</v>
      </c>
      <c r="M2402" s="105" t="s">
        <v>67</v>
      </c>
      <c r="N2402" s="76">
        <f t="shared" si="60"/>
        <v>2.7800000000000411</v>
      </c>
    </row>
    <row r="2403" spans="1:14" x14ac:dyDescent="0.25">
      <c r="A2403" s="100">
        <v>1367</v>
      </c>
      <c r="B2403" s="107">
        <v>34970</v>
      </c>
      <c r="C2403" s="121">
        <v>432.23</v>
      </c>
      <c r="D2403" s="122">
        <v>591.23</v>
      </c>
      <c r="E2403" s="122">
        <f t="shared" si="62"/>
        <v>81.887811634349035</v>
      </c>
      <c r="F2403" s="77">
        <v>7.03</v>
      </c>
      <c r="G2403" s="77" t="s">
        <v>67</v>
      </c>
      <c r="H2403" s="77" t="s">
        <v>67</v>
      </c>
      <c r="J2403" s="77">
        <f t="shared" si="61"/>
        <v>7.03</v>
      </c>
      <c r="K2403" s="103">
        <v>3.98</v>
      </c>
      <c r="L2403" s="104">
        <v>3.39</v>
      </c>
      <c r="M2403" s="105" t="s">
        <v>67</v>
      </c>
      <c r="N2403" s="76">
        <f t="shared" si="60"/>
        <v>3.979999999999932</v>
      </c>
    </row>
    <row r="2404" spans="1:14" x14ac:dyDescent="0.25">
      <c r="A2404" s="100">
        <v>1368</v>
      </c>
      <c r="B2404" s="107">
        <v>34971</v>
      </c>
      <c r="C2404" s="121">
        <v>432.08</v>
      </c>
      <c r="D2404" s="122">
        <v>588.17999999999995</v>
      </c>
      <c r="E2404" s="122">
        <f t="shared" si="62"/>
        <v>81.46537396121883</v>
      </c>
      <c r="F2404" s="77">
        <v>7.16</v>
      </c>
      <c r="G2404" s="77" t="s">
        <v>67</v>
      </c>
      <c r="H2404" s="77" t="s">
        <v>67</v>
      </c>
      <c r="J2404" s="77">
        <f t="shared" si="61"/>
        <v>7.16</v>
      </c>
      <c r="K2404" s="103">
        <v>3.14</v>
      </c>
      <c r="L2404" s="104">
        <v>3.48</v>
      </c>
      <c r="M2404" s="105">
        <v>1</v>
      </c>
      <c r="N2404" s="76">
        <f t="shared" si="60"/>
        <v>3.1400000000000183</v>
      </c>
    </row>
    <row r="2405" spans="1:14" x14ac:dyDescent="0.25">
      <c r="A2405" s="100">
        <v>1369</v>
      </c>
      <c r="B2405" s="107">
        <v>34972</v>
      </c>
      <c r="C2405" s="121">
        <v>431.88</v>
      </c>
      <c r="D2405" s="122">
        <v>584.16</v>
      </c>
      <c r="E2405" s="122">
        <f t="shared" si="62"/>
        <v>80.908587257617725</v>
      </c>
      <c r="F2405" s="77">
        <v>6.54</v>
      </c>
      <c r="G2405" s="77" t="s">
        <v>67</v>
      </c>
      <c r="H2405" s="77" t="s">
        <v>67</v>
      </c>
      <c r="J2405" s="77">
        <f t="shared" si="61"/>
        <v>6.54</v>
      </c>
      <c r="K2405" s="103">
        <v>2.98</v>
      </c>
      <c r="L2405" s="104">
        <v>3.19</v>
      </c>
      <c r="M2405" s="105">
        <v>3.9</v>
      </c>
      <c r="N2405" s="76">
        <f t="shared" si="60"/>
        <v>6.54</v>
      </c>
    </row>
    <row r="2406" spans="1:14" x14ac:dyDescent="0.25">
      <c r="A2406" s="100">
        <v>1370</v>
      </c>
      <c r="B2406" s="107">
        <v>34973</v>
      </c>
      <c r="C2406" s="121">
        <v>431.71</v>
      </c>
      <c r="D2406" s="122">
        <v>584.16</v>
      </c>
      <c r="E2406" s="122">
        <f t="shared" si="62"/>
        <v>80.908587257617725</v>
      </c>
      <c r="F2406" s="77">
        <v>6</v>
      </c>
      <c r="G2406" s="77" t="s">
        <v>67</v>
      </c>
      <c r="H2406" s="77" t="s">
        <v>67</v>
      </c>
      <c r="J2406" s="77">
        <f t="shared" si="61"/>
        <v>6</v>
      </c>
      <c r="K2406" s="103">
        <v>1.99</v>
      </c>
      <c r="L2406" s="104">
        <v>2.94</v>
      </c>
      <c r="M2406" s="105" t="s">
        <v>67</v>
      </c>
      <c r="N2406" s="76">
        <f t="shared" si="60"/>
        <v>2.4400000000000546</v>
      </c>
    </row>
    <row r="2407" spans="1:14" x14ac:dyDescent="0.25">
      <c r="A2407" s="100">
        <v>1371</v>
      </c>
      <c r="B2407" s="107">
        <v>34974</v>
      </c>
      <c r="C2407" s="121">
        <v>431.51</v>
      </c>
      <c r="D2407" s="122">
        <v>580.6</v>
      </c>
      <c r="E2407" s="122">
        <f t="shared" si="62"/>
        <v>80.415512465373965</v>
      </c>
      <c r="F2407" s="77">
        <v>6.31</v>
      </c>
      <c r="G2407" s="77" t="s">
        <v>67</v>
      </c>
      <c r="H2407" s="77" t="s">
        <v>67</v>
      </c>
      <c r="J2407" s="77">
        <f t="shared" si="61"/>
        <v>6.31</v>
      </c>
      <c r="K2407" s="103">
        <v>1.9</v>
      </c>
      <c r="L2407" s="104">
        <v>3.12</v>
      </c>
      <c r="M2407" s="105" t="s">
        <v>67</v>
      </c>
      <c r="N2407" s="76">
        <f t="shared" si="60"/>
        <v>2.2199999999999678</v>
      </c>
    </row>
    <row r="2408" spans="1:14" x14ac:dyDescent="0.25">
      <c r="A2408" s="100">
        <v>1372</v>
      </c>
      <c r="B2408" s="107">
        <v>34975</v>
      </c>
      <c r="C2408" s="121">
        <v>431.29</v>
      </c>
      <c r="D2408" s="122">
        <v>576.51</v>
      </c>
      <c r="E2408" s="122">
        <f t="shared" si="62"/>
        <v>79.84903047091413</v>
      </c>
      <c r="F2408" s="77">
        <v>6.59</v>
      </c>
      <c r="G2408" s="77" t="s">
        <v>67</v>
      </c>
      <c r="H2408" s="77" t="s">
        <v>67</v>
      </c>
      <c r="J2408" s="77">
        <f t="shared" si="61"/>
        <v>6.59</v>
      </c>
      <c r="K2408" s="103">
        <v>4.1900000000000004</v>
      </c>
      <c r="L2408" s="104">
        <v>3.15</v>
      </c>
      <c r="M2408" s="105">
        <v>4.4000000000000004</v>
      </c>
      <c r="N2408" s="76">
        <f t="shared" si="60"/>
        <v>-0.21999999999994557</v>
      </c>
    </row>
    <row r="2409" spans="1:14" x14ac:dyDescent="0.25">
      <c r="A2409" s="100">
        <v>1373</v>
      </c>
      <c r="B2409" s="107">
        <v>34976</v>
      </c>
      <c r="C2409" s="121">
        <v>431.17</v>
      </c>
      <c r="D2409" s="122">
        <v>569.70000000000005</v>
      </c>
      <c r="E2409" s="122">
        <f t="shared" si="62"/>
        <v>78.905817174515249</v>
      </c>
      <c r="F2409" s="77">
        <v>5.18</v>
      </c>
      <c r="G2409" s="77" t="s">
        <v>67</v>
      </c>
      <c r="H2409" s="77" t="s">
        <v>67</v>
      </c>
      <c r="J2409" s="77">
        <f t="shared" si="61"/>
        <v>5.18</v>
      </c>
      <c r="K2409" s="103">
        <v>7.58</v>
      </c>
      <c r="L2409" s="104">
        <v>2.5099999999999998</v>
      </c>
      <c r="M2409" s="105">
        <v>10.6</v>
      </c>
      <c r="N2409" s="76">
        <f t="shared" si="60"/>
        <v>7.579999999999977</v>
      </c>
    </row>
    <row r="2410" spans="1:14" x14ac:dyDescent="0.25">
      <c r="A2410" s="100">
        <v>1374</v>
      </c>
      <c r="B2410" s="107">
        <v>34977</v>
      </c>
      <c r="C2410" s="121">
        <v>431.29</v>
      </c>
      <c r="D2410" s="122">
        <v>572.1</v>
      </c>
      <c r="E2410" s="122">
        <f t="shared" si="62"/>
        <v>79.23822714681441</v>
      </c>
      <c r="F2410" s="77">
        <v>6.05</v>
      </c>
      <c r="G2410" s="77" t="s">
        <v>67</v>
      </c>
      <c r="H2410" s="77" t="s">
        <v>67</v>
      </c>
      <c r="J2410" s="77">
        <f t="shared" si="61"/>
        <v>6.05</v>
      </c>
      <c r="K2410" s="103">
        <v>9.0500000000000007</v>
      </c>
      <c r="L2410" s="104">
        <v>2.91</v>
      </c>
      <c r="M2410" s="105">
        <v>3.7</v>
      </c>
      <c r="N2410" s="76">
        <f t="shared" si="60"/>
        <v>9.0500000000000007</v>
      </c>
    </row>
    <row r="2411" spans="1:14" x14ac:dyDescent="0.25">
      <c r="A2411" s="100">
        <v>1375</v>
      </c>
      <c r="B2411" s="107">
        <v>34978</v>
      </c>
      <c r="C2411" s="121">
        <v>431.44</v>
      </c>
      <c r="D2411" s="122">
        <v>575.1</v>
      </c>
      <c r="E2411" s="122">
        <f t="shared" si="62"/>
        <v>79.653739612188375</v>
      </c>
      <c r="F2411" s="77">
        <v>6.24</v>
      </c>
      <c r="G2411" s="77" t="s">
        <v>67</v>
      </c>
      <c r="H2411" s="77" t="s">
        <v>67</v>
      </c>
      <c r="J2411" s="77">
        <f t="shared" si="61"/>
        <v>6.24</v>
      </c>
      <c r="K2411" s="103">
        <v>16.5</v>
      </c>
      <c r="L2411" s="104">
        <v>2.96</v>
      </c>
      <c r="M2411" s="105">
        <v>22.6</v>
      </c>
      <c r="N2411" s="76">
        <f t="shared" si="60"/>
        <v>16.499999999999993</v>
      </c>
    </row>
    <row r="2412" spans="1:14" x14ac:dyDescent="0.25">
      <c r="A2412" s="100">
        <v>1376</v>
      </c>
      <c r="B2412" s="107">
        <v>34979</v>
      </c>
      <c r="C2412" s="121">
        <v>431.94</v>
      </c>
      <c r="D2412" s="122">
        <v>585.36</v>
      </c>
      <c r="E2412" s="122">
        <f t="shared" si="62"/>
        <v>81.07479224376732</v>
      </c>
      <c r="F2412" s="77">
        <v>5.67</v>
      </c>
      <c r="G2412" s="77" t="s">
        <v>67</v>
      </c>
      <c r="H2412" s="77" t="s">
        <v>67</v>
      </c>
      <c r="J2412" s="77">
        <f t="shared" si="61"/>
        <v>5.67</v>
      </c>
      <c r="K2412" s="103">
        <v>43.39</v>
      </c>
      <c r="L2412" s="104">
        <v>2.72</v>
      </c>
      <c r="M2412" s="105">
        <v>22.9</v>
      </c>
      <c r="N2412" s="76">
        <f t="shared" si="60"/>
        <v>43.390000000000029</v>
      </c>
    </row>
    <row r="2413" spans="1:14" x14ac:dyDescent="0.25">
      <c r="A2413" s="100">
        <v>1377</v>
      </c>
      <c r="B2413" s="107">
        <v>34980</v>
      </c>
      <c r="C2413" s="121">
        <v>433.74</v>
      </c>
      <c r="D2413" s="122">
        <v>623.08000000000004</v>
      </c>
      <c r="E2413" s="122">
        <f t="shared" si="62"/>
        <v>86.299168975069264</v>
      </c>
      <c r="F2413" s="77">
        <v>2.88</v>
      </c>
      <c r="G2413" s="77" t="s">
        <v>67</v>
      </c>
      <c r="H2413" s="77" t="s">
        <v>67</v>
      </c>
      <c r="J2413" s="77">
        <f t="shared" si="61"/>
        <v>2.88</v>
      </c>
      <c r="K2413" s="103">
        <v>51.54</v>
      </c>
      <c r="L2413" s="104">
        <v>1.23</v>
      </c>
      <c r="M2413" s="105">
        <v>4.5999999999999996</v>
      </c>
      <c r="N2413" s="76">
        <f t="shared" si="60"/>
        <v>51.539999999999971</v>
      </c>
    </row>
    <row r="2414" spans="1:14" x14ac:dyDescent="0.25">
      <c r="A2414" s="100">
        <v>1378</v>
      </c>
      <c r="B2414" s="107">
        <v>34981</v>
      </c>
      <c r="C2414" s="121">
        <v>435.91</v>
      </c>
      <c r="D2414" s="122">
        <v>671.74</v>
      </c>
      <c r="E2414" s="122">
        <f t="shared" si="62"/>
        <v>93.038781163434905</v>
      </c>
      <c r="F2414" s="77">
        <v>4.3499999999999996</v>
      </c>
      <c r="G2414" s="77" t="s">
        <v>67</v>
      </c>
      <c r="H2414" s="77" t="s">
        <v>67</v>
      </c>
      <c r="J2414" s="77">
        <f t="shared" si="61"/>
        <v>4.3499999999999996</v>
      </c>
      <c r="K2414" s="103">
        <v>29.73</v>
      </c>
      <c r="L2414" s="104">
        <v>1.92</v>
      </c>
      <c r="M2414" s="105">
        <v>1.3</v>
      </c>
      <c r="N2414" s="76">
        <f t="shared" si="60"/>
        <v>29.729999999999997</v>
      </c>
    </row>
    <row r="2415" spans="1:14" x14ac:dyDescent="0.25">
      <c r="A2415" s="100">
        <v>1379</v>
      </c>
      <c r="B2415" s="107">
        <v>34982</v>
      </c>
      <c r="C2415" s="121">
        <v>436.98</v>
      </c>
      <c r="D2415" s="122">
        <v>697.12</v>
      </c>
      <c r="E2415" s="122">
        <f t="shared" si="62"/>
        <v>96.554016620498615</v>
      </c>
      <c r="F2415" s="77">
        <v>4.08</v>
      </c>
      <c r="G2415" s="77" t="s">
        <v>67</v>
      </c>
      <c r="H2415" s="77" t="s">
        <v>67</v>
      </c>
      <c r="J2415" s="77">
        <f t="shared" si="61"/>
        <v>4.08</v>
      </c>
      <c r="K2415" s="103">
        <v>18.16</v>
      </c>
      <c r="L2415" s="104">
        <v>1.93</v>
      </c>
      <c r="M2415" s="105" t="s">
        <v>67</v>
      </c>
      <c r="N2415" s="76">
        <f t="shared" si="60"/>
        <v>18.160000000000039</v>
      </c>
    </row>
    <row r="2416" spans="1:14" x14ac:dyDescent="0.25">
      <c r="A2416" s="100">
        <v>1380</v>
      </c>
      <c r="B2416" s="107">
        <v>34983</v>
      </c>
      <c r="C2416" s="121">
        <v>437.56</v>
      </c>
      <c r="D2416" s="122">
        <v>711.2</v>
      </c>
      <c r="E2416" s="122">
        <f t="shared" si="62"/>
        <v>98.504155124653749</v>
      </c>
      <c r="F2416" s="77">
        <v>4.43</v>
      </c>
      <c r="G2416" s="77" t="s">
        <v>67</v>
      </c>
      <c r="H2416" s="77" t="s">
        <v>67</v>
      </c>
      <c r="J2416" s="77">
        <f t="shared" si="61"/>
        <v>4.43</v>
      </c>
      <c r="K2416" s="103">
        <v>11.77</v>
      </c>
      <c r="L2416" s="104">
        <v>2.12</v>
      </c>
      <c r="M2416" s="105" t="s">
        <v>67</v>
      </c>
      <c r="N2416" s="76">
        <f t="shared" si="60"/>
        <v>11.769999999999918</v>
      </c>
    </row>
    <row r="2417" spans="1:14" x14ac:dyDescent="0.25">
      <c r="A2417" s="100">
        <v>1381</v>
      </c>
      <c r="B2417" s="107">
        <v>34984</v>
      </c>
      <c r="C2417" s="121">
        <v>437.86</v>
      </c>
      <c r="D2417" s="122">
        <v>718.54</v>
      </c>
      <c r="E2417" s="122">
        <f t="shared" si="62"/>
        <v>99.520775623268705</v>
      </c>
      <c r="F2417" s="77">
        <v>5.75</v>
      </c>
      <c r="G2417" s="77" t="s">
        <v>67</v>
      </c>
      <c r="H2417" s="77" t="s">
        <v>67</v>
      </c>
      <c r="J2417" s="77">
        <f t="shared" si="61"/>
        <v>5.75</v>
      </c>
      <c r="K2417" s="103">
        <v>8.2100000000000009</v>
      </c>
      <c r="L2417" s="104">
        <v>2.74</v>
      </c>
      <c r="M2417" s="105" t="s">
        <v>67</v>
      </c>
      <c r="N2417" s="76">
        <f t="shared" si="60"/>
        <v>8.2100000000000364</v>
      </c>
    </row>
    <row r="2418" spans="1:14" x14ac:dyDescent="0.25">
      <c r="A2418" s="100">
        <v>1382</v>
      </c>
      <c r="B2418" s="107">
        <v>34985</v>
      </c>
      <c r="C2418" s="121">
        <v>437.95</v>
      </c>
      <c r="D2418" s="122">
        <v>721</v>
      </c>
      <c r="E2418" s="122">
        <f t="shared" si="62"/>
        <v>99.86149584487535</v>
      </c>
      <c r="F2418" s="77">
        <v>6</v>
      </c>
      <c r="G2418" s="77" t="s">
        <v>67</v>
      </c>
      <c r="H2418" s="77" t="s">
        <v>67</v>
      </c>
      <c r="J2418" s="77">
        <f t="shared" si="61"/>
        <v>6</v>
      </c>
      <c r="K2418" s="103">
        <v>6.5</v>
      </c>
      <c r="L2418" s="104">
        <v>2.95</v>
      </c>
      <c r="M2418" s="105" t="s">
        <v>67</v>
      </c>
      <c r="N2418" s="76">
        <f t="shared" si="60"/>
        <v>6.5</v>
      </c>
    </row>
    <row r="2419" spans="1:14" x14ac:dyDescent="0.25">
      <c r="A2419" s="100">
        <v>1383</v>
      </c>
      <c r="B2419" s="107">
        <v>34986</v>
      </c>
      <c r="C2419" s="121">
        <v>437.97</v>
      </c>
      <c r="D2419" s="122">
        <v>721.5</v>
      </c>
      <c r="E2419" s="122">
        <f t="shared" si="62"/>
        <v>99.930747922437675</v>
      </c>
      <c r="F2419" s="77">
        <v>5.34</v>
      </c>
      <c r="G2419" s="77" t="s">
        <v>67</v>
      </c>
      <c r="H2419" s="77" t="s">
        <v>67</v>
      </c>
      <c r="J2419" s="77">
        <f t="shared" si="61"/>
        <v>5.34</v>
      </c>
      <c r="K2419" s="103">
        <v>5.59</v>
      </c>
      <c r="L2419" s="104">
        <v>2.54</v>
      </c>
      <c r="M2419" s="105" t="s">
        <v>67</v>
      </c>
      <c r="N2419" s="76">
        <f t="shared" si="60"/>
        <v>5.59</v>
      </c>
    </row>
    <row r="2420" spans="1:14" x14ac:dyDescent="0.25">
      <c r="A2420" s="100">
        <v>1384</v>
      </c>
      <c r="B2420" s="107">
        <v>34987</v>
      </c>
      <c r="C2420" s="121">
        <v>437.99</v>
      </c>
      <c r="D2420" s="122">
        <v>721.75</v>
      </c>
      <c r="E2420" s="122">
        <f t="shared" si="62"/>
        <v>99.965373961218845</v>
      </c>
      <c r="F2420" s="77">
        <v>4.08</v>
      </c>
      <c r="G2420" s="77" t="s">
        <v>67</v>
      </c>
      <c r="H2420" s="77" t="s">
        <v>67</v>
      </c>
      <c r="J2420" s="77">
        <f t="shared" si="61"/>
        <v>4.08</v>
      </c>
      <c r="K2420" s="103">
        <v>3.33</v>
      </c>
      <c r="L2420" s="104">
        <v>2.0099999999999998</v>
      </c>
      <c r="M2420" s="105" t="s">
        <v>67</v>
      </c>
      <c r="N2420" s="76">
        <f t="shared" si="60"/>
        <v>3.33</v>
      </c>
    </row>
    <row r="2421" spans="1:14" x14ac:dyDescent="0.25">
      <c r="A2421" s="100">
        <v>1385</v>
      </c>
      <c r="B2421" s="107">
        <v>34988</v>
      </c>
      <c r="C2421" s="121">
        <v>437.95</v>
      </c>
      <c r="D2421" s="122">
        <v>721</v>
      </c>
      <c r="E2421" s="122">
        <f t="shared" si="62"/>
        <v>99.86149584487535</v>
      </c>
      <c r="F2421" s="77">
        <v>6.42</v>
      </c>
      <c r="G2421" s="77" t="s">
        <v>67</v>
      </c>
      <c r="H2421" s="77" t="s">
        <v>67</v>
      </c>
      <c r="J2421" s="77">
        <f t="shared" si="61"/>
        <v>6.42</v>
      </c>
      <c r="K2421" s="103">
        <v>5.67</v>
      </c>
      <c r="L2421" s="104">
        <v>3.12</v>
      </c>
      <c r="M2421" s="105">
        <v>1.9</v>
      </c>
      <c r="N2421" s="76">
        <f t="shared" si="60"/>
        <v>5.67</v>
      </c>
    </row>
    <row r="2422" spans="1:14" x14ac:dyDescent="0.25">
      <c r="A2422" s="100">
        <v>1386</v>
      </c>
      <c r="B2422" s="107">
        <v>34989</v>
      </c>
      <c r="C2422" s="121">
        <v>437.93</v>
      </c>
      <c r="D2422" s="122">
        <v>720.25</v>
      </c>
      <c r="E2422" s="122">
        <f t="shared" si="62"/>
        <v>99.757617728531855</v>
      </c>
      <c r="F2422" s="77">
        <v>4.8099999999999996</v>
      </c>
      <c r="G2422" s="77" t="s">
        <v>67</v>
      </c>
      <c r="H2422" s="77" t="s">
        <v>67</v>
      </c>
      <c r="J2422" s="77">
        <f t="shared" si="61"/>
        <v>4.8099999999999996</v>
      </c>
      <c r="K2422" s="103">
        <v>6.06</v>
      </c>
      <c r="L2422" s="104">
        <v>2.37</v>
      </c>
      <c r="M2422" s="105">
        <v>2.1</v>
      </c>
      <c r="N2422" s="76">
        <f t="shared" si="60"/>
        <v>6.06</v>
      </c>
    </row>
    <row r="2423" spans="1:14" x14ac:dyDescent="0.25">
      <c r="A2423" s="100">
        <v>1387</v>
      </c>
      <c r="B2423" s="107">
        <v>34990</v>
      </c>
      <c r="C2423" s="121">
        <v>437.98</v>
      </c>
      <c r="D2423" s="122">
        <v>721.5</v>
      </c>
      <c r="E2423" s="122">
        <f t="shared" si="62"/>
        <v>99.930747922437675</v>
      </c>
      <c r="F2423" s="77">
        <v>5.34</v>
      </c>
      <c r="G2423" s="77" t="s">
        <v>67</v>
      </c>
      <c r="H2423" s="77" t="s">
        <v>67</v>
      </c>
      <c r="J2423" s="77">
        <f t="shared" si="61"/>
        <v>5.34</v>
      </c>
      <c r="K2423" s="103">
        <v>5.59</v>
      </c>
      <c r="L2423" s="104">
        <v>2.38</v>
      </c>
      <c r="M2423" s="105" t="s">
        <v>67</v>
      </c>
      <c r="N2423" s="76">
        <f t="shared" si="60"/>
        <v>5.59</v>
      </c>
    </row>
    <row r="2424" spans="1:14" x14ac:dyDescent="0.25">
      <c r="A2424" s="100">
        <v>1388</v>
      </c>
      <c r="B2424" s="107">
        <v>34991</v>
      </c>
      <c r="C2424" s="121">
        <v>437.99</v>
      </c>
      <c r="D2424" s="122">
        <v>721.75</v>
      </c>
      <c r="E2424" s="122">
        <f t="shared" si="62"/>
        <v>99.965373961218845</v>
      </c>
      <c r="F2424" s="77">
        <v>6.83</v>
      </c>
      <c r="G2424" s="77" t="s">
        <v>67</v>
      </c>
      <c r="H2424" s="77" t="s">
        <v>67</v>
      </c>
      <c r="J2424" s="77">
        <f t="shared" si="61"/>
        <v>6.83</v>
      </c>
      <c r="K2424" s="103">
        <v>4.83</v>
      </c>
      <c r="L2424" s="104">
        <v>3.4</v>
      </c>
      <c r="M2424" s="105" t="s">
        <v>67</v>
      </c>
      <c r="N2424" s="76">
        <f t="shared" si="60"/>
        <v>4.83</v>
      </c>
    </row>
    <row r="2425" spans="1:14" x14ac:dyDescent="0.25">
      <c r="A2425" s="100">
        <v>1389</v>
      </c>
      <c r="B2425" s="107">
        <v>34992</v>
      </c>
      <c r="C2425" s="121">
        <v>437.91</v>
      </c>
      <c r="D2425" s="122">
        <v>719.75</v>
      </c>
      <c r="E2425" s="122">
        <f t="shared" si="62"/>
        <v>99.68836565096953</v>
      </c>
      <c r="F2425" s="77">
        <v>5.74</v>
      </c>
      <c r="G2425" s="77" t="s">
        <v>67</v>
      </c>
      <c r="H2425" s="77" t="s">
        <v>67</v>
      </c>
      <c r="J2425" s="77">
        <f t="shared" si="61"/>
        <v>5.74</v>
      </c>
      <c r="K2425" s="103">
        <v>2.34</v>
      </c>
      <c r="L2425" s="104">
        <v>2.86</v>
      </c>
      <c r="M2425" s="105" t="s">
        <v>67</v>
      </c>
      <c r="N2425" s="76">
        <f t="shared" si="60"/>
        <v>2.340000000000023</v>
      </c>
    </row>
    <row r="2426" spans="1:14" x14ac:dyDescent="0.25">
      <c r="A2426" s="100">
        <v>1390</v>
      </c>
      <c r="B2426" s="107">
        <v>34993</v>
      </c>
      <c r="C2426" s="121">
        <v>437.77</v>
      </c>
      <c r="D2426" s="122">
        <v>716.35</v>
      </c>
      <c r="E2426" s="122">
        <f t="shared" si="62"/>
        <v>99.217451523545705</v>
      </c>
      <c r="F2426" s="77">
        <v>6.36</v>
      </c>
      <c r="G2426" s="77" t="s">
        <v>67</v>
      </c>
      <c r="H2426" s="77" t="s">
        <v>67</v>
      </c>
      <c r="J2426" s="77">
        <f t="shared" si="61"/>
        <v>6.36</v>
      </c>
      <c r="K2426" s="103">
        <v>5.61</v>
      </c>
      <c r="L2426" s="104">
        <v>3.12</v>
      </c>
      <c r="M2426" s="105">
        <v>11.4</v>
      </c>
      <c r="N2426" s="76">
        <f t="shared" si="60"/>
        <v>5.61</v>
      </c>
    </row>
    <row r="2427" spans="1:14" x14ac:dyDescent="0.25">
      <c r="A2427" s="100">
        <v>1391</v>
      </c>
      <c r="B2427" s="107">
        <v>34994</v>
      </c>
      <c r="C2427" s="121">
        <v>437.74</v>
      </c>
      <c r="D2427" s="122">
        <v>715.6</v>
      </c>
      <c r="E2427" s="122">
        <f t="shared" si="62"/>
        <v>99.11357340720221</v>
      </c>
      <c r="F2427" s="77">
        <v>5.62</v>
      </c>
      <c r="G2427" s="77" t="s">
        <v>67</v>
      </c>
      <c r="H2427" s="77" t="s">
        <v>67</v>
      </c>
      <c r="J2427" s="77">
        <f t="shared" si="61"/>
        <v>5.62</v>
      </c>
      <c r="K2427" s="103">
        <v>4.38</v>
      </c>
      <c r="L2427" s="104">
        <v>2.62</v>
      </c>
      <c r="M2427" s="105">
        <v>0.2</v>
      </c>
      <c r="N2427" s="76">
        <f t="shared" si="60"/>
        <v>4.379999999999991</v>
      </c>
    </row>
    <row r="2428" spans="1:14" x14ac:dyDescent="0.25">
      <c r="A2428" s="100">
        <v>1392</v>
      </c>
      <c r="B2428" s="107">
        <v>34995</v>
      </c>
      <c r="C2428" s="121">
        <v>437.69</v>
      </c>
      <c r="D2428" s="122">
        <v>714.36</v>
      </c>
      <c r="E2428" s="122">
        <f t="shared" si="62"/>
        <v>98.94182825484765</v>
      </c>
      <c r="F2428" s="77">
        <v>3.36</v>
      </c>
      <c r="G2428" s="77" t="s">
        <v>67</v>
      </c>
      <c r="H2428" s="77">
        <v>1.85</v>
      </c>
      <c r="J2428" s="77">
        <f t="shared" si="61"/>
        <v>5.21</v>
      </c>
      <c r="K2428" s="103">
        <v>11.47</v>
      </c>
      <c r="L2428" s="104">
        <v>1.32</v>
      </c>
      <c r="M2428" s="105">
        <v>13.6</v>
      </c>
      <c r="N2428" s="76">
        <f t="shared" si="60"/>
        <v>13.349999999999987</v>
      </c>
    </row>
    <row r="2429" spans="1:14" x14ac:dyDescent="0.25">
      <c r="A2429" s="100">
        <v>1393</v>
      </c>
      <c r="B2429" s="107">
        <v>34996</v>
      </c>
      <c r="C2429" s="121">
        <v>438.02</v>
      </c>
      <c r="D2429" s="122">
        <v>722.5</v>
      </c>
      <c r="E2429" s="122">
        <f t="shared" si="62"/>
        <v>100.06925207756233</v>
      </c>
      <c r="F2429" s="77">
        <v>8.42</v>
      </c>
      <c r="G2429" s="77" t="s">
        <v>67</v>
      </c>
      <c r="H2429" s="77" t="s">
        <v>67</v>
      </c>
      <c r="J2429" s="77">
        <f t="shared" si="61"/>
        <v>8.42</v>
      </c>
      <c r="K2429" s="103">
        <v>7.77</v>
      </c>
      <c r="L2429" s="104">
        <v>4.41</v>
      </c>
      <c r="M2429" s="105">
        <v>2.5</v>
      </c>
      <c r="N2429" s="76">
        <f t="shared" si="60"/>
        <v>5.92</v>
      </c>
    </row>
    <row r="2430" spans="1:14" x14ac:dyDescent="0.25">
      <c r="A2430" s="100">
        <v>1394</v>
      </c>
      <c r="B2430" s="107">
        <v>34997</v>
      </c>
      <c r="C2430" s="121">
        <v>437.92</v>
      </c>
      <c r="D2430" s="122">
        <v>720</v>
      </c>
      <c r="E2430" s="122">
        <f t="shared" si="62"/>
        <v>99.7229916897507</v>
      </c>
      <c r="F2430" s="77">
        <v>8.34</v>
      </c>
      <c r="G2430" s="77" t="s">
        <v>67</v>
      </c>
      <c r="H2430" s="77" t="s">
        <v>67</v>
      </c>
      <c r="J2430" s="77">
        <f t="shared" si="61"/>
        <v>8.34</v>
      </c>
      <c r="K2430" s="103">
        <v>4.4400000000000004</v>
      </c>
      <c r="L2430" s="104">
        <v>4.24</v>
      </c>
      <c r="M2430" s="105">
        <v>8.01</v>
      </c>
      <c r="N2430" s="76">
        <f t="shared" si="60"/>
        <v>4.4400000000000226</v>
      </c>
    </row>
    <row r="2431" spans="1:14" x14ac:dyDescent="0.25">
      <c r="A2431" s="100">
        <v>1395</v>
      </c>
      <c r="B2431" s="107">
        <v>34998</v>
      </c>
      <c r="C2431" s="121">
        <v>437.76</v>
      </c>
      <c r="D2431" s="122">
        <v>716.1</v>
      </c>
      <c r="E2431" s="122">
        <f t="shared" si="62"/>
        <v>99.18282548476455</v>
      </c>
      <c r="F2431" s="77">
        <v>8.85</v>
      </c>
      <c r="G2431" s="77" t="s">
        <v>67</v>
      </c>
      <c r="H2431" s="77" t="s">
        <v>67</v>
      </c>
      <c r="J2431" s="77">
        <f t="shared" si="61"/>
        <v>8.85</v>
      </c>
      <c r="K2431" s="103">
        <v>4.95</v>
      </c>
      <c r="L2431" s="104">
        <v>4.58</v>
      </c>
      <c r="M2431" s="105">
        <v>12.4</v>
      </c>
      <c r="N2431" s="76">
        <f t="shared" si="60"/>
        <v>4.9500000000000224</v>
      </c>
    </row>
    <row r="2432" spans="1:14" x14ac:dyDescent="0.25">
      <c r="A2432" s="100">
        <v>1396</v>
      </c>
      <c r="B2432" s="107">
        <v>34999</v>
      </c>
      <c r="C2432" s="121">
        <v>437.6</v>
      </c>
      <c r="D2432" s="122">
        <v>712.2</v>
      </c>
      <c r="E2432" s="122">
        <f t="shared" si="62"/>
        <v>98.6426592797784</v>
      </c>
      <c r="F2432" s="77">
        <v>7.82</v>
      </c>
      <c r="G2432" s="77" t="s">
        <v>67</v>
      </c>
      <c r="H2432" s="77" t="s">
        <v>67</v>
      </c>
      <c r="J2432" s="77">
        <f t="shared" si="61"/>
        <v>7.82</v>
      </c>
      <c r="K2432" s="103">
        <v>5.32</v>
      </c>
      <c r="L2432" s="104">
        <v>3.99</v>
      </c>
      <c r="M2432" s="105">
        <v>0.1</v>
      </c>
      <c r="N2432" s="76">
        <f t="shared" si="60"/>
        <v>5.32</v>
      </c>
    </row>
    <row r="2433" spans="1:14" x14ac:dyDescent="0.25">
      <c r="A2433" s="100">
        <v>1397</v>
      </c>
      <c r="B2433" s="107">
        <v>35000</v>
      </c>
      <c r="C2433" s="121">
        <v>437.5</v>
      </c>
      <c r="D2433" s="122">
        <v>709.7</v>
      </c>
      <c r="E2433" s="122">
        <f t="shared" si="62"/>
        <v>98.29639889196676</v>
      </c>
      <c r="F2433" s="77">
        <v>6.67</v>
      </c>
      <c r="G2433" s="77" t="s">
        <v>67</v>
      </c>
      <c r="H2433" s="77" t="s">
        <v>67</v>
      </c>
      <c r="J2433" s="77">
        <f t="shared" si="61"/>
        <v>6.67</v>
      </c>
      <c r="K2433" s="103">
        <v>8.92</v>
      </c>
      <c r="L2433" s="104">
        <v>3.35</v>
      </c>
      <c r="M2433" s="105">
        <v>15.5</v>
      </c>
      <c r="N2433" s="76">
        <f t="shared" si="60"/>
        <v>8.92</v>
      </c>
    </row>
    <row r="2434" spans="1:14" x14ac:dyDescent="0.25">
      <c r="A2434" s="100">
        <v>1398</v>
      </c>
      <c r="B2434" s="107">
        <v>35001</v>
      </c>
      <c r="C2434" s="121">
        <v>437.59</v>
      </c>
      <c r="D2434" s="122">
        <v>711.95</v>
      </c>
      <c r="E2434" s="122">
        <f t="shared" si="62"/>
        <v>98.608033240997244</v>
      </c>
      <c r="F2434" s="77">
        <v>4.57</v>
      </c>
      <c r="G2434" s="77" t="s">
        <v>67</v>
      </c>
      <c r="H2434" s="77">
        <v>2.71</v>
      </c>
      <c r="J2434" s="77">
        <f t="shared" si="61"/>
        <v>7.28</v>
      </c>
      <c r="K2434" s="103">
        <v>14.37</v>
      </c>
      <c r="L2434" s="104">
        <v>2.1</v>
      </c>
      <c r="M2434" s="105">
        <v>23</v>
      </c>
      <c r="N2434" s="76">
        <f t="shared" si="60"/>
        <v>17.079999999999956</v>
      </c>
    </row>
    <row r="2435" spans="1:14" x14ac:dyDescent="0.25">
      <c r="A2435" s="100">
        <v>1399</v>
      </c>
      <c r="B2435" s="107">
        <v>35002</v>
      </c>
      <c r="C2435" s="121">
        <v>437.99</v>
      </c>
      <c r="D2435" s="122">
        <v>721.75</v>
      </c>
      <c r="E2435" s="122">
        <f t="shared" si="62"/>
        <v>99.965373961218845</v>
      </c>
      <c r="F2435" s="77">
        <v>10.119999999999999</v>
      </c>
      <c r="G2435" s="77" t="s">
        <v>67</v>
      </c>
      <c r="H2435" s="77">
        <v>3.19</v>
      </c>
      <c r="J2435" s="77">
        <f t="shared" si="61"/>
        <v>13.309999999999999</v>
      </c>
      <c r="K2435" s="103">
        <v>7.66</v>
      </c>
      <c r="L2435" s="104">
        <v>3.67</v>
      </c>
      <c r="M2435" s="105">
        <v>14</v>
      </c>
      <c r="N2435" s="76">
        <f t="shared" si="60"/>
        <v>13.559999999999999</v>
      </c>
    </row>
    <row r="2436" spans="1:14" x14ac:dyDescent="0.25">
      <c r="A2436" s="100">
        <v>1400</v>
      </c>
      <c r="B2436" s="107">
        <v>35003</v>
      </c>
      <c r="C2436" s="121">
        <v>438</v>
      </c>
      <c r="D2436" s="122">
        <v>722</v>
      </c>
      <c r="E2436" s="122">
        <f t="shared" si="62"/>
        <v>100</v>
      </c>
      <c r="F2436" s="77">
        <v>11.15</v>
      </c>
      <c r="G2436" s="77" t="s">
        <v>67</v>
      </c>
      <c r="H2436" s="77">
        <v>0</v>
      </c>
      <c r="J2436" s="77">
        <f t="shared" si="61"/>
        <v>11.15</v>
      </c>
      <c r="K2436" s="103">
        <v>7.21</v>
      </c>
      <c r="L2436" s="104">
        <v>4.01</v>
      </c>
      <c r="M2436" s="105">
        <v>2.2999999999999998</v>
      </c>
      <c r="N2436" s="76">
        <f t="shared" si="60"/>
        <v>10.4</v>
      </c>
    </row>
    <row r="2437" spans="1:14" x14ac:dyDescent="0.25">
      <c r="A2437" s="100">
        <v>1401</v>
      </c>
      <c r="B2437" s="107">
        <v>35004</v>
      </c>
      <c r="C2437" s="121">
        <v>437.98</v>
      </c>
      <c r="D2437" s="122">
        <v>721.25</v>
      </c>
      <c r="E2437" s="122">
        <f t="shared" si="62"/>
        <v>99.896121883656505</v>
      </c>
      <c r="F2437" s="77">
        <v>8.3000000000000007</v>
      </c>
      <c r="G2437" s="77" t="s">
        <v>67</v>
      </c>
      <c r="H2437" s="77">
        <v>0.8</v>
      </c>
      <c r="J2437" s="77">
        <f t="shared" si="61"/>
        <v>9.1000000000000014</v>
      </c>
      <c r="K2437" s="103">
        <v>9.85</v>
      </c>
      <c r="L2437" s="104">
        <v>4.1500000000000004</v>
      </c>
      <c r="M2437" s="105" t="s">
        <v>67</v>
      </c>
      <c r="N2437" s="76">
        <f t="shared" si="60"/>
        <v>9.8500000000000014</v>
      </c>
    </row>
    <row r="2438" spans="1:14" x14ac:dyDescent="0.25">
      <c r="A2438" s="100">
        <v>1402</v>
      </c>
      <c r="B2438" s="107">
        <v>35005</v>
      </c>
      <c r="C2438" s="121">
        <v>438</v>
      </c>
      <c r="D2438" s="122">
        <v>722</v>
      </c>
      <c r="E2438" s="122">
        <f t="shared" si="62"/>
        <v>100</v>
      </c>
      <c r="F2438" s="77">
        <v>8.52</v>
      </c>
      <c r="G2438" s="77" t="s">
        <v>67</v>
      </c>
      <c r="H2438" s="77">
        <v>1.23</v>
      </c>
      <c r="J2438" s="77">
        <f t="shared" si="61"/>
        <v>9.75</v>
      </c>
      <c r="K2438" s="103">
        <v>9.25</v>
      </c>
      <c r="L2438" s="104">
        <v>4.4400000000000004</v>
      </c>
      <c r="M2438" s="105">
        <v>13.9</v>
      </c>
      <c r="N2438" s="76">
        <f t="shared" si="60"/>
        <v>9.25</v>
      </c>
    </row>
    <row r="2439" spans="1:14" x14ac:dyDescent="0.25">
      <c r="A2439" s="100">
        <v>1403</v>
      </c>
      <c r="B2439" s="107">
        <v>35006</v>
      </c>
      <c r="C2439" s="121">
        <v>438.98</v>
      </c>
      <c r="D2439" s="122">
        <v>721.5</v>
      </c>
      <c r="E2439" s="122">
        <f t="shared" si="62"/>
        <v>99.930747922437675</v>
      </c>
      <c r="F2439" s="77">
        <v>7.81</v>
      </c>
      <c r="G2439" s="77" t="s">
        <v>67</v>
      </c>
      <c r="H2439" s="77">
        <v>0.59</v>
      </c>
      <c r="J2439" s="77">
        <f t="shared" si="61"/>
        <v>8.4</v>
      </c>
      <c r="K2439" s="103">
        <v>6.55</v>
      </c>
      <c r="L2439" s="104">
        <v>4.0199999999999996</v>
      </c>
      <c r="M2439" s="105">
        <v>1.2</v>
      </c>
      <c r="N2439" s="76">
        <f t="shared" si="60"/>
        <v>-3.3499999999999996</v>
      </c>
    </row>
    <row r="2440" spans="1:14" x14ac:dyDescent="0.25">
      <c r="A2440" s="100">
        <v>1404</v>
      </c>
      <c r="B2440" s="107">
        <v>35007</v>
      </c>
      <c r="C2440" s="121">
        <v>437.91</v>
      </c>
      <c r="D2440" s="122">
        <v>709.75</v>
      </c>
      <c r="E2440" s="122">
        <f t="shared" si="62"/>
        <v>98.303324099722985</v>
      </c>
      <c r="F2440" s="77">
        <v>6.43</v>
      </c>
      <c r="G2440" s="77" t="s">
        <v>67</v>
      </c>
      <c r="H2440" s="77" t="s">
        <v>67</v>
      </c>
      <c r="J2440" s="77">
        <f t="shared" si="61"/>
        <v>6.43</v>
      </c>
      <c r="K2440" s="103">
        <v>4.74</v>
      </c>
      <c r="L2440" s="104">
        <v>3.33</v>
      </c>
      <c r="M2440" s="105">
        <v>6.5</v>
      </c>
      <c r="N2440" s="76">
        <f t="shared" ref="N2440:N2503" si="63">+D2441-D2440+J2440</f>
        <v>4.7399999999999451</v>
      </c>
    </row>
    <row r="2441" spans="1:14" x14ac:dyDescent="0.25">
      <c r="A2441" s="100">
        <v>1405</v>
      </c>
      <c r="B2441" s="107">
        <v>35008</v>
      </c>
      <c r="C2441" s="121">
        <v>437.84</v>
      </c>
      <c r="D2441" s="122">
        <v>708.06</v>
      </c>
      <c r="E2441" s="122">
        <f t="shared" si="62"/>
        <v>98.069252077562325</v>
      </c>
      <c r="F2441" s="77">
        <v>6.84</v>
      </c>
      <c r="G2441" s="77" t="s">
        <v>67</v>
      </c>
      <c r="H2441" s="77">
        <v>10.08</v>
      </c>
      <c r="J2441" s="77">
        <f t="shared" si="61"/>
        <v>16.920000000000002</v>
      </c>
      <c r="K2441" s="103">
        <v>24.11</v>
      </c>
      <c r="L2441" s="104">
        <v>3.29</v>
      </c>
      <c r="M2441" s="105">
        <v>35.200000000000003</v>
      </c>
      <c r="N2441" s="76">
        <f t="shared" si="63"/>
        <v>34.080000000000084</v>
      </c>
    </row>
    <row r="2442" spans="1:14" x14ac:dyDescent="0.25">
      <c r="A2442" s="100">
        <v>1406</v>
      </c>
      <c r="B2442" s="107">
        <v>35009</v>
      </c>
      <c r="C2442" s="121">
        <v>438.13</v>
      </c>
      <c r="D2442" s="122">
        <v>725.22</v>
      </c>
      <c r="E2442" s="122">
        <f t="shared" si="62"/>
        <v>100.44598337950139</v>
      </c>
      <c r="F2442" s="77">
        <v>6.48</v>
      </c>
      <c r="G2442" s="77" t="s">
        <v>67</v>
      </c>
      <c r="H2442" s="77">
        <v>38.729999999999997</v>
      </c>
      <c r="J2442" s="77">
        <f t="shared" si="61"/>
        <v>45.209999999999994</v>
      </c>
      <c r="K2442" s="103">
        <v>44.24</v>
      </c>
      <c r="L2442" s="104">
        <v>3.2</v>
      </c>
      <c r="M2442" s="105">
        <v>14.7</v>
      </c>
      <c r="N2442" s="76">
        <f t="shared" si="63"/>
        <v>44.239999999999966</v>
      </c>
    </row>
    <row r="2443" spans="1:14" x14ac:dyDescent="0.25">
      <c r="A2443" s="100">
        <v>1407</v>
      </c>
      <c r="B2443" s="107">
        <v>35010</v>
      </c>
      <c r="C2443" s="121">
        <v>438.09</v>
      </c>
      <c r="D2443" s="122">
        <v>724.25</v>
      </c>
      <c r="E2443" s="122">
        <f t="shared" si="62"/>
        <v>100.31163434903047</v>
      </c>
      <c r="F2443" s="77">
        <v>7.69</v>
      </c>
      <c r="G2443" s="77">
        <v>20.45</v>
      </c>
      <c r="H2443" s="77">
        <v>22.7</v>
      </c>
      <c r="J2443" s="77">
        <f t="shared" si="61"/>
        <v>50.84</v>
      </c>
      <c r="K2443" s="103">
        <v>31.81</v>
      </c>
      <c r="L2443" s="104">
        <v>3.92</v>
      </c>
      <c r="M2443" s="105">
        <v>11.1</v>
      </c>
      <c r="N2443" s="76">
        <f t="shared" si="63"/>
        <v>51.09</v>
      </c>
    </row>
    <row r="2444" spans="1:14" x14ac:dyDescent="0.25">
      <c r="A2444" s="100">
        <v>1408</v>
      </c>
      <c r="B2444" s="107">
        <v>35011</v>
      </c>
      <c r="C2444" s="121">
        <v>438.1</v>
      </c>
      <c r="D2444" s="122">
        <v>724.5</v>
      </c>
      <c r="E2444" s="122">
        <f t="shared" si="62"/>
        <v>100.34626038781163</v>
      </c>
      <c r="F2444" s="77">
        <v>7.73</v>
      </c>
      <c r="G2444" s="77">
        <v>22.62</v>
      </c>
      <c r="H2444" s="77">
        <v>7.48</v>
      </c>
      <c r="J2444" s="77">
        <f t="shared" si="61"/>
        <v>37.83</v>
      </c>
      <c r="K2444" s="103">
        <v>28.77</v>
      </c>
      <c r="L2444" s="104">
        <v>3.85</v>
      </c>
      <c r="M2444" s="105">
        <v>1</v>
      </c>
      <c r="N2444" s="76">
        <f t="shared" si="63"/>
        <v>30.910000000000039</v>
      </c>
    </row>
    <row r="2445" spans="1:14" x14ac:dyDescent="0.25">
      <c r="A2445" s="100">
        <v>1409</v>
      </c>
      <c r="B2445" s="107">
        <v>35012</v>
      </c>
      <c r="C2445" s="121">
        <v>437.82</v>
      </c>
      <c r="D2445" s="122">
        <v>717.58</v>
      </c>
      <c r="E2445" s="122">
        <f t="shared" si="62"/>
        <v>99.387811634349035</v>
      </c>
      <c r="F2445" s="77">
        <v>7.97</v>
      </c>
      <c r="G2445" s="77">
        <v>4.3899999999999997</v>
      </c>
      <c r="H2445" s="77" t="s">
        <v>67</v>
      </c>
      <c r="J2445" s="77">
        <f t="shared" si="61"/>
        <v>12.36</v>
      </c>
      <c r="K2445" s="103">
        <v>20.309999999999999</v>
      </c>
      <c r="L2445" s="104">
        <v>4.0599999999999996</v>
      </c>
      <c r="M2445" s="105" t="s">
        <v>67</v>
      </c>
      <c r="N2445" s="76">
        <f t="shared" si="63"/>
        <v>2.079999999999913</v>
      </c>
    </row>
    <row r="2446" spans="1:14" x14ac:dyDescent="0.25">
      <c r="A2446" s="100">
        <v>1410</v>
      </c>
      <c r="B2446" s="107">
        <v>35013</v>
      </c>
      <c r="C2446" s="121">
        <v>437.4</v>
      </c>
      <c r="D2446" s="122">
        <v>707.3</v>
      </c>
      <c r="E2446" s="122">
        <f t="shared" si="62"/>
        <v>97.963988919667585</v>
      </c>
      <c r="F2446" s="77">
        <v>8.5</v>
      </c>
      <c r="G2446" s="77" t="s">
        <v>67</v>
      </c>
      <c r="H2446" s="77" t="s">
        <v>67</v>
      </c>
      <c r="J2446" s="77">
        <f t="shared" si="61"/>
        <v>8.5</v>
      </c>
      <c r="K2446" s="103">
        <v>13.13</v>
      </c>
      <c r="L2446" s="104">
        <v>4.3600000000000003</v>
      </c>
      <c r="M2446" s="105">
        <v>3.2</v>
      </c>
      <c r="N2446" s="76">
        <f t="shared" si="63"/>
        <v>8.7400000000000091</v>
      </c>
    </row>
    <row r="2447" spans="1:14" x14ac:dyDescent="0.25">
      <c r="A2447" s="100">
        <v>1411</v>
      </c>
      <c r="B2447" s="107">
        <v>35014</v>
      </c>
      <c r="C2447" s="121">
        <v>437.41</v>
      </c>
      <c r="D2447" s="122">
        <v>707.54</v>
      </c>
      <c r="E2447" s="122">
        <f t="shared" si="62"/>
        <v>97.997229916897496</v>
      </c>
      <c r="F2447" s="77">
        <v>7.71</v>
      </c>
      <c r="G2447" s="77" t="s">
        <v>67</v>
      </c>
      <c r="H2447" s="77" t="s">
        <v>67</v>
      </c>
      <c r="J2447" s="77">
        <f t="shared" si="61"/>
        <v>7.71</v>
      </c>
      <c r="K2447" s="103">
        <v>14.77</v>
      </c>
      <c r="L2447" s="104">
        <v>3.81</v>
      </c>
      <c r="M2447" s="105">
        <v>35.6</v>
      </c>
      <c r="N2447" s="76">
        <f t="shared" si="63"/>
        <v>14.77000000000006</v>
      </c>
    </row>
    <row r="2448" spans="1:14" x14ac:dyDescent="0.25">
      <c r="A2448" s="100">
        <v>1412</v>
      </c>
      <c r="B2448" s="107">
        <v>35015</v>
      </c>
      <c r="C2448" s="121">
        <v>437.7</v>
      </c>
      <c r="D2448" s="122">
        <v>714.6</v>
      </c>
      <c r="E2448" s="122">
        <f t="shared" si="62"/>
        <v>98.97506925207756</v>
      </c>
      <c r="F2448" s="77">
        <v>7.25</v>
      </c>
      <c r="G2448" s="77">
        <v>28.78</v>
      </c>
      <c r="H2448" s="77" t="s">
        <v>67</v>
      </c>
      <c r="J2448" s="77">
        <f t="shared" si="61"/>
        <v>36.03</v>
      </c>
      <c r="K2448" s="103">
        <v>12.65</v>
      </c>
      <c r="L2448" s="104">
        <v>3.57</v>
      </c>
      <c r="M2448" s="105">
        <v>3.5</v>
      </c>
      <c r="N2448" s="76">
        <f t="shared" si="63"/>
        <v>41.429999999999978</v>
      </c>
    </row>
    <row r="2449" spans="1:14" x14ac:dyDescent="0.25">
      <c r="A2449" s="100">
        <v>1413</v>
      </c>
      <c r="B2449" s="107">
        <v>35016</v>
      </c>
      <c r="C2449" s="121">
        <v>437.92</v>
      </c>
      <c r="D2449" s="122">
        <v>720</v>
      </c>
      <c r="E2449" s="122">
        <f t="shared" si="62"/>
        <v>99.7229916897507</v>
      </c>
      <c r="F2449" s="77">
        <v>8.57</v>
      </c>
      <c r="G2449" s="77">
        <v>25.35</v>
      </c>
      <c r="H2449" s="77">
        <v>2.96</v>
      </c>
      <c r="J2449" s="77">
        <f t="shared" si="61"/>
        <v>36.880000000000003</v>
      </c>
      <c r="K2449" s="103">
        <v>33.06</v>
      </c>
      <c r="L2449" s="104">
        <v>4.3499999999999996</v>
      </c>
      <c r="M2449" s="105">
        <v>50.7</v>
      </c>
      <c r="N2449" s="76">
        <f t="shared" si="63"/>
        <v>37.630000000000003</v>
      </c>
    </row>
    <row r="2450" spans="1:14" x14ac:dyDescent="0.25">
      <c r="A2450" s="100">
        <v>1414</v>
      </c>
      <c r="B2450" s="107">
        <v>35017</v>
      </c>
      <c r="C2450" s="121">
        <v>437.95</v>
      </c>
      <c r="D2450" s="122">
        <v>720.75</v>
      </c>
      <c r="E2450" s="122">
        <f t="shared" si="62"/>
        <v>99.82686980609418</v>
      </c>
      <c r="F2450" s="77">
        <v>8.2899999999999991</v>
      </c>
      <c r="G2450" s="77" t="s">
        <v>67</v>
      </c>
      <c r="H2450" s="77" t="s">
        <v>67</v>
      </c>
      <c r="J2450" s="77">
        <f t="shared" si="61"/>
        <v>8.2899999999999991</v>
      </c>
      <c r="K2450" s="103">
        <v>23.59</v>
      </c>
      <c r="L2450" s="104">
        <v>4.1399999999999997</v>
      </c>
      <c r="M2450" s="105">
        <v>1</v>
      </c>
      <c r="N2450" s="76">
        <f t="shared" si="63"/>
        <v>-1.7599999999999554</v>
      </c>
    </row>
    <row r="2451" spans="1:14" x14ac:dyDescent="0.25">
      <c r="A2451" s="100">
        <v>1415</v>
      </c>
      <c r="B2451" s="107">
        <v>35018</v>
      </c>
      <c r="C2451" s="121">
        <v>437.54</v>
      </c>
      <c r="D2451" s="122">
        <v>710.7</v>
      </c>
      <c r="E2451" s="122">
        <f t="shared" si="62"/>
        <v>98.43490304709141</v>
      </c>
      <c r="F2451" s="77">
        <v>7.26</v>
      </c>
      <c r="G2451" s="77" t="s">
        <v>67</v>
      </c>
      <c r="H2451" s="77" t="s">
        <v>67</v>
      </c>
      <c r="J2451" s="77">
        <f t="shared" si="61"/>
        <v>7.26</v>
      </c>
      <c r="K2451" s="103">
        <v>12.66</v>
      </c>
      <c r="L2451" s="104">
        <v>3.45</v>
      </c>
      <c r="M2451" s="105" t="s">
        <v>67</v>
      </c>
      <c r="N2451" s="76">
        <f t="shared" si="63"/>
        <v>12.659999999999977</v>
      </c>
    </row>
    <row r="2452" spans="1:14" x14ac:dyDescent="0.25">
      <c r="A2452" s="100">
        <v>1416</v>
      </c>
      <c r="B2452" s="107">
        <v>35019</v>
      </c>
      <c r="C2452" s="121">
        <v>437.76</v>
      </c>
      <c r="D2452" s="122">
        <v>716.1</v>
      </c>
      <c r="E2452" s="122">
        <f t="shared" si="62"/>
        <v>99.18282548476455</v>
      </c>
      <c r="F2452" s="77">
        <v>9.07</v>
      </c>
      <c r="G2452" s="77" t="s">
        <v>67</v>
      </c>
      <c r="H2452" s="77" t="s">
        <v>67</v>
      </c>
      <c r="J2452" s="77">
        <f t="shared" si="61"/>
        <v>9.07</v>
      </c>
      <c r="K2452" s="103">
        <v>9.57</v>
      </c>
      <c r="L2452" s="104">
        <v>4.57</v>
      </c>
      <c r="M2452" s="105" t="s">
        <v>67</v>
      </c>
      <c r="N2452" s="76">
        <f t="shared" si="63"/>
        <v>9.57</v>
      </c>
    </row>
    <row r="2453" spans="1:14" x14ac:dyDescent="0.25">
      <c r="A2453" s="100">
        <v>1417</v>
      </c>
      <c r="B2453" s="107">
        <v>35020</v>
      </c>
      <c r="C2453" s="121">
        <v>437.78</v>
      </c>
      <c r="D2453" s="122">
        <v>716.6</v>
      </c>
      <c r="E2453" s="122">
        <f t="shared" si="62"/>
        <v>99.252077562326875</v>
      </c>
      <c r="F2453" s="77">
        <v>7.64</v>
      </c>
      <c r="G2453" s="77" t="s">
        <v>67</v>
      </c>
      <c r="H2453" s="77" t="s">
        <v>67</v>
      </c>
      <c r="J2453" s="77">
        <f t="shared" ref="J2453:J2497" si="64">SUM(F2453:H2453)</f>
        <v>7.64</v>
      </c>
      <c r="K2453" s="103">
        <v>5.16</v>
      </c>
      <c r="L2453" s="104">
        <v>3.82</v>
      </c>
      <c r="M2453" s="105" t="s">
        <v>67</v>
      </c>
      <c r="N2453" s="76">
        <f t="shared" si="63"/>
        <v>5.1599999999999815</v>
      </c>
    </row>
    <row r="2454" spans="1:14" x14ac:dyDescent="0.25">
      <c r="A2454" s="100">
        <v>1418</v>
      </c>
      <c r="B2454" s="107">
        <v>35021</v>
      </c>
      <c r="C2454" s="121">
        <v>437.68</v>
      </c>
      <c r="D2454" s="122">
        <v>714.12</v>
      </c>
      <c r="E2454" s="122">
        <f t="shared" ref="E2454:E2517" si="65">(D2454/722)*100</f>
        <v>98.908587257617725</v>
      </c>
      <c r="F2454" s="77">
        <v>7.74</v>
      </c>
      <c r="G2454" s="77" t="s">
        <v>67</v>
      </c>
      <c r="H2454" s="77" t="s">
        <v>67</v>
      </c>
      <c r="J2454" s="77">
        <f t="shared" si="64"/>
        <v>7.74</v>
      </c>
      <c r="K2454" s="103">
        <v>4.32</v>
      </c>
      <c r="L2454" s="104">
        <v>3.91</v>
      </c>
      <c r="M2454" s="105" t="s">
        <v>67</v>
      </c>
      <c r="N2454" s="76">
        <f t="shared" si="63"/>
        <v>4.3200000000000411</v>
      </c>
    </row>
    <row r="2455" spans="1:14" x14ac:dyDescent="0.25">
      <c r="A2455" s="100">
        <v>1419</v>
      </c>
      <c r="B2455" s="107">
        <v>35022</v>
      </c>
      <c r="C2455" s="121">
        <v>437.54</v>
      </c>
      <c r="D2455" s="122">
        <v>710.7</v>
      </c>
      <c r="E2455" s="122">
        <f t="shared" si="65"/>
        <v>98.43490304709141</v>
      </c>
      <c r="F2455" s="77">
        <v>4.8499999999999996</v>
      </c>
      <c r="G2455" s="77" t="s">
        <v>67</v>
      </c>
      <c r="H2455" s="77" t="s">
        <v>67</v>
      </c>
      <c r="J2455" s="77">
        <f t="shared" si="64"/>
        <v>4.8499999999999996</v>
      </c>
      <c r="K2455" s="103">
        <v>5.6</v>
      </c>
      <c r="L2455" s="104">
        <v>2.19</v>
      </c>
      <c r="M2455" s="105" t="s">
        <v>67</v>
      </c>
      <c r="N2455" s="76">
        <f t="shared" si="63"/>
        <v>5.6</v>
      </c>
    </row>
    <row r="2456" spans="1:14" x14ac:dyDescent="0.25">
      <c r="A2456" s="100">
        <v>1420</v>
      </c>
      <c r="B2456" s="107">
        <v>35023</v>
      </c>
      <c r="C2456" s="121">
        <v>437.57</v>
      </c>
      <c r="D2456" s="122">
        <v>711.45</v>
      </c>
      <c r="E2456" s="122">
        <f t="shared" si="65"/>
        <v>98.538781163434905</v>
      </c>
      <c r="F2456" s="77">
        <v>8.36</v>
      </c>
      <c r="G2456" s="77" t="s">
        <v>67</v>
      </c>
      <c r="H2456" s="77" t="s">
        <v>67</v>
      </c>
      <c r="J2456" s="77">
        <f t="shared" si="64"/>
        <v>8.36</v>
      </c>
      <c r="K2456" s="103">
        <v>3.97</v>
      </c>
      <c r="L2456" s="104">
        <v>4.25</v>
      </c>
      <c r="M2456" s="105" t="s">
        <v>67</v>
      </c>
      <c r="N2456" s="76">
        <f t="shared" si="63"/>
        <v>3.9699999999998994</v>
      </c>
    </row>
    <row r="2457" spans="1:14" x14ac:dyDescent="0.25">
      <c r="A2457" s="100">
        <v>1421</v>
      </c>
      <c r="B2457" s="107">
        <v>35024</v>
      </c>
      <c r="C2457" s="121">
        <v>437.39</v>
      </c>
      <c r="D2457" s="122">
        <v>707.06</v>
      </c>
      <c r="E2457" s="122">
        <f t="shared" si="65"/>
        <v>97.930747922437661</v>
      </c>
      <c r="F2457" s="77">
        <v>8.3800000000000008</v>
      </c>
      <c r="G2457" s="77" t="s">
        <v>67</v>
      </c>
      <c r="H2457" s="77" t="s">
        <v>67</v>
      </c>
      <c r="J2457" s="77">
        <f t="shared" si="64"/>
        <v>8.3800000000000008</v>
      </c>
      <c r="K2457" s="103">
        <v>5.98</v>
      </c>
      <c r="L2457" s="104">
        <v>4.3</v>
      </c>
      <c r="M2457" s="105" t="s">
        <v>67</v>
      </c>
      <c r="N2457" s="76">
        <f t="shared" si="63"/>
        <v>5.9800000000000235</v>
      </c>
    </row>
    <row r="2458" spans="1:14" x14ac:dyDescent="0.25">
      <c r="A2458" s="100">
        <v>1422</v>
      </c>
      <c r="B2458" s="107">
        <v>35025</v>
      </c>
      <c r="C2458" s="121">
        <v>437.29</v>
      </c>
      <c r="D2458" s="122">
        <v>704.66</v>
      </c>
      <c r="E2458" s="122">
        <f t="shared" si="65"/>
        <v>97.5983379501385</v>
      </c>
      <c r="F2458" s="77">
        <v>8.4499999999999993</v>
      </c>
      <c r="G2458" s="77" t="s">
        <v>67</v>
      </c>
      <c r="H2458" s="77" t="s">
        <v>67</v>
      </c>
      <c r="J2458" s="77">
        <f t="shared" si="64"/>
        <v>8.4499999999999993</v>
      </c>
      <c r="K2458" s="103">
        <v>3.79</v>
      </c>
      <c r="L2458" s="104">
        <v>4.29</v>
      </c>
      <c r="M2458" s="105" t="s">
        <v>67</v>
      </c>
      <c r="N2458" s="76">
        <f t="shared" si="63"/>
        <v>3.7900000000000311</v>
      </c>
    </row>
    <row r="2459" spans="1:14" x14ac:dyDescent="0.25">
      <c r="A2459" s="100">
        <v>1423</v>
      </c>
      <c r="B2459" s="107">
        <v>35026</v>
      </c>
      <c r="C2459" s="121">
        <v>437.1</v>
      </c>
      <c r="D2459" s="122">
        <v>700</v>
      </c>
      <c r="E2459" s="122">
        <f t="shared" si="65"/>
        <v>96.95290858725761</v>
      </c>
      <c r="F2459" s="77">
        <v>8.34</v>
      </c>
      <c r="G2459" s="77" t="s">
        <v>67</v>
      </c>
      <c r="H2459" s="77" t="s">
        <v>67</v>
      </c>
      <c r="J2459" s="77">
        <f t="shared" si="64"/>
        <v>8.34</v>
      </c>
      <c r="K2459" s="103">
        <v>6.42</v>
      </c>
      <c r="L2459" s="104">
        <v>4.29</v>
      </c>
      <c r="M2459" s="105" t="s">
        <v>67</v>
      </c>
      <c r="N2459" s="76">
        <f t="shared" si="63"/>
        <v>6.4200000000000408</v>
      </c>
    </row>
    <row r="2460" spans="1:14" x14ac:dyDescent="0.25">
      <c r="A2460" s="100">
        <v>1424</v>
      </c>
      <c r="B2460" s="107">
        <v>35027</v>
      </c>
      <c r="C2460" s="121">
        <v>437.02</v>
      </c>
      <c r="D2460" s="122">
        <v>698.08</v>
      </c>
      <c r="E2460" s="122">
        <f t="shared" si="65"/>
        <v>96.686980609418299</v>
      </c>
      <c r="F2460" s="77">
        <v>8.3000000000000007</v>
      </c>
      <c r="G2460" s="77" t="s">
        <v>67</v>
      </c>
      <c r="H2460" s="77" t="s">
        <v>67</v>
      </c>
      <c r="J2460" s="77">
        <f t="shared" si="64"/>
        <v>8.3000000000000007</v>
      </c>
      <c r="K2460" s="103">
        <v>8.06</v>
      </c>
      <c r="L2460" s="104">
        <v>4.1900000000000004</v>
      </c>
      <c r="M2460" s="105" t="s">
        <v>67</v>
      </c>
      <c r="N2460" s="76">
        <f t="shared" si="63"/>
        <v>8.0599999999999916</v>
      </c>
    </row>
    <row r="2461" spans="1:14" x14ac:dyDescent="0.25">
      <c r="A2461" s="100">
        <v>1425</v>
      </c>
      <c r="B2461" s="107">
        <v>35028</v>
      </c>
      <c r="C2461" s="121">
        <v>437.01</v>
      </c>
      <c r="D2461" s="122">
        <v>697.84</v>
      </c>
      <c r="E2461" s="122">
        <f t="shared" si="65"/>
        <v>96.653739612188375</v>
      </c>
      <c r="F2461" s="77">
        <v>7.58</v>
      </c>
      <c r="G2461" s="77" t="s">
        <v>67</v>
      </c>
      <c r="H2461" s="77" t="s">
        <v>67</v>
      </c>
      <c r="J2461" s="77">
        <f t="shared" si="64"/>
        <v>7.58</v>
      </c>
      <c r="K2461" s="103">
        <v>4.9400000000000004</v>
      </c>
      <c r="L2461" s="104">
        <v>3.87</v>
      </c>
      <c r="M2461" s="105" t="s">
        <v>67</v>
      </c>
      <c r="N2461" s="76">
        <f t="shared" si="63"/>
        <v>4.9400000000000137</v>
      </c>
    </row>
    <row r="2462" spans="1:14" x14ac:dyDescent="0.25">
      <c r="A2462" s="100">
        <v>1426</v>
      </c>
      <c r="B2462" s="107">
        <v>35029</v>
      </c>
      <c r="C2462" s="121">
        <v>436.9</v>
      </c>
      <c r="D2462" s="122">
        <v>695.2</v>
      </c>
      <c r="E2462" s="122">
        <f t="shared" si="65"/>
        <v>96.288088642659289</v>
      </c>
      <c r="F2462" s="77">
        <v>6.71</v>
      </c>
      <c r="G2462" s="77" t="s">
        <v>67</v>
      </c>
      <c r="H2462" s="77" t="s">
        <v>67</v>
      </c>
      <c r="J2462" s="77">
        <f t="shared" si="64"/>
        <v>6.71</v>
      </c>
      <c r="K2462" s="103">
        <v>5.27</v>
      </c>
      <c r="L2462" s="104">
        <v>3.13</v>
      </c>
      <c r="M2462" s="105" t="s">
        <v>67</v>
      </c>
      <c r="N2462" s="76">
        <f t="shared" si="63"/>
        <v>5.2699999999999454</v>
      </c>
    </row>
    <row r="2463" spans="1:14" x14ac:dyDescent="0.25">
      <c r="A2463" s="100">
        <v>1427</v>
      </c>
      <c r="B2463" s="107">
        <v>35030</v>
      </c>
      <c r="C2463" s="121">
        <v>436.84</v>
      </c>
      <c r="D2463" s="122">
        <v>693.76</v>
      </c>
      <c r="E2463" s="122">
        <f t="shared" si="65"/>
        <v>96.08864265927977</v>
      </c>
      <c r="F2463" s="77">
        <v>8.4700000000000006</v>
      </c>
      <c r="G2463" s="77" t="s">
        <v>67</v>
      </c>
      <c r="H2463" s="77" t="s">
        <v>67</v>
      </c>
      <c r="J2463" s="77">
        <f t="shared" si="64"/>
        <v>8.4700000000000006</v>
      </c>
      <c r="K2463" s="103">
        <v>6.31</v>
      </c>
      <c r="L2463" s="104">
        <v>4.28</v>
      </c>
      <c r="M2463" s="105">
        <v>18.100000000000001</v>
      </c>
      <c r="N2463" s="76">
        <f t="shared" si="63"/>
        <v>6.3100000000000325</v>
      </c>
    </row>
    <row r="2464" spans="1:14" x14ac:dyDescent="0.25">
      <c r="A2464" s="100">
        <v>1428</v>
      </c>
      <c r="B2464" s="107">
        <v>35031</v>
      </c>
      <c r="C2464" s="121">
        <v>436.75</v>
      </c>
      <c r="D2464" s="122">
        <v>691.6</v>
      </c>
      <c r="E2464" s="122">
        <f t="shared" si="65"/>
        <v>95.78947368421052</v>
      </c>
      <c r="F2464" s="77">
        <v>8.2100000000000009</v>
      </c>
      <c r="G2464" s="77" t="s">
        <v>67</v>
      </c>
      <c r="H2464" s="77" t="s">
        <v>67</v>
      </c>
      <c r="J2464" s="77">
        <f t="shared" si="64"/>
        <v>8.2100000000000009</v>
      </c>
      <c r="K2464" s="103">
        <v>5.4</v>
      </c>
      <c r="L2464" s="104">
        <v>4.16</v>
      </c>
      <c r="M2464" s="105">
        <v>0.4</v>
      </c>
      <c r="N2464" s="76">
        <f t="shared" si="63"/>
        <v>5.3999999999999417</v>
      </c>
    </row>
    <row r="2465" spans="1:14" x14ac:dyDescent="0.25">
      <c r="A2465" s="100">
        <v>1429</v>
      </c>
      <c r="B2465" s="107">
        <v>35032</v>
      </c>
      <c r="C2465" s="121">
        <v>436.63</v>
      </c>
      <c r="D2465" s="122">
        <v>688.79</v>
      </c>
      <c r="E2465" s="122">
        <f t="shared" si="65"/>
        <v>95.40027700831024</v>
      </c>
      <c r="F2465" s="77">
        <v>8.06</v>
      </c>
      <c r="G2465" s="77" t="s">
        <v>67</v>
      </c>
      <c r="H2465" s="77" t="s">
        <v>67</v>
      </c>
      <c r="J2465" s="77">
        <f t="shared" si="64"/>
        <v>8.06</v>
      </c>
      <c r="K2465" s="103">
        <v>4.6500000000000004</v>
      </c>
      <c r="L2465" s="104">
        <v>4.18</v>
      </c>
      <c r="M2465" s="105" t="s">
        <v>67</v>
      </c>
      <c r="N2465" s="76">
        <f t="shared" si="63"/>
        <v>4.6500000000000323</v>
      </c>
    </row>
    <row r="2466" spans="1:14" x14ac:dyDescent="0.25">
      <c r="A2466" s="100">
        <v>1430</v>
      </c>
      <c r="B2466" s="107">
        <v>35033</v>
      </c>
      <c r="C2466" s="121">
        <v>436.48</v>
      </c>
      <c r="D2466" s="122">
        <v>685.38</v>
      </c>
      <c r="E2466" s="122">
        <f t="shared" si="65"/>
        <v>94.927977839335171</v>
      </c>
      <c r="F2466" s="77">
        <v>8.49</v>
      </c>
      <c r="G2466" s="77" t="s">
        <v>67</v>
      </c>
      <c r="H2466" s="77" t="s">
        <v>67</v>
      </c>
      <c r="J2466" s="77">
        <f t="shared" si="64"/>
        <v>8.49</v>
      </c>
      <c r="K2466" s="103">
        <v>3.78</v>
      </c>
      <c r="L2466" s="104">
        <v>4.26</v>
      </c>
      <c r="M2466" s="105" t="s">
        <v>67</v>
      </c>
      <c r="N2466" s="76">
        <f t="shared" si="63"/>
        <v>3.7799999999999638</v>
      </c>
    </row>
    <row r="2467" spans="1:14" x14ac:dyDescent="0.25">
      <c r="A2467" s="100">
        <v>1431</v>
      </c>
      <c r="B2467" s="107">
        <v>35034</v>
      </c>
      <c r="C2467" s="121">
        <v>436.29</v>
      </c>
      <c r="D2467" s="122">
        <v>680.67</v>
      </c>
      <c r="E2467" s="122">
        <f t="shared" si="65"/>
        <v>94.275623268698055</v>
      </c>
      <c r="F2467" s="77">
        <v>8.3800000000000008</v>
      </c>
      <c r="G2467" s="77" t="s">
        <v>67</v>
      </c>
      <c r="H2467" s="77" t="s">
        <v>67</v>
      </c>
      <c r="J2467" s="77">
        <f t="shared" si="64"/>
        <v>8.3800000000000008</v>
      </c>
      <c r="K2467" s="103">
        <v>4.63</v>
      </c>
      <c r="L2467" s="104">
        <v>4.29</v>
      </c>
      <c r="M2467" s="105">
        <v>1</v>
      </c>
      <c r="N2467" s="76">
        <f t="shared" si="63"/>
        <v>4.6300000000000008</v>
      </c>
    </row>
    <row r="2468" spans="1:14" x14ac:dyDescent="0.25">
      <c r="A2468" s="100">
        <v>1432</v>
      </c>
      <c r="B2468" s="107">
        <v>35035</v>
      </c>
      <c r="C2468" s="121">
        <v>436.13</v>
      </c>
      <c r="D2468" s="122">
        <v>676.92</v>
      </c>
      <c r="E2468" s="122">
        <f t="shared" si="65"/>
        <v>93.756232686980596</v>
      </c>
      <c r="F2468" s="77">
        <v>8.18</v>
      </c>
      <c r="G2468" s="77" t="s">
        <v>67</v>
      </c>
      <c r="H2468" s="77" t="s">
        <v>67</v>
      </c>
      <c r="J2468" s="77">
        <f t="shared" si="64"/>
        <v>8.18</v>
      </c>
      <c r="K2468" s="103">
        <v>4.2</v>
      </c>
      <c r="L2468" s="104">
        <v>4.07</v>
      </c>
      <c r="M2468" s="105" t="s">
        <v>67</v>
      </c>
      <c r="N2468" s="76">
        <f t="shared" si="63"/>
        <v>4.2000000000000952</v>
      </c>
    </row>
    <row r="2469" spans="1:14" x14ac:dyDescent="0.25">
      <c r="A2469" s="100">
        <v>1433</v>
      </c>
      <c r="B2469" s="107">
        <v>35036</v>
      </c>
      <c r="C2469" s="121">
        <v>435.96</v>
      </c>
      <c r="D2469" s="122">
        <v>672.94</v>
      </c>
      <c r="E2469" s="122">
        <f t="shared" si="65"/>
        <v>93.204986149584485</v>
      </c>
      <c r="F2469" s="77">
        <v>7.62</v>
      </c>
      <c r="G2469" s="77" t="s">
        <v>67</v>
      </c>
      <c r="H2469" s="77" t="s">
        <v>67</v>
      </c>
      <c r="J2469" s="77">
        <f t="shared" si="64"/>
        <v>7.62</v>
      </c>
      <c r="K2469" s="103">
        <v>3.42</v>
      </c>
      <c r="L2469" s="104">
        <v>3.8</v>
      </c>
      <c r="M2469" s="105">
        <v>4.7</v>
      </c>
      <c r="N2469" s="76">
        <f t="shared" si="63"/>
        <v>3.4199999999999546</v>
      </c>
    </row>
    <row r="2470" spans="1:14" x14ac:dyDescent="0.25">
      <c r="A2470" s="100">
        <v>1434</v>
      </c>
      <c r="B2470" s="107">
        <v>35037</v>
      </c>
      <c r="C2470" s="121">
        <v>435.78</v>
      </c>
      <c r="D2470" s="122">
        <v>668.74</v>
      </c>
      <c r="E2470" s="122">
        <f t="shared" si="65"/>
        <v>92.62326869806094</v>
      </c>
      <c r="F2470" s="77">
        <v>7.89</v>
      </c>
      <c r="G2470" s="77" t="s">
        <v>67</v>
      </c>
      <c r="H2470" s="77" t="s">
        <v>67</v>
      </c>
      <c r="J2470" s="77">
        <f t="shared" si="64"/>
        <v>7.89</v>
      </c>
      <c r="K2470" s="103">
        <v>5.81</v>
      </c>
      <c r="L2470" s="104">
        <v>3.94</v>
      </c>
      <c r="M2470" s="105">
        <v>12</v>
      </c>
      <c r="N2470" s="76">
        <f t="shared" si="63"/>
        <v>5.8099999999999588</v>
      </c>
    </row>
    <row r="2471" spans="1:14" x14ac:dyDescent="0.25">
      <c r="A2471" s="100">
        <v>1435</v>
      </c>
      <c r="B2471" s="107">
        <v>35038</v>
      </c>
      <c r="C2471" s="121">
        <v>435.69</v>
      </c>
      <c r="D2471" s="122">
        <v>666.66</v>
      </c>
      <c r="E2471" s="122">
        <f t="shared" si="65"/>
        <v>92.335180055401651</v>
      </c>
      <c r="F2471" s="77">
        <v>8.18</v>
      </c>
      <c r="G2471" s="77" t="s">
        <v>67</v>
      </c>
      <c r="H2471" s="77" t="s">
        <v>67</v>
      </c>
      <c r="J2471" s="77">
        <f t="shared" si="64"/>
        <v>8.18</v>
      </c>
      <c r="K2471" s="103">
        <v>5.0999999999999996</v>
      </c>
      <c r="L2471" s="104">
        <v>4.2</v>
      </c>
      <c r="M2471" s="105">
        <v>1</v>
      </c>
      <c r="N2471" s="76">
        <f t="shared" si="63"/>
        <v>5.1000000000000725</v>
      </c>
    </row>
    <row r="2472" spans="1:14" x14ac:dyDescent="0.25">
      <c r="A2472" s="100">
        <v>1436</v>
      </c>
      <c r="B2472" s="107">
        <v>35039</v>
      </c>
      <c r="C2472" s="121">
        <v>435.56</v>
      </c>
      <c r="D2472" s="122">
        <v>663.58</v>
      </c>
      <c r="E2472" s="122">
        <f t="shared" si="65"/>
        <v>91.908587257617739</v>
      </c>
      <c r="F2472" s="77">
        <v>3.51</v>
      </c>
      <c r="G2472" s="77" t="s">
        <v>67</v>
      </c>
      <c r="H2472" s="77" t="s">
        <v>67</v>
      </c>
      <c r="J2472" s="77">
        <f t="shared" si="64"/>
        <v>3.51</v>
      </c>
      <c r="K2472" s="103">
        <v>6.59</v>
      </c>
      <c r="L2472" s="104">
        <v>1.47</v>
      </c>
      <c r="M2472" s="105">
        <v>0.5</v>
      </c>
      <c r="N2472" s="76">
        <f t="shared" si="63"/>
        <v>6.589999999999927</v>
      </c>
    </row>
    <row r="2473" spans="1:14" x14ac:dyDescent="0.25">
      <c r="A2473" s="100">
        <v>1437</v>
      </c>
      <c r="B2473" s="107">
        <v>35040</v>
      </c>
      <c r="C2473" s="121">
        <v>435.69</v>
      </c>
      <c r="D2473" s="122">
        <v>666.66</v>
      </c>
      <c r="E2473" s="122">
        <f t="shared" si="65"/>
        <v>92.335180055401651</v>
      </c>
      <c r="F2473" s="77">
        <v>6.89</v>
      </c>
      <c r="G2473" s="77" t="s">
        <v>67</v>
      </c>
      <c r="H2473" s="77" t="s">
        <v>67</v>
      </c>
      <c r="J2473" s="77">
        <f t="shared" si="64"/>
        <v>6.89</v>
      </c>
      <c r="K2473" s="103">
        <v>4.7300000000000004</v>
      </c>
      <c r="L2473" s="104">
        <v>3.59</v>
      </c>
      <c r="M2473" s="105" t="s">
        <v>67</v>
      </c>
      <c r="N2473" s="76">
        <f t="shared" si="63"/>
        <v>4.7300000000000315</v>
      </c>
    </row>
    <row r="2474" spans="1:14" x14ac:dyDescent="0.25">
      <c r="A2474" s="100">
        <v>1438</v>
      </c>
      <c r="B2474" s="107">
        <v>35041</v>
      </c>
      <c r="C2474" s="121">
        <v>435.6</v>
      </c>
      <c r="D2474" s="122">
        <v>664.5</v>
      </c>
      <c r="E2474" s="122">
        <f t="shared" si="65"/>
        <v>92.036011080332415</v>
      </c>
      <c r="F2474" s="77">
        <v>8.3000000000000007</v>
      </c>
      <c r="G2474" s="77" t="s">
        <v>67</v>
      </c>
      <c r="H2474" s="77" t="s">
        <v>67</v>
      </c>
      <c r="J2474" s="77">
        <f t="shared" si="64"/>
        <v>8.3000000000000007</v>
      </c>
      <c r="K2474" s="103">
        <v>2.5499999999999998</v>
      </c>
      <c r="L2474" s="104">
        <v>4.3</v>
      </c>
      <c r="M2474" s="105" t="s">
        <v>67</v>
      </c>
      <c r="N2474" s="76">
        <f t="shared" si="63"/>
        <v>-17.349999999999977</v>
      </c>
    </row>
    <row r="2475" spans="1:14" x14ac:dyDescent="0.25">
      <c r="A2475" s="100">
        <v>1439</v>
      </c>
      <c r="B2475" s="107">
        <v>35042</v>
      </c>
      <c r="C2475" s="121">
        <v>435.35</v>
      </c>
      <c r="D2475" s="122">
        <v>638.85</v>
      </c>
      <c r="E2475" s="122">
        <f t="shared" si="65"/>
        <v>88.483379501385045</v>
      </c>
      <c r="F2475" s="77">
        <v>7.36</v>
      </c>
      <c r="G2475" s="77" t="s">
        <v>67</v>
      </c>
      <c r="H2475" s="77" t="s">
        <v>67</v>
      </c>
      <c r="J2475" s="77">
        <f t="shared" si="64"/>
        <v>7.36</v>
      </c>
      <c r="K2475" s="103">
        <v>1.17</v>
      </c>
      <c r="L2475" s="104">
        <v>3.81</v>
      </c>
      <c r="M2475" s="105" t="s">
        <v>67</v>
      </c>
      <c r="N2475" s="76">
        <f t="shared" si="63"/>
        <v>23.069999999999922</v>
      </c>
    </row>
    <row r="2476" spans="1:14" x14ac:dyDescent="0.25">
      <c r="A2476" s="100">
        <v>1440</v>
      </c>
      <c r="B2476" s="107">
        <v>35043</v>
      </c>
      <c r="C2476" s="121">
        <v>435.07</v>
      </c>
      <c r="D2476" s="122">
        <v>654.55999999999995</v>
      </c>
      <c r="E2476" s="122">
        <f t="shared" si="65"/>
        <v>90.659279778393341</v>
      </c>
      <c r="F2476" s="77">
        <v>6.4</v>
      </c>
      <c r="G2476" s="77" t="s">
        <v>67</v>
      </c>
      <c r="H2476" s="77" t="s">
        <v>67</v>
      </c>
      <c r="J2476" s="77">
        <f t="shared" si="64"/>
        <v>6.4</v>
      </c>
      <c r="K2476" s="103">
        <v>1.46</v>
      </c>
      <c r="L2476" s="104">
        <v>3.24</v>
      </c>
      <c r="M2476" s="105" t="s">
        <v>67</v>
      </c>
      <c r="N2476" s="76">
        <f t="shared" si="63"/>
        <v>-0.53999999999994053</v>
      </c>
    </row>
    <row r="2477" spans="1:14" x14ac:dyDescent="0.25">
      <c r="A2477" s="100">
        <v>1441</v>
      </c>
      <c r="B2477" s="107">
        <v>35044</v>
      </c>
      <c r="C2477" s="121">
        <v>434.86</v>
      </c>
      <c r="D2477" s="122">
        <v>647.62</v>
      </c>
      <c r="E2477" s="122">
        <f t="shared" si="65"/>
        <v>89.698060941828246</v>
      </c>
      <c r="F2477" s="77">
        <v>8.36</v>
      </c>
      <c r="G2477" s="77" t="s">
        <v>67</v>
      </c>
      <c r="H2477" s="77" t="s">
        <v>67</v>
      </c>
      <c r="J2477" s="77">
        <f t="shared" si="64"/>
        <v>8.36</v>
      </c>
      <c r="K2477" s="103">
        <v>2.3199999999999998</v>
      </c>
      <c r="L2477" s="104">
        <v>4.22</v>
      </c>
      <c r="M2477" s="105">
        <v>1</v>
      </c>
      <c r="N2477" s="76">
        <f t="shared" si="63"/>
        <v>2.3200000000000358</v>
      </c>
    </row>
    <row r="2478" spans="1:14" x14ac:dyDescent="0.25">
      <c r="A2478" s="100">
        <v>1442</v>
      </c>
      <c r="B2478" s="107">
        <v>35045</v>
      </c>
      <c r="C2478" s="121">
        <v>434.59</v>
      </c>
      <c r="D2478" s="122">
        <v>641.58000000000004</v>
      </c>
      <c r="E2478" s="122">
        <f t="shared" si="65"/>
        <v>88.86149584487535</v>
      </c>
      <c r="F2478" s="77">
        <v>8.77</v>
      </c>
      <c r="G2478" s="77" t="s">
        <v>67</v>
      </c>
      <c r="H2478" s="77" t="s">
        <v>67</v>
      </c>
      <c r="J2478" s="77">
        <f t="shared" si="64"/>
        <v>8.77</v>
      </c>
      <c r="K2478" s="103">
        <v>1.76</v>
      </c>
      <c r="L2478" s="104">
        <v>4.38</v>
      </c>
      <c r="M2478" s="105" t="s">
        <v>67</v>
      </c>
      <c r="N2478" s="76">
        <f t="shared" si="63"/>
        <v>1.7600000000000087</v>
      </c>
    </row>
    <row r="2479" spans="1:14" x14ac:dyDescent="0.25">
      <c r="A2479" s="100">
        <v>1443</v>
      </c>
      <c r="B2479" s="107">
        <v>35046</v>
      </c>
      <c r="C2479" s="121">
        <v>434.27</v>
      </c>
      <c r="D2479" s="122">
        <v>634.57000000000005</v>
      </c>
      <c r="E2479" s="122">
        <f t="shared" si="65"/>
        <v>87.890581717451539</v>
      </c>
      <c r="F2479" s="77">
        <v>8.6199999999999992</v>
      </c>
      <c r="G2479" s="77" t="s">
        <v>67</v>
      </c>
      <c r="H2479" s="77" t="s">
        <v>67</v>
      </c>
      <c r="J2479" s="77">
        <f t="shared" si="64"/>
        <v>8.6199999999999992</v>
      </c>
      <c r="K2479" s="103">
        <v>1.43</v>
      </c>
      <c r="L2479" s="104">
        <v>4.2</v>
      </c>
      <c r="M2479" s="105" t="s">
        <v>67</v>
      </c>
      <c r="N2479" s="76">
        <f t="shared" si="63"/>
        <v>1.4299999999999446</v>
      </c>
    </row>
    <row r="2480" spans="1:14" x14ac:dyDescent="0.25">
      <c r="A2480" s="100">
        <v>1444</v>
      </c>
      <c r="B2480" s="107">
        <v>35047</v>
      </c>
      <c r="C2480" s="121">
        <v>433.94</v>
      </c>
      <c r="D2480" s="122">
        <v>627.38</v>
      </c>
      <c r="E2480" s="122">
        <f t="shared" si="65"/>
        <v>86.89473684210526</v>
      </c>
      <c r="F2480" s="77">
        <v>6.51</v>
      </c>
      <c r="G2480" s="77" t="s">
        <v>67</v>
      </c>
      <c r="H2480" s="77" t="s">
        <v>67</v>
      </c>
      <c r="J2480" s="77">
        <f t="shared" si="64"/>
        <v>6.51</v>
      </c>
      <c r="K2480" s="103">
        <v>1.33</v>
      </c>
      <c r="L2480" s="104">
        <v>3.17</v>
      </c>
      <c r="M2480" s="105" t="s">
        <v>67</v>
      </c>
      <c r="N2480" s="76">
        <f t="shared" si="63"/>
        <v>1.3300000000000498</v>
      </c>
    </row>
    <row r="2481" spans="1:14" x14ac:dyDescent="0.25">
      <c r="A2481" s="100">
        <v>1445</v>
      </c>
      <c r="B2481" s="107">
        <v>35048</v>
      </c>
      <c r="C2481" s="121">
        <v>433.7</v>
      </c>
      <c r="D2481" s="122">
        <v>622.20000000000005</v>
      </c>
      <c r="E2481" s="122">
        <f t="shared" si="65"/>
        <v>86.177285318559555</v>
      </c>
      <c r="F2481" s="77">
        <v>7.62</v>
      </c>
      <c r="G2481" s="77" t="s">
        <v>67</v>
      </c>
      <c r="H2481" s="77" t="s">
        <v>67</v>
      </c>
      <c r="J2481" s="77">
        <f t="shared" si="64"/>
        <v>7.62</v>
      </c>
      <c r="K2481" s="103">
        <v>1</v>
      </c>
      <c r="L2481" s="104">
        <v>3.81</v>
      </c>
      <c r="M2481" s="105" t="s">
        <v>67</v>
      </c>
      <c r="N2481" s="76">
        <f t="shared" si="63"/>
        <v>0.99999999999999556</v>
      </c>
    </row>
    <row r="2482" spans="1:14" x14ac:dyDescent="0.25">
      <c r="A2482" s="100">
        <v>1446</v>
      </c>
      <c r="B2482" s="107">
        <v>35049</v>
      </c>
      <c r="C2482" s="121">
        <v>433.39</v>
      </c>
      <c r="D2482" s="122">
        <v>615.58000000000004</v>
      </c>
      <c r="E2482" s="122">
        <f t="shared" si="65"/>
        <v>85.260387811634359</v>
      </c>
      <c r="F2482" s="77">
        <v>6.4</v>
      </c>
      <c r="G2482" s="77" t="s">
        <v>67</v>
      </c>
      <c r="H2482" s="77" t="s">
        <v>67</v>
      </c>
      <c r="J2482" s="77">
        <f t="shared" si="64"/>
        <v>6.4</v>
      </c>
      <c r="K2482" s="103">
        <v>1.27</v>
      </c>
      <c r="L2482" s="104">
        <v>3.06</v>
      </c>
      <c r="M2482" s="105" t="s">
        <v>67</v>
      </c>
      <c r="N2482" s="76">
        <f t="shared" si="63"/>
        <v>1.2700000000000049</v>
      </c>
    </row>
    <row r="2483" spans="1:14" x14ac:dyDescent="0.25">
      <c r="A2483" s="100">
        <v>1447</v>
      </c>
      <c r="B2483" s="107">
        <v>35050</v>
      </c>
      <c r="C2483" s="121">
        <v>433.15</v>
      </c>
      <c r="D2483" s="122">
        <v>610.45000000000005</v>
      </c>
      <c r="E2483" s="122">
        <f t="shared" si="65"/>
        <v>84.54986149584488</v>
      </c>
      <c r="F2483" s="77">
        <v>4.28</v>
      </c>
      <c r="G2483" s="77" t="s">
        <v>67</v>
      </c>
      <c r="H2483" s="77" t="s">
        <v>67</v>
      </c>
      <c r="J2483" s="77">
        <f t="shared" si="64"/>
        <v>4.28</v>
      </c>
      <c r="K2483" s="103">
        <v>1.1299999999999999</v>
      </c>
      <c r="L2483" s="104">
        <v>1.87</v>
      </c>
      <c r="M2483" s="105" t="s">
        <v>67</v>
      </c>
      <c r="N2483" s="76">
        <f t="shared" si="63"/>
        <v>1.1299999999999093</v>
      </c>
    </row>
    <row r="2484" spans="1:14" x14ac:dyDescent="0.25">
      <c r="A2484" s="100">
        <v>1448</v>
      </c>
      <c r="B2484" s="107">
        <v>35051</v>
      </c>
      <c r="C2484" s="121">
        <v>433</v>
      </c>
      <c r="D2484" s="122">
        <v>607.29999999999995</v>
      </c>
      <c r="E2484" s="122">
        <f t="shared" si="65"/>
        <v>84.11357340720221</v>
      </c>
      <c r="F2484" s="77">
        <v>8.52</v>
      </c>
      <c r="G2484" s="77" t="s">
        <v>67</v>
      </c>
      <c r="H2484" s="77" t="s">
        <v>67</v>
      </c>
      <c r="J2484" s="77">
        <f t="shared" si="64"/>
        <v>8.52</v>
      </c>
      <c r="K2484" s="103">
        <v>1.17</v>
      </c>
      <c r="L2484" s="104">
        <v>4.2300000000000004</v>
      </c>
      <c r="M2484" s="105">
        <v>1.6</v>
      </c>
      <c r="N2484" s="76">
        <f t="shared" si="63"/>
        <v>1.1700000000000905</v>
      </c>
    </row>
    <row r="2485" spans="1:14" x14ac:dyDescent="0.25">
      <c r="A2485" s="100">
        <v>1449</v>
      </c>
      <c r="B2485" s="107">
        <v>35052</v>
      </c>
      <c r="C2485" s="121">
        <v>432.65</v>
      </c>
      <c r="D2485" s="122">
        <v>599.95000000000005</v>
      </c>
      <c r="E2485" s="122">
        <f t="shared" si="65"/>
        <v>83.09556786703601</v>
      </c>
      <c r="F2485" s="77">
        <v>9.07</v>
      </c>
      <c r="G2485" s="77" t="s">
        <v>67</v>
      </c>
      <c r="H2485" s="77" t="s">
        <v>67</v>
      </c>
      <c r="J2485" s="77">
        <f t="shared" si="64"/>
        <v>9.07</v>
      </c>
      <c r="K2485" s="103">
        <v>2.2400000000000002</v>
      </c>
      <c r="L2485" s="104">
        <v>4.5199999999999996</v>
      </c>
      <c r="M2485" s="105">
        <v>12</v>
      </c>
      <c r="N2485" s="76">
        <f t="shared" si="63"/>
        <v>2.2399999999999594</v>
      </c>
    </row>
    <row r="2486" spans="1:14" x14ac:dyDescent="0.25">
      <c r="A2486" s="100">
        <v>1450</v>
      </c>
      <c r="B2486" s="107">
        <v>35053</v>
      </c>
      <c r="C2486" s="121">
        <v>432.32</v>
      </c>
      <c r="D2486" s="122">
        <v>593.12</v>
      </c>
      <c r="E2486" s="122">
        <f t="shared" si="65"/>
        <v>82.149584487534625</v>
      </c>
      <c r="F2486" s="77">
        <v>8.76</v>
      </c>
      <c r="G2486" s="77" t="s">
        <v>67</v>
      </c>
      <c r="H2486" s="77" t="s">
        <v>67</v>
      </c>
      <c r="J2486" s="77">
        <f t="shared" si="64"/>
        <v>8.76</v>
      </c>
      <c r="K2486" s="103">
        <v>6.66</v>
      </c>
      <c r="L2486" s="104">
        <v>4.3</v>
      </c>
      <c r="M2486" s="105">
        <v>19.899999999999999</v>
      </c>
      <c r="N2486" s="76">
        <f t="shared" si="63"/>
        <v>6.659999999999977</v>
      </c>
    </row>
    <row r="2487" spans="1:14" x14ac:dyDescent="0.25">
      <c r="A2487" s="100">
        <v>1451</v>
      </c>
      <c r="B2487" s="107">
        <v>35054</v>
      </c>
      <c r="C2487" s="121">
        <v>432.22</v>
      </c>
      <c r="D2487" s="122">
        <v>591.02</v>
      </c>
      <c r="E2487" s="122">
        <f t="shared" si="65"/>
        <v>81.85872576177286</v>
      </c>
      <c r="F2487" s="77">
        <v>8.2100000000000009</v>
      </c>
      <c r="G2487" s="77" t="s">
        <v>67</v>
      </c>
      <c r="H2487" s="77" t="s">
        <v>67</v>
      </c>
      <c r="J2487" s="77">
        <f t="shared" si="64"/>
        <v>8.2100000000000009</v>
      </c>
      <c r="K2487" s="103">
        <v>2.93</v>
      </c>
      <c r="L2487" s="104">
        <v>4.05</v>
      </c>
      <c r="M2487" s="105">
        <v>2</v>
      </c>
      <c r="N2487" s="76">
        <f t="shared" si="63"/>
        <v>2.9300000000000281</v>
      </c>
    </row>
    <row r="2488" spans="1:14" x14ac:dyDescent="0.25">
      <c r="A2488" s="100">
        <v>1452</v>
      </c>
      <c r="B2488" s="107">
        <v>35055</v>
      </c>
      <c r="C2488" s="121">
        <v>431.96</v>
      </c>
      <c r="D2488" s="122">
        <v>585.74</v>
      </c>
      <c r="E2488" s="122">
        <f t="shared" si="65"/>
        <v>81.12742382271469</v>
      </c>
      <c r="F2488" s="77">
        <v>8.6999999999999993</v>
      </c>
      <c r="G2488" s="77" t="s">
        <v>67</v>
      </c>
      <c r="H2488" s="77" t="s">
        <v>67</v>
      </c>
      <c r="J2488" s="77">
        <f t="shared" si="64"/>
        <v>8.6999999999999993</v>
      </c>
      <c r="K2488" s="103">
        <v>2.76</v>
      </c>
      <c r="L2488" s="104">
        <v>4.38</v>
      </c>
      <c r="M2488" s="105">
        <v>3.2</v>
      </c>
      <c r="N2488" s="76">
        <f t="shared" si="63"/>
        <v>2.7599999999999447</v>
      </c>
    </row>
    <row r="2489" spans="1:14" x14ac:dyDescent="0.25">
      <c r="A2489" s="100">
        <v>1453</v>
      </c>
      <c r="B2489" s="107">
        <v>35056</v>
      </c>
      <c r="C2489" s="121">
        <v>431.67</v>
      </c>
      <c r="D2489" s="122">
        <v>579.79999999999995</v>
      </c>
      <c r="E2489" s="122">
        <f t="shared" si="65"/>
        <v>80.30470914127423</v>
      </c>
      <c r="F2489" s="77">
        <v>8.6300000000000008</v>
      </c>
      <c r="G2489" s="77" t="s">
        <v>67</v>
      </c>
      <c r="H2489" s="77" t="s">
        <v>67</v>
      </c>
      <c r="J2489" s="77">
        <f t="shared" si="64"/>
        <v>8.6300000000000008</v>
      </c>
      <c r="K2489" s="103">
        <v>3.73</v>
      </c>
      <c r="L2489" s="104">
        <v>4.34</v>
      </c>
      <c r="M2489" s="105">
        <v>24.9</v>
      </c>
      <c r="N2489" s="76">
        <f t="shared" si="63"/>
        <v>3.7300000000000235</v>
      </c>
    </row>
    <row r="2490" spans="1:14" x14ac:dyDescent="0.25">
      <c r="A2490" s="100">
        <v>1454</v>
      </c>
      <c r="B2490" s="107">
        <v>35057</v>
      </c>
      <c r="C2490" s="121">
        <v>431.43</v>
      </c>
      <c r="D2490" s="122">
        <v>574.9</v>
      </c>
      <c r="E2490" s="122">
        <f t="shared" si="65"/>
        <v>79.62603878116343</v>
      </c>
      <c r="F2490" s="77">
        <v>6.22</v>
      </c>
      <c r="G2490" s="77" t="s">
        <v>67</v>
      </c>
      <c r="H2490" s="77" t="s">
        <v>67</v>
      </c>
      <c r="J2490" s="77">
        <f t="shared" si="64"/>
        <v>6.22</v>
      </c>
      <c r="K2490" s="103">
        <v>8.8800000000000008</v>
      </c>
      <c r="L2490" s="104">
        <v>3.2</v>
      </c>
      <c r="M2490" s="105">
        <v>12.4</v>
      </c>
      <c r="N2490" s="76">
        <f t="shared" si="63"/>
        <v>8.879999999999967</v>
      </c>
    </row>
    <row r="2491" spans="1:14" x14ac:dyDescent="0.25">
      <c r="A2491" s="100">
        <v>1455</v>
      </c>
      <c r="B2491" s="107">
        <v>35058</v>
      </c>
      <c r="C2491" s="121">
        <v>431.56</v>
      </c>
      <c r="D2491" s="122">
        <v>577.55999999999995</v>
      </c>
      <c r="E2491" s="122">
        <f t="shared" si="65"/>
        <v>79.994459833795005</v>
      </c>
      <c r="F2491" s="77">
        <v>5.19</v>
      </c>
      <c r="G2491" s="77" t="s">
        <v>67</v>
      </c>
      <c r="H2491" s="77" t="s">
        <v>67</v>
      </c>
      <c r="J2491" s="77">
        <f t="shared" si="64"/>
        <v>5.19</v>
      </c>
      <c r="K2491" s="103">
        <v>3.53</v>
      </c>
      <c r="L2491" s="104">
        <v>2.63</v>
      </c>
      <c r="M2491" s="105">
        <v>0</v>
      </c>
      <c r="N2491" s="76">
        <f t="shared" si="63"/>
        <v>3.5300000000000322</v>
      </c>
    </row>
    <row r="2492" spans="1:14" x14ac:dyDescent="0.25">
      <c r="A2492" s="100">
        <v>1456</v>
      </c>
      <c r="B2492" s="107">
        <v>35059</v>
      </c>
      <c r="C2492" s="121">
        <v>431.48</v>
      </c>
      <c r="D2492" s="122">
        <v>575.9</v>
      </c>
      <c r="E2492" s="122">
        <f t="shared" si="65"/>
        <v>79.76454293628808</v>
      </c>
      <c r="F2492" s="77">
        <v>7.39</v>
      </c>
      <c r="G2492" s="77" t="s">
        <v>67</v>
      </c>
      <c r="H2492" s="77" t="s">
        <v>67</v>
      </c>
      <c r="J2492" s="77">
        <f t="shared" si="64"/>
        <v>7.39</v>
      </c>
      <c r="K2492" s="103">
        <v>2.79</v>
      </c>
      <c r="L2492" s="104">
        <v>3.68</v>
      </c>
      <c r="M2492" s="105">
        <v>0</v>
      </c>
      <c r="N2492" s="76">
        <f t="shared" si="63"/>
        <v>2.7899999999999769</v>
      </c>
    </row>
    <row r="2493" spans="1:14" x14ac:dyDescent="0.25">
      <c r="A2493" s="100">
        <v>1457</v>
      </c>
      <c r="B2493" s="107">
        <v>35060</v>
      </c>
      <c r="C2493" s="121">
        <v>431.25</v>
      </c>
      <c r="D2493" s="122">
        <v>571.29999999999995</v>
      </c>
      <c r="E2493" s="122">
        <f t="shared" si="65"/>
        <v>79.127423822714675</v>
      </c>
      <c r="F2493" s="77">
        <v>6.82</v>
      </c>
      <c r="G2493" s="77" t="s">
        <v>67</v>
      </c>
      <c r="H2493" s="77" t="s">
        <v>67</v>
      </c>
      <c r="J2493" s="77">
        <f t="shared" si="64"/>
        <v>6.82</v>
      </c>
      <c r="K2493" s="103">
        <f>D2494-D2493++F2493</f>
        <v>2.0200000000000458</v>
      </c>
      <c r="L2493" s="104">
        <v>3.53</v>
      </c>
      <c r="M2493" s="105">
        <v>1.4</v>
      </c>
      <c r="N2493" s="76">
        <f t="shared" si="63"/>
        <v>2.0200000000000458</v>
      </c>
    </row>
    <row r="2494" spans="1:14" x14ac:dyDescent="0.25">
      <c r="A2494" s="100">
        <v>1458</v>
      </c>
      <c r="B2494" s="107">
        <v>35061</v>
      </c>
      <c r="C2494" s="121">
        <v>431.01</v>
      </c>
      <c r="D2494" s="122">
        <v>566.5</v>
      </c>
      <c r="E2494" s="122">
        <f t="shared" si="65"/>
        <v>78.46260387811634</v>
      </c>
      <c r="F2494" s="77">
        <v>7.74</v>
      </c>
      <c r="G2494" s="77" t="s">
        <v>67</v>
      </c>
      <c r="H2494" s="77" t="s">
        <v>67</v>
      </c>
      <c r="J2494" s="77">
        <f t="shared" si="64"/>
        <v>7.74</v>
      </c>
      <c r="K2494" s="103">
        <f>D2495-D2494++F2494</f>
        <v>1.3500000000000139</v>
      </c>
      <c r="L2494" s="104">
        <v>3.91</v>
      </c>
      <c r="M2494" s="105">
        <v>0</v>
      </c>
      <c r="N2494" s="76">
        <f t="shared" si="63"/>
        <v>1.3500000000000139</v>
      </c>
    </row>
    <row r="2495" spans="1:14" x14ac:dyDescent="0.25">
      <c r="A2495" s="100">
        <v>1459</v>
      </c>
      <c r="B2495" s="107">
        <v>35062</v>
      </c>
      <c r="C2495" s="121">
        <v>430.69</v>
      </c>
      <c r="D2495" s="122">
        <v>560.11</v>
      </c>
      <c r="E2495" s="122">
        <f t="shared" si="65"/>
        <v>77.57756232686981</v>
      </c>
      <c r="F2495" s="77">
        <v>8.41</v>
      </c>
      <c r="G2495" s="77" t="s">
        <v>67</v>
      </c>
      <c r="H2495" s="77" t="s">
        <v>67</v>
      </c>
      <c r="J2495" s="77">
        <f t="shared" si="64"/>
        <v>8.41</v>
      </c>
      <c r="K2495" s="103">
        <f>D2496-D2495++F2495</f>
        <v>1.3700000000000365</v>
      </c>
      <c r="L2495" s="104">
        <v>4.22</v>
      </c>
      <c r="M2495" s="105">
        <v>0</v>
      </c>
      <c r="N2495" s="76">
        <f t="shared" si="63"/>
        <v>1.3700000000000365</v>
      </c>
    </row>
    <row r="2496" spans="1:14" x14ac:dyDescent="0.25">
      <c r="A2496" s="100">
        <v>1460</v>
      </c>
      <c r="B2496" s="107">
        <v>35063</v>
      </c>
      <c r="C2496" s="121">
        <v>430.33</v>
      </c>
      <c r="D2496" s="122">
        <v>553.07000000000005</v>
      </c>
      <c r="E2496" s="122">
        <f t="shared" si="65"/>
        <v>76.60249307479225</v>
      </c>
      <c r="F2496" s="77">
        <v>6.62</v>
      </c>
      <c r="G2496" s="77" t="s">
        <v>67</v>
      </c>
      <c r="H2496" s="77" t="s">
        <v>67</v>
      </c>
      <c r="J2496" s="77">
        <f t="shared" si="64"/>
        <v>6.62</v>
      </c>
      <c r="K2496" s="103">
        <f>D2497-D2496++F2496</f>
        <v>1.1499999999999728</v>
      </c>
      <c r="L2496" s="104">
        <v>3.34</v>
      </c>
      <c r="M2496" s="105">
        <v>0</v>
      </c>
      <c r="N2496" s="76">
        <f t="shared" si="63"/>
        <v>1.1499999999999728</v>
      </c>
    </row>
    <row r="2497" spans="1:14" x14ac:dyDescent="0.25">
      <c r="A2497" s="100">
        <v>1461</v>
      </c>
      <c r="B2497" s="107">
        <v>35064</v>
      </c>
      <c r="C2497" s="121">
        <v>430.55</v>
      </c>
      <c r="D2497" s="122">
        <v>547.6</v>
      </c>
      <c r="E2497" s="122">
        <f t="shared" si="65"/>
        <v>75.84487534626038</v>
      </c>
      <c r="F2497" s="77">
        <v>5.28</v>
      </c>
      <c r="G2497" s="77" t="s">
        <v>67</v>
      </c>
      <c r="H2497" s="77" t="s">
        <v>67</v>
      </c>
      <c r="J2497" s="77">
        <f t="shared" si="64"/>
        <v>5.28</v>
      </c>
      <c r="K2497" s="103">
        <f>543.5-547.6+5.28</f>
        <v>1.1799999999999775</v>
      </c>
      <c r="L2497" s="104">
        <v>2.64</v>
      </c>
      <c r="M2497" s="105">
        <v>4.2</v>
      </c>
      <c r="N2497" s="76">
        <f t="shared" si="63"/>
        <v>-542.32000000000005</v>
      </c>
    </row>
    <row r="2498" spans="1:14" x14ac:dyDescent="0.25">
      <c r="B2498" s="99" t="s">
        <v>72</v>
      </c>
      <c r="C2498" s="124"/>
      <c r="D2498" s="125"/>
      <c r="E2498" s="125"/>
      <c r="F2498" s="117">
        <f>SUM(F2133:F2497)</f>
        <v>2333.7699999999977</v>
      </c>
      <c r="G2498" s="117">
        <f t="shared" ref="G2498:M2498" si="66">SUM(G2133:G2497)</f>
        <v>101.59</v>
      </c>
      <c r="H2498" s="117">
        <f t="shared" si="66"/>
        <v>95.08</v>
      </c>
      <c r="I2498" s="117"/>
      <c r="J2498" s="117">
        <f t="shared" si="66"/>
        <v>2530.4399999999987</v>
      </c>
      <c r="K2498" s="118">
        <f t="shared" si="66"/>
        <v>2418.58</v>
      </c>
      <c r="L2498" s="119">
        <f t="shared" si="66"/>
        <v>1086.4800000000009</v>
      </c>
      <c r="M2498" s="120">
        <f t="shared" si="66"/>
        <v>1131.8700000000006</v>
      </c>
      <c r="N2498" s="76">
        <f t="shared" si="63"/>
        <v>3075.9399999999987</v>
      </c>
    </row>
    <row r="2499" spans="1:14" x14ac:dyDescent="0.25">
      <c r="A2499" s="100">
        <v>1462</v>
      </c>
      <c r="B2499" s="99">
        <v>35065</v>
      </c>
      <c r="C2499" s="121">
        <v>429.84</v>
      </c>
      <c r="D2499" s="122">
        <v>545.5</v>
      </c>
      <c r="E2499" s="122">
        <f t="shared" si="65"/>
        <v>75.554016620498615</v>
      </c>
      <c r="F2499" s="77">
        <v>5.17</v>
      </c>
      <c r="G2499" s="77">
        <v>0</v>
      </c>
      <c r="H2499" s="77">
        <v>0</v>
      </c>
      <c r="J2499" s="77">
        <f t="shared" ref="J2499:J2562" si="67">SUM(F2499:H2499)</f>
        <v>5.17</v>
      </c>
      <c r="K2499" s="103">
        <v>1.07</v>
      </c>
      <c r="L2499" s="104">
        <v>2.5099999999999998</v>
      </c>
      <c r="M2499" s="105">
        <v>3.6</v>
      </c>
      <c r="N2499" s="76">
        <f t="shared" si="63"/>
        <v>-0.93000000000002281</v>
      </c>
    </row>
    <row r="2500" spans="1:14" x14ac:dyDescent="0.25">
      <c r="A2500" s="100">
        <v>1463</v>
      </c>
      <c r="B2500" s="107">
        <v>35066</v>
      </c>
      <c r="C2500" s="121">
        <v>429.67</v>
      </c>
      <c r="D2500" s="122">
        <v>539.4</v>
      </c>
      <c r="E2500" s="122">
        <f t="shared" si="65"/>
        <v>74.70914127423822</v>
      </c>
      <c r="F2500" s="77">
        <v>7.27</v>
      </c>
      <c r="G2500" s="77">
        <v>0</v>
      </c>
      <c r="H2500" s="77">
        <v>0</v>
      </c>
      <c r="J2500" s="77">
        <f t="shared" si="67"/>
        <v>7.27</v>
      </c>
      <c r="K2500" s="103">
        <v>3.06</v>
      </c>
      <c r="L2500" s="104">
        <v>3.58</v>
      </c>
      <c r="M2500" s="105">
        <v>24.2</v>
      </c>
      <c r="N2500" s="76">
        <f t="shared" si="63"/>
        <v>3.0600000000000769</v>
      </c>
    </row>
    <row r="2501" spans="1:14" x14ac:dyDescent="0.25">
      <c r="A2501" s="100">
        <v>1464</v>
      </c>
      <c r="B2501" s="107">
        <v>35067</v>
      </c>
      <c r="C2501" s="121">
        <v>429.41</v>
      </c>
      <c r="D2501" s="122">
        <v>535.19000000000005</v>
      </c>
      <c r="E2501" s="122">
        <f t="shared" si="65"/>
        <v>74.126038781163444</v>
      </c>
      <c r="F2501" s="77">
        <v>5.62</v>
      </c>
      <c r="G2501" s="77">
        <v>0</v>
      </c>
      <c r="H2501" s="77">
        <v>0</v>
      </c>
      <c r="J2501" s="77">
        <f t="shared" si="67"/>
        <v>5.62</v>
      </c>
      <c r="K2501" s="103">
        <v>2.5299999999999998</v>
      </c>
      <c r="L2501" s="104">
        <v>2.75</v>
      </c>
      <c r="M2501" s="105">
        <v>2.1</v>
      </c>
      <c r="N2501" s="76">
        <f t="shared" si="63"/>
        <v>2.5299999999999683</v>
      </c>
    </row>
    <row r="2502" spans="1:14" x14ac:dyDescent="0.25">
      <c r="A2502" s="100">
        <v>1465</v>
      </c>
      <c r="B2502" s="107">
        <v>35068</v>
      </c>
      <c r="C2502" s="121">
        <v>429.23</v>
      </c>
      <c r="D2502" s="122">
        <v>532.1</v>
      </c>
      <c r="E2502" s="122">
        <f t="shared" si="65"/>
        <v>73.69806094182826</v>
      </c>
      <c r="F2502" s="77">
        <v>8.06</v>
      </c>
      <c r="G2502" s="77">
        <v>0</v>
      </c>
      <c r="H2502" s="77">
        <v>0</v>
      </c>
      <c r="J2502" s="77">
        <f t="shared" si="67"/>
        <v>8.06</v>
      </c>
      <c r="K2502" s="103">
        <v>1.55</v>
      </c>
      <c r="L2502" s="104">
        <v>4.03</v>
      </c>
      <c r="M2502" s="105" t="s">
        <v>67</v>
      </c>
      <c r="N2502" s="76">
        <f t="shared" si="63"/>
        <v>1.5099999999999323</v>
      </c>
    </row>
    <row r="2503" spans="1:14" x14ac:dyDescent="0.25">
      <c r="A2503" s="100">
        <v>1466</v>
      </c>
      <c r="B2503" s="107">
        <v>35069</v>
      </c>
      <c r="C2503" s="121">
        <v>428.01</v>
      </c>
      <c r="D2503" s="122">
        <v>525.54999999999995</v>
      </c>
      <c r="E2503" s="122">
        <f t="shared" si="65"/>
        <v>72.790858725761765</v>
      </c>
      <c r="F2503" s="77">
        <v>6.35</v>
      </c>
      <c r="G2503" s="77">
        <v>0</v>
      </c>
      <c r="H2503" s="77">
        <v>0</v>
      </c>
      <c r="J2503" s="77">
        <f t="shared" si="67"/>
        <v>6.35</v>
      </c>
      <c r="K2503" s="103">
        <v>1.26</v>
      </c>
      <c r="L2503" s="104">
        <v>3.09</v>
      </c>
      <c r="M2503" s="105" t="s">
        <v>67</v>
      </c>
      <c r="N2503" s="76">
        <f t="shared" si="63"/>
        <v>1.2600000000000815</v>
      </c>
    </row>
    <row r="2504" spans="1:14" x14ac:dyDescent="0.25">
      <c r="A2504" s="100">
        <v>1467</v>
      </c>
      <c r="B2504" s="107">
        <v>35070</v>
      </c>
      <c r="C2504" s="121">
        <v>428.64</v>
      </c>
      <c r="D2504" s="122">
        <v>520.46</v>
      </c>
      <c r="E2504" s="122">
        <f t="shared" si="65"/>
        <v>72.085872576177294</v>
      </c>
      <c r="F2504" s="77">
        <v>6.35</v>
      </c>
      <c r="G2504" s="77">
        <v>0</v>
      </c>
      <c r="H2504" s="77">
        <v>0</v>
      </c>
      <c r="J2504" s="77">
        <f t="shared" si="67"/>
        <v>6.35</v>
      </c>
      <c r="K2504" s="103">
        <v>1.22</v>
      </c>
      <c r="L2504" s="104">
        <v>4.1100000000000003</v>
      </c>
      <c r="M2504" s="105">
        <v>1</v>
      </c>
      <c r="N2504" s="76">
        <f t="shared" ref="N2504:N2567" si="68">+D2505-D2504+J2504</f>
        <v>-1.4199999999999822</v>
      </c>
    </row>
    <row r="2505" spans="1:14" x14ac:dyDescent="0.25">
      <c r="A2505" s="100">
        <v>1468</v>
      </c>
      <c r="B2505" s="107">
        <v>35071</v>
      </c>
      <c r="C2505" s="121">
        <v>428.24</v>
      </c>
      <c r="D2505" s="122">
        <v>512.69000000000005</v>
      </c>
      <c r="E2505" s="122">
        <f t="shared" si="65"/>
        <v>71.00969529085873</v>
      </c>
      <c r="F2505" s="77">
        <v>6.69</v>
      </c>
      <c r="G2505" s="77">
        <v>0</v>
      </c>
      <c r="H2505" s="77">
        <v>0</v>
      </c>
      <c r="J2505" s="77">
        <f t="shared" si="67"/>
        <v>6.69</v>
      </c>
      <c r="K2505" s="103">
        <v>0.15</v>
      </c>
      <c r="L2505" s="104">
        <v>3.27</v>
      </c>
      <c r="M2505" s="105" t="s">
        <v>67</v>
      </c>
      <c r="N2505" s="76">
        <f t="shared" si="68"/>
        <v>0.70999999999992536</v>
      </c>
    </row>
    <row r="2506" spans="1:14" x14ac:dyDescent="0.25">
      <c r="A2506" s="100">
        <v>1469</v>
      </c>
      <c r="B2506" s="107">
        <v>35072</v>
      </c>
      <c r="C2506" s="121">
        <v>427.93</v>
      </c>
      <c r="D2506" s="122">
        <v>506.71</v>
      </c>
      <c r="E2506" s="122">
        <f t="shared" si="65"/>
        <v>70.18144044321329</v>
      </c>
      <c r="F2506" s="77">
        <v>8.14</v>
      </c>
      <c r="G2506" s="77">
        <v>0</v>
      </c>
      <c r="H2506" s="77">
        <v>0</v>
      </c>
      <c r="J2506" s="77">
        <f t="shared" si="67"/>
        <v>8.14</v>
      </c>
      <c r="K2506" s="103">
        <v>0.9</v>
      </c>
      <c r="L2506" s="104">
        <v>4.6100000000000003</v>
      </c>
      <c r="M2506" s="105" t="s">
        <v>67</v>
      </c>
      <c r="N2506" s="76">
        <f t="shared" si="68"/>
        <v>2.1700000000000301</v>
      </c>
    </row>
    <row r="2507" spans="1:14" x14ac:dyDescent="0.25">
      <c r="A2507" s="100">
        <v>1470</v>
      </c>
      <c r="B2507" s="107">
        <v>35073</v>
      </c>
      <c r="C2507" s="121">
        <v>427.57</v>
      </c>
      <c r="D2507" s="122">
        <v>500.74</v>
      </c>
      <c r="E2507" s="122">
        <f t="shared" si="65"/>
        <v>69.35457063711911</v>
      </c>
      <c r="F2507" s="77">
        <v>8.8000000000000007</v>
      </c>
      <c r="G2507" s="77">
        <v>0</v>
      </c>
      <c r="H2507" s="77">
        <v>0</v>
      </c>
      <c r="J2507" s="77">
        <f t="shared" si="67"/>
        <v>8.8000000000000007</v>
      </c>
      <c r="K2507" s="103">
        <v>1.53</v>
      </c>
      <c r="L2507" s="104">
        <v>4.3099999999999996</v>
      </c>
      <c r="M2507" s="105">
        <v>6.2</v>
      </c>
      <c r="N2507" s="76">
        <f t="shared" si="68"/>
        <v>1.1000000000000121</v>
      </c>
    </row>
    <row r="2508" spans="1:14" x14ac:dyDescent="0.25">
      <c r="A2508" s="100">
        <v>1471</v>
      </c>
      <c r="B2508" s="107">
        <v>35074</v>
      </c>
      <c r="C2508" s="121">
        <v>427.16</v>
      </c>
      <c r="D2508" s="122">
        <v>493.04</v>
      </c>
      <c r="E2508" s="122">
        <f t="shared" si="65"/>
        <v>68.288088642659289</v>
      </c>
      <c r="F2508" s="77">
        <v>8.41</v>
      </c>
      <c r="G2508" s="77">
        <v>0</v>
      </c>
      <c r="H2508" s="77">
        <v>0</v>
      </c>
      <c r="J2508" s="77">
        <f t="shared" si="67"/>
        <v>8.41</v>
      </c>
      <c r="K2508" s="103">
        <v>0.97</v>
      </c>
      <c r="L2508" s="104">
        <v>4.16</v>
      </c>
      <c r="M2508" s="105">
        <v>0.5</v>
      </c>
      <c r="N2508" s="76">
        <f t="shared" si="68"/>
        <v>0.97000000000000242</v>
      </c>
    </row>
    <row r="2509" spans="1:14" x14ac:dyDescent="0.25">
      <c r="A2509" s="100">
        <v>1472</v>
      </c>
      <c r="B2509" s="107">
        <v>35075</v>
      </c>
      <c r="C2509" s="121">
        <v>426.75</v>
      </c>
      <c r="D2509" s="122">
        <v>485.6</v>
      </c>
      <c r="E2509" s="122">
        <f t="shared" si="65"/>
        <v>67.257617728531855</v>
      </c>
      <c r="F2509" s="77">
        <v>8.27</v>
      </c>
      <c r="G2509" s="77">
        <v>0</v>
      </c>
      <c r="H2509" s="77">
        <v>0</v>
      </c>
      <c r="J2509" s="77">
        <f t="shared" si="67"/>
        <v>8.27</v>
      </c>
      <c r="K2509" s="103">
        <v>0.73</v>
      </c>
      <c r="L2509" s="104">
        <v>4.12</v>
      </c>
      <c r="M2509" s="105">
        <v>1.5</v>
      </c>
      <c r="N2509" s="76">
        <f t="shared" si="68"/>
        <v>0.62999999999995637</v>
      </c>
    </row>
    <row r="2510" spans="1:14" x14ac:dyDescent="0.25">
      <c r="A2510" s="100">
        <v>1473</v>
      </c>
      <c r="B2510" s="107">
        <v>35076</v>
      </c>
      <c r="C2510" s="121">
        <v>426.32</v>
      </c>
      <c r="D2510" s="122">
        <v>477.96</v>
      </c>
      <c r="E2510" s="122">
        <f t="shared" si="65"/>
        <v>66.199445983379505</v>
      </c>
      <c r="F2510" s="77">
        <v>8.17</v>
      </c>
      <c r="G2510" s="77">
        <v>0</v>
      </c>
      <c r="H2510" s="77">
        <v>0</v>
      </c>
      <c r="J2510" s="77">
        <f t="shared" si="67"/>
        <v>8.17</v>
      </c>
      <c r="K2510" s="103">
        <v>1.67</v>
      </c>
      <c r="L2510" s="104">
        <v>3.91</v>
      </c>
      <c r="M2510" s="105">
        <v>3.3</v>
      </c>
      <c r="N2510" s="76">
        <f t="shared" si="68"/>
        <v>1.0300000000000136</v>
      </c>
    </row>
    <row r="2511" spans="1:14" x14ac:dyDescent="0.25">
      <c r="A2511" s="100">
        <v>1474</v>
      </c>
      <c r="B2511" s="107">
        <v>35077</v>
      </c>
      <c r="C2511" s="121">
        <v>425.92</v>
      </c>
      <c r="D2511" s="122">
        <v>470.82</v>
      </c>
      <c r="E2511" s="122">
        <f t="shared" si="65"/>
        <v>65.21052631578948</v>
      </c>
      <c r="F2511" s="77">
        <v>8.01</v>
      </c>
      <c r="G2511" s="77">
        <v>0</v>
      </c>
      <c r="H2511" s="77">
        <v>0</v>
      </c>
      <c r="J2511" s="77">
        <f t="shared" si="67"/>
        <v>8.01</v>
      </c>
      <c r="K2511" s="103">
        <v>1.01</v>
      </c>
      <c r="L2511" s="104">
        <v>3.86</v>
      </c>
      <c r="M2511" s="105">
        <v>2.2999999999999998</v>
      </c>
      <c r="N2511" s="76">
        <f t="shared" si="68"/>
        <v>1.0500000000000203</v>
      </c>
    </row>
    <row r="2512" spans="1:14" x14ac:dyDescent="0.25">
      <c r="A2512" s="100">
        <v>1475</v>
      </c>
      <c r="B2512" s="107">
        <v>35078</v>
      </c>
      <c r="C2512" s="121">
        <v>425.52</v>
      </c>
      <c r="D2512" s="122">
        <v>463.86</v>
      </c>
      <c r="E2512" s="122">
        <f t="shared" si="65"/>
        <v>64.24653739612188</v>
      </c>
      <c r="F2512" s="77">
        <v>6.53</v>
      </c>
      <c r="G2512" s="77">
        <v>0</v>
      </c>
      <c r="H2512" s="77">
        <v>0</v>
      </c>
      <c r="J2512" s="77">
        <f t="shared" si="67"/>
        <v>6.53</v>
      </c>
      <c r="K2512" s="103">
        <v>1.48</v>
      </c>
      <c r="L2512" s="104">
        <v>3.16</v>
      </c>
      <c r="M2512" s="105">
        <v>24</v>
      </c>
      <c r="N2512" s="76">
        <f t="shared" si="68"/>
        <v>1.4799999999999889</v>
      </c>
    </row>
    <row r="2513" spans="1:14" x14ac:dyDescent="0.25">
      <c r="A2513" s="100">
        <v>1476</v>
      </c>
      <c r="B2513" s="107">
        <v>35079</v>
      </c>
      <c r="C2513" s="121">
        <v>425.23</v>
      </c>
      <c r="D2513" s="122">
        <v>458.81</v>
      </c>
      <c r="E2513" s="122">
        <f t="shared" si="65"/>
        <v>63.547091412742382</v>
      </c>
      <c r="F2513" s="77">
        <v>5.66</v>
      </c>
      <c r="G2513" s="77">
        <v>0</v>
      </c>
      <c r="H2513" s="77">
        <v>0</v>
      </c>
      <c r="J2513" s="77">
        <f t="shared" si="67"/>
        <v>5.66</v>
      </c>
      <c r="K2513" s="103">
        <v>6.47</v>
      </c>
      <c r="L2513" s="104">
        <v>1.62</v>
      </c>
      <c r="M2513" s="105" t="s">
        <v>67</v>
      </c>
      <c r="N2513" s="76">
        <f t="shared" si="68"/>
        <v>8.4600000000000115</v>
      </c>
    </row>
    <row r="2514" spans="1:14" x14ac:dyDescent="0.25">
      <c r="A2514" s="100">
        <v>1477</v>
      </c>
      <c r="B2514" s="107">
        <v>35080</v>
      </c>
      <c r="C2514" s="121">
        <v>425.39</v>
      </c>
      <c r="D2514" s="122">
        <v>461.61</v>
      </c>
      <c r="E2514" s="122">
        <f t="shared" si="65"/>
        <v>63.934903047091417</v>
      </c>
      <c r="F2514" s="77">
        <v>5.57</v>
      </c>
      <c r="G2514" s="77">
        <v>0</v>
      </c>
      <c r="H2514" s="77">
        <v>0</v>
      </c>
      <c r="J2514" s="77">
        <f t="shared" si="67"/>
        <v>5.57</v>
      </c>
      <c r="K2514" s="103">
        <v>2.76</v>
      </c>
      <c r="L2514" s="104">
        <v>2.62</v>
      </c>
      <c r="M2514" s="105" t="s">
        <v>67</v>
      </c>
      <c r="N2514" s="76">
        <f t="shared" si="68"/>
        <v>2.7699999999999889</v>
      </c>
    </row>
    <row r="2515" spans="1:14" x14ac:dyDescent="0.25">
      <c r="A2515" s="100">
        <v>1478</v>
      </c>
      <c r="B2515" s="107">
        <v>35081</v>
      </c>
      <c r="C2515" s="121">
        <v>425.23</v>
      </c>
      <c r="D2515" s="122">
        <v>458.81</v>
      </c>
      <c r="E2515" s="122">
        <f t="shared" si="65"/>
        <v>63.547091412742382</v>
      </c>
      <c r="F2515" s="77">
        <v>4.54</v>
      </c>
      <c r="G2515" s="77">
        <v>0</v>
      </c>
      <c r="H2515" s="77">
        <v>0</v>
      </c>
      <c r="J2515" s="77">
        <f t="shared" si="67"/>
        <v>4.54</v>
      </c>
      <c r="K2515" s="103">
        <v>1.65</v>
      </c>
      <c r="L2515" s="104">
        <v>2.13</v>
      </c>
      <c r="M2515" s="105" t="s">
        <v>67</v>
      </c>
      <c r="N2515" s="76">
        <f t="shared" si="68"/>
        <v>1.6500000000000137</v>
      </c>
    </row>
    <row r="2516" spans="1:14" x14ac:dyDescent="0.25">
      <c r="A2516" s="100">
        <v>1479</v>
      </c>
      <c r="B2516" s="107">
        <v>35082</v>
      </c>
      <c r="C2516" s="121">
        <v>425.06</v>
      </c>
      <c r="D2516" s="122">
        <v>455.92</v>
      </c>
      <c r="E2516" s="122">
        <f t="shared" si="65"/>
        <v>63.146814404432142</v>
      </c>
      <c r="F2516" s="77">
        <v>5.87</v>
      </c>
      <c r="G2516" s="77">
        <v>0</v>
      </c>
      <c r="H2516" s="77">
        <v>0</v>
      </c>
      <c r="J2516" s="77">
        <f t="shared" si="67"/>
        <v>5.87</v>
      </c>
      <c r="L2516" s="104">
        <v>2.69</v>
      </c>
      <c r="M2516" s="105" t="s">
        <v>67</v>
      </c>
      <c r="N2516" s="76">
        <f t="shared" si="68"/>
        <v>1.1999999999999842</v>
      </c>
    </row>
    <row r="2517" spans="1:14" x14ac:dyDescent="0.25">
      <c r="A2517" s="100">
        <v>1480</v>
      </c>
      <c r="B2517" s="107">
        <v>35083</v>
      </c>
      <c r="C2517" s="121">
        <v>424.89</v>
      </c>
      <c r="D2517" s="122">
        <v>451.25</v>
      </c>
      <c r="E2517" s="122">
        <f t="shared" si="65"/>
        <v>62.5</v>
      </c>
      <c r="F2517" s="77">
        <v>4.47</v>
      </c>
      <c r="G2517" s="77">
        <v>0</v>
      </c>
      <c r="H2517" s="77">
        <v>0</v>
      </c>
      <c r="J2517" s="77">
        <f t="shared" si="67"/>
        <v>4.47</v>
      </c>
      <c r="L2517" s="104">
        <v>2.08</v>
      </c>
      <c r="M2517" s="105" t="s">
        <v>67</v>
      </c>
      <c r="N2517" s="76">
        <f t="shared" si="68"/>
        <v>1.7499999999999725</v>
      </c>
    </row>
    <row r="2518" spans="1:14" x14ac:dyDescent="0.25">
      <c r="A2518" s="100">
        <v>1481</v>
      </c>
      <c r="B2518" s="107">
        <v>35084</v>
      </c>
      <c r="C2518" s="121">
        <v>424.59</v>
      </c>
      <c r="D2518" s="122">
        <v>448.53</v>
      </c>
      <c r="E2518" s="122">
        <f t="shared" ref="E2518:E2581" si="69">(D2518/722)*100</f>
        <v>62.12326869806094</v>
      </c>
      <c r="F2518" s="77">
        <v>4.7300000000000004</v>
      </c>
      <c r="G2518" s="77">
        <v>0</v>
      </c>
      <c r="H2518" s="77">
        <v>0</v>
      </c>
      <c r="J2518" s="77">
        <f t="shared" si="67"/>
        <v>4.7300000000000004</v>
      </c>
      <c r="K2518" s="103">
        <v>0.86</v>
      </c>
      <c r="L2518" s="104">
        <v>2.14</v>
      </c>
      <c r="M2518" s="105">
        <v>0.86</v>
      </c>
      <c r="N2518" s="76">
        <f t="shared" si="68"/>
        <v>0.16000000000000725</v>
      </c>
    </row>
    <row r="2519" spans="1:14" x14ac:dyDescent="0.25">
      <c r="A2519" s="100">
        <v>1482</v>
      </c>
      <c r="B2519" s="107">
        <v>35085</v>
      </c>
      <c r="C2519" s="121">
        <v>424.36</v>
      </c>
      <c r="D2519" s="122">
        <v>443.96</v>
      </c>
      <c r="E2519" s="122">
        <f t="shared" si="69"/>
        <v>61.490304709141277</v>
      </c>
      <c r="F2519" s="77">
        <v>4.22</v>
      </c>
      <c r="G2519" s="77">
        <v>0</v>
      </c>
      <c r="H2519" s="77">
        <v>0</v>
      </c>
      <c r="J2519" s="77">
        <f t="shared" si="67"/>
        <v>4.22</v>
      </c>
      <c r="K2519" s="103">
        <v>0.71</v>
      </c>
      <c r="L2519" s="104">
        <v>1.9</v>
      </c>
      <c r="M2519" s="105">
        <v>0.71</v>
      </c>
      <c r="N2519" s="76">
        <f t="shared" si="68"/>
        <v>0.71000000000000885</v>
      </c>
    </row>
    <row r="2520" spans="1:14" x14ac:dyDescent="0.25">
      <c r="A2520" s="100">
        <v>1483</v>
      </c>
      <c r="B2520" s="107">
        <v>35086</v>
      </c>
      <c r="C2520" s="121">
        <v>424.15</v>
      </c>
      <c r="D2520" s="122">
        <v>440.45</v>
      </c>
      <c r="E2520" s="122">
        <f t="shared" si="69"/>
        <v>61.004155124653735</v>
      </c>
      <c r="F2520" s="77">
        <v>4.3600000000000003</v>
      </c>
      <c r="G2520" s="77">
        <v>0</v>
      </c>
      <c r="H2520" s="77">
        <v>0</v>
      </c>
      <c r="J2520" s="77">
        <f t="shared" si="67"/>
        <v>4.3600000000000003</v>
      </c>
      <c r="K2520" s="103">
        <v>0.45</v>
      </c>
      <c r="L2520" s="104">
        <v>2.04</v>
      </c>
      <c r="M2520" s="105">
        <v>0.45</v>
      </c>
      <c r="N2520" s="76">
        <f t="shared" si="68"/>
        <v>0.45000000000003215</v>
      </c>
    </row>
    <row r="2521" spans="1:14" x14ac:dyDescent="0.25">
      <c r="A2521" s="100">
        <v>1484</v>
      </c>
      <c r="B2521" s="107">
        <v>35087</v>
      </c>
      <c r="C2521" s="121">
        <v>423.92</v>
      </c>
      <c r="D2521" s="122">
        <v>436.54</v>
      </c>
      <c r="E2521" s="122">
        <f t="shared" si="69"/>
        <v>60.462603878116347</v>
      </c>
      <c r="F2521" s="77">
        <v>5.3</v>
      </c>
      <c r="G2521" s="77">
        <v>0</v>
      </c>
      <c r="H2521" s="77">
        <v>0</v>
      </c>
      <c r="J2521" s="77">
        <f t="shared" si="67"/>
        <v>5.3</v>
      </c>
      <c r="K2521" s="103">
        <v>0.38</v>
      </c>
      <c r="L2521" s="104">
        <v>2.34</v>
      </c>
      <c r="M2521" s="105">
        <v>0.38</v>
      </c>
      <c r="N2521" s="76">
        <f t="shared" si="68"/>
        <v>0.37999999999998391</v>
      </c>
    </row>
    <row r="2522" spans="1:14" x14ac:dyDescent="0.25">
      <c r="A2522" s="100">
        <v>1485</v>
      </c>
      <c r="B2522" s="107">
        <v>35088</v>
      </c>
      <c r="C2522" s="121">
        <v>423.62</v>
      </c>
      <c r="D2522" s="122">
        <v>431.62</v>
      </c>
      <c r="E2522" s="122">
        <f t="shared" si="69"/>
        <v>59.78116343490305</v>
      </c>
      <c r="F2522" s="77">
        <v>3.92</v>
      </c>
      <c r="G2522" s="77">
        <v>0</v>
      </c>
      <c r="H2522" s="77">
        <v>0</v>
      </c>
      <c r="J2522" s="77">
        <f t="shared" si="67"/>
        <v>3.92</v>
      </c>
      <c r="K2522" s="103">
        <v>0.12</v>
      </c>
      <c r="L2522" s="104">
        <v>1.95</v>
      </c>
      <c r="M2522" s="105">
        <v>0.12</v>
      </c>
      <c r="N2522" s="76">
        <f t="shared" si="68"/>
        <v>0.15000000000001812</v>
      </c>
    </row>
    <row r="2523" spans="1:14" x14ac:dyDescent="0.25">
      <c r="A2523" s="100">
        <v>1486</v>
      </c>
      <c r="B2523" s="107">
        <v>35089</v>
      </c>
      <c r="C2523" s="121">
        <v>423.39</v>
      </c>
      <c r="D2523" s="122">
        <v>427.85</v>
      </c>
      <c r="E2523" s="122">
        <f t="shared" si="69"/>
        <v>59.2590027700831</v>
      </c>
      <c r="F2523" s="77">
        <v>4.1100000000000003</v>
      </c>
      <c r="G2523" s="77">
        <v>0</v>
      </c>
      <c r="H2523" s="77">
        <v>0</v>
      </c>
      <c r="J2523" s="77">
        <f t="shared" si="67"/>
        <v>4.1100000000000003</v>
      </c>
      <c r="K2523" s="103">
        <v>0.18</v>
      </c>
      <c r="L2523" s="104">
        <v>2.12</v>
      </c>
      <c r="M2523" s="105">
        <v>1.5</v>
      </c>
      <c r="N2523" s="76">
        <f t="shared" si="68"/>
        <v>0.15999999999995485</v>
      </c>
    </row>
    <row r="2524" spans="1:14" x14ac:dyDescent="0.25">
      <c r="A2524" s="100">
        <v>1487</v>
      </c>
      <c r="B2524" s="107">
        <v>35090</v>
      </c>
      <c r="C2524" s="121">
        <v>423.15</v>
      </c>
      <c r="D2524" s="122">
        <v>423.9</v>
      </c>
      <c r="E2524" s="122">
        <f t="shared" si="69"/>
        <v>58.711911357340718</v>
      </c>
      <c r="F2524" s="77">
        <v>3.58</v>
      </c>
      <c r="G2524" s="77">
        <v>0</v>
      </c>
      <c r="H2524" s="77">
        <v>0</v>
      </c>
      <c r="J2524" s="77">
        <f t="shared" si="67"/>
        <v>3.58</v>
      </c>
      <c r="K2524" s="103">
        <v>2.1</v>
      </c>
      <c r="L2524" s="104">
        <v>1.65</v>
      </c>
      <c r="M2524" s="105" t="s">
        <v>67</v>
      </c>
      <c r="N2524" s="76">
        <f t="shared" si="68"/>
        <v>2.1000000000000387</v>
      </c>
    </row>
    <row r="2525" spans="1:14" x14ac:dyDescent="0.25">
      <c r="A2525" s="100">
        <v>1488</v>
      </c>
      <c r="B2525" s="107">
        <v>35091</v>
      </c>
      <c r="C2525" s="121">
        <v>422.96</v>
      </c>
      <c r="D2525" s="122">
        <v>422.42</v>
      </c>
      <c r="E2525" s="122">
        <f t="shared" si="69"/>
        <v>58.506925207756233</v>
      </c>
      <c r="F2525" s="77">
        <v>4.4000000000000004</v>
      </c>
      <c r="G2525" s="77">
        <v>0</v>
      </c>
      <c r="H2525" s="77">
        <v>0</v>
      </c>
      <c r="J2525" s="77">
        <f t="shared" si="67"/>
        <v>4.4000000000000004</v>
      </c>
      <c r="K2525" s="103">
        <v>4.4000000000000004</v>
      </c>
      <c r="L2525" s="104">
        <v>1.78</v>
      </c>
      <c r="M2525" s="105">
        <v>12</v>
      </c>
      <c r="N2525" s="76">
        <f t="shared" si="68"/>
        <v>-0.3800000000000292</v>
      </c>
    </row>
    <row r="2526" spans="1:14" x14ac:dyDescent="0.25">
      <c r="A2526" s="100">
        <v>1489</v>
      </c>
      <c r="B2526" s="107">
        <v>35092</v>
      </c>
      <c r="C2526" s="121">
        <v>422.76</v>
      </c>
      <c r="D2526" s="122">
        <v>417.64</v>
      </c>
      <c r="E2526" s="122">
        <f t="shared" si="69"/>
        <v>57.84487534626038</v>
      </c>
      <c r="F2526" s="77">
        <v>4.2</v>
      </c>
      <c r="G2526" s="77">
        <v>0</v>
      </c>
      <c r="H2526" s="77">
        <v>0</v>
      </c>
      <c r="J2526" s="77">
        <f t="shared" si="67"/>
        <v>4.2</v>
      </c>
      <c r="K2526" s="103">
        <v>1.24</v>
      </c>
      <c r="L2526" s="104">
        <v>1.32</v>
      </c>
      <c r="M2526" s="105" t="s">
        <v>67</v>
      </c>
      <c r="N2526" s="76">
        <f t="shared" si="68"/>
        <v>1.2400000000000206</v>
      </c>
    </row>
    <row r="2527" spans="1:14" x14ac:dyDescent="0.25">
      <c r="A2527" s="100">
        <v>1490</v>
      </c>
      <c r="B2527" s="107">
        <v>35093</v>
      </c>
      <c r="C2527" s="121">
        <v>422.58</v>
      </c>
      <c r="D2527" s="122">
        <v>414.68</v>
      </c>
      <c r="E2527" s="122">
        <f t="shared" si="69"/>
        <v>57.43490304709141</v>
      </c>
      <c r="F2527" s="77">
        <v>4.6500000000000004</v>
      </c>
      <c r="G2527" s="77">
        <v>0</v>
      </c>
      <c r="H2527" s="77">
        <v>0</v>
      </c>
      <c r="J2527" s="77">
        <f t="shared" si="67"/>
        <v>4.6500000000000004</v>
      </c>
      <c r="K2527" s="103">
        <v>1.61</v>
      </c>
      <c r="L2527" s="104">
        <v>1.98</v>
      </c>
      <c r="M2527" s="105">
        <v>4.5</v>
      </c>
      <c r="N2527" s="76">
        <f t="shared" si="68"/>
        <v>1.6099999999999799</v>
      </c>
    </row>
    <row r="2528" spans="1:14" x14ac:dyDescent="0.25">
      <c r="A2528" s="100">
        <v>1491</v>
      </c>
      <c r="B2528" s="107">
        <v>35094</v>
      </c>
      <c r="C2528" s="121">
        <v>422.39</v>
      </c>
      <c r="D2528" s="122">
        <v>411.64</v>
      </c>
      <c r="E2528" s="122">
        <f t="shared" si="69"/>
        <v>57.013850415512465</v>
      </c>
      <c r="F2528" s="77">
        <v>6.15</v>
      </c>
      <c r="G2528" s="77">
        <v>0</v>
      </c>
      <c r="H2528" s="77">
        <v>0</v>
      </c>
      <c r="J2528" s="77">
        <f t="shared" si="67"/>
        <v>6.15</v>
      </c>
      <c r="K2528" s="103">
        <v>4.71</v>
      </c>
      <c r="L2528" s="104">
        <v>2.3199999999999998</v>
      </c>
      <c r="M2528" s="105">
        <v>10.199999999999999</v>
      </c>
      <c r="N2528" s="76">
        <f t="shared" si="68"/>
        <v>4.7100000000000026</v>
      </c>
    </row>
    <row r="2529" spans="1:14" x14ac:dyDescent="0.25">
      <c r="A2529" s="100">
        <v>1492</v>
      </c>
      <c r="B2529" s="107">
        <v>35095</v>
      </c>
      <c r="C2529" s="121">
        <v>422.3</v>
      </c>
      <c r="D2529" s="122">
        <v>410.2</v>
      </c>
      <c r="E2529" s="122">
        <f t="shared" si="69"/>
        <v>56.81440443213296</v>
      </c>
      <c r="F2529" s="77">
        <v>6.32</v>
      </c>
      <c r="G2529" s="77">
        <v>0</v>
      </c>
      <c r="H2529" s="77">
        <v>0</v>
      </c>
      <c r="J2529" s="77">
        <f t="shared" si="67"/>
        <v>6.32</v>
      </c>
      <c r="K2529" s="103">
        <v>3.76</v>
      </c>
      <c r="L2529" s="104">
        <v>3.05</v>
      </c>
      <c r="M2529" s="105">
        <v>10.7</v>
      </c>
      <c r="N2529" s="76">
        <f t="shared" si="68"/>
        <v>3.759999999999998</v>
      </c>
    </row>
    <row r="2530" spans="1:14" x14ac:dyDescent="0.25">
      <c r="A2530" s="100">
        <v>1493</v>
      </c>
      <c r="B2530" s="107">
        <v>35096</v>
      </c>
      <c r="C2530" s="121">
        <v>422.14</v>
      </c>
      <c r="D2530" s="122">
        <v>407.64</v>
      </c>
      <c r="E2530" s="122">
        <f t="shared" si="69"/>
        <v>56.45983379501385</v>
      </c>
      <c r="F2530" s="77">
        <v>7.03</v>
      </c>
      <c r="G2530" s="77">
        <v>0</v>
      </c>
      <c r="H2530" s="77">
        <v>0</v>
      </c>
      <c r="J2530" s="77">
        <f t="shared" si="67"/>
        <v>7.03</v>
      </c>
      <c r="K2530" s="103">
        <v>3.17</v>
      </c>
      <c r="L2530" s="104">
        <v>3.28</v>
      </c>
      <c r="M2530" s="105" t="s">
        <v>67</v>
      </c>
      <c r="N2530" s="76">
        <f t="shared" si="68"/>
        <v>3.1699999999999866</v>
      </c>
    </row>
    <row r="2531" spans="1:14" x14ac:dyDescent="0.25">
      <c r="A2531" s="100">
        <v>1494</v>
      </c>
      <c r="B2531" s="107">
        <v>35097</v>
      </c>
      <c r="C2531" s="121">
        <v>421.91</v>
      </c>
      <c r="D2531" s="122">
        <v>403.78</v>
      </c>
      <c r="E2531" s="122">
        <f t="shared" si="69"/>
        <v>55.925207756232687</v>
      </c>
      <c r="F2531" s="77">
        <v>6.34</v>
      </c>
      <c r="G2531" s="77">
        <v>0</v>
      </c>
      <c r="H2531" s="77">
        <v>0</v>
      </c>
      <c r="J2531" s="77">
        <f t="shared" si="67"/>
        <v>6.34</v>
      </c>
      <c r="K2531" s="103">
        <v>2.2999999999999998</v>
      </c>
      <c r="L2531" s="104">
        <v>2.82</v>
      </c>
      <c r="M2531" s="105" t="s">
        <v>67</v>
      </c>
      <c r="N2531" s="76">
        <f t="shared" si="68"/>
        <v>2.3000000000000362</v>
      </c>
    </row>
    <row r="2532" spans="1:14" x14ac:dyDescent="0.25">
      <c r="A2532" s="100">
        <v>1495</v>
      </c>
      <c r="B2532" s="107">
        <v>35098</v>
      </c>
      <c r="C2532" s="121">
        <v>421.63</v>
      </c>
      <c r="D2532" s="122">
        <v>399.74</v>
      </c>
      <c r="E2532" s="122">
        <f t="shared" si="69"/>
        <v>55.365650969529092</v>
      </c>
      <c r="F2532" s="77">
        <v>5.28</v>
      </c>
      <c r="G2532" s="77">
        <v>0</v>
      </c>
      <c r="H2532" s="77">
        <v>0</v>
      </c>
      <c r="J2532" s="77">
        <f t="shared" si="67"/>
        <v>5.28</v>
      </c>
      <c r="K2532" s="103">
        <v>1.86</v>
      </c>
      <c r="L2532" s="104">
        <v>2.35</v>
      </c>
      <c r="M2532" s="105">
        <v>10.7</v>
      </c>
      <c r="N2532" s="76">
        <f t="shared" si="68"/>
        <v>1.8599999999999843</v>
      </c>
    </row>
    <row r="2533" spans="1:14" x14ac:dyDescent="0.25">
      <c r="A2533" s="100">
        <v>1496</v>
      </c>
      <c r="B2533" s="107">
        <v>35099</v>
      </c>
      <c r="C2533" s="121">
        <v>421.42</v>
      </c>
      <c r="D2533" s="122">
        <v>396.32</v>
      </c>
      <c r="E2533" s="122">
        <f t="shared" si="69"/>
        <v>54.891966759002763</v>
      </c>
      <c r="F2533" s="77">
        <v>3.36</v>
      </c>
      <c r="G2533" s="77">
        <v>0</v>
      </c>
      <c r="H2533" s="77">
        <v>0</v>
      </c>
      <c r="J2533" s="77">
        <f t="shared" si="67"/>
        <v>3.36</v>
      </c>
      <c r="K2533" s="103">
        <v>3.84</v>
      </c>
      <c r="L2533" s="104">
        <v>1.4</v>
      </c>
      <c r="M2533" s="105">
        <v>12.2</v>
      </c>
      <c r="N2533" s="76">
        <f t="shared" si="68"/>
        <v>3.8400000000000181</v>
      </c>
    </row>
    <row r="2534" spans="1:14" x14ac:dyDescent="0.25">
      <c r="A2534" s="100">
        <v>1497</v>
      </c>
      <c r="B2534" s="107">
        <v>35100</v>
      </c>
      <c r="C2534" s="121">
        <v>421.45</v>
      </c>
      <c r="D2534" s="122">
        <v>396.8</v>
      </c>
      <c r="E2534" s="122">
        <f t="shared" si="69"/>
        <v>54.958448753462605</v>
      </c>
      <c r="F2534" s="77">
        <v>3.91</v>
      </c>
      <c r="G2534" s="77">
        <v>0</v>
      </c>
      <c r="H2534" s="77">
        <v>0</v>
      </c>
      <c r="J2534" s="77">
        <f t="shared" si="67"/>
        <v>3.91</v>
      </c>
      <c r="K2534" s="103">
        <v>6.85</v>
      </c>
      <c r="L2534" s="104">
        <v>1.79</v>
      </c>
      <c r="M2534" s="105" t="s">
        <v>67</v>
      </c>
      <c r="N2534" s="76">
        <f t="shared" si="68"/>
        <v>6.8499999999999979</v>
      </c>
    </row>
    <row r="2535" spans="1:14" x14ac:dyDescent="0.25">
      <c r="A2535" s="100">
        <v>1498</v>
      </c>
      <c r="B2535" s="107">
        <v>35101</v>
      </c>
      <c r="C2535" s="121">
        <v>421.64</v>
      </c>
      <c r="D2535" s="122">
        <v>399.74</v>
      </c>
      <c r="E2535" s="122">
        <f t="shared" si="69"/>
        <v>55.365650969529092</v>
      </c>
      <c r="F2535" s="77">
        <v>4.8</v>
      </c>
      <c r="G2535" s="77">
        <v>0</v>
      </c>
      <c r="H2535" s="77">
        <v>0</v>
      </c>
      <c r="J2535" s="77">
        <f t="shared" si="67"/>
        <v>4.8</v>
      </c>
      <c r="K2535" s="103">
        <v>3.19</v>
      </c>
      <c r="L2535" s="104">
        <v>2.12</v>
      </c>
      <c r="M2535" s="105">
        <v>19</v>
      </c>
      <c r="N2535" s="76">
        <f t="shared" si="68"/>
        <v>3.1100000000000021</v>
      </c>
    </row>
    <row r="2536" spans="1:14" x14ac:dyDescent="0.25">
      <c r="A2536" s="100">
        <v>1499</v>
      </c>
      <c r="B2536" s="107">
        <v>35102</v>
      </c>
      <c r="C2536" s="121">
        <v>421.53</v>
      </c>
      <c r="D2536" s="122">
        <v>398.05</v>
      </c>
      <c r="E2536" s="122">
        <f t="shared" si="69"/>
        <v>55.131578947368418</v>
      </c>
      <c r="F2536" s="77">
        <v>4.97</v>
      </c>
      <c r="G2536" s="77">
        <v>0</v>
      </c>
      <c r="H2536" s="77">
        <v>0</v>
      </c>
      <c r="J2536" s="77">
        <f t="shared" si="67"/>
        <v>4.97</v>
      </c>
      <c r="K2536" s="103">
        <v>1.87</v>
      </c>
      <c r="L2536" s="104">
        <v>2.2799999999999998</v>
      </c>
      <c r="M2536" s="105" t="s">
        <v>67</v>
      </c>
      <c r="N2536" s="76">
        <f t="shared" si="68"/>
        <v>1.869999999999977</v>
      </c>
    </row>
    <row r="2537" spans="1:14" x14ac:dyDescent="0.25">
      <c r="A2537" s="100">
        <v>1500</v>
      </c>
      <c r="B2537" s="107">
        <v>35103</v>
      </c>
      <c r="C2537" s="121">
        <v>421.33</v>
      </c>
      <c r="D2537" s="122">
        <v>394.95</v>
      </c>
      <c r="E2537" s="122">
        <f t="shared" si="69"/>
        <v>54.702216066481988</v>
      </c>
      <c r="F2537" s="77">
        <v>4.82</v>
      </c>
      <c r="G2537" s="77">
        <v>0</v>
      </c>
      <c r="H2537" s="77">
        <v>0</v>
      </c>
      <c r="J2537" s="77">
        <f t="shared" si="67"/>
        <v>4.82</v>
      </c>
      <c r="K2537" s="103">
        <v>1.57</v>
      </c>
      <c r="L2537" s="104">
        <v>2.31</v>
      </c>
      <c r="M2537" s="105" t="s">
        <v>67</v>
      </c>
      <c r="N2537" s="76">
        <f t="shared" si="68"/>
        <v>-44.43</v>
      </c>
    </row>
    <row r="2538" spans="1:14" x14ac:dyDescent="0.25">
      <c r="A2538" s="100">
        <v>1501</v>
      </c>
      <c r="B2538" s="107">
        <v>35104</v>
      </c>
      <c r="C2538" s="121">
        <v>421.12</v>
      </c>
      <c r="D2538" s="122">
        <v>345.7</v>
      </c>
      <c r="E2538" s="122">
        <f t="shared" si="69"/>
        <v>47.880886426592795</v>
      </c>
      <c r="F2538" s="77">
        <v>4.4800000000000004</v>
      </c>
      <c r="G2538" s="77">
        <v>0</v>
      </c>
      <c r="H2538" s="77">
        <v>0</v>
      </c>
      <c r="J2538" s="77">
        <f t="shared" si="67"/>
        <v>4.4800000000000004</v>
      </c>
      <c r="K2538" s="103">
        <v>1.28</v>
      </c>
      <c r="L2538" s="104">
        <v>2.3199999999999998</v>
      </c>
      <c r="M2538" s="105" t="s">
        <v>67</v>
      </c>
      <c r="N2538" s="76">
        <f t="shared" si="68"/>
        <v>46.780000000000015</v>
      </c>
    </row>
    <row r="2539" spans="1:14" x14ac:dyDescent="0.25">
      <c r="A2539" s="100">
        <v>1502</v>
      </c>
      <c r="B2539" s="107">
        <v>35105</v>
      </c>
      <c r="C2539" s="121">
        <v>420.88</v>
      </c>
      <c r="D2539" s="122">
        <v>388</v>
      </c>
      <c r="E2539" s="122">
        <f t="shared" si="69"/>
        <v>53.739612188365648</v>
      </c>
      <c r="F2539" s="77">
        <v>3.95</v>
      </c>
      <c r="G2539" s="77">
        <v>0</v>
      </c>
      <c r="H2539" s="77">
        <v>0</v>
      </c>
      <c r="J2539" s="77">
        <f t="shared" si="67"/>
        <v>3.95</v>
      </c>
      <c r="K2539" s="103">
        <v>0.65</v>
      </c>
      <c r="L2539" s="104">
        <v>2.02</v>
      </c>
      <c r="M2539" s="105" t="s">
        <v>67</v>
      </c>
      <c r="N2539" s="76">
        <f t="shared" si="68"/>
        <v>0.75000000000001155</v>
      </c>
    </row>
    <row r="2540" spans="1:14" x14ac:dyDescent="0.25">
      <c r="A2540" s="100">
        <v>1503</v>
      </c>
      <c r="B2540" s="107">
        <v>35106</v>
      </c>
      <c r="C2540" s="121">
        <v>420.66</v>
      </c>
      <c r="D2540" s="122">
        <v>384.8</v>
      </c>
      <c r="E2540" s="122">
        <f t="shared" si="69"/>
        <v>53.29639889196676</v>
      </c>
      <c r="F2540" s="77">
        <v>2.66</v>
      </c>
      <c r="G2540" s="77">
        <v>0</v>
      </c>
      <c r="H2540" s="77">
        <v>0</v>
      </c>
      <c r="J2540" s="77">
        <f t="shared" si="67"/>
        <v>2.66</v>
      </c>
      <c r="K2540" s="103">
        <v>0.64</v>
      </c>
      <c r="L2540" s="104">
        <v>1.32</v>
      </c>
      <c r="M2540" s="105" t="s">
        <v>67</v>
      </c>
      <c r="N2540" s="76">
        <f t="shared" si="68"/>
        <v>0.53999999999999559</v>
      </c>
    </row>
    <row r="2541" spans="1:14" x14ac:dyDescent="0.25">
      <c r="A2541" s="100">
        <v>1504</v>
      </c>
      <c r="B2541" s="107">
        <v>35107</v>
      </c>
      <c r="C2541" s="121">
        <v>420.53</v>
      </c>
      <c r="D2541" s="122">
        <v>382.68</v>
      </c>
      <c r="E2541" s="122">
        <f t="shared" si="69"/>
        <v>53.00277008310249</v>
      </c>
      <c r="F2541" s="77">
        <v>5.63</v>
      </c>
      <c r="G2541" s="77">
        <v>0</v>
      </c>
      <c r="H2541" s="77">
        <v>0</v>
      </c>
      <c r="J2541" s="77">
        <f t="shared" si="67"/>
        <v>5.63</v>
      </c>
      <c r="K2541" s="103">
        <v>0.5</v>
      </c>
      <c r="L2541" s="104">
        <v>2.73</v>
      </c>
      <c r="M2541" s="105" t="s">
        <v>67</v>
      </c>
      <c r="N2541" s="76">
        <f t="shared" si="68"/>
        <v>0.50000000000000444</v>
      </c>
    </row>
    <row r="2542" spans="1:14" x14ac:dyDescent="0.25">
      <c r="A2542" s="100">
        <v>1505</v>
      </c>
      <c r="B2542" s="107">
        <v>35108</v>
      </c>
      <c r="C2542" s="121">
        <v>420.19</v>
      </c>
      <c r="D2542" s="122">
        <v>377.55</v>
      </c>
      <c r="E2542" s="122">
        <f t="shared" si="69"/>
        <v>52.292243767313018</v>
      </c>
      <c r="F2542" s="77">
        <v>4.8499999999999996</v>
      </c>
      <c r="G2542" s="77">
        <v>0</v>
      </c>
      <c r="H2542" s="77">
        <v>0</v>
      </c>
      <c r="J2542" s="77">
        <f t="shared" si="67"/>
        <v>4.8499999999999996</v>
      </c>
      <c r="K2542" s="103">
        <v>0.75</v>
      </c>
      <c r="L2542" s="104">
        <v>2.2799999999999998</v>
      </c>
      <c r="M2542" s="105" t="s">
        <v>67</v>
      </c>
      <c r="N2542" s="76">
        <f t="shared" si="68"/>
        <v>0.74999999999997691</v>
      </c>
    </row>
    <row r="2543" spans="1:14" x14ac:dyDescent="0.25">
      <c r="A2543" s="100">
        <v>1506</v>
      </c>
      <c r="B2543" s="107">
        <v>35109</v>
      </c>
      <c r="C2543" s="121">
        <v>419.91</v>
      </c>
      <c r="D2543" s="122">
        <v>373.45</v>
      </c>
      <c r="E2543" s="122">
        <f t="shared" si="69"/>
        <v>51.724376731301938</v>
      </c>
      <c r="F2543" s="77">
        <v>5.22</v>
      </c>
      <c r="G2543" s="77">
        <v>0</v>
      </c>
      <c r="H2543" s="77">
        <v>0</v>
      </c>
      <c r="J2543" s="77">
        <f t="shared" si="67"/>
        <v>5.22</v>
      </c>
      <c r="K2543" s="103">
        <v>0.72</v>
      </c>
      <c r="L2543" s="104">
        <v>2.2400000000000002</v>
      </c>
      <c r="M2543" s="105" t="s">
        <v>67</v>
      </c>
      <c r="N2543" s="76">
        <f t="shared" si="68"/>
        <v>0.71999999999999975</v>
      </c>
    </row>
    <row r="2544" spans="1:14" x14ac:dyDescent="0.25">
      <c r="A2544" s="100">
        <v>1507</v>
      </c>
      <c r="B2544" s="107">
        <v>35110</v>
      </c>
      <c r="C2544" s="121">
        <v>419.61</v>
      </c>
      <c r="D2544" s="122">
        <v>368.95</v>
      </c>
      <c r="E2544" s="122">
        <f t="shared" si="69"/>
        <v>51.10110803324099</v>
      </c>
      <c r="F2544" s="77">
        <v>4.6399999999999997</v>
      </c>
      <c r="G2544" s="77">
        <v>0</v>
      </c>
      <c r="H2544" s="77">
        <v>0</v>
      </c>
      <c r="J2544" s="77">
        <f t="shared" si="67"/>
        <v>4.6399999999999997</v>
      </c>
      <c r="K2544" s="103">
        <v>0.75</v>
      </c>
      <c r="L2544" s="104">
        <v>1.93</v>
      </c>
      <c r="M2544" s="105" t="s">
        <v>67</v>
      </c>
      <c r="N2544" s="76">
        <f t="shared" si="68"/>
        <v>0.75000000000001332</v>
      </c>
    </row>
    <row r="2545" spans="1:14" x14ac:dyDescent="0.25">
      <c r="A2545" s="100">
        <v>1508</v>
      </c>
      <c r="B2545" s="107">
        <v>35111</v>
      </c>
      <c r="C2545" s="121">
        <v>419.34</v>
      </c>
      <c r="D2545" s="122">
        <v>365.06</v>
      </c>
      <c r="E2545" s="122">
        <f t="shared" si="69"/>
        <v>50.562326869806093</v>
      </c>
      <c r="F2545" s="77">
        <v>4.5199999999999996</v>
      </c>
      <c r="G2545" s="77">
        <v>0</v>
      </c>
      <c r="H2545" s="77">
        <v>0</v>
      </c>
      <c r="J2545" s="77">
        <f t="shared" si="67"/>
        <v>4.5199999999999996</v>
      </c>
      <c r="K2545" s="103">
        <v>0.61</v>
      </c>
      <c r="L2545" s="104">
        <v>1.93</v>
      </c>
      <c r="M2545" s="105" t="s">
        <v>67</v>
      </c>
      <c r="N2545" s="76">
        <f t="shared" si="68"/>
        <v>0.60999999999997456</v>
      </c>
    </row>
    <row r="2546" spans="1:14" x14ac:dyDescent="0.25">
      <c r="A2546" s="100">
        <v>1509</v>
      </c>
      <c r="B2546" s="107">
        <v>35112</v>
      </c>
      <c r="C2546" s="121">
        <v>419.07</v>
      </c>
      <c r="D2546" s="122">
        <v>361.15</v>
      </c>
      <c r="E2546" s="122">
        <f t="shared" si="69"/>
        <v>50.020775623268698</v>
      </c>
      <c r="F2546" s="77">
        <v>3.59</v>
      </c>
      <c r="G2546" s="77">
        <v>0</v>
      </c>
      <c r="H2546" s="77">
        <v>0</v>
      </c>
      <c r="J2546" s="77">
        <f t="shared" si="67"/>
        <v>3.59</v>
      </c>
      <c r="K2546" s="103">
        <v>0.57999999999999996</v>
      </c>
      <c r="L2546" s="104">
        <v>1.51</v>
      </c>
      <c r="M2546" s="105" t="s">
        <v>67</v>
      </c>
      <c r="N2546" s="76">
        <f t="shared" si="68"/>
        <v>0.58000000000000895</v>
      </c>
    </row>
    <row r="2547" spans="1:14" x14ac:dyDescent="0.25">
      <c r="A2547" s="100">
        <v>1510</v>
      </c>
      <c r="B2547" s="107">
        <v>35113</v>
      </c>
      <c r="C2547" s="121">
        <v>418.86</v>
      </c>
      <c r="D2547" s="122">
        <v>358.14</v>
      </c>
      <c r="E2547" s="122">
        <f t="shared" si="69"/>
        <v>49.603878116343488</v>
      </c>
      <c r="F2547" s="77">
        <v>2.5099999999999998</v>
      </c>
      <c r="G2547" s="77">
        <v>0</v>
      </c>
      <c r="H2547" s="77">
        <v>0</v>
      </c>
      <c r="J2547" s="77">
        <f t="shared" si="67"/>
        <v>2.5099999999999998</v>
      </c>
      <c r="K2547" s="103">
        <v>0.92</v>
      </c>
      <c r="L2547" s="104">
        <v>0.85</v>
      </c>
      <c r="M2547" s="105" t="s">
        <v>67</v>
      </c>
      <c r="N2547" s="76">
        <f t="shared" si="68"/>
        <v>0.9200000000000248</v>
      </c>
    </row>
    <row r="2548" spans="1:14" x14ac:dyDescent="0.25">
      <c r="A2548" s="100">
        <v>1511</v>
      </c>
      <c r="B2548" s="107">
        <v>35114</v>
      </c>
      <c r="C2548" s="121">
        <v>418.74</v>
      </c>
      <c r="D2548" s="122">
        <v>356.55</v>
      </c>
      <c r="E2548" s="122">
        <f t="shared" si="69"/>
        <v>49.383656509695292</v>
      </c>
      <c r="F2548" s="77">
        <v>6.04</v>
      </c>
      <c r="G2548" s="77">
        <v>0</v>
      </c>
      <c r="H2548" s="77">
        <v>0</v>
      </c>
      <c r="J2548" s="77">
        <f t="shared" si="67"/>
        <v>6.04</v>
      </c>
      <c r="K2548" s="103">
        <v>0.39</v>
      </c>
      <c r="L2548" s="104">
        <v>2.74</v>
      </c>
      <c r="M2548" s="105">
        <v>14.2</v>
      </c>
      <c r="N2548" s="76">
        <f t="shared" si="68"/>
        <v>0.38999999999996593</v>
      </c>
    </row>
    <row r="2549" spans="1:14" x14ac:dyDescent="0.25">
      <c r="A2549" s="100">
        <v>1512</v>
      </c>
      <c r="B2549" s="107">
        <v>35115</v>
      </c>
      <c r="C2549" s="121">
        <v>418.35</v>
      </c>
      <c r="D2549" s="122">
        <v>350.9</v>
      </c>
      <c r="E2549" s="122">
        <f t="shared" si="69"/>
        <v>48.60110803324099</v>
      </c>
      <c r="F2549" s="77">
        <v>4.93</v>
      </c>
      <c r="G2549" s="77">
        <v>0</v>
      </c>
      <c r="H2549" s="77">
        <v>0</v>
      </c>
      <c r="J2549" s="77">
        <f t="shared" si="67"/>
        <v>4.93</v>
      </c>
      <c r="K2549" s="103">
        <v>1.57</v>
      </c>
      <c r="L2549" s="104">
        <v>2.19</v>
      </c>
      <c r="M2549" s="105"/>
      <c r="N2549" s="76">
        <f t="shared" si="68"/>
        <v>1.5700000000000429</v>
      </c>
    </row>
    <row r="2550" spans="1:14" x14ac:dyDescent="0.25">
      <c r="A2550" s="100">
        <v>1513</v>
      </c>
      <c r="B2550" s="107">
        <v>35116</v>
      </c>
      <c r="C2550" s="121">
        <v>418.11</v>
      </c>
      <c r="D2550" s="122">
        <v>347.54</v>
      </c>
      <c r="E2550" s="122">
        <f t="shared" si="69"/>
        <v>48.13573407202216</v>
      </c>
      <c r="F2550" s="77">
        <v>3.03</v>
      </c>
      <c r="G2550" s="77">
        <v>0</v>
      </c>
      <c r="H2550" s="77">
        <v>0</v>
      </c>
      <c r="J2550" s="77">
        <f t="shared" si="67"/>
        <v>3.03</v>
      </c>
      <c r="K2550" s="103">
        <v>2.61</v>
      </c>
      <c r="L2550" s="104">
        <v>1.24</v>
      </c>
      <c r="M2550" s="105">
        <v>13.2</v>
      </c>
      <c r="N2550" s="76">
        <f t="shared" si="68"/>
        <v>2.6099999999999839</v>
      </c>
    </row>
    <row r="2551" spans="1:14" x14ac:dyDescent="0.25">
      <c r="A2551" s="100">
        <v>1514</v>
      </c>
      <c r="B2551" s="107">
        <v>35117</v>
      </c>
      <c r="C2551" s="121">
        <v>418.08</v>
      </c>
      <c r="D2551" s="122">
        <v>347.12</v>
      </c>
      <c r="E2551" s="122">
        <f t="shared" si="69"/>
        <v>48.077562326869803</v>
      </c>
      <c r="F2551" s="77">
        <v>4.93</v>
      </c>
      <c r="G2551" s="77">
        <v>0</v>
      </c>
      <c r="H2551" s="77">
        <v>0</v>
      </c>
      <c r="J2551" s="77">
        <f t="shared" si="67"/>
        <v>4.93</v>
      </c>
      <c r="K2551" s="103">
        <v>1.1299999999999999</v>
      </c>
      <c r="L2551" s="104">
        <v>2.19</v>
      </c>
      <c r="M2551" s="105">
        <v>8.3000000000000007</v>
      </c>
      <c r="N2551" s="76">
        <f t="shared" si="68"/>
        <v>-0.11000000000002075</v>
      </c>
    </row>
    <row r="2552" spans="1:14" x14ac:dyDescent="0.25">
      <c r="A2552" s="100">
        <v>1515</v>
      </c>
      <c r="B2552" s="107">
        <v>35118</v>
      </c>
      <c r="C2552" s="121">
        <v>417.72</v>
      </c>
      <c r="D2552" s="122">
        <v>342.08</v>
      </c>
      <c r="E2552" s="122">
        <f t="shared" si="69"/>
        <v>47.37950138504155</v>
      </c>
      <c r="F2552" s="77">
        <v>3.03</v>
      </c>
      <c r="G2552" s="77">
        <v>0</v>
      </c>
      <c r="H2552" s="77">
        <v>0</v>
      </c>
      <c r="J2552" s="77">
        <f t="shared" si="67"/>
        <v>3.03</v>
      </c>
      <c r="K2552" s="103">
        <v>0.75</v>
      </c>
      <c r="L2552" s="104">
        <v>1.24</v>
      </c>
      <c r="M2552" s="105" t="s">
        <v>67</v>
      </c>
      <c r="N2552" s="76">
        <f t="shared" si="68"/>
        <v>-3.1399999999999593</v>
      </c>
    </row>
    <row r="2553" spans="1:14" x14ac:dyDescent="0.25">
      <c r="A2553" s="100">
        <v>1516</v>
      </c>
      <c r="B2553" s="107">
        <v>35119</v>
      </c>
      <c r="C2553" s="121">
        <v>417.27</v>
      </c>
      <c r="D2553" s="122">
        <v>335.91</v>
      </c>
      <c r="E2553" s="122">
        <f t="shared" si="69"/>
        <v>46.524930747922447</v>
      </c>
      <c r="F2553" s="77">
        <v>5.07</v>
      </c>
      <c r="G2553" s="77">
        <v>0</v>
      </c>
      <c r="H2553" s="77">
        <v>0</v>
      </c>
      <c r="J2553" s="77">
        <f t="shared" si="67"/>
        <v>5.07</v>
      </c>
      <c r="K2553" s="103">
        <v>0.32</v>
      </c>
      <c r="L2553" s="104">
        <v>2.2799999999999998</v>
      </c>
      <c r="M2553" s="105" t="s">
        <v>67</v>
      </c>
      <c r="N2553" s="76">
        <f t="shared" si="68"/>
        <v>4.32</v>
      </c>
    </row>
    <row r="2554" spans="1:14" x14ac:dyDescent="0.25">
      <c r="A2554" s="100">
        <v>1517</v>
      </c>
      <c r="B2554" s="107">
        <v>35120</v>
      </c>
      <c r="C2554" s="121">
        <v>416.92</v>
      </c>
      <c r="D2554" s="122">
        <v>335.16</v>
      </c>
      <c r="E2554" s="122">
        <f t="shared" si="69"/>
        <v>46.421052631578952</v>
      </c>
      <c r="F2554" s="77">
        <v>5.52</v>
      </c>
      <c r="G2554" s="77">
        <v>0</v>
      </c>
      <c r="H2554" s="77">
        <v>0</v>
      </c>
      <c r="J2554" s="77">
        <f t="shared" si="67"/>
        <v>5.52</v>
      </c>
      <c r="K2554" s="103">
        <v>0.48</v>
      </c>
      <c r="L2554" s="104">
        <v>2.4500000000000002</v>
      </c>
      <c r="M2554" s="105">
        <v>0.8</v>
      </c>
      <c r="N2554" s="76">
        <f t="shared" si="68"/>
        <v>-3.5200000000000209</v>
      </c>
    </row>
    <row r="2555" spans="1:14" x14ac:dyDescent="0.25">
      <c r="A2555" s="100">
        <v>1518</v>
      </c>
      <c r="B2555" s="107">
        <v>35121</v>
      </c>
      <c r="C2555" s="121">
        <v>416.54</v>
      </c>
      <c r="D2555" s="122">
        <v>326.12</v>
      </c>
      <c r="E2555" s="122">
        <f t="shared" si="69"/>
        <v>45.168975069252078</v>
      </c>
      <c r="F2555" s="77">
        <v>6.21</v>
      </c>
      <c r="G2555" s="77">
        <v>0</v>
      </c>
      <c r="H2555" s="77">
        <v>0</v>
      </c>
      <c r="J2555" s="77">
        <f t="shared" si="67"/>
        <v>6.21</v>
      </c>
      <c r="K2555" s="103">
        <v>1.69</v>
      </c>
      <c r="L2555" s="104">
        <v>2.74</v>
      </c>
      <c r="M2555" s="105">
        <v>14.7</v>
      </c>
      <c r="N2555" s="76">
        <f t="shared" si="68"/>
        <v>1.6900000000000182</v>
      </c>
    </row>
    <row r="2556" spans="1:14" x14ac:dyDescent="0.25">
      <c r="A2556" s="100">
        <v>1519</v>
      </c>
      <c r="B2556" s="107">
        <v>35122</v>
      </c>
      <c r="C2556" s="121">
        <v>416.2</v>
      </c>
      <c r="D2556" s="122">
        <v>321.60000000000002</v>
      </c>
      <c r="E2556" s="122">
        <f t="shared" si="69"/>
        <v>44.542936288088647</v>
      </c>
      <c r="F2556" s="77">
        <v>7.18</v>
      </c>
      <c r="G2556" s="77">
        <v>0</v>
      </c>
      <c r="H2556" s="77">
        <v>0</v>
      </c>
      <c r="J2556" s="77">
        <f t="shared" si="67"/>
        <v>7.18</v>
      </c>
      <c r="K2556" s="103">
        <v>1.2</v>
      </c>
      <c r="L2556" s="104">
        <v>3.23</v>
      </c>
      <c r="M2556" s="105" t="s">
        <v>67</v>
      </c>
      <c r="N2556" s="76">
        <f t="shared" si="68"/>
        <v>1.1999999999999815</v>
      </c>
    </row>
    <row r="2557" spans="1:14" x14ac:dyDescent="0.25">
      <c r="A2557" s="100">
        <v>1520</v>
      </c>
      <c r="B2557" s="107">
        <v>35123</v>
      </c>
      <c r="C2557" s="121">
        <v>415.74</v>
      </c>
      <c r="D2557" s="122">
        <v>315.62</v>
      </c>
      <c r="E2557" s="122">
        <f t="shared" si="69"/>
        <v>43.714681440443215</v>
      </c>
      <c r="F2557" s="77">
        <v>5.89</v>
      </c>
      <c r="G2557" s="77">
        <v>0</v>
      </c>
      <c r="H2557" s="77">
        <v>0</v>
      </c>
      <c r="J2557" s="77">
        <f t="shared" si="67"/>
        <v>5.89</v>
      </c>
      <c r="K2557" s="103">
        <v>1.47</v>
      </c>
      <c r="L2557" s="104">
        <v>2.4500000000000002</v>
      </c>
      <c r="M2557" s="105">
        <v>4.5</v>
      </c>
      <c r="N2557" s="76">
        <f t="shared" si="68"/>
        <v>1.4699999999999838</v>
      </c>
    </row>
    <row r="2558" spans="1:14" x14ac:dyDescent="0.25">
      <c r="A2558" s="100">
        <v>1521</v>
      </c>
      <c r="B2558" s="107">
        <v>35124</v>
      </c>
      <c r="C2558" s="121">
        <v>415.4</v>
      </c>
      <c r="D2558" s="122">
        <v>311.2</v>
      </c>
      <c r="E2558" s="122">
        <f t="shared" si="69"/>
        <v>43.102493074792243</v>
      </c>
      <c r="F2558" s="77">
        <v>6.09</v>
      </c>
      <c r="G2558" s="77">
        <v>0</v>
      </c>
      <c r="H2558" s="77">
        <v>0</v>
      </c>
      <c r="J2558" s="77">
        <f t="shared" si="67"/>
        <v>6.09</v>
      </c>
      <c r="K2558" s="103">
        <v>1.51</v>
      </c>
      <c r="L2558" s="104">
        <v>2.73</v>
      </c>
      <c r="M2558" s="105" t="s">
        <v>67</v>
      </c>
      <c r="N2558" s="76">
        <f t="shared" si="68"/>
        <v>1.5100000000000158</v>
      </c>
    </row>
    <row r="2559" spans="1:14" x14ac:dyDescent="0.25">
      <c r="A2559" s="100">
        <v>1522</v>
      </c>
      <c r="B2559" s="107">
        <v>35125</v>
      </c>
      <c r="C2559" s="121">
        <v>415.04</v>
      </c>
      <c r="D2559" s="122">
        <v>306.62</v>
      </c>
      <c r="E2559" s="122">
        <f t="shared" si="69"/>
        <v>42.468144044321335</v>
      </c>
      <c r="F2559" s="77">
        <v>5.68</v>
      </c>
      <c r="G2559" s="77">
        <v>0</v>
      </c>
      <c r="H2559" s="77">
        <v>0</v>
      </c>
      <c r="J2559" s="77">
        <f t="shared" si="67"/>
        <v>5.68</v>
      </c>
      <c r="K2559" s="103">
        <v>0.42</v>
      </c>
      <c r="L2559" s="104">
        <v>2.54</v>
      </c>
      <c r="M2559" s="105" t="s">
        <v>67</v>
      </c>
      <c r="N2559" s="76">
        <f t="shared" si="68"/>
        <v>0.42000000000000881</v>
      </c>
    </row>
    <row r="2560" spans="1:14" x14ac:dyDescent="0.25">
      <c r="A2560" s="100">
        <v>1523</v>
      </c>
      <c r="B2560" s="107">
        <v>35126</v>
      </c>
      <c r="C2560" s="121">
        <v>414.62</v>
      </c>
      <c r="D2560" s="122">
        <v>301.36</v>
      </c>
      <c r="E2560" s="122">
        <f t="shared" si="69"/>
        <v>41.739612188365655</v>
      </c>
      <c r="F2560" s="77">
        <v>4.9800000000000004</v>
      </c>
      <c r="G2560" s="77">
        <v>0</v>
      </c>
      <c r="H2560" s="77">
        <v>0</v>
      </c>
      <c r="J2560" s="77">
        <f t="shared" si="67"/>
        <v>4.9800000000000004</v>
      </c>
      <c r="K2560" s="103">
        <v>0.54</v>
      </c>
      <c r="L2560" s="104">
        <v>2.2200000000000002</v>
      </c>
      <c r="M2560" s="105" t="s">
        <v>67</v>
      </c>
      <c r="N2560" s="76">
        <f t="shared" si="68"/>
        <v>0.5400000000000027</v>
      </c>
    </row>
    <row r="2561" spans="1:14" x14ac:dyDescent="0.25">
      <c r="A2561" s="100">
        <v>1524</v>
      </c>
      <c r="B2561" s="107">
        <v>35127</v>
      </c>
      <c r="C2561" s="121">
        <v>414.26</v>
      </c>
      <c r="D2561" s="122">
        <v>296.92</v>
      </c>
      <c r="E2561" s="122">
        <f t="shared" si="69"/>
        <v>41.124653739612185</v>
      </c>
      <c r="F2561" s="77">
        <v>3.68</v>
      </c>
      <c r="G2561" s="77">
        <v>0</v>
      </c>
      <c r="H2561" s="77">
        <v>0</v>
      </c>
      <c r="J2561" s="77">
        <f t="shared" si="67"/>
        <v>3.68</v>
      </c>
      <c r="K2561" s="103">
        <v>0.7</v>
      </c>
      <c r="L2561" s="104">
        <v>1.44</v>
      </c>
      <c r="M2561" s="105" t="s">
        <v>67</v>
      </c>
      <c r="N2561" s="76">
        <f t="shared" si="68"/>
        <v>100.69999999999999</v>
      </c>
    </row>
    <row r="2562" spans="1:14" x14ac:dyDescent="0.25">
      <c r="A2562" s="100">
        <v>1525</v>
      </c>
      <c r="B2562" s="107">
        <v>35128</v>
      </c>
      <c r="C2562" s="121">
        <v>414.02</v>
      </c>
      <c r="D2562" s="122">
        <v>393.94</v>
      </c>
      <c r="E2562" s="122">
        <f t="shared" si="69"/>
        <v>54.5623268698061</v>
      </c>
      <c r="F2562" s="77">
        <v>2.2799999999999998</v>
      </c>
      <c r="G2562" s="77">
        <v>0</v>
      </c>
      <c r="H2562" s="77">
        <v>0</v>
      </c>
      <c r="J2562" s="77">
        <f t="shared" si="67"/>
        <v>2.2799999999999998</v>
      </c>
      <c r="K2562" s="103">
        <v>0.78</v>
      </c>
      <c r="L2562" s="104">
        <v>6.67</v>
      </c>
      <c r="M2562" s="105" t="s">
        <v>67</v>
      </c>
      <c r="N2562" s="76">
        <f t="shared" si="68"/>
        <v>-98.419999999999987</v>
      </c>
    </row>
    <row r="2563" spans="1:14" x14ac:dyDescent="0.25">
      <c r="A2563" s="100">
        <v>1526</v>
      </c>
      <c r="B2563" s="107">
        <v>35129</v>
      </c>
      <c r="C2563" s="121">
        <v>413.97</v>
      </c>
      <c r="D2563" s="122">
        <v>293.24</v>
      </c>
      <c r="E2563" s="122">
        <f t="shared" si="69"/>
        <v>40.614958448753463</v>
      </c>
      <c r="F2563" s="77">
        <v>5.52</v>
      </c>
      <c r="G2563" s="77">
        <v>0</v>
      </c>
      <c r="H2563" s="77">
        <v>0</v>
      </c>
      <c r="J2563" s="77">
        <f t="shared" ref="J2563:J2626" si="70">SUM(F2563:H2563)</f>
        <v>5.52</v>
      </c>
      <c r="K2563" s="103">
        <v>0.48</v>
      </c>
      <c r="L2563" s="104">
        <v>2.59</v>
      </c>
      <c r="M2563" s="105" t="s">
        <v>67</v>
      </c>
      <c r="N2563" s="76">
        <f t="shared" si="68"/>
        <v>-0.26000000000002998</v>
      </c>
    </row>
    <row r="2564" spans="1:14" x14ac:dyDescent="0.25">
      <c r="A2564" s="100">
        <v>1527</v>
      </c>
      <c r="B2564" s="107">
        <v>35130</v>
      </c>
      <c r="C2564" s="121">
        <v>413.48</v>
      </c>
      <c r="D2564" s="122">
        <v>287.45999999999998</v>
      </c>
      <c r="E2564" s="122">
        <f t="shared" si="69"/>
        <v>39.81440443213296</v>
      </c>
      <c r="F2564" s="77">
        <v>5.79</v>
      </c>
      <c r="G2564" s="77">
        <v>0</v>
      </c>
      <c r="H2564" s="77">
        <v>0</v>
      </c>
      <c r="J2564" s="77">
        <f t="shared" si="70"/>
        <v>5.79</v>
      </c>
      <c r="K2564" s="103">
        <v>0.15</v>
      </c>
      <c r="L2564" s="104">
        <v>2.57</v>
      </c>
      <c r="M2564" s="105" t="s">
        <v>67</v>
      </c>
      <c r="N2564" s="76">
        <f t="shared" si="68"/>
        <v>-1.0699999999999568</v>
      </c>
    </row>
    <row r="2565" spans="1:14" x14ac:dyDescent="0.25">
      <c r="A2565" s="100">
        <v>1528</v>
      </c>
      <c r="B2565" s="107">
        <v>35131</v>
      </c>
      <c r="C2565" s="121">
        <v>412.9</v>
      </c>
      <c r="D2565" s="122">
        <v>280.60000000000002</v>
      </c>
      <c r="E2565" s="122">
        <f t="shared" si="69"/>
        <v>38.86426592797784</v>
      </c>
      <c r="F2565" s="77">
        <v>6.49</v>
      </c>
      <c r="G2565" s="77">
        <v>0</v>
      </c>
      <c r="H2565" s="77">
        <v>0</v>
      </c>
      <c r="J2565" s="77">
        <f t="shared" si="70"/>
        <v>6.49</v>
      </c>
      <c r="K2565" s="103">
        <v>0.09</v>
      </c>
      <c r="L2565" s="104">
        <v>2.98</v>
      </c>
      <c r="M2565" s="105" t="s">
        <v>67</v>
      </c>
      <c r="N2565" s="76">
        <f t="shared" si="68"/>
        <v>8.9999999999966107E-2</v>
      </c>
    </row>
    <row r="2566" spans="1:14" x14ac:dyDescent="0.25">
      <c r="A2566" s="100">
        <v>1529</v>
      </c>
      <c r="B2566" s="107">
        <v>35132</v>
      </c>
      <c r="C2566" s="121">
        <v>412.35</v>
      </c>
      <c r="D2566" s="122">
        <v>274.2</v>
      </c>
      <c r="E2566" s="122">
        <f t="shared" si="69"/>
        <v>37.97783933518005</v>
      </c>
      <c r="F2566" s="77">
        <v>4.47</v>
      </c>
      <c r="G2566" s="77">
        <v>0</v>
      </c>
      <c r="H2566" s="77">
        <v>0</v>
      </c>
      <c r="J2566" s="77">
        <f t="shared" si="70"/>
        <v>4.47</v>
      </c>
      <c r="K2566" s="103">
        <v>0.61</v>
      </c>
      <c r="L2566" s="104">
        <v>2.19</v>
      </c>
      <c r="M2566" s="105" t="s">
        <v>67</v>
      </c>
      <c r="N2566" s="76">
        <f t="shared" si="68"/>
        <v>-0.60999999999998433</v>
      </c>
    </row>
    <row r="2567" spans="1:14" x14ac:dyDescent="0.25">
      <c r="A2567" s="100">
        <v>1530</v>
      </c>
      <c r="B2567" s="107">
        <v>35133</v>
      </c>
      <c r="C2567" s="121">
        <v>411.91</v>
      </c>
      <c r="D2567" s="122">
        <v>269.12</v>
      </c>
      <c r="E2567" s="122">
        <f t="shared" si="69"/>
        <v>37.274238227146817</v>
      </c>
      <c r="F2567" s="77">
        <v>3.36</v>
      </c>
      <c r="G2567" s="77">
        <v>0</v>
      </c>
      <c r="H2567" s="77">
        <v>0</v>
      </c>
      <c r="J2567" s="77">
        <f t="shared" si="70"/>
        <v>3.36</v>
      </c>
      <c r="K2567" s="103">
        <v>0.16</v>
      </c>
      <c r="L2567" s="104">
        <v>1.49</v>
      </c>
      <c r="M2567" s="105" t="s">
        <v>67</v>
      </c>
      <c r="N2567" s="76">
        <f t="shared" si="68"/>
        <v>0.16000000000001124</v>
      </c>
    </row>
    <row r="2568" spans="1:14" x14ac:dyDescent="0.25">
      <c r="A2568" s="100">
        <v>1531</v>
      </c>
      <c r="B2568" s="107">
        <v>35134</v>
      </c>
      <c r="C2568" s="121">
        <v>411.62</v>
      </c>
      <c r="D2568" s="122">
        <v>265.92</v>
      </c>
      <c r="E2568" s="122">
        <f t="shared" si="69"/>
        <v>36.831024930747922</v>
      </c>
      <c r="F2568" s="77">
        <v>4.32</v>
      </c>
      <c r="G2568" s="77">
        <v>0</v>
      </c>
      <c r="H2568" s="77">
        <v>0</v>
      </c>
      <c r="J2568" s="77">
        <f t="shared" si="70"/>
        <v>4.32</v>
      </c>
      <c r="K2568" s="103">
        <v>0.37</v>
      </c>
      <c r="L2568" s="104">
        <v>1.74</v>
      </c>
      <c r="M2568" s="105" t="s">
        <v>67</v>
      </c>
      <c r="N2568" s="76">
        <f t="shared" ref="N2568:N2631" si="71">+D2569-D2568+J2568</f>
        <v>0.37000000000001165</v>
      </c>
    </row>
    <row r="2569" spans="1:14" x14ac:dyDescent="0.25">
      <c r="A2569" s="100">
        <v>1532</v>
      </c>
      <c r="B2569" s="107">
        <v>35135</v>
      </c>
      <c r="C2569" s="121">
        <v>411.27</v>
      </c>
      <c r="D2569" s="122">
        <v>261.97000000000003</v>
      </c>
      <c r="E2569" s="122">
        <f t="shared" si="69"/>
        <v>36.283933518005547</v>
      </c>
      <c r="F2569" s="77">
        <v>6.54</v>
      </c>
      <c r="G2569" s="77">
        <v>0</v>
      </c>
      <c r="H2569" s="77">
        <v>0</v>
      </c>
      <c r="J2569" s="77">
        <f t="shared" si="70"/>
        <v>6.54</v>
      </c>
      <c r="K2569" s="103">
        <v>0.23</v>
      </c>
      <c r="L2569" s="104">
        <v>2.89</v>
      </c>
      <c r="M2569" s="105" t="s">
        <v>67</v>
      </c>
      <c r="N2569" s="76">
        <f t="shared" si="71"/>
        <v>-0.23000000000003862</v>
      </c>
    </row>
    <row r="2570" spans="1:14" x14ac:dyDescent="0.25">
      <c r="A2570" s="100">
        <v>1533</v>
      </c>
      <c r="B2570" s="107">
        <v>35136</v>
      </c>
      <c r="C2570" s="121">
        <v>410.65</v>
      </c>
      <c r="D2570" s="122">
        <v>255.2</v>
      </c>
      <c r="E2570" s="122">
        <f t="shared" si="69"/>
        <v>35.346260387811633</v>
      </c>
      <c r="F2570" s="77">
        <v>5.59</v>
      </c>
      <c r="G2570" s="77">
        <v>0</v>
      </c>
      <c r="H2570" s="77">
        <v>0</v>
      </c>
      <c r="J2570" s="77">
        <f t="shared" si="70"/>
        <v>5.59</v>
      </c>
      <c r="K2570" s="103">
        <v>0.13</v>
      </c>
      <c r="L2570" s="104">
        <v>2.38</v>
      </c>
      <c r="M2570" s="105" t="s">
        <v>67</v>
      </c>
      <c r="N2570" s="76">
        <f t="shared" si="71"/>
        <v>0.13000000000002032</v>
      </c>
    </row>
    <row r="2571" spans="1:14" x14ac:dyDescent="0.25">
      <c r="A2571" s="100">
        <v>1534</v>
      </c>
      <c r="B2571" s="107">
        <v>35137</v>
      </c>
      <c r="C2571" s="121">
        <v>410.14</v>
      </c>
      <c r="D2571" s="122">
        <v>249.74</v>
      </c>
      <c r="E2571" s="122">
        <f t="shared" si="69"/>
        <v>34.59002770083103</v>
      </c>
      <c r="F2571" s="77">
        <v>4.95</v>
      </c>
      <c r="G2571" s="77">
        <v>0</v>
      </c>
      <c r="H2571" s="77">
        <v>0</v>
      </c>
      <c r="J2571" s="77">
        <f t="shared" si="70"/>
        <v>4.95</v>
      </c>
      <c r="K2571" s="103">
        <v>0.91</v>
      </c>
      <c r="L2571" s="104">
        <v>1.89</v>
      </c>
      <c r="M2571" s="105" t="s">
        <v>67</v>
      </c>
      <c r="N2571" s="76">
        <f t="shared" si="71"/>
        <v>0.90999999999997971</v>
      </c>
    </row>
    <row r="2572" spans="1:14" x14ac:dyDescent="0.25">
      <c r="A2572" s="100">
        <v>1535</v>
      </c>
      <c r="B2572" s="107">
        <v>35138</v>
      </c>
      <c r="C2572" s="121">
        <v>409.76</v>
      </c>
      <c r="D2572" s="122">
        <v>245.7</v>
      </c>
      <c r="E2572" s="122">
        <f t="shared" si="69"/>
        <v>34.03047091412742</v>
      </c>
      <c r="F2572" s="77">
        <v>6.45</v>
      </c>
      <c r="G2572" s="77">
        <v>0</v>
      </c>
      <c r="H2572" s="77">
        <v>0</v>
      </c>
      <c r="J2572" s="77">
        <f t="shared" si="70"/>
        <v>6.45</v>
      </c>
      <c r="K2572" s="103">
        <v>0.05</v>
      </c>
      <c r="L2572" s="104">
        <v>2.74</v>
      </c>
      <c r="M2572" s="105" t="s">
        <v>67</v>
      </c>
      <c r="N2572" s="76">
        <f t="shared" si="71"/>
        <v>5.0000000000022915E-2</v>
      </c>
    </row>
    <row r="2573" spans="1:14" x14ac:dyDescent="0.25">
      <c r="A2573" s="100">
        <v>1536</v>
      </c>
      <c r="B2573" s="107">
        <v>35139</v>
      </c>
      <c r="C2573" s="121">
        <v>409.14</v>
      </c>
      <c r="D2573" s="122">
        <v>239.3</v>
      </c>
      <c r="E2573" s="122">
        <f t="shared" si="69"/>
        <v>33.144044321329638</v>
      </c>
      <c r="F2573" s="77">
        <v>5.04</v>
      </c>
      <c r="G2573" s="77">
        <v>0</v>
      </c>
      <c r="H2573" s="77">
        <v>0</v>
      </c>
      <c r="J2573" s="77">
        <f t="shared" si="70"/>
        <v>5.04</v>
      </c>
      <c r="K2573" s="103">
        <v>0.06</v>
      </c>
      <c r="L2573" s="104">
        <v>2.23</v>
      </c>
      <c r="M2573" s="105" t="s">
        <v>67</v>
      </c>
      <c r="N2573" s="76">
        <f t="shared" si="71"/>
        <v>-6.0000000000022702E-2</v>
      </c>
    </row>
    <row r="2574" spans="1:14" x14ac:dyDescent="0.25">
      <c r="A2574" s="100">
        <v>1537</v>
      </c>
      <c r="B2574" s="107">
        <v>35140</v>
      </c>
      <c r="C2574" s="121">
        <v>408.64</v>
      </c>
      <c r="D2574" s="122">
        <v>234.2</v>
      </c>
      <c r="E2574" s="122">
        <f t="shared" si="69"/>
        <v>32.437673130193907</v>
      </c>
      <c r="F2574" s="77">
        <v>5.07</v>
      </c>
      <c r="G2574" s="77">
        <v>0</v>
      </c>
      <c r="H2574" s="77">
        <v>0</v>
      </c>
      <c r="J2574" s="77">
        <f t="shared" si="70"/>
        <v>5.07</v>
      </c>
      <c r="K2574" s="103">
        <v>0.37</v>
      </c>
      <c r="L2574" s="104">
        <v>2.06</v>
      </c>
      <c r="M2574" s="105" t="s">
        <v>67</v>
      </c>
      <c r="N2574" s="76">
        <f t="shared" si="71"/>
        <v>0.43000000000001393</v>
      </c>
    </row>
    <row r="2575" spans="1:14" x14ac:dyDescent="0.25">
      <c r="A2575" s="100">
        <v>1538</v>
      </c>
      <c r="B2575" s="107">
        <v>35141</v>
      </c>
      <c r="C2575" s="121">
        <v>408.17</v>
      </c>
      <c r="D2575" s="122">
        <v>229.56</v>
      </c>
      <c r="E2575" s="122">
        <f t="shared" si="69"/>
        <v>31.795013850415515</v>
      </c>
      <c r="F2575" s="77">
        <v>3.95</v>
      </c>
      <c r="G2575" s="77">
        <v>0</v>
      </c>
      <c r="H2575" s="77">
        <v>0</v>
      </c>
      <c r="J2575" s="77">
        <f t="shared" si="70"/>
        <v>3.95</v>
      </c>
      <c r="K2575" s="103">
        <v>0.85</v>
      </c>
      <c r="L2575" s="104">
        <v>1.64</v>
      </c>
      <c r="M2575" s="105">
        <v>13.09</v>
      </c>
      <c r="N2575" s="76">
        <f t="shared" si="71"/>
        <v>0.79000000000000359</v>
      </c>
    </row>
    <row r="2576" spans="1:14" x14ac:dyDescent="0.25">
      <c r="A2576" s="100">
        <v>1539</v>
      </c>
      <c r="B2576" s="107">
        <v>35142</v>
      </c>
      <c r="C2576" s="121">
        <v>407.85</v>
      </c>
      <c r="D2576" s="122">
        <v>226.4</v>
      </c>
      <c r="E2576" s="122">
        <f t="shared" si="69"/>
        <v>31.357340720221604</v>
      </c>
      <c r="F2576" s="77">
        <v>7.04</v>
      </c>
      <c r="G2576" s="77">
        <v>0</v>
      </c>
      <c r="H2576" s="77">
        <v>0</v>
      </c>
      <c r="J2576" s="77">
        <f t="shared" si="70"/>
        <v>7.04</v>
      </c>
      <c r="K2576" s="103">
        <v>0.38</v>
      </c>
      <c r="L2576" s="104">
        <v>3.04</v>
      </c>
      <c r="M2576" s="105" t="s">
        <v>67</v>
      </c>
      <c r="N2576" s="76">
        <f t="shared" si="71"/>
        <v>0.38000000000000345</v>
      </c>
    </row>
    <row r="2577" spans="1:14" x14ac:dyDescent="0.25">
      <c r="A2577" s="100">
        <v>1540</v>
      </c>
      <c r="B2577" s="107">
        <v>35143</v>
      </c>
      <c r="C2577" s="121">
        <v>407.16</v>
      </c>
      <c r="D2577" s="122">
        <v>219.74</v>
      </c>
      <c r="E2577" s="122">
        <f t="shared" si="69"/>
        <v>30.434903047091417</v>
      </c>
      <c r="F2577" s="77">
        <v>6.41</v>
      </c>
      <c r="G2577" s="77">
        <v>0</v>
      </c>
      <c r="H2577" s="77">
        <v>0</v>
      </c>
      <c r="J2577" s="77">
        <f t="shared" si="70"/>
        <v>6.41</v>
      </c>
      <c r="K2577" s="103">
        <v>0.27</v>
      </c>
      <c r="L2577" s="104">
        <v>2.73</v>
      </c>
      <c r="M2577" s="105" t="s">
        <v>67</v>
      </c>
      <c r="N2577" s="76">
        <f t="shared" si="71"/>
        <v>0.26999999999998536</v>
      </c>
    </row>
    <row r="2578" spans="1:14" x14ac:dyDescent="0.25">
      <c r="A2578" s="100">
        <v>1541</v>
      </c>
      <c r="B2578" s="107">
        <v>35144</v>
      </c>
      <c r="C2578" s="121">
        <v>406.5</v>
      </c>
      <c r="D2578" s="122">
        <v>213.6</v>
      </c>
      <c r="E2578" s="122">
        <f t="shared" si="69"/>
        <v>29.584487534626035</v>
      </c>
      <c r="F2578" s="77">
        <v>4.96</v>
      </c>
      <c r="G2578" s="77">
        <v>0</v>
      </c>
      <c r="H2578" s="77">
        <v>0</v>
      </c>
      <c r="J2578" s="77">
        <f t="shared" si="70"/>
        <v>4.96</v>
      </c>
      <c r="K2578" s="103">
        <v>0</v>
      </c>
      <c r="L2578" s="104">
        <v>2.11</v>
      </c>
      <c r="M2578" s="105" t="s">
        <v>67</v>
      </c>
      <c r="N2578" s="76">
        <f t="shared" si="71"/>
        <v>-7.9936057773011271E-15</v>
      </c>
    </row>
    <row r="2579" spans="1:14" x14ac:dyDescent="0.25">
      <c r="A2579" s="100">
        <v>1542</v>
      </c>
      <c r="B2579" s="107">
        <v>35145</v>
      </c>
      <c r="C2579" s="121">
        <v>405.96</v>
      </c>
      <c r="D2579" s="122">
        <v>208.64</v>
      </c>
      <c r="E2579" s="122">
        <f t="shared" si="69"/>
        <v>28.897506925207754</v>
      </c>
      <c r="F2579" s="77">
        <v>7.39</v>
      </c>
      <c r="G2579" s="77">
        <v>0</v>
      </c>
      <c r="H2579" s="77">
        <v>0</v>
      </c>
      <c r="J2579" s="77">
        <f t="shared" si="70"/>
        <v>7.39</v>
      </c>
      <c r="K2579" s="103">
        <v>0.43</v>
      </c>
      <c r="L2579" s="104">
        <v>3.18</v>
      </c>
      <c r="M2579" s="105" t="s">
        <v>67</v>
      </c>
      <c r="N2579" s="76">
        <f t="shared" si="71"/>
        <v>-0.4299999999999935</v>
      </c>
    </row>
    <row r="2580" spans="1:14" x14ac:dyDescent="0.25">
      <c r="A2580" s="100">
        <v>1543</v>
      </c>
      <c r="B2580" s="107">
        <v>35146</v>
      </c>
      <c r="C2580" s="121">
        <v>405.08</v>
      </c>
      <c r="D2580" s="122">
        <v>200.82</v>
      </c>
      <c r="E2580" s="122">
        <f t="shared" si="69"/>
        <v>27.81440443213296</v>
      </c>
      <c r="F2580" s="77">
        <v>4.92</v>
      </c>
      <c r="G2580" s="77">
        <v>0</v>
      </c>
      <c r="H2580" s="77">
        <v>0</v>
      </c>
      <c r="J2580" s="77">
        <f t="shared" si="70"/>
        <v>4.92</v>
      </c>
      <c r="K2580" s="103">
        <v>0.08</v>
      </c>
      <c r="L2580" s="104">
        <v>2.0299999999999998</v>
      </c>
      <c r="M2580" s="105" t="s">
        <v>67</v>
      </c>
      <c r="N2580" s="76">
        <f t="shared" si="71"/>
        <v>7.9999999999996518E-2</v>
      </c>
    </row>
    <row r="2581" spans="1:14" x14ac:dyDescent="0.25">
      <c r="A2581" s="100">
        <v>1544</v>
      </c>
      <c r="B2581" s="107">
        <v>35147</v>
      </c>
      <c r="C2581" s="121">
        <v>404.52</v>
      </c>
      <c r="D2581" s="122">
        <v>195.98</v>
      </c>
      <c r="E2581" s="122">
        <f t="shared" si="69"/>
        <v>27.144044321329641</v>
      </c>
      <c r="F2581" s="77">
        <v>4.7300000000000004</v>
      </c>
      <c r="G2581" s="77">
        <v>0</v>
      </c>
      <c r="H2581" s="77">
        <v>0</v>
      </c>
      <c r="J2581" s="77">
        <f t="shared" si="70"/>
        <v>4.7300000000000004</v>
      </c>
      <c r="K2581" s="103">
        <v>0.18</v>
      </c>
      <c r="L2581" s="104">
        <v>1.73</v>
      </c>
      <c r="M2581" s="105" t="s">
        <v>67</v>
      </c>
      <c r="N2581" s="76">
        <f t="shared" si="71"/>
        <v>0.18000000000001748</v>
      </c>
    </row>
    <row r="2582" spans="1:14" x14ac:dyDescent="0.25">
      <c r="A2582" s="100">
        <v>1545</v>
      </c>
      <c r="B2582" s="107">
        <v>35148</v>
      </c>
      <c r="C2582" s="121">
        <v>403.97</v>
      </c>
      <c r="D2582" s="122">
        <v>191.43</v>
      </c>
      <c r="E2582" s="122">
        <f t="shared" ref="E2582:E2645" si="72">(D2582/722)*100</f>
        <v>26.513850415512469</v>
      </c>
      <c r="F2582" s="77">
        <v>4.97</v>
      </c>
      <c r="G2582" s="77">
        <v>0</v>
      </c>
      <c r="H2582" s="77">
        <v>0</v>
      </c>
      <c r="J2582" s="77">
        <f t="shared" si="70"/>
        <v>4.97</v>
      </c>
      <c r="K2582" s="103">
        <v>0.53</v>
      </c>
      <c r="L2582" s="104">
        <v>1.89</v>
      </c>
      <c r="M2582" s="105" t="s">
        <v>67</v>
      </c>
      <c r="N2582" s="76">
        <f t="shared" si="71"/>
        <v>0.50000000000000089</v>
      </c>
    </row>
    <row r="2583" spans="1:14" x14ac:dyDescent="0.25">
      <c r="A2583" s="100">
        <v>1546</v>
      </c>
      <c r="B2583" s="107">
        <v>35149</v>
      </c>
      <c r="C2583" s="121">
        <v>403.42</v>
      </c>
      <c r="D2583" s="122">
        <v>186.96</v>
      </c>
      <c r="E2583" s="122">
        <f t="shared" si="72"/>
        <v>25.894736842105264</v>
      </c>
      <c r="F2583" s="77">
        <v>5.09</v>
      </c>
      <c r="G2583" s="77">
        <v>0</v>
      </c>
      <c r="H2583" s="77">
        <v>0</v>
      </c>
      <c r="J2583" s="77">
        <f t="shared" si="70"/>
        <v>5.09</v>
      </c>
      <c r="K2583" s="103">
        <v>0.13</v>
      </c>
      <c r="L2583" s="104">
        <v>2.06</v>
      </c>
      <c r="M2583" s="105" t="s">
        <v>67</v>
      </c>
      <c r="N2583" s="76">
        <f t="shared" si="71"/>
        <v>0.1299999999999919</v>
      </c>
    </row>
    <row r="2584" spans="1:14" x14ac:dyDescent="0.25">
      <c r="A2584" s="100">
        <v>1547</v>
      </c>
      <c r="B2584" s="107">
        <v>35150</v>
      </c>
      <c r="C2584" s="121">
        <v>402.8</v>
      </c>
      <c r="D2584" s="122">
        <v>182</v>
      </c>
      <c r="E2584" s="122">
        <f t="shared" si="72"/>
        <v>25.207756232686979</v>
      </c>
      <c r="F2584" s="77">
        <v>5.43</v>
      </c>
      <c r="G2584" s="77">
        <v>0</v>
      </c>
      <c r="H2584" s="77">
        <v>0</v>
      </c>
      <c r="J2584" s="77">
        <f t="shared" si="70"/>
        <v>5.43</v>
      </c>
      <c r="K2584" s="103">
        <v>0.23</v>
      </c>
      <c r="L2584" s="104">
        <v>2.2799999999999998</v>
      </c>
      <c r="M2584" s="105" t="s">
        <v>67</v>
      </c>
      <c r="N2584" s="76">
        <f t="shared" si="71"/>
        <v>0.3300000000000054</v>
      </c>
    </row>
    <row r="2585" spans="1:14" x14ac:dyDescent="0.25">
      <c r="A2585" s="100">
        <v>1548</v>
      </c>
      <c r="B2585" s="107">
        <v>35151</v>
      </c>
      <c r="C2585" s="121">
        <v>402.15</v>
      </c>
      <c r="D2585" s="122">
        <v>176.9</v>
      </c>
      <c r="E2585" s="122">
        <f t="shared" si="72"/>
        <v>24.501385041551245</v>
      </c>
      <c r="F2585" s="77">
        <v>5.05</v>
      </c>
      <c r="G2585" s="77">
        <v>0</v>
      </c>
      <c r="H2585" s="77">
        <v>0</v>
      </c>
      <c r="J2585" s="77">
        <f t="shared" si="70"/>
        <v>5.05</v>
      </c>
      <c r="K2585" s="103">
        <v>0.82</v>
      </c>
      <c r="L2585" s="104">
        <v>2.0099999999999998</v>
      </c>
      <c r="M2585" s="105" t="s">
        <v>67</v>
      </c>
      <c r="N2585" s="76">
        <f t="shared" si="71"/>
        <v>0.3600000000000021</v>
      </c>
    </row>
    <row r="2586" spans="1:14" x14ac:dyDescent="0.25">
      <c r="A2586" s="100">
        <v>1549</v>
      </c>
      <c r="B2586" s="107">
        <v>35152</v>
      </c>
      <c r="C2586" s="121">
        <v>401.53</v>
      </c>
      <c r="D2586" s="122">
        <v>172.21</v>
      </c>
      <c r="E2586" s="122">
        <f t="shared" si="72"/>
        <v>23.851800554016624</v>
      </c>
      <c r="F2586" s="77">
        <v>5.14</v>
      </c>
      <c r="G2586" s="77">
        <v>0</v>
      </c>
      <c r="H2586" s="77">
        <v>0</v>
      </c>
      <c r="J2586" s="77">
        <f t="shared" si="70"/>
        <v>5.14</v>
      </c>
      <c r="K2586" s="103">
        <v>0.12</v>
      </c>
      <c r="L2586" s="104">
        <v>2.13</v>
      </c>
      <c r="M2586" s="105">
        <v>1.9</v>
      </c>
      <c r="N2586" s="76">
        <f t="shared" si="71"/>
        <v>-4.9599999999999946</v>
      </c>
    </row>
    <row r="2587" spans="1:14" x14ac:dyDescent="0.25">
      <c r="A2587" s="100">
        <v>1550</v>
      </c>
      <c r="B2587" s="107">
        <v>35153</v>
      </c>
      <c r="C2587" s="121">
        <v>400.83</v>
      </c>
      <c r="D2587" s="122">
        <v>162.11000000000001</v>
      </c>
      <c r="E2587" s="122">
        <f t="shared" si="72"/>
        <v>22.452908587257621</v>
      </c>
      <c r="F2587" s="77">
        <v>5.86</v>
      </c>
      <c r="G2587" s="77">
        <v>0</v>
      </c>
      <c r="H2587" s="77">
        <v>0</v>
      </c>
      <c r="J2587" s="77">
        <f t="shared" si="70"/>
        <v>5.86</v>
      </c>
      <c r="K2587" s="103">
        <v>0.7</v>
      </c>
      <c r="L2587" s="104">
        <v>2.3199999999999998</v>
      </c>
      <c r="M2587" s="105" t="s">
        <v>67</v>
      </c>
      <c r="N2587" s="76">
        <f t="shared" si="71"/>
        <v>5.299999999999998</v>
      </c>
    </row>
    <row r="2588" spans="1:14" x14ac:dyDescent="0.25">
      <c r="A2588" s="100">
        <v>1551</v>
      </c>
      <c r="B2588" s="107">
        <v>35154</v>
      </c>
      <c r="C2588" s="121">
        <v>400.05</v>
      </c>
      <c r="D2588" s="122">
        <v>161.55000000000001</v>
      </c>
      <c r="E2588" s="122">
        <f t="shared" si="72"/>
        <v>22.375346260387811</v>
      </c>
      <c r="F2588" s="77">
        <v>5.97</v>
      </c>
      <c r="G2588" s="77">
        <v>0</v>
      </c>
      <c r="H2588" s="77">
        <v>0</v>
      </c>
      <c r="J2588" s="77">
        <f t="shared" si="70"/>
        <v>5.97</v>
      </c>
      <c r="K2588" s="103">
        <v>0.72</v>
      </c>
      <c r="L2588" s="104">
        <v>2.37</v>
      </c>
      <c r="M2588" s="105" t="s">
        <v>67</v>
      </c>
      <c r="N2588" s="76">
        <f t="shared" si="71"/>
        <v>-0.28000000000000025</v>
      </c>
    </row>
    <row r="2589" spans="1:14" x14ac:dyDescent="0.25">
      <c r="A2589" s="100">
        <v>1552</v>
      </c>
      <c r="B2589" s="107">
        <v>35155</v>
      </c>
      <c r="C2589" s="121">
        <v>399.24</v>
      </c>
      <c r="D2589" s="122">
        <v>155.30000000000001</v>
      </c>
      <c r="E2589" s="122">
        <f t="shared" si="72"/>
        <v>21.509695290858726</v>
      </c>
      <c r="F2589" s="77">
        <v>6.68</v>
      </c>
      <c r="G2589" s="77">
        <v>0</v>
      </c>
      <c r="H2589" s="77">
        <v>0</v>
      </c>
      <c r="J2589" s="77">
        <f t="shared" si="70"/>
        <v>6.68</v>
      </c>
      <c r="K2589" s="103">
        <v>0.54</v>
      </c>
      <c r="L2589" s="104">
        <v>2.61</v>
      </c>
      <c r="M2589" s="105">
        <v>3.6</v>
      </c>
      <c r="N2589" s="76">
        <f t="shared" si="71"/>
        <v>0.61999999999999744</v>
      </c>
    </row>
    <row r="2590" spans="1:14" x14ac:dyDescent="0.25">
      <c r="A2590" s="100">
        <v>1553</v>
      </c>
      <c r="B2590" s="107">
        <v>35156</v>
      </c>
      <c r="C2590" s="121">
        <v>398.33</v>
      </c>
      <c r="D2590" s="122">
        <v>149.24</v>
      </c>
      <c r="E2590" s="122">
        <f t="shared" si="72"/>
        <v>20.670360110803326</v>
      </c>
      <c r="F2590" s="77">
        <v>6.49</v>
      </c>
      <c r="G2590" s="77">
        <v>0</v>
      </c>
      <c r="H2590" s="77">
        <v>0</v>
      </c>
      <c r="J2590" s="77">
        <f t="shared" si="70"/>
        <v>6.49</v>
      </c>
      <c r="K2590" s="103">
        <v>0.75</v>
      </c>
      <c r="L2590" s="104">
        <v>2.52</v>
      </c>
      <c r="M2590" s="105">
        <v>6.3</v>
      </c>
      <c r="N2590" s="76">
        <f t="shared" si="71"/>
        <v>0.74999999999999112</v>
      </c>
    </row>
    <row r="2591" spans="1:14" x14ac:dyDescent="0.25">
      <c r="A2591" s="100">
        <v>1554</v>
      </c>
      <c r="B2591" s="107">
        <v>35157</v>
      </c>
      <c r="C2591" s="121">
        <v>397.44</v>
      </c>
      <c r="D2591" s="122">
        <v>143.5</v>
      </c>
      <c r="E2591" s="122">
        <f t="shared" si="72"/>
        <v>19.875346260387811</v>
      </c>
      <c r="F2591" s="77">
        <v>4.96</v>
      </c>
      <c r="G2591" s="77">
        <v>0</v>
      </c>
      <c r="H2591" s="77">
        <v>0</v>
      </c>
      <c r="J2591" s="77">
        <f t="shared" si="70"/>
        <v>4.96</v>
      </c>
      <c r="K2591" s="103">
        <v>1.02</v>
      </c>
      <c r="L2591" s="104">
        <v>2</v>
      </c>
      <c r="M2591" s="105">
        <v>18</v>
      </c>
      <c r="N2591" s="76">
        <f t="shared" si="71"/>
        <v>1.0200000000000022</v>
      </c>
    </row>
    <row r="2592" spans="1:14" x14ac:dyDescent="0.25">
      <c r="A2592" s="100">
        <v>1555</v>
      </c>
      <c r="B2592" s="107">
        <v>35158</v>
      </c>
      <c r="C2592" s="121">
        <v>396.8</v>
      </c>
      <c r="D2592" s="122">
        <v>139.56</v>
      </c>
      <c r="E2592" s="122">
        <f t="shared" si="72"/>
        <v>19.329639889196677</v>
      </c>
      <c r="F2592" s="77">
        <v>4.2</v>
      </c>
      <c r="G2592" s="77">
        <v>0</v>
      </c>
      <c r="H2592" s="77">
        <v>0</v>
      </c>
      <c r="J2592" s="77">
        <f t="shared" si="70"/>
        <v>4.2</v>
      </c>
      <c r="K2592" s="103">
        <v>2.2400000000000002</v>
      </c>
      <c r="L2592" s="104">
        <v>1.61</v>
      </c>
      <c r="M2592" s="105">
        <v>5.8</v>
      </c>
      <c r="N2592" s="76">
        <f t="shared" si="71"/>
        <v>2.2399999999999922</v>
      </c>
    </row>
    <row r="2593" spans="1:14" x14ac:dyDescent="0.25">
      <c r="A2593" s="100">
        <v>1556</v>
      </c>
      <c r="B2593" s="107">
        <v>35159</v>
      </c>
      <c r="C2593" s="121">
        <v>396.49</v>
      </c>
      <c r="D2593" s="122">
        <v>137.6</v>
      </c>
      <c r="E2593" s="122">
        <f t="shared" si="72"/>
        <v>19.058171745152354</v>
      </c>
      <c r="F2593" s="77">
        <v>4.2</v>
      </c>
      <c r="G2593" s="77">
        <v>0</v>
      </c>
      <c r="H2593" s="77">
        <v>0</v>
      </c>
      <c r="J2593" s="77">
        <f t="shared" si="70"/>
        <v>4.2</v>
      </c>
      <c r="K2593" s="103">
        <v>2.76</v>
      </c>
      <c r="L2593" s="104">
        <v>1.55</v>
      </c>
      <c r="M2593" s="105">
        <v>2.2000000000000002</v>
      </c>
      <c r="N2593" s="76">
        <f t="shared" si="71"/>
        <v>2.7600000000000025</v>
      </c>
    </row>
    <row r="2594" spans="1:14" x14ac:dyDescent="0.25">
      <c r="A2594" s="100">
        <v>1557</v>
      </c>
      <c r="B2594" s="107">
        <v>35160</v>
      </c>
      <c r="C2594" s="121">
        <v>396.25</v>
      </c>
      <c r="D2594" s="122">
        <v>136.16</v>
      </c>
      <c r="E2594" s="122">
        <f t="shared" si="72"/>
        <v>18.858725761772853</v>
      </c>
      <c r="F2594" s="77">
        <v>4.17</v>
      </c>
      <c r="G2594" s="77">
        <v>0</v>
      </c>
      <c r="H2594" s="77">
        <v>0</v>
      </c>
      <c r="J2594" s="77">
        <f t="shared" si="70"/>
        <v>4.17</v>
      </c>
      <c r="K2594" s="103">
        <v>2.85</v>
      </c>
      <c r="L2594" s="104">
        <v>1.37</v>
      </c>
      <c r="M2594" s="105">
        <v>13.4</v>
      </c>
      <c r="N2594" s="76">
        <f t="shared" si="71"/>
        <v>2.8500000000000068</v>
      </c>
    </row>
    <row r="2595" spans="1:14" x14ac:dyDescent="0.25">
      <c r="A2595" s="100">
        <v>1558</v>
      </c>
      <c r="B2595" s="107">
        <v>35161</v>
      </c>
      <c r="C2595" s="121">
        <v>396.03</v>
      </c>
      <c r="D2595" s="122">
        <v>134.84</v>
      </c>
      <c r="E2595" s="122">
        <f t="shared" si="72"/>
        <v>18.67590027700831</v>
      </c>
      <c r="F2595" s="77">
        <v>1.44</v>
      </c>
      <c r="G2595" s="77">
        <v>0</v>
      </c>
      <c r="H2595" s="77">
        <v>0</v>
      </c>
      <c r="J2595" s="77">
        <f t="shared" si="70"/>
        <v>1.44</v>
      </c>
      <c r="K2595" s="103">
        <v>1.2</v>
      </c>
      <c r="L2595" s="104">
        <v>1.65</v>
      </c>
      <c r="M2595" s="105">
        <v>3.6</v>
      </c>
      <c r="N2595" s="76">
        <f t="shared" si="71"/>
        <v>1.1999999999999909</v>
      </c>
    </row>
    <row r="2596" spans="1:14" x14ac:dyDescent="0.25">
      <c r="A2596" s="100">
        <v>1559</v>
      </c>
      <c r="B2596" s="107">
        <v>35162</v>
      </c>
      <c r="C2596" s="121">
        <v>395.99</v>
      </c>
      <c r="D2596" s="122">
        <v>134.6</v>
      </c>
      <c r="E2596" s="122">
        <f t="shared" si="72"/>
        <v>18.642659279778393</v>
      </c>
      <c r="F2596" s="77">
        <v>1.57</v>
      </c>
      <c r="G2596" s="77">
        <v>0</v>
      </c>
      <c r="H2596" s="77">
        <v>0</v>
      </c>
      <c r="J2596" s="77">
        <f t="shared" si="70"/>
        <v>1.57</v>
      </c>
      <c r="K2596" s="103">
        <v>0.91</v>
      </c>
      <c r="L2596" s="104">
        <v>1.83</v>
      </c>
      <c r="M2596" s="105">
        <v>1.9</v>
      </c>
      <c r="N2596" s="76">
        <f t="shared" si="71"/>
        <v>0.91000000000000347</v>
      </c>
    </row>
    <row r="2597" spans="1:14" x14ac:dyDescent="0.25">
      <c r="A2597" s="100">
        <v>1560</v>
      </c>
      <c r="B2597" s="107">
        <v>35163</v>
      </c>
      <c r="C2597" s="121">
        <v>395.88</v>
      </c>
      <c r="D2597" s="122">
        <v>133.94</v>
      </c>
      <c r="E2597" s="122">
        <f t="shared" si="72"/>
        <v>18.551246537396121</v>
      </c>
      <c r="F2597" s="77">
        <v>1.85</v>
      </c>
      <c r="G2597" s="77">
        <v>0</v>
      </c>
      <c r="H2597" s="77">
        <v>0</v>
      </c>
      <c r="J2597" s="77">
        <f t="shared" si="70"/>
        <v>1.85</v>
      </c>
      <c r="K2597" s="103">
        <v>1.19</v>
      </c>
      <c r="L2597" s="104">
        <v>2.37</v>
      </c>
      <c r="M2597" s="105">
        <v>1</v>
      </c>
      <c r="N2597" s="76">
        <f t="shared" si="71"/>
        <v>21.190000000000005</v>
      </c>
    </row>
    <row r="2598" spans="1:14" x14ac:dyDescent="0.25">
      <c r="A2598" s="100">
        <v>1561</v>
      </c>
      <c r="B2598" s="107">
        <v>35164</v>
      </c>
      <c r="C2598" s="121">
        <v>395.77</v>
      </c>
      <c r="D2598" s="122">
        <v>153.28</v>
      </c>
      <c r="E2598" s="122">
        <f t="shared" si="72"/>
        <v>21.229916897506925</v>
      </c>
      <c r="F2598" s="77">
        <v>1.76</v>
      </c>
      <c r="G2598" s="77">
        <v>0</v>
      </c>
      <c r="H2598" s="77">
        <v>0</v>
      </c>
      <c r="J2598" s="77">
        <f t="shared" si="70"/>
        <v>1.76</v>
      </c>
      <c r="K2598" s="103">
        <v>4.2</v>
      </c>
      <c r="L2598" s="104">
        <v>2.11</v>
      </c>
      <c r="M2598" s="105" t="s">
        <v>67</v>
      </c>
      <c r="N2598" s="76">
        <f t="shared" si="71"/>
        <v>-19.739999999999998</v>
      </c>
    </row>
    <row r="2599" spans="1:14" x14ac:dyDescent="0.25">
      <c r="A2599" s="100">
        <v>1562</v>
      </c>
      <c r="B2599" s="107">
        <v>35165</v>
      </c>
      <c r="C2599" s="121">
        <v>395.52</v>
      </c>
      <c r="D2599" s="122">
        <v>131.78</v>
      </c>
      <c r="E2599" s="122">
        <f t="shared" si="72"/>
        <v>18.252077562326871</v>
      </c>
      <c r="F2599" s="77">
        <v>5.64</v>
      </c>
      <c r="G2599" s="77">
        <v>0</v>
      </c>
      <c r="H2599" s="77">
        <v>0</v>
      </c>
      <c r="J2599" s="77">
        <f t="shared" si="70"/>
        <v>5.64</v>
      </c>
      <c r="K2599" s="103">
        <v>3.16</v>
      </c>
      <c r="L2599" s="104">
        <v>1.93</v>
      </c>
      <c r="M2599" s="105" t="s">
        <v>67</v>
      </c>
      <c r="N2599" s="76">
        <f t="shared" si="71"/>
        <v>3.1600000000000099</v>
      </c>
    </row>
    <row r="2600" spans="1:14" x14ac:dyDescent="0.25">
      <c r="A2600" s="100">
        <v>1563</v>
      </c>
      <c r="B2600" s="107">
        <v>35166</v>
      </c>
      <c r="C2600" s="121">
        <v>395.09</v>
      </c>
      <c r="D2600" s="122">
        <v>129.30000000000001</v>
      </c>
      <c r="E2600" s="122">
        <f t="shared" si="72"/>
        <v>17.908587257617732</v>
      </c>
      <c r="F2600" s="77">
        <v>4.91</v>
      </c>
      <c r="G2600" s="77">
        <v>0</v>
      </c>
      <c r="H2600" s="77">
        <v>0</v>
      </c>
      <c r="J2600" s="77">
        <f t="shared" si="70"/>
        <v>4.91</v>
      </c>
      <c r="K2600" s="103">
        <v>3.77</v>
      </c>
      <c r="L2600" s="104">
        <v>1.71</v>
      </c>
      <c r="M2600" s="105">
        <v>1.5</v>
      </c>
      <c r="N2600" s="76">
        <f t="shared" si="71"/>
        <v>3.7699999999999854</v>
      </c>
    </row>
    <row r="2601" spans="1:14" x14ac:dyDescent="0.25">
      <c r="A2601" s="100">
        <v>1564</v>
      </c>
      <c r="B2601" s="107">
        <v>35167</v>
      </c>
      <c r="C2601" s="121">
        <v>394.9</v>
      </c>
      <c r="D2601" s="122">
        <v>128.16</v>
      </c>
      <c r="E2601" s="122">
        <f t="shared" si="72"/>
        <v>17.750692520775623</v>
      </c>
      <c r="F2601" s="77">
        <v>4.6900000000000004</v>
      </c>
      <c r="G2601" s="77">
        <v>0</v>
      </c>
      <c r="H2601" s="77">
        <v>0</v>
      </c>
      <c r="J2601" s="77">
        <f t="shared" si="70"/>
        <v>4.6900000000000004</v>
      </c>
      <c r="K2601" s="103">
        <v>6.13</v>
      </c>
      <c r="L2601" s="104">
        <v>1.6</v>
      </c>
      <c r="M2601" s="105">
        <v>19</v>
      </c>
      <c r="N2601" s="76">
        <f t="shared" si="71"/>
        <v>6.1299999999999981</v>
      </c>
    </row>
    <row r="2602" spans="1:14" x14ac:dyDescent="0.25">
      <c r="A2602" s="100">
        <v>1565</v>
      </c>
      <c r="B2602" s="107">
        <v>35168</v>
      </c>
      <c r="C2602" s="121">
        <v>395.14</v>
      </c>
      <c r="D2602" s="122">
        <v>129.6</v>
      </c>
      <c r="E2602" s="122">
        <f t="shared" si="72"/>
        <v>17.950138504155124</v>
      </c>
      <c r="F2602" s="77">
        <v>2.94</v>
      </c>
      <c r="G2602" s="77">
        <v>0</v>
      </c>
      <c r="H2602" s="77">
        <v>0</v>
      </c>
      <c r="J2602" s="77">
        <f t="shared" si="70"/>
        <v>2.94</v>
      </c>
      <c r="K2602" s="103">
        <v>7.34</v>
      </c>
      <c r="L2602" s="104">
        <v>0.93</v>
      </c>
      <c r="M2602" s="105">
        <v>3.3</v>
      </c>
      <c r="N2602" s="76">
        <f t="shared" si="71"/>
        <v>7.3400000000000052</v>
      </c>
    </row>
    <row r="2603" spans="1:14" x14ac:dyDescent="0.25">
      <c r="A2603" s="100">
        <v>1566</v>
      </c>
      <c r="B2603" s="107">
        <v>35169</v>
      </c>
      <c r="C2603" s="121">
        <v>395.89</v>
      </c>
      <c r="D2603" s="122">
        <v>134</v>
      </c>
      <c r="E2603" s="122">
        <f t="shared" si="72"/>
        <v>18.559556786703602</v>
      </c>
      <c r="F2603" s="77">
        <v>2.57</v>
      </c>
      <c r="G2603" s="77">
        <v>0</v>
      </c>
      <c r="H2603" s="77">
        <v>0</v>
      </c>
      <c r="J2603" s="77">
        <f t="shared" si="70"/>
        <v>2.57</v>
      </c>
      <c r="K2603" s="103">
        <v>6.53</v>
      </c>
      <c r="L2603" s="104">
        <v>0.96</v>
      </c>
      <c r="M2603" s="105">
        <v>4.5</v>
      </c>
      <c r="N2603" s="76">
        <f t="shared" si="71"/>
        <v>6.5300000000000082</v>
      </c>
    </row>
    <row r="2604" spans="1:14" x14ac:dyDescent="0.25">
      <c r="A2604" s="100">
        <v>1567</v>
      </c>
      <c r="B2604" s="107">
        <v>35170</v>
      </c>
      <c r="C2604" s="121">
        <v>396.55</v>
      </c>
      <c r="D2604" s="122">
        <v>137.96</v>
      </c>
      <c r="E2604" s="122">
        <f t="shared" si="72"/>
        <v>19.10803324099723</v>
      </c>
      <c r="F2604" s="77">
        <v>3.11</v>
      </c>
      <c r="G2604" s="77">
        <v>0</v>
      </c>
      <c r="H2604" s="77">
        <v>0</v>
      </c>
      <c r="J2604" s="77">
        <f t="shared" si="70"/>
        <v>3.11</v>
      </c>
      <c r="K2604" s="103">
        <v>6.63</v>
      </c>
      <c r="L2604" s="104">
        <v>1.01</v>
      </c>
      <c r="M2604" s="105">
        <v>3.5</v>
      </c>
      <c r="N2604" s="76">
        <f t="shared" si="71"/>
        <v>6.9899999999999949</v>
      </c>
    </row>
    <row r="2605" spans="1:14" x14ac:dyDescent="0.25">
      <c r="A2605" s="100">
        <v>1568</v>
      </c>
      <c r="B2605" s="107">
        <v>35171</v>
      </c>
      <c r="C2605" s="121">
        <v>397.12</v>
      </c>
      <c r="D2605" s="122">
        <v>141.84</v>
      </c>
      <c r="E2605" s="122">
        <f t="shared" si="72"/>
        <v>19.645429362880886</v>
      </c>
      <c r="F2605" s="77">
        <v>3.16</v>
      </c>
      <c r="G2605" s="77">
        <v>0</v>
      </c>
      <c r="H2605" s="77">
        <v>0</v>
      </c>
      <c r="J2605" s="77">
        <f t="shared" si="70"/>
        <v>3.16</v>
      </c>
      <c r="K2605" s="103">
        <v>5.12</v>
      </c>
      <c r="L2605" s="104">
        <v>1.07</v>
      </c>
      <c r="M2605" s="105">
        <v>1.2</v>
      </c>
      <c r="N2605" s="76">
        <f t="shared" si="71"/>
        <v>4.7599999999999945</v>
      </c>
    </row>
    <row r="2606" spans="1:14" x14ac:dyDescent="0.25">
      <c r="A2606" s="100">
        <v>1569</v>
      </c>
      <c r="B2606" s="107">
        <v>35172</v>
      </c>
      <c r="C2606" s="121">
        <v>397.43</v>
      </c>
      <c r="D2606" s="122">
        <v>143.44</v>
      </c>
      <c r="E2606" s="122">
        <f t="shared" si="72"/>
        <v>19.867036011080334</v>
      </c>
      <c r="F2606" s="77">
        <v>3</v>
      </c>
      <c r="G2606" s="77">
        <v>0</v>
      </c>
      <c r="H2606" s="77">
        <v>0</v>
      </c>
      <c r="J2606" s="77">
        <f t="shared" si="70"/>
        <v>3</v>
      </c>
      <c r="K2606" s="103">
        <v>4.96</v>
      </c>
      <c r="L2606" s="104">
        <v>1</v>
      </c>
      <c r="M2606" s="105" t="s">
        <v>67</v>
      </c>
      <c r="N2606" s="76">
        <f t="shared" si="71"/>
        <v>4.960000000000008</v>
      </c>
    </row>
    <row r="2607" spans="1:14" x14ac:dyDescent="0.25">
      <c r="A2607" s="100">
        <v>1570</v>
      </c>
      <c r="B2607" s="107">
        <v>35173</v>
      </c>
      <c r="C2607" s="121">
        <v>397.75</v>
      </c>
      <c r="D2607" s="122">
        <v>145.4</v>
      </c>
      <c r="E2607" s="122">
        <f t="shared" si="72"/>
        <v>20.138504155124654</v>
      </c>
      <c r="F2607" s="77">
        <v>1.1299999999999999</v>
      </c>
      <c r="G2607" s="77">
        <v>0</v>
      </c>
      <c r="H2607" s="77">
        <v>0</v>
      </c>
      <c r="J2607" s="77">
        <f t="shared" si="70"/>
        <v>1.1299999999999999</v>
      </c>
      <c r="L2607" s="104">
        <v>0.5</v>
      </c>
      <c r="M2607" s="105">
        <v>19.899999999999999</v>
      </c>
      <c r="N2607" s="76">
        <f t="shared" si="71"/>
        <v>6.4499999999999931</v>
      </c>
    </row>
    <row r="2608" spans="1:14" x14ac:dyDescent="0.25">
      <c r="A2608" s="100">
        <v>1571</v>
      </c>
      <c r="B2608" s="107">
        <v>35174</v>
      </c>
      <c r="C2608" s="121">
        <v>398.56</v>
      </c>
      <c r="D2608" s="122">
        <v>150.72</v>
      </c>
      <c r="E2608" s="122">
        <f t="shared" si="72"/>
        <v>20.875346260387811</v>
      </c>
      <c r="F2608" s="77">
        <v>2.93</v>
      </c>
      <c r="G2608" s="77">
        <v>0</v>
      </c>
      <c r="H2608" s="77">
        <v>0</v>
      </c>
      <c r="J2608" s="77">
        <f t="shared" si="70"/>
        <v>2.93</v>
      </c>
      <c r="L2608" s="104">
        <v>1.22</v>
      </c>
      <c r="M2608" s="105">
        <v>2.8</v>
      </c>
      <c r="N2608" s="76">
        <f t="shared" si="71"/>
        <v>6.5800000000000054</v>
      </c>
    </row>
    <row r="2609" spans="1:14" x14ac:dyDescent="0.25">
      <c r="A2609" s="100">
        <v>1572</v>
      </c>
      <c r="B2609" s="107">
        <v>35175</v>
      </c>
      <c r="C2609" s="121">
        <v>399.1</v>
      </c>
      <c r="D2609" s="122">
        <v>154.37</v>
      </c>
      <c r="E2609" s="122">
        <f t="shared" si="72"/>
        <v>21.380886426592799</v>
      </c>
      <c r="F2609" s="77">
        <v>3.6</v>
      </c>
      <c r="G2609" s="77">
        <v>0</v>
      </c>
      <c r="H2609" s="77">
        <v>0</v>
      </c>
      <c r="J2609" s="77">
        <f t="shared" si="70"/>
        <v>3.6</v>
      </c>
      <c r="K2609" s="103">
        <v>5.46</v>
      </c>
      <c r="L2609" s="104">
        <v>1.1299999999999999</v>
      </c>
      <c r="M2609" s="105" t="s">
        <v>67</v>
      </c>
      <c r="N2609" s="76">
        <f t="shared" si="71"/>
        <v>5.4599999999999849</v>
      </c>
    </row>
    <row r="2610" spans="1:14" x14ac:dyDescent="0.25">
      <c r="A2610" s="100">
        <v>1573</v>
      </c>
      <c r="B2610" s="107">
        <v>35176</v>
      </c>
      <c r="C2610" s="121">
        <v>399.38</v>
      </c>
      <c r="D2610" s="122">
        <v>156.22999999999999</v>
      </c>
      <c r="E2610" s="122">
        <f t="shared" si="72"/>
        <v>21.638504155124654</v>
      </c>
      <c r="F2610" s="77">
        <v>2.61</v>
      </c>
      <c r="G2610" s="77">
        <v>0</v>
      </c>
      <c r="H2610" s="77">
        <v>0</v>
      </c>
      <c r="J2610" s="77">
        <f t="shared" si="70"/>
        <v>2.61</v>
      </c>
      <c r="K2610" s="103">
        <v>4.99</v>
      </c>
      <c r="L2610" s="104">
        <v>0.63</v>
      </c>
      <c r="M2610" s="105" t="s">
        <v>67</v>
      </c>
      <c r="N2610" s="76">
        <f t="shared" si="71"/>
        <v>4.9900000000000233</v>
      </c>
    </row>
    <row r="2611" spans="1:14" x14ac:dyDescent="0.25">
      <c r="A2611" s="100">
        <v>1574</v>
      </c>
      <c r="B2611" s="107">
        <v>35177</v>
      </c>
      <c r="C2611" s="121">
        <v>399.72</v>
      </c>
      <c r="D2611" s="122">
        <v>158.61000000000001</v>
      </c>
      <c r="E2611" s="122">
        <f t="shared" si="72"/>
        <v>21.968144044321331</v>
      </c>
      <c r="F2611" s="77">
        <v>3.44</v>
      </c>
      <c r="G2611" s="77">
        <v>0</v>
      </c>
      <c r="H2611" s="77">
        <v>0</v>
      </c>
      <c r="J2611" s="77">
        <f t="shared" si="70"/>
        <v>3.44</v>
      </c>
      <c r="K2611" s="103">
        <v>4.21</v>
      </c>
      <c r="L2611" s="104">
        <v>1.18</v>
      </c>
      <c r="M2611" s="105">
        <v>1.7</v>
      </c>
      <c r="N2611" s="76">
        <f t="shared" si="71"/>
        <v>4.2099999999999813</v>
      </c>
    </row>
    <row r="2612" spans="1:14" x14ac:dyDescent="0.25">
      <c r="A2612" s="100">
        <v>1575</v>
      </c>
      <c r="B2612" s="107">
        <v>35178</v>
      </c>
      <c r="C2612" s="121">
        <v>399.83</v>
      </c>
      <c r="D2612" s="122">
        <v>159.38</v>
      </c>
      <c r="E2612" s="122">
        <f t="shared" si="72"/>
        <v>22.074792243767313</v>
      </c>
      <c r="F2612" s="77">
        <v>3.41</v>
      </c>
      <c r="G2612" s="77">
        <v>0</v>
      </c>
      <c r="H2612" s="77">
        <v>0</v>
      </c>
      <c r="J2612" s="77">
        <f t="shared" si="70"/>
        <v>3.41</v>
      </c>
      <c r="K2612" s="103">
        <v>4.04</v>
      </c>
      <c r="L2612" s="104">
        <v>1.1299999999999999</v>
      </c>
      <c r="M2612" s="105">
        <v>0.4</v>
      </c>
      <c r="N2612" s="76">
        <f t="shared" si="71"/>
        <v>4.0399999999999956</v>
      </c>
    </row>
    <row r="2613" spans="1:14" x14ac:dyDescent="0.25">
      <c r="A2613" s="100">
        <v>1576</v>
      </c>
      <c r="B2613" s="107">
        <v>35179</v>
      </c>
      <c r="C2613" s="121">
        <v>399.92</v>
      </c>
      <c r="D2613" s="122">
        <v>160.01</v>
      </c>
      <c r="E2613" s="122">
        <f t="shared" si="72"/>
        <v>22.162049861495845</v>
      </c>
      <c r="F2613" s="77">
        <v>4.2</v>
      </c>
      <c r="G2613" s="77">
        <v>0</v>
      </c>
      <c r="H2613" s="77">
        <v>0</v>
      </c>
      <c r="J2613" s="77">
        <f t="shared" si="70"/>
        <v>4.2</v>
      </c>
      <c r="K2613" s="103">
        <v>5.46</v>
      </c>
      <c r="L2613" s="104">
        <v>1.61</v>
      </c>
      <c r="M2613" s="105">
        <v>6.04</v>
      </c>
      <c r="N2613" s="76">
        <f t="shared" si="71"/>
        <v>5.4600000000000195</v>
      </c>
    </row>
    <row r="2614" spans="1:14" x14ac:dyDescent="0.25">
      <c r="A2614" s="100">
        <v>1577</v>
      </c>
      <c r="B2614" s="107">
        <v>35180</v>
      </c>
      <c r="C2614" s="121">
        <v>400.01</v>
      </c>
      <c r="D2614" s="122">
        <v>161.27000000000001</v>
      </c>
      <c r="E2614" s="122">
        <f t="shared" si="72"/>
        <v>22.33656509695291</v>
      </c>
      <c r="F2614" s="77">
        <v>3.57</v>
      </c>
      <c r="G2614" s="77">
        <v>0</v>
      </c>
      <c r="H2614" s="77">
        <v>0</v>
      </c>
      <c r="J2614" s="77">
        <f t="shared" si="70"/>
        <v>3.57</v>
      </c>
      <c r="K2614" s="103">
        <v>5.46</v>
      </c>
      <c r="L2614" s="104">
        <v>1.1499999999999999</v>
      </c>
      <c r="M2614" s="105">
        <v>7.2</v>
      </c>
      <c r="N2614" s="76">
        <f t="shared" si="71"/>
        <v>5.4599999999999866</v>
      </c>
    </row>
    <row r="2615" spans="1:14" x14ac:dyDescent="0.25">
      <c r="A2615" s="100">
        <v>1578</v>
      </c>
      <c r="B2615" s="107">
        <v>35181</v>
      </c>
      <c r="C2615" s="121">
        <v>400.26</v>
      </c>
      <c r="D2615" s="122">
        <v>163.16</v>
      </c>
      <c r="E2615" s="122">
        <f t="shared" si="72"/>
        <v>22.598337950138504</v>
      </c>
      <c r="F2615" s="77">
        <v>4.55</v>
      </c>
      <c r="G2615" s="77">
        <v>0</v>
      </c>
      <c r="H2615" s="77">
        <v>0</v>
      </c>
      <c r="J2615" s="77">
        <f t="shared" si="70"/>
        <v>4.55</v>
      </c>
      <c r="K2615" s="103">
        <v>3.64</v>
      </c>
      <c r="L2615" s="104">
        <v>1.8</v>
      </c>
      <c r="M2615" s="105" t="s">
        <v>67</v>
      </c>
      <c r="N2615" s="76">
        <f t="shared" si="71"/>
        <v>3.6400000000000032</v>
      </c>
    </row>
    <row r="2616" spans="1:14" x14ac:dyDescent="0.25">
      <c r="A2616" s="100">
        <v>1579</v>
      </c>
      <c r="B2616" s="107">
        <v>35182</v>
      </c>
      <c r="C2616" s="121">
        <v>400.15</v>
      </c>
      <c r="D2616" s="122">
        <v>162.25</v>
      </c>
      <c r="E2616" s="122">
        <f t="shared" si="72"/>
        <v>22.47229916897507</v>
      </c>
      <c r="F2616" s="77">
        <v>4.3099999999999996</v>
      </c>
      <c r="G2616" s="77">
        <v>0</v>
      </c>
      <c r="H2616" s="77">
        <v>0</v>
      </c>
      <c r="J2616" s="77">
        <f t="shared" si="70"/>
        <v>4.3099999999999996</v>
      </c>
      <c r="K2616" s="103">
        <v>1.58</v>
      </c>
      <c r="L2616" s="104">
        <v>1.67</v>
      </c>
      <c r="M2616" s="105" t="s">
        <v>67</v>
      </c>
      <c r="N2616" s="76">
        <f t="shared" si="71"/>
        <v>1.5800000000000098</v>
      </c>
    </row>
    <row r="2617" spans="1:14" x14ac:dyDescent="0.25">
      <c r="A2617" s="100">
        <v>1580</v>
      </c>
      <c r="B2617" s="107">
        <v>35183</v>
      </c>
      <c r="C2617" s="121">
        <v>399.85</v>
      </c>
      <c r="D2617" s="122">
        <v>159.52000000000001</v>
      </c>
      <c r="E2617" s="122">
        <f t="shared" si="72"/>
        <v>22.094182825484765</v>
      </c>
      <c r="F2617" s="77">
        <v>4.18</v>
      </c>
      <c r="G2617" s="77">
        <v>0</v>
      </c>
      <c r="H2617" s="77">
        <v>0</v>
      </c>
      <c r="J2617" s="77">
        <f t="shared" si="70"/>
        <v>4.18</v>
      </c>
      <c r="K2617" s="103">
        <v>2.08</v>
      </c>
      <c r="L2617" s="104">
        <v>1.6</v>
      </c>
      <c r="M2617" s="105" t="s">
        <v>67</v>
      </c>
      <c r="N2617" s="76">
        <f t="shared" si="71"/>
        <v>2.079999999999977</v>
      </c>
    </row>
    <row r="2618" spans="1:14" x14ac:dyDescent="0.25">
      <c r="A2618" s="100">
        <v>1581</v>
      </c>
      <c r="B2618" s="107">
        <v>35184</v>
      </c>
      <c r="C2618" s="121">
        <v>399.55</v>
      </c>
      <c r="D2618" s="122">
        <v>157.41999999999999</v>
      </c>
      <c r="E2618" s="122">
        <f t="shared" si="72"/>
        <v>21.803324099722989</v>
      </c>
      <c r="F2618" s="77">
        <v>4.17</v>
      </c>
      <c r="G2618" s="77">
        <v>0</v>
      </c>
      <c r="H2618" s="77">
        <v>0</v>
      </c>
      <c r="J2618" s="77">
        <f t="shared" si="70"/>
        <v>4.17</v>
      </c>
      <c r="K2618" s="103">
        <v>2.29</v>
      </c>
      <c r="L2618" s="104">
        <v>1.45</v>
      </c>
      <c r="M2618" s="105" t="s">
        <v>67</v>
      </c>
      <c r="N2618" s="76">
        <f t="shared" si="71"/>
        <v>2.2900000000000045</v>
      </c>
    </row>
    <row r="2619" spans="1:14" x14ac:dyDescent="0.25">
      <c r="A2619" s="100">
        <v>1582</v>
      </c>
      <c r="B2619" s="107">
        <v>35185</v>
      </c>
      <c r="C2619" s="121">
        <v>399.28</v>
      </c>
      <c r="D2619" s="122">
        <v>155.54</v>
      </c>
      <c r="E2619" s="122">
        <f t="shared" si="72"/>
        <v>21.54293628808864</v>
      </c>
      <c r="F2619" s="77">
        <v>4.24</v>
      </c>
      <c r="G2619" s="77">
        <v>0</v>
      </c>
      <c r="H2619" s="77">
        <v>0</v>
      </c>
      <c r="J2619" s="77">
        <f t="shared" si="70"/>
        <v>4.24</v>
      </c>
      <c r="K2619" s="103" t="s">
        <v>65</v>
      </c>
      <c r="L2619" s="104">
        <v>1.55</v>
      </c>
      <c r="M2619" s="105" t="s">
        <v>67</v>
      </c>
      <c r="N2619" s="76">
        <f t="shared" si="71"/>
        <v>1.880000000000015</v>
      </c>
    </row>
    <row r="2620" spans="1:14" x14ac:dyDescent="0.25">
      <c r="A2620" s="100">
        <v>1583</v>
      </c>
      <c r="B2620" s="107">
        <v>35186</v>
      </c>
      <c r="C2620" s="121">
        <v>398.93</v>
      </c>
      <c r="D2620" s="122">
        <v>153.18</v>
      </c>
      <c r="E2620" s="122">
        <f t="shared" si="72"/>
        <v>21.21606648199446</v>
      </c>
      <c r="F2620" s="77">
        <v>3.99</v>
      </c>
      <c r="G2620" s="77">
        <v>0</v>
      </c>
      <c r="H2620" s="77">
        <v>0</v>
      </c>
      <c r="J2620" s="77">
        <f t="shared" si="70"/>
        <v>3.99</v>
      </c>
      <c r="L2620" s="104">
        <v>1.5</v>
      </c>
      <c r="M2620" s="105"/>
      <c r="N2620" s="76">
        <f t="shared" si="71"/>
        <v>0.96999999999998998</v>
      </c>
    </row>
    <row r="2621" spans="1:14" x14ac:dyDescent="0.25">
      <c r="A2621" s="100">
        <v>1584</v>
      </c>
      <c r="B2621" s="107">
        <v>35187</v>
      </c>
      <c r="C2621" s="121">
        <v>398.47</v>
      </c>
      <c r="D2621" s="122">
        <v>150.16</v>
      </c>
      <c r="E2621" s="122">
        <f t="shared" si="72"/>
        <v>20.797783933518005</v>
      </c>
      <c r="F2621" s="77">
        <v>4.2699999999999996</v>
      </c>
      <c r="G2621" s="77">
        <v>0</v>
      </c>
      <c r="H2621" s="77">
        <v>0</v>
      </c>
      <c r="J2621" s="77">
        <f t="shared" si="70"/>
        <v>4.2699999999999996</v>
      </c>
      <c r="L2621" s="104">
        <v>1.61</v>
      </c>
      <c r="M2621" s="105"/>
      <c r="N2621" s="76">
        <f t="shared" si="71"/>
        <v>1.1799999999999962</v>
      </c>
    </row>
    <row r="2622" spans="1:14" x14ac:dyDescent="0.25">
      <c r="A2622" s="100">
        <v>1585</v>
      </c>
      <c r="B2622" s="107">
        <v>35188</v>
      </c>
      <c r="C2622" s="121">
        <v>398</v>
      </c>
      <c r="D2622" s="122">
        <v>147.07</v>
      </c>
      <c r="E2622" s="122">
        <f t="shared" si="72"/>
        <v>20.369806094182824</v>
      </c>
      <c r="F2622" s="77">
        <v>3.98</v>
      </c>
      <c r="G2622" s="77">
        <v>0</v>
      </c>
      <c r="H2622" s="77">
        <v>0</v>
      </c>
      <c r="J2622" s="77">
        <f t="shared" si="70"/>
        <v>3.98</v>
      </c>
      <c r="L2622" s="104">
        <v>1.5</v>
      </c>
      <c r="M2622" s="105"/>
      <c r="N2622" s="76">
        <f t="shared" si="71"/>
        <v>1.0600000000000125</v>
      </c>
    </row>
    <row r="2623" spans="1:14" x14ac:dyDescent="0.25">
      <c r="A2623" s="100">
        <v>1586</v>
      </c>
      <c r="B2623" s="107">
        <v>35189</v>
      </c>
      <c r="C2623" s="121">
        <v>397.53</v>
      </c>
      <c r="D2623" s="122">
        <v>144.15</v>
      </c>
      <c r="E2623" s="122">
        <f t="shared" si="72"/>
        <v>19.965373961218837</v>
      </c>
      <c r="F2623" s="77">
        <v>3.97</v>
      </c>
      <c r="G2623" s="77">
        <v>0</v>
      </c>
      <c r="H2623" s="77">
        <v>0</v>
      </c>
      <c r="J2623" s="77">
        <f t="shared" si="70"/>
        <v>3.97</v>
      </c>
      <c r="K2623" s="103">
        <v>0.88</v>
      </c>
      <c r="L2623" s="104">
        <v>1.45</v>
      </c>
      <c r="M2623" s="105"/>
      <c r="N2623" s="76">
        <f t="shared" si="71"/>
        <v>0.87999999999999678</v>
      </c>
    </row>
    <row r="2624" spans="1:14" x14ac:dyDescent="0.25">
      <c r="A2624" s="100">
        <v>1587</v>
      </c>
      <c r="B2624" s="107">
        <v>35190</v>
      </c>
      <c r="C2624" s="121">
        <v>397.05</v>
      </c>
      <c r="D2624" s="122">
        <v>141.06</v>
      </c>
      <c r="E2624" s="122">
        <f t="shared" si="72"/>
        <v>19.537396121883656</v>
      </c>
      <c r="F2624" s="77">
        <v>4.55</v>
      </c>
      <c r="G2624" s="77">
        <v>0</v>
      </c>
      <c r="H2624" s="77">
        <v>0</v>
      </c>
      <c r="J2624" s="77">
        <f t="shared" si="70"/>
        <v>4.55</v>
      </c>
      <c r="K2624" s="103">
        <v>0.67</v>
      </c>
      <c r="L2624" s="104">
        <v>1.75</v>
      </c>
      <c r="M2624" s="105"/>
      <c r="N2624" s="76">
        <f t="shared" si="71"/>
        <v>0.67000000000000437</v>
      </c>
    </row>
    <row r="2625" spans="1:14" x14ac:dyDescent="0.25">
      <c r="A2625" s="100">
        <v>1588</v>
      </c>
      <c r="B2625" s="107">
        <v>35191</v>
      </c>
      <c r="C2625" s="121">
        <v>396.42</v>
      </c>
      <c r="D2625" s="122">
        <v>137.18</v>
      </c>
      <c r="E2625" s="122">
        <f t="shared" si="72"/>
        <v>19</v>
      </c>
      <c r="F2625" s="77">
        <v>4.96</v>
      </c>
      <c r="G2625" s="77">
        <v>0</v>
      </c>
      <c r="H2625" s="77">
        <v>0</v>
      </c>
      <c r="J2625" s="77">
        <f t="shared" si="70"/>
        <v>4.96</v>
      </c>
      <c r="K2625" s="103">
        <v>0.7</v>
      </c>
      <c r="L2625" s="104">
        <v>1.91</v>
      </c>
      <c r="M2625" s="105" t="s">
        <v>67</v>
      </c>
      <c r="N2625" s="76">
        <f t="shared" si="71"/>
        <v>0.69999999999998064</v>
      </c>
    </row>
    <row r="2626" spans="1:14" x14ac:dyDescent="0.25">
      <c r="A2626" s="100">
        <v>1589</v>
      </c>
      <c r="B2626" s="107">
        <v>35192</v>
      </c>
      <c r="C2626" s="121">
        <v>395.71</v>
      </c>
      <c r="D2626" s="122">
        <v>132.91999999999999</v>
      </c>
      <c r="E2626" s="122">
        <f t="shared" si="72"/>
        <v>18.409972299168974</v>
      </c>
      <c r="F2626" s="77">
        <v>4.49</v>
      </c>
      <c r="G2626" s="77">
        <v>0</v>
      </c>
      <c r="H2626" s="77">
        <v>0</v>
      </c>
      <c r="J2626" s="77">
        <f t="shared" si="70"/>
        <v>4.49</v>
      </c>
      <c r="K2626" s="103">
        <v>0.45</v>
      </c>
      <c r="L2626" s="104">
        <v>1.76</v>
      </c>
      <c r="M2626" s="105" t="s">
        <v>67</v>
      </c>
      <c r="N2626" s="76">
        <f t="shared" si="71"/>
        <v>0.93000000000002636</v>
      </c>
    </row>
    <row r="2627" spans="1:14" x14ac:dyDescent="0.25">
      <c r="A2627" s="100">
        <v>1590</v>
      </c>
      <c r="B2627" s="107">
        <v>35193</v>
      </c>
      <c r="C2627" s="121">
        <v>395.1</v>
      </c>
      <c r="D2627" s="122">
        <v>129.36000000000001</v>
      </c>
      <c r="E2627" s="122">
        <f t="shared" si="72"/>
        <v>17.91689750692521</v>
      </c>
      <c r="F2627" s="77">
        <v>4.62</v>
      </c>
      <c r="G2627" s="77">
        <v>0</v>
      </c>
      <c r="H2627" s="77">
        <v>0</v>
      </c>
      <c r="J2627" s="77">
        <f t="shared" ref="J2627:J2690" si="73">SUM(F2627:H2627)</f>
        <v>4.62</v>
      </c>
      <c r="K2627" s="103">
        <v>0.57999999999999996</v>
      </c>
      <c r="L2627" s="104">
        <v>1.77</v>
      </c>
      <c r="M2627" s="105" t="s">
        <v>67</v>
      </c>
      <c r="N2627" s="76">
        <f t="shared" si="71"/>
        <v>0.57999999999997964</v>
      </c>
    </row>
    <row r="2628" spans="1:14" x14ac:dyDescent="0.25">
      <c r="A2628" s="100">
        <v>1591</v>
      </c>
      <c r="B2628" s="107">
        <v>35194</v>
      </c>
      <c r="C2628" s="121">
        <v>394.41</v>
      </c>
      <c r="D2628" s="122">
        <v>125.32</v>
      </c>
      <c r="E2628" s="122">
        <f t="shared" si="72"/>
        <v>17.357340720221607</v>
      </c>
      <c r="F2628" s="77">
        <v>4.6100000000000003</v>
      </c>
      <c r="G2628" s="77">
        <v>0</v>
      </c>
      <c r="H2628" s="77">
        <v>0</v>
      </c>
      <c r="J2628" s="77">
        <f t="shared" si="73"/>
        <v>4.6100000000000003</v>
      </c>
      <c r="K2628" s="103">
        <v>0.64</v>
      </c>
      <c r="L2628" s="104">
        <v>1.76</v>
      </c>
      <c r="M2628" s="105" t="s">
        <v>67</v>
      </c>
      <c r="N2628" s="76">
        <f t="shared" si="71"/>
        <v>0.64000000000000146</v>
      </c>
    </row>
    <row r="2629" spans="1:14" x14ac:dyDescent="0.25">
      <c r="A2629" s="100">
        <v>1592</v>
      </c>
      <c r="B2629" s="107">
        <v>35195</v>
      </c>
      <c r="C2629" s="121">
        <v>393.7</v>
      </c>
      <c r="D2629" s="122">
        <v>121.35</v>
      </c>
      <c r="E2629" s="122">
        <f t="shared" si="72"/>
        <v>16.807479224376731</v>
      </c>
      <c r="F2629" s="77">
        <v>4.24</v>
      </c>
      <c r="G2629" s="77">
        <v>0</v>
      </c>
      <c r="H2629" s="77">
        <v>0</v>
      </c>
      <c r="J2629" s="77">
        <f t="shared" si="73"/>
        <v>4.24</v>
      </c>
      <c r="K2629" s="103">
        <v>0.53</v>
      </c>
      <c r="L2629" s="104">
        <v>1.57</v>
      </c>
      <c r="M2629" s="105" t="s">
        <v>67</v>
      </c>
      <c r="N2629" s="76">
        <f t="shared" si="71"/>
        <v>0.53000000000000647</v>
      </c>
    </row>
    <row r="2630" spans="1:14" x14ac:dyDescent="0.25">
      <c r="A2630" s="100">
        <v>1593</v>
      </c>
      <c r="B2630" s="107">
        <v>35196</v>
      </c>
      <c r="C2630" s="121">
        <v>393.03</v>
      </c>
      <c r="D2630" s="122">
        <v>117.64</v>
      </c>
      <c r="E2630" s="122">
        <f t="shared" si="72"/>
        <v>16.293628808864266</v>
      </c>
      <c r="F2630" s="77">
        <v>3.83</v>
      </c>
      <c r="G2630" s="77">
        <v>0</v>
      </c>
      <c r="H2630" s="77">
        <v>0</v>
      </c>
      <c r="J2630" s="77">
        <f t="shared" si="73"/>
        <v>3.83</v>
      </c>
      <c r="K2630" s="103">
        <v>1.25</v>
      </c>
      <c r="L2630" s="104">
        <v>1.21</v>
      </c>
      <c r="M2630" s="105" t="s">
        <v>67</v>
      </c>
      <c r="N2630" s="76">
        <f t="shared" si="71"/>
        <v>1.2500000000000018</v>
      </c>
    </row>
    <row r="2631" spans="1:14" x14ac:dyDescent="0.25">
      <c r="A2631" s="100">
        <v>1594</v>
      </c>
      <c r="B2631" s="107">
        <v>35197</v>
      </c>
      <c r="C2631" s="121">
        <v>392.55</v>
      </c>
      <c r="D2631" s="122">
        <v>115.06</v>
      </c>
      <c r="E2631" s="122">
        <f t="shared" si="72"/>
        <v>15.936288088642659</v>
      </c>
      <c r="F2631" s="77">
        <v>4.33</v>
      </c>
      <c r="G2631" s="77">
        <v>0</v>
      </c>
      <c r="H2631" s="77">
        <v>0</v>
      </c>
      <c r="J2631" s="77">
        <f t="shared" si="73"/>
        <v>4.33</v>
      </c>
      <c r="K2631" s="103">
        <v>0.51</v>
      </c>
      <c r="L2631" s="104">
        <v>1.61</v>
      </c>
      <c r="M2631" s="105" t="s">
        <v>67</v>
      </c>
      <c r="N2631" s="76">
        <f t="shared" si="71"/>
        <v>0.50999999999999268</v>
      </c>
    </row>
    <row r="2632" spans="1:14" x14ac:dyDescent="0.25">
      <c r="A2632" s="100">
        <v>1595</v>
      </c>
      <c r="B2632" s="107">
        <v>35198</v>
      </c>
      <c r="C2632" s="121">
        <v>391.83</v>
      </c>
      <c r="D2632" s="122">
        <v>111.24</v>
      </c>
      <c r="E2632" s="122">
        <f t="shared" si="72"/>
        <v>15.407202216066482</v>
      </c>
      <c r="F2632" s="77">
        <v>4.3600000000000003</v>
      </c>
      <c r="G2632" s="77">
        <v>0</v>
      </c>
      <c r="H2632" s="77">
        <v>0</v>
      </c>
      <c r="J2632" s="77">
        <f t="shared" si="73"/>
        <v>4.3600000000000003</v>
      </c>
      <c r="K2632" s="103">
        <v>0.47</v>
      </c>
      <c r="L2632" s="104">
        <v>1.63</v>
      </c>
      <c r="M2632" s="105" t="s">
        <v>67</v>
      </c>
      <c r="N2632" s="76">
        <f t="shared" ref="N2632:N2695" si="74">+D2633-D2632+J2632</f>
        <v>0.46999999999999975</v>
      </c>
    </row>
    <row r="2633" spans="1:14" x14ac:dyDescent="0.25">
      <c r="A2633" s="100">
        <v>1596</v>
      </c>
      <c r="B2633" s="107">
        <v>35199</v>
      </c>
      <c r="C2633" s="121">
        <v>391.05</v>
      </c>
      <c r="D2633" s="122">
        <v>107.35</v>
      </c>
      <c r="E2633" s="122">
        <f t="shared" si="72"/>
        <v>14.868421052631579</v>
      </c>
      <c r="F2633" s="77">
        <v>4.82</v>
      </c>
      <c r="G2633" s="77">
        <v>0</v>
      </c>
      <c r="H2633" s="77">
        <v>0</v>
      </c>
      <c r="J2633" s="77">
        <f t="shared" si="73"/>
        <v>4.82</v>
      </c>
      <c r="K2633" s="103">
        <v>0.72</v>
      </c>
      <c r="L2633" s="104">
        <v>1.78</v>
      </c>
      <c r="M2633" s="105" t="s">
        <v>67</v>
      </c>
      <c r="N2633" s="76">
        <f t="shared" si="74"/>
        <v>0.72000000000000597</v>
      </c>
    </row>
    <row r="2634" spans="1:14" x14ac:dyDescent="0.25">
      <c r="A2634" s="100">
        <v>1597</v>
      </c>
      <c r="B2634" s="107">
        <v>35200</v>
      </c>
      <c r="C2634" s="121">
        <v>390.26</v>
      </c>
      <c r="D2634" s="122">
        <v>103.25</v>
      </c>
      <c r="E2634" s="122">
        <f t="shared" si="72"/>
        <v>14.300554016620499</v>
      </c>
      <c r="F2634" s="77">
        <v>4.91</v>
      </c>
      <c r="G2634" s="77">
        <v>0</v>
      </c>
      <c r="H2634" s="77">
        <v>0</v>
      </c>
      <c r="J2634" s="77">
        <f t="shared" si="73"/>
        <v>4.91</v>
      </c>
      <c r="K2634" s="103">
        <v>0.46</v>
      </c>
      <c r="L2634" s="104">
        <v>1.85</v>
      </c>
      <c r="M2634" s="105" t="s">
        <v>67</v>
      </c>
      <c r="N2634" s="76">
        <f t="shared" si="74"/>
        <v>0.56000000000000583</v>
      </c>
    </row>
    <row r="2635" spans="1:14" x14ac:dyDescent="0.25">
      <c r="A2635" s="100">
        <v>1598</v>
      </c>
      <c r="B2635" s="107">
        <v>35201</v>
      </c>
      <c r="C2635" s="121">
        <v>389.34</v>
      </c>
      <c r="D2635" s="122">
        <v>98.9</v>
      </c>
      <c r="E2635" s="122">
        <f t="shared" si="72"/>
        <v>13.698060941828254</v>
      </c>
      <c r="F2635" s="77">
        <v>4.84</v>
      </c>
      <c r="G2635" s="77">
        <v>0</v>
      </c>
      <c r="H2635" s="77">
        <v>0</v>
      </c>
      <c r="J2635" s="77">
        <f t="shared" si="73"/>
        <v>4.84</v>
      </c>
      <c r="K2635" s="103">
        <v>1.59</v>
      </c>
      <c r="L2635" s="104">
        <v>1.86</v>
      </c>
      <c r="M2635" s="105" t="s">
        <v>67</v>
      </c>
      <c r="N2635" s="76">
        <f t="shared" si="74"/>
        <v>1.4899999999999913</v>
      </c>
    </row>
    <row r="2636" spans="1:14" x14ac:dyDescent="0.25">
      <c r="A2636" s="100">
        <v>1599</v>
      </c>
      <c r="B2636" s="107">
        <v>35202</v>
      </c>
      <c r="C2636" s="121">
        <v>388.82</v>
      </c>
      <c r="D2636" s="122">
        <v>95.55</v>
      </c>
      <c r="E2636" s="122">
        <f t="shared" si="72"/>
        <v>13.234072022160664</v>
      </c>
      <c r="F2636" s="77">
        <v>3.88</v>
      </c>
      <c r="G2636" s="77">
        <v>0</v>
      </c>
      <c r="H2636" s="77">
        <v>0</v>
      </c>
      <c r="J2636" s="77">
        <f t="shared" si="73"/>
        <v>3.88</v>
      </c>
      <c r="K2636" s="103">
        <v>1.21</v>
      </c>
      <c r="L2636" s="104">
        <v>1.33</v>
      </c>
      <c r="M2636" s="105" t="s">
        <v>67</v>
      </c>
      <c r="N2636" s="76">
        <f t="shared" si="74"/>
        <v>1.2099999999999982</v>
      </c>
    </row>
    <row r="2637" spans="1:14" x14ac:dyDescent="0.25">
      <c r="A2637" s="100">
        <v>1600</v>
      </c>
      <c r="B2637" s="107">
        <v>35203</v>
      </c>
      <c r="C2637" s="121">
        <v>388.06</v>
      </c>
      <c r="D2637" s="122">
        <v>92.88</v>
      </c>
      <c r="E2637" s="122">
        <f t="shared" si="72"/>
        <v>12.864265927977838</v>
      </c>
      <c r="F2637" s="77">
        <v>4.41</v>
      </c>
      <c r="G2637" s="77">
        <v>0</v>
      </c>
      <c r="H2637" s="77">
        <v>0</v>
      </c>
      <c r="J2637" s="77">
        <f t="shared" si="73"/>
        <v>4.41</v>
      </c>
      <c r="K2637" s="103">
        <v>0.77</v>
      </c>
      <c r="L2637" s="104">
        <v>1.59</v>
      </c>
      <c r="M2637" s="105" t="s">
        <v>67</v>
      </c>
      <c r="N2637" s="76">
        <f t="shared" si="74"/>
        <v>0.76999999999999957</v>
      </c>
    </row>
    <row r="2638" spans="1:14" x14ac:dyDescent="0.25">
      <c r="A2638" s="100">
        <v>1601</v>
      </c>
      <c r="B2638" s="107">
        <v>35204</v>
      </c>
      <c r="C2638" s="121">
        <v>387.25</v>
      </c>
      <c r="D2638" s="122">
        <v>89.24</v>
      </c>
      <c r="E2638" s="122">
        <f t="shared" si="72"/>
        <v>12.360110803324099</v>
      </c>
      <c r="F2638" s="77">
        <v>4.16</v>
      </c>
      <c r="G2638" s="77">
        <v>0</v>
      </c>
      <c r="H2638" s="77">
        <v>0</v>
      </c>
      <c r="J2638" s="77">
        <f t="shared" si="73"/>
        <v>4.16</v>
      </c>
      <c r="K2638" s="103">
        <v>0.92</v>
      </c>
      <c r="L2638" s="104">
        <v>1.45</v>
      </c>
      <c r="M2638" s="105" t="s">
        <v>67</v>
      </c>
      <c r="N2638" s="76">
        <f t="shared" si="74"/>
        <v>0.92000000000000526</v>
      </c>
    </row>
    <row r="2639" spans="1:14" x14ac:dyDescent="0.25">
      <c r="A2639" s="100">
        <v>1602</v>
      </c>
      <c r="B2639" s="107">
        <v>35205</v>
      </c>
      <c r="C2639" s="121">
        <v>386.49</v>
      </c>
      <c r="D2639" s="122">
        <v>86</v>
      </c>
      <c r="E2639" s="122">
        <f t="shared" si="72"/>
        <v>11.911357340720222</v>
      </c>
      <c r="F2639" s="77">
        <v>4.42</v>
      </c>
      <c r="G2639" s="77">
        <v>0</v>
      </c>
      <c r="H2639" s="77">
        <v>0</v>
      </c>
      <c r="J2639" s="77">
        <f t="shared" si="73"/>
        <v>4.42</v>
      </c>
      <c r="K2639" s="103">
        <v>0.5</v>
      </c>
      <c r="L2639" s="104">
        <v>1.56</v>
      </c>
      <c r="M2639" s="105" t="s">
        <v>67</v>
      </c>
      <c r="N2639" s="76">
        <f t="shared" si="74"/>
        <v>0.49999999999999822</v>
      </c>
    </row>
    <row r="2640" spans="1:14" x14ac:dyDescent="0.25">
      <c r="A2640" s="100">
        <v>1603</v>
      </c>
      <c r="B2640" s="107">
        <v>35206</v>
      </c>
      <c r="C2640" s="121">
        <v>385.56</v>
      </c>
      <c r="D2640" s="122">
        <v>82.08</v>
      </c>
      <c r="E2640" s="122">
        <f t="shared" si="72"/>
        <v>11.368421052631579</v>
      </c>
      <c r="F2640" s="77">
        <v>4.5</v>
      </c>
      <c r="G2640" s="77">
        <v>0</v>
      </c>
      <c r="H2640" s="77">
        <v>0</v>
      </c>
      <c r="J2640" s="77">
        <f t="shared" si="73"/>
        <v>4.5</v>
      </c>
      <c r="K2640" s="103">
        <v>1.06</v>
      </c>
      <c r="L2640" s="104">
        <v>1.5</v>
      </c>
      <c r="M2640" s="105" t="s">
        <v>67</v>
      </c>
      <c r="N2640" s="76">
        <f t="shared" si="74"/>
        <v>1.0600000000000023</v>
      </c>
    </row>
    <row r="2641" spans="1:14" x14ac:dyDescent="0.25">
      <c r="A2641" s="100">
        <v>1604</v>
      </c>
      <c r="B2641" s="107">
        <v>35207</v>
      </c>
      <c r="C2641" s="121">
        <v>384.7</v>
      </c>
      <c r="D2641" s="122">
        <v>78.64</v>
      </c>
      <c r="E2641" s="122">
        <f t="shared" si="72"/>
        <v>10.89196675900277</v>
      </c>
      <c r="F2641" s="77">
        <v>2.56</v>
      </c>
      <c r="G2641" s="77">
        <v>0</v>
      </c>
      <c r="H2641" s="77">
        <v>0</v>
      </c>
      <c r="J2641" s="77">
        <f t="shared" si="73"/>
        <v>2.56</v>
      </c>
      <c r="K2641" s="103">
        <v>0.52</v>
      </c>
      <c r="L2641" s="104">
        <v>0.92</v>
      </c>
      <c r="M2641" s="105" t="s">
        <v>67</v>
      </c>
      <c r="N2641" s="76">
        <f t="shared" si="74"/>
        <v>0.5199999999999938</v>
      </c>
    </row>
    <row r="2642" spans="1:14" x14ac:dyDescent="0.25">
      <c r="A2642" s="100">
        <v>1605</v>
      </c>
      <c r="B2642" s="107">
        <v>35208</v>
      </c>
      <c r="C2642" s="121">
        <v>384.19</v>
      </c>
      <c r="D2642" s="122">
        <v>76.599999999999994</v>
      </c>
      <c r="E2642" s="122">
        <f t="shared" si="72"/>
        <v>10.609418282548475</v>
      </c>
      <c r="F2642" s="77">
        <v>3.31</v>
      </c>
      <c r="G2642" s="77">
        <v>0</v>
      </c>
      <c r="H2642" s="77">
        <v>0</v>
      </c>
      <c r="J2642" s="77">
        <f t="shared" si="73"/>
        <v>3.31</v>
      </c>
      <c r="K2642" s="103">
        <v>1.01</v>
      </c>
      <c r="L2642" s="104">
        <v>1.08</v>
      </c>
      <c r="M2642" s="105" t="s">
        <v>67</v>
      </c>
      <c r="N2642" s="76">
        <f t="shared" si="74"/>
        <v>1.0100000000000029</v>
      </c>
    </row>
    <row r="2643" spans="1:14" x14ac:dyDescent="0.25">
      <c r="A2643" s="100">
        <v>1606</v>
      </c>
      <c r="B2643" s="107">
        <v>35209</v>
      </c>
      <c r="C2643" s="121">
        <v>383.59</v>
      </c>
      <c r="D2643" s="122">
        <v>74.3</v>
      </c>
      <c r="E2643" s="122">
        <f t="shared" si="72"/>
        <v>10.290858725761773</v>
      </c>
      <c r="F2643" s="77">
        <v>3.56</v>
      </c>
      <c r="G2643" s="77">
        <v>0</v>
      </c>
      <c r="H2643" s="77">
        <v>0</v>
      </c>
      <c r="J2643" s="77">
        <f t="shared" si="73"/>
        <v>3.56</v>
      </c>
      <c r="K2643" s="103">
        <v>0.84</v>
      </c>
      <c r="L2643" s="104">
        <v>1.1299999999999999</v>
      </c>
      <c r="M2643" s="105" t="s">
        <v>67</v>
      </c>
      <c r="N2643" s="76">
        <f t="shared" si="74"/>
        <v>0.84000000000000119</v>
      </c>
    </row>
    <row r="2644" spans="1:14" x14ac:dyDescent="0.25">
      <c r="A2644" s="100">
        <v>1607</v>
      </c>
      <c r="B2644" s="107">
        <v>35210</v>
      </c>
      <c r="C2644" s="121">
        <v>382.88</v>
      </c>
      <c r="D2644" s="122">
        <v>71.58</v>
      </c>
      <c r="E2644" s="122">
        <f t="shared" si="72"/>
        <v>9.9141274238227144</v>
      </c>
      <c r="F2644" s="77">
        <v>3.44</v>
      </c>
      <c r="G2644" s="77">
        <v>0</v>
      </c>
      <c r="H2644" s="77">
        <v>0</v>
      </c>
      <c r="J2644" s="77">
        <f t="shared" si="73"/>
        <v>3.44</v>
      </c>
      <c r="K2644" s="103">
        <v>1.64</v>
      </c>
      <c r="L2644" s="104">
        <v>0.9</v>
      </c>
      <c r="M2644" s="105" t="s">
        <v>67</v>
      </c>
      <c r="N2644" s="76">
        <f t="shared" si="74"/>
        <v>1.6799999999999948</v>
      </c>
    </row>
    <row r="2645" spans="1:14" x14ac:dyDescent="0.25">
      <c r="A2645" s="100">
        <v>1608</v>
      </c>
      <c r="B2645" s="107">
        <v>35211</v>
      </c>
      <c r="C2645" s="121">
        <v>382.37</v>
      </c>
      <c r="D2645" s="122">
        <v>69.819999999999993</v>
      </c>
      <c r="E2645" s="122">
        <f t="shared" si="72"/>
        <v>9.6703601108033244</v>
      </c>
      <c r="F2645" s="77">
        <v>3.27</v>
      </c>
      <c r="G2645" s="77">
        <v>0</v>
      </c>
      <c r="H2645" s="77">
        <v>0</v>
      </c>
      <c r="J2645" s="77">
        <f t="shared" si="73"/>
        <v>3.27</v>
      </c>
      <c r="K2645" s="103">
        <v>1.1499999999999999</v>
      </c>
      <c r="L2645" s="104">
        <v>0.95</v>
      </c>
      <c r="M2645" s="105" t="s">
        <v>67</v>
      </c>
      <c r="N2645" s="76">
        <f t="shared" si="74"/>
        <v>1.1500000000000097</v>
      </c>
    </row>
    <row r="2646" spans="1:14" x14ac:dyDescent="0.25">
      <c r="A2646" s="100">
        <v>1609</v>
      </c>
      <c r="B2646" s="107">
        <v>35212</v>
      </c>
      <c r="C2646" s="121">
        <v>381.74</v>
      </c>
      <c r="D2646" s="122">
        <v>67.7</v>
      </c>
      <c r="E2646" s="122">
        <f t="shared" ref="E2646:E2709" si="75">(D2646/722)*100</f>
        <v>9.3767313019390599</v>
      </c>
      <c r="F2646" s="77">
        <v>3.16</v>
      </c>
      <c r="G2646" s="77">
        <v>0</v>
      </c>
      <c r="H2646" s="77">
        <v>0</v>
      </c>
      <c r="J2646" s="77">
        <f t="shared" si="73"/>
        <v>3.16</v>
      </c>
      <c r="K2646" s="103">
        <v>0.82</v>
      </c>
      <c r="L2646" s="104">
        <v>1.07</v>
      </c>
      <c r="M2646" s="105" t="s">
        <v>67</v>
      </c>
      <c r="N2646" s="76">
        <f t="shared" si="74"/>
        <v>0.81999999999999673</v>
      </c>
    </row>
    <row r="2647" spans="1:14" x14ac:dyDescent="0.25">
      <c r="A2647" s="100">
        <v>1610</v>
      </c>
      <c r="B2647" s="107">
        <v>35213</v>
      </c>
      <c r="C2647" s="121">
        <v>381.11</v>
      </c>
      <c r="D2647" s="122">
        <v>65.36</v>
      </c>
      <c r="E2647" s="122">
        <f t="shared" si="75"/>
        <v>9.0526315789473681</v>
      </c>
      <c r="F2647" s="77">
        <v>3.17</v>
      </c>
      <c r="G2647" s="77">
        <v>0</v>
      </c>
      <c r="H2647" s="77">
        <v>0</v>
      </c>
      <c r="J2647" s="77">
        <f t="shared" si="73"/>
        <v>3.17</v>
      </c>
      <c r="K2647" s="103">
        <v>1.2</v>
      </c>
      <c r="L2647" s="104">
        <v>0.88</v>
      </c>
      <c r="M2647" s="105">
        <v>1.9</v>
      </c>
      <c r="N2647" s="76">
        <f t="shared" si="74"/>
        <v>1.2000000000000011</v>
      </c>
    </row>
    <row r="2648" spans="1:14" x14ac:dyDescent="0.25">
      <c r="A2648" s="100">
        <v>1611</v>
      </c>
      <c r="B2648" s="107">
        <v>35214</v>
      </c>
      <c r="C2648" s="121">
        <v>380.52</v>
      </c>
      <c r="D2648" s="122">
        <v>63.39</v>
      </c>
      <c r="E2648" s="122">
        <f t="shared" si="75"/>
        <v>8.7797783933518012</v>
      </c>
      <c r="F2648" s="77">
        <v>0.67</v>
      </c>
      <c r="G2648" s="77">
        <v>0</v>
      </c>
      <c r="H2648" s="77">
        <v>0</v>
      </c>
      <c r="J2648" s="77">
        <f t="shared" si="73"/>
        <v>0.67</v>
      </c>
      <c r="K2648" s="103">
        <v>0.7</v>
      </c>
      <c r="L2648" s="104">
        <v>0.22</v>
      </c>
      <c r="M2648" s="105" t="s">
        <v>67</v>
      </c>
      <c r="N2648" s="76">
        <f t="shared" si="74"/>
        <v>0.70000000000000118</v>
      </c>
    </row>
    <row r="2649" spans="1:14" x14ac:dyDescent="0.25">
      <c r="A2649" s="100">
        <v>1612</v>
      </c>
      <c r="B2649" s="107">
        <v>35215</v>
      </c>
      <c r="C2649" s="121">
        <v>380.53</v>
      </c>
      <c r="D2649" s="122">
        <v>63.42</v>
      </c>
      <c r="E2649" s="122">
        <f t="shared" si="75"/>
        <v>8.78393351800554</v>
      </c>
      <c r="F2649" s="77" t="s">
        <v>67</v>
      </c>
      <c r="G2649" s="77">
        <v>0</v>
      </c>
      <c r="H2649" s="77">
        <v>0</v>
      </c>
      <c r="J2649" s="77">
        <f t="shared" si="73"/>
        <v>0</v>
      </c>
      <c r="K2649" s="103">
        <v>0.72</v>
      </c>
      <c r="L2649" s="104" t="s">
        <v>67</v>
      </c>
      <c r="M2649" s="105" t="s">
        <v>67</v>
      </c>
      <c r="N2649" s="76">
        <f t="shared" si="74"/>
        <v>0.71999999999999886</v>
      </c>
    </row>
    <row r="2650" spans="1:14" x14ac:dyDescent="0.25">
      <c r="A2650" s="100">
        <v>1613</v>
      </c>
      <c r="B2650" s="107">
        <v>35216</v>
      </c>
      <c r="C2650" s="121">
        <v>380.75</v>
      </c>
      <c r="D2650" s="122">
        <v>64.14</v>
      </c>
      <c r="E2650" s="122">
        <f t="shared" si="75"/>
        <v>8.8836565096952906</v>
      </c>
      <c r="F2650" s="77" t="s">
        <v>67</v>
      </c>
      <c r="G2650" s="77">
        <v>0</v>
      </c>
      <c r="H2650" s="77">
        <v>0</v>
      </c>
      <c r="J2650" s="77">
        <f t="shared" si="73"/>
        <v>0</v>
      </c>
      <c r="K2650" s="103">
        <v>0.54</v>
      </c>
      <c r="L2650" s="104" t="s">
        <v>67</v>
      </c>
      <c r="M2650" s="105">
        <v>3.6</v>
      </c>
      <c r="N2650" s="76">
        <f t="shared" si="74"/>
        <v>0.54000000000000625</v>
      </c>
    </row>
    <row r="2651" spans="1:14" x14ac:dyDescent="0.25">
      <c r="A2651" s="100">
        <v>1614</v>
      </c>
      <c r="B2651" s="107">
        <v>35217</v>
      </c>
      <c r="C2651" s="121">
        <v>380.91</v>
      </c>
      <c r="D2651" s="122">
        <v>64.680000000000007</v>
      </c>
      <c r="E2651" s="122">
        <f t="shared" si="75"/>
        <v>8.9584487534626049</v>
      </c>
      <c r="F2651" s="77">
        <v>1.59</v>
      </c>
      <c r="G2651" s="77">
        <v>0</v>
      </c>
      <c r="H2651" s="77">
        <v>0</v>
      </c>
      <c r="J2651" s="77">
        <f t="shared" si="73"/>
        <v>1.59</v>
      </c>
      <c r="K2651" s="103">
        <v>0.85</v>
      </c>
      <c r="L2651" s="104">
        <v>0.53</v>
      </c>
      <c r="M2651" s="105" t="s">
        <v>67</v>
      </c>
      <c r="N2651" s="76">
        <f t="shared" si="74"/>
        <v>0.84999999999999098</v>
      </c>
    </row>
    <row r="2652" spans="1:14" x14ac:dyDescent="0.25">
      <c r="A2652" s="100">
        <v>1615</v>
      </c>
      <c r="B2652" s="107">
        <v>35218</v>
      </c>
      <c r="C2652" s="121">
        <v>380.7</v>
      </c>
      <c r="D2652" s="122">
        <v>63.94</v>
      </c>
      <c r="E2652" s="122">
        <f t="shared" si="75"/>
        <v>8.8559556786703606</v>
      </c>
      <c r="F2652" s="77">
        <v>4.16</v>
      </c>
      <c r="G2652" s="77">
        <v>0</v>
      </c>
      <c r="H2652" s="77">
        <v>0</v>
      </c>
      <c r="J2652" s="77">
        <f t="shared" si="73"/>
        <v>4.16</v>
      </c>
      <c r="K2652" s="103">
        <v>1.1599999999999999</v>
      </c>
      <c r="L2652" s="104">
        <v>1.34</v>
      </c>
      <c r="M2652" s="105">
        <v>9.3000000000000007</v>
      </c>
      <c r="N2652" s="76">
        <f t="shared" si="74"/>
        <v>1.1600000000000001</v>
      </c>
    </row>
    <row r="2653" spans="1:14" x14ac:dyDescent="0.25">
      <c r="A2653" s="100">
        <v>1616</v>
      </c>
      <c r="B2653" s="107">
        <v>35219</v>
      </c>
      <c r="C2653" s="121">
        <v>379.8</v>
      </c>
      <c r="D2653" s="122">
        <v>60.94</v>
      </c>
      <c r="E2653" s="122">
        <f t="shared" si="75"/>
        <v>8.4404432132963993</v>
      </c>
      <c r="F2653" s="77">
        <v>3.15</v>
      </c>
      <c r="G2653" s="77">
        <v>0</v>
      </c>
      <c r="H2653" s="77">
        <v>0</v>
      </c>
      <c r="J2653" s="77">
        <f t="shared" si="73"/>
        <v>3.15</v>
      </c>
      <c r="K2653" s="103">
        <v>2.2999999999999998</v>
      </c>
      <c r="L2653" s="104">
        <v>0.83</v>
      </c>
      <c r="M2653" s="105" t="s">
        <v>67</v>
      </c>
      <c r="N2653" s="76">
        <f t="shared" si="74"/>
        <v>2.3000000000000056</v>
      </c>
    </row>
    <row r="2654" spans="1:14" x14ac:dyDescent="0.25">
      <c r="A2654" s="100">
        <v>1617</v>
      </c>
      <c r="B2654" s="107">
        <v>35220</v>
      </c>
      <c r="C2654" s="121">
        <v>379.52</v>
      </c>
      <c r="D2654" s="122">
        <v>60.09</v>
      </c>
      <c r="E2654" s="122">
        <f t="shared" si="75"/>
        <v>8.3227146814404431</v>
      </c>
      <c r="F2654" s="77">
        <v>1.69</v>
      </c>
      <c r="G2654" s="77">
        <v>0</v>
      </c>
      <c r="H2654" s="77">
        <v>0</v>
      </c>
      <c r="J2654" s="77">
        <f t="shared" si="73"/>
        <v>1.69</v>
      </c>
      <c r="K2654" s="103">
        <v>0.78</v>
      </c>
      <c r="L2654" s="104">
        <v>0.54</v>
      </c>
      <c r="M2654" s="105" t="s">
        <v>67</v>
      </c>
      <c r="N2654" s="76">
        <f t="shared" si="74"/>
        <v>0.77999999999999625</v>
      </c>
    </row>
    <row r="2655" spans="1:14" x14ac:dyDescent="0.25">
      <c r="A2655" s="100">
        <v>1618</v>
      </c>
      <c r="B2655" s="107">
        <v>35221</v>
      </c>
      <c r="C2655" s="121">
        <v>379.25</v>
      </c>
      <c r="D2655" s="122">
        <v>59.18</v>
      </c>
      <c r="E2655" s="122">
        <f t="shared" si="75"/>
        <v>8.1966759002770075</v>
      </c>
      <c r="F2655" s="77">
        <v>1.26</v>
      </c>
      <c r="G2655" s="77">
        <v>0</v>
      </c>
      <c r="H2655" s="77">
        <v>0</v>
      </c>
      <c r="J2655" s="77">
        <f t="shared" si="73"/>
        <v>1.26</v>
      </c>
      <c r="K2655" s="103">
        <v>1.29</v>
      </c>
      <c r="L2655" s="104">
        <v>0.44</v>
      </c>
      <c r="M2655" s="105">
        <v>0.9</v>
      </c>
      <c r="N2655" s="76">
        <f t="shared" si="74"/>
        <v>1.2900000000000011</v>
      </c>
    </row>
    <row r="2656" spans="1:14" x14ac:dyDescent="0.25">
      <c r="A2656" s="100">
        <v>1619</v>
      </c>
      <c r="B2656" s="107">
        <v>35222</v>
      </c>
      <c r="C2656" s="121">
        <v>379.26</v>
      </c>
      <c r="D2656" s="122">
        <v>59.21</v>
      </c>
      <c r="E2656" s="122">
        <f t="shared" si="75"/>
        <v>8.2008310249307481</v>
      </c>
      <c r="F2656" s="77">
        <v>1.36</v>
      </c>
      <c r="G2656" s="77">
        <v>0</v>
      </c>
      <c r="H2656" s="77">
        <v>0</v>
      </c>
      <c r="J2656" s="77">
        <f t="shared" si="73"/>
        <v>1.36</v>
      </c>
      <c r="K2656" s="103">
        <v>1.83</v>
      </c>
      <c r="L2656" s="104">
        <v>0.35</v>
      </c>
      <c r="M2656" s="105" t="s">
        <v>67</v>
      </c>
      <c r="N2656" s="76">
        <f t="shared" si="74"/>
        <v>1.7500000000000007</v>
      </c>
    </row>
    <row r="2657" spans="1:14" x14ac:dyDescent="0.25">
      <c r="A2657" s="100">
        <v>1620</v>
      </c>
      <c r="B2657" s="107">
        <v>35223</v>
      </c>
      <c r="C2657" s="121">
        <v>379.41</v>
      </c>
      <c r="D2657" s="122">
        <v>59.6</v>
      </c>
      <c r="E2657" s="122">
        <f t="shared" si="75"/>
        <v>8.2548476454293631</v>
      </c>
      <c r="F2657" s="77">
        <v>2.87</v>
      </c>
      <c r="G2657" s="77">
        <v>0</v>
      </c>
      <c r="H2657" s="77">
        <v>0</v>
      </c>
      <c r="J2657" s="77">
        <f t="shared" si="73"/>
        <v>2.87</v>
      </c>
      <c r="K2657" s="103">
        <v>1.92</v>
      </c>
      <c r="L2657" s="104">
        <v>0.75</v>
      </c>
      <c r="M2657" s="105" t="s">
        <v>67</v>
      </c>
      <c r="N2657" s="76">
        <f t="shared" si="74"/>
        <v>3.0199999999999987</v>
      </c>
    </row>
    <row r="2658" spans="1:14" x14ac:dyDescent="0.25">
      <c r="A2658" s="100">
        <v>1621</v>
      </c>
      <c r="B2658" s="107">
        <v>35224</v>
      </c>
      <c r="C2658" s="121">
        <v>379.1</v>
      </c>
      <c r="D2658" s="122">
        <v>59.75</v>
      </c>
      <c r="E2658" s="122">
        <f t="shared" si="75"/>
        <v>8.2756232686980606</v>
      </c>
      <c r="F2658" s="77">
        <v>1.38</v>
      </c>
      <c r="G2658" s="77">
        <v>0</v>
      </c>
      <c r="H2658" s="77">
        <v>0</v>
      </c>
      <c r="J2658" s="77">
        <f t="shared" si="73"/>
        <v>1.38</v>
      </c>
      <c r="K2658" s="103">
        <v>1.17</v>
      </c>
      <c r="L2658" s="104">
        <v>0.35</v>
      </c>
      <c r="M2658" s="105">
        <v>17</v>
      </c>
      <c r="N2658" s="76">
        <f t="shared" si="74"/>
        <v>0.15000000000000302</v>
      </c>
    </row>
    <row r="2659" spans="1:14" x14ac:dyDescent="0.25">
      <c r="A2659" s="100">
        <v>1622</v>
      </c>
      <c r="B2659" s="107">
        <v>35225</v>
      </c>
      <c r="C2659" s="121">
        <v>379.03</v>
      </c>
      <c r="D2659" s="122">
        <v>58.52</v>
      </c>
      <c r="E2659" s="122">
        <f t="shared" si="75"/>
        <v>8.1052631578947381</v>
      </c>
      <c r="F2659" s="77">
        <v>0.52</v>
      </c>
      <c r="G2659" s="77">
        <v>0</v>
      </c>
      <c r="H2659" s="77">
        <v>0</v>
      </c>
      <c r="J2659" s="77">
        <f t="shared" si="73"/>
        <v>0.52</v>
      </c>
      <c r="K2659" s="103">
        <v>3.02</v>
      </c>
      <c r="L2659" s="104">
        <v>0.2</v>
      </c>
      <c r="M2659" s="105" t="s">
        <v>67</v>
      </c>
      <c r="N2659" s="76">
        <f t="shared" si="74"/>
        <v>3.02</v>
      </c>
    </row>
    <row r="2660" spans="1:14" x14ac:dyDescent="0.25">
      <c r="A2660" s="100">
        <v>1623</v>
      </c>
      <c r="B2660" s="107">
        <v>35226</v>
      </c>
      <c r="C2660" s="121">
        <v>379.82</v>
      </c>
      <c r="D2660" s="122">
        <v>61.02</v>
      </c>
      <c r="E2660" s="122">
        <f t="shared" si="75"/>
        <v>8.4515235457063707</v>
      </c>
      <c r="F2660" s="77">
        <v>1.61</v>
      </c>
      <c r="G2660" s="77">
        <v>0</v>
      </c>
      <c r="H2660" s="77">
        <v>0</v>
      </c>
      <c r="J2660" s="77">
        <f t="shared" si="73"/>
        <v>1.61</v>
      </c>
      <c r="K2660" s="103">
        <v>2.1</v>
      </c>
      <c r="L2660" s="104">
        <v>0.56000000000000005</v>
      </c>
      <c r="M2660" s="105">
        <v>4.2</v>
      </c>
      <c r="N2660" s="76">
        <f t="shared" si="74"/>
        <v>2.0999999999999952</v>
      </c>
    </row>
    <row r="2661" spans="1:14" x14ac:dyDescent="0.25">
      <c r="A2661" s="100">
        <v>1624</v>
      </c>
      <c r="B2661" s="107">
        <v>35227</v>
      </c>
      <c r="C2661" s="121">
        <v>379.96</v>
      </c>
      <c r="D2661" s="122">
        <v>61.51</v>
      </c>
      <c r="E2661" s="122">
        <f t="shared" si="75"/>
        <v>8.5193905817174507</v>
      </c>
      <c r="F2661" s="77">
        <v>0.35</v>
      </c>
      <c r="G2661" s="77">
        <v>0</v>
      </c>
      <c r="H2661" s="77">
        <v>0</v>
      </c>
      <c r="J2661" s="77">
        <f t="shared" si="73"/>
        <v>0.35</v>
      </c>
      <c r="K2661" s="103">
        <v>3.52</v>
      </c>
      <c r="L2661" s="104">
        <v>0.09</v>
      </c>
      <c r="M2661" s="105">
        <v>16.3</v>
      </c>
      <c r="N2661" s="76">
        <f t="shared" si="74"/>
        <v>3.5200000000000089</v>
      </c>
    </row>
    <row r="2662" spans="1:14" x14ac:dyDescent="0.25">
      <c r="A2662" s="100">
        <v>1625</v>
      </c>
      <c r="B2662" s="107">
        <v>35228</v>
      </c>
      <c r="C2662" s="121">
        <v>380.91</v>
      </c>
      <c r="D2662" s="122">
        <v>64.680000000000007</v>
      </c>
      <c r="E2662" s="122">
        <f t="shared" si="75"/>
        <v>8.9584487534626049</v>
      </c>
      <c r="F2662" s="77" t="s">
        <v>67</v>
      </c>
      <c r="G2662" s="77">
        <v>0</v>
      </c>
      <c r="H2662" s="77">
        <v>0</v>
      </c>
      <c r="J2662" s="77">
        <f t="shared" si="73"/>
        <v>0</v>
      </c>
      <c r="K2662" s="103">
        <v>7.38</v>
      </c>
      <c r="L2662" s="104" t="s">
        <v>67</v>
      </c>
      <c r="M2662" s="105">
        <v>4.3</v>
      </c>
      <c r="N2662" s="76">
        <f t="shared" si="74"/>
        <v>7.3799999999999955</v>
      </c>
    </row>
    <row r="2663" spans="1:14" x14ac:dyDescent="0.25">
      <c r="A2663" s="100">
        <v>1626</v>
      </c>
      <c r="B2663" s="107">
        <v>35229</v>
      </c>
      <c r="C2663" s="121">
        <v>382.98</v>
      </c>
      <c r="D2663" s="122">
        <v>72.06</v>
      </c>
      <c r="E2663" s="122">
        <f t="shared" si="75"/>
        <v>9.9806094182825493</v>
      </c>
      <c r="F2663" s="77" t="s">
        <v>67</v>
      </c>
      <c r="G2663" s="77">
        <v>0</v>
      </c>
      <c r="H2663" s="77">
        <v>0</v>
      </c>
      <c r="J2663" s="77">
        <f t="shared" si="73"/>
        <v>0</v>
      </c>
      <c r="K2663" s="103">
        <v>9.02</v>
      </c>
      <c r="L2663" s="104" t="s">
        <v>67</v>
      </c>
      <c r="M2663" s="105" t="s">
        <v>67</v>
      </c>
      <c r="N2663" s="76">
        <f t="shared" si="74"/>
        <v>9.019999999999996</v>
      </c>
    </row>
    <row r="2664" spans="1:14" x14ac:dyDescent="0.25">
      <c r="A2664" s="100">
        <v>1627</v>
      </c>
      <c r="B2664" s="107">
        <v>35230</v>
      </c>
      <c r="C2664" s="121">
        <v>385.31</v>
      </c>
      <c r="D2664" s="122">
        <v>81.08</v>
      </c>
      <c r="E2664" s="122">
        <f t="shared" si="75"/>
        <v>11.229916897506925</v>
      </c>
      <c r="F2664" s="77" t="s">
        <v>67</v>
      </c>
      <c r="G2664" s="77">
        <v>0</v>
      </c>
      <c r="H2664" s="77">
        <v>0</v>
      </c>
      <c r="J2664" s="77">
        <f t="shared" si="73"/>
        <v>0</v>
      </c>
      <c r="K2664" s="103">
        <v>4.87</v>
      </c>
      <c r="L2664" s="104" t="s">
        <v>67</v>
      </c>
      <c r="M2664" s="105">
        <v>1.8</v>
      </c>
      <c r="N2664" s="76">
        <f t="shared" si="74"/>
        <v>4.8700000000000045</v>
      </c>
    </row>
    <row r="2665" spans="1:14" x14ac:dyDescent="0.25">
      <c r="A2665" s="100">
        <v>1628</v>
      </c>
      <c r="B2665" s="107">
        <v>35231</v>
      </c>
      <c r="C2665" s="121">
        <v>386.48</v>
      </c>
      <c r="D2665" s="122">
        <v>85.95</v>
      </c>
      <c r="E2665" s="122">
        <f t="shared" si="75"/>
        <v>11.90443213296399</v>
      </c>
      <c r="F2665" s="77" t="s">
        <v>67</v>
      </c>
      <c r="G2665" s="77">
        <v>0</v>
      </c>
      <c r="H2665" s="77">
        <v>0</v>
      </c>
      <c r="J2665" s="77">
        <f t="shared" si="73"/>
        <v>0</v>
      </c>
      <c r="K2665" s="103">
        <v>7.15</v>
      </c>
      <c r="L2665" s="104" t="s">
        <v>67</v>
      </c>
      <c r="M2665" s="105" t="s">
        <v>67</v>
      </c>
      <c r="N2665" s="76">
        <f t="shared" si="74"/>
        <v>7.1499999999999915</v>
      </c>
    </row>
    <row r="2666" spans="1:14" x14ac:dyDescent="0.25">
      <c r="A2666" s="100">
        <v>1629</v>
      </c>
      <c r="B2666" s="107">
        <v>35232</v>
      </c>
      <c r="C2666" s="121">
        <v>388.11</v>
      </c>
      <c r="D2666" s="122">
        <v>93.1</v>
      </c>
      <c r="E2666" s="122">
        <f t="shared" si="75"/>
        <v>12.894736842105262</v>
      </c>
      <c r="F2666" s="77" t="s">
        <v>67</v>
      </c>
      <c r="G2666" s="77">
        <v>0</v>
      </c>
      <c r="H2666" s="77">
        <v>0</v>
      </c>
      <c r="J2666" s="77">
        <f t="shared" si="73"/>
        <v>0</v>
      </c>
      <c r="K2666" s="103">
        <v>3.65</v>
      </c>
      <c r="L2666" s="104" t="s">
        <v>67</v>
      </c>
      <c r="M2666" s="105">
        <v>2.4</v>
      </c>
      <c r="N2666" s="76">
        <f t="shared" si="74"/>
        <v>3.6500000000000057</v>
      </c>
    </row>
    <row r="2667" spans="1:14" x14ac:dyDescent="0.25">
      <c r="A2667" s="100">
        <v>1630</v>
      </c>
      <c r="B2667" s="107">
        <v>35233</v>
      </c>
      <c r="C2667" s="121">
        <v>388.4</v>
      </c>
      <c r="D2667" s="122">
        <v>96.75</v>
      </c>
      <c r="E2667" s="122">
        <f t="shared" si="75"/>
        <v>13.400277008310249</v>
      </c>
      <c r="F2667" s="77">
        <v>0.42</v>
      </c>
      <c r="G2667" s="77">
        <v>0</v>
      </c>
      <c r="H2667" s="77">
        <v>0</v>
      </c>
      <c r="J2667" s="77">
        <f t="shared" si="73"/>
        <v>0.42</v>
      </c>
      <c r="K2667" s="103">
        <v>4.72</v>
      </c>
      <c r="L2667" s="104">
        <v>0.12</v>
      </c>
      <c r="M2667" s="105" t="s">
        <v>67</v>
      </c>
      <c r="N2667" s="76">
        <f t="shared" si="74"/>
        <v>4.7199999999999971</v>
      </c>
    </row>
    <row r="2668" spans="1:14" x14ac:dyDescent="0.25">
      <c r="A2668" s="100">
        <v>1631</v>
      </c>
      <c r="B2668" s="107">
        <v>35234</v>
      </c>
      <c r="C2668" s="121">
        <v>389.8</v>
      </c>
      <c r="D2668" s="122">
        <v>101.05</v>
      </c>
      <c r="E2668" s="122">
        <f t="shared" si="75"/>
        <v>13.995844875346261</v>
      </c>
      <c r="F2668" s="77">
        <v>0.16</v>
      </c>
      <c r="G2668" s="77">
        <v>0</v>
      </c>
      <c r="H2668" s="77">
        <v>0</v>
      </c>
      <c r="J2668" s="77">
        <f t="shared" si="73"/>
        <v>0.16</v>
      </c>
      <c r="K2668" s="103">
        <v>3.46</v>
      </c>
      <c r="L2668" s="104">
        <v>0.05</v>
      </c>
      <c r="M2668" s="105" t="s">
        <v>67</v>
      </c>
      <c r="N2668" s="76">
        <f t="shared" si="74"/>
        <v>3.4599999999999973</v>
      </c>
    </row>
    <row r="2669" spans="1:14" x14ac:dyDescent="0.25">
      <c r="A2669" s="100">
        <v>1632</v>
      </c>
      <c r="B2669" s="107">
        <v>35235</v>
      </c>
      <c r="C2669" s="121">
        <v>390.49</v>
      </c>
      <c r="D2669" s="122">
        <v>104.35</v>
      </c>
      <c r="E2669" s="122">
        <f t="shared" si="75"/>
        <v>14.452908587257618</v>
      </c>
      <c r="F2669" s="77">
        <v>1.1200000000000001</v>
      </c>
      <c r="G2669" s="77">
        <v>0</v>
      </c>
      <c r="H2669" s="77">
        <v>0</v>
      </c>
      <c r="J2669" s="77">
        <f t="shared" si="73"/>
        <v>1.1200000000000001</v>
      </c>
      <c r="K2669" s="103">
        <v>0.97</v>
      </c>
      <c r="L2669" s="104">
        <v>0.49</v>
      </c>
      <c r="M2669" s="105" t="s">
        <v>67</v>
      </c>
      <c r="N2669" s="76">
        <f t="shared" si="74"/>
        <v>0.97000000000000863</v>
      </c>
    </row>
    <row r="2670" spans="1:14" x14ac:dyDescent="0.25">
      <c r="A2670" s="100">
        <v>1633</v>
      </c>
      <c r="B2670" s="107">
        <v>35236</v>
      </c>
      <c r="C2670" s="121">
        <v>390.45</v>
      </c>
      <c r="D2670" s="122">
        <v>104.2</v>
      </c>
      <c r="E2670" s="122">
        <f t="shared" si="75"/>
        <v>14.43213296398892</v>
      </c>
      <c r="F2670" s="77">
        <v>0.03</v>
      </c>
      <c r="G2670" s="77">
        <v>0</v>
      </c>
      <c r="H2670" s="77">
        <v>0</v>
      </c>
      <c r="J2670" s="77">
        <f t="shared" si="73"/>
        <v>0.03</v>
      </c>
      <c r="K2670" s="103">
        <v>0.65</v>
      </c>
      <c r="L2670" s="104">
        <v>0.01</v>
      </c>
      <c r="M2670" s="105">
        <v>0.8</v>
      </c>
      <c r="N2670" s="76">
        <f t="shared" si="74"/>
        <v>0.6799999999999915</v>
      </c>
    </row>
    <row r="2671" spans="1:14" x14ac:dyDescent="0.25">
      <c r="A2671" s="100">
        <v>1634</v>
      </c>
      <c r="B2671" s="107">
        <v>35237</v>
      </c>
      <c r="C2671" s="121">
        <v>390.58</v>
      </c>
      <c r="D2671" s="122">
        <v>104.85</v>
      </c>
      <c r="E2671" s="122">
        <f t="shared" si="75"/>
        <v>14.522160664819944</v>
      </c>
      <c r="F2671" s="77">
        <v>0.36</v>
      </c>
      <c r="G2671" s="77">
        <v>0</v>
      </c>
      <c r="H2671" s="77">
        <v>0</v>
      </c>
      <c r="J2671" s="77">
        <f t="shared" si="73"/>
        <v>0.36</v>
      </c>
      <c r="K2671" s="103">
        <v>0.66</v>
      </c>
      <c r="L2671" s="104">
        <v>0.13</v>
      </c>
      <c r="M2671" s="105">
        <v>0.5</v>
      </c>
      <c r="N2671" s="76">
        <f t="shared" si="74"/>
        <v>0.66000000000001136</v>
      </c>
    </row>
    <row r="2672" spans="1:14" x14ac:dyDescent="0.25">
      <c r="A2672" s="100">
        <v>1635</v>
      </c>
      <c r="B2672" s="107">
        <v>35238</v>
      </c>
      <c r="C2672" s="121">
        <v>390.64</v>
      </c>
      <c r="D2672" s="122">
        <v>105.15</v>
      </c>
      <c r="E2672" s="122">
        <f t="shared" si="75"/>
        <v>14.563711911357341</v>
      </c>
      <c r="F2672" s="77">
        <v>0.3</v>
      </c>
      <c r="G2672" s="77">
        <v>0</v>
      </c>
      <c r="H2672" s="77">
        <v>0</v>
      </c>
      <c r="J2672" s="77">
        <f t="shared" si="73"/>
        <v>0.3</v>
      </c>
      <c r="K2672" s="103">
        <v>2.0499999999999998</v>
      </c>
      <c r="L2672" s="104">
        <v>0.11</v>
      </c>
      <c r="M2672" s="105" t="s">
        <v>67</v>
      </c>
      <c r="N2672" s="76">
        <f t="shared" si="74"/>
        <v>1.55</v>
      </c>
    </row>
    <row r="2673" spans="1:14" x14ac:dyDescent="0.25">
      <c r="A2673" s="100">
        <v>1636</v>
      </c>
      <c r="B2673" s="107">
        <v>35239</v>
      </c>
      <c r="C2673" s="121">
        <v>390.99</v>
      </c>
      <c r="D2673" s="122">
        <v>106.4</v>
      </c>
      <c r="E2673" s="122">
        <f t="shared" si="75"/>
        <v>14.736842105263159</v>
      </c>
      <c r="F2673" s="77">
        <v>0.52</v>
      </c>
      <c r="G2673" s="77">
        <v>0</v>
      </c>
      <c r="H2673" s="77">
        <v>0</v>
      </c>
      <c r="J2673" s="77">
        <f t="shared" si="73"/>
        <v>0.52</v>
      </c>
      <c r="K2673" s="103">
        <v>3.07</v>
      </c>
      <c r="L2673" s="104">
        <v>0.21</v>
      </c>
      <c r="M2673" s="105" t="s">
        <v>67</v>
      </c>
      <c r="N2673" s="76">
        <f t="shared" si="74"/>
        <v>3.5699999999999972</v>
      </c>
    </row>
    <row r="2674" spans="1:14" x14ac:dyDescent="0.25">
      <c r="A2674" s="100">
        <v>1637</v>
      </c>
      <c r="B2674" s="107">
        <v>35240</v>
      </c>
      <c r="C2674" s="121">
        <v>391.48</v>
      </c>
      <c r="D2674" s="122">
        <v>109.45</v>
      </c>
      <c r="E2674" s="122">
        <f t="shared" si="75"/>
        <v>15.159279778393353</v>
      </c>
      <c r="F2674" s="77">
        <v>1.04</v>
      </c>
      <c r="G2674" s="77">
        <v>0</v>
      </c>
      <c r="H2674" s="77">
        <v>0</v>
      </c>
      <c r="J2674" s="77">
        <f t="shared" si="73"/>
        <v>1.04</v>
      </c>
      <c r="K2674" s="103">
        <v>3.13</v>
      </c>
      <c r="L2674" s="104">
        <v>0.4</v>
      </c>
      <c r="M2674" s="105" t="s">
        <v>67</v>
      </c>
      <c r="N2674" s="76">
        <f t="shared" si="74"/>
        <v>3.1300000000000034</v>
      </c>
    </row>
    <row r="2675" spans="1:14" x14ac:dyDescent="0.25">
      <c r="A2675" s="100">
        <v>1638</v>
      </c>
      <c r="B2675" s="107">
        <v>35241</v>
      </c>
      <c r="C2675" s="121">
        <v>391.88</v>
      </c>
      <c r="D2675" s="122">
        <v>111.54</v>
      </c>
      <c r="E2675" s="122">
        <f t="shared" si="75"/>
        <v>15.448753462603879</v>
      </c>
      <c r="F2675" s="77" t="s">
        <v>67</v>
      </c>
      <c r="G2675" s="77">
        <v>0</v>
      </c>
      <c r="H2675" s="77">
        <v>0</v>
      </c>
      <c r="J2675" s="77">
        <f t="shared" si="73"/>
        <v>0</v>
      </c>
      <c r="K2675" s="103">
        <v>2.5099999999999998</v>
      </c>
      <c r="L2675" s="104" t="s">
        <v>67</v>
      </c>
      <c r="M2675" s="105" t="s">
        <v>67</v>
      </c>
      <c r="N2675" s="76">
        <f t="shared" si="74"/>
        <v>2.5099999999999909</v>
      </c>
    </row>
    <row r="2676" spans="1:14" x14ac:dyDescent="0.25">
      <c r="A2676" s="100">
        <v>1639</v>
      </c>
      <c r="B2676" s="107">
        <v>35242</v>
      </c>
      <c r="C2676" s="121">
        <v>392.36</v>
      </c>
      <c r="D2676" s="122">
        <v>114.05</v>
      </c>
      <c r="E2676" s="122">
        <f t="shared" si="75"/>
        <v>15.79639889196676</v>
      </c>
      <c r="F2676" s="77">
        <v>0.31</v>
      </c>
      <c r="G2676" s="77">
        <v>0</v>
      </c>
      <c r="H2676" s="77">
        <v>0</v>
      </c>
      <c r="J2676" s="77">
        <f t="shared" si="73"/>
        <v>0.31</v>
      </c>
      <c r="K2676" s="103">
        <v>2.74</v>
      </c>
      <c r="L2676" s="104">
        <v>0.11</v>
      </c>
      <c r="M2676" s="105" t="s">
        <v>67</v>
      </c>
      <c r="N2676" s="76">
        <f t="shared" si="74"/>
        <v>2.7400000000000069</v>
      </c>
    </row>
    <row r="2677" spans="1:14" x14ac:dyDescent="0.25">
      <c r="A2677" s="100">
        <v>1640</v>
      </c>
      <c r="B2677" s="107">
        <v>35243</v>
      </c>
      <c r="C2677" s="121">
        <v>392.82</v>
      </c>
      <c r="D2677" s="122">
        <v>116.48</v>
      </c>
      <c r="E2677" s="122">
        <f t="shared" si="75"/>
        <v>16.13296398891967</v>
      </c>
      <c r="F2677" s="77">
        <v>0.9</v>
      </c>
      <c r="G2677" s="77">
        <v>0</v>
      </c>
      <c r="H2677" s="77">
        <v>0</v>
      </c>
      <c r="J2677" s="77">
        <f t="shared" si="73"/>
        <v>0.9</v>
      </c>
      <c r="K2677" s="103">
        <v>3.52</v>
      </c>
      <c r="L2677" s="104">
        <v>0.28000000000000003</v>
      </c>
      <c r="M2677" s="105" t="s">
        <v>67</v>
      </c>
      <c r="N2677" s="76">
        <f t="shared" si="74"/>
        <v>3.5199999999999902</v>
      </c>
    </row>
    <row r="2678" spans="1:14" x14ac:dyDescent="0.25">
      <c r="A2678" s="100">
        <v>1641</v>
      </c>
      <c r="B2678" s="107">
        <v>35244</v>
      </c>
      <c r="C2678" s="121">
        <v>393.29</v>
      </c>
      <c r="D2678" s="122">
        <v>119.1</v>
      </c>
      <c r="E2678" s="122">
        <f t="shared" si="75"/>
        <v>16.495844875346261</v>
      </c>
      <c r="F2678" s="77">
        <v>1.79</v>
      </c>
      <c r="G2678" s="77">
        <v>0</v>
      </c>
      <c r="H2678" s="77">
        <v>0</v>
      </c>
      <c r="J2678" s="77">
        <f t="shared" si="73"/>
        <v>1.79</v>
      </c>
      <c r="K2678" s="103">
        <v>3.34</v>
      </c>
      <c r="L2678" s="104">
        <v>0.71</v>
      </c>
      <c r="M2678" s="105" t="s">
        <v>67</v>
      </c>
      <c r="N2678" s="76">
        <f t="shared" si="74"/>
        <v>3.3400000000000114</v>
      </c>
    </row>
    <row r="2679" spans="1:14" x14ac:dyDescent="0.25">
      <c r="A2679" s="100">
        <v>1642</v>
      </c>
      <c r="B2679" s="107">
        <v>35245</v>
      </c>
      <c r="C2679" s="121">
        <v>393.58</v>
      </c>
      <c r="D2679" s="122">
        <v>120.65</v>
      </c>
      <c r="E2679" s="122">
        <f t="shared" si="75"/>
        <v>16.710526315789476</v>
      </c>
      <c r="F2679" s="77">
        <v>1.8</v>
      </c>
      <c r="G2679" s="77">
        <v>0</v>
      </c>
      <c r="H2679" s="77">
        <v>0</v>
      </c>
      <c r="J2679" s="77">
        <f t="shared" si="73"/>
        <v>1.8</v>
      </c>
      <c r="K2679" s="103">
        <v>2.8</v>
      </c>
      <c r="L2679" s="104">
        <v>0.68</v>
      </c>
      <c r="M2679" s="105" t="s">
        <v>67</v>
      </c>
      <c r="N2679" s="76">
        <f t="shared" si="74"/>
        <v>2.8</v>
      </c>
    </row>
    <row r="2680" spans="1:14" x14ac:dyDescent="0.25">
      <c r="A2680" s="100">
        <v>1643</v>
      </c>
      <c r="B2680" s="107">
        <v>35246</v>
      </c>
      <c r="C2680" s="121">
        <v>393.76</v>
      </c>
      <c r="D2680" s="122">
        <v>121.65</v>
      </c>
      <c r="E2680" s="122">
        <f t="shared" si="75"/>
        <v>16.84903047091413</v>
      </c>
      <c r="F2680" s="77">
        <v>2.15</v>
      </c>
      <c r="G2680" s="77">
        <v>0</v>
      </c>
      <c r="H2680" s="77">
        <v>0</v>
      </c>
      <c r="J2680" s="77">
        <f t="shared" si="73"/>
        <v>2.15</v>
      </c>
      <c r="K2680" s="103">
        <v>2.78</v>
      </c>
      <c r="L2680" s="104">
        <v>0.64</v>
      </c>
      <c r="M2680" s="105" t="s">
        <v>67</v>
      </c>
      <c r="N2680" s="76">
        <f t="shared" si="74"/>
        <v>2.7799999999999954</v>
      </c>
    </row>
    <row r="2681" spans="1:14" x14ac:dyDescent="0.25">
      <c r="A2681" s="100">
        <v>1644</v>
      </c>
      <c r="B2681" s="107">
        <v>35247</v>
      </c>
      <c r="C2681" s="121">
        <v>393.87</v>
      </c>
      <c r="D2681" s="122">
        <v>122.28</v>
      </c>
      <c r="E2681" s="122">
        <f t="shared" si="75"/>
        <v>16.936288088642659</v>
      </c>
      <c r="F2681" s="77">
        <v>3.21</v>
      </c>
      <c r="G2681" s="77">
        <v>0</v>
      </c>
      <c r="H2681" s="77">
        <v>0</v>
      </c>
      <c r="J2681" s="77">
        <f t="shared" si="73"/>
        <v>3.21</v>
      </c>
      <c r="K2681" s="103">
        <v>1.1299999999999999</v>
      </c>
      <c r="L2681" s="104">
        <v>1.06</v>
      </c>
      <c r="M2681" s="105" t="s">
        <v>67</v>
      </c>
      <c r="N2681" s="76">
        <f t="shared" si="74"/>
        <v>1.1300000000000017</v>
      </c>
    </row>
    <row r="2682" spans="1:14" x14ac:dyDescent="0.25">
      <c r="A2682" s="100">
        <v>1645</v>
      </c>
      <c r="B2682" s="107">
        <v>35248</v>
      </c>
      <c r="C2682" s="121">
        <v>393.49</v>
      </c>
      <c r="D2682" s="122">
        <v>120.2</v>
      </c>
      <c r="E2682" s="122">
        <f t="shared" si="75"/>
        <v>16.64819944598338</v>
      </c>
      <c r="F2682" s="77">
        <v>3.68</v>
      </c>
      <c r="G2682" s="77">
        <v>0</v>
      </c>
      <c r="H2682" s="77">
        <v>0</v>
      </c>
      <c r="J2682" s="77">
        <f t="shared" si="73"/>
        <v>3.68</v>
      </c>
      <c r="K2682" s="103">
        <v>1.73</v>
      </c>
      <c r="L2682" s="104">
        <v>1.49</v>
      </c>
      <c r="M2682" s="105" t="s">
        <v>67</v>
      </c>
      <c r="N2682" s="76">
        <f t="shared" si="74"/>
        <v>1.7299999999999973</v>
      </c>
    </row>
    <row r="2683" spans="1:14" x14ac:dyDescent="0.25">
      <c r="A2683" s="100">
        <v>1646</v>
      </c>
      <c r="B2683" s="107">
        <v>35249</v>
      </c>
      <c r="C2683" s="121">
        <v>393.14</v>
      </c>
      <c r="D2683" s="122">
        <v>118.25</v>
      </c>
      <c r="E2683" s="122">
        <f t="shared" si="75"/>
        <v>16.378116343490305</v>
      </c>
      <c r="F2683" s="77">
        <v>2.4700000000000002</v>
      </c>
      <c r="G2683" s="77" t="s">
        <v>67</v>
      </c>
      <c r="H2683" s="77" t="s">
        <v>67</v>
      </c>
      <c r="J2683" s="77">
        <f t="shared" si="73"/>
        <v>2.4700000000000002</v>
      </c>
      <c r="K2683" s="103">
        <v>1.68</v>
      </c>
      <c r="L2683" s="104">
        <v>1.01</v>
      </c>
      <c r="M2683" s="105" t="s">
        <v>67</v>
      </c>
      <c r="N2683" s="76">
        <f t="shared" si="74"/>
        <v>1.6799999999999939</v>
      </c>
    </row>
    <row r="2684" spans="1:14" x14ac:dyDescent="0.25">
      <c r="A2684" s="100">
        <v>1647</v>
      </c>
      <c r="B2684" s="107">
        <v>35250</v>
      </c>
      <c r="C2684" s="121">
        <v>393</v>
      </c>
      <c r="D2684" s="122">
        <v>117.46</v>
      </c>
      <c r="E2684" s="122">
        <f t="shared" si="75"/>
        <v>16.268698060941826</v>
      </c>
      <c r="F2684" s="77">
        <v>2.81</v>
      </c>
      <c r="G2684" s="77" t="s">
        <v>67</v>
      </c>
      <c r="H2684" s="77" t="s">
        <v>67</v>
      </c>
      <c r="J2684" s="77">
        <f t="shared" si="73"/>
        <v>2.81</v>
      </c>
      <c r="K2684" s="103">
        <v>0.9</v>
      </c>
      <c r="L2684" s="104">
        <v>1.26</v>
      </c>
      <c r="M2684" s="105" t="s">
        <v>67</v>
      </c>
      <c r="N2684" s="76">
        <f t="shared" si="74"/>
        <v>1.000000000000012</v>
      </c>
    </row>
    <row r="2685" spans="1:14" x14ac:dyDescent="0.25">
      <c r="A2685" s="100">
        <v>1648</v>
      </c>
      <c r="B2685" s="107">
        <v>35251</v>
      </c>
      <c r="C2685" s="121">
        <v>392.66</v>
      </c>
      <c r="D2685" s="122">
        <v>115.65</v>
      </c>
      <c r="E2685" s="122">
        <f t="shared" si="75"/>
        <v>16.018005540166204</v>
      </c>
      <c r="F2685" s="77">
        <v>2.88</v>
      </c>
      <c r="G2685" s="77" t="s">
        <v>67</v>
      </c>
      <c r="H2685" s="77" t="s">
        <v>67</v>
      </c>
      <c r="J2685" s="77">
        <f t="shared" si="73"/>
        <v>2.88</v>
      </c>
      <c r="K2685" s="103">
        <v>1.18</v>
      </c>
      <c r="L2685" s="104">
        <v>1.1499999999999999</v>
      </c>
      <c r="M2685" s="105" t="s">
        <v>67</v>
      </c>
      <c r="N2685" s="76">
        <f t="shared" si="74"/>
        <v>1.1799999999999971</v>
      </c>
    </row>
    <row r="2686" spans="1:14" x14ac:dyDescent="0.25">
      <c r="A2686" s="100">
        <v>1649</v>
      </c>
      <c r="B2686" s="107">
        <v>35252</v>
      </c>
      <c r="C2686" s="121">
        <v>392.34</v>
      </c>
      <c r="D2686" s="122">
        <v>113.95</v>
      </c>
      <c r="E2686" s="122">
        <f t="shared" si="75"/>
        <v>15.782548476454295</v>
      </c>
      <c r="F2686" s="77">
        <v>2.48</v>
      </c>
      <c r="G2686" s="77" t="s">
        <v>67</v>
      </c>
      <c r="H2686" s="77" t="s">
        <v>67</v>
      </c>
      <c r="J2686" s="77">
        <f t="shared" si="73"/>
        <v>2.48</v>
      </c>
      <c r="K2686" s="103">
        <v>0.43</v>
      </c>
      <c r="L2686" s="104">
        <v>1.01</v>
      </c>
      <c r="M2686" s="105">
        <v>1</v>
      </c>
      <c r="N2686" s="76">
        <f t="shared" si="74"/>
        <v>0.48</v>
      </c>
    </row>
    <row r="2687" spans="1:14" x14ac:dyDescent="0.25">
      <c r="A2687" s="100">
        <v>1650</v>
      </c>
      <c r="B2687" s="107">
        <v>35253</v>
      </c>
      <c r="C2687" s="121">
        <v>391.95</v>
      </c>
      <c r="D2687" s="122">
        <v>111.95</v>
      </c>
      <c r="E2687" s="122">
        <f t="shared" si="75"/>
        <v>15.505540166204987</v>
      </c>
      <c r="F2687" s="77">
        <v>2.7</v>
      </c>
      <c r="G2687" s="77" t="s">
        <v>67</v>
      </c>
      <c r="H2687" s="77" t="s">
        <v>67</v>
      </c>
      <c r="J2687" s="77">
        <f t="shared" si="73"/>
        <v>2.7</v>
      </c>
      <c r="K2687" s="103">
        <v>0.85</v>
      </c>
      <c r="L2687" s="104">
        <v>1.07</v>
      </c>
      <c r="M2687" s="105" t="s">
        <v>67</v>
      </c>
      <c r="N2687" s="76">
        <f t="shared" si="74"/>
        <v>0.79999999999999449</v>
      </c>
    </row>
    <row r="2688" spans="1:14" x14ac:dyDescent="0.25">
      <c r="A2688" s="100">
        <v>1651</v>
      </c>
      <c r="B2688" s="107">
        <v>35254</v>
      </c>
      <c r="C2688" s="121">
        <v>391.6</v>
      </c>
      <c r="D2688" s="122">
        <v>110.05</v>
      </c>
      <c r="E2688" s="122">
        <f t="shared" si="75"/>
        <v>15.242382271468143</v>
      </c>
      <c r="F2688" s="77">
        <v>4.4800000000000004</v>
      </c>
      <c r="G2688" s="77" t="s">
        <v>67</v>
      </c>
      <c r="H2688" s="77" t="s">
        <v>67</v>
      </c>
      <c r="J2688" s="77">
        <f t="shared" si="73"/>
        <v>4.4800000000000004</v>
      </c>
      <c r="K2688" s="103">
        <v>0.68</v>
      </c>
      <c r="L2688" s="104">
        <v>1.73</v>
      </c>
      <c r="M2688" s="105" t="s">
        <v>67</v>
      </c>
      <c r="N2688" s="76">
        <f t="shared" si="74"/>
        <v>0.68000000000000327</v>
      </c>
    </row>
    <row r="2689" spans="1:14" x14ac:dyDescent="0.25">
      <c r="A2689" s="100">
        <v>1652</v>
      </c>
      <c r="B2689" s="107">
        <v>35255</v>
      </c>
      <c r="C2689" s="121">
        <v>390.86</v>
      </c>
      <c r="D2689" s="122">
        <v>106.25</v>
      </c>
      <c r="E2689" s="122">
        <f t="shared" si="75"/>
        <v>14.71606648199446</v>
      </c>
      <c r="F2689" s="77">
        <v>4.71</v>
      </c>
      <c r="G2689" s="77" t="s">
        <v>67</v>
      </c>
      <c r="H2689" s="77" t="s">
        <v>67</v>
      </c>
      <c r="J2689" s="77">
        <f t="shared" si="73"/>
        <v>4.71</v>
      </c>
      <c r="K2689" s="103">
        <v>1.26</v>
      </c>
      <c r="L2689" s="104">
        <v>1.81</v>
      </c>
      <c r="M2689" s="105">
        <v>17</v>
      </c>
      <c r="N2689" s="76">
        <f t="shared" si="74"/>
        <v>1.2599999999999971</v>
      </c>
    </row>
    <row r="2690" spans="1:14" x14ac:dyDescent="0.25">
      <c r="A2690" s="100">
        <v>1653</v>
      </c>
      <c r="B2690" s="107">
        <v>35256</v>
      </c>
      <c r="C2690" s="121">
        <v>390.17</v>
      </c>
      <c r="D2690" s="122">
        <v>102.8</v>
      </c>
      <c r="E2690" s="122">
        <f t="shared" si="75"/>
        <v>14.238227146814403</v>
      </c>
      <c r="F2690" s="77">
        <v>1.6</v>
      </c>
      <c r="G2690" s="77" t="s">
        <v>67</v>
      </c>
      <c r="H2690" s="77" t="s">
        <v>67</v>
      </c>
      <c r="J2690" s="77">
        <f t="shared" si="73"/>
        <v>1.6</v>
      </c>
      <c r="K2690" s="103">
        <v>20.78</v>
      </c>
      <c r="L2690" s="104">
        <v>0.62</v>
      </c>
      <c r="M2690" s="105">
        <v>3.2</v>
      </c>
      <c r="N2690" s="76">
        <f t="shared" si="74"/>
        <v>20.780000000000008</v>
      </c>
    </row>
    <row r="2691" spans="1:14" x14ac:dyDescent="0.25">
      <c r="A2691" s="100">
        <v>1654</v>
      </c>
      <c r="B2691" s="107">
        <v>35257</v>
      </c>
      <c r="C2691" s="121">
        <v>393.82</v>
      </c>
      <c r="D2691" s="122">
        <v>121.98</v>
      </c>
      <c r="E2691" s="122">
        <f t="shared" si="75"/>
        <v>16.894736842105264</v>
      </c>
      <c r="F2691" s="77">
        <v>2.4500000000000002</v>
      </c>
      <c r="G2691" s="77" t="s">
        <v>67</v>
      </c>
      <c r="H2691" s="77" t="s">
        <v>67</v>
      </c>
      <c r="J2691" s="77">
        <f t="shared" ref="J2691:J2754" si="76">SUM(F2691:H2691)</f>
        <v>2.4500000000000002</v>
      </c>
      <c r="K2691" s="103">
        <v>8.93</v>
      </c>
      <c r="L2691" s="104">
        <v>1</v>
      </c>
      <c r="M2691" s="105">
        <v>0.4</v>
      </c>
      <c r="N2691" s="76">
        <f t="shared" si="74"/>
        <v>8.9300000000000033</v>
      </c>
    </row>
    <row r="2692" spans="1:14" x14ac:dyDescent="0.25">
      <c r="A2692" s="100">
        <v>1655</v>
      </c>
      <c r="B2692" s="107">
        <v>35258</v>
      </c>
      <c r="C2692" s="121">
        <v>394.95</v>
      </c>
      <c r="D2692" s="122">
        <v>128.46</v>
      </c>
      <c r="E2692" s="122">
        <f t="shared" si="75"/>
        <v>17.792243767313021</v>
      </c>
      <c r="F2692" s="77">
        <v>3.35</v>
      </c>
      <c r="G2692" s="77" t="s">
        <v>67</v>
      </c>
      <c r="H2692" s="77" t="s">
        <v>67</v>
      </c>
      <c r="J2692" s="77">
        <f t="shared" si="76"/>
        <v>3.35</v>
      </c>
      <c r="K2692" s="103">
        <v>4.55</v>
      </c>
      <c r="L2692" s="104">
        <v>1.39</v>
      </c>
      <c r="M2692" s="105" t="s">
        <v>67</v>
      </c>
      <c r="N2692" s="76">
        <f t="shared" si="74"/>
        <v>4.489999999999986</v>
      </c>
    </row>
    <row r="2693" spans="1:14" x14ac:dyDescent="0.25">
      <c r="A2693" s="100">
        <v>1656</v>
      </c>
      <c r="B2693" s="107">
        <v>35259</v>
      </c>
      <c r="C2693" s="121">
        <v>395.15</v>
      </c>
      <c r="D2693" s="122">
        <v>129.6</v>
      </c>
      <c r="E2693" s="122">
        <f t="shared" si="75"/>
        <v>17.950138504155124</v>
      </c>
      <c r="F2693" s="77">
        <v>2.92</v>
      </c>
      <c r="G2693" s="77" t="s">
        <v>67</v>
      </c>
      <c r="H2693" s="77" t="s">
        <v>67</v>
      </c>
      <c r="J2693" s="77">
        <f t="shared" si="76"/>
        <v>2.92</v>
      </c>
      <c r="K2693" s="103">
        <v>1.78</v>
      </c>
      <c r="L2693" s="104">
        <v>1.1599999999999999</v>
      </c>
      <c r="M2693" s="105" t="s">
        <v>67</v>
      </c>
      <c r="N2693" s="76">
        <f t="shared" si="74"/>
        <v>1.8400000000000158</v>
      </c>
    </row>
    <row r="2694" spans="1:14" x14ac:dyDescent="0.25">
      <c r="A2694" s="100">
        <v>1657</v>
      </c>
      <c r="B2694" s="107">
        <v>35260</v>
      </c>
      <c r="C2694" s="121">
        <v>394.96</v>
      </c>
      <c r="D2694" s="122">
        <v>128.52000000000001</v>
      </c>
      <c r="E2694" s="122">
        <f t="shared" si="75"/>
        <v>17.800554016620502</v>
      </c>
      <c r="F2694" s="77">
        <v>2.1</v>
      </c>
      <c r="G2694" s="77" t="s">
        <v>67</v>
      </c>
      <c r="H2694" s="77" t="s">
        <v>67</v>
      </c>
      <c r="J2694" s="77">
        <f t="shared" si="76"/>
        <v>2.1</v>
      </c>
      <c r="K2694" s="103">
        <v>2.34</v>
      </c>
      <c r="L2694" s="104">
        <v>0.82</v>
      </c>
      <c r="M2694" s="105" t="s">
        <v>67</v>
      </c>
      <c r="N2694" s="76">
        <f t="shared" si="74"/>
        <v>2.3399999999999808</v>
      </c>
    </row>
    <row r="2695" spans="1:14" x14ac:dyDescent="0.25">
      <c r="A2695" s="100">
        <v>1658</v>
      </c>
      <c r="B2695" s="107">
        <v>35261</v>
      </c>
      <c r="C2695" s="121">
        <v>394.98</v>
      </c>
      <c r="D2695" s="122">
        <v>128.76</v>
      </c>
      <c r="E2695" s="122">
        <f t="shared" si="75"/>
        <v>17.833795013850416</v>
      </c>
      <c r="F2695" s="77">
        <v>3.64</v>
      </c>
      <c r="G2695" s="77" t="s">
        <v>67</v>
      </c>
      <c r="H2695" s="77" t="s">
        <v>67</v>
      </c>
      <c r="J2695" s="77">
        <f t="shared" si="76"/>
        <v>3.64</v>
      </c>
      <c r="K2695" s="103">
        <v>2.83</v>
      </c>
      <c r="L2695" s="104">
        <v>1.5</v>
      </c>
      <c r="M2695" s="105">
        <v>1.2</v>
      </c>
      <c r="N2695" s="76">
        <f t="shared" si="74"/>
        <v>2.8300000000000121</v>
      </c>
    </row>
    <row r="2696" spans="1:14" x14ac:dyDescent="0.25">
      <c r="A2696" s="100">
        <v>1659</v>
      </c>
      <c r="B2696" s="107">
        <v>35262</v>
      </c>
      <c r="C2696" s="121">
        <v>394.86</v>
      </c>
      <c r="D2696" s="122">
        <v>127.95</v>
      </c>
      <c r="E2696" s="122">
        <f t="shared" si="75"/>
        <v>17.721606648199447</v>
      </c>
      <c r="F2696" s="77">
        <v>3.63</v>
      </c>
      <c r="G2696" s="77" t="s">
        <v>67</v>
      </c>
      <c r="H2696" s="77" t="s">
        <v>67</v>
      </c>
      <c r="J2696" s="77">
        <f t="shared" si="76"/>
        <v>3.63</v>
      </c>
      <c r="K2696" s="103">
        <v>3.45</v>
      </c>
      <c r="L2696" s="104">
        <v>1.48</v>
      </c>
      <c r="M2696" s="105">
        <v>1.6</v>
      </c>
      <c r="N2696" s="76">
        <f t="shared" ref="N2696:N2759" si="77">+D2697-D2696+J2696</f>
        <v>3.4299999999999971</v>
      </c>
    </row>
    <row r="2697" spans="1:14" x14ac:dyDescent="0.25">
      <c r="A2697" s="100">
        <v>1660</v>
      </c>
      <c r="B2697" s="107">
        <v>35263</v>
      </c>
      <c r="C2697" s="121">
        <v>394.82</v>
      </c>
      <c r="D2697" s="122">
        <v>127.75</v>
      </c>
      <c r="E2697" s="122">
        <f t="shared" si="75"/>
        <v>17.693905817174517</v>
      </c>
      <c r="F2697" s="77">
        <v>4.12</v>
      </c>
      <c r="G2697" s="77" t="s">
        <v>67</v>
      </c>
      <c r="H2697" s="77" t="s">
        <v>67</v>
      </c>
      <c r="J2697" s="77">
        <f t="shared" si="76"/>
        <v>4.12</v>
      </c>
      <c r="K2697" s="103">
        <v>3.55</v>
      </c>
      <c r="L2697" s="104">
        <v>1.68</v>
      </c>
      <c r="M2697" s="105" t="s">
        <v>67</v>
      </c>
      <c r="N2697" s="76">
        <f t="shared" si="77"/>
        <v>3.5500000000000069</v>
      </c>
    </row>
    <row r="2698" spans="1:14" x14ac:dyDescent="0.25">
      <c r="A2698" s="100">
        <v>1661</v>
      </c>
      <c r="B2698" s="107">
        <v>35264</v>
      </c>
      <c r="C2698" s="121">
        <v>394.72</v>
      </c>
      <c r="D2698" s="122">
        <v>127.18</v>
      </c>
      <c r="E2698" s="122">
        <f t="shared" si="75"/>
        <v>17.614958448753463</v>
      </c>
      <c r="F2698" s="77">
        <v>4.04</v>
      </c>
      <c r="G2698" s="77" t="s">
        <v>67</v>
      </c>
      <c r="H2698" s="77" t="s">
        <v>67</v>
      </c>
      <c r="J2698" s="77">
        <f t="shared" si="76"/>
        <v>4.04</v>
      </c>
      <c r="K2698" s="103">
        <v>2.1539999999999999</v>
      </c>
      <c r="L2698" s="104">
        <v>1.55</v>
      </c>
      <c r="M2698" s="105" t="s">
        <v>67</v>
      </c>
      <c r="N2698" s="76">
        <f t="shared" si="77"/>
        <v>2.54</v>
      </c>
    </row>
    <row r="2699" spans="1:14" x14ac:dyDescent="0.25">
      <c r="A2699" s="100">
        <v>1662</v>
      </c>
      <c r="B2699" s="107">
        <v>35265</v>
      </c>
      <c r="C2699" s="121">
        <v>394.47</v>
      </c>
      <c r="D2699" s="122">
        <v>125.68</v>
      </c>
      <c r="E2699" s="122">
        <f t="shared" si="75"/>
        <v>17.407202216066484</v>
      </c>
      <c r="F2699" s="77">
        <v>3.52</v>
      </c>
      <c r="G2699" s="77" t="s">
        <v>67</v>
      </c>
      <c r="H2699" s="77" t="s">
        <v>67</v>
      </c>
      <c r="J2699" s="77">
        <f t="shared" si="76"/>
        <v>3.52</v>
      </c>
      <c r="K2699" s="103">
        <v>3.82</v>
      </c>
      <c r="L2699" s="104">
        <v>1.45</v>
      </c>
      <c r="M2699" s="105">
        <v>5.6</v>
      </c>
      <c r="N2699" s="76">
        <f t="shared" si="77"/>
        <v>3.8199999999999972</v>
      </c>
    </row>
    <row r="2700" spans="1:14" x14ac:dyDescent="0.25">
      <c r="A2700" s="100">
        <v>1663</v>
      </c>
      <c r="B2700" s="107">
        <v>35266</v>
      </c>
      <c r="C2700" s="121">
        <v>394.52</v>
      </c>
      <c r="D2700" s="122">
        <v>125.98</v>
      </c>
      <c r="E2700" s="122">
        <f t="shared" si="75"/>
        <v>17.448753462603879</v>
      </c>
      <c r="F2700" s="77">
        <v>3.23</v>
      </c>
      <c r="G2700" s="77" t="s">
        <v>67</v>
      </c>
      <c r="H2700" s="77" t="s">
        <v>67</v>
      </c>
      <c r="J2700" s="77">
        <f t="shared" si="76"/>
        <v>3.23</v>
      </c>
      <c r="K2700" s="103">
        <v>5.41</v>
      </c>
      <c r="L2700" s="104">
        <v>1.26</v>
      </c>
      <c r="M2700" s="105">
        <v>1.2</v>
      </c>
      <c r="N2700" s="76">
        <f t="shared" si="77"/>
        <v>5.3499999999999908</v>
      </c>
    </row>
    <row r="2701" spans="1:14" x14ac:dyDescent="0.25">
      <c r="A2701" s="100">
        <v>1664</v>
      </c>
      <c r="B2701" s="107">
        <v>35267</v>
      </c>
      <c r="C2701" s="121">
        <v>394.9</v>
      </c>
      <c r="D2701" s="122">
        <v>128.1</v>
      </c>
      <c r="E2701" s="122">
        <f t="shared" si="75"/>
        <v>17.742382271468145</v>
      </c>
      <c r="F2701" s="77">
        <v>1.48</v>
      </c>
      <c r="G2701" s="77" t="s">
        <v>67</v>
      </c>
      <c r="H2701" s="77" t="s">
        <v>67</v>
      </c>
      <c r="J2701" s="77">
        <f t="shared" si="76"/>
        <v>1.48</v>
      </c>
      <c r="K2701" s="103">
        <v>5.94</v>
      </c>
      <c r="L2701" s="104">
        <v>0.62</v>
      </c>
      <c r="M2701" s="105" t="s">
        <v>67</v>
      </c>
      <c r="N2701" s="76">
        <f t="shared" si="77"/>
        <v>6.0000000000000107</v>
      </c>
    </row>
    <row r="2702" spans="1:14" x14ac:dyDescent="0.25">
      <c r="A2702" s="100">
        <v>1665</v>
      </c>
      <c r="B2702" s="107">
        <v>35268</v>
      </c>
      <c r="C2702" s="121">
        <v>395.66</v>
      </c>
      <c r="D2702" s="122">
        <v>132.62</v>
      </c>
      <c r="E2702" s="122">
        <f t="shared" si="75"/>
        <v>18.368421052631579</v>
      </c>
      <c r="F2702" s="77">
        <v>4.09</v>
      </c>
      <c r="G2702" s="77" t="s">
        <v>67</v>
      </c>
      <c r="H2702" s="77" t="s">
        <v>67</v>
      </c>
      <c r="J2702" s="77">
        <f t="shared" si="76"/>
        <v>4.09</v>
      </c>
      <c r="K2702" s="103">
        <v>5.59</v>
      </c>
      <c r="L2702" s="104">
        <v>1.67</v>
      </c>
      <c r="M2702" s="105">
        <v>1.6</v>
      </c>
      <c r="N2702" s="76">
        <f t="shared" si="77"/>
        <v>4.09</v>
      </c>
    </row>
    <row r="2703" spans="1:14" x14ac:dyDescent="0.25">
      <c r="A2703" s="100">
        <v>1666</v>
      </c>
      <c r="B2703" s="107">
        <v>35269</v>
      </c>
      <c r="C2703" s="121">
        <v>395.91</v>
      </c>
      <c r="D2703" s="122">
        <v>132.62</v>
      </c>
      <c r="E2703" s="122">
        <f t="shared" si="75"/>
        <v>18.368421052631579</v>
      </c>
      <c r="F2703" s="77">
        <v>4.1900000000000004</v>
      </c>
      <c r="G2703" s="77" t="s">
        <v>67</v>
      </c>
      <c r="H2703" s="77" t="s">
        <v>67</v>
      </c>
      <c r="J2703" s="77">
        <f t="shared" si="76"/>
        <v>4.1900000000000004</v>
      </c>
      <c r="K2703" s="103">
        <v>6.11</v>
      </c>
      <c r="L2703" s="104">
        <v>1.68</v>
      </c>
      <c r="M2703" s="105">
        <v>1.3</v>
      </c>
      <c r="N2703" s="76">
        <f t="shared" si="77"/>
        <v>7.6099999999999879</v>
      </c>
    </row>
    <row r="2704" spans="1:14" x14ac:dyDescent="0.25">
      <c r="A2704" s="100">
        <v>1667</v>
      </c>
      <c r="B2704" s="107">
        <v>35270</v>
      </c>
      <c r="C2704" s="121">
        <v>396.23</v>
      </c>
      <c r="D2704" s="122">
        <v>136.04</v>
      </c>
      <c r="E2704" s="122">
        <f t="shared" si="75"/>
        <v>18.842105263157894</v>
      </c>
      <c r="F2704" s="77">
        <v>4.51</v>
      </c>
      <c r="G2704" s="77" t="s">
        <v>67</v>
      </c>
      <c r="H2704" s="77" t="s">
        <v>67</v>
      </c>
      <c r="J2704" s="77">
        <f t="shared" si="76"/>
        <v>4.51</v>
      </c>
      <c r="K2704" s="103">
        <v>7.97</v>
      </c>
      <c r="L2704" s="104">
        <v>1.72</v>
      </c>
      <c r="M2704" s="105" t="s">
        <v>67</v>
      </c>
      <c r="N2704" s="76">
        <f t="shared" si="77"/>
        <v>7.9700000000000077</v>
      </c>
    </row>
    <row r="2705" spans="1:14" x14ac:dyDescent="0.25">
      <c r="A2705" s="100">
        <v>1668</v>
      </c>
      <c r="B2705" s="107">
        <v>35271</v>
      </c>
      <c r="C2705" s="121">
        <v>396.79</v>
      </c>
      <c r="D2705" s="122">
        <v>139.5</v>
      </c>
      <c r="E2705" s="122">
        <f t="shared" si="75"/>
        <v>19.321329639889196</v>
      </c>
      <c r="F2705" s="77">
        <v>4.37</v>
      </c>
      <c r="G2705" s="77" t="s">
        <v>67</v>
      </c>
      <c r="H2705" s="77" t="s">
        <v>67</v>
      </c>
      <c r="J2705" s="77">
        <f t="shared" si="76"/>
        <v>4.37</v>
      </c>
      <c r="K2705" s="103">
        <v>6.71</v>
      </c>
      <c r="L2705" s="104">
        <v>1.69</v>
      </c>
      <c r="M2705" s="105">
        <v>0.4</v>
      </c>
      <c r="N2705" s="76">
        <f t="shared" si="77"/>
        <v>6.7100000000000035</v>
      </c>
    </row>
    <row r="2706" spans="1:14" x14ac:dyDescent="0.25">
      <c r="A2706" s="100">
        <v>1669</v>
      </c>
      <c r="B2706" s="107">
        <v>35272</v>
      </c>
      <c r="C2706" s="121">
        <v>397.18</v>
      </c>
      <c r="D2706" s="122">
        <v>141.84</v>
      </c>
      <c r="E2706" s="122">
        <f t="shared" si="75"/>
        <v>19.645429362880886</v>
      </c>
      <c r="F2706" s="77">
        <v>4.8899999999999997</v>
      </c>
      <c r="G2706" s="77" t="s">
        <v>67</v>
      </c>
      <c r="H2706" s="77" t="s">
        <v>67</v>
      </c>
      <c r="J2706" s="77">
        <f t="shared" si="76"/>
        <v>4.8899999999999997</v>
      </c>
      <c r="K2706" s="103">
        <v>8.0299999999999994</v>
      </c>
      <c r="L2706" s="104">
        <v>1.59</v>
      </c>
      <c r="M2706" s="105">
        <v>1.7</v>
      </c>
      <c r="N2706" s="76">
        <f t="shared" si="77"/>
        <v>8.0299999999999869</v>
      </c>
    </row>
    <row r="2707" spans="1:14" x14ac:dyDescent="0.25">
      <c r="A2707" s="100">
        <v>1670</v>
      </c>
      <c r="B2707" s="107">
        <v>35273</v>
      </c>
      <c r="C2707" s="121">
        <v>397.68</v>
      </c>
      <c r="D2707" s="122">
        <v>144.97999999999999</v>
      </c>
      <c r="E2707" s="122">
        <f t="shared" si="75"/>
        <v>20.0803324099723</v>
      </c>
      <c r="F2707" s="77">
        <v>4.5199999999999996</v>
      </c>
      <c r="G2707" s="77" t="s">
        <v>67</v>
      </c>
      <c r="H2707" s="77" t="s">
        <v>67</v>
      </c>
      <c r="J2707" s="77">
        <f t="shared" si="76"/>
        <v>4.5199999999999996</v>
      </c>
      <c r="K2707" s="103">
        <v>7.84</v>
      </c>
      <c r="L2707" s="104">
        <v>1.32</v>
      </c>
      <c r="M2707" s="105" t="s">
        <v>67</v>
      </c>
      <c r="N2707" s="76">
        <f t="shared" si="77"/>
        <v>7.8400000000000212</v>
      </c>
    </row>
    <row r="2708" spans="1:14" x14ac:dyDescent="0.25">
      <c r="A2708" s="100">
        <v>1671</v>
      </c>
      <c r="B2708" s="107">
        <v>35274</v>
      </c>
      <c r="C2708" s="121">
        <v>398.19</v>
      </c>
      <c r="D2708" s="122">
        <v>148.30000000000001</v>
      </c>
      <c r="E2708" s="122">
        <f t="shared" si="75"/>
        <v>20.54016620498615</v>
      </c>
      <c r="F2708" s="77">
        <v>5.15</v>
      </c>
      <c r="G2708" s="77" t="s">
        <v>67</v>
      </c>
      <c r="H2708" s="77" t="s">
        <v>67</v>
      </c>
      <c r="J2708" s="77">
        <f t="shared" si="76"/>
        <v>5.15</v>
      </c>
      <c r="K2708" s="103">
        <v>5.97</v>
      </c>
      <c r="L2708" s="104">
        <v>1.73</v>
      </c>
      <c r="M2708" s="105" t="s">
        <v>67</v>
      </c>
      <c r="N2708" s="76">
        <f t="shared" si="77"/>
        <v>5.9699999999999935</v>
      </c>
    </row>
    <row r="2709" spans="1:14" x14ac:dyDescent="0.25">
      <c r="A2709" s="100">
        <v>1672</v>
      </c>
      <c r="B2709" s="107">
        <v>35275</v>
      </c>
      <c r="C2709" s="121">
        <v>398.31</v>
      </c>
      <c r="D2709" s="122">
        <v>149.12</v>
      </c>
      <c r="E2709" s="122">
        <f t="shared" si="75"/>
        <v>20.653739612188364</v>
      </c>
      <c r="F2709" s="77">
        <v>5.56</v>
      </c>
      <c r="G2709" s="77" t="s">
        <v>67</v>
      </c>
      <c r="H2709" s="77" t="s">
        <v>67</v>
      </c>
      <c r="J2709" s="77">
        <f t="shared" si="76"/>
        <v>5.56</v>
      </c>
      <c r="K2709" s="103">
        <v>5.62</v>
      </c>
      <c r="L2709" s="104">
        <v>1.89</v>
      </c>
      <c r="M2709" s="105" t="s">
        <v>67</v>
      </c>
      <c r="N2709" s="76">
        <f t="shared" si="77"/>
        <v>5.6200000000000019</v>
      </c>
    </row>
    <row r="2710" spans="1:14" x14ac:dyDescent="0.25">
      <c r="A2710" s="100">
        <v>1673</v>
      </c>
      <c r="B2710" s="107">
        <v>35276</v>
      </c>
      <c r="C2710" s="121">
        <v>398.32</v>
      </c>
      <c r="D2710" s="122">
        <v>149.18</v>
      </c>
      <c r="E2710" s="122">
        <f t="shared" ref="E2710:E2773" si="78">(D2710/722)*100</f>
        <v>20.662049861495845</v>
      </c>
      <c r="F2710" s="77">
        <v>5.3</v>
      </c>
      <c r="G2710" s="77" t="s">
        <v>67</v>
      </c>
      <c r="H2710" s="77" t="s">
        <v>67</v>
      </c>
      <c r="J2710" s="77">
        <f t="shared" si="76"/>
        <v>5.3</v>
      </c>
      <c r="K2710" s="103">
        <v>4.43</v>
      </c>
      <c r="L2710" s="104">
        <v>1.67</v>
      </c>
      <c r="M2710" s="105" t="s">
        <v>67</v>
      </c>
      <c r="N2710" s="76">
        <f t="shared" si="77"/>
        <v>4.7000000000000055</v>
      </c>
    </row>
    <row r="2711" spans="1:14" x14ac:dyDescent="0.25">
      <c r="A2711" s="100">
        <v>1674</v>
      </c>
      <c r="B2711" s="107">
        <v>35277</v>
      </c>
      <c r="C2711" s="121">
        <v>398.23</v>
      </c>
      <c r="D2711" s="122">
        <v>148.58000000000001</v>
      </c>
      <c r="E2711" s="122">
        <f t="shared" si="78"/>
        <v>20.578947368421055</v>
      </c>
      <c r="F2711" s="77">
        <v>6.14</v>
      </c>
      <c r="G2711" s="77" t="s">
        <v>67</v>
      </c>
      <c r="H2711" s="77" t="s">
        <v>67</v>
      </c>
      <c r="J2711" s="77">
        <f t="shared" si="76"/>
        <v>6.14</v>
      </c>
      <c r="K2711" s="103">
        <v>4.2</v>
      </c>
      <c r="L2711" s="104">
        <v>2.11</v>
      </c>
      <c r="M2711" s="105" t="s">
        <v>67</v>
      </c>
      <c r="N2711" s="76">
        <f t="shared" si="77"/>
        <v>4.1999999999999735</v>
      </c>
    </row>
    <row r="2712" spans="1:14" x14ac:dyDescent="0.25">
      <c r="A2712" s="100">
        <v>1675</v>
      </c>
      <c r="B2712" s="107">
        <v>35278</v>
      </c>
      <c r="C2712" s="121">
        <v>397.93</v>
      </c>
      <c r="D2712" s="122">
        <v>146.63999999999999</v>
      </c>
      <c r="E2712" s="122">
        <f t="shared" si="78"/>
        <v>20.310249307479221</v>
      </c>
      <c r="F2712" s="77">
        <v>5.57</v>
      </c>
      <c r="G2712" s="77" t="s">
        <v>67</v>
      </c>
      <c r="H2712" s="77" t="s">
        <v>67</v>
      </c>
      <c r="J2712" s="77">
        <f t="shared" si="76"/>
        <v>5.57</v>
      </c>
      <c r="K2712" s="103">
        <v>5.26</v>
      </c>
      <c r="L2712" s="104">
        <v>2.0699999999999998</v>
      </c>
      <c r="M2712" s="105" t="s">
        <v>67</v>
      </c>
      <c r="N2712" s="76">
        <f t="shared" si="77"/>
        <v>5.2600000000000264</v>
      </c>
    </row>
    <row r="2713" spans="1:14" x14ac:dyDescent="0.25">
      <c r="A2713" s="100">
        <v>1676</v>
      </c>
      <c r="B2713" s="107">
        <v>35279</v>
      </c>
      <c r="C2713" s="121">
        <v>397.88</v>
      </c>
      <c r="D2713" s="122">
        <v>146.33000000000001</v>
      </c>
      <c r="E2713" s="122">
        <f t="shared" si="78"/>
        <v>20.267313019390585</v>
      </c>
      <c r="F2713" s="77">
        <v>5.69</v>
      </c>
      <c r="G2713" s="77" t="s">
        <v>67</v>
      </c>
      <c r="H2713" s="77" t="s">
        <v>67</v>
      </c>
      <c r="J2713" s="77">
        <f t="shared" si="76"/>
        <v>5.69</v>
      </c>
      <c r="K2713" s="103">
        <v>5.55</v>
      </c>
      <c r="L2713" s="104">
        <v>2.02</v>
      </c>
      <c r="M2713" s="105" t="s">
        <v>67</v>
      </c>
      <c r="N2713" s="76">
        <f t="shared" si="77"/>
        <v>5.5499999999999856</v>
      </c>
    </row>
    <row r="2714" spans="1:14" x14ac:dyDescent="0.25">
      <c r="A2714" s="100">
        <v>1677</v>
      </c>
      <c r="B2714" s="107">
        <v>35280</v>
      </c>
      <c r="C2714" s="121">
        <v>397.86</v>
      </c>
      <c r="D2714" s="122">
        <v>146.19</v>
      </c>
      <c r="E2714" s="122">
        <f t="shared" si="78"/>
        <v>20.247922437673129</v>
      </c>
      <c r="F2714" s="77">
        <v>5.69</v>
      </c>
      <c r="G2714" s="77" t="s">
        <v>67</v>
      </c>
      <c r="H2714" s="77" t="s">
        <v>67</v>
      </c>
      <c r="J2714" s="77">
        <f t="shared" si="76"/>
        <v>5.69</v>
      </c>
      <c r="K2714" s="103">
        <v>3.44</v>
      </c>
      <c r="L2714" s="104">
        <v>2.13</v>
      </c>
      <c r="M2714" s="105" t="s">
        <v>67</v>
      </c>
      <c r="N2714" s="76">
        <f t="shared" si="77"/>
        <v>3.4400000000000004</v>
      </c>
    </row>
    <row r="2715" spans="1:14" x14ac:dyDescent="0.25">
      <c r="A2715" s="100">
        <v>1678</v>
      </c>
      <c r="B2715" s="107">
        <v>35281</v>
      </c>
      <c r="C2715" s="121">
        <v>397.51</v>
      </c>
      <c r="D2715" s="122">
        <v>143.94</v>
      </c>
      <c r="E2715" s="122">
        <f t="shared" si="78"/>
        <v>19.936288088642659</v>
      </c>
      <c r="F2715" s="77">
        <v>4.71</v>
      </c>
      <c r="G2715" s="77" t="s">
        <v>67</v>
      </c>
      <c r="H2715" s="77" t="s">
        <v>67</v>
      </c>
      <c r="J2715" s="77">
        <f t="shared" si="76"/>
        <v>4.71</v>
      </c>
      <c r="K2715" s="103">
        <v>2.88</v>
      </c>
      <c r="L2715" s="104">
        <v>1.55</v>
      </c>
      <c r="M2715" s="105" t="s">
        <v>67</v>
      </c>
      <c r="N2715" s="76">
        <f t="shared" si="77"/>
        <v>2.8800000000000159</v>
      </c>
    </row>
    <row r="2716" spans="1:14" x14ac:dyDescent="0.25">
      <c r="A2716" s="100">
        <v>1679</v>
      </c>
      <c r="B2716" s="107">
        <v>35282</v>
      </c>
      <c r="C2716" s="121">
        <v>397.22</v>
      </c>
      <c r="D2716" s="122">
        <v>142.11000000000001</v>
      </c>
      <c r="E2716" s="122">
        <f t="shared" si="78"/>
        <v>19.682825484764546</v>
      </c>
      <c r="F2716" s="77">
        <v>6.38</v>
      </c>
      <c r="G2716" s="77" t="s">
        <v>67</v>
      </c>
      <c r="H2716" s="77" t="s">
        <v>67</v>
      </c>
      <c r="J2716" s="77">
        <f t="shared" si="76"/>
        <v>6.38</v>
      </c>
      <c r="K2716" s="103">
        <v>3.7</v>
      </c>
      <c r="L2716" s="104">
        <v>2.31</v>
      </c>
      <c r="M2716" s="105" t="s">
        <v>67</v>
      </c>
      <c r="N2716" s="76">
        <f t="shared" si="77"/>
        <v>3.6999999999999931</v>
      </c>
    </row>
    <row r="2717" spans="1:14" x14ac:dyDescent="0.25">
      <c r="A2717" s="100">
        <v>1680</v>
      </c>
      <c r="B2717" s="107">
        <v>35283</v>
      </c>
      <c r="C2717" s="121">
        <v>396.78</v>
      </c>
      <c r="D2717" s="122">
        <v>139.43</v>
      </c>
      <c r="E2717" s="122">
        <f t="shared" si="78"/>
        <v>19.31163434903047</v>
      </c>
      <c r="F2717" s="77">
        <v>5.08</v>
      </c>
      <c r="G2717" s="77" t="s">
        <v>67</v>
      </c>
      <c r="H2717" s="77" t="s">
        <v>67</v>
      </c>
      <c r="J2717" s="77">
        <f t="shared" si="76"/>
        <v>5.08</v>
      </c>
      <c r="K2717" s="103">
        <v>4.33</v>
      </c>
      <c r="L2717" s="104">
        <v>1.76</v>
      </c>
      <c r="M2717" s="105" t="s">
        <v>67</v>
      </c>
      <c r="N2717" s="76">
        <f t="shared" si="77"/>
        <v>4.33</v>
      </c>
    </row>
    <row r="2718" spans="1:14" x14ac:dyDescent="0.25">
      <c r="A2718" s="100">
        <v>1681</v>
      </c>
      <c r="B2718" s="107">
        <v>35284</v>
      </c>
      <c r="C2718" s="121">
        <v>397.67</v>
      </c>
      <c r="D2718" s="122">
        <v>138.68</v>
      </c>
      <c r="E2718" s="122">
        <f t="shared" si="78"/>
        <v>19.207756232686982</v>
      </c>
      <c r="F2718" s="77">
        <v>5.09</v>
      </c>
      <c r="G2718" s="77" t="s">
        <v>67</v>
      </c>
      <c r="H2718" s="77" t="s">
        <v>67</v>
      </c>
      <c r="J2718" s="77">
        <f t="shared" si="76"/>
        <v>5.09</v>
      </c>
      <c r="K2718" s="103">
        <v>3.65</v>
      </c>
      <c r="L2718" s="104">
        <v>1.87</v>
      </c>
      <c r="M2718" s="105" t="s">
        <v>67</v>
      </c>
      <c r="N2718" s="76">
        <f t="shared" si="77"/>
        <v>3.6500000000000021</v>
      </c>
    </row>
    <row r="2719" spans="1:14" x14ac:dyDescent="0.25">
      <c r="A2719" s="100">
        <v>1682</v>
      </c>
      <c r="B2719" s="107">
        <v>35285</v>
      </c>
      <c r="C2719" s="121">
        <v>396.43</v>
      </c>
      <c r="D2719" s="122">
        <v>137.24</v>
      </c>
      <c r="E2719" s="122">
        <f t="shared" si="78"/>
        <v>19.008310249307481</v>
      </c>
      <c r="F2719" s="77">
        <v>6.91</v>
      </c>
      <c r="G2719" s="77" t="s">
        <v>67</v>
      </c>
      <c r="H2719" s="77" t="s">
        <v>67</v>
      </c>
      <c r="J2719" s="77">
        <f t="shared" si="76"/>
        <v>6.91</v>
      </c>
      <c r="K2719" s="103">
        <v>1.93</v>
      </c>
      <c r="L2719" s="104">
        <v>2.54</v>
      </c>
      <c r="M2719" s="105" t="s">
        <v>67</v>
      </c>
      <c r="N2719" s="76">
        <f t="shared" si="77"/>
        <v>1.929999999999982</v>
      </c>
    </row>
    <row r="2720" spans="1:14" x14ac:dyDescent="0.25">
      <c r="A2720" s="100">
        <v>1683</v>
      </c>
      <c r="B2720" s="107">
        <v>35286</v>
      </c>
      <c r="C2720" s="121">
        <v>395.6</v>
      </c>
      <c r="D2720" s="122">
        <v>132.26</v>
      </c>
      <c r="E2720" s="122">
        <f t="shared" si="78"/>
        <v>18.318559556786703</v>
      </c>
      <c r="F2720" s="77">
        <v>5.8</v>
      </c>
      <c r="G2720" s="77" t="s">
        <v>67</v>
      </c>
      <c r="H2720" s="77" t="s">
        <v>67</v>
      </c>
      <c r="J2720" s="77">
        <f t="shared" si="76"/>
        <v>5.8</v>
      </c>
      <c r="K2720" s="103">
        <v>2.54</v>
      </c>
      <c r="L2720" s="104">
        <v>2.15</v>
      </c>
      <c r="M2720" s="105" t="s">
        <v>67</v>
      </c>
      <c r="N2720" s="76">
        <f t="shared" si="77"/>
        <v>2.5400000000000089</v>
      </c>
    </row>
    <row r="2721" spans="1:14" x14ac:dyDescent="0.25">
      <c r="A2721" s="100">
        <v>1684</v>
      </c>
      <c r="B2721" s="107">
        <v>35287</v>
      </c>
      <c r="C2721" s="121">
        <v>395.04</v>
      </c>
      <c r="D2721" s="122">
        <v>129</v>
      </c>
      <c r="E2721" s="122">
        <f t="shared" si="78"/>
        <v>17.86703601108033</v>
      </c>
      <c r="F2721" s="77">
        <v>4.78</v>
      </c>
      <c r="G2721" s="77" t="s">
        <v>67</v>
      </c>
      <c r="H2721" s="77" t="s">
        <v>67</v>
      </c>
      <c r="J2721" s="77">
        <f t="shared" si="76"/>
        <v>4.78</v>
      </c>
      <c r="K2721" s="103">
        <v>3.08</v>
      </c>
      <c r="L2721" s="104">
        <v>1.5</v>
      </c>
      <c r="M2721" s="105" t="s">
        <v>67</v>
      </c>
      <c r="N2721" s="76">
        <f t="shared" si="77"/>
        <v>3.0799999999999974</v>
      </c>
    </row>
    <row r="2722" spans="1:14" x14ac:dyDescent="0.25">
      <c r="A2722" s="100">
        <v>1685</v>
      </c>
      <c r="B2722" s="107">
        <v>35288</v>
      </c>
      <c r="C2722" s="121">
        <v>394.74</v>
      </c>
      <c r="D2722" s="122">
        <v>127.3</v>
      </c>
      <c r="E2722" s="122">
        <f t="shared" si="78"/>
        <v>17.631578947368421</v>
      </c>
      <c r="F2722" s="77">
        <v>4.1500000000000004</v>
      </c>
      <c r="G2722" s="77" t="s">
        <v>67</v>
      </c>
      <c r="H2722" s="77" t="s">
        <v>67</v>
      </c>
      <c r="J2722" s="77">
        <f t="shared" si="76"/>
        <v>4.1500000000000004</v>
      </c>
      <c r="K2722" s="103">
        <v>2.23</v>
      </c>
      <c r="L2722" s="104">
        <v>1.4</v>
      </c>
      <c r="M2722" s="105">
        <v>0.4</v>
      </c>
      <c r="N2722" s="76">
        <f t="shared" si="77"/>
        <v>2.2299999999999986</v>
      </c>
    </row>
    <row r="2723" spans="1:14" x14ac:dyDescent="0.25">
      <c r="A2723" s="100">
        <v>1686</v>
      </c>
      <c r="B2723" s="107">
        <v>35289</v>
      </c>
      <c r="C2723" s="121">
        <v>394.42</v>
      </c>
      <c r="D2723" s="122">
        <v>125.38</v>
      </c>
      <c r="E2723" s="122">
        <f t="shared" si="78"/>
        <v>17.365650969529085</v>
      </c>
      <c r="F2723" s="77">
        <v>4.66</v>
      </c>
      <c r="G2723" s="77" t="s">
        <v>67</v>
      </c>
      <c r="H2723" s="77" t="s">
        <v>67</v>
      </c>
      <c r="J2723" s="77">
        <f t="shared" si="76"/>
        <v>4.66</v>
      </c>
      <c r="K2723" s="103">
        <v>4.72</v>
      </c>
      <c r="L2723" s="104">
        <v>1.86</v>
      </c>
      <c r="M2723" s="105">
        <v>2.4</v>
      </c>
      <c r="N2723" s="76">
        <f t="shared" si="77"/>
        <v>4.7200000000000024</v>
      </c>
    </row>
    <row r="2724" spans="1:14" x14ac:dyDescent="0.25">
      <c r="A2724" s="100">
        <v>1687</v>
      </c>
      <c r="B2724" s="107">
        <v>35290</v>
      </c>
      <c r="C2724" s="121">
        <v>394.43</v>
      </c>
      <c r="D2724" s="122">
        <v>125.44</v>
      </c>
      <c r="E2724" s="122">
        <f t="shared" si="78"/>
        <v>17.373961218836563</v>
      </c>
      <c r="F2724" s="77">
        <v>6.31</v>
      </c>
      <c r="G2724" s="77" t="s">
        <v>67</v>
      </c>
      <c r="H2724" s="77" t="s">
        <v>67</v>
      </c>
      <c r="J2724" s="77">
        <f t="shared" si="76"/>
        <v>6.31</v>
      </c>
      <c r="K2724" s="103">
        <v>4.0199999999999996</v>
      </c>
      <c r="L2724" s="104">
        <v>2.35</v>
      </c>
      <c r="M2724" s="105">
        <v>0.8</v>
      </c>
      <c r="N2724" s="76">
        <f t="shared" si="77"/>
        <v>5.0200000000000076</v>
      </c>
    </row>
    <row r="2725" spans="1:14" x14ac:dyDescent="0.25">
      <c r="A2725" s="100">
        <v>1688</v>
      </c>
      <c r="B2725" s="107">
        <v>35291</v>
      </c>
      <c r="C2725" s="121">
        <v>394.02</v>
      </c>
      <c r="D2725" s="122">
        <v>124.15</v>
      </c>
      <c r="E2725" s="122">
        <f t="shared" si="78"/>
        <v>17.195290858725762</v>
      </c>
      <c r="F2725" s="77">
        <v>5.4</v>
      </c>
      <c r="G2725" s="77" t="s">
        <v>67</v>
      </c>
      <c r="H2725" s="77" t="s">
        <v>67</v>
      </c>
      <c r="J2725" s="77">
        <f t="shared" si="76"/>
        <v>5.4</v>
      </c>
      <c r="K2725" s="103">
        <v>6.05</v>
      </c>
      <c r="L2725" s="104">
        <v>1.87</v>
      </c>
      <c r="M2725" s="105" t="s">
        <v>67</v>
      </c>
      <c r="N2725" s="76">
        <f t="shared" si="77"/>
        <v>5.0499999999999918</v>
      </c>
    </row>
    <row r="2726" spans="1:14" x14ac:dyDescent="0.25">
      <c r="A2726" s="100">
        <v>1689</v>
      </c>
      <c r="B2726" s="107">
        <v>35292</v>
      </c>
      <c r="C2726" s="121">
        <v>394.14</v>
      </c>
      <c r="D2726" s="122">
        <v>123.8</v>
      </c>
      <c r="E2726" s="122">
        <f t="shared" si="78"/>
        <v>17.146814404432131</v>
      </c>
      <c r="F2726" s="77">
        <v>6.19</v>
      </c>
      <c r="G2726" s="77" t="s">
        <v>67</v>
      </c>
      <c r="H2726" s="77" t="s">
        <v>67</v>
      </c>
      <c r="J2726" s="77">
        <f t="shared" si="76"/>
        <v>6.19</v>
      </c>
      <c r="K2726" s="103">
        <v>6.91</v>
      </c>
      <c r="L2726" s="104">
        <v>2.23</v>
      </c>
      <c r="M2726" s="105">
        <v>0.9</v>
      </c>
      <c r="N2726" s="76">
        <f t="shared" si="77"/>
        <v>6.9099999999999993</v>
      </c>
    </row>
    <row r="2727" spans="1:14" x14ac:dyDescent="0.25">
      <c r="A2727" s="100">
        <v>1690</v>
      </c>
      <c r="B2727" s="107">
        <v>35293</v>
      </c>
      <c r="C2727" s="121">
        <v>394.26</v>
      </c>
      <c r="D2727" s="122">
        <v>124.52</v>
      </c>
      <c r="E2727" s="122">
        <f t="shared" si="78"/>
        <v>17.246537396121884</v>
      </c>
      <c r="F2727" s="77">
        <v>5.73</v>
      </c>
      <c r="G2727" s="77" t="s">
        <v>67</v>
      </c>
      <c r="H2727" s="77" t="s">
        <v>67</v>
      </c>
      <c r="J2727" s="77">
        <f t="shared" si="76"/>
        <v>5.73</v>
      </c>
      <c r="K2727" s="103">
        <v>9.73</v>
      </c>
      <c r="L2727" s="104">
        <v>2.08</v>
      </c>
      <c r="M2727" s="105">
        <v>11.9</v>
      </c>
      <c r="N2727" s="76">
        <f t="shared" si="77"/>
        <v>9.7300000000000146</v>
      </c>
    </row>
    <row r="2728" spans="1:14" x14ac:dyDescent="0.25">
      <c r="A2728" s="100">
        <v>1691</v>
      </c>
      <c r="B2728" s="107">
        <v>35294</v>
      </c>
      <c r="C2728" s="121">
        <v>394.96</v>
      </c>
      <c r="D2728" s="122">
        <v>128.52000000000001</v>
      </c>
      <c r="E2728" s="122">
        <f t="shared" si="78"/>
        <v>17.800554016620502</v>
      </c>
      <c r="F2728" s="77">
        <v>5.22</v>
      </c>
      <c r="G2728" s="77" t="s">
        <v>67</v>
      </c>
      <c r="H2728" s="77" t="s">
        <v>67</v>
      </c>
      <c r="J2728" s="77">
        <f t="shared" si="76"/>
        <v>5.22</v>
      </c>
      <c r="K2728" s="103">
        <v>10.7</v>
      </c>
      <c r="L2728" s="104">
        <v>1.75</v>
      </c>
      <c r="M2728" s="105">
        <v>0.9</v>
      </c>
      <c r="N2728" s="76">
        <f t="shared" si="77"/>
        <v>10.699999999999989</v>
      </c>
    </row>
    <row r="2729" spans="1:14" x14ac:dyDescent="0.25">
      <c r="A2729" s="100">
        <v>1692</v>
      </c>
      <c r="B2729" s="107">
        <v>35295</v>
      </c>
      <c r="C2729" s="121">
        <v>395.89</v>
      </c>
      <c r="D2729" s="122">
        <v>134</v>
      </c>
      <c r="E2729" s="122">
        <f t="shared" si="78"/>
        <v>18.559556786703602</v>
      </c>
      <c r="F2729" s="77">
        <v>4.93</v>
      </c>
      <c r="G2729" s="77" t="s">
        <v>67</v>
      </c>
      <c r="H2729" s="77" t="s">
        <v>67</v>
      </c>
      <c r="J2729" s="77">
        <f t="shared" si="76"/>
        <v>4.93</v>
      </c>
      <c r="K2729" s="103">
        <v>6.79</v>
      </c>
      <c r="L2729" s="104">
        <v>1.46</v>
      </c>
      <c r="M2729" s="105" t="s">
        <v>67</v>
      </c>
      <c r="N2729" s="76">
        <f t="shared" si="77"/>
        <v>6.7900000000000134</v>
      </c>
    </row>
    <row r="2730" spans="1:14" x14ac:dyDescent="0.25">
      <c r="A2730" s="100">
        <v>1693</v>
      </c>
      <c r="B2730" s="107">
        <v>35296</v>
      </c>
      <c r="C2730" s="121">
        <v>396.2</v>
      </c>
      <c r="D2730" s="122">
        <v>135.86000000000001</v>
      </c>
      <c r="E2730" s="122">
        <f t="shared" si="78"/>
        <v>18.817174515235461</v>
      </c>
      <c r="F2730" s="77">
        <v>7.21</v>
      </c>
      <c r="G2730" s="77" t="s">
        <v>67</v>
      </c>
      <c r="H2730" s="77" t="s">
        <v>67</v>
      </c>
      <c r="J2730" s="77">
        <f t="shared" si="76"/>
        <v>7.21</v>
      </c>
      <c r="K2730" s="103">
        <v>4.87</v>
      </c>
      <c r="L2730" s="104">
        <v>1.8</v>
      </c>
      <c r="M2730" s="105" t="s">
        <v>67</v>
      </c>
      <c r="N2730" s="76">
        <f t="shared" si="77"/>
        <v>4.8699999999999966</v>
      </c>
    </row>
    <row r="2731" spans="1:14" x14ac:dyDescent="0.25">
      <c r="A2731" s="100">
        <v>1694</v>
      </c>
      <c r="B2731" s="107">
        <v>35297</v>
      </c>
      <c r="C2731" s="121">
        <v>395.81</v>
      </c>
      <c r="D2731" s="122">
        <v>133.52000000000001</v>
      </c>
      <c r="E2731" s="122">
        <f t="shared" si="78"/>
        <v>18.493074792243767</v>
      </c>
      <c r="F2731" s="77">
        <v>5.44</v>
      </c>
      <c r="G2731" s="77" t="s">
        <v>67</v>
      </c>
      <c r="H2731" s="77" t="s">
        <v>67</v>
      </c>
      <c r="J2731" s="77">
        <f t="shared" si="76"/>
        <v>5.44</v>
      </c>
      <c r="K2731" s="103">
        <v>4.84</v>
      </c>
      <c r="L2731" s="104">
        <v>1.88</v>
      </c>
      <c r="M2731" s="105" t="s">
        <v>67</v>
      </c>
      <c r="N2731" s="76">
        <f t="shared" si="77"/>
        <v>4.8399999999999777</v>
      </c>
    </row>
    <row r="2732" spans="1:14" x14ac:dyDescent="0.25">
      <c r="A2732" s="100">
        <v>1695</v>
      </c>
      <c r="B2732" s="107">
        <v>35298</v>
      </c>
      <c r="C2732" s="121">
        <v>395.71</v>
      </c>
      <c r="D2732" s="122">
        <v>132.91999999999999</v>
      </c>
      <c r="E2732" s="122">
        <f t="shared" si="78"/>
        <v>18.409972299168974</v>
      </c>
      <c r="F2732" s="77">
        <v>6.61</v>
      </c>
      <c r="G2732" s="77" t="s">
        <v>67</v>
      </c>
      <c r="H2732" s="77" t="s">
        <v>67</v>
      </c>
      <c r="J2732" s="77">
        <f t="shared" si="76"/>
        <v>6.61</v>
      </c>
      <c r="K2732" s="103">
        <v>4.29</v>
      </c>
      <c r="L2732" s="104">
        <v>2.31</v>
      </c>
      <c r="M2732" s="105">
        <v>3.3</v>
      </c>
      <c r="N2732" s="76">
        <f t="shared" si="77"/>
        <v>4.2900000000000071</v>
      </c>
    </row>
    <row r="2733" spans="1:14" x14ac:dyDescent="0.25">
      <c r="A2733" s="100">
        <v>1696</v>
      </c>
      <c r="B2733" s="107">
        <v>35299</v>
      </c>
      <c r="C2733" s="121">
        <v>395.31</v>
      </c>
      <c r="D2733" s="122">
        <v>130.6</v>
      </c>
      <c r="E2733" s="122">
        <f t="shared" si="78"/>
        <v>18.088642659279778</v>
      </c>
      <c r="F2733" s="77">
        <v>5.57</v>
      </c>
      <c r="G2733" s="77" t="s">
        <v>67</v>
      </c>
      <c r="H2733" s="77" t="s">
        <v>67</v>
      </c>
      <c r="J2733" s="77">
        <f t="shared" si="76"/>
        <v>5.57</v>
      </c>
      <c r="K2733" s="103">
        <v>7.29</v>
      </c>
      <c r="L2733" s="104">
        <v>1.74</v>
      </c>
      <c r="M2733" s="105">
        <v>0.9</v>
      </c>
      <c r="N2733" s="76">
        <f t="shared" si="77"/>
        <v>7.2899999999999991</v>
      </c>
    </row>
    <row r="2734" spans="1:14" x14ac:dyDescent="0.25">
      <c r="A2734" s="100">
        <v>1697</v>
      </c>
      <c r="B2734" s="107">
        <v>35300</v>
      </c>
      <c r="C2734" s="121">
        <v>395.61</v>
      </c>
      <c r="D2734" s="122">
        <v>132.32</v>
      </c>
      <c r="E2734" s="122">
        <f t="shared" si="78"/>
        <v>18.32686980609418</v>
      </c>
      <c r="F2734" s="77">
        <v>4.29</v>
      </c>
      <c r="G2734" s="77" t="s">
        <v>67</v>
      </c>
      <c r="H2734" s="77" t="s">
        <v>67</v>
      </c>
      <c r="J2734" s="77">
        <f t="shared" si="76"/>
        <v>4.29</v>
      </c>
      <c r="K2734" s="103">
        <v>6.21</v>
      </c>
      <c r="L2734" s="104">
        <v>1.17</v>
      </c>
      <c r="M2734" s="105">
        <v>2.5</v>
      </c>
      <c r="N2734" s="76">
        <f t="shared" si="77"/>
        <v>6.210000000000016</v>
      </c>
    </row>
    <row r="2735" spans="1:14" x14ac:dyDescent="0.25">
      <c r="A2735" s="100">
        <v>1698</v>
      </c>
      <c r="B2735" s="107">
        <v>35301</v>
      </c>
      <c r="C2735" s="121">
        <v>395.93</v>
      </c>
      <c r="D2735" s="122">
        <v>134.24</v>
      </c>
      <c r="E2735" s="122">
        <f t="shared" si="78"/>
        <v>18.592797783933516</v>
      </c>
      <c r="F2735" s="77">
        <v>4.93</v>
      </c>
      <c r="G2735" s="77" t="s">
        <v>67</v>
      </c>
      <c r="H2735" s="77" t="s">
        <v>67</v>
      </c>
      <c r="J2735" s="77">
        <f t="shared" si="76"/>
        <v>4.93</v>
      </c>
      <c r="K2735" s="103">
        <v>7.57</v>
      </c>
      <c r="L2735" s="104">
        <v>1.5</v>
      </c>
      <c r="M2735" s="105">
        <v>0.9</v>
      </c>
      <c r="N2735" s="76">
        <f t="shared" si="77"/>
        <v>7.5699999999999861</v>
      </c>
    </row>
    <row r="2736" spans="1:14" x14ac:dyDescent="0.25">
      <c r="A2736" s="100">
        <v>1699</v>
      </c>
      <c r="B2736" s="107">
        <v>35302</v>
      </c>
      <c r="C2736" s="121">
        <v>396.37</v>
      </c>
      <c r="D2736" s="122">
        <v>136.88</v>
      </c>
      <c r="E2736" s="122">
        <f t="shared" si="78"/>
        <v>18.958448753462605</v>
      </c>
      <c r="F2736" s="77">
        <v>4.41</v>
      </c>
      <c r="G2736" s="77" t="s">
        <v>67</v>
      </c>
      <c r="H2736" s="77" t="s">
        <v>67</v>
      </c>
      <c r="J2736" s="77">
        <f t="shared" si="76"/>
        <v>4.41</v>
      </c>
      <c r="K2736" s="103">
        <v>7.09</v>
      </c>
      <c r="L2736" s="104">
        <v>1.28</v>
      </c>
      <c r="M2736" s="105" t="s">
        <v>67</v>
      </c>
      <c r="N2736" s="76">
        <f t="shared" si="77"/>
        <v>7.090000000000007</v>
      </c>
    </row>
    <row r="2737" spans="1:14" x14ac:dyDescent="0.25">
      <c r="A2737" s="100">
        <v>1700</v>
      </c>
      <c r="B2737" s="107">
        <v>35303</v>
      </c>
      <c r="C2737" s="121">
        <v>396.8</v>
      </c>
      <c r="D2737" s="122">
        <v>139.56</v>
      </c>
      <c r="E2737" s="122">
        <f t="shared" si="78"/>
        <v>19.329639889196677</v>
      </c>
      <c r="F2737" s="77">
        <v>5.21</v>
      </c>
      <c r="G2737" s="77" t="s">
        <v>67</v>
      </c>
      <c r="H2737" s="77" t="s">
        <v>67</v>
      </c>
      <c r="J2737" s="77">
        <f t="shared" si="76"/>
        <v>5.21</v>
      </c>
      <c r="K2737" s="103">
        <v>8.3699999999999992</v>
      </c>
      <c r="L2737" s="104">
        <v>1.71</v>
      </c>
      <c r="M2737" s="105" t="s">
        <v>67</v>
      </c>
      <c r="N2737" s="76">
        <f t="shared" si="77"/>
        <v>8.3699999999999974</v>
      </c>
    </row>
    <row r="2738" spans="1:14" x14ac:dyDescent="0.25">
      <c r="A2738" s="100">
        <v>1701</v>
      </c>
      <c r="B2738" s="107">
        <v>35304</v>
      </c>
      <c r="C2738" s="121">
        <v>397.31</v>
      </c>
      <c r="D2738" s="122">
        <v>142.72</v>
      </c>
      <c r="E2738" s="122">
        <f t="shared" si="78"/>
        <v>19.767313019390581</v>
      </c>
      <c r="F2738" s="77">
        <v>3.79</v>
      </c>
      <c r="G2738" s="77" t="s">
        <v>67</v>
      </c>
      <c r="H2738" s="77" t="s">
        <v>67</v>
      </c>
      <c r="J2738" s="77">
        <f t="shared" si="76"/>
        <v>3.79</v>
      </c>
      <c r="K2738" s="103">
        <v>9.86</v>
      </c>
      <c r="L2738" s="104">
        <v>0.85</v>
      </c>
      <c r="M2738" s="105" t="s">
        <v>67</v>
      </c>
      <c r="N2738" s="76">
        <f t="shared" si="77"/>
        <v>9.8599999999999923</v>
      </c>
    </row>
    <row r="2739" spans="1:14" x14ac:dyDescent="0.25">
      <c r="A2739" s="100">
        <v>1702</v>
      </c>
      <c r="B2739" s="107">
        <v>35305</v>
      </c>
      <c r="C2739" s="121">
        <v>398.26</v>
      </c>
      <c r="D2739" s="122">
        <v>148.79</v>
      </c>
      <c r="E2739" s="122">
        <f t="shared" si="78"/>
        <v>20.60803324099723</v>
      </c>
      <c r="F2739" s="77">
        <v>4.4000000000000004</v>
      </c>
      <c r="G2739" s="77" t="s">
        <v>67</v>
      </c>
      <c r="H2739" s="77" t="s">
        <v>67</v>
      </c>
      <c r="J2739" s="77">
        <f t="shared" si="76"/>
        <v>4.4000000000000004</v>
      </c>
      <c r="K2739" s="103">
        <v>7.84</v>
      </c>
      <c r="L2739" s="104">
        <v>1.24</v>
      </c>
      <c r="M2739" s="105" t="s">
        <v>67</v>
      </c>
      <c r="N2739" s="76">
        <f t="shared" si="77"/>
        <v>7.8399999999999981</v>
      </c>
    </row>
    <row r="2740" spans="1:14" x14ac:dyDescent="0.25">
      <c r="A2740" s="100">
        <v>1703</v>
      </c>
      <c r="B2740" s="107">
        <v>35306</v>
      </c>
      <c r="C2740" s="121">
        <v>398.78</v>
      </c>
      <c r="D2740" s="122">
        <v>152.22999999999999</v>
      </c>
      <c r="E2740" s="122">
        <f t="shared" si="78"/>
        <v>21.084487534626035</v>
      </c>
      <c r="F2740" s="77">
        <v>4.8499999999999996</v>
      </c>
      <c r="G2740" s="77" t="s">
        <v>67</v>
      </c>
      <c r="H2740" s="77" t="s">
        <v>67</v>
      </c>
      <c r="J2740" s="77">
        <f t="shared" si="76"/>
        <v>4.8499999999999996</v>
      </c>
      <c r="K2740" s="103">
        <v>6.71</v>
      </c>
      <c r="L2740" s="104">
        <v>1.46</v>
      </c>
      <c r="M2740" s="105" t="s">
        <v>67</v>
      </c>
      <c r="N2740" s="76">
        <f t="shared" si="77"/>
        <v>6.7100000000000133</v>
      </c>
    </row>
    <row r="2741" spans="1:14" x14ac:dyDescent="0.25">
      <c r="A2741" s="100">
        <v>1704</v>
      </c>
      <c r="B2741" s="107">
        <v>35307</v>
      </c>
      <c r="C2741" s="121">
        <v>399.96</v>
      </c>
      <c r="D2741" s="122">
        <v>154.09</v>
      </c>
      <c r="E2741" s="122">
        <f t="shared" si="78"/>
        <v>21.342105263157897</v>
      </c>
      <c r="F2741" s="77">
        <v>5.61</v>
      </c>
      <c r="G2741" s="77" t="s">
        <v>67</v>
      </c>
      <c r="H2741" s="77" t="s">
        <v>67</v>
      </c>
      <c r="J2741" s="77">
        <f t="shared" si="76"/>
        <v>5.61</v>
      </c>
      <c r="K2741" s="103">
        <v>5.82</v>
      </c>
      <c r="L2741" s="104">
        <v>1.88</v>
      </c>
      <c r="M2741" s="105">
        <v>1.3</v>
      </c>
      <c r="N2741" s="76">
        <f t="shared" si="77"/>
        <v>5.8200000000000083</v>
      </c>
    </row>
    <row r="2742" spans="1:14" x14ac:dyDescent="0.25">
      <c r="A2742" s="100">
        <v>1705</v>
      </c>
      <c r="B2742" s="107">
        <v>35308</v>
      </c>
      <c r="C2742" s="121">
        <v>399.09</v>
      </c>
      <c r="D2742" s="122">
        <v>154.30000000000001</v>
      </c>
      <c r="E2742" s="122">
        <f t="shared" si="78"/>
        <v>21.371191135734076</v>
      </c>
      <c r="F2742" s="77">
        <v>5.65</v>
      </c>
      <c r="G2742" s="77" t="s">
        <v>67</v>
      </c>
      <c r="H2742" s="77" t="s">
        <v>67</v>
      </c>
      <c r="J2742" s="77">
        <f t="shared" si="76"/>
        <v>5.65</v>
      </c>
      <c r="K2742" s="103">
        <v>6.69</v>
      </c>
      <c r="L2742" s="104">
        <v>2.02</v>
      </c>
      <c r="M2742" s="105">
        <v>7.4</v>
      </c>
      <c r="N2742" s="76">
        <f t="shared" si="77"/>
        <v>6.7100000000000026</v>
      </c>
    </row>
    <row r="2743" spans="1:14" x14ac:dyDescent="0.25">
      <c r="A2743" s="100">
        <v>1706</v>
      </c>
      <c r="B2743" s="107">
        <v>35309</v>
      </c>
      <c r="C2743" s="121">
        <v>399.25</v>
      </c>
      <c r="D2743" s="122">
        <v>155.36000000000001</v>
      </c>
      <c r="E2743" s="122">
        <f t="shared" si="78"/>
        <v>21.518005540166207</v>
      </c>
      <c r="F2743" s="77">
        <v>4.18</v>
      </c>
      <c r="G2743" s="77" t="s">
        <v>67</v>
      </c>
      <c r="H2743" s="77" t="s">
        <v>67</v>
      </c>
      <c r="J2743" s="77">
        <f t="shared" si="76"/>
        <v>4.18</v>
      </c>
      <c r="K2743" s="103">
        <v>5.26</v>
      </c>
      <c r="L2743" s="104">
        <v>1.51</v>
      </c>
      <c r="M2743" s="105" t="s">
        <v>67</v>
      </c>
      <c r="N2743" s="76">
        <f t="shared" si="77"/>
        <v>5.2599999999999838</v>
      </c>
    </row>
    <row r="2744" spans="1:14" x14ac:dyDescent="0.25">
      <c r="A2744" s="100">
        <v>1707</v>
      </c>
      <c r="B2744" s="107">
        <v>35310</v>
      </c>
      <c r="C2744" s="121">
        <v>399.41</v>
      </c>
      <c r="D2744" s="122">
        <v>156.44</v>
      </c>
      <c r="E2744" s="122">
        <f t="shared" si="78"/>
        <v>21.667590027700832</v>
      </c>
      <c r="F2744" s="77">
        <v>5.6</v>
      </c>
      <c r="G2744" s="77" t="s">
        <v>67</v>
      </c>
      <c r="H2744" s="77" t="s">
        <v>67</v>
      </c>
      <c r="J2744" s="77">
        <f t="shared" si="76"/>
        <v>5.6</v>
      </c>
      <c r="K2744" s="103">
        <v>6.41</v>
      </c>
      <c r="L2744" s="104">
        <v>1.69</v>
      </c>
      <c r="M2744" s="105" t="s">
        <v>67</v>
      </c>
      <c r="N2744" s="76">
        <f t="shared" si="77"/>
        <v>6.3700000000000099</v>
      </c>
    </row>
    <row r="2745" spans="1:14" x14ac:dyDescent="0.25">
      <c r="A2745" s="100">
        <v>1708</v>
      </c>
      <c r="B2745" s="107">
        <v>35311</v>
      </c>
      <c r="C2745" s="121">
        <v>399.52</v>
      </c>
      <c r="D2745" s="122">
        <v>157.21</v>
      </c>
      <c r="E2745" s="122">
        <f t="shared" si="78"/>
        <v>21.774238227146817</v>
      </c>
      <c r="F2745" s="77">
        <v>5.55</v>
      </c>
      <c r="G2745" s="77" t="s">
        <v>67</v>
      </c>
      <c r="H2745" s="77" t="s">
        <v>67</v>
      </c>
      <c r="J2745" s="77">
        <f t="shared" si="76"/>
        <v>5.55</v>
      </c>
      <c r="K2745" s="103">
        <v>5.55</v>
      </c>
      <c r="L2745" s="104">
        <v>1.85</v>
      </c>
      <c r="M2745" s="105" t="s">
        <v>67</v>
      </c>
      <c r="N2745" s="76">
        <f t="shared" si="77"/>
        <v>5.55</v>
      </c>
    </row>
    <row r="2746" spans="1:14" x14ac:dyDescent="0.25">
      <c r="A2746" s="100">
        <v>1709</v>
      </c>
      <c r="B2746" s="107">
        <v>35312</v>
      </c>
      <c r="C2746" s="121">
        <v>399.52</v>
      </c>
      <c r="D2746" s="122">
        <v>157.21</v>
      </c>
      <c r="E2746" s="122">
        <f t="shared" si="78"/>
        <v>21.774238227146817</v>
      </c>
      <c r="F2746" s="77">
        <v>5.14</v>
      </c>
      <c r="G2746" s="77" t="s">
        <v>67</v>
      </c>
      <c r="H2746" s="77" t="s">
        <v>67</v>
      </c>
      <c r="J2746" s="77">
        <f t="shared" si="76"/>
        <v>5.14</v>
      </c>
      <c r="K2746" s="103">
        <v>6.26</v>
      </c>
      <c r="L2746" s="104">
        <v>1.62</v>
      </c>
      <c r="M2746" s="105" t="s">
        <v>67</v>
      </c>
      <c r="N2746" s="76">
        <f t="shared" si="77"/>
        <v>6.2600000000000042</v>
      </c>
    </row>
    <row r="2747" spans="1:14" x14ac:dyDescent="0.25">
      <c r="A2747" s="100">
        <v>1710</v>
      </c>
      <c r="B2747" s="107">
        <v>35313</v>
      </c>
      <c r="C2747" s="121">
        <v>399.68</v>
      </c>
      <c r="D2747" s="122">
        <v>158.33000000000001</v>
      </c>
      <c r="E2747" s="122">
        <f t="shared" si="78"/>
        <v>21.929362880886426</v>
      </c>
      <c r="F2747" s="77">
        <v>6.35</v>
      </c>
      <c r="G2747" s="77" t="s">
        <v>67</v>
      </c>
      <c r="H2747" s="77" t="s">
        <v>67</v>
      </c>
      <c r="J2747" s="77">
        <f t="shared" si="76"/>
        <v>6.35</v>
      </c>
      <c r="K2747" s="103">
        <v>5.99</v>
      </c>
      <c r="L2747" s="104">
        <v>2.35</v>
      </c>
      <c r="M2747" s="105" t="s">
        <v>67</v>
      </c>
      <c r="N2747" s="76">
        <f t="shared" si="77"/>
        <v>5.9999999999999769</v>
      </c>
    </row>
    <row r="2748" spans="1:14" x14ac:dyDescent="0.25">
      <c r="A2748" s="100">
        <v>1711</v>
      </c>
      <c r="B2748" s="107">
        <v>35314</v>
      </c>
      <c r="C2748" s="121">
        <v>399.63</v>
      </c>
      <c r="D2748" s="122">
        <v>157.97999999999999</v>
      </c>
      <c r="E2748" s="122">
        <f t="shared" si="78"/>
        <v>21.880886426592795</v>
      </c>
      <c r="F2748" s="77">
        <v>5.08</v>
      </c>
      <c r="G2748" s="77" t="s">
        <v>67</v>
      </c>
      <c r="H2748" s="77" t="s">
        <v>67</v>
      </c>
      <c r="J2748" s="77">
        <f t="shared" si="76"/>
        <v>5.08</v>
      </c>
      <c r="K2748" s="103">
        <v>6.13</v>
      </c>
      <c r="L2748" s="104">
        <v>1.74</v>
      </c>
      <c r="M2748" s="105" t="s">
        <v>67</v>
      </c>
      <c r="N2748" s="76">
        <f t="shared" si="77"/>
        <v>6.1300000000000114</v>
      </c>
    </row>
    <row r="2749" spans="1:14" x14ac:dyDescent="0.25">
      <c r="A2749" s="100">
        <v>1712</v>
      </c>
      <c r="B2749" s="107">
        <v>35315</v>
      </c>
      <c r="C2749" s="121">
        <v>399.78</v>
      </c>
      <c r="D2749" s="122">
        <v>159.03</v>
      </c>
      <c r="E2749" s="122">
        <f t="shared" si="78"/>
        <v>22.026315789473685</v>
      </c>
      <c r="F2749" s="77">
        <v>4.6100000000000003</v>
      </c>
      <c r="G2749" s="77" t="s">
        <v>67</v>
      </c>
      <c r="H2749" s="77" t="s">
        <v>67</v>
      </c>
      <c r="J2749" s="77">
        <f t="shared" si="76"/>
        <v>4.6100000000000003</v>
      </c>
      <c r="K2749" s="103">
        <v>5.66</v>
      </c>
      <c r="L2749" s="104">
        <v>1.56</v>
      </c>
      <c r="M2749" s="105" t="s">
        <v>67</v>
      </c>
      <c r="N2749" s="76">
        <f t="shared" si="77"/>
        <v>5.6600000000000117</v>
      </c>
    </row>
    <row r="2750" spans="1:14" x14ac:dyDescent="0.25">
      <c r="A2750" s="100">
        <v>1713</v>
      </c>
      <c r="B2750" s="107">
        <v>35316</v>
      </c>
      <c r="C2750" s="121">
        <v>399.94</v>
      </c>
      <c r="D2750" s="122">
        <v>160.08000000000001</v>
      </c>
      <c r="E2750" s="122">
        <f t="shared" si="78"/>
        <v>22.171745152354571</v>
      </c>
      <c r="F2750" s="77">
        <v>4.57</v>
      </c>
      <c r="G2750" s="77" t="s">
        <v>67</v>
      </c>
      <c r="H2750" s="77" t="s">
        <v>67</v>
      </c>
      <c r="J2750" s="77">
        <f t="shared" si="76"/>
        <v>4.57</v>
      </c>
      <c r="K2750" s="103">
        <v>5.96</v>
      </c>
      <c r="L2750" s="104">
        <v>1.45</v>
      </c>
      <c r="M2750" s="105">
        <v>1.78</v>
      </c>
      <c r="N2750" s="76">
        <f t="shared" si="77"/>
        <v>5.8999999999999844</v>
      </c>
    </row>
    <row r="2751" spans="1:14" x14ac:dyDescent="0.25">
      <c r="A2751" s="100">
        <v>1714</v>
      </c>
      <c r="B2751" s="107">
        <v>35317</v>
      </c>
      <c r="C2751" s="121">
        <v>400.03</v>
      </c>
      <c r="D2751" s="122">
        <v>161.41</v>
      </c>
      <c r="E2751" s="122">
        <f t="shared" si="78"/>
        <v>22.355955678670359</v>
      </c>
      <c r="F2751" s="77">
        <v>4.95</v>
      </c>
      <c r="G2751" s="77" t="s">
        <v>67</v>
      </c>
      <c r="H2751" s="77" t="s">
        <v>67</v>
      </c>
      <c r="J2751" s="77">
        <f t="shared" si="76"/>
        <v>4.95</v>
      </c>
      <c r="K2751" s="103">
        <v>5.72</v>
      </c>
      <c r="L2751" s="104">
        <v>1.56</v>
      </c>
      <c r="M2751" s="105">
        <v>5.2</v>
      </c>
      <c r="N2751" s="76">
        <f t="shared" si="77"/>
        <v>6.3500000000000059</v>
      </c>
    </row>
    <row r="2752" spans="1:14" x14ac:dyDescent="0.25">
      <c r="A2752" s="100">
        <v>1715</v>
      </c>
      <c r="B2752" s="107">
        <v>35318</v>
      </c>
      <c r="C2752" s="121">
        <v>400.14</v>
      </c>
      <c r="D2752" s="122">
        <v>162.81</v>
      </c>
      <c r="E2752" s="122">
        <f t="shared" si="78"/>
        <v>22.549861495844876</v>
      </c>
      <c r="F2752" s="77">
        <v>4.75</v>
      </c>
      <c r="G2752" s="77" t="s">
        <v>67</v>
      </c>
      <c r="H2752" s="77" t="s">
        <v>67</v>
      </c>
      <c r="J2752" s="77">
        <f t="shared" si="76"/>
        <v>4.75</v>
      </c>
      <c r="K2752" s="103">
        <v>7.42</v>
      </c>
      <c r="L2752" s="104">
        <v>2</v>
      </c>
      <c r="M2752" s="105">
        <v>1.3</v>
      </c>
      <c r="N2752" s="76">
        <f t="shared" si="77"/>
        <v>5.8000000000000114</v>
      </c>
    </row>
    <row r="2753" spans="1:14" x14ac:dyDescent="0.25">
      <c r="A2753" s="100">
        <v>1716</v>
      </c>
      <c r="B2753" s="107">
        <v>35319</v>
      </c>
      <c r="C2753" s="121">
        <v>400.38</v>
      </c>
      <c r="D2753" s="122">
        <v>163.86</v>
      </c>
      <c r="E2753" s="122">
        <f t="shared" si="78"/>
        <v>22.695290858725762</v>
      </c>
      <c r="F2753" s="77">
        <v>5.0599999999999996</v>
      </c>
      <c r="G2753" s="77" t="s">
        <v>67</v>
      </c>
      <c r="H2753" s="77" t="s">
        <v>67</v>
      </c>
      <c r="J2753" s="77">
        <f t="shared" si="76"/>
        <v>5.0599999999999996</v>
      </c>
      <c r="K2753" s="103">
        <v>8.1</v>
      </c>
      <c r="L2753" s="104">
        <v>1.65</v>
      </c>
      <c r="M2753" s="105" t="s">
        <v>67</v>
      </c>
      <c r="N2753" s="76">
        <f t="shared" si="77"/>
        <v>8.0599999999999987</v>
      </c>
    </row>
    <row r="2754" spans="1:14" x14ac:dyDescent="0.25">
      <c r="A2754" s="100">
        <v>1717</v>
      </c>
      <c r="B2754" s="107">
        <v>35320</v>
      </c>
      <c r="C2754" s="121">
        <v>400.8</v>
      </c>
      <c r="D2754" s="122">
        <v>166.86</v>
      </c>
      <c r="E2754" s="122">
        <f t="shared" si="78"/>
        <v>23.110803324099724</v>
      </c>
      <c r="F2754" s="77">
        <v>4.99</v>
      </c>
      <c r="G2754" s="77" t="s">
        <v>67</v>
      </c>
      <c r="H2754" s="77" t="s">
        <v>67</v>
      </c>
      <c r="J2754" s="77">
        <f t="shared" si="76"/>
        <v>4.99</v>
      </c>
      <c r="K2754" s="103">
        <v>8.17</v>
      </c>
      <c r="L2754" s="104">
        <v>1.69</v>
      </c>
      <c r="M2754" s="105" t="s">
        <v>67</v>
      </c>
      <c r="N2754" s="76">
        <f t="shared" si="77"/>
        <v>7.2099999999999991</v>
      </c>
    </row>
    <row r="2755" spans="1:14" x14ac:dyDescent="0.25">
      <c r="A2755" s="100">
        <v>1718</v>
      </c>
      <c r="B2755" s="107">
        <v>35321</v>
      </c>
      <c r="C2755" s="121">
        <v>401.12</v>
      </c>
      <c r="D2755" s="122">
        <v>169.08</v>
      </c>
      <c r="E2755" s="122">
        <f t="shared" si="78"/>
        <v>23.418282548476459</v>
      </c>
      <c r="F2755" s="77">
        <v>4.0199999999999996</v>
      </c>
      <c r="G2755" s="77" t="s">
        <v>67</v>
      </c>
      <c r="H2755" s="77" t="s">
        <v>67</v>
      </c>
      <c r="J2755" s="77">
        <f t="shared" ref="J2755:J2818" si="79">SUM(F2755:H2755)</f>
        <v>4.0199999999999996</v>
      </c>
      <c r="K2755" s="103">
        <v>9.86</v>
      </c>
      <c r="L2755" s="104">
        <v>1.65</v>
      </c>
      <c r="M2755" s="105" t="s">
        <v>67</v>
      </c>
      <c r="N2755" s="76">
        <f t="shared" si="77"/>
        <v>9.8000000000000007</v>
      </c>
    </row>
    <row r="2756" spans="1:14" x14ac:dyDescent="0.25">
      <c r="A2756" s="100">
        <v>1719</v>
      </c>
      <c r="B2756" s="107">
        <v>35322</v>
      </c>
      <c r="C2756" s="121">
        <v>401.78</v>
      </c>
      <c r="D2756" s="122">
        <v>174.86</v>
      </c>
      <c r="E2756" s="122">
        <f t="shared" si="78"/>
        <v>24.218836565096954</v>
      </c>
      <c r="F2756" s="77">
        <v>1.07</v>
      </c>
      <c r="G2756" s="77" t="s">
        <v>67</v>
      </c>
      <c r="H2756" s="77" t="s">
        <v>67</v>
      </c>
      <c r="J2756" s="77">
        <f t="shared" si="79"/>
        <v>1.07</v>
      </c>
      <c r="K2756" s="103">
        <v>10.53</v>
      </c>
      <c r="L2756" s="104">
        <v>0.34</v>
      </c>
      <c r="M2756" s="105">
        <v>5</v>
      </c>
      <c r="N2756" s="76">
        <f t="shared" si="77"/>
        <v>10.509999999999998</v>
      </c>
    </row>
    <row r="2757" spans="1:14" x14ac:dyDescent="0.25">
      <c r="A2757" s="100">
        <v>1720</v>
      </c>
      <c r="B2757" s="107">
        <v>35323</v>
      </c>
      <c r="C2757" s="121">
        <v>405.1</v>
      </c>
      <c r="D2757" s="122">
        <v>184.3</v>
      </c>
      <c r="E2757" s="122">
        <f t="shared" si="78"/>
        <v>25.526315789473685</v>
      </c>
      <c r="F2757" s="77">
        <v>0.82</v>
      </c>
      <c r="G2757" s="77" t="s">
        <v>67</v>
      </c>
      <c r="H2757" s="77" t="s">
        <v>67</v>
      </c>
      <c r="J2757" s="77">
        <f t="shared" si="79"/>
        <v>0.82</v>
      </c>
      <c r="K2757" s="103">
        <v>8.6999999999999993</v>
      </c>
      <c r="L2757" s="104">
        <v>0.28999999999999998</v>
      </c>
      <c r="M2757" s="105" t="s">
        <v>67</v>
      </c>
      <c r="N2757" s="76">
        <f t="shared" si="77"/>
        <v>8.6999999999999957</v>
      </c>
    </row>
    <row r="2758" spans="1:14" x14ac:dyDescent="0.25">
      <c r="A2758" s="100">
        <v>1721</v>
      </c>
      <c r="B2758" s="107">
        <v>35324</v>
      </c>
      <c r="C2758" s="121">
        <v>404.03</v>
      </c>
      <c r="D2758" s="122">
        <v>192.18</v>
      </c>
      <c r="E2758" s="122">
        <f t="shared" si="78"/>
        <v>26.617728531855956</v>
      </c>
      <c r="F2758" s="77">
        <v>1.83</v>
      </c>
      <c r="G2758" s="77" t="s">
        <v>67</v>
      </c>
      <c r="H2758" s="77" t="s">
        <v>67</v>
      </c>
      <c r="J2758" s="77">
        <f t="shared" si="79"/>
        <v>1.83</v>
      </c>
      <c r="K2758" s="103">
        <v>8.59</v>
      </c>
      <c r="L2758" s="104">
        <v>1.04</v>
      </c>
      <c r="M2758" s="105" t="s">
        <v>67</v>
      </c>
      <c r="N2758" s="76">
        <f t="shared" si="77"/>
        <v>6.589999999999991</v>
      </c>
    </row>
    <row r="2759" spans="1:14" x14ac:dyDescent="0.25">
      <c r="A2759" s="100">
        <v>1722</v>
      </c>
      <c r="B2759" s="107">
        <v>35325</v>
      </c>
      <c r="C2759" s="121">
        <v>404.63</v>
      </c>
      <c r="D2759" s="122">
        <v>196.94</v>
      </c>
      <c r="E2759" s="122">
        <f t="shared" si="78"/>
        <v>27.277008310249307</v>
      </c>
      <c r="F2759" s="77">
        <v>2.2599999999999998</v>
      </c>
      <c r="G2759" s="77" t="s">
        <v>67</v>
      </c>
      <c r="H2759" s="77" t="s">
        <v>67</v>
      </c>
      <c r="J2759" s="77">
        <f t="shared" si="79"/>
        <v>2.2599999999999998</v>
      </c>
      <c r="K2759" s="103">
        <v>8.11</v>
      </c>
      <c r="L2759" s="104">
        <v>0.8</v>
      </c>
      <c r="M2759" s="105"/>
      <c r="N2759" s="76">
        <f t="shared" si="77"/>
        <v>8.1099999999999941</v>
      </c>
    </row>
    <row r="2760" spans="1:14" x14ac:dyDescent="0.25">
      <c r="A2760" s="100">
        <v>1723</v>
      </c>
      <c r="B2760" s="107">
        <v>35326</v>
      </c>
      <c r="C2760" s="121">
        <v>405.31</v>
      </c>
      <c r="D2760" s="122">
        <v>202.79</v>
      </c>
      <c r="E2760" s="122">
        <f t="shared" si="78"/>
        <v>28.087257617728529</v>
      </c>
      <c r="F2760" s="77">
        <v>2.86</v>
      </c>
      <c r="G2760" s="77" t="s">
        <v>67</v>
      </c>
      <c r="H2760" s="77" t="s">
        <v>67</v>
      </c>
      <c r="J2760" s="77">
        <f t="shared" si="79"/>
        <v>2.86</v>
      </c>
      <c r="K2760" s="103">
        <v>8.6199999999999992</v>
      </c>
      <c r="L2760" s="104">
        <v>1.1299999999999999</v>
      </c>
      <c r="M2760" s="105"/>
      <c r="N2760" s="76">
        <f t="shared" ref="N2760:N2823" si="80">+D2761-D2760+J2760</f>
        <v>8.6200000000000188</v>
      </c>
    </row>
    <row r="2761" spans="1:14" x14ac:dyDescent="0.25">
      <c r="A2761" s="100">
        <v>1724</v>
      </c>
      <c r="B2761" s="107">
        <v>35327</v>
      </c>
      <c r="C2761" s="121">
        <v>406.07</v>
      </c>
      <c r="D2761" s="122">
        <v>208.55</v>
      </c>
      <c r="E2761" s="122">
        <f t="shared" si="78"/>
        <v>28.885041551246537</v>
      </c>
      <c r="F2761" s="77">
        <v>3.68</v>
      </c>
      <c r="G2761" s="77" t="s">
        <v>67</v>
      </c>
      <c r="H2761" s="77" t="s">
        <v>67</v>
      </c>
      <c r="J2761" s="77">
        <f t="shared" si="79"/>
        <v>3.68</v>
      </c>
      <c r="K2761" s="103">
        <v>8.91</v>
      </c>
      <c r="L2761" s="104">
        <v>1.1299999999999999</v>
      </c>
      <c r="M2761" s="105">
        <v>0.8</v>
      </c>
      <c r="N2761" s="76">
        <f t="shared" si="80"/>
        <v>8.9099999999999895</v>
      </c>
    </row>
    <row r="2762" spans="1:14" x14ac:dyDescent="0.25">
      <c r="A2762" s="100">
        <v>1725</v>
      </c>
      <c r="B2762" s="107">
        <v>35328</v>
      </c>
      <c r="C2762" s="121">
        <v>406.65</v>
      </c>
      <c r="D2762" s="122">
        <v>213.78</v>
      </c>
      <c r="E2762" s="122">
        <f t="shared" si="78"/>
        <v>29.609418282548479</v>
      </c>
      <c r="F2762" s="77">
        <v>2.37</v>
      </c>
      <c r="G2762" s="77" t="s">
        <v>67</v>
      </c>
      <c r="H2762" s="77" t="s">
        <v>67</v>
      </c>
      <c r="J2762" s="77">
        <f t="shared" si="79"/>
        <v>2.37</v>
      </c>
      <c r="K2762" s="103">
        <v>8.15</v>
      </c>
      <c r="L2762" s="104">
        <v>0.69</v>
      </c>
      <c r="M2762" s="105" t="s">
        <v>67</v>
      </c>
      <c r="N2762" s="76">
        <f t="shared" si="80"/>
        <v>8.1500000000000021</v>
      </c>
    </row>
    <row r="2763" spans="1:14" x14ac:dyDescent="0.25">
      <c r="A2763" s="100">
        <v>1726</v>
      </c>
      <c r="B2763" s="107">
        <v>35329</v>
      </c>
      <c r="C2763" s="121">
        <v>407.14</v>
      </c>
      <c r="D2763" s="122">
        <v>219.56</v>
      </c>
      <c r="E2763" s="122">
        <f t="shared" si="78"/>
        <v>30.409972299168974</v>
      </c>
      <c r="F2763" s="77">
        <v>2.27</v>
      </c>
      <c r="G2763" s="77" t="s">
        <v>67</v>
      </c>
      <c r="H2763" s="77" t="s">
        <v>67</v>
      </c>
      <c r="J2763" s="77">
        <f t="shared" si="79"/>
        <v>2.27</v>
      </c>
      <c r="K2763" s="103">
        <v>23.11</v>
      </c>
      <c r="L2763" s="104">
        <v>0.63</v>
      </c>
      <c r="M2763" s="105">
        <v>13.7</v>
      </c>
      <c r="N2763" s="76">
        <f t="shared" si="80"/>
        <v>23.110000000000003</v>
      </c>
    </row>
    <row r="2764" spans="1:14" x14ac:dyDescent="0.25">
      <c r="A2764" s="100">
        <v>1727</v>
      </c>
      <c r="B2764" s="107">
        <v>35330</v>
      </c>
      <c r="C2764" s="121">
        <v>409.25</v>
      </c>
      <c r="D2764" s="122">
        <v>240.4</v>
      </c>
      <c r="E2764" s="122">
        <f t="shared" si="78"/>
        <v>33.29639889196676</v>
      </c>
      <c r="F2764" s="77">
        <v>1.07</v>
      </c>
      <c r="G2764" s="77" t="s">
        <v>67</v>
      </c>
      <c r="H2764" s="77" t="s">
        <v>67</v>
      </c>
      <c r="J2764" s="77">
        <f t="shared" si="79"/>
        <v>1.07</v>
      </c>
      <c r="K2764" s="103">
        <v>27.03</v>
      </c>
      <c r="L2764" s="104">
        <v>0.35</v>
      </c>
      <c r="M2764" s="105"/>
      <c r="N2764" s="76">
        <f t="shared" si="80"/>
        <v>27.030000000000008</v>
      </c>
    </row>
    <row r="2765" spans="1:14" x14ac:dyDescent="0.25">
      <c r="A2765" s="100">
        <v>1728</v>
      </c>
      <c r="B2765" s="107">
        <v>35331</v>
      </c>
      <c r="C2765" s="121">
        <v>411.66</v>
      </c>
      <c r="D2765" s="122">
        <v>266.36</v>
      </c>
      <c r="E2765" s="122">
        <f t="shared" si="78"/>
        <v>36.89196675900277</v>
      </c>
      <c r="F2765" s="77">
        <v>2.83</v>
      </c>
      <c r="G2765" s="77" t="s">
        <v>67</v>
      </c>
      <c r="H2765" s="77" t="s">
        <v>67</v>
      </c>
      <c r="J2765" s="77">
        <f t="shared" si="79"/>
        <v>2.83</v>
      </c>
      <c r="K2765" s="103">
        <v>14.79</v>
      </c>
      <c r="L2765" s="104">
        <v>1.04</v>
      </c>
      <c r="M2765" s="105" t="s">
        <v>67</v>
      </c>
      <c r="N2765" s="76">
        <f t="shared" si="80"/>
        <v>14.78999999999998</v>
      </c>
    </row>
    <row r="2766" spans="1:14" x14ac:dyDescent="0.25">
      <c r="A2766" s="100">
        <v>1729</v>
      </c>
      <c r="B2766" s="107">
        <v>35332</v>
      </c>
      <c r="C2766" s="121">
        <v>412.71</v>
      </c>
      <c r="D2766" s="122">
        <v>278.32</v>
      </c>
      <c r="E2766" s="122">
        <f t="shared" si="78"/>
        <v>38.548476454293628</v>
      </c>
      <c r="F2766" s="77">
        <v>2.68</v>
      </c>
      <c r="G2766" s="77" t="s">
        <v>67</v>
      </c>
      <c r="H2766" s="77" t="s">
        <v>67</v>
      </c>
      <c r="J2766" s="77">
        <f t="shared" si="79"/>
        <v>2.68</v>
      </c>
      <c r="K2766" s="103">
        <v>9.9</v>
      </c>
      <c r="L2766" s="104">
        <v>1.17</v>
      </c>
      <c r="M2766" s="105" t="s">
        <v>67</v>
      </c>
      <c r="N2766" s="76">
        <f t="shared" si="80"/>
        <v>9.900000000000027</v>
      </c>
    </row>
    <row r="2767" spans="1:14" x14ac:dyDescent="0.25">
      <c r="A2767" s="100">
        <v>1730</v>
      </c>
      <c r="B2767" s="107">
        <v>35333</v>
      </c>
      <c r="C2767" s="121">
        <v>413.32</v>
      </c>
      <c r="D2767" s="122">
        <v>285.54000000000002</v>
      </c>
      <c r="E2767" s="122">
        <f t="shared" si="78"/>
        <v>39.548476454293628</v>
      </c>
      <c r="F2767" s="77">
        <v>2.95</v>
      </c>
      <c r="G2767" s="77" t="s">
        <v>67</v>
      </c>
      <c r="H2767" s="77" t="s">
        <v>67</v>
      </c>
      <c r="J2767" s="77">
        <f t="shared" si="79"/>
        <v>2.95</v>
      </c>
      <c r="K2767" s="103">
        <v>10.19</v>
      </c>
      <c r="L2767" s="104">
        <v>1.08</v>
      </c>
      <c r="M2767" s="105">
        <v>1.3</v>
      </c>
      <c r="N2767" s="76">
        <f t="shared" si="80"/>
        <v>10.510000000000002</v>
      </c>
    </row>
    <row r="2768" spans="1:14" x14ac:dyDescent="0.25">
      <c r="A2768" s="100">
        <v>1731</v>
      </c>
      <c r="B2768" s="107">
        <v>35334</v>
      </c>
      <c r="C2768" s="121">
        <v>413.95</v>
      </c>
      <c r="D2768" s="122">
        <v>293.10000000000002</v>
      </c>
      <c r="E2768" s="122">
        <f t="shared" si="78"/>
        <v>40.595567867036017</v>
      </c>
      <c r="F2768" s="77">
        <v>0.65</v>
      </c>
      <c r="G2768" s="77" t="s">
        <v>67</v>
      </c>
      <c r="H2768" s="77" t="s">
        <v>67</v>
      </c>
      <c r="J2768" s="77">
        <f t="shared" si="79"/>
        <v>0.65</v>
      </c>
      <c r="K2768" s="103">
        <v>8.89</v>
      </c>
      <c r="L2768" s="104">
        <v>0.26</v>
      </c>
      <c r="M2768" s="105" t="s">
        <v>67</v>
      </c>
      <c r="N2768" s="76">
        <f t="shared" si="80"/>
        <v>8.65</v>
      </c>
    </row>
    <row r="2769" spans="1:14" x14ac:dyDescent="0.25">
      <c r="A2769" s="100">
        <v>1732</v>
      </c>
      <c r="B2769" s="107">
        <v>35335</v>
      </c>
      <c r="C2769" s="121">
        <v>414.6</v>
      </c>
      <c r="D2769" s="122">
        <v>301.10000000000002</v>
      </c>
      <c r="E2769" s="122">
        <f t="shared" si="78"/>
        <v>41.703601108033247</v>
      </c>
      <c r="F2769" s="77">
        <v>2.23</v>
      </c>
      <c r="G2769" s="77" t="s">
        <v>67</v>
      </c>
      <c r="H2769" s="77" t="s">
        <v>67</v>
      </c>
      <c r="J2769" s="77">
        <f t="shared" si="79"/>
        <v>2.23</v>
      </c>
      <c r="K2769" s="103">
        <v>10.67</v>
      </c>
      <c r="L2769" s="104">
        <v>0.91</v>
      </c>
      <c r="M2769" s="105">
        <v>2.7</v>
      </c>
      <c r="N2769" s="76">
        <f t="shared" si="80"/>
        <v>10.669999999999998</v>
      </c>
    </row>
    <row r="2770" spans="1:14" x14ac:dyDescent="0.25">
      <c r="A2770" s="100">
        <v>1733</v>
      </c>
      <c r="B2770" s="107">
        <v>35336</v>
      </c>
      <c r="C2770" s="121">
        <v>415.27</v>
      </c>
      <c r="D2770" s="122">
        <v>309.54000000000002</v>
      </c>
      <c r="E2770" s="122">
        <f t="shared" si="78"/>
        <v>42.872576177285318</v>
      </c>
      <c r="F2770" s="77">
        <v>3.6</v>
      </c>
      <c r="G2770" s="77" t="s">
        <v>67</v>
      </c>
      <c r="H2770" s="77" t="s">
        <v>67</v>
      </c>
      <c r="J2770" s="77">
        <f t="shared" si="79"/>
        <v>3.6</v>
      </c>
      <c r="K2770" s="103">
        <v>16.96</v>
      </c>
      <c r="L2770" s="104">
        <v>1.29</v>
      </c>
      <c r="M2770" s="105">
        <v>1.5</v>
      </c>
      <c r="N2770" s="76">
        <f t="shared" si="80"/>
        <v>16.959999999999958</v>
      </c>
    </row>
    <row r="2771" spans="1:14" x14ac:dyDescent="0.25">
      <c r="A2771" s="100">
        <v>1734</v>
      </c>
      <c r="B2771" s="107">
        <v>35337</v>
      </c>
      <c r="C2771" s="121">
        <v>416.3</v>
      </c>
      <c r="D2771" s="122">
        <v>322.89999999999998</v>
      </c>
      <c r="E2771" s="122">
        <f t="shared" si="78"/>
        <v>44.722991689750693</v>
      </c>
      <c r="F2771" s="77">
        <v>3.47</v>
      </c>
      <c r="G2771" s="77" t="s">
        <v>67</v>
      </c>
      <c r="H2771" s="77" t="s">
        <v>67</v>
      </c>
      <c r="J2771" s="77">
        <f t="shared" si="79"/>
        <v>3.47</v>
      </c>
      <c r="K2771" s="103">
        <v>12.77</v>
      </c>
      <c r="L2771" s="104">
        <v>1.24</v>
      </c>
      <c r="M2771" s="105" t="s">
        <v>67</v>
      </c>
      <c r="N2771" s="76">
        <f t="shared" si="80"/>
        <v>12.770000000000012</v>
      </c>
    </row>
    <row r="2772" spans="1:14" x14ac:dyDescent="0.25">
      <c r="A2772" s="100">
        <v>1735</v>
      </c>
      <c r="B2772" s="107">
        <v>35338</v>
      </c>
      <c r="C2772" s="121">
        <v>417.3</v>
      </c>
      <c r="D2772" s="122">
        <v>332.2</v>
      </c>
      <c r="E2772" s="122">
        <f t="shared" si="78"/>
        <v>46.011080332409968</v>
      </c>
      <c r="F2772" s="77">
        <v>3.75</v>
      </c>
      <c r="G2772" s="77" t="s">
        <v>67</v>
      </c>
      <c r="H2772" s="77" t="s">
        <v>67</v>
      </c>
      <c r="J2772" s="77">
        <f t="shared" si="79"/>
        <v>3.75</v>
      </c>
      <c r="K2772" s="103">
        <v>13.46</v>
      </c>
      <c r="L2772" s="104">
        <v>1.37</v>
      </c>
      <c r="M2772" s="105" t="s">
        <v>67</v>
      </c>
      <c r="N2772" s="76">
        <f t="shared" si="80"/>
        <v>13.460000000000036</v>
      </c>
    </row>
    <row r="2773" spans="1:14" x14ac:dyDescent="0.25">
      <c r="A2773" s="100">
        <v>1736</v>
      </c>
      <c r="B2773" s="107">
        <v>35339</v>
      </c>
      <c r="C2773" s="121">
        <v>417.71</v>
      </c>
      <c r="D2773" s="122">
        <v>341.91</v>
      </c>
      <c r="E2773" s="122">
        <f t="shared" si="78"/>
        <v>47.355955678670362</v>
      </c>
      <c r="F2773" s="77">
        <v>3.77</v>
      </c>
      <c r="G2773" s="77" t="s">
        <v>67</v>
      </c>
      <c r="H2773" s="77" t="s">
        <v>67</v>
      </c>
      <c r="J2773" s="77">
        <f t="shared" si="79"/>
        <v>3.77</v>
      </c>
      <c r="K2773" s="103">
        <v>8.25</v>
      </c>
      <c r="L2773" s="104">
        <v>1.66</v>
      </c>
      <c r="M2773" s="105" t="s">
        <v>67</v>
      </c>
      <c r="N2773" s="76">
        <f t="shared" si="80"/>
        <v>8.2799999999999905</v>
      </c>
    </row>
    <row r="2774" spans="1:14" x14ac:dyDescent="0.25">
      <c r="A2774" s="100">
        <v>1737</v>
      </c>
      <c r="B2774" s="107">
        <v>35340</v>
      </c>
      <c r="C2774" s="121">
        <v>418.03</v>
      </c>
      <c r="D2774" s="122">
        <v>346.42</v>
      </c>
      <c r="E2774" s="122">
        <f t="shared" ref="E2774:E2837" si="81">(D2774/722)*100</f>
        <v>47.980609418282548</v>
      </c>
      <c r="F2774" s="77">
        <v>5.21</v>
      </c>
      <c r="G2774" s="77" t="s">
        <v>67</v>
      </c>
      <c r="H2774" s="77" t="s">
        <v>67</v>
      </c>
      <c r="J2774" s="77">
        <f t="shared" si="79"/>
        <v>5.21</v>
      </c>
      <c r="K2774" s="103">
        <v>5.61</v>
      </c>
      <c r="L2774" s="104">
        <v>1.98</v>
      </c>
      <c r="M2774" s="105" t="s">
        <v>67</v>
      </c>
      <c r="N2774" s="76">
        <f t="shared" si="80"/>
        <v>6.6099999999999772</v>
      </c>
    </row>
    <row r="2775" spans="1:14" x14ac:dyDescent="0.25">
      <c r="A2775" s="100">
        <v>1738</v>
      </c>
      <c r="B2775" s="107">
        <v>35341</v>
      </c>
      <c r="C2775" s="121">
        <v>418.13</v>
      </c>
      <c r="D2775" s="122">
        <v>347.82</v>
      </c>
      <c r="E2775" s="122">
        <f t="shared" si="81"/>
        <v>48.174515235457058</v>
      </c>
      <c r="F2775" s="77">
        <v>3.82</v>
      </c>
      <c r="G2775" s="77" t="s">
        <v>67</v>
      </c>
      <c r="H2775" s="77" t="s">
        <v>67</v>
      </c>
      <c r="J2775" s="77">
        <f t="shared" si="79"/>
        <v>3.82</v>
      </c>
      <c r="K2775" s="103">
        <v>4.66</v>
      </c>
      <c r="L2775" s="104">
        <v>1.86</v>
      </c>
      <c r="M2775" s="105" t="s">
        <v>67</v>
      </c>
      <c r="N2775" s="76">
        <f t="shared" si="80"/>
        <v>4.6600000000000321</v>
      </c>
    </row>
    <row r="2776" spans="1:14" x14ac:dyDescent="0.25">
      <c r="A2776" s="100">
        <v>1739</v>
      </c>
      <c r="B2776" s="107">
        <v>35342</v>
      </c>
      <c r="C2776" s="121">
        <v>418.19</v>
      </c>
      <c r="D2776" s="122">
        <v>348.66</v>
      </c>
      <c r="E2776" s="122">
        <f t="shared" si="81"/>
        <v>48.29085872576178</v>
      </c>
      <c r="F2776" s="77">
        <v>4.66</v>
      </c>
      <c r="G2776" s="77" t="s">
        <v>67</v>
      </c>
      <c r="H2776" s="77" t="s">
        <v>67</v>
      </c>
      <c r="J2776" s="77">
        <f t="shared" si="79"/>
        <v>4.66</v>
      </c>
      <c r="K2776" s="103">
        <v>3.68</v>
      </c>
      <c r="L2776" s="104">
        <v>2.2400000000000002</v>
      </c>
      <c r="M2776" s="105" t="s">
        <v>67</v>
      </c>
      <c r="N2776" s="76">
        <f t="shared" si="80"/>
        <v>3.679999999999982</v>
      </c>
    </row>
    <row r="2777" spans="1:14" x14ac:dyDescent="0.25">
      <c r="A2777" s="100">
        <v>1740</v>
      </c>
      <c r="B2777" s="107">
        <v>35343</v>
      </c>
      <c r="C2777" s="121">
        <v>418.12</v>
      </c>
      <c r="D2777" s="122">
        <v>347.68</v>
      </c>
      <c r="E2777" s="122">
        <f t="shared" si="81"/>
        <v>48.155124653739612</v>
      </c>
      <c r="F2777" s="77">
        <v>4.84</v>
      </c>
      <c r="G2777" s="77" t="s">
        <v>67</v>
      </c>
      <c r="H2777" s="77" t="s">
        <v>67</v>
      </c>
      <c r="J2777" s="77">
        <f t="shared" si="79"/>
        <v>4.84</v>
      </c>
      <c r="K2777" s="103">
        <v>4.42</v>
      </c>
      <c r="L2777" s="104">
        <v>2.16</v>
      </c>
      <c r="M2777" s="105" t="s">
        <v>67</v>
      </c>
      <c r="N2777" s="76">
        <f t="shared" si="80"/>
        <v>4.4199999999999839</v>
      </c>
    </row>
    <row r="2778" spans="1:14" x14ac:dyDescent="0.25">
      <c r="A2778" s="100">
        <v>1741</v>
      </c>
      <c r="B2778" s="107">
        <v>35344</v>
      </c>
      <c r="C2778" s="121">
        <v>418.09</v>
      </c>
      <c r="D2778" s="122">
        <v>347.26</v>
      </c>
      <c r="E2778" s="122">
        <f t="shared" si="81"/>
        <v>48.096952908587255</v>
      </c>
      <c r="F2778" s="77">
        <v>5.21</v>
      </c>
      <c r="G2778" s="77" t="s">
        <v>67</v>
      </c>
      <c r="H2778" s="77" t="s">
        <v>67</v>
      </c>
      <c r="J2778" s="77">
        <f t="shared" si="79"/>
        <v>5.21</v>
      </c>
      <c r="K2778" s="103">
        <v>7.59</v>
      </c>
      <c r="L2778" s="104">
        <v>2.96</v>
      </c>
      <c r="M2778" s="105">
        <v>29.5</v>
      </c>
      <c r="N2778" s="76">
        <f t="shared" si="80"/>
        <v>7.5899999999999954</v>
      </c>
    </row>
    <row r="2779" spans="1:14" x14ac:dyDescent="0.25">
      <c r="A2779" s="100">
        <v>1742</v>
      </c>
      <c r="B2779" s="107">
        <v>35345</v>
      </c>
      <c r="C2779" s="121">
        <v>418.26</v>
      </c>
      <c r="D2779" s="122">
        <v>349.64</v>
      </c>
      <c r="E2779" s="122">
        <f t="shared" si="81"/>
        <v>48.426592797783933</v>
      </c>
      <c r="F2779" s="77">
        <v>5.14</v>
      </c>
      <c r="G2779" s="77" t="s">
        <v>67</v>
      </c>
      <c r="H2779" s="77" t="s">
        <v>67</v>
      </c>
      <c r="J2779" s="77">
        <f t="shared" si="79"/>
        <v>5.14</v>
      </c>
      <c r="K2779" s="103">
        <v>7.1</v>
      </c>
      <c r="L2779" s="104">
        <v>2.27</v>
      </c>
      <c r="M2779" s="105">
        <v>0.8</v>
      </c>
      <c r="N2779" s="76">
        <f t="shared" si="80"/>
        <v>7.1000000000000361</v>
      </c>
    </row>
    <row r="2780" spans="1:14" x14ac:dyDescent="0.25">
      <c r="A2780" s="100">
        <v>1743</v>
      </c>
      <c r="B2780" s="107">
        <v>35346</v>
      </c>
      <c r="C2780" s="121">
        <v>418.4</v>
      </c>
      <c r="D2780" s="122">
        <v>351.6</v>
      </c>
      <c r="E2780" s="122">
        <f t="shared" si="81"/>
        <v>48.69806094182826</v>
      </c>
      <c r="F2780" s="77">
        <v>5.17</v>
      </c>
      <c r="G2780" s="77" t="s">
        <v>67</v>
      </c>
      <c r="H2780" s="77" t="s">
        <v>67</v>
      </c>
      <c r="J2780" s="77">
        <f t="shared" si="79"/>
        <v>5.17</v>
      </c>
      <c r="K2780" s="103">
        <v>4.8899999999999997</v>
      </c>
      <c r="L2780" s="104">
        <v>2.4700000000000002</v>
      </c>
      <c r="M2780" s="105">
        <v>1.3</v>
      </c>
      <c r="N2780" s="76">
        <f t="shared" si="80"/>
        <v>4.8899999999999704</v>
      </c>
    </row>
    <row r="2781" spans="1:14" x14ac:dyDescent="0.25">
      <c r="A2781" s="100">
        <v>1744</v>
      </c>
      <c r="B2781" s="107">
        <v>35347</v>
      </c>
      <c r="C2781" s="121">
        <v>418.38</v>
      </c>
      <c r="D2781" s="122">
        <v>351.32</v>
      </c>
      <c r="E2781" s="122">
        <f t="shared" si="81"/>
        <v>48.659279778393348</v>
      </c>
      <c r="F2781" s="77">
        <v>4.28</v>
      </c>
      <c r="G2781" s="77" t="s">
        <v>67</v>
      </c>
      <c r="H2781" s="77" t="s">
        <v>67</v>
      </c>
      <c r="J2781" s="77">
        <f t="shared" si="79"/>
        <v>4.28</v>
      </c>
      <c r="K2781" s="103">
        <v>12.08</v>
      </c>
      <c r="L2781" s="104">
        <v>2.02</v>
      </c>
      <c r="M2781" s="105">
        <v>15.1</v>
      </c>
      <c r="N2781" s="76">
        <f t="shared" si="80"/>
        <v>12.080000000000013</v>
      </c>
    </row>
    <row r="2782" spans="1:14" x14ac:dyDescent="0.25">
      <c r="A2782" s="100">
        <v>1745</v>
      </c>
      <c r="B2782" s="107">
        <v>35348</v>
      </c>
      <c r="C2782" s="121">
        <v>418.93</v>
      </c>
      <c r="D2782" s="122">
        <v>359.12</v>
      </c>
      <c r="E2782" s="122">
        <f t="shared" si="81"/>
        <v>49.739612188365648</v>
      </c>
      <c r="F2782" s="77">
        <v>4.8499999999999996</v>
      </c>
      <c r="G2782" s="77" t="s">
        <v>67</v>
      </c>
      <c r="H2782" s="77" t="s">
        <v>67</v>
      </c>
      <c r="J2782" s="77">
        <f t="shared" si="79"/>
        <v>4.8499999999999996</v>
      </c>
      <c r="K2782" s="103">
        <v>16.03</v>
      </c>
      <c r="L2782" s="104">
        <v>2.29</v>
      </c>
      <c r="M2782" s="105">
        <v>57.1</v>
      </c>
      <c r="N2782" s="76">
        <f t="shared" si="80"/>
        <v>16.030000000000008</v>
      </c>
    </row>
    <row r="2783" spans="1:14" x14ac:dyDescent="0.25">
      <c r="A2783" s="100">
        <v>1746</v>
      </c>
      <c r="B2783" s="107">
        <v>35349</v>
      </c>
      <c r="C2783" s="121">
        <v>419.7</v>
      </c>
      <c r="D2783" s="122">
        <v>370.3</v>
      </c>
      <c r="E2783" s="122">
        <f t="shared" si="81"/>
        <v>51.288088642659282</v>
      </c>
      <c r="F2783" s="77">
        <v>4.75</v>
      </c>
      <c r="G2783" s="77" t="s">
        <v>67</v>
      </c>
      <c r="H2783" s="77" t="s">
        <v>67</v>
      </c>
      <c r="J2783" s="77">
        <f t="shared" si="79"/>
        <v>4.75</v>
      </c>
      <c r="K2783" s="103">
        <v>3</v>
      </c>
      <c r="L2783" s="104">
        <v>2.3199999999999998</v>
      </c>
      <c r="M2783" s="105">
        <v>18</v>
      </c>
      <c r="N2783" s="76">
        <f t="shared" si="80"/>
        <v>19.300000000000011</v>
      </c>
    </row>
    <row r="2784" spans="1:14" x14ac:dyDescent="0.25">
      <c r="A2784" s="100">
        <v>1747</v>
      </c>
      <c r="B2784" s="107">
        <v>35350</v>
      </c>
      <c r="C2784" s="121">
        <v>420.67</v>
      </c>
      <c r="D2784" s="122">
        <v>384.85</v>
      </c>
      <c r="E2784" s="122">
        <f t="shared" si="81"/>
        <v>53.303324099722992</v>
      </c>
      <c r="F2784" s="77">
        <v>2.96</v>
      </c>
      <c r="G2784" s="77" t="s">
        <v>67</v>
      </c>
      <c r="H2784" s="77" t="s">
        <v>67</v>
      </c>
      <c r="J2784" s="77">
        <f t="shared" si="79"/>
        <v>2.96</v>
      </c>
      <c r="K2784" s="103">
        <v>14.75</v>
      </c>
      <c r="L2784" s="104">
        <v>1.45</v>
      </c>
      <c r="M2784" s="105">
        <v>9.8000000000000007</v>
      </c>
      <c r="N2784" s="76">
        <f t="shared" si="80"/>
        <v>12.749999999999964</v>
      </c>
    </row>
    <row r="2785" spans="1:14" x14ac:dyDescent="0.25">
      <c r="A2785" s="100">
        <v>1748</v>
      </c>
      <c r="B2785" s="107">
        <v>35351</v>
      </c>
      <c r="C2785" s="121">
        <v>421.44</v>
      </c>
      <c r="D2785" s="122">
        <v>394.64</v>
      </c>
      <c r="E2785" s="122">
        <f t="shared" si="81"/>
        <v>54.659279778393355</v>
      </c>
      <c r="F2785" s="77">
        <v>1.6</v>
      </c>
      <c r="G2785" s="77" t="s">
        <v>67</v>
      </c>
      <c r="H2785" s="77" t="s">
        <v>67</v>
      </c>
      <c r="J2785" s="77">
        <f t="shared" si="79"/>
        <v>1.6</v>
      </c>
      <c r="K2785" s="103">
        <v>25.72</v>
      </c>
      <c r="L2785" s="104">
        <v>0.79</v>
      </c>
      <c r="M2785" s="105">
        <v>52.2</v>
      </c>
      <c r="N2785" s="76">
        <f t="shared" si="80"/>
        <v>27.720000000000006</v>
      </c>
    </row>
    <row r="2786" spans="1:14" x14ac:dyDescent="0.25">
      <c r="A2786" s="100">
        <v>1749</v>
      </c>
      <c r="B2786" s="107">
        <v>35352</v>
      </c>
      <c r="C2786" s="121">
        <v>422.96</v>
      </c>
      <c r="D2786" s="122">
        <v>420.76</v>
      </c>
      <c r="E2786" s="122">
        <f t="shared" si="81"/>
        <v>58.2770083102493</v>
      </c>
      <c r="F2786" s="77">
        <v>2.91</v>
      </c>
      <c r="G2786" s="77" t="s">
        <v>67</v>
      </c>
      <c r="H2786" s="77" t="s">
        <v>67</v>
      </c>
      <c r="J2786" s="77">
        <f t="shared" si="79"/>
        <v>2.91</v>
      </c>
      <c r="K2786" s="103">
        <v>23.45</v>
      </c>
      <c r="L2786" s="104">
        <v>1.48</v>
      </c>
      <c r="M2786" s="105">
        <v>64.5</v>
      </c>
      <c r="N2786" s="76">
        <f t="shared" si="80"/>
        <v>23.450000000000021</v>
      </c>
    </row>
    <row r="2787" spans="1:14" x14ac:dyDescent="0.25">
      <c r="A2787" s="100">
        <v>1750</v>
      </c>
      <c r="B2787" s="107">
        <v>35353</v>
      </c>
      <c r="C2787" s="121">
        <v>424.2</v>
      </c>
      <c r="D2787" s="122">
        <v>441.3</v>
      </c>
      <c r="E2787" s="122">
        <f t="shared" si="81"/>
        <v>61.121883656509702</v>
      </c>
      <c r="F2787" s="77">
        <v>2.5</v>
      </c>
      <c r="G2787" s="77" t="s">
        <v>67</v>
      </c>
      <c r="H2787" s="77" t="s">
        <v>67</v>
      </c>
      <c r="J2787" s="77">
        <f t="shared" si="79"/>
        <v>2.5</v>
      </c>
      <c r="K2787" s="103">
        <v>19.84</v>
      </c>
      <c r="L2787" s="104">
        <v>1.28</v>
      </c>
      <c r="M2787" s="105">
        <v>1.5</v>
      </c>
      <c r="N2787" s="76">
        <f t="shared" si="80"/>
        <v>19.839999999999975</v>
      </c>
    </row>
    <row r="2788" spans="1:14" x14ac:dyDescent="0.25">
      <c r="A2788" s="100">
        <v>1751</v>
      </c>
      <c r="B2788" s="107">
        <v>35354</v>
      </c>
      <c r="C2788" s="121">
        <v>425.22</v>
      </c>
      <c r="D2788" s="122">
        <v>458.64</v>
      </c>
      <c r="E2788" s="122">
        <f t="shared" si="81"/>
        <v>63.523545706371188</v>
      </c>
      <c r="F2788" s="77">
        <v>3.08</v>
      </c>
      <c r="G2788" s="77" t="s">
        <v>67</v>
      </c>
      <c r="H2788" s="77" t="s">
        <v>67</v>
      </c>
      <c r="J2788" s="77">
        <f t="shared" si="79"/>
        <v>3.08</v>
      </c>
      <c r="K2788" s="103">
        <v>13.58</v>
      </c>
      <c r="L2788" s="104">
        <v>1.53</v>
      </c>
      <c r="M2788" s="105">
        <v>5.4</v>
      </c>
      <c r="N2788" s="76">
        <f t="shared" si="80"/>
        <v>13.58</v>
      </c>
    </row>
    <row r="2789" spans="1:14" x14ac:dyDescent="0.25">
      <c r="A2789" s="100">
        <v>1752</v>
      </c>
      <c r="B2789" s="107">
        <v>35355</v>
      </c>
      <c r="C2789" s="121">
        <v>425.82</v>
      </c>
      <c r="D2789" s="122">
        <v>469.14</v>
      </c>
      <c r="E2789" s="122">
        <f t="shared" si="81"/>
        <v>64.97783933518005</v>
      </c>
      <c r="F2789" s="77">
        <v>2.67</v>
      </c>
      <c r="G2789" s="77" t="s">
        <v>67</v>
      </c>
      <c r="H2789" s="77" t="s">
        <v>67</v>
      </c>
      <c r="J2789" s="77">
        <f t="shared" si="79"/>
        <v>2.67</v>
      </c>
      <c r="K2789" s="103">
        <v>25.81</v>
      </c>
      <c r="L2789" s="104">
        <v>1.32</v>
      </c>
      <c r="M2789" s="105">
        <v>5.8</v>
      </c>
      <c r="N2789" s="76">
        <f t="shared" si="80"/>
        <v>25.809999999999988</v>
      </c>
    </row>
    <row r="2790" spans="1:14" x14ac:dyDescent="0.25">
      <c r="A2790" s="100">
        <v>1753</v>
      </c>
      <c r="B2790" s="107">
        <v>35356</v>
      </c>
      <c r="C2790" s="121">
        <v>427.12</v>
      </c>
      <c r="D2790" s="122">
        <v>492.28</v>
      </c>
      <c r="E2790" s="122">
        <f t="shared" si="81"/>
        <v>68.182825484764535</v>
      </c>
      <c r="F2790" s="77">
        <v>2.75</v>
      </c>
      <c r="G2790" s="77" t="s">
        <v>67</v>
      </c>
      <c r="H2790" s="77" t="s">
        <v>67</v>
      </c>
      <c r="J2790" s="77">
        <f t="shared" si="79"/>
        <v>2.75</v>
      </c>
      <c r="K2790" s="103">
        <v>34.92</v>
      </c>
      <c r="L2790" s="104">
        <v>1.33</v>
      </c>
      <c r="M2790" s="105" t="s">
        <v>67</v>
      </c>
      <c r="N2790" s="76">
        <f t="shared" si="80"/>
        <v>34.920000000000073</v>
      </c>
    </row>
    <row r="2791" spans="1:14" x14ac:dyDescent="0.25">
      <c r="A2791" s="100">
        <v>1754</v>
      </c>
      <c r="B2791" s="107">
        <v>35357</v>
      </c>
      <c r="C2791" s="121">
        <v>428.85</v>
      </c>
      <c r="D2791" s="122">
        <v>524.45000000000005</v>
      </c>
      <c r="E2791" s="122">
        <f t="shared" si="81"/>
        <v>72.638504155124664</v>
      </c>
      <c r="F2791" s="77">
        <v>2.13</v>
      </c>
      <c r="G2791" s="77" t="s">
        <v>67</v>
      </c>
      <c r="H2791" s="77" t="s">
        <v>67</v>
      </c>
      <c r="J2791" s="77">
        <f t="shared" si="79"/>
        <v>2.13</v>
      </c>
      <c r="K2791" s="103">
        <v>22.95</v>
      </c>
      <c r="L2791" s="104">
        <v>1.06</v>
      </c>
      <c r="M2791" s="105" t="s">
        <v>67</v>
      </c>
      <c r="N2791" s="76">
        <f t="shared" si="80"/>
        <v>22.949999999999935</v>
      </c>
    </row>
    <row r="2792" spans="1:14" x14ac:dyDescent="0.25">
      <c r="A2792" s="100">
        <v>1755</v>
      </c>
      <c r="B2792" s="107">
        <v>35358</v>
      </c>
      <c r="C2792" s="121">
        <v>429.93</v>
      </c>
      <c r="D2792" s="122">
        <v>545.27</v>
      </c>
      <c r="E2792" s="122">
        <f t="shared" si="81"/>
        <v>75.522160664819936</v>
      </c>
      <c r="F2792" s="77">
        <v>1.68</v>
      </c>
      <c r="G2792" s="77" t="s">
        <v>67</v>
      </c>
      <c r="H2792" s="77" t="s">
        <v>67</v>
      </c>
      <c r="J2792" s="77">
        <f t="shared" si="79"/>
        <v>1.68</v>
      </c>
      <c r="K2792" s="103">
        <v>16.52</v>
      </c>
      <c r="L2792" s="104">
        <v>0.88</v>
      </c>
      <c r="M2792" s="105" t="s">
        <v>67</v>
      </c>
      <c r="N2792" s="76">
        <f t="shared" si="80"/>
        <v>16.520000000000032</v>
      </c>
    </row>
    <row r="2793" spans="1:14" x14ac:dyDescent="0.25">
      <c r="A2793" s="100">
        <v>1756</v>
      </c>
      <c r="B2793" s="107">
        <v>35359</v>
      </c>
      <c r="C2793" s="121">
        <v>430.69</v>
      </c>
      <c r="D2793" s="122">
        <v>560.11</v>
      </c>
      <c r="E2793" s="122">
        <f t="shared" si="81"/>
        <v>77.57756232686981</v>
      </c>
      <c r="F2793" s="77">
        <v>3.94</v>
      </c>
      <c r="G2793" s="77" t="s">
        <v>67</v>
      </c>
      <c r="H2793" s="77" t="s">
        <v>67</v>
      </c>
      <c r="J2793" s="77">
        <f t="shared" si="79"/>
        <v>3.94</v>
      </c>
      <c r="K2793" s="103">
        <v>11.93</v>
      </c>
      <c r="L2793" s="104">
        <v>1.92</v>
      </c>
      <c r="M2793" s="105" t="s">
        <v>67</v>
      </c>
      <c r="N2793" s="76">
        <f t="shared" si="80"/>
        <v>11.930000000000009</v>
      </c>
    </row>
    <row r="2794" spans="1:14" x14ac:dyDescent="0.25">
      <c r="A2794" s="100">
        <v>1757</v>
      </c>
      <c r="B2794" s="107">
        <v>35360</v>
      </c>
      <c r="C2794" s="121">
        <v>431.09</v>
      </c>
      <c r="D2794" s="122">
        <v>568.1</v>
      </c>
      <c r="E2794" s="122">
        <f t="shared" si="81"/>
        <v>78.684210526315795</v>
      </c>
      <c r="F2794" s="77">
        <v>3.87</v>
      </c>
      <c r="G2794" s="77" t="s">
        <v>67</v>
      </c>
      <c r="H2794" s="77" t="s">
        <v>67</v>
      </c>
      <c r="J2794" s="77">
        <f t="shared" si="79"/>
        <v>3.87</v>
      </c>
      <c r="K2794" s="103">
        <v>8.8699999999999992</v>
      </c>
      <c r="L2794" s="104">
        <v>1.86</v>
      </c>
      <c r="M2794" s="105" t="s">
        <v>67</v>
      </c>
      <c r="N2794" s="76">
        <f t="shared" si="80"/>
        <v>8.870000000000001</v>
      </c>
    </row>
    <row r="2795" spans="1:14" x14ac:dyDescent="0.25">
      <c r="A2795" s="100">
        <v>1758</v>
      </c>
      <c r="B2795" s="107">
        <v>35361</v>
      </c>
      <c r="C2795" s="121">
        <v>431.34</v>
      </c>
      <c r="D2795" s="122">
        <v>573.1</v>
      </c>
      <c r="E2795" s="122">
        <f t="shared" si="81"/>
        <v>79.37673130193906</v>
      </c>
      <c r="F2795" s="77">
        <v>4.63</v>
      </c>
      <c r="G2795" s="77" t="s">
        <v>67</v>
      </c>
      <c r="H2795" s="77" t="s">
        <v>67</v>
      </c>
      <c r="J2795" s="77">
        <f t="shared" si="79"/>
        <v>4.63</v>
      </c>
      <c r="K2795" s="103">
        <v>6.43</v>
      </c>
      <c r="L2795" s="104">
        <v>2.25</v>
      </c>
      <c r="M2795" s="105" t="s">
        <v>67</v>
      </c>
      <c r="N2795" s="76">
        <f t="shared" si="80"/>
        <v>6.4299999999999544</v>
      </c>
    </row>
    <row r="2796" spans="1:14" x14ac:dyDescent="0.25">
      <c r="A2796" s="100">
        <v>1759</v>
      </c>
      <c r="B2796" s="107">
        <v>35362</v>
      </c>
      <c r="C2796" s="121">
        <v>431.43</v>
      </c>
      <c r="D2796" s="122">
        <v>574.9</v>
      </c>
      <c r="E2796" s="122">
        <f t="shared" si="81"/>
        <v>79.62603878116343</v>
      </c>
      <c r="F2796" s="77">
        <v>4.2</v>
      </c>
      <c r="G2796" s="77" t="s">
        <v>67</v>
      </c>
      <c r="H2796" s="77" t="s">
        <v>67</v>
      </c>
      <c r="J2796" s="77">
        <f t="shared" si="79"/>
        <v>4.2</v>
      </c>
      <c r="K2796" s="103">
        <v>5.81</v>
      </c>
      <c r="L2796" s="104">
        <v>2.0299999999999998</v>
      </c>
      <c r="M2796" s="105" t="s">
        <v>67</v>
      </c>
      <c r="N2796" s="76">
        <f t="shared" si="80"/>
        <v>5.8100000000000138</v>
      </c>
    </row>
    <row r="2797" spans="1:14" x14ac:dyDescent="0.25">
      <c r="A2797" s="100">
        <v>1760</v>
      </c>
      <c r="B2797" s="107">
        <v>35363</v>
      </c>
      <c r="C2797" s="121">
        <v>431.51</v>
      </c>
      <c r="D2797" s="122">
        <v>576.51</v>
      </c>
      <c r="E2797" s="122">
        <f t="shared" si="81"/>
        <v>79.84903047091413</v>
      </c>
      <c r="F2797" s="77">
        <v>4.47</v>
      </c>
      <c r="G2797" s="77" t="s">
        <v>67</v>
      </c>
      <c r="H2797" s="77" t="s">
        <v>67</v>
      </c>
      <c r="J2797" s="77">
        <f t="shared" si="79"/>
        <v>4.47</v>
      </c>
      <c r="K2797" s="103">
        <v>4.8899999999999997</v>
      </c>
      <c r="L2797" s="104">
        <v>2.14</v>
      </c>
      <c r="M2797" s="105" t="s">
        <v>67</v>
      </c>
      <c r="N2797" s="76">
        <f t="shared" si="80"/>
        <v>4.8899999999999588</v>
      </c>
    </row>
    <row r="2798" spans="1:14" x14ac:dyDescent="0.25">
      <c r="A2798" s="100">
        <v>1761</v>
      </c>
      <c r="B2798" s="107">
        <v>35364</v>
      </c>
      <c r="C2798" s="121">
        <v>431.53</v>
      </c>
      <c r="D2798" s="122">
        <v>576.92999999999995</v>
      </c>
      <c r="E2798" s="122">
        <f t="shared" si="81"/>
        <v>79.90720221606648</v>
      </c>
      <c r="F2798" s="77">
        <v>2.69</v>
      </c>
      <c r="G2798" s="77" t="s">
        <v>67</v>
      </c>
      <c r="H2798" s="77" t="s">
        <v>67</v>
      </c>
      <c r="J2798" s="77">
        <f t="shared" si="79"/>
        <v>2.69</v>
      </c>
      <c r="K2798" s="103">
        <v>3.11</v>
      </c>
      <c r="L2798" s="104">
        <v>2.2400000000000002</v>
      </c>
      <c r="M2798" s="105" t="s">
        <v>67</v>
      </c>
      <c r="N2798" s="76">
        <f t="shared" si="80"/>
        <v>3.1100000000000727</v>
      </c>
    </row>
    <row r="2799" spans="1:14" x14ac:dyDescent="0.25">
      <c r="A2799" s="100">
        <v>1762</v>
      </c>
      <c r="B2799" s="107">
        <v>35365</v>
      </c>
      <c r="C2799" s="121">
        <v>431.55</v>
      </c>
      <c r="D2799" s="122">
        <v>577.35</v>
      </c>
      <c r="E2799" s="122">
        <f t="shared" si="81"/>
        <v>79.965373961218845</v>
      </c>
      <c r="F2799" s="77">
        <v>3.49</v>
      </c>
      <c r="G2799" s="77" t="s">
        <v>67</v>
      </c>
      <c r="H2799" s="77" t="s">
        <v>67</v>
      </c>
      <c r="J2799" s="77">
        <f t="shared" si="79"/>
        <v>3.49</v>
      </c>
      <c r="K2799" s="103">
        <v>5.14</v>
      </c>
      <c r="L2799" s="104">
        <v>1.82</v>
      </c>
      <c r="M2799" s="105" t="s">
        <v>67</v>
      </c>
      <c r="N2799" s="76">
        <f t="shared" si="80"/>
        <v>5.1399999999999775</v>
      </c>
    </row>
    <row r="2800" spans="1:14" x14ac:dyDescent="0.25">
      <c r="A2800" s="100">
        <v>1763</v>
      </c>
      <c r="B2800" s="107">
        <v>35366</v>
      </c>
      <c r="C2800" s="121">
        <v>431.63</v>
      </c>
      <c r="D2800" s="122">
        <v>579</v>
      </c>
      <c r="E2800" s="122">
        <f t="shared" si="81"/>
        <v>80.19390581717451</v>
      </c>
      <c r="F2800" s="77">
        <v>5.0199999999999996</v>
      </c>
      <c r="G2800" s="77" t="s">
        <v>67</v>
      </c>
      <c r="H2800" s="77" t="s">
        <v>67</v>
      </c>
      <c r="J2800" s="77">
        <f t="shared" si="79"/>
        <v>5.0199999999999996</v>
      </c>
      <c r="K2800" s="103">
        <v>2.5299999999999998</v>
      </c>
      <c r="L2800" s="104">
        <v>2.52</v>
      </c>
      <c r="M2800" s="105" t="s">
        <v>67</v>
      </c>
      <c r="N2800" s="76">
        <f t="shared" si="80"/>
        <v>2.5299999999999905</v>
      </c>
    </row>
    <row r="2801" spans="1:14" x14ac:dyDescent="0.25">
      <c r="A2801" s="100">
        <v>1764</v>
      </c>
      <c r="B2801" s="107">
        <v>35367</v>
      </c>
      <c r="C2801" s="121">
        <v>431.51</v>
      </c>
      <c r="D2801" s="122">
        <v>576.51</v>
      </c>
      <c r="E2801" s="122">
        <f t="shared" si="81"/>
        <v>79.84903047091413</v>
      </c>
      <c r="F2801" s="77">
        <v>5.66</v>
      </c>
      <c r="G2801" s="77" t="s">
        <v>67</v>
      </c>
      <c r="H2801" s="77" t="s">
        <v>67</v>
      </c>
      <c r="J2801" s="77">
        <f t="shared" si="79"/>
        <v>5.66</v>
      </c>
      <c r="K2801" s="103">
        <v>2.63</v>
      </c>
      <c r="L2801" s="104">
        <v>2.78</v>
      </c>
      <c r="M2801" s="105" t="s">
        <v>67</v>
      </c>
      <c r="N2801" s="76">
        <f t="shared" si="80"/>
        <v>2.0499999999999865</v>
      </c>
    </row>
    <row r="2802" spans="1:14" x14ac:dyDescent="0.25">
      <c r="A2802" s="100">
        <v>1765</v>
      </c>
      <c r="B2802" s="107">
        <v>35368</v>
      </c>
      <c r="C2802" s="121">
        <v>431.33</v>
      </c>
      <c r="D2802" s="122">
        <v>572.9</v>
      </c>
      <c r="E2802" s="122">
        <f t="shared" si="81"/>
        <v>79.34903047091413</v>
      </c>
      <c r="F2802" s="77">
        <v>6.1</v>
      </c>
      <c r="G2802" s="77" t="s">
        <v>67</v>
      </c>
      <c r="H2802" s="77" t="s">
        <v>67</v>
      </c>
      <c r="J2802" s="77">
        <f t="shared" si="79"/>
        <v>6.1</v>
      </c>
      <c r="K2802" s="103">
        <v>2.1</v>
      </c>
      <c r="L2802" s="104">
        <v>2.99</v>
      </c>
      <c r="M2802" s="105" t="s">
        <v>67</v>
      </c>
      <c r="N2802" s="76">
        <f t="shared" si="80"/>
        <v>2.0999999999999996</v>
      </c>
    </row>
    <row r="2803" spans="1:14" x14ac:dyDescent="0.25">
      <c r="A2803" s="100">
        <v>1766</v>
      </c>
      <c r="B2803" s="107">
        <v>35369</v>
      </c>
      <c r="C2803" s="121">
        <v>431.13</v>
      </c>
      <c r="D2803" s="122">
        <v>568.9</v>
      </c>
      <c r="E2803" s="122">
        <f t="shared" si="81"/>
        <v>78.795013850415501</v>
      </c>
      <c r="F2803" s="77">
        <v>5.71</v>
      </c>
      <c r="G2803" s="77" t="s">
        <v>67</v>
      </c>
      <c r="H2803" s="77" t="s">
        <v>67</v>
      </c>
      <c r="J2803" s="77">
        <f t="shared" si="79"/>
        <v>5.71</v>
      </c>
      <c r="K2803" s="103">
        <v>2.91</v>
      </c>
      <c r="L2803" s="104">
        <v>2.78</v>
      </c>
      <c r="M2803" s="105" t="s">
        <v>67</v>
      </c>
      <c r="N2803" s="76">
        <f t="shared" si="80"/>
        <v>1.9100000000000454</v>
      </c>
    </row>
    <row r="2804" spans="1:14" x14ac:dyDescent="0.25">
      <c r="A2804" s="100">
        <v>1767</v>
      </c>
      <c r="B2804" s="107">
        <v>35370</v>
      </c>
      <c r="C2804" s="121">
        <v>430.94</v>
      </c>
      <c r="D2804" s="122">
        <v>565.1</v>
      </c>
      <c r="E2804" s="122">
        <f t="shared" si="81"/>
        <v>78.26869806094183</v>
      </c>
      <c r="F2804" s="77">
        <v>5.46</v>
      </c>
      <c r="G2804" s="77" t="s">
        <v>67</v>
      </c>
      <c r="H2804" s="77" t="s">
        <v>67</v>
      </c>
      <c r="J2804" s="77">
        <f t="shared" si="79"/>
        <v>5.46</v>
      </c>
      <c r="K2804" s="103">
        <v>1.86</v>
      </c>
      <c r="L2804" s="104">
        <v>2.71</v>
      </c>
      <c r="M2804" s="105" t="s">
        <v>67</v>
      </c>
      <c r="N2804" s="76">
        <f t="shared" si="80"/>
        <v>1.8599999999999772</v>
      </c>
    </row>
    <row r="2805" spans="1:14" x14ac:dyDescent="0.25">
      <c r="A2805" s="100">
        <v>1768</v>
      </c>
      <c r="B2805" s="107">
        <v>35371</v>
      </c>
      <c r="C2805" s="121">
        <v>430.76</v>
      </c>
      <c r="D2805" s="122">
        <v>561.5</v>
      </c>
      <c r="E2805" s="122">
        <f t="shared" si="81"/>
        <v>77.770083102493075</v>
      </c>
      <c r="F2805" s="77">
        <v>5.9</v>
      </c>
      <c r="G2805" s="77" t="s">
        <v>67</v>
      </c>
      <c r="H2805" s="77" t="s">
        <v>67</v>
      </c>
      <c r="J2805" s="77">
        <f t="shared" si="79"/>
        <v>5.9</v>
      </c>
      <c r="K2805" s="103">
        <v>1.4</v>
      </c>
      <c r="L2805" s="104">
        <v>2.84</v>
      </c>
      <c r="M2805" s="105" t="s">
        <v>67</v>
      </c>
      <c r="N2805" s="76">
        <f t="shared" si="80"/>
        <v>1.4000000000000004</v>
      </c>
    </row>
    <row r="2806" spans="1:14" x14ac:dyDescent="0.25">
      <c r="A2806" s="100">
        <v>1769</v>
      </c>
      <c r="B2806" s="107">
        <v>35372</v>
      </c>
      <c r="C2806" s="121">
        <v>430.53</v>
      </c>
      <c r="D2806" s="122">
        <v>557</v>
      </c>
      <c r="E2806" s="122">
        <f t="shared" si="81"/>
        <v>77.146814404432135</v>
      </c>
      <c r="F2806" s="77">
        <v>2.73</v>
      </c>
      <c r="G2806" s="77" t="s">
        <v>67</v>
      </c>
      <c r="H2806" s="77" t="s">
        <v>67</v>
      </c>
      <c r="J2806" s="77">
        <f t="shared" si="79"/>
        <v>2.73</v>
      </c>
      <c r="K2806" s="103">
        <v>1.73</v>
      </c>
      <c r="L2806" s="104">
        <v>1.23</v>
      </c>
      <c r="M2806" s="105" t="s">
        <v>67</v>
      </c>
      <c r="N2806" s="76">
        <f t="shared" si="80"/>
        <v>1.73</v>
      </c>
    </row>
    <row r="2807" spans="1:14" x14ac:dyDescent="0.25">
      <c r="A2807" s="100">
        <v>1770</v>
      </c>
      <c r="B2807" s="107">
        <v>35373</v>
      </c>
      <c r="C2807" s="121">
        <v>430.48</v>
      </c>
      <c r="D2807" s="122">
        <v>556</v>
      </c>
      <c r="E2807" s="122">
        <f t="shared" si="81"/>
        <v>77.00831024930747</v>
      </c>
      <c r="F2807" s="77">
        <v>5.74</v>
      </c>
      <c r="G2807" s="77" t="s">
        <v>67</v>
      </c>
      <c r="H2807" s="77" t="s">
        <v>67</v>
      </c>
      <c r="J2807" s="77">
        <f t="shared" si="79"/>
        <v>5.74</v>
      </c>
      <c r="K2807" s="103">
        <v>6.54</v>
      </c>
      <c r="L2807" s="104">
        <v>2.82</v>
      </c>
      <c r="M2807" s="105">
        <v>15.4</v>
      </c>
      <c r="N2807" s="76">
        <f t="shared" si="80"/>
        <v>5.74</v>
      </c>
    </row>
    <row r="2808" spans="1:14" x14ac:dyDescent="0.25">
      <c r="A2808" s="100">
        <v>1771</v>
      </c>
      <c r="B2808" s="107">
        <v>35374</v>
      </c>
      <c r="C2808" s="121">
        <v>430.52</v>
      </c>
      <c r="D2808" s="122">
        <v>556</v>
      </c>
      <c r="E2808" s="122">
        <f t="shared" si="81"/>
        <v>77.00831024930747</v>
      </c>
      <c r="F2808" s="77">
        <v>4.4800000000000004</v>
      </c>
      <c r="G2808" s="77" t="s">
        <v>67</v>
      </c>
      <c r="H2808" s="77" t="s">
        <v>67</v>
      </c>
      <c r="J2808" s="77">
        <f t="shared" si="79"/>
        <v>4.4800000000000004</v>
      </c>
      <c r="K2808" s="103">
        <v>3.08</v>
      </c>
      <c r="L2808" s="104">
        <v>2.21</v>
      </c>
      <c r="M2808" s="105" t="s">
        <v>67</v>
      </c>
      <c r="N2808" s="76">
        <f t="shared" si="80"/>
        <v>3.8799999999999777</v>
      </c>
    </row>
    <row r="2809" spans="1:14" x14ac:dyDescent="0.25">
      <c r="A2809" s="100">
        <v>1772</v>
      </c>
      <c r="B2809" s="107">
        <v>35375</v>
      </c>
      <c r="C2809" s="121">
        <v>430.45</v>
      </c>
      <c r="D2809" s="122">
        <v>555.4</v>
      </c>
      <c r="E2809" s="122">
        <f t="shared" si="81"/>
        <v>76.92520775623268</v>
      </c>
      <c r="F2809" s="77">
        <v>5.31</v>
      </c>
      <c r="G2809" s="77" t="s">
        <v>67</v>
      </c>
      <c r="H2809" s="77" t="s">
        <v>67</v>
      </c>
      <c r="J2809" s="77">
        <f t="shared" si="79"/>
        <v>5.31</v>
      </c>
      <c r="K2809" s="103">
        <v>2.0099999999999998</v>
      </c>
      <c r="L2809" s="104">
        <v>2.68</v>
      </c>
      <c r="M2809" s="105" t="s">
        <v>67</v>
      </c>
      <c r="N2809" s="76">
        <f t="shared" si="80"/>
        <v>2.0100000000000451</v>
      </c>
    </row>
    <row r="2810" spans="1:14" x14ac:dyDescent="0.25">
      <c r="A2810" s="100">
        <v>1773</v>
      </c>
      <c r="B2810" s="107">
        <v>35376</v>
      </c>
      <c r="C2810" s="121">
        <v>430.28</v>
      </c>
      <c r="D2810" s="122">
        <v>552.1</v>
      </c>
      <c r="E2810" s="122">
        <f t="shared" si="81"/>
        <v>76.468144044321335</v>
      </c>
      <c r="F2810" s="77">
        <v>6.9</v>
      </c>
      <c r="G2810" s="77" t="s">
        <v>67</v>
      </c>
      <c r="H2810" s="77" t="s">
        <v>67</v>
      </c>
      <c r="J2810" s="77">
        <f t="shared" si="79"/>
        <v>6.9</v>
      </c>
      <c r="K2810" s="103">
        <v>0.99</v>
      </c>
      <c r="L2810" s="104">
        <v>3.04</v>
      </c>
      <c r="M2810" s="105" t="s">
        <v>67</v>
      </c>
      <c r="N2810" s="76">
        <f t="shared" si="80"/>
        <v>1.7999999999999776</v>
      </c>
    </row>
    <row r="2811" spans="1:14" x14ac:dyDescent="0.25">
      <c r="A2811" s="100">
        <v>1774</v>
      </c>
      <c r="B2811" s="107">
        <v>35377</v>
      </c>
      <c r="C2811" s="121">
        <v>430.02</v>
      </c>
      <c r="D2811" s="122">
        <v>547</v>
      </c>
      <c r="E2811" s="122">
        <f t="shared" si="81"/>
        <v>75.76177285318559</v>
      </c>
      <c r="F2811" s="77">
        <v>6.27</v>
      </c>
      <c r="G2811" s="77" t="s">
        <v>67</v>
      </c>
      <c r="H2811" s="77" t="s">
        <v>67</v>
      </c>
      <c r="J2811" s="77">
        <f t="shared" si="79"/>
        <v>6.27</v>
      </c>
      <c r="K2811" s="103">
        <v>0.64</v>
      </c>
      <c r="L2811" s="104">
        <v>3.12</v>
      </c>
      <c r="M2811" s="105" t="s">
        <v>67</v>
      </c>
      <c r="N2811" s="76">
        <f t="shared" si="80"/>
        <v>0.64000000000000412</v>
      </c>
    </row>
    <row r="2812" spans="1:14" x14ac:dyDescent="0.25">
      <c r="A2812" s="100">
        <v>1775</v>
      </c>
      <c r="B2812" s="107">
        <v>35378</v>
      </c>
      <c r="C2812" s="121">
        <v>429.73</v>
      </c>
      <c r="D2812" s="122">
        <v>541.37</v>
      </c>
      <c r="E2812" s="122">
        <f t="shared" si="81"/>
        <v>74.9819944598338</v>
      </c>
      <c r="F2812" s="77">
        <v>4.76</v>
      </c>
      <c r="G2812" s="77" t="s">
        <v>67</v>
      </c>
      <c r="H2812" s="77" t="s">
        <v>67</v>
      </c>
      <c r="J2812" s="77">
        <f t="shared" si="79"/>
        <v>4.76</v>
      </c>
      <c r="K2812" s="103">
        <v>0.28999999999999998</v>
      </c>
      <c r="L2812" s="104">
        <v>2.4700000000000002</v>
      </c>
      <c r="M2812" s="105" t="s">
        <v>67</v>
      </c>
      <c r="N2812" s="76">
        <f t="shared" si="80"/>
        <v>0.2899999999999725</v>
      </c>
    </row>
    <row r="2813" spans="1:14" x14ac:dyDescent="0.25">
      <c r="A2813" s="100">
        <v>1776</v>
      </c>
      <c r="B2813" s="107">
        <v>35379</v>
      </c>
      <c r="C2813" s="121">
        <v>429.5</v>
      </c>
      <c r="D2813" s="122">
        <v>536.9</v>
      </c>
      <c r="E2813" s="122">
        <f t="shared" si="81"/>
        <v>74.362880886426581</v>
      </c>
      <c r="F2813" s="77">
        <v>4.3899999999999997</v>
      </c>
      <c r="G2813" s="77" t="s">
        <v>67</v>
      </c>
      <c r="H2813" s="77" t="s">
        <v>67</v>
      </c>
      <c r="J2813" s="77">
        <f t="shared" si="79"/>
        <v>4.3899999999999997</v>
      </c>
      <c r="K2813" s="103">
        <v>1.54</v>
      </c>
      <c r="L2813" s="104">
        <v>1.61</v>
      </c>
      <c r="M2813" s="105">
        <v>0.3</v>
      </c>
      <c r="N2813" s="76">
        <f t="shared" si="80"/>
        <v>2.0499999999999678</v>
      </c>
    </row>
    <row r="2814" spans="1:14" x14ac:dyDescent="0.25">
      <c r="A2814" s="100">
        <v>1777</v>
      </c>
      <c r="B2814" s="107">
        <v>35380</v>
      </c>
      <c r="C2814" s="121">
        <v>429.35</v>
      </c>
      <c r="D2814" s="122">
        <v>534.55999999999995</v>
      </c>
      <c r="E2814" s="122">
        <f t="shared" si="81"/>
        <v>74.038781163434891</v>
      </c>
      <c r="F2814" s="77">
        <v>4.5199999999999996</v>
      </c>
      <c r="G2814" s="77" t="s">
        <v>67</v>
      </c>
      <c r="H2814" s="77" t="s">
        <v>67</v>
      </c>
      <c r="J2814" s="77">
        <f t="shared" si="79"/>
        <v>4.5199999999999996</v>
      </c>
      <c r="K2814" s="103">
        <v>0.43</v>
      </c>
      <c r="L2814" s="104">
        <v>2.2599999999999998</v>
      </c>
      <c r="M2814" s="105">
        <v>1.1000000000000001</v>
      </c>
      <c r="N2814" s="76">
        <f t="shared" si="80"/>
        <v>-0.74999999999998224</v>
      </c>
    </row>
    <row r="2815" spans="1:14" x14ac:dyDescent="0.25">
      <c r="A2815" s="100">
        <v>1778</v>
      </c>
      <c r="B2815" s="107">
        <v>35381</v>
      </c>
      <c r="C2815" s="121">
        <v>429.14</v>
      </c>
      <c r="D2815" s="122">
        <v>529.29</v>
      </c>
      <c r="E2815" s="122">
        <f t="shared" si="81"/>
        <v>73.30886426592798</v>
      </c>
      <c r="F2815" s="77">
        <v>4.84</v>
      </c>
      <c r="G2815" s="77" t="s">
        <v>67</v>
      </c>
      <c r="H2815" s="77" t="s">
        <v>67</v>
      </c>
      <c r="J2815" s="77">
        <f t="shared" si="79"/>
        <v>4.84</v>
      </c>
      <c r="K2815" s="103">
        <v>0.66</v>
      </c>
      <c r="L2815" s="104">
        <v>2.29</v>
      </c>
      <c r="M2815" s="105" t="s">
        <v>67</v>
      </c>
      <c r="N2815" s="76">
        <f t="shared" si="80"/>
        <v>1.330000000000009</v>
      </c>
    </row>
    <row r="2816" spans="1:14" x14ac:dyDescent="0.25">
      <c r="A2816" s="100">
        <v>1779</v>
      </c>
      <c r="B2816" s="107">
        <v>35382</v>
      </c>
      <c r="C2816" s="121">
        <v>428.92</v>
      </c>
      <c r="D2816" s="122">
        <v>525.78</v>
      </c>
      <c r="E2816" s="122">
        <f t="shared" si="81"/>
        <v>72.822714681440431</v>
      </c>
      <c r="F2816" s="77">
        <v>4.4400000000000004</v>
      </c>
      <c r="G2816" s="77" t="s">
        <v>67</v>
      </c>
      <c r="H2816" s="77" t="s">
        <v>67</v>
      </c>
      <c r="J2816" s="77">
        <f t="shared" si="79"/>
        <v>4.4400000000000004</v>
      </c>
      <c r="K2816" s="103">
        <v>0.45</v>
      </c>
      <c r="L2816" s="104">
        <v>2.2400000000000002</v>
      </c>
      <c r="M2816" s="105" t="s">
        <v>67</v>
      </c>
      <c r="N2816" s="76">
        <f t="shared" si="80"/>
        <v>0.4499999999999913</v>
      </c>
    </row>
    <row r="2817" spans="1:14" x14ac:dyDescent="0.25">
      <c r="A2817" s="100">
        <v>1780</v>
      </c>
      <c r="B2817" s="107">
        <v>35383</v>
      </c>
      <c r="C2817" s="121">
        <v>428.71</v>
      </c>
      <c r="D2817" s="122">
        <v>521.79</v>
      </c>
      <c r="E2817" s="122">
        <f t="shared" si="81"/>
        <v>72.270083102493061</v>
      </c>
      <c r="F2817" s="77">
        <v>4.79</v>
      </c>
      <c r="G2817" s="77" t="s">
        <v>67</v>
      </c>
      <c r="H2817" s="77" t="s">
        <v>67</v>
      </c>
      <c r="J2817" s="77">
        <f t="shared" si="79"/>
        <v>4.79</v>
      </c>
      <c r="K2817" s="103">
        <v>0.42</v>
      </c>
      <c r="L2817" s="104">
        <v>2.2400000000000002</v>
      </c>
      <c r="M2817" s="105" t="s">
        <v>67</v>
      </c>
      <c r="N2817" s="76">
        <f t="shared" si="80"/>
        <v>0.44000000000009098</v>
      </c>
    </row>
    <row r="2818" spans="1:14" x14ac:dyDescent="0.25">
      <c r="A2818" s="100">
        <v>1781</v>
      </c>
      <c r="B2818" s="107">
        <v>35384</v>
      </c>
      <c r="C2818" s="121">
        <v>428.48</v>
      </c>
      <c r="D2818" s="122">
        <v>517.44000000000005</v>
      </c>
      <c r="E2818" s="122">
        <f t="shared" si="81"/>
        <v>71.66759002770084</v>
      </c>
      <c r="F2818" s="77">
        <v>4.46</v>
      </c>
      <c r="G2818" s="77" t="s">
        <v>67</v>
      </c>
      <c r="H2818" s="77" t="s">
        <v>67</v>
      </c>
      <c r="J2818" s="77">
        <f t="shared" si="79"/>
        <v>4.46</v>
      </c>
      <c r="K2818" s="103">
        <v>0.36</v>
      </c>
      <c r="L2818" s="104">
        <v>2.67</v>
      </c>
      <c r="M2818" s="105" t="s">
        <v>67</v>
      </c>
      <c r="N2818" s="76">
        <f t="shared" si="80"/>
        <v>0.35999999999997723</v>
      </c>
    </row>
    <row r="2819" spans="1:14" x14ac:dyDescent="0.25">
      <c r="A2819" s="100">
        <v>1782</v>
      </c>
      <c r="B2819" s="107">
        <v>35385</v>
      </c>
      <c r="C2819" s="121">
        <v>428.26</v>
      </c>
      <c r="D2819" s="122">
        <v>513.34</v>
      </c>
      <c r="E2819" s="122">
        <f t="shared" si="81"/>
        <v>71.099722991689745</v>
      </c>
      <c r="F2819" s="77">
        <v>3.5</v>
      </c>
      <c r="G2819" s="77" t="s">
        <v>67</v>
      </c>
      <c r="H2819" s="77" t="s">
        <v>67</v>
      </c>
      <c r="J2819" s="77">
        <f t="shared" ref="J2819:J2864" si="82">SUM(F2819:H2819)</f>
        <v>3.5</v>
      </c>
      <c r="K2819" s="103">
        <v>0.1</v>
      </c>
      <c r="L2819" s="104">
        <v>1.82</v>
      </c>
      <c r="M2819" s="105" t="s">
        <v>67</v>
      </c>
      <c r="N2819" s="76">
        <f t="shared" si="80"/>
        <v>9.9999999999965894E-2</v>
      </c>
    </row>
    <row r="2820" spans="1:14" x14ac:dyDescent="0.25">
      <c r="A2820" s="100">
        <v>1783</v>
      </c>
      <c r="B2820" s="107">
        <v>35386</v>
      </c>
      <c r="C2820" s="121">
        <v>428.08</v>
      </c>
      <c r="D2820" s="122">
        <v>509.94</v>
      </c>
      <c r="E2820" s="122">
        <f t="shared" si="81"/>
        <v>70.62880886426592</v>
      </c>
      <c r="F2820" s="77">
        <v>2.31</v>
      </c>
      <c r="G2820" s="77" t="s">
        <v>67</v>
      </c>
      <c r="H2820" s="77" t="s">
        <v>67</v>
      </c>
      <c r="J2820" s="77">
        <f t="shared" si="82"/>
        <v>2.31</v>
      </c>
      <c r="K2820" s="103">
        <v>0.11</v>
      </c>
      <c r="L2820" s="104">
        <v>1.33</v>
      </c>
      <c r="M2820" s="105" t="s">
        <v>67</v>
      </c>
      <c r="N2820" s="76">
        <f t="shared" si="80"/>
        <v>0.11000000000001142</v>
      </c>
    </row>
    <row r="2821" spans="1:14" x14ac:dyDescent="0.25">
      <c r="A2821" s="100">
        <v>1784</v>
      </c>
      <c r="B2821" s="107">
        <v>35387</v>
      </c>
      <c r="C2821" s="121">
        <v>427.96</v>
      </c>
      <c r="D2821" s="122">
        <v>507.74</v>
      </c>
      <c r="E2821" s="122">
        <f t="shared" si="81"/>
        <v>70.32409972299169</v>
      </c>
      <c r="F2821" s="77">
        <v>5.66</v>
      </c>
      <c r="G2821" s="77" t="s">
        <v>67</v>
      </c>
      <c r="H2821" s="77" t="s">
        <v>67</v>
      </c>
      <c r="J2821" s="77">
        <f t="shared" si="82"/>
        <v>5.66</v>
      </c>
      <c r="K2821" s="103">
        <v>4.4800000000000004</v>
      </c>
      <c r="L2821" s="104">
        <v>2.5299999999999998</v>
      </c>
      <c r="M2821" s="105">
        <v>6.2</v>
      </c>
      <c r="N2821" s="76">
        <f t="shared" si="80"/>
        <v>4.5200000000000138</v>
      </c>
    </row>
    <row r="2822" spans="1:14" x14ac:dyDescent="0.25">
      <c r="A2822" s="100">
        <v>1785</v>
      </c>
      <c r="B2822" s="107">
        <v>35388</v>
      </c>
      <c r="C2822" s="121">
        <v>427.9</v>
      </c>
      <c r="D2822" s="122">
        <v>506.6</v>
      </c>
      <c r="E2822" s="122">
        <f t="shared" si="81"/>
        <v>70.16620498614958</v>
      </c>
      <c r="F2822" s="77">
        <v>5.54</v>
      </c>
      <c r="G2822" s="77" t="s">
        <v>67</v>
      </c>
      <c r="H2822" s="77" t="s">
        <v>67</v>
      </c>
      <c r="J2822" s="77">
        <f t="shared" si="82"/>
        <v>5.54</v>
      </c>
      <c r="K2822" s="103">
        <v>1.48</v>
      </c>
      <c r="L2822" s="104">
        <v>2.7</v>
      </c>
      <c r="M2822" s="105" t="s">
        <v>67</v>
      </c>
      <c r="N2822" s="76">
        <f t="shared" si="80"/>
        <v>1.4799999999999978</v>
      </c>
    </row>
    <row r="2823" spans="1:14" x14ac:dyDescent="0.25">
      <c r="A2823" s="100">
        <v>1786</v>
      </c>
      <c r="B2823" s="107">
        <v>35389</v>
      </c>
      <c r="C2823" s="121">
        <v>427.68</v>
      </c>
      <c r="D2823" s="122">
        <v>502.54</v>
      </c>
      <c r="E2823" s="122">
        <f t="shared" si="81"/>
        <v>69.603878116343495</v>
      </c>
      <c r="F2823" s="77">
        <v>4.3600000000000003</v>
      </c>
      <c r="G2823" s="77" t="s">
        <v>67</v>
      </c>
      <c r="H2823" s="77" t="s">
        <v>67</v>
      </c>
      <c r="J2823" s="77">
        <f t="shared" si="82"/>
        <v>4.3600000000000003</v>
      </c>
      <c r="K2823" s="103">
        <v>0.74</v>
      </c>
      <c r="L2823" s="104">
        <v>2.1</v>
      </c>
      <c r="M2823" s="105" t="s">
        <v>67</v>
      </c>
      <c r="N2823" s="76">
        <f t="shared" si="80"/>
        <v>0.73999999999999577</v>
      </c>
    </row>
    <row r="2824" spans="1:14" x14ac:dyDescent="0.25">
      <c r="A2824" s="100">
        <v>1787</v>
      </c>
      <c r="B2824" s="107">
        <v>35390</v>
      </c>
      <c r="C2824" s="121">
        <v>427.48</v>
      </c>
      <c r="D2824" s="122">
        <v>498.92</v>
      </c>
      <c r="E2824" s="122">
        <f t="shared" si="81"/>
        <v>69.10249307479225</v>
      </c>
      <c r="F2824" s="77">
        <v>3.96</v>
      </c>
      <c r="G2824" s="77" t="s">
        <v>67</v>
      </c>
      <c r="H2824" s="77" t="s">
        <v>67</v>
      </c>
      <c r="J2824" s="77">
        <f t="shared" si="82"/>
        <v>3.96</v>
      </c>
      <c r="K2824" s="103">
        <v>1.72</v>
      </c>
      <c r="L2824" s="104">
        <v>1.95</v>
      </c>
      <c r="M2824" s="105" t="s">
        <v>67</v>
      </c>
      <c r="N2824" s="76">
        <f t="shared" ref="N2824:N2887" si="83">+D2825-D2824+J2824</f>
        <v>1.7199999999999909</v>
      </c>
    </row>
    <row r="2825" spans="1:14" x14ac:dyDescent="0.25">
      <c r="A2825" s="100">
        <v>1788</v>
      </c>
      <c r="B2825" s="107">
        <v>35391</v>
      </c>
      <c r="C2825" s="121">
        <v>427.36</v>
      </c>
      <c r="D2825" s="122">
        <v>496.68</v>
      </c>
      <c r="E2825" s="122">
        <f t="shared" si="81"/>
        <v>68.792243767313025</v>
      </c>
      <c r="F2825" s="77">
        <v>3.65</v>
      </c>
      <c r="G2825" s="77" t="s">
        <v>67</v>
      </c>
      <c r="H2825" s="77" t="s">
        <v>67</v>
      </c>
      <c r="J2825" s="77">
        <f t="shared" si="82"/>
        <v>3.65</v>
      </c>
      <c r="K2825" s="103">
        <v>0.77</v>
      </c>
      <c r="L2825" s="104">
        <v>1.8</v>
      </c>
      <c r="M2825" s="105" t="s">
        <v>67</v>
      </c>
      <c r="N2825" s="76">
        <f t="shared" si="83"/>
        <v>0.77000000000000446</v>
      </c>
    </row>
    <row r="2826" spans="1:14" x14ac:dyDescent="0.25">
      <c r="A2826" s="100">
        <v>1789</v>
      </c>
      <c r="B2826" s="107">
        <v>35392</v>
      </c>
      <c r="C2826" s="121">
        <v>427.3</v>
      </c>
      <c r="D2826" s="122">
        <v>493.8</v>
      </c>
      <c r="E2826" s="122">
        <f t="shared" si="81"/>
        <v>68.393351800554015</v>
      </c>
      <c r="F2826" s="77">
        <v>3.52</v>
      </c>
      <c r="G2826" s="77" t="s">
        <v>67</v>
      </c>
      <c r="H2826" s="77" t="s">
        <v>67</v>
      </c>
      <c r="J2826" s="77">
        <f t="shared" si="82"/>
        <v>3.52</v>
      </c>
      <c r="K2826" s="103">
        <v>3.14</v>
      </c>
      <c r="L2826" s="104">
        <v>1.75</v>
      </c>
      <c r="M2826" s="105">
        <v>19.7</v>
      </c>
      <c r="N2826" s="76">
        <f t="shared" si="83"/>
        <v>3.1400000000000046</v>
      </c>
    </row>
    <row r="2827" spans="1:14" x14ac:dyDescent="0.25">
      <c r="A2827" s="100">
        <v>1790</v>
      </c>
      <c r="B2827" s="107">
        <v>35393</v>
      </c>
      <c r="C2827" s="121">
        <v>427.18</v>
      </c>
      <c r="D2827" s="122">
        <v>493.42</v>
      </c>
      <c r="E2827" s="122">
        <f t="shared" si="81"/>
        <v>68.340720221606659</v>
      </c>
      <c r="F2827" s="77">
        <v>2.93</v>
      </c>
      <c r="G2827" s="77" t="s">
        <v>67</v>
      </c>
      <c r="H2827" s="77" t="s">
        <v>67</v>
      </c>
      <c r="J2827" s="77">
        <f t="shared" si="82"/>
        <v>2.93</v>
      </c>
      <c r="K2827" s="103">
        <v>1.79</v>
      </c>
      <c r="L2827" s="104">
        <v>1.49</v>
      </c>
      <c r="M2827" s="105">
        <v>0.4</v>
      </c>
      <c r="N2827" s="76">
        <f t="shared" si="83"/>
        <v>1.789999999999957</v>
      </c>
    </row>
    <row r="2828" spans="1:14" x14ac:dyDescent="0.25">
      <c r="A2828" s="100">
        <v>1791</v>
      </c>
      <c r="B2828" s="107">
        <v>35394</v>
      </c>
      <c r="C2828" s="121">
        <v>427.12</v>
      </c>
      <c r="D2828" s="122">
        <v>492.28</v>
      </c>
      <c r="E2828" s="122">
        <f t="shared" si="81"/>
        <v>68.182825484764535</v>
      </c>
      <c r="F2828" s="77">
        <v>4.87</v>
      </c>
      <c r="G2828" s="77" t="s">
        <v>67</v>
      </c>
      <c r="H2828" s="77" t="s">
        <v>67</v>
      </c>
      <c r="J2828" s="77">
        <f t="shared" si="82"/>
        <v>4.87</v>
      </c>
      <c r="K2828" s="103">
        <v>0.71</v>
      </c>
      <c r="L2828" s="104">
        <v>2.48</v>
      </c>
      <c r="M2828" s="105">
        <v>1.7</v>
      </c>
      <c r="N2828" s="76">
        <f t="shared" si="83"/>
        <v>0.71000000000003194</v>
      </c>
    </row>
    <row r="2829" spans="1:14" x14ac:dyDescent="0.25">
      <c r="A2829" s="100">
        <v>1792</v>
      </c>
      <c r="B2829" s="107">
        <v>35395</v>
      </c>
      <c r="C2829" s="121">
        <v>426.8</v>
      </c>
      <c r="D2829" s="122">
        <v>488.12</v>
      </c>
      <c r="E2829" s="122">
        <f t="shared" si="81"/>
        <v>67.606648199445985</v>
      </c>
      <c r="F2829" s="77">
        <v>4.7300000000000004</v>
      </c>
      <c r="G2829" s="77" t="s">
        <v>67</v>
      </c>
      <c r="H2829" s="77" t="s">
        <v>67</v>
      </c>
      <c r="J2829" s="77">
        <f t="shared" si="82"/>
        <v>4.7300000000000004</v>
      </c>
      <c r="K2829" s="103">
        <v>1.1299999999999999</v>
      </c>
      <c r="L2829" s="104">
        <v>2.44</v>
      </c>
      <c r="M2829" s="105">
        <v>4.2</v>
      </c>
      <c r="N2829" s="76">
        <f t="shared" si="83"/>
        <v>1.1299999999999777</v>
      </c>
    </row>
    <row r="2830" spans="1:14" x14ac:dyDescent="0.25">
      <c r="A2830" s="100">
        <v>1793</v>
      </c>
      <c r="B2830" s="107">
        <v>35396</v>
      </c>
      <c r="C2830" s="121">
        <v>426.69</v>
      </c>
      <c r="D2830" s="122">
        <v>484.52</v>
      </c>
      <c r="E2830" s="122">
        <f t="shared" si="81"/>
        <v>67.108033240997216</v>
      </c>
      <c r="F2830" s="77">
        <v>4.2699999999999996</v>
      </c>
      <c r="G2830" s="77" t="s">
        <v>67</v>
      </c>
      <c r="H2830" s="77" t="s">
        <v>67</v>
      </c>
      <c r="J2830" s="77">
        <f t="shared" si="82"/>
        <v>4.2699999999999996</v>
      </c>
      <c r="K2830" s="103">
        <v>2.29</v>
      </c>
      <c r="L2830" s="104">
        <v>2.1800000000000002</v>
      </c>
      <c r="M2830" s="105">
        <v>6.1</v>
      </c>
      <c r="N2830" s="76">
        <f t="shared" si="83"/>
        <v>2.2900000000000382</v>
      </c>
    </row>
    <row r="2831" spans="1:14" x14ac:dyDescent="0.25">
      <c r="A2831" s="100">
        <v>1794</v>
      </c>
      <c r="B2831" s="107">
        <v>35397</v>
      </c>
      <c r="C2831" s="121">
        <v>426.58</v>
      </c>
      <c r="D2831" s="122">
        <v>482.54</v>
      </c>
      <c r="E2831" s="122">
        <f t="shared" si="81"/>
        <v>66.83379501385042</v>
      </c>
      <c r="F2831" s="77">
        <v>3.97</v>
      </c>
      <c r="G2831" s="77" t="s">
        <v>67</v>
      </c>
      <c r="H2831" s="77" t="s">
        <v>67</v>
      </c>
      <c r="J2831" s="77">
        <f t="shared" si="82"/>
        <v>3.97</v>
      </c>
      <c r="K2831" s="103">
        <v>37.24</v>
      </c>
      <c r="L2831" s="104">
        <v>1.96</v>
      </c>
      <c r="M2831" s="105">
        <v>89.4</v>
      </c>
      <c r="N2831" s="76">
        <f t="shared" si="83"/>
        <v>36.609999999999928</v>
      </c>
    </row>
    <row r="2832" spans="1:14" x14ac:dyDescent="0.25">
      <c r="A2832" s="100">
        <v>1795</v>
      </c>
      <c r="B2832" s="107">
        <v>35398</v>
      </c>
      <c r="C2832" s="121">
        <v>428.39</v>
      </c>
      <c r="D2832" s="122">
        <v>515.17999999999995</v>
      </c>
      <c r="E2832" s="122">
        <f t="shared" si="81"/>
        <v>71.35457063711911</v>
      </c>
      <c r="F2832" s="77">
        <v>5.19</v>
      </c>
      <c r="G2832" s="77" t="s">
        <v>67</v>
      </c>
      <c r="H2832" s="77" t="s">
        <v>67</v>
      </c>
      <c r="J2832" s="77">
        <f t="shared" si="82"/>
        <v>5.19</v>
      </c>
      <c r="K2832" s="103">
        <v>22.86</v>
      </c>
      <c r="L2832" s="104">
        <v>2.5499999999999998</v>
      </c>
      <c r="M2832" s="105" t="s">
        <v>67</v>
      </c>
      <c r="N2832" s="76">
        <f t="shared" si="83"/>
        <v>28.490000000000069</v>
      </c>
    </row>
    <row r="2833" spans="1:14" x14ac:dyDescent="0.25">
      <c r="A2833" s="100">
        <v>1796</v>
      </c>
      <c r="B2833" s="107">
        <v>35399</v>
      </c>
      <c r="C2833" s="121">
        <v>429.32</v>
      </c>
      <c r="D2833" s="122">
        <v>538.48</v>
      </c>
      <c r="E2833" s="122">
        <f t="shared" si="81"/>
        <v>74.581717451523545</v>
      </c>
      <c r="F2833" s="77">
        <v>4.26</v>
      </c>
      <c r="G2833" s="77" t="s">
        <v>67</v>
      </c>
      <c r="H2833" s="77" t="s">
        <v>67</v>
      </c>
      <c r="J2833" s="77">
        <f t="shared" si="82"/>
        <v>4.26</v>
      </c>
      <c r="K2833" s="103">
        <v>7.87</v>
      </c>
      <c r="L2833" s="104">
        <v>2.1800000000000002</v>
      </c>
      <c r="M2833" s="105" t="s">
        <v>67</v>
      </c>
      <c r="N2833" s="76">
        <f t="shared" si="83"/>
        <v>3.8199999999999452</v>
      </c>
    </row>
    <row r="2834" spans="1:14" x14ac:dyDescent="0.25">
      <c r="A2834" s="100">
        <v>1797</v>
      </c>
      <c r="B2834" s="107">
        <v>35400</v>
      </c>
      <c r="C2834" s="121">
        <v>429.51</v>
      </c>
      <c r="D2834" s="122">
        <v>538.04</v>
      </c>
      <c r="E2834" s="122">
        <f t="shared" si="81"/>
        <v>74.520775623268705</v>
      </c>
      <c r="F2834" s="77">
        <v>1.62</v>
      </c>
      <c r="G2834" s="77" t="s">
        <v>67</v>
      </c>
      <c r="H2834" s="77" t="s">
        <v>67</v>
      </c>
      <c r="J2834" s="77">
        <f t="shared" si="82"/>
        <v>1.62</v>
      </c>
      <c r="K2834" s="103">
        <v>5.13</v>
      </c>
      <c r="L2834" s="104">
        <v>0.84</v>
      </c>
      <c r="M2834" s="105" t="s">
        <v>67</v>
      </c>
      <c r="N2834" s="76">
        <f t="shared" si="83"/>
        <v>4.1800000000000592</v>
      </c>
    </row>
    <row r="2835" spans="1:14" x14ac:dyDescent="0.25">
      <c r="A2835" s="100">
        <v>1798</v>
      </c>
      <c r="B2835" s="107">
        <v>35401</v>
      </c>
      <c r="C2835" s="121">
        <v>429.69</v>
      </c>
      <c r="D2835" s="122">
        <v>540.6</v>
      </c>
      <c r="E2835" s="122">
        <f t="shared" si="81"/>
        <v>74.875346260387815</v>
      </c>
      <c r="F2835" s="77">
        <v>6.35</v>
      </c>
      <c r="G2835" s="77" t="s">
        <v>67</v>
      </c>
      <c r="H2835" s="77" t="s">
        <v>67</v>
      </c>
      <c r="J2835" s="77">
        <f t="shared" si="82"/>
        <v>6.35</v>
      </c>
      <c r="K2835" s="103">
        <v>3.79</v>
      </c>
      <c r="L2835" s="104">
        <v>3.19</v>
      </c>
      <c r="M2835" s="105" t="s">
        <v>67</v>
      </c>
      <c r="N2835" s="76">
        <f t="shared" si="83"/>
        <v>3.7899999999999405</v>
      </c>
    </row>
    <row r="2836" spans="1:14" x14ac:dyDescent="0.25">
      <c r="A2836" s="100">
        <v>1799</v>
      </c>
      <c r="B2836" s="107">
        <v>35402</v>
      </c>
      <c r="C2836" s="121">
        <v>429.56</v>
      </c>
      <c r="D2836" s="122">
        <v>538.04</v>
      </c>
      <c r="E2836" s="122">
        <f t="shared" si="81"/>
        <v>74.520775623268705</v>
      </c>
      <c r="F2836" s="77">
        <v>5.46</v>
      </c>
      <c r="G2836" s="77" t="s">
        <v>67</v>
      </c>
      <c r="H2836" s="77" t="s">
        <v>67</v>
      </c>
      <c r="J2836" s="77">
        <f t="shared" si="82"/>
        <v>5.46</v>
      </c>
      <c r="K2836" s="103">
        <v>4.13</v>
      </c>
      <c r="L2836" s="104">
        <v>2.75</v>
      </c>
      <c r="M2836" s="105" t="s">
        <v>67</v>
      </c>
      <c r="N2836" s="76">
        <f t="shared" si="83"/>
        <v>4.1300000000000727</v>
      </c>
    </row>
    <row r="2837" spans="1:14" x14ac:dyDescent="0.25">
      <c r="A2837" s="100">
        <v>1800</v>
      </c>
      <c r="B2837" s="107">
        <v>35403</v>
      </c>
      <c r="C2837" s="121">
        <v>429.49</v>
      </c>
      <c r="D2837" s="122">
        <v>536.71</v>
      </c>
      <c r="E2837" s="122">
        <f t="shared" si="81"/>
        <v>74.33656509695291</v>
      </c>
      <c r="F2837" s="77">
        <v>3.99</v>
      </c>
      <c r="G2837" s="77" t="s">
        <v>67</v>
      </c>
      <c r="H2837" s="77" t="s">
        <v>67</v>
      </c>
      <c r="J2837" s="77">
        <f t="shared" si="82"/>
        <v>3.99</v>
      </c>
      <c r="K2837" s="103">
        <v>4.37</v>
      </c>
      <c r="L2837" s="104">
        <v>2.09</v>
      </c>
      <c r="M2837" s="105" t="s">
        <v>67</v>
      </c>
      <c r="N2837" s="76">
        <f t="shared" si="83"/>
        <v>4.3699999999999957</v>
      </c>
    </row>
    <row r="2838" spans="1:14" x14ac:dyDescent="0.25">
      <c r="A2838" s="100">
        <v>1801</v>
      </c>
      <c r="B2838" s="107">
        <v>35404</v>
      </c>
      <c r="C2838" s="121">
        <v>429.51</v>
      </c>
      <c r="D2838" s="122">
        <v>537.09</v>
      </c>
      <c r="E2838" s="122">
        <f t="shared" ref="E2838:E2864" si="84">(D2838/722)*100</f>
        <v>74.38919667590028</v>
      </c>
      <c r="F2838" s="77">
        <v>5.57</v>
      </c>
      <c r="G2838" s="77" t="s">
        <v>67</v>
      </c>
      <c r="H2838" s="77" t="s">
        <v>67</v>
      </c>
      <c r="J2838" s="77">
        <f t="shared" si="82"/>
        <v>5.57</v>
      </c>
      <c r="K2838" s="103">
        <v>3.29</v>
      </c>
      <c r="L2838" s="104">
        <v>2.81</v>
      </c>
      <c r="M2838" s="105" t="s">
        <v>67</v>
      </c>
      <c r="N2838" s="76">
        <f t="shared" si="83"/>
        <v>3.2899999999999139</v>
      </c>
    </row>
    <row r="2839" spans="1:14" x14ac:dyDescent="0.25">
      <c r="A2839" s="100">
        <v>1802</v>
      </c>
      <c r="B2839" s="107">
        <v>35405</v>
      </c>
      <c r="C2839" s="121">
        <v>429.39</v>
      </c>
      <c r="D2839" s="122">
        <v>534.80999999999995</v>
      </c>
      <c r="E2839" s="122">
        <f t="shared" si="84"/>
        <v>74.07340720221606</v>
      </c>
      <c r="F2839" s="77">
        <v>4.7300000000000004</v>
      </c>
      <c r="G2839" s="77" t="s">
        <v>67</v>
      </c>
      <c r="H2839" s="77" t="s">
        <v>67</v>
      </c>
      <c r="J2839" s="77">
        <f t="shared" si="82"/>
        <v>4.7300000000000004</v>
      </c>
      <c r="K2839" s="103">
        <v>2.82</v>
      </c>
      <c r="L2839" s="104">
        <v>2.37</v>
      </c>
      <c r="M2839" s="105" t="s">
        <v>67</v>
      </c>
      <c r="N2839" s="76">
        <f t="shared" si="83"/>
        <v>2.8200000000000323</v>
      </c>
    </row>
    <row r="2840" spans="1:14" x14ac:dyDescent="0.25">
      <c r="A2840" s="100">
        <v>1803</v>
      </c>
      <c r="B2840" s="107">
        <v>35406</v>
      </c>
      <c r="C2840" s="121">
        <v>429.29</v>
      </c>
      <c r="D2840" s="122">
        <v>532.9</v>
      </c>
      <c r="E2840" s="122">
        <f t="shared" si="84"/>
        <v>73.80886426592798</v>
      </c>
      <c r="F2840" s="77">
        <v>2.37</v>
      </c>
      <c r="G2840" s="77" t="s">
        <v>67</v>
      </c>
      <c r="H2840" s="77" t="s">
        <v>67</v>
      </c>
      <c r="J2840" s="77">
        <f t="shared" si="82"/>
        <v>2.37</v>
      </c>
      <c r="K2840" s="103">
        <v>2.76</v>
      </c>
      <c r="L2840" s="104">
        <v>1.18</v>
      </c>
      <c r="M2840" s="105">
        <v>16.100000000000001</v>
      </c>
      <c r="N2840" s="76">
        <f t="shared" si="83"/>
        <v>2.7599999999999865</v>
      </c>
    </row>
    <row r="2841" spans="1:14" x14ac:dyDescent="0.25">
      <c r="A2841" s="100">
        <v>1804</v>
      </c>
      <c r="B2841" s="107">
        <v>35407</v>
      </c>
      <c r="C2841" s="121">
        <v>429.31</v>
      </c>
      <c r="D2841" s="122">
        <v>533.29</v>
      </c>
      <c r="E2841" s="122">
        <f t="shared" si="84"/>
        <v>73.862880886426581</v>
      </c>
      <c r="F2841" s="77">
        <v>1.87</v>
      </c>
      <c r="G2841" s="77" t="s">
        <v>67</v>
      </c>
      <c r="H2841" s="77" t="s">
        <v>67</v>
      </c>
      <c r="J2841" s="77">
        <f t="shared" si="82"/>
        <v>1.87</v>
      </c>
      <c r="K2841" s="103">
        <v>3.01</v>
      </c>
      <c r="L2841" s="104">
        <v>0.93</v>
      </c>
      <c r="M2841" s="105" t="s">
        <v>67</v>
      </c>
      <c r="N2841" s="76">
        <f t="shared" si="83"/>
        <v>3.0099999999999865</v>
      </c>
    </row>
    <row r="2842" spans="1:14" x14ac:dyDescent="0.25">
      <c r="A2842" s="100">
        <v>1805</v>
      </c>
      <c r="B2842" s="107">
        <v>35408</v>
      </c>
      <c r="C2842" s="121">
        <v>429.37</v>
      </c>
      <c r="D2842" s="122">
        <v>534.42999999999995</v>
      </c>
      <c r="E2842" s="122">
        <f t="shared" si="84"/>
        <v>74.02077562326869</v>
      </c>
      <c r="F2842" s="77">
        <v>2.44</v>
      </c>
      <c r="G2842" s="77" t="s">
        <v>67</v>
      </c>
      <c r="H2842" s="77" t="s">
        <v>67</v>
      </c>
      <c r="J2842" s="77">
        <f t="shared" si="82"/>
        <v>2.44</v>
      </c>
      <c r="K2842" s="103">
        <v>2.4300000000000002</v>
      </c>
      <c r="L2842" s="104">
        <v>1.76</v>
      </c>
      <c r="M2842" s="105" t="s">
        <v>67</v>
      </c>
      <c r="N2842" s="76">
        <f t="shared" si="83"/>
        <v>1.4900000000000682</v>
      </c>
    </row>
    <row r="2843" spans="1:14" x14ac:dyDescent="0.25">
      <c r="A2843" s="100">
        <v>1806</v>
      </c>
      <c r="B2843" s="107">
        <v>35409</v>
      </c>
      <c r="C2843" s="121">
        <v>429.32</v>
      </c>
      <c r="D2843" s="122">
        <v>533.48</v>
      </c>
      <c r="E2843" s="122">
        <f t="shared" si="84"/>
        <v>73.88919667590028</v>
      </c>
      <c r="F2843" s="77">
        <v>3.93</v>
      </c>
      <c r="G2843" s="77" t="s">
        <v>67</v>
      </c>
      <c r="H2843" s="77" t="s">
        <v>67</v>
      </c>
      <c r="J2843" s="77">
        <f t="shared" si="82"/>
        <v>3.93</v>
      </c>
      <c r="K2843" s="103">
        <v>2.15</v>
      </c>
      <c r="L2843" s="104">
        <v>2.02</v>
      </c>
      <c r="M2843" s="105">
        <v>2.4</v>
      </c>
      <c r="N2843" s="76">
        <f t="shared" si="83"/>
        <v>22.349999999999959</v>
      </c>
    </row>
    <row r="2844" spans="1:14" x14ac:dyDescent="0.25">
      <c r="A2844" s="100">
        <v>1807</v>
      </c>
      <c r="B2844" s="107">
        <v>35410</v>
      </c>
      <c r="C2844" s="121">
        <v>429.23</v>
      </c>
      <c r="D2844" s="122">
        <v>551.9</v>
      </c>
      <c r="E2844" s="122">
        <f t="shared" si="84"/>
        <v>76.44044321329639</v>
      </c>
      <c r="F2844" s="77">
        <v>3.19</v>
      </c>
      <c r="G2844" s="77" t="s">
        <v>67</v>
      </c>
      <c r="H2844" s="77" t="s">
        <v>67</v>
      </c>
      <c r="J2844" s="77">
        <f t="shared" si="82"/>
        <v>3.19</v>
      </c>
      <c r="K2844" s="103">
        <v>5.92</v>
      </c>
      <c r="L2844" s="104">
        <v>1.73</v>
      </c>
      <c r="M2844" s="105">
        <v>5.0999999999999996</v>
      </c>
      <c r="N2844" s="76">
        <f t="shared" si="83"/>
        <v>-14.280000000000028</v>
      </c>
    </row>
    <row r="2845" spans="1:14" x14ac:dyDescent="0.25">
      <c r="A2845" s="100">
        <v>1808</v>
      </c>
      <c r="B2845" s="107">
        <v>35411</v>
      </c>
      <c r="C2845" s="121">
        <v>429.37</v>
      </c>
      <c r="D2845" s="122">
        <v>534.42999999999995</v>
      </c>
      <c r="E2845" s="122">
        <f t="shared" si="84"/>
        <v>74.02077562326869</v>
      </c>
      <c r="F2845" s="77">
        <v>3.74</v>
      </c>
      <c r="G2845" s="77" t="s">
        <v>67</v>
      </c>
      <c r="H2845" s="77" t="s">
        <v>67</v>
      </c>
      <c r="J2845" s="77">
        <f t="shared" si="82"/>
        <v>3.74</v>
      </c>
      <c r="K2845" s="103">
        <v>5.07</v>
      </c>
      <c r="L2845" s="104">
        <v>1.87</v>
      </c>
      <c r="M2845" s="105">
        <v>1.7</v>
      </c>
      <c r="N2845" s="76">
        <f t="shared" si="83"/>
        <v>5.0700000000000411</v>
      </c>
    </row>
    <row r="2846" spans="1:14" x14ac:dyDescent="0.25">
      <c r="A2846" s="100">
        <v>1809</v>
      </c>
      <c r="B2846" s="107">
        <v>35412</v>
      </c>
      <c r="C2846" s="121">
        <v>429.44</v>
      </c>
      <c r="D2846" s="122">
        <v>535.76</v>
      </c>
      <c r="E2846" s="122">
        <f t="shared" si="84"/>
        <v>74.204986149584485</v>
      </c>
      <c r="F2846" s="77">
        <v>3.59</v>
      </c>
      <c r="G2846" s="77" t="s">
        <v>67</v>
      </c>
      <c r="H2846" s="77" t="s">
        <v>67</v>
      </c>
      <c r="J2846" s="77">
        <f t="shared" si="82"/>
        <v>3.59</v>
      </c>
      <c r="K2846" s="103">
        <v>3.02</v>
      </c>
      <c r="L2846" s="104">
        <v>1.85</v>
      </c>
      <c r="M2846" s="105">
        <v>0.2</v>
      </c>
      <c r="N2846" s="76">
        <f t="shared" si="83"/>
        <v>3.0200000000000635</v>
      </c>
    </row>
    <row r="2847" spans="1:14" x14ac:dyDescent="0.25">
      <c r="A2847" s="100">
        <v>1810</v>
      </c>
      <c r="B2847" s="107">
        <v>35413</v>
      </c>
      <c r="C2847" s="121">
        <v>429.41</v>
      </c>
      <c r="D2847" s="122">
        <v>535.19000000000005</v>
      </c>
      <c r="E2847" s="122">
        <f t="shared" si="84"/>
        <v>74.126038781163444</v>
      </c>
      <c r="F2847" s="77">
        <v>4.2300000000000004</v>
      </c>
      <c r="G2847" s="77" t="s">
        <v>67</v>
      </c>
      <c r="H2847" s="77" t="s">
        <v>67</v>
      </c>
      <c r="J2847" s="77">
        <f t="shared" si="82"/>
        <v>4.2300000000000004</v>
      </c>
      <c r="K2847" s="103">
        <v>11.55</v>
      </c>
      <c r="L2847" s="104">
        <v>2.14</v>
      </c>
      <c r="M2847" s="105">
        <v>8.5</v>
      </c>
      <c r="N2847" s="76">
        <f t="shared" si="83"/>
        <v>11.549999999999937</v>
      </c>
    </row>
    <row r="2848" spans="1:14" x14ac:dyDescent="0.25">
      <c r="A2848" s="100">
        <v>1811</v>
      </c>
      <c r="B2848" s="107">
        <v>35414</v>
      </c>
      <c r="C2848" s="121">
        <v>429.79</v>
      </c>
      <c r="D2848" s="122">
        <v>542.51</v>
      </c>
      <c r="E2848" s="122">
        <f t="shared" si="84"/>
        <v>75.139889196675895</v>
      </c>
      <c r="F2848" s="77">
        <v>2.83</v>
      </c>
      <c r="G2848" s="77" t="s">
        <v>67</v>
      </c>
      <c r="H2848" s="77" t="s">
        <v>67</v>
      </c>
      <c r="J2848" s="77">
        <f t="shared" si="82"/>
        <v>2.83</v>
      </c>
      <c r="K2848" s="103">
        <v>4.42</v>
      </c>
      <c r="L2848" s="104">
        <v>1.4</v>
      </c>
      <c r="M2848" s="105">
        <v>16</v>
      </c>
      <c r="N2848" s="76">
        <f t="shared" si="83"/>
        <v>4.4200000000000319</v>
      </c>
    </row>
    <row r="2849" spans="1:14" x14ac:dyDescent="0.25">
      <c r="A2849" s="100">
        <v>1812</v>
      </c>
      <c r="B2849" s="107">
        <v>35415</v>
      </c>
      <c r="C2849" s="121">
        <v>429.87</v>
      </c>
      <c r="D2849" s="122">
        <v>544.1</v>
      </c>
      <c r="E2849" s="122">
        <f t="shared" si="84"/>
        <v>75.360110803324105</v>
      </c>
      <c r="F2849" s="77">
        <v>5.38</v>
      </c>
      <c r="G2849" s="77" t="s">
        <v>67</v>
      </c>
      <c r="H2849" s="77" t="s">
        <v>67</v>
      </c>
      <c r="J2849" s="77">
        <f t="shared" si="82"/>
        <v>5.38</v>
      </c>
      <c r="K2849" s="103">
        <v>5.17</v>
      </c>
      <c r="L2849" s="104">
        <v>2.67</v>
      </c>
      <c r="M2849" s="105">
        <v>0.8</v>
      </c>
      <c r="N2849" s="76">
        <f t="shared" si="83"/>
        <v>5.1799999999999544</v>
      </c>
    </row>
    <row r="2850" spans="1:14" x14ac:dyDescent="0.25">
      <c r="A2850" s="100">
        <v>1813</v>
      </c>
      <c r="B2850" s="107">
        <v>35416</v>
      </c>
      <c r="C2850" s="121">
        <v>429.86</v>
      </c>
      <c r="D2850" s="122">
        <v>543.9</v>
      </c>
      <c r="E2850" s="122">
        <f t="shared" si="84"/>
        <v>75.33240997229916</v>
      </c>
      <c r="F2850" s="77">
        <v>5.71</v>
      </c>
      <c r="G2850" s="77" t="s">
        <v>67</v>
      </c>
      <c r="H2850" s="77" t="s">
        <v>67</v>
      </c>
      <c r="J2850" s="77">
        <f t="shared" si="82"/>
        <v>5.71</v>
      </c>
      <c r="K2850" s="103">
        <v>3.18</v>
      </c>
      <c r="L2850" s="104">
        <v>2.94</v>
      </c>
      <c r="M2850" s="105" t="s">
        <v>67</v>
      </c>
      <c r="N2850" s="76">
        <f t="shared" si="83"/>
        <v>3.1800000000000272</v>
      </c>
    </row>
    <row r="2851" spans="1:14" x14ac:dyDescent="0.25">
      <c r="A2851" s="100">
        <v>1814</v>
      </c>
      <c r="B2851" s="107">
        <v>35417</v>
      </c>
      <c r="C2851" s="121">
        <v>429.23</v>
      </c>
      <c r="D2851" s="122">
        <v>541.37</v>
      </c>
      <c r="E2851" s="122">
        <f t="shared" si="84"/>
        <v>74.9819944598338</v>
      </c>
      <c r="F2851" s="77">
        <v>4.71</v>
      </c>
      <c r="G2851" s="77" t="s">
        <v>67</v>
      </c>
      <c r="H2851" s="77" t="s">
        <v>67</v>
      </c>
      <c r="J2851" s="77">
        <f t="shared" si="82"/>
        <v>4.71</v>
      </c>
      <c r="K2851" s="103">
        <v>2.94</v>
      </c>
      <c r="L2851" s="104">
        <v>2.4</v>
      </c>
      <c r="M2851" s="105" t="s">
        <v>67</v>
      </c>
      <c r="N2851" s="76">
        <f t="shared" si="83"/>
        <v>2.9400000000000182</v>
      </c>
    </row>
    <row r="2852" spans="1:14" x14ac:dyDescent="0.25">
      <c r="A2852" s="100">
        <v>1815</v>
      </c>
      <c r="B2852" s="107">
        <v>35418</v>
      </c>
      <c r="C2852" s="121">
        <v>429.64</v>
      </c>
      <c r="D2852" s="122">
        <v>539.6</v>
      </c>
      <c r="E2852" s="122">
        <f t="shared" si="84"/>
        <v>74.73684210526315</v>
      </c>
      <c r="F2852" s="77">
        <v>5.21</v>
      </c>
      <c r="G2852" s="77" t="s">
        <v>67</v>
      </c>
      <c r="H2852" s="77" t="s">
        <v>67</v>
      </c>
      <c r="J2852" s="77">
        <f t="shared" si="82"/>
        <v>5.21</v>
      </c>
      <c r="K2852" s="103">
        <v>2.13</v>
      </c>
      <c r="L2852" s="104">
        <v>2.68</v>
      </c>
      <c r="M2852" s="105" t="s">
        <v>67</v>
      </c>
      <c r="N2852" s="76">
        <f t="shared" si="83"/>
        <v>2.129999999999959</v>
      </c>
    </row>
    <row r="2853" spans="1:14" x14ac:dyDescent="0.25">
      <c r="A2853" s="100">
        <v>1816</v>
      </c>
      <c r="B2853" s="107">
        <v>35419</v>
      </c>
      <c r="C2853" s="121">
        <v>429.48</v>
      </c>
      <c r="D2853" s="122">
        <v>536.52</v>
      </c>
      <c r="E2853" s="122">
        <f t="shared" si="84"/>
        <v>74.310249307479225</v>
      </c>
      <c r="F2853" s="77">
        <v>5.53</v>
      </c>
      <c r="G2853" s="77" t="s">
        <v>67</v>
      </c>
      <c r="H2853" s="77" t="s">
        <v>67</v>
      </c>
      <c r="J2853" s="77">
        <f t="shared" si="82"/>
        <v>5.53</v>
      </c>
      <c r="K2853" s="103">
        <v>2.68</v>
      </c>
      <c r="L2853" s="104">
        <v>2.73</v>
      </c>
      <c r="M2853" s="105" t="s">
        <v>67</v>
      </c>
      <c r="N2853" s="76">
        <f t="shared" si="83"/>
        <v>2.6799999999999775</v>
      </c>
    </row>
    <row r="2854" spans="1:14" x14ac:dyDescent="0.25">
      <c r="A2854" s="100">
        <v>1817</v>
      </c>
      <c r="B2854" s="107">
        <v>35420</v>
      </c>
      <c r="C2854" s="121">
        <v>429.33</v>
      </c>
      <c r="D2854" s="122">
        <v>533.66999999999996</v>
      </c>
      <c r="E2854" s="122">
        <f t="shared" si="84"/>
        <v>73.915512465373951</v>
      </c>
      <c r="F2854" s="77">
        <v>3.43</v>
      </c>
      <c r="G2854" s="77" t="s">
        <v>67</v>
      </c>
      <c r="H2854" s="77" t="s">
        <v>67</v>
      </c>
      <c r="J2854" s="77">
        <f t="shared" si="82"/>
        <v>3.43</v>
      </c>
      <c r="K2854" s="103">
        <v>1.26</v>
      </c>
      <c r="L2854" s="104">
        <v>1.68</v>
      </c>
      <c r="M2854" s="105" t="s">
        <v>67</v>
      </c>
      <c r="N2854" s="76">
        <f t="shared" si="83"/>
        <v>1.2600000000000411</v>
      </c>
    </row>
    <row r="2855" spans="1:14" x14ac:dyDescent="0.25">
      <c r="A2855" s="100">
        <v>1818</v>
      </c>
      <c r="B2855" s="107">
        <v>35421</v>
      </c>
      <c r="C2855" s="121">
        <v>429.22</v>
      </c>
      <c r="D2855" s="122">
        <v>531.5</v>
      </c>
      <c r="E2855" s="122">
        <f t="shared" si="84"/>
        <v>73.61495844875347</v>
      </c>
      <c r="F2855" s="77">
        <v>2.2599999999999998</v>
      </c>
      <c r="G2855" s="77" t="s">
        <v>67</v>
      </c>
      <c r="H2855" s="77" t="s">
        <v>67</v>
      </c>
      <c r="J2855" s="77">
        <f t="shared" si="82"/>
        <v>2.2599999999999998</v>
      </c>
      <c r="K2855" s="103">
        <v>1.48</v>
      </c>
      <c r="L2855" s="104">
        <v>1.1399999999999999</v>
      </c>
      <c r="M2855" s="105" t="s">
        <v>67</v>
      </c>
      <c r="N2855" s="76">
        <f t="shared" si="83"/>
        <v>1.4800000000000271</v>
      </c>
    </row>
    <row r="2856" spans="1:14" x14ac:dyDescent="0.25">
      <c r="A2856" s="100">
        <v>1819</v>
      </c>
      <c r="B2856" s="107">
        <v>35422</v>
      </c>
      <c r="C2856" s="121">
        <v>429.18</v>
      </c>
      <c r="D2856" s="122">
        <v>530.72</v>
      </c>
      <c r="E2856" s="122">
        <f t="shared" si="84"/>
        <v>73.50692520775624</v>
      </c>
      <c r="F2856" s="77">
        <v>3.26</v>
      </c>
      <c r="G2856" s="77" t="s">
        <v>67</v>
      </c>
      <c r="H2856" s="77" t="s">
        <v>67</v>
      </c>
      <c r="J2856" s="77">
        <f t="shared" si="82"/>
        <v>3.26</v>
      </c>
      <c r="K2856" s="103">
        <v>1.17</v>
      </c>
      <c r="L2856" s="104">
        <v>1.62</v>
      </c>
      <c r="M2856" s="105" t="s">
        <v>67</v>
      </c>
      <c r="N2856" s="76">
        <f t="shared" si="83"/>
        <v>1.169999999999968</v>
      </c>
    </row>
    <row r="2857" spans="1:14" x14ac:dyDescent="0.25">
      <c r="A2857" s="100">
        <v>1820</v>
      </c>
      <c r="B2857" s="107">
        <v>35423</v>
      </c>
      <c r="C2857" s="121">
        <v>429.07</v>
      </c>
      <c r="D2857" s="122">
        <v>528.63</v>
      </c>
      <c r="E2857" s="122">
        <f t="shared" si="84"/>
        <v>73.217451523545705</v>
      </c>
      <c r="F2857" s="77">
        <v>1.53</v>
      </c>
      <c r="G2857" s="77" t="s">
        <v>67</v>
      </c>
      <c r="H2857" s="77" t="s">
        <v>67</v>
      </c>
      <c r="J2857" s="77">
        <f t="shared" si="82"/>
        <v>1.53</v>
      </c>
      <c r="K2857" s="103">
        <v>0.96</v>
      </c>
      <c r="L2857" s="104">
        <v>0.81</v>
      </c>
      <c r="M2857" s="105" t="s">
        <v>67</v>
      </c>
      <c r="N2857" s="76">
        <f t="shared" si="83"/>
        <v>0.95999999999995</v>
      </c>
    </row>
    <row r="2858" spans="1:14" x14ac:dyDescent="0.25">
      <c r="A2858" s="100">
        <v>1821</v>
      </c>
      <c r="B2858" s="107">
        <v>35424</v>
      </c>
      <c r="C2858" s="121">
        <v>429.04</v>
      </c>
      <c r="D2858" s="122">
        <v>528.05999999999995</v>
      </c>
      <c r="E2858" s="122">
        <f t="shared" si="84"/>
        <v>73.13850415512465</v>
      </c>
      <c r="F2858" s="77">
        <v>2.13</v>
      </c>
      <c r="G2858" s="77" t="s">
        <v>67</v>
      </c>
      <c r="H2858" s="77" t="s">
        <v>67</v>
      </c>
      <c r="J2858" s="77">
        <f t="shared" si="82"/>
        <v>2.13</v>
      </c>
      <c r="K2858" s="103">
        <v>0.61</v>
      </c>
      <c r="L2858" s="104">
        <v>1.0900000000000001</v>
      </c>
      <c r="M2858" s="105" t="s">
        <v>67</v>
      </c>
      <c r="N2858" s="76">
        <f t="shared" si="83"/>
        <v>0.61000000000001808</v>
      </c>
    </row>
    <row r="2859" spans="1:14" x14ac:dyDescent="0.25">
      <c r="A2859" s="100">
        <v>1822</v>
      </c>
      <c r="B2859" s="107">
        <v>35425</v>
      </c>
      <c r="C2859" s="121">
        <v>428.96</v>
      </c>
      <c r="D2859" s="122">
        <v>526.54</v>
      </c>
      <c r="E2859" s="122">
        <f t="shared" si="84"/>
        <v>72.927977839335185</v>
      </c>
      <c r="F2859" s="77">
        <v>3.73</v>
      </c>
      <c r="G2859" s="77" t="s">
        <v>67</v>
      </c>
      <c r="H2859" s="77" t="s">
        <v>67</v>
      </c>
      <c r="J2859" s="77">
        <f t="shared" si="82"/>
        <v>3.73</v>
      </c>
      <c r="K2859" s="103">
        <v>2.4</v>
      </c>
      <c r="L2859" s="104">
        <v>1.89</v>
      </c>
      <c r="M2859" s="105">
        <v>0.7</v>
      </c>
      <c r="N2859" s="76">
        <f t="shared" si="83"/>
        <v>2.4000000000000727</v>
      </c>
    </row>
    <row r="2860" spans="1:14" x14ac:dyDescent="0.25">
      <c r="A2860" s="100">
        <v>1823</v>
      </c>
      <c r="B2860" s="107">
        <v>35426</v>
      </c>
      <c r="C2860" s="121">
        <v>428.89</v>
      </c>
      <c r="D2860" s="122">
        <v>525.21</v>
      </c>
      <c r="E2860" s="122">
        <f t="shared" si="84"/>
        <v>72.74376731301939</v>
      </c>
      <c r="F2860" s="77">
        <v>5.57</v>
      </c>
      <c r="G2860" s="77" t="s">
        <v>67</v>
      </c>
      <c r="H2860" s="77" t="s">
        <v>67</v>
      </c>
      <c r="J2860" s="77">
        <f t="shared" si="82"/>
        <v>5.57</v>
      </c>
      <c r="K2860" s="103">
        <v>3.48</v>
      </c>
      <c r="L2860" s="104">
        <v>2.78</v>
      </c>
      <c r="M2860" s="105">
        <v>17.399999999999999</v>
      </c>
      <c r="N2860" s="76">
        <f t="shared" si="83"/>
        <v>3.4799999999999685</v>
      </c>
    </row>
    <row r="2861" spans="1:14" x14ac:dyDescent="0.25">
      <c r="A2861" s="100">
        <v>1824</v>
      </c>
      <c r="B2861" s="107">
        <v>35427</v>
      </c>
      <c r="C2861" s="121">
        <v>428.78</v>
      </c>
      <c r="D2861" s="122">
        <v>523.12</v>
      </c>
      <c r="E2861" s="122">
        <f t="shared" si="84"/>
        <v>72.45429362880887</v>
      </c>
      <c r="F2861" s="77">
        <v>5.57</v>
      </c>
      <c r="G2861" s="77" t="s">
        <v>67</v>
      </c>
      <c r="H2861" s="77" t="s">
        <v>67</v>
      </c>
      <c r="J2861" s="77">
        <f t="shared" si="82"/>
        <v>5.57</v>
      </c>
      <c r="K2861" s="103">
        <v>6.14</v>
      </c>
      <c r="L2861" s="104">
        <v>2.79</v>
      </c>
      <c r="M2861" s="105" t="s">
        <v>67</v>
      </c>
      <c r="N2861" s="76">
        <f t="shared" si="83"/>
        <v>6.1400000000000503</v>
      </c>
    </row>
    <row r="2862" spans="1:14" x14ac:dyDescent="0.25">
      <c r="A2862" s="100">
        <v>1825</v>
      </c>
      <c r="B2862" s="107">
        <v>35428</v>
      </c>
      <c r="C2862" s="121">
        <v>428.81</v>
      </c>
      <c r="D2862" s="122">
        <v>523.69000000000005</v>
      </c>
      <c r="E2862" s="122">
        <f t="shared" si="84"/>
        <v>72.533240997229925</v>
      </c>
      <c r="F2862" s="77">
        <v>3.76</v>
      </c>
      <c r="G2862" s="77" t="s">
        <v>67</v>
      </c>
      <c r="H2862" s="77" t="s">
        <v>67</v>
      </c>
      <c r="J2862" s="77">
        <f t="shared" si="82"/>
        <v>3.76</v>
      </c>
      <c r="K2862" s="103">
        <v>3</v>
      </c>
      <c r="L2862" s="104">
        <v>1.96</v>
      </c>
      <c r="M2862" s="105" t="s">
        <v>67</v>
      </c>
      <c r="N2862" s="76">
        <f t="shared" si="83"/>
        <v>2.9999999999998952</v>
      </c>
    </row>
    <row r="2863" spans="1:14" x14ac:dyDescent="0.25">
      <c r="A2863" s="100">
        <v>1826</v>
      </c>
      <c r="B2863" s="107">
        <v>35429</v>
      </c>
      <c r="C2863" s="121">
        <v>428.77</v>
      </c>
      <c r="D2863" s="122">
        <v>522.92999999999995</v>
      </c>
      <c r="E2863" s="122">
        <f t="shared" si="84"/>
        <v>72.427977839335185</v>
      </c>
      <c r="F2863" s="77">
        <v>4.18</v>
      </c>
      <c r="G2863" s="77" t="s">
        <v>67</v>
      </c>
      <c r="H2863" s="77" t="s">
        <v>67</v>
      </c>
      <c r="J2863" s="77">
        <f t="shared" si="82"/>
        <v>4.18</v>
      </c>
      <c r="K2863" s="103">
        <v>0.76</v>
      </c>
      <c r="L2863" s="104">
        <v>2.12</v>
      </c>
      <c r="M2863" s="105" t="s">
        <v>67</v>
      </c>
      <c r="N2863" s="76">
        <f t="shared" si="83"/>
        <v>0.76000000000004064</v>
      </c>
    </row>
    <row r="2864" spans="1:14" x14ac:dyDescent="0.25">
      <c r="A2864" s="100">
        <v>1827</v>
      </c>
      <c r="B2864" s="107">
        <v>35430</v>
      </c>
      <c r="C2864" s="121">
        <v>428.59</v>
      </c>
      <c r="D2864" s="122">
        <v>519.51</v>
      </c>
      <c r="E2864" s="122">
        <f t="shared" si="84"/>
        <v>71.95429362880887</v>
      </c>
      <c r="F2864" s="77">
        <v>4.58</v>
      </c>
      <c r="G2864" s="77" t="s">
        <v>67</v>
      </c>
      <c r="H2864" s="77" t="s">
        <v>67</v>
      </c>
      <c r="J2864" s="77">
        <f t="shared" si="82"/>
        <v>4.58</v>
      </c>
      <c r="K2864" s="103">
        <v>1.43</v>
      </c>
      <c r="L2864" s="104">
        <v>2.2999999999999998</v>
      </c>
      <c r="M2864" s="105">
        <v>0.9</v>
      </c>
      <c r="N2864" s="76">
        <f t="shared" si="83"/>
        <v>-514.92999999999995</v>
      </c>
    </row>
    <row r="2865" spans="1:14" x14ac:dyDescent="0.25">
      <c r="B2865" s="99" t="s">
        <v>72</v>
      </c>
      <c r="C2865" s="124"/>
      <c r="D2865" s="125"/>
      <c r="E2865" s="125"/>
      <c r="F2865" s="117">
        <f>SUM(F2499:F2864)</f>
        <v>1510.9299999999996</v>
      </c>
      <c r="G2865" s="117">
        <f t="shared" ref="G2865:M2865" si="85">SUM(G2499:G2864)</f>
        <v>0</v>
      </c>
      <c r="H2865" s="117">
        <f t="shared" si="85"/>
        <v>0</v>
      </c>
      <c r="I2865" s="117"/>
      <c r="J2865" s="117">
        <f t="shared" si="85"/>
        <v>1510.9299999999996</v>
      </c>
      <c r="K2865" s="118">
        <f t="shared" si="85"/>
        <v>1470.5140000000008</v>
      </c>
      <c r="L2865" s="119">
        <f t="shared" si="85"/>
        <v>646.67999999999972</v>
      </c>
      <c r="M2865" s="120">
        <f t="shared" si="85"/>
        <v>990.92999999999984</v>
      </c>
      <c r="N2865" s="76">
        <f t="shared" si="83"/>
        <v>2027.2899999999995</v>
      </c>
    </row>
    <row r="2866" spans="1:14" x14ac:dyDescent="0.25">
      <c r="A2866" s="100">
        <v>1828</v>
      </c>
      <c r="B2866" s="99">
        <v>35431</v>
      </c>
      <c r="C2866" s="121">
        <v>428.42</v>
      </c>
      <c r="D2866" s="122">
        <v>516.36</v>
      </c>
      <c r="E2866" s="122">
        <f>(D2866/722)*100</f>
        <v>71.5180055401662</v>
      </c>
      <c r="F2866" s="77">
        <v>3.69</v>
      </c>
      <c r="G2866" s="77">
        <v>0</v>
      </c>
      <c r="H2866" s="77">
        <v>0</v>
      </c>
      <c r="J2866" s="77">
        <f t="shared" ref="J2866:J2929" si="86">SUM(F2866:H2866)</f>
        <v>3.69</v>
      </c>
      <c r="K2866" s="103">
        <v>1.81</v>
      </c>
      <c r="L2866" s="104">
        <v>1.89</v>
      </c>
      <c r="M2866" s="105">
        <v>0</v>
      </c>
      <c r="N2866" s="76">
        <f t="shared" si="83"/>
        <v>1.8100000000000045</v>
      </c>
    </row>
    <row r="2867" spans="1:14" x14ac:dyDescent="0.25">
      <c r="A2867" s="100">
        <v>1829</v>
      </c>
      <c r="B2867" s="107">
        <v>35432</v>
      </c>
      <c r="C2867" s="121">
        <v>428.32</v>
      </c>
      <c r="D2867" s="122">
        <v>514.48</v>
      </c>
      <c r="E2867" s="122">
        <f t="shared" ref="E2867:E2930" si="87">(D2867/722)*100</f>
        <v>71.257617728531869</v>
      </c>
      <c r="F2867" s="77">
        <v>5.26</v>
      </c>
      <c r="G2867" s="77">
        <v>0</v>
      </c>
      <c r="H2867" s="77">
        <v>0</v>
      </c>
      <c r="J2867" s="77">
        <f t="shared" si="86"/>
        <v>5.26</v>
      </c>
      <c r="K2867" s="103">
        <v>1.46</v>
      </c>
      <c r="L2867" s="104">
        <v>2.69</v>
      </c>
      <c r="M2867" s="105">
        <v>0</v>
      </c>
      <c r="N2867" s="76">
        <f t="shared" si="83"/>
        <v>1.4499999999999975</v>
      </c>
    </row>
    <row r="2868" spans="1:14" x14ac:dyDescent="0.25">
      <c r="A2868" s="100">
        <v>1830</v>
      </c>
      <c r="B2868" s="107">
        <v>35433</v>
      </c>
      <c r="C2868" s="121">
        <v>428.12</v>
      </c>
      <c r="D2868" s="122">
        <v>510.67</v>
      </c>
      <c r="E2868" s="122">
        <f t="shared" si="87"/>
        <v>70.729916897506925</v>
      </c>
      <c r="F2868" s="77">
        <v>4.46</v>
      </c>
      <c r="G2868" s="77">
        <v>0</v>
      </c>
      <c r="H2868" s="77">
        <v>0</v>
      </c>
      <c r="J2868" s="77">
        <f t="shared" si="86"/>
        <v>4.46</v>
      </c>
      <c r="K2868" s="103">
        <v>1.04</v>
      </c>
      <c r="L2868" s="104">
        <v>2.27</v>
      </c>
      <c r="M2868" s="105">
        <v>0</v>
      </c>
      <c r="N2868" s="76">
        <f t="shared" si="83"/>
        <v>1.1499999999999977</v>
      </c>
    </row>
    <row r="2869" spans="1:14" x14ac:dyDescent="0.25">
      <c r="A2869" s="100">
        <v>1831</v>
      </c>
      <c r="B2869" s="107">
        <v>35434</v>
      </c>
      <c r="C2869" s="121">
        <v>427.94</v>
      </c>
      <c r="D2869" s="122">
        <v>507.36</v>
      </c>
      <c r="E2869" s="122">
        <f t="shared" si="87"/>
        <v>70.27146814404432</v>
      </c>
      <c r="F2869" s="77">
        <v>3.79</v>
      </c>
      <c r="G2869" s="77">
        <v>0</v>
      </c>
      <c r="H2869" s="77">
        <v>0</v>
      </c>
      <c r="J2869" s="77">
        <f t="shared" si="86"/>
        <v>3.79</v>
      </c>
      <c r="K2869" s="103">
        <v>0.47</v>
      </c>
      <c r="L2869" s="104">
        <v>1.89</v>
      </c>
      <c r="M2869" s="105">
        <v>0</v>
      </c>
      <c r="N2869" s="76">
        <f t="shared" si="83"/>
        <v>0.47000000000000686</v>
      </c>
    </row>
    <row r="2870" spans="1:14" x14ac:dyDescent="0.25">
      <c r="A2870" s="100">
        <v>1832</v>
      </c>
      <c r="B2870" s="107">
        <v>35435</v>
      </c>
      <c r="C2870" s="121">
        <v>427.76</v>
      </c>
      <c r="D2870" s="122">
        <v>504.04</v>
      </c>
      <c r="E2870" s="122">
        <f t="shared" si="87"/>
        <v>69.81163434903047</v>
      </c>
      <c r="F2870" s="77">
        <v>3.22</v>
      </c>
      <c r="G2870" s="77">
        <v>0</v>
      </c>
      <c r="H2870" s="77">
        <v>0</v>
      </c>
      <c r="J2870" s="77">
        <f t="shared" si="86"/>
        <v>3.22</v>
      </c>
      <c r="K2870" s="103">
        <v>0.64</v>
      </c>
      <c r="L2870" s="104">
        <v>1.61</v>
      </c>
      <c r="M2870" s="105">
        <v>0</v>
      </c>
      <c r="N2870" s="76">
        <f t="shared" si="83"/>
        <v>0.63999999999995927</v>
      </c>
    </row>
    <row r="2871" spans="1:14" x14ac:dyDescent="0.25">
      <c r="A2871" s="100">
        <v>1833</v>
      </c>
      <c r="B2871" s="107">
        <v>35436</v>
      </c>
      <c r="C2871" s="121">
        <v>427.62</v>
      </c>
      <c r="D2871" s="122">
        <v>501.46</v>
      </c>
      <c r="E2871" s="122">
        <f t="shared" si="87"/>
        <v>69.454293628808855</v>
      </c>
      <c r="F2871" s="77">
        <v>5.07</v>
      </c>
      <c r="G2871" s="77">
        <v>0</v>
      </c>
      <c r="H2871" s="77">
        <v>0</v>
      </c>
      <c r="J2871" s="77">
        <f t="shared" si="86"/>
        <v>5.07</v>
      </c>
      <c r="K2871" s="103">
        <v>0.65</v>
      </c>
      <c r="L2871" s="104">
        <v>2.58</v>
      </c>
      <c r="M2871" s="105">
        <v>0</v>
      </c>
      <c r="N2871" s="76">
        <f t="shared" si="83"/>
        <v>0.65000000000004121</v>
      </c>
    </row>
    <row r="2872" spans="1:14" x14ac:dyDescent="0.25">
      <c r="A2872" s="100">
        <v>1834</v>
      </c>
      <c r="B2872" s="107">
        <v>35437</v>
      </c>
      <c r="C2872" s="121">
        <v>427.38</v>
      </c>
      <c r="D2872" s="122">
        <v>497.04</v>
      </c>
      <c r="E2872" s="122">
        <f t="shared" si="87"/>
        <v>68.84210526315789</v>
      </c>
      <c r="F2872" s="77">
        <v>4.84</v>
      </c>
      <c r="G2872" s="77">
        <v>0</v>
      </c>
      <c r="H2872" s="77">
        <v>0</v>
      </c>
      <c r="J2872" s="77">
        <f t="shared" si="86"/>
        <v>4.84</v>
      </c>
      <c r="K2872" s="103">
        <v>0.42</v>
      </c>
      <c r="L2872" s="104">
        <v>2.12</v>
      </c>
      <c r="M2872" s="105">
        <v>0.1</v>
      </c>
      <c r="N2872" s="76">
        <f t="shared" si="83"/>
        <v>1.2199999999999953</v>
      </c>
    </row>
    <row r="2873" spans="1:14" x14ac:dyDescent="0.25">
      <c r="A2873" s="100">
        <v>1835</v>
      </c>
      <c r="B2873" s="107">
        <v>35438</v>
      </c>
      <c r="C2873" s="121">
        <v>427.18</v>
      </c>
      <c r="D2873" s="122">
        <v>493.42</v>
      </c>
      <c r="E2873" s="122">
        <f t="shared" si="87"/>
        <v>68.340720221606659</v>
      </c>
      <c r="F2873" s="77">
        <v>4.08</v>
      </c>
      <c r="G2873" s="77">
        <v>0</v>
      </c>
      <c r="H2873" s="77">
        <v>0</v>
      </c>
      <c r="J2873" s="77">
        <f t="shared" si="86"/>
        <v>4.08</v>
      </c>
      <c r="K2873" s="103">
        <v>0.22</v>
      </c>
      <c r="L2873" s="104">
        <v>2.14</v>
      </c>
      <c r="M2873" s="105">
        <v>0</v>
      </c>
      <c r="N2873" s="76">
        <f t="shared" si="83"/>
        <v>0.21999999999998643</v>
      </c>
    </row>
    <row r="2874" spans="1:14" x14ac:dyDescent="0.25">
      <c r="A2874" s="100">
        <v>1836</v>
      </c>
      <c r="B2874" s="107">
        <v>35439</v>
      </c>
      <c r="C2874" s="121">
        <v>426.97</v>
      </c>
      <c r="D2874" s="122">
        <v>489.56</v>
      </c>
      <c r="E2874" s="122">
        <f t="shared" si="87"/>
        <v>67.80609418282549</v>
      </c>
      <c r="F2874" s="77">
        <v>5.44</v>
      </c>
      <c r="G2874" s="77">
        <v>0</v>
      </c>
      <c r="H2874" s="77">
        <v>0</v>
      </c>
      <c r="J2874" s="77">
        <f t="shared" si="86"/>
        <v>5.44</v>
      </c>
      <c r="K2874" s="103">
        <v>0.4</v>
      </c>
      <c r="L2874" s="104">
        <v>2.81</v>
      </c>
      <c r="M2874" s="105">
        <v>0</v>
      </c>
      <c r="N2874" s="76">
        <f t="shared" si="83"/>
        <v>0.39999999999997993</v>
      </c>
    </row>
    <row r="2875" spans="1:14" x14ac:dyDescent="0.25">
      <c r="A2875" s="100">
        <v>1837</v>
      </c>
      <c r="B2875" s="107">
        <v>35440</v>
      </c>
      <c r="C2875" s="121">
        <v>426.69</v>
      </c>
      <c r="D2875" s="122">
        <v>484.52</v>
      </c>
      <c r="E2875" s="122">
        <f t="shared" si="87"/>
        <v>67.108033240997216</v>
      </c>
      <c r="F2875" s="77">
        <v>6.1</v>
      </c>
      <c r="G2875" s="77">
        <v>0</v>
      </c>
      <c r="H2875" s="77">
        <v>0</v>
      </c>
      <c r="J2875" s="77">
        <f t="shared" si="86"/>
        <v>6.1</v>
      </c>
      <c r="K2875" s="103">
        <v>0.26</v>
      </c>
      <c r="L2875" s="104">
        <v>3</v>
      </c>
      <c r="M2875" s="105">
        <v>0</v>
      </c>
      <c r="N2875" s="76">
        <f t="shared" si="83"/>
        <v>0.26000000000002466</v>
      </c>
    </row>
    <row r="2876" spans="1:14" x14ac:dyDescent="0.25">
      <c r="A2876" s="100">
        <v>1838</v>
      </c>
      <c r="B2876" s="107">
        <v>35441</v>
      </c>
      <c r="C2876" s="121">
        <v>426.36</v>
      </c>
      <c r="D2876" s="122">
        <v>478.68</v>
      </c>
      <c r="E2876" s="122">
        <f t="shared" si="87"/>
        <v>66.29916897506925</v>
      </c>
      <c r="F2876" s="77">
        <v>5.08</v>
      </c>
      <c r="G2876" s="77">
        <v>0</v>
      </c>
      <c r="H2876" s="77">
        <v>0</v>
      </c>
      <c r="J2876" s="77">
        <f t="shared" si="86"/>
        <v>5.08</v>
      </c>
      <c r="K2876" s="103">
        <v>0.57999999999999996</v>
      </c>
      <c r="L2876" s="104">
        <v>2.44</v>
      </c>
      <c r="M2876" s="105">
        <v>7</v>
      </c>
      <c r="N2876" s="76">
        <f t="shared" si="83"/>
        <v>0.58000000000000007</v>
      </c>
    </row>
    <row r="2877" spans="1:14" x14ac:dyDescent="0.25">
      <c r="A2877" s="100">
        <v>1839</v>
      </c>
      <c r="B2877" s="107">
        <v>35442</v>
      </c>
      <c r="C2877" s="121">
        <v>426.11</v>
      </c>
      <c r="D2877" s="122">
        <v>474.18</v>
      </c>
      <c r="E2877" s="122">
        <f t="shared" si="87"/>
        <v>65.67590027700831</v>
      </c>
      <c r="F2877" s="77">
        <v>3.14</v>
      </c>
      <c r="G2877" s="77">
        <v>0</v>
      </c>
      <c r="H2877" s="77">
        <v>0</v>
      </c>
      <c r="J2877" s="77">
        <f t="shared" si="86"/>
        <v>3.14</v>
      </c>
      <c r="K2877" s="103">
        <v>0.54</v>
      </c>
      <c r="L2877" s="104">
        <v>1.59</v>
      </c>
      <c r="M2877" s="105">
        <v>0</v>
      </c>
      <c r="N2877" s="76">
        <f t="shared" si="83"/>
        <v>0.53999999999997739</v>
      </c>
    </row>
    <row r="2878" spans="1:14" x14ac:dyDescent="0.25">
      <c r="A2878" s="100">
        <v>1840</v>
      </c>
      <c r="B2878" s="107">
        <v>35443</v>
      </c>
      <c r="C2878" s="121">
        <v>425.96</v>
      </c>
      <c r="D2878" s="122">
        <v>471.58</v>
      </c>
      <c r="E2878" s="122">
        <f t="shared" si="87"/>
        <v>65.315789473684205</v>
      </c>
      <c r="F2878" s="77">
        <v>4.5199999999999996</v>
      </c>
      <c r="G2878" s="77">
        <v>0</v>
      </c>
      <c r="H2878" s="77">
        <v>0</v>
      </c>
      <c r="J2878" s="77">
        <f t="shared" si="86"/>
        <v>4.5199999999999996</v>
      </c>
      <c r="K2878" s="103">
        <v>0.23</v>
      </c>
      <c r="L2878" s="104">
        <v>2.56</v>
      </c>
      <c r="M2878" s="105">
        <v>0</v>
      </c>
      <c r="N2878" s="76">
        <f t="shared" si="83"/>
        <v>-0.23000000000000043</v>
      </c>
    </row>
    <row r="2879" spans="1:14" x14ac:dyDescent="0.25">
      <c r="A2879" s="100">
        <v>1841</v>
      </c>
      <c r="B2879" s="107">
        <v>35444</v>
      </c>
      <c r="C2879" s="121">
        <v>425.69</v>
      </c>
      <c r="D2879" s="122">
        <v>466.83</v>
      </c>
      <c r="E2879" s="122">
        <f t="shared" si="87"/>
        <v>64.65789473684211</v>
      </c>
      <c r="F2879" s="77">
        <v>3.89</v>
      </c>
      <c r="G2879" s="77">
        <v>0</v>
      </c>
      <c r="H2879" s="77">
        <v>0</v>
      </c>
      <c r="J2879" s="77">
        <f t="shared" si="86"/>
        <v>3.89</v>
      </c>
      <c r="K2879" s="103">
        <v>0.39</v>
      </c>
      <c r="L2879" s="104">
        <v>1.96</v>
      </c>
      <c r="M2879" s="105">
        <v>0</v>
      </c>
      <c r="N2879" s="76">
        <f t="shared" si="83"/>
        <v>0.39000000000000012</v>
      </c>
    </row>
    <row r="2880" spans="1:14" x14ac:dyDescent="0.25">
      <c r="A2880" s="100">
        <v>1842</v>
      </c>
      <c r="B2880" s="107">
        <v>35445</v>
      </c>
      <c r="C2880" s="121">
        <v>425.49</v>
      </c>
      <c r="D2880" s="122">
        <v>463.33</v>
      </c>
      <c r="E2880" s="122">
        <f t="shared" si="87"/>
        <v>64.17313019390582</v>
      </c>
      <c r="F2880" s="77">
        <v>6.08</v>
      </c>
      <c r="G2880" s="77">
        <v>0</v>
      </c>
      <c r="H2880" s="77">
        <v>0</v>
      </c>
      <c r="J2880" s="77">
        <f t="shared" si="86"/>
        <v>6.08</v>
      </c>
      <c r="K2880" s="103">
        <v>0.2</v>
      </c>
      <c r="L2880" s="104">
        <v>2.92</v>
      </c>
      <c r="M2880" s="105">
        <v>0</v>
      </c>
      <c r="N2880" s="76">
        <f t="shared" si="83"/>
        <v>0.18000000000002281</v>
      </c>
    </row>
    <row r="2881" spans="1:14" x14ac:dyDescent="0.25">
      <c r="A2881" s="100">
        <v>1843</v>
      </c>
      <c r="B2881" s="107">
        <v>35446</v>
      </c>
      <c r="C2881" s="121">
        <v>425.15</v>
      </c>
      <c r="D2881" s="122">
        <v>457.43</v>
      </c>
      <c r="E2881" s="122">
        <f t="shared" si="87"/>
        <v>63.355955678670362</v>
      </c>
      <c r="F2881" s="77">
        <v>5.92</v>
      </c>
      <c r="G2881" s="77">
        <v>0</v>
      </c>
      <c r="H2881" s="77">
        <v>0</v>
      </c>
      <c r="J2881" s="77">
        <f t="shared" si="86"/>
        <v>5.92</v>
      </c>
      <c r="K2881" s="103">
        <v>0.3</v>
      </c>
      <c r="L2881" s="104">
        <v>2.85</v>
      </c>
      <c r="M2881" s="105">
        <v>0</v>
      </c>
      <c r="N2881" s="76">
        <f t="shared" si="83"/>
        <v>-0.2799999999999887</v>
      </c>
    </row>
    <row r="2882" spans="1:14" x14ac:dyDescent="0.25">
      <c r="A2882" s="100">
        <v>1844</v>
      </c>
      <c r="B2882" s="107">
        <v>35447</v>
      </c>
      <c r="C2882" s="121">
        <v>424.79</v>
      </c>
      <c r="D2882" s="122">
        <v>451.23</v>
      </c>
      <c r="E2882" s="122">
        <f t="shared" si="87"/>
        <v>62.49722991689751</v>
      </c>
      <c r="F2882" s="77">
        <v>5.84</v>
      </c>
      <c r="G2882" s="77">
        <v>0</v>
      </c>
      <c r="H2882" s="77">
        <v>0</v>
      </c>
      <c r="J2882" s="77">
        <f t="shared" si="86"/>
        <v>5.84</v>
      </c>
      <c r="K2882" s="103">
        <v>0.28000000000000003</v>
      </c>
      <c r="L2882" s="104">
        <v>2.88</v>
      </c>
      <c r="M2882" s="105">
        <v>0</v>
      </c>
      <c r="N2882" s="76">
        <f t="shared" si="83"/>
        <v>-0.28000000000000469</v>
      </c>
    </row>
    <row r="2883" spans="1:14" x14ac:dyDescent="0.25">
      <c r="A2883" s="100">
        <v>1845</v>
      </c>
      <c r="B2883" s="107">
        <v>35448</v>
      </c>
      <c r="C2883" s="121">
        <v>424.43</v>
      </c>
      <c r="D2883" s="122">
        <v>445.11</v>
      </c>
      <c r="E2883" s="122">
        <f t="shared" si="87"/>
        <v>61.649584487534625</v>
      </c>
      <c r="F2883" s="77">
        <v>5.39</v>
      </c>
      <c r="G2883" s="77">
        <v>0</v>
      </c>
      <c r="H2883" s="77">
        <v>0</v>
      </c>
      <c r="J2883" s="77">
        <f t="shared" si="86"/>
        <v>5.39</v>
      </c>
      <c r="K2883" s="103">
        <v>0.22</v>
      </c>
      <c r="L2883" s="104">
        <v>2.63</v>
      </c>
      <c r="M2883" s="105">
        <v>0</v>
      </c>
      <c r="N2883" s="76">
        <f t="shared" si="83"/>
        <v>0.21999999999998376</v>
      </c>
    </row>
    <row r="2884" spans="1:14" x14ac:dyDescent="0.25">
      <c r="A2884" s="100">
        <v>1846</v>
      </c>
      <c r="B2884" s="107">
        <v>35449</v>
      </c>
      <c r="C2884" s="121">
        <v>424.12</v>
      </c>
      <c r="D2884" s="122">
        <v>439.94</v>
      </c>
      <c r="E2884" s="122">
        <f t="shared" si="87"/>
        <v>60.933518005540165</v>
      </c>
      <c r="F2884" s="77">
        <v>4.21</v>
      </c>
      <c r="G2884" s="77">
        <v>0</v>
      </c>
      <c r="H2884" s="77">
        <v>0</v>
      </c>
      <c r="J2884" s="77">
        <f t="shared" si="86"/>
        <v>4.21</v>
      </c>
      <c r="K2884" s="103">
        <v>0.01</v>
      </c>
      <c r="L2884" s="104">
        <v>2.1</v>
      </c>
      <c r="M2884" s="105">
        <v>0</v>
      </c>
      <c r="N2884" s="76">
        <f t="shared" si="83"/>
        <v>-9.9999999999704769E-3</v>
      </c>
    </row>
    <row r="2885" spans="1:14" x14ac:dyDescent="0.25">
      <c r="A2885" s="100">
        <v>1847</v>
      </c>
      <c r="B2885" s="107">
        <v>35450</v>
      </c>
      <c r="C2885" s="121">
        <v>423.87</v>
      </c>
      <c r="D2885" s="122">
        <v>435.72</v>
      </c>
      <c r="E2885" s="122">
        <f t="shared" si="87"/>
        <v>60.34903047091413</v>
      </c>
      <c r="F2885" s="77">
        <v>4.5599999999999996</v>
      </c>
      <c r="G2885" s="77">
        <v>0</v>
      </c>
      <c r="H2885" s="77">
        <v>0</v>
      </c>
      <c r="J2885" s="77">
        <f t="shared" si="86"/>
        <v>4.5599999999999996</v>
      </c>
      <c r="K2885" s="103">
        <v>0.03</v>
      </c>
      <c r="L2885" s="104">
        <v>2.3199999999999998</v>
      </c>
      <c r="M2885" s="105">
        <v>0</v>
      </c>
      <c r="N2885" s="76">
        <f t="shared" si="83"/>
        <v>-3.0000000000032223E-2</v>
      </c>
    </row>
    <row r="2886" spans="1:14" x14ac:dyDescent="0.25">
      <c r="A2886" s="100">
        <v>1848</v>
      </c>
      <c r="B2886" s="107">
        <v>35451</v>
      </c>
      <c r="C2886" s="121">
        <v>423.59</v>
      </c>
      <c r="D2886" s="122">
        <v>431.13</v>
      </c>
      <c r="E2886" s="122">
        <f t="shared" si="87"/>
        <v>59.71329639889197</v>
      </c>
      <c r="F2886" s="77">
        <v>4.43</v>
      </c>
      <c r="G2886" s="77">
        <v>0</v>
      </c>
      <c r="H2886" s="77">
        <v>0</v>
      </c>
      <c r="J2886" s="77">
        <f t="shared" si="86"/>
        <v>4.43</v>
      </c>
      <c r="K2886" s="103">
        <v>0.23</v>
      </c>
      <c r="L2886" s="104">
        <v>2.2200000000000002</v>
      </c>
      <c r="M2886" s="105">
        <v>0</v>
      </c>
      <c r="N2886" s="76">
        <f t="shared" si="83"/>
        <v>-0.22999999999996845</v>
      </c>
    </row>
    <row r="2887" spans="1:14" x14ac:dyDescent="0.25">
      <c r="A2887" s="100">
        <v>1849</v>
      </c>
      <c r="B2887" s="107">
        <v>35452</v>
      </c>
      <c r="C2887" s="121">
        <v>423.31</v>
      </c>
      <c r="D2887" s="122">
        <v>426.47</v>
      </c>
      <c r="E2887" s="122">
        <f t="shared" si="87"/>
        <v>59.06786703601108</v>
      </c>
      <c r="F2887" s="77">
        <v>4.22</v>
      </c>
      <c r="G2887" s="77">
        <v>0</v>
      </c>
      <c r="H2887" s="77">
        <v>0</v>
      </c>
      <c r="J2887" s="77">
        <f t="shared" si="86"/>
        <v>4.22</v>
      </c>
      <c r="K2887" s="103">
        <v>0</v>
      </c>
      <c r="L2887" s="104">
        <v>2.13</v>
      </c>
      <c r="M2887" s="105">
        <v>0</v>
      </c>
      <c r="N2887" s="76">
        <f t="shared" si="83"/>
        <v>-2.7533531010703882E-14</v>
      </c>
    </row>
    <row r="2888" spans="1:14" x14ac:dyDescent="0.25">
      <c r="A2888" s="100">
        <v>1850</v>
      </c>
      <c r="B2888" s="107">
        <v>35453</v>
      </c>
      <c r="C2888" s="121">
        <v>423.05</v>
      </c>
      <c r="D2888" s="122">
        <v>422.25</v>
      </c>
      <c r="E2888" s="122">
        <f t="shared" si="87"/>
        <v>58.483379501385045</v>
      </c>
      <c r="F2888" s="77">
        <v>2.0499999999999998</v>
      </c>
      <c r="G2888" s="77">
        <v>0</v>
      </c>
      <c r="H2888" s="77">
        <v>0</v>
      </c>
      <c r="J2888" s="77">
        <f t="shared" si="86"/>
        <v>2.0499999999999998</v>
      </c>
      <c r="K2888" s="103">
        <v>0.4</v>
      </c>
      <c r="L2888" s="104">
        <v>0.94</v>
      </c>
      <c r="M2888" s="105">
        <v>0</v>
      </c>
      <c r="N2888" s="76">
        <f t="shared" ref="N2888:N2951" si="88">+D2889-D2888+J2888</f>
        <v>0.40000000000002256</v>
      </c>
    </row>
    <row r="2889" spans="1:14" x14ac:dyDescent="0.25">
      <c r="A2889" s="100">
        <v>1851</v>
      </c>
      <c r="B2889" s="107">
        <v>35454</v>
      </c>
      <c r="C2889" s="121">
        <v>422.95</v>
      </c>
      <c r="D2889" s="122">
        <v>420.6</v>
      </c>
      <c r="E2889" s="122">
        <f t="shared" si="87"/>
        <v>58.254847645429365</v>
      </c>
      <c r="F2889" s="77">
        <v>2.94</v>
      </c>
      <c r="G2889" s="77">
        <v>0</v>
      </c>
      <c r="H2889" s="77">
        <v>0</v>
      </c>
      <c r="J2889" s="77">
        <f t="shared" si="86"/>
        <v>2.94</v>
      </c>
      <c r="K2889" s="103">
        <v>0.02</v>
      </c>
      <c r="L2889" s="104">
        <v>1.67</v>
      </c>
      <c r="M2889" s="105">
        <v>0</v>
      </c>
      <c r="N2889" s="76">
        <f t="shared" si="88"/>
        <v>-2.0000000000036433E-2</v>
      </c>
    </row>
    <row r="2890" spans="1:14" x14ac:dyDescent="0.25">
      <c r="A2890" s="100">
        <v>1852</v>
      </c>
      <c r="B2890" s="107">
        <v>35455</v>
      </c>
      <c r="C2890" s="121">
        <v>422.76</v>
      </c>
      <c r="D2890" s="122">
        <v>417.64</v>
      </c>
      <c r="E2890" s="122">
        <f t="shared" si="87"/>
        <v>57.84487534626038</v>
      </c>
      <c r="F2890" s="77">
        <v>2.74</v>
      </c>
      <c r="G2890" s="77">
        <v>0</v>
      </c>
      <c r="H2890" s="77">
        <v>0</v>
      </c>
      <c r="J2890" s="77">
        <f t="shared" si="86"/>
        <v>2.74</v>
      </c>
      <c r="K2890" s="103">
        <v>0.21</v>
      </c>
      <c r="L2890" s="104">
        <v>1.58</v>
      </c>
      <c r="M2890" s="105">
        <v>0</v>
      </c>
      <c r="N2890" s="76">
        <f t="shared" si="88"/>
        <v>-0.21999999999997932</v>
      </c>
    </row>
    <row r="2891" spans="1:14" x14ac:dyDescent="0.25">
      <c r="A2891" s="100">
        <v>1853</v>
      </c>
      <c r="B2891" s="107">
        <v>35456</v>
      </c>
      <c r="C2891" s="121">
        <v>422.58</v>
      </c>
      <c r="D2891" s="122">
        <v>414.68</v>
      </c>
      <c r="E2891" s="122">
        <f t="shared" si="87"/>
        <v>57.43490304709141</v>
      </c>
      <c r="F2891" s="77">
        <v>2.13</v>
      </c>
      <c r="G2891" s="77">
        <v>0</v>
      </c>
      <c r="H2891" s="77">
        <v>0</v>
      </c>
      <c r="J2891" s="77">
        <f t="shared" si="86"/>
        <v>2.13</v>
      </c>
      <c r="K2891" s="103">
        <v>0.27</v>
      </c>
      <c r="L2891" s="104">
        <v>1.18</v>
      </c>
      <c r="M2891" s="105">
        <v>0</v>
      </c>
      <c r="N2891" s="76">
        <f t="shared" si="88"/>
        <v>-0.27000000000003421</v>
      </c>
    </row>
    <row r="2892" spans="1:14" x14ac:dyDescent="0.25">
      <c r="A2892" s="100">
        <v>1854</v>
      </c>
      <c r="B2892" s="107">
        <v>35457</v>
      </c>
      <c r="C2892" s="121">
        <v>422.43</v>
      </c>
      <c r="D2892" s="122">
        <v>412.28</v>
      </c>
      <c r="E2892" s="122">
        <f t="shared" si="87"/>
        <v>57.102493074792235</v>
      </c>
      <c r="F2892" s="77">
        <v>2.86</v>
      </c>
      <c r="G2892" s="77">
        <v>0</v>
      </c>
      <c r="H2892" s="77">
        <v>0</v>
      </c>
      <c r="J2892" s="77">
        <f t="shared" si="86"/>
        <v>2.86</v>
      </c>
      <c r="K2892" s="103">
        <v>0.18</v>
      </c>
      <c r="L2892" s="104">
        <v>1.62</v>
      </c>
      <c r="M2892" s="105">
        <v>0</v>
      </c>
      <c r="N2892" s="76">
        <f t="shared" si="88"/>
        <v>-0.17999999999996374</v>
      </c>
    </row>
    <row r="2893" spans="1:14" x14ac:dyDescent="0.25">
      <c r="A2893" s="100">
        <v>1855</v>
      </c>
      <c r="B2893" s="107">
        <v>35458</v>
      </c>
      <c r="C2893" s="121">
        <v>422.24</v>
      </c>
      <c r="D2893" s="122">
        <v>409.24</v>
      </c>
      <c r="E2893" s="122">
        <f t="shared" si="87"/>
        <v>56.68144044321329</v>
      </c>
      <c r="F2893" s="77">
        <v>2.81</v>
      </c>
      <c r="G2893" s="77">
        <v>0</v>
      </c>
      <c r="H2893" s="77">
        <v>0</v>
      </c>
      <c r="J2893" s="77">
        <f t="shared" si="86"/>
        <v>2.81</v>
      </c>
      <c r="K2893" s="103">
        <v>0.23</v>
      </c>
      <c r="L2893" s="104">
        <v>1.62</v>
      </c>
      <c r="M2893" s="105">
        <v>0</v>
      </c>
      <c r="N2893" s="76">
        <f t="shared" si="88"/>
        <v>-0.23000000000002041</v>
      </c>
    </row>
    <row r="2894" spans="1:14" x14ac:dyDescent="0.25">
      <c r="A2894" s="100">
        <v>1856</v>
      </c>
      <c r="B2894" s="107">
        <v>35459</v>
      </c>
      <c r="C2894" s="121">
        <v>422.05</v>
      </c>
      <c r="D2894" s="122">
        <v>406.2</v>
      </c>
      <c r="E2894" s="122">
        <f t="shared" si="87"/>
        <v>56.260387811634352</v>
      </c>
      <c r="F2894" s="77">
        <v>2.94</v>
      </c>
      <c r="G2894" s="77">
        <v>0</v>
      </c>
      <c r="H2894" s="77">
        <v>0</v>
      </c>
      <c r="J2894" s="77">
        <f t="shared" si="86"/>
        <v>2.94</v>
      </c>
      <c r="K2894" s="103">
        <v>0.31</v>
      </c>
      <c r="L2894" s="104">
        <v>1.66</v>
      </c>
      <c r="M2894" s="105">
        <v>0</v>
      </c>
      <c r="N2894" s="76">
        <f t="shared" si="88"/>
        <v>-0.31000000000000005</v>
      </c>
    </row>
    <row r="2895" spans="1:14" x14ac:dyDescent="0.25">
      <c r="A2895" s="100">
        <v>1857</v>
      </c>
      <c r="B2895" s="107">
        <v>35460</v>
      </c>
      <c r="C2895" s="121">
        <v>421.85</v>
      </c>
      <c r="D2895" s="122">
        <v>402.95</v>
      </c>
      <c r="E2895" s="122">
        <f t="shared" si="87"/>
        <v>55.810249307479218</v>
      </c>
      <c r="F2895" s="77">
        <v>2.65</v>
      </c>
      <c r="G2895" s="77">
        <v>0</v>
      </c>
      <c r="H2895" s="77">
        <v>0</v>
      </c>
      <c r="J2895" s="77">
        <f t="shared" si="86"/>
        <v>2.65</v>
      </c>
      <c r="K2895" s="103">
        <v>0.08</v>
      </c>
      <c r="L2895" s="104">
        <v>1.49</v>
      </c>
      <c r="M2895" s="105">
        <v>0</v>
      </c>
      <c r="N2895" s="76">
        <f t="shared" si="88"/>
        <v>-7.9999999999961435E-2</v>
      </c>
    </row>
    <row r="2896" spans="1:14" x14ac:dyDescent="0.25">
      <c r="A2896" s="100">
        <v>1858</v>
      </c>
      <c r="B2896" s="107">
        <v>35461</v>
      </c>
      <c r="C2896" s="121">
        <v>421.67</v>
      </c>
      <c r="D2896" s="122">
        <v>400.22</v>
      </c>
      <c r="E2896" s="122">
        <f t="shared" si="87"/>
        <v>55.43213296398892</v>
      </c>
      <c r="F2896" s="77">
        <v>2.8</v>
      </c>
      <c r="G2896" s="77">
        <v>0</v>
      </c>
      <c r="H2896" s="77">
        <v>0</v>
      </c>
      <c r="J2896" s="77">
        <f t="shared" si="86"/>
        <v>2.8</v>
      </c>
      <c r="K2896" s="103" t="s">
        <v>68</v>
      </c>
      <c r="L2896" s="104">
        <v>1.53</v>
      </c>
      <c r="M2896" s="105">
        <v>0</v>
      </c>
      <c r="N2896" s="76">
        <f t="shared" si="88"/>
        <v>-0.14000000000005475</v>
      </c>
    </row>
    <row r="2897" spans="1:14" x14ac:dyDescent="0.25">
      <c r="A2897" s="100">
        <v>1859</v>
      </c>
      <c r="B2897" s="107">
        <v>35462</v>
      </c>
      <c r="C2897" s="121">
        <v>421.48</v>
      </c>
      <c r="D2897" s="122">
        <v>397.28</v>
      </c>
      <c r="E2897" s="122">
        <f t="shared" si="87"/>
        <v>55.024930747922426</v>
      </c>
      <c r="F2897" s="77">
        <v>2.73</v>
      </c>
      <c r="G2897" s="77">
        <v>0</v>
      </c>
      <c r="H2897" s="77">
        <v>0</v>
      </c>
      <c r="J2897" s="77">
        <f t="shared" si="86"/>
        <v>2.73</v>
      </c>
      <c r="K2897" s="103">
        <v>0.21</v>
      </c>
      <c r="L2897" s="104">
        <v>1.55</v>
      </c>
      <c r="M2897" s="105">
        <v>0</v>
      </c>
      <c r="N2897" s="76">
        <f t="shared" si="88"/>
        <v>-0.20999999999999774</v>
      </c>
    </row>
    <row r="2898" spans="1:14" x14ac:dyDescent="0.25">
      <c r="A2898" s="100">
        <v>1860</v>
      </c>
      <c r="B2898" s="107">
        <v>35463</v>
      </c>
      <c r="C2898" s="121">
        <v>421.29</v>
      </c>
      <c r="D2898" s="122">
        <v>394.34</v>
      </c>
      <c r="E2898" s="122">
        <f t="shared" si="87"/>
        <v>54.617728531855946</v>
      </c>
      <c r="F2898" s="77">
        <v>1.95</v>
      </c>
      <c r="G2898" s="77">
        <v>0</v>
      </c>
      <c r="H2898" s="77">
        <v>0</v>
      </c>
      <c r="J2898" s="77">
        <f t="shared" si="86"/>
        <v>1.95</v>
      </c>
      <c r="K2898" s="103">
        <v>0.09</v>
      </c>
      <c r="L2898" s="104">
        <v>1.08</v>
      </c>
      <c r="M2898" s="105">
        <v>0</v>
      </c>
      <c r="N2898" s="76">
        <f t="shared" si="88"/>
        <v>-8.9999999999963665E-2</v>
      </c>
    </row>
    <row r="2899" spans="1:14" x14ac:dyDescent="0.25">
      <c r="A2899" s="100">
        <v>1861</v>
      </c>
      <c r="B2899" s="107">
        <v>35464</v>
      </c>
      <c r="C2899" s="121">
        <v>421.16</v>
      </c>
      <c r="D2899" s="122">
        <v>392.3</v>
      </c>
      <c r="E2899" s="122">
        <f t="shared" si="87"/>
        <v>54.335180055401665</v>
      </c>
      <c r="F2899" s="77">
        <v>2.54</v>
      </c>
      <c r="G2899" s="77">
        <v>0</v>
      </c>
      <c r="H2899" s="77">
        <v>0</v>
      </c>
      <c r="J2899" s="77">
        <f t="shared" si="86"/>
        <v>2.54</v>
      </c>
      <c r="K2899" s="103">
        <v>0.26</v>
      </c>
      <c r="L2899" s="104">
        <v>1.42</v>
      </c>
      <c r="M2899" s="105">
        <v>0</v>
      </c>
      <c r="N2899" s="76">
        <f t="shared" si="88"/>
        <v>-0.26000000000001133</v>
      </c>
    </row>
    <row r="2900" spans="1:14" x14ac:dyDescent="0.25">
      <c r="A2900" s="100">
        <v>1862</v>
      </c>
      <c r="B2900" s="107">
        <v>35465</v>
      </c>
      <c r="C2900" s="121">
        <v>420.98</v>
      </c>
      <c r="D2900" s="122">
        <v>389.5</v>
      </c>
      <c r="E2900" s="122">
        <f t="shared" si="87"/>
        <v>53.94736842105263</v>
      </c>
      <c r="F2900" s="77">
        <v>1.21</v>
      </c>
      <c r="G2900" s="77">
        <v>0</v>
      </c>
      <c r="H2900" s="77">
        <v>0</v>
      </c>
      <c r="J2900" s="77">
        <f t="shared" si="86"/>
        <v>1.21</v>
      </c>
      <c r="K2900" s="103">
        <v>0.14000000000000001</v>
      </c>
      <c r="L2900" s="104">
        <v>0.68</v>
      </c>
      <c r="M2900" s="105">
        <v>0</v>
      </c>
      <c r="N2900" s="76">
        <f t="shared" si="88"/>
        <v>-0.14000000000002277</v>
      </c>
    </row>
    <row r="2901" spans="1:14" x14ac:dyDescent="0.25">
      <c r="A2901" s="100">
        <v>1863</v>
      </c>
      <c r="B2901" s="107">
        <v>35466</v>
      </c>
      <c r="C2901" s="121">
        <v>420.89</v>
      </c>
      <c r="D2901" s="122">
        <v>388.15</v>
      </c>
      <c r="E2901" s="122">
        <f t="shared" si="87"/>
        <v>53.760387811634345</v>
      </c>
      <c r="F2901" s="77">
        <v>3.14</v>
      </c>
      <c r="G2901" s="77">
        <v>0</v>
      </c>
      <c r="H2901" s="77">
        <v>0</v>
      </c>
      <c r="J2901" s="77">
        <f t="shared" si="86"/>
        <v>3.14</v>
      </c>
      <c r="K2901" s="103">
        <v>0.31</v>
      </c>
      <c r="L2901" s="104">
        <v>1.62</v>
      </c>
      <c r="M2901" s="105">
        <v>0</v>
      </c>
      <c r="N2901" s="76">
        <f t="shared" si="88"/>
        <v>-0.30999999999998851</v>
      </c>
    </row>
    <row r="2902" spans="1:14" x14ac:dyDescent="0.25">
      <c r="A2902" s="100">
        <v>1864</v>
      </c>
      <c r="B2902" s="107">
        <v>35467</v>
      </c>
      <c r="C2902" s="121">
        <v>420.66</v>
      </c>
      <c r="D2902" s="122">
        <v>384.7</v>
      </c>
      <c r="E2902" s="122">
        <f t="shared" si="87"/>
        <v>53.282548476454295</v>
      </c>
      <c r="F2902" s="77">
        <v>4.33</v>
      </c>
      <c r="G2902" s="77">
        <v>0</v>
      </c>
      <c r="H2902" s="77">
        <v>0</v>
      </c>
      <c r="J2902" s="77">
        <f t="shared" si="86"/>
        <v>4.33</v>
      </c>
      <c r="K2902" s="103">
        <v>0.27</v>
      </c>
      <c r="L2902" s="104">
        <v>2.2799999999999998</v>
      </c>
      <c r="M2902" s="105">
        <v>8</v>
      </c>
      <c r="N2902" s="76">
        <f t="shared" si="88"/>
        <v>-0.26999999999996582</v>
      </c>
    </row>
    <row r="2903" spans="1:14" x14ac:dyDescent="0.25">
      <c r="A2903" s="100">
        <v>1865</v>
      </c>
      <c r="B2903" s="107">
        <v>35468</v>
      </c>
      <c r="C2903" s="121">
        <v>420.36</v>
      </c>
      <c r="D2903" s="122">
        <v>380.1</v>
      </c>
      <c r="E2903" s="122">
        <f t="shared" si="87"/>
        <v>52.64542936288089</v>
      </c>
      <c r="F2903" s="77">
        <v>3.04</v>
      </c>
      <c r="G2903" s="77">
        <v>0</v>
      </c>
      <c r="H2903" s="77">
        <v>0</v>
      </c>
      <c r="J2903" s="77">
        <f t="shared" si="86"/>
        <v>3.04</v>
      </c>
      <c r="K2903" s="103">
        <v>0.04</v>
      </c>
      <c r="L2903" s="104">
        <v>1.58</v>
      </c>
      <c r="M2903" s="105">
        <v>0</v>
      </c>
      <c r="N2903" s="76">
        <f t="shared" si="88"/>
        <v>4.0000000000000036E-2</v>
      </c>
    </row>
    <row r="2904" spans="1:14" x14ac:dyDescent="0.25">
      <c r="A2904" s="100">
        <v>1866</v>
      </c>
      <c r="B2904" s="107">
        <v>35469</v>
      </c>
      <c r="C2904" s="121">
        <v>420.16</v>
      </c>
      <c r="D2904" s="122">
        <v>377.1</v>
      </c>
      <c r="E2904" s="122">
        <f t="shared" si="87"/>
        <v>52.229916897506932</v>
      </c>
      <c r="F2904" s="77">
        <v>2.68</v>
      </c>
      <c r="G2904" s="77">
        <v>0</v>
      </c>
      <c r="H2904" s="77">
        <v>0</v>
      </c>
      <c r="J2904" s="77">
        <f t="shared" si="86"/>
        <v>2.68</v>
      </c>
      <c r="K2904" s="103">
        <v>0.38</v>
      </c>
      <c r="L2904" s="104">
        <v>1.31</v>
      </c>
      <c r="M2904" s="105">
        <v>0</v>
      </c>
      <c r="N2904" s="76">
        <f t="shared" si="88"/>
        <v>0.37999999999998879</v>
      </c>
    </row>
    <row r="2905" spans="1:14" x14ac:dyDescent="0.25">
      <c r="A2905" s="100">
        <v>1867</v>
      </c>
      <c r="B2905" s="107">
        <v>35470</v>
      </c>
      <c r="C2905" s="121">
        <v>420</v>
      </c>
      <c r="D2905" s="122">
        <v>374.8</v>
      </c>
      <c r="E2905" s="122">
        <f t="shared" si="87"/>
        <v>51.911357340720222</v>
      </c>
      <c r="F2905" s="77">
        <v>1.59</v>
      </c>
      <c r="G2905" s="77">
        <v>0</v>
      </c>
      <c r="H2905" s="77">
        <v>0</v>
      </c>
      <c r="J2905" s="77">
        <f t="shared" si="86"/>
        <v>1.59</v>
      </c>
      <c r="K2905" s="103">
        <v>0.09</v>
      </c>
      <c r="L2905" s="104">
        <v>0.78</v>
      </c>
      <c r="M2905" s="105">
        <v>0</v>
      </c>
      <c r="N2905" s="76">
        <f t="shared" si="88"/>
        <v>9.000000000000008E-2</v>
      </c>
    </row>
    <row r="2906" spans="1:14" x14ac:dyDescent="0.25">
      <c r="A2906" s="100">
        <v>1868</v>
      </c>
      <c r="B2906" s="107">
        <v>35471</v>
      </c>
      <c r="C2906" s="121">
        <v>419.9</v>
      </c>
      <c r="D2906" s="122">
        <v>373.3</v>
      </c>
      <c r="E2906" s="122">
        <f t="shared" si="87"/>
        <v>51.703601108033247</v>
      </c>
      <c r="F2906" s="77">
        <v>2.76</v>
      </c>
      <c r="G2906" s="77">
        <v>0</v>
      </c>
      <c r="H2906" s="77">
        <v>0</v>
      </c>
      <c r="J2906" s="77">
        <f t="shared" si="86"/>
        <v>2.76</v>
      </c>
      <c r="K2906" s="103">
        <v>0.09</v>
      </c>
      <c r="L2906" s="104">
        <v>1.76</v>
      </c>
      <c r="M2906" s="105">
        <v>0</v>
      </c>
      <c r="N2906" s="76">
        <f t="shared" si="88"/>
        <v>-9.0000000000022951E-2</v>
      </c>
    </row>
    <row r="2907" spans="1:14" x14ac:dyDescent="0.25">
      <c r="A2907" s="100">
        <v>1869</v>
      </c>
      <c r="B2907" s="107">
        <v>35472</v>
      </c>
      <c r="C2907" s="121">
        <v>419.71</v>
      </c>
      <c r="D2907" s="122">
        <v>370.45</v>
      </c>
      <c r="E2907" s="122">
        <f t="shared" si="87"/>
        <v>51.30886426592798</v>
      </c>
      <c r="F2907" s="77">
        <v>3.18</v>
      </c>
      <c r="G2907" s="77">
        <v>0</v>
      </c>
      <c r="H2907" s="77">
        <v>0</v>
      </c>
      <c r="J2907" s="77">
        <f t="shared" si="86"/>
        <v>3.18</v>
      </c>
      <c r="K2907" s="103">
        <v>0.17</v>
      </c>
      <c r="L2907" s="104">
        <v>1.64</v>
      </c>
      <c r="M2907" s="105">
        <v>0</v>
      </c>
      <c r="N2907" s="76">
        <f t="shared" si="88"/>
        <v>-0.16999999999996573</v>
      </c>
    </row>
    <row r="2908" spans="1:14" x14ac:dyDescent="0.25">
      <c r="A2908" s="100">
        <v>1870</v>
      </c>
      <c r="B2908" s="107">
        <v>35473</v>
      </c>
      <c r="C2908" s="121">
        <v>419.48</v>
      </c>
      <c r="D2908" s="122">
        <v>367.1</v>
      </c>
      <c r="E2908" s="122">
        <f t="shared" si="87"/>
        <v>50.844875346260388</v>
      </c>
      <c r="F2908" s="77">
        <v>2.88</v>
      </c>
      <c r="G2908" s="77">
        <v>0</v>
      </c>
      <c r="H2908" s="77">
        <v>0</v>
      </c>
      <c r="J2908" s="77">
        <f t="shared" si="86"/>
        <v>2.88</v>
      </c>
      <c r="K2908" s="103">
        <v>0.17</v>
      </c>
      <c r="L2908" s="104">
        <v>1.57</v>
      </c>
      <c r="M2908" s="105">
        <v>0</v>
      </c>
      <c r="N2908" s="76">
        <f t="shared" si="88"/>
        <v>-0.17000000000001148</v>
      </c>
    </row>
    <row r="2909" spans="1:14" x14ac:dyDescent="0.25">
      <c r="A2909" s="100">
        <v>1871</v>
      </c>
      <c r="B2909" s="107">
        <v>35474</v>
      </c>
      <c r="C2909" s="121">
        <v>419.27</v>
      </c>
      <c r="D2909" s="122">
        <v>364.05</v>
      </c>
      <c r="E2909" s="122">
        <f t="shared" si="87"/>
        <v>50.42243767313019</v>
      </c>
      <c r="F2909" s="77">
        <v>2.63</v>
      </c>
      <c r="G2909" s="77">
        <v>0</v>
      </c>
      <c r="H2909" s="77">
        <v>0</v>
      </c>
      <c r="J2909" s="77">
        <f t="shared" si="86"/>
        <v>2.63</v>
      </c>
      <c r="K2909" s="103">
        <v>0.27</v>
      </c>
      <c r="L2909" s="104">
        <v>1.5</v>
      </c>
      <c r="M2909" s="105">
        <v>0</v>
      </c>
      <c r="N2909" s="76">
        <f t="shared" si="88"/>
        <v>-0.27000000000003421</v>
      </c>
    </row>
    <row r="2910" spans="1:14" x14ac:dyDescent="0.25">
      <c r="A2910" s="100">
        <v>1872</v>
      </c>
      <c r="B2910" s="107">
        <v>35475</v>
      </c>
      <c r="C2910" s="121">
        <v>419.07</v>
      </c>
      <c r="D2910" s="122">
        <v>361.15</v>
      </c>
      <c r="E2910" s="122">
        <f t="shared" si="87"/>
        <v>50.020775623268698</v>
      </c>
      <c r="F2910" s="77">
        <v>2.91</v>
      </c>
      <c r="G2910" s="77">
        <v>0</v>
      </c>
      <c r="H2910" s="77">
        <v>0</v>
      </c>
      <c r="J2910" s="77">
        <f t="shared" si="86"/>
        <v>2.91</v>
      </c>
      <c r="K2910" s="103">
        <v>0.24</v>
      </c>
      <c r="L2910" s="104">
        <v>1.66</v>
      </c>
      <c r="M2910" s="105">
        <v>0</v>
      </c>
      <c r="N2910" s="76">
        <f t="shared" si="88"/>
        <v>-0.23999999999997712</v>
      </c>
    </row>
    <row r="2911" spans="1:14" x14ac:dyDescent="0.25">
      <c r="A2911" s="100">
        <v>1873</v>
      </c>
      <c r="B2911" s="107">
        <v>35476</v>
      </c>
      <c r="C2911" s="121">
        <v>418.85</v>
      </c>
      <c r="D2911" s="122">
        <v>358</v>
      </c>
      <c r="E2911" s="122">
        <f t="shared" si="87"/>
        <v>49.584487534626035</v>
      </c>
      <c r="F2911" s="77">
        <v>2.1</v>
      </c>
      <c r="G2911" s="77">
        <v>0</v>
      </c>
      <c r="H2911" s="77">
        <v>0</v>
      </c>
      <c r="J2911" s="77">
        <f t="shared" si="86"/>
        <v>2.1</v>
      </c>
      <c r="K2911" s="103">
        <v>0.38</v>
      </c>
      <c r="L2911" s="104">
        <v>1.08</v>
      </c>
      <c r="M2911" s="105">
        <v>0</v>
      </c>
      <c r="N2911" s="76">
        <f t="shared" si="88"/>
        <v>-0.3800000000000181</v>
      </c>
    </row>
    <row r="2912" spans="1:14" x14ac:dyDescent="0.25">
      <c r="A2912" s="100">
        <v>1874</v>
      </c>
      <c r="B2912" s="107">
        <v>35477</v>
      </c>
      <c r="C2912" s="121">
        <v>418.68</v>
      </c>
      <c r="D2912" s="122">
        <v>355.52</v>
      </c>
      <c r="E2912" s="122">
        <f t="shared" si="87"/>
        <v>49.240997229916893</v>
      </c>
      <c r="F2912" s="77">
        <v>1.24</v>
      </c>
      <c r="G2912" s="77">
        <v>0</v>
      </c>
      <c r="H2912" s="77">
        <v>0</v>
      </c>
      <c r="J2912" s="77">
        <f t="shared" si="86"/>
        <v>1.24</v>
      </c>
      <c r="K2912" s="103">
        <v>0.12</v>
      </c>
      <c r="L2912" s="104">
        <v>0.6</v>
      </c>
      <c r="M2912" s="105">
        <v>0</v>
      </c>
      <c r="N2912" s="76">
        <f t="shared" si="88"/>
        <v>0.11999999999999544</v>
      </c>
    </row>
    <row r="2913" spans="1:14" x14ac:dyDescent="0.25">
      <c r="A2913" s="100">
        <v>1875</v>
      </c>
      <c r="B2913" s="107">
        <v>35478</v>
      </c>
      <c r="C2913" s="121">
        <v>418.6</v>
      </c>
      <c r="D2913" s="122">
        <v>354.4</v>
      </c>
      <c r="E2913" s="122">
        <f t="shared" si="87"/>
        <v>49.08587257617728</v>
      </c>
      <c r="F2913" s="77">
        <v>2.63</v>
      </c>
      <c r="G2913" s="77">
        <v>0</v>
      </c>
      <c r="H2913" s="77">
        <v>0</v>
      </c>
      <c r="J2913" s="77">
        <f t="shared" si="86"/>
        <v>2.63</v>
      </c>
      <c r="K2913" s="103">
        <v>0.31</v>
      </c>
      <c r="L2913" s="104">
        <v>1.46</v>
      </c>
      <c r="M2913" s="105">
        <v>0</v>
      </c>
      <c r="N2913" s="76">
        <f t="shared" si="88"/>
        <v>-0.30999999999999783</v>
      </c>
    </row>
    <row r="2914" spans="1:14" x14ac:dyDescent="0.25">
      <c r="A2914" s="100">
        <v>1876</v>
      </c>
      <c r="B2914" s="107">
        <v>35479</v>
      </c>
      <c r="C2914" s="121">
        <v>418.39</v>
      </c>
      <c r="D2914" s="122">
        <v>351.46</v>
      </c>
      <c r="E2914" s="122">
        <f t="shared" si="87"/>
        <v>48.6786703601108</v>
      </c>
      <c r="F2914" s="77">
        <v>2.68</v>
      </c>
      <c r="G2914" s="77">
        <v>0</v>
      </c>
      <c r="H2914" s="77">
        <v>0</v>
      </c>
      <c r="J2914" s="77">
        <f t="shared" si="86"/>
        <v>2.68</v>
      </c>
      <c r="K2914" s="103">
        <v>0.26</v>
      </c>
      <c r="L2914" s="104">
        <v>1.81</v>
      </c>
      <c r="M2914" s="105">
        <v>30.4</v>
      </c>
      <c r="N2914" s="76">
        <f t="shared" si="88"/>
        <v>-0.25999999999999757</v>
      </c>
    </row>
    <row r="2915" spans="1:14" x14ac:dyDescent="0.25">
      <c r="A2915" s="100">
        <v>1877</v>
      </c>
      <c r="B2915" s="107">
        <v>35480</v>
      </c>
      <c r="C2915" s="121">
        <v>418.18</v>
      </c>
      <c r="D2915" s="122">
        <v>348.52</v>
      </c>
      <c r="E2915" s="122">
        <f t="shared" si="87"/>
        <v>48.271468144044313</v>
      </c>
      <c r="F2915" s="77">
        <v>2.88</v>
      </c>
      <c r="G2915" s="77">
        <v>0</v>
      </c>
      <c r="H2915" s="77">
        <v>0</v>
      </c>
      <c r="J2915" s="77">
        <f t="shared" si="86"/>
        <v>2.88</v>
      </c>
      <c r="K2915" s="103">
        <v>1.48</v>
      </c>
      <c r="L2915" s="104">
        <v>1.58</v>
      </c>
      <c r="M2915" s="105">
        <v>5.5</v>
      </c>
      <c r="N2915" s="76">
        <f t="shared" si="88"/>
        <v>1.4800000000000226</v>
      </c>
    </row>
    <row r="2916" spans="1:14" x14ac:dyDescent="0.25">
      <c r="A2916" s="100">
        <v>1878</v>
      </c>
      <c r="B2916" s="107">
        <v>35481</v>
      </c>
      <c r="C2916" s="121">
        <v>418.08</v>
      </c>
      <c r="D2916" s="122">
        <v>347.12</v>
      </c>
      <c r="E2916" s="122">
        <f t="shared" si="87"/>
        <v>48.077562326869803</v>
      </c>
      <c r="F2916" s="77">
        <v>2.82</v>
      </c>
      <c r="G2916" s="77">
        <v>0</v>
      </c>
      <c r="H2916" s="77">
        <v>0</v>
      </c>
      <c r="J2916" s="77">
        <f t="shared" si="86"/>
        <v>2.82</v>
      </c>
      <c r="K2916" s="103">
        <v>0.12</v>
      </c>
      <c r="L2916" s="104">
        <v>1.94</v>
      </c>
      <c r="M2916" s="105">
        <v>0</v>
      </c>
      <c r="N2916" s="76">
        <f t="shared" si="88"/>
        <v>-0.11999999999999789</v>
      </c>
    </row>
    <row r="2917" spans="1:14" x14ac:dyDescent="0.25">
      <c r="A2917" s="100">
        <v>1879</v>
      </c>
      <c r="B2917" s="107">
        <v>35482</v>
      </c>
      <c r="C2917" s="121">
        <v>417.87</v>
      </c>
      <c r="D2917" s="122">
        <v>344.18</v>
      </c>
      <c r="E2917" s="122">
        <f t="shared" si="87"/>
        <v>47.670360110803323</v>
      </c>
      <c r="F2917" s="77">
        <v>2.29</v>
      </c>
      <c r="G2917" s="77">
        <v>0</v>
      </c>
      <c r="H2917" s="77">
        <v>0</v>
      </c>
      <c r="J2917" s="77">
        <f t="shared" si="86"/>
        <v>2.29</v>
      </c>
      <c r="K2917" s="103">
        <v>0.09</v>
      </c>
      <c r="L2917" s="104">
        <v>1.27</v>
      </c>
      <c r="M2917" s="105">
        <v>0</v>
      </c>
      <c r="N2917" s="76">
        <f t="shared" si="88"/>
        <v>-8.9999999999995417E-2</v>
      </c>
    </row>
    <row r="2918" spans="1:14" x14ac:dyDescent="0.25">
      <c r="A2918" s="100">
        <v>1880</v>
      </c>
      <c r="B2918" s="107">
        <v>35483</v>
      </c>
      <c r="C2918" s="121">
        <v>417.7</v>
      </c>
      <c r="D2918" s="122">
        <v>341.8</v>
      </c>
      <c r="E2918" s="122">
        <f t="shared" si="87"/>
        <v>47.340720221606652</v>
      </c>
      <c r="F2918" s="77">
        <v>2.66</v>
      </c>
      <c r="G2918" s="77">
        <v>0</v>
      </c>
      <c r="H2918" s="77">
        <v>0</v>
      </c>
      <c r="J2918" s="77">
        <f t="shared" si="86"/>
        <v>2.66</v>
      </c>
      <c r="K2918" s="103">
        <v>0.18</v>
      </c>
      <c r="L2918" s="104">
        <v>1.48</v>
      </c>
      <c r="M2918" s="105">
        <v>0</v>
      </c>
      <c r="N2918" s="76">
        <f t="shared" si="88"/>
        <v>-0.18000000000003169</v>
      </c>
    </row>
    <row r="2919" spans="1:14" x14ac:dyDescent="0.25">
      <c r="A2919" s="100">
        <v>1881</v>
      </c>
      <c r="B2919" s="107">
        <v>35484</v>
      </c>
      <c r="C2919" s="121">
        <v>417.49</v>
      </c>
      <c r="D2919" s="122">
        <v>338.96</v>
      </c>
      <c r="E2919" s="122">
        <f t="shared" si="87"/>
        <v>46.94736842105263</v>
      </c>
      <c r="F2919" s="77">
        <v>2.11</v>
      </c>
      <c r="G2919" s="77">
        <v>0</v>
      </c>
      <c r="H2919" s="77">
        <v>0</v>
      </c>
      <c r="J2919" s="77">
        <f t="shared" si="86"/>
        <v>2.11</v>
      </c>
      <c r="K2919" s="103">
        <v>0.27</v>
      </c>
      <c r="L2919" s="104">
        <v>1.1399999999999999</v>
      </c>
      <c r="M2919" s="105">
        <v>0</v>
      </c>
      <c r="N2919" s="76">
        <f t="shared" si="88"/>
        <v>-0.26999999999999558</v>
      </c>
    </row>
    <row r="2920" spans="1:14" x14ac:dyDescent="0.25">
      <c r="A2920" s="100">
        <v>1882</v>
      </c>
      <c r="B2920" s="107">
        <v>35485</v>
      </c>
      <c r="C2920" s="121">
        <v>417.32</v>
      </c>
      <c r="D2920" s="122">
        <v>336.58</v>
      </c>
      <c r="E2920" s="122">
        <f t="shared" si="87"/>
        <v>46.617728531855953</v>
      </c>
      <c r="F2920" s="77">
        <v>2.52</v>
      </c>
      <c r="G2920" s="77">
        <v>0</v>
      </c>
      <c r="H2920" s="77">
        <v>0</v>
      </c>
      <c r="J2920" s="77">
        <f t="shared" si="86"/>
        <v>2.52</v>
      </c>
      <c r="K2920" s="103">
        <v>0.46</v>
      </c>
      <c r="L2920" s="104">
        <v>1.42</v>
      </c>
      <c r="M2920" s="105">
        <v>0</v>
      </c>
      <c r="N2920" s="76">
        <f t="shared" si="88"/>
        <v>-0.45999999999996133</v>
      </c>
    </row>
    <row r="2921" spans="1:14" x14ac:dyDescent="0.25">
      <c r="A2921" s="100">
        <v>1883</v>
      </c>
      <c r="B2921" s="107">
        <v>35486</v>
      </c>
      <c r="C2921" s="121">
        <v>417.1</v>
      </c>
      <c r="D2921" s="122">
        <v>333.6</v>
      </c>
      <c r="E2921" s="122">
        <f t="shared" si="87"/>
        <v>46.204986149584492</v>
      </c>
      <c r="F2921" s="77">
        <v>3.21</v>
      </c>
      <c r="G2921" s="77">
        <v>0</v>
      </c>
      <c r="H2921" s="77">
        <v>0</v>
      </c>
      <c r="J2921" s="77">
        <f t="shared" si="86"/>
        <v>3.21</v>
      </c>
      <c r="K2921" s="103">
        <v>0.4</v>
      </c>
      <c r="L2921" s="104">
        <v>1.74</v>
      </c>
      <c r="M2921" s="105">
        <v>0</v>
      </c>
      <c r="N2921" s="76">
        <f t="shared" si="88"/>
        <v>-0.40000000000001368</v>
      </c>
    </row>
    <row r="2922" spans="1:14" x14ac:dyDescent="0.25">
      <c r="A2922" s="100">
        <v>1884</v>
      </c>
      <c r="B2922" s="107">
        <v>35487</v>
      </c>
      <c r="C2922" s="121">
        <v>416.83</v>
      </c>
      <c r="D2922" s="122">
        <v>329.99</v>
      </c>
      <c r="E2922" s="122">
        <f t="shared" si="87"/>
        <v>45.704986149584485</v>
      </c>
      <c r="F2922" s="77">
        <v>3.32</v>
      </c>
      <c r="G2922" s="77">
        <v>0</v>
      </c>
      <c r="H2922" s="77">
        <v>0</v>
      </c>
      <c r="J2922" s="77">
        <f t="shared" si="86"/>
        <v>3.32</v>
      </c>
      <c r="K2922" s="103">
        <v>0.42</v>
      </c>
      <c r="L2922" s="104">
        <v>1.8</v>
      </c>
      <c r="M2922" s="105">
        <v>0</v>
      </c>
      <c r="N2922" s="76">
        <f t="shared" si="88"/>
        <v>-0.42000000000000925</v>
      </c>
    </row>
    <row r="2923" spans="1:14" x14ac:dyDescent="0.25">
      <c r="A2923" s="100">
        <v>1885</v>
      </c>
      <c r="B2923" s="107">
        <v>35488</v>
      </c>
      <c r="C2923" s="121">
        <v>416.55</v>
      </c>
      <c r="D2923" s="122">
        <v>326.25</v>
      </c>
      <c r="E2923" s="122">
        <f t="shared" si="87"/>
        <v>45.186980609418285</v>
      </c>
      <c r="F2923" s="77">
        <v>3.38</v>
      </c>
      <c r="G2923" s="77">
        <v>0</v>
      </c>
      <c r="H2923" s="77">
        <v>0</v>
      </c>
      <c r="J2923" s="77">
        <f t="shared" si="86"/>
        <v>3.38</v>
      </c>
      <c r="K2923" s="103">
        <v>0.62</v>
      </c>
      <c r="L2923" s="104">
        <v>1.88</v>
      </c>
      <c r="M2923" s="105">
        <v>0</v>
      </c>
      <c r="N2923" s="76">
        <f t="shared" si="88"/>
        <v>-0.62000000000000011</v>
      </c>
    </row>
    <row r="2924" spans="1:14" x14ac:dyDescent="0.25">
      <c r="A2924" s="100">
        <v>1886</v>
      </c>
      <c r="B2924" s="107">
        <v>35489</v>
      </c>
      <c r="C2924" s="121">
        <v>416.25</v>
      </c>
      <c r="D2924" s="122">
        <v>322.25</v>
      </c>
      <c r="E2924" s="122">
        <f t="shared" si="87"/>
        <v>44.632963988919663</v>
      </c>
      <c r="F2924" s="77">
        <v>3.5</v>
      </c>
      <c r="G2924" s="77">
        <v>0</v>
      </c>
      <c r="H2924" s="77">
        <v>0</v>
      </c>
      <c r="J2924" s="77">
        <f t="shared" si="86"/>
        <v>3.5</v>
      </c>
      <c r="K2924" s="103">
        <v>0.4</v>
      </c>
      <c r="L2924" s="104">
        <v>1.88</v>
      </c>
      <c r="M2924" s="105">
        <v>9.3000000000000007</v>
      </c>
      <c r="N2924" s="76">
        <f t="shared" si="88"/>
        <v>-0.39999999999997726</v>
      </c>
    </row>
    <row r="2925" spans="1:14" x14ac:dyDescent="0.25">
      <c r="A2925" s="100">
        <v>1887</v>
      </c>
      <c r="B2925" s="107">
        <v>35490</v>
      </c>
      <c r="C2925" s="121">
        <v>415.95</v>
      </c>
      <c r="D2925" s="122">
        <v>318.35000000000002</v>
      </c>
      <c r="E2925" s="122">
        <f t="shared" si="87"/>
        <v>44.092797783933527</v>
      </c>
      <c r="F2925" s="77">
        <v>2.4900000000000002</v>
      </c>
      <c r="G2925" s="77">
        <v>0</v>
      </c>
      <c r="H2925" s="77">
        <v>0</v>
      </c>
      <c r="J2925" s="77">
        <f t="shared" si="86"/>
        <v>2.4900000000000002</v>
      </c>
      <c r="K2925" s="103">
        <v>0.41</v>
      </c>
      <c r="L2925" s="104">
        <v>1.34</v>
      </c>
      <c r="M2925" s="105">
        <v>7</v>
      </c>
      <c r="N2925" s="76">
        <f t="shared" si="88"/>
        <v>0.40999999999995929</v>
      </c>
    </row>
    <row r="2926" spans="1:14" x14ac:dyDescent="0.25">
      <c r="A2926" s="100">
        <v>1888</v>
      </c>
      <c r="B2926" s="107">
        <v>35491</v>
      </c>
      <c r="C2926" s="121">
        <v>415.79</v>
      </c>
      <c r="D2926" s="122">
        <v>316.27</v>
      </c>
      <c r="E2926" s="122">
        <f t="shared" si="87"/>
        <v>43.80470914127423</v>
      </c>
      <c r="F2926" s="77">
        <v>2.2799999999999998</v>
      </c>
      <c r="G2926" s="77">
        <v>0</v>
      </c>
      <c r="H2926" s="77">
        <v>0</v>
      </c>
      <c r="J2926" s="77">
        <f t="shared" si="86"/>
        <v>2.2799999999999998</v>
      </c>
      <c r="K2926" s="103">
        <v>0.2</v>
      </c>
      <c r="L2926" s="104">
        <v>1.2</v>
      </c>
      <c r="M2926" s="105">
        <v>3.6</v>
      </c>
      <c r="N2926" s="76">
        <f t="shared" si="88"/>
        <v>0.20000000000001572</v>
      </c>
    </row>
    <row r="2927" spans="1:14" x14ac:dyDescent="0.25">
      <c r="A2927" s="100">
        <v>1889</v>
      </c>
      <c r="B2927" s="107">
        <v>35492</v>
      </c>
      <c r="C2927" s="121">
        <v>415.63</v>
      </c>
      <c r="D2927" s="122">
        <v>314.19</v>
      </c>
      <c r="E2927" s="122">
        <f t="shared" si="87"/>
        <v>43.516620498614962</v>
      </c>
      <c r="F2927" s="77">
        <v>3.19</v>
      </c>
      <c r="G2927" s="77">
        <v>0</v>
      </c>
      <c r="H2927" s="77">
        <v>0</v>
      </c>
      <c r="J2927" s="77">
        <f t="shared" si="86"/>
        <v>3.19</v>
      </c>
      <c r="K2927" s="103">
        <v>0.32</v>
      </c>
      <c r="L2927" s="104">
        <v>1.76</v>
      </c>
      <c r="M2927" s="105">
        <v>0</v>
      </c>
      <c r="N2927" s="76">
        <f t="shared" si="88"/>
        <v>-0.32999999999998186</v>
      </c>
    </row>
    <row r="2928" spans="1:14" x14ac:dyDescent="0.25">
      <c r="A2928" s="100">
        <v>1890</v>
      </c>
      <c r="B2928" s="107">
        <v>35493</v>
      </c>
      <c r="C2928" s="121">
        <v>415.36</v>
      </c>
      <c r="D2928" s="122">
        <v>310.67</v>
      </c>
      <c r="E2928" s="122">
        <f t="shared" si="87"/>
        <v>43.029085872576175</v>
      </c>
      <c r="F2928" s="77">
        <v>3.26</v>
      </c>
      <c r="G2928" s="77">
        <v>0</v>
      </c>
      <c r="H2928" s="77">
        <v>0</v>
      </c>
      <c r="J2928" s="77">
        <f t="shared" si="86"/>
        <v>3.26</v>
      </c>
      <c r="K2928" s="103">
        <v>0.28000000000000003</v>
      </c>
      <c r="L2928" s="104">
        <v>1.76</v>
      </c>
      <c r="M2928" s="105">
        <v>0</v>
      </c>
      <c r="N2928" s="76">
        <f t="shared" si="88"/>
        <v>-0.27000000000002977</v>
      </c>
    </row>
    <row r="2929" spans="1:14" x14ac:dyDescent="0.25">
      <c r="A2929" s="100">
        <v>1891</v>
      </c>
      <c r="B2929" s="107">
        <v>35494</v>
      </c>
      <c r="C2929" s="121">
        <v>415.08</v>
      </c>
      <c r="D2929" s="122">
        <v>307.14</v>
      </c>
      <c r="E2929" s="122">
        <f t="shared" si="87"/>
        <v>42.540166204986143</v>
      </c>
      <c r="F2929" s="77">
        <v>3.35</v>
      </c>
      <c r="G2929" s="77">
        <v>0</v>
      </c>
      <c r="H2929" s="77">
        <v>0</v>
      </c>
      <c r="J2929" s="77">
        <f t="shared" si="86"/>
        <v>3.35</v>
      </c>
      <c r="K2929" s="103">
        <v>0.31</v>
      </c>
      <c r="L2929" s="104">
        <v>1.77</v>
      </c>
      <c r="M2929" s="105">
        <v>0</v>
      </c>
      <c r="N2929" s="76">
        <f t="shared" si="88"/>
        <v>-0.30999999999996808</v>
      </c>
    </row>
    <row r="2930" spans="1:14" x14ac:dyDescent="0.25">
      <c r="A2930" s="100">
        <v>1892</v>
      </c>
      <c r="B2930" s="107">
        <v>35495</v>
      </c>
      <c r="C2930" s="121">
        <v>414.79</v>
      </c>
      <c r="D2930" s="122">
        <v>303.48</v>
      </c>
      <c r="E2930" s="122">
        <f t="shared" si="87"/>
        <v>42.033240997229917</v>
      </c>
      <c r="F2930" s="77">
        <v>3.49</v>
      </c>
      <c r="G2930" s="77">
        <v>0</v>
      </c>
      <c r="H2930" s="77">
        <v>0</v>
      </c>
      <c r="J2930" s="77">
        <f t="shared" ref="J2930:J2993" si="89">SUM(F2930:H2930)</f>
        <v>3.49</v>
      </c>
      <c r="K2930" s="103">
        <v>1.24</v>
      </c>
      <c r="L2930" s="104">
        <v>1.86</v>
      </c>
      <c r="M2930" s="105">
        <v>25</v>
      </c>
      <c r="N2930" s="76">
        <f t="shared" si="88"/>
        <v>1.2400000000000002</v>
      </c>
    </row>
    <row r="2931" spans="1:14" x14ac:dyDescent="0.25">
      <c r="A2931" s="100">
        <v>1893</v>
      </c>
      <c r="B2931" s="107">
        <v>35496</v>
      </c>
      <c r="C2931" s="121">
        <v>414.61</v>
      </c>
      <c r="D2931" s="122">
        <v>301.23</v>
      </c>
      <c r="E2931" s="122">
        <f t="shared" ref="E2931:E2994" si="90">(D2931/722)*100</f>
        <v>41.721606648199447</v>
      </c>
      <c r="F2931" s="77">
        <v>3.25</v>
      </c>
      <c r="G2931" s="77">
        <v>0</v>
      </c>
      <c r="H2931" s="77">
        <v>0</v>
      </c>
      <c r="J2931" s="77">
        <f t="shared" si="89"/>
        <v>3.25</v>
      </c>
      <c r="K2931" s="103">
        <v>0.02</v>
      </c>
      <c r="L2931" s="104">
        <v>1.77</v>
      </c>
      <c r="M2931" s="105">
        <v>0</v>
      </c>
      <c r="N2931" s="76">
        <f t="shared" si="88"/>
        <v>1.999999999998181E-2</v>
      </c>
    </row>
    <row r="2932" spans="1:14" x14ac:dyDescent="0.25">
      <c r="A2932" s="100">
        <v>1894</v>
      </c>
      <c r="B2932" s="107">
        <v>35497</v>
      </c>
      <c r="C2932" s="121">
        <v>414.35</v>
      </c>
      <c r="D2932" s="122">
        <v>298</v>
      </c>
      <c r="E2932" s="122">
        <f t="shared" si="90"/>
        <v>41.274238227146817</v>
      </c>
      <c r="F2932" s="77">
        <v>3.04</v>
      </c>
      <c r="G2932" s="77">
        <v>0</v>
      </c>
      <c r="H2932" s="77">
        <v>0</v>
      </c>
      <c r="J2932" s="77">
        <f t="shared" si="89"/>
        <v>3.04</v>
      </c>
      <c r="K2932" s="103">
        <v>0.06</v>
      </c>
      <c r="L2932" s="104">
        <v>1.57</v>
      </c>
      <c r="M2932" s="105">
        <v>0</v>
      </c>
      <c r="N2932" s="76">
        <f t="shared" si="88"/>
        <v>99.819999999999979</v>
      </c>
    </row>
    <row r="2933" spans="1:14" x14ac:dyDescent="0.25">
      <c r="A2933" s="100">
        <v>1895</v>
      </c>
      <c r="B2933" s="107">
        <v>35498</v>
      </c>
      <c r="C2933" s="121">
        <v>414.09</v>
      </c>
      <c r="D2933" s="122">
        <v>394.78</v>
      </c>
      <c r="E2933" s="122">
        <f t="shared" si="90"/>
        <v>54.6786703601108</v>
      </c>
      <c r="F2933" s="77">
        <v>3.12</v>
      </c>
      <c r="G2933" s="77">
        <v>0</v>
      </c>
      <c r="H2933" s="77">
        <v>0</v>
      </c>
      <c r="J2933" s="77">
        <f t="shared" si="89"/>
        <v>3.12</v>
      </c>
      <c r="K2933" s="103">
        <v>0.48</v>
      </c>
      <c r="L2933" s="104">
        <v>1.56</v>
      </c>
      <c r="M2933" s="105">
        <v>0</v>
      </c>
      <c r="N2933" s="76">
        <f t="shared" si="88"/>
        <v>-100.47999999999996</v>
      </c>
    </row>
    <row r="2934" spans="1:14" x14ac:dyDescent="0.25">
      <c r="A2934" s="100">
        <v>1896</v>
      </c>
      <c r="B2934" s="107">
        <v>35499</v>
      </c>
      <c r="C2934" s="121">
        <v>413.79</v>
      </c>
      <c r="D2934" s="122">
        <v>291.18</v>
      </c>
      <c r="E2934" s="122">
        <f t="shared" si="90"/>
        <v>40.329639889196677</v>
      </c>
      <c r="F2934" s="77">
        <v>3.37</v>
      </c>
      <c r="G2934" s="77">
        <v>0</v>
      </c>
      <c r="H2934" s="77">
        <v>0</v>
      </c>
      <c r="J2934" s="77">
        <f t="shared" si="89"/>
        <v>3.37</v>
      </c>
      <c r="K2934" s="103">
        <v>0.23</v>
      </c>
      <c r="L2934" s="104">
        <v>1.74</v>
      </c>
      <c r="M2934" s="105">
        <v>0</v>
      </c>
      <c r="N2934" s="76">
        <f t="shared" si="88"/>
        <v>-0.23000000000002263</v>
      </c>
    </row>
    <row r="2935" spans="1:14" x14ac:dyDescent="0.25">
      <c r="A2935" s="100">
        <v>1897</v>
      </c>
      <c r="B2935" s="107">
        <v>35500</v>
      </c>
      <c r="C2935" s="121">
        <v>413.49</v>
      </c>
      <c r="D2935" s="122">
        <v>287.58</v>
      </c>
      <c r="E2935" s="122">
        <f t="shared" si="90"/>
        <v>39.831024930747922</v>
      </c>
      <c r="F2935" s="77">
        <v>4.3499999999999996</v>
      </c>
      <c r="G2935" s="77">
        <v>0</v>
      </c>
      <c r="H2935" s="77">
        <v>0</v>
      </c>
      <c r="J2935" s="77">
        <f t="shared" si="89"/>
        <v>4.3499999999999996</v>
      </c>
      <c r="K2935" s="103">
        <v>0.33</v>
      </c>
      <c r="L2935" s="104">
        <v>2.13</v>
      </c>
      <c r="M2935" s="105">
        <v>0</v>
      </c>
      <c r="N2935" s="76">
        <f t="shared" si="88"/>
        <v>-0.33000000000000718</v>
      </c>
    </row>
    <row r="2936" spans="1:14" x14ac:dyDescent="0.25">
      <c r="A2936" s="100">
        <v>1898</v>
      </c>
      <c r="B2936" s="107">
        <v>35501</v>
      </c>
      <c r="C2936" s="121">
        <v>413.1</v>
      </c>
      <c r="D2936" s="122">
        <v>282.89999999999998</v>
      </c>
      <c r="E2936" s="122">
        <f t="shared" si="90"/>
        <v>39.182825484764535</v>
      </c>
      <c r="F2936" s="77">
        <v>5.26</v>
      </c>
      <c r="G2936" s="77">
        <v>0</v>
      </c>
      <c r="H2936" s="77">
        <v>0</v>
      </c>
      <c r="J2936" s="77">
        <f t="shared" si="89"/>
        <v>5.26</v>
      </c>
      <c r="K2936" s="103">
        <v>0.66</v>
      </c>
      <c r="L2936" s="104">
        <v>2.56</v>
      </c>
      <c r="M2936" s="105">
        <v>0</v>
      </c>
      <c r="N2936" s="76">
        <f t="shared" si="88"/>
        <v>-0.65999999999995929</v>
      </c>
    </row>
    <row r="2937" spans="1:14" x14ac:dyDescent="0.25">
      <c r="A2937" s="100">
        <v>1899</v>
      </c>
      <c r="B2937" s="107">
        <v>35502</v>
      </c>
      <c r="C2937" s="121">
        <v>412.59</v>
      </c>
      <c r="D2937" s="122">
        <v>276.98</v>
      </c>
      <c r="E2937" s="122">
        <f t="shared" si="90"/>
        <v>38.362880886426595</v>
      </c>
      <c r="F2937" s="77">
        <v>5.34</v>
      </c>
      <c r="G2937" s="77">
        <v>0</v>
      </c>
      <c r="H2937" s="77">
        <v>0</v>
      </c>
      <c r="J2937" s="77">
        <f t="shared" si="89"/>
        <v>5.34</v>
      </c>
      <c r="K2937" s="103">
        <v>0.34</v>
      </c>
      <c r="L2937" s="104">
        <v>2.59</v>
      </c>
      <c r="M2937" s="105">
        <v>0</v>
      </c>
      <c r="N2937" s="76">
        <f t="shared" si="88"/>
        <v>-0.34000000000000696</v>
      </c>
    </row>
    <row r="2938" spans="1:14" x14ac:dyDescent="0.25">
      <c r="A2938" s="100">
        <v>1900</v>
      </c>
      <c r="B2938" s="107">
        <v>35503</v>
      </c>
      <c r="C2938" s="121">
        <v>412.08</v>
      </c>
      <c r="D2938" s="122">
        <v>271.3</v>
      </c>
      <c r="E2938" s="122">
        <f t="shared" si="90"/>
        <v>37.576177285318565</v>
      </c>
      <c r="F2938" s="77">
        <v>6.14</v>
      </c>
      <c r="G2938" s="77">
        <v>0</v>
      </c>
      <c r="H2938" s="77">
        <v>0</v>
      </c>
      <c r="J2938" s="77">
        <f t="shared" si="89"/>
        <v>6.14</v>
      </c>
      <c r="K2938" s="103">
        <v>0.01</v>
      </c>
      <c r="L2938" s="104">
        <v>3.52</v>
      </c>
      <c r="M2938" s="105">
        <v>0</v>
      </c>
      <c r="N2938" s="76">
        <f t="shared" si="88"/>
        <v>-5.9999999999988951E-2</v>
      </c>
    </row>
    <row r="2939" spans="1:14" x14ac:dyDescent="0.25">
      <c r="A2939" s="100">
        <v>1901</v>
      </c>
      <c r="B2939" s="107">
        <v>35504</v>
      </c>
      <c r="C2939" s="121">
        <v>411.55</v>
      </c>
      <c r="D2939" s="122">
        <v>265.10000000000002</v>
      </c>
      <c r="E2939" s="122">
        <f t="shared" si="90"/>
        <v>36.717451523545705</v>
      </c>
      <c r="F2939" s="77">
        <v>4.9400000000000004</v>
      </c>
      <c r="G2939" s="77">
        <v>0</v>
      </c>
      <c r="H2939" s="77">
        <v>0</v>
      </c>
      <c r="J2939" s="77">
        <f t="shared" si="89"/>
        <v>4.9400000000000004</v>
      </c>
      <c r="K2939" s="103">
        <v>0.17</v>
      </c>
      <c r="L2939" s="104">
        <v>2.67</v>
      </c>
      <c r="M2939" s="105">
        <v>0</v>
      </c>
      <c r="N2939" s="76">
        <f t="shared" si="88"/>
        <v>-0.17000000000001325</v>
      </c>
    </row>
    <row r="2940" spans="1:14" x14ac:dyDescent="0.25">
      <c r="A2940" s="100">
        <v>1902</v>
      </c>
      <c r="B2940" s="107">
        <v>35505</v>
      </c>
      <c r="C2940" s="121">
        <v>411.09</v>
      </c>
      <c r="D2940" s="122">
        <v>259.99</v>
      </c>
      <c r="E2940" s="122">
        <f t="shared" si="90"/>
        <v>36.00969529085873</v>
      </c>
      <c r="F2940" s="77">
        <v>3.98</v>
      </c>
      <c r="G2940" s="77">
        <v>0</v>
      </c>
      <c r="H2940" s="77">
        <v>0</v>
      </c>
      <c r="J2940" s="77">
        <f t="shared" si="89"/>
        <v>3.98</v>
      </c>
      <c r="K2940" s="103">
        <v>0.09</v>
      </c>
      <c r="L2940" s="104">
        <v>1.92</v>
      </c>
      <c r="M2940" s="105">
        <v>0</v>
      </c>
      <c r="N2940" s="76">
        <f t="shared" si="88"/>
        <v>-9.0000000000021618E-2</v>
      </c>
    </row>
    <row r="2941" spans="1:14" x14ac:dyDescent="0.25">
      <c r="A2941" s="100">
        <v>1903</v>
      </c>
      <c r="B2941" s="107">
        <v>35506</v>
      </c>
      <c r="C2941" s="121">
        <v>410.72</v>
      </c>
      <c r="D2941" s="122">
        <v>255.92</v>
      </c>
      <c r="E2941" s="122">
        <f t="shared" si="90"/>
        <v>35.445983379501385</v>
      </c>
      <c r="F2941" s="77">
        <v>4.84</v>
      </c>
      <c r="G2941" s="77">
        <v>0</v>
      </c>
      <c r="H2941" s="77">
        <v>0</v>
      </c>
      <c r="J2941" s="77">
        <f t="shared" si="89"/>
        <v>4.84</v>
      </c>
      <c r="K2941" s="103">
        <v>0.18</v>
      </c>
      <c r="L2941" s="104">
        <v>2.2799999999999998</v>
      </c>
      <c r="M2941" s="105">
        <v>0</v>
      </c>
      <c r="N2941" s="76">
        <f t="shared" si="88"/>
        <v>-0.17999999999998195</v>
      </c>
    </row>
    <row r="2942" spans="1:14" x14ac:dyDescent="0.25">
      <c r="A2942" s="100">
        <v>1904</v>
      </c>
      <c r="B2942" s="107">
        <v>35507</v>
      </c>
      <c r="C2942" s="121">
        <v>410.25</v>
      </c>
      <c r="D2942" s="122">
        <v>250.9</v>
      </c>
      <c r="E2942" s="122">
        <f t="shared" si="90"/>
        <v>34.750692520775623</v>
      </c>
      <c r="F2942" s="77">
        <v>5.28</v>
      </c>
      <c r="G2942" s="77">
        <v>0</v>
      </c>
      <c r="H2942" s="77">
        <v>0</v>
      </c>
      <c r="J2942" s="77">
        <f t="shared" si="89"/>
        <v>5.28</v>
      </c>
      <c r="K2942" s="103">
        <v>0.38</v>
      </c>
      <c r="L2942" s="104">
        <v>2.5</v>
      </c>
      <c r="M2942" s="105">
        <v>0</v>
      </c>
      <c r="N2942" s="76">
        <f t="shared" si="88"/>
        <v>0.37999999999999456</v>
      </c>
    </row>
    <row r="2943" spans="1:14" x14ac:dyDescent="0.25">
      <c r="A2943" s="100">
        <v>1905</v>
      </c>
      <c r="B2943" s="107">
        <v>35508</v>
      </c>
      <c r="C2943" s="121">
        <v>409.7</v>
      </c>
      <c r="D2943" s="122">
        <v>246</v>
      </c>
      <c r="E2943" s="122">
        <f t="shared" si="90"/>
        <v>34.072022160664822</v>
      </c>
      <c r="F2943" s="77">
        <v>4.4800000000000004</v>
      </c>
      <c r="G2943" s="77">
        <v>0</v>
      </c>
      <c r="H2943" s="77">
        <v>0</v>
      </c>
      <c r="J2943" s="77">
        <f t="shared" si="89"/>
        <v>4.4800000000000004</v>
      </c>
      <c r="K2943" s="103">
        <v>0.42</v>
      </c>
      <c r="L2943" s="104">
        <v>2.14</v>
      </c>
      <c r="M2943" s="105">
        <v>0</v>
      </c>
      <c r="N2943" s="76">
        <f t="shared" si="88"/>
        <v>-1.3200000000000109</v>
      </c>
    </row>
    <row r="2944" spans="1:14" x14ac:dyDescent="0.25">
      <c r="A2944" s="100">
        <v>1906</v>
      </c>
      <c r="B2944" s="107">
        <v>35509</v>
      </c>
      <c r="C2944" s="121">
        <v>409.23</v>
      </c>
      <c r="D2944" s="122">
        <v>240.2</v>
      </c>
      <c r="E2944" s="122">
        <f t="shared" si="90"/>
        <v>33.268698060941823</v>
      </c>
      <c r="F2944" s="77">
        <v>5.23</v>
      </c>
      <c r="G2944" s="77">
        <v>0</v>
      </c>
      <c r="H2944" s="77">
        <v>0</v>
      </c>
      <c r="J2944" s="77">
        <f t="shared" si="89"/>
        <v>5.23</v>
      </c>
      <c r="K2944" s="103">
        <v>0.27</v>
      </c>
      <c r="L2944" s="104">
        <v>2.38</v>
      </c>
      <c r="M2944" s="105">
        <v>0</v>
      </c>
      <c r="N2944" s="76">
        <f t="shared" si="88"/>
        <v>-0.26999999999999957</v>
      </c>
    </row>
    <row r="2945" spans="1:14" x14ac:dyDescent="0.25">
      <c r="A2945" s="100">
        <v>1907</v>
      </c>
      <c r="B2945" s="107">
        <v>35510</v>
      </c>
      <c r="C2945" s="121">
        <v>408.69</v>
      </c>
      <c r="D2945" s="122">
        <v>234.7</v>
      </c>
      <c r="E2945" s="122">
        <f t="shared" si="90"/>
        <v>32.506925207756233</v>
      </c>
      <c r="F2945" s="77">
        <v>3.57</v>
      </c>
      <c r="G2945" s="77">
        <v>0</v>
      </c>
      <c r="H2945" s="77">
        <v>0</v>
      </c>
      <c r="J2945" s="77">
        <f t="shared" si="89"/>
        <v>3.57</v>
      </c>
      <c r="K2945" s="103">
        <v>7.0000000000000007E-2</v>
      </c>
      <c r="L2945" s="104">
        <v>1.73</v>
      </c>
      <c r="M2945" s="105">
        <v>0</v>
      </c>
      <c r="N2945" s="76">
        <f t="shared" si="88"/>
        <v>6.999999999999984E-2</v>
      </c>
    </row>
    <row r="2946" spans="1:14" x14ac:dyDescent="0.25">
      <c r="A2946" s="100">
        <v>1908</v>
      </c>
      <c r="B2946" s="107">
        <v>35511</v>
      </c>
      <c r="C2946" s="121">
        <v>408.34</v>
      </c>
      <c r="D2946" s="122">
        <v>231.2</v>
      </c>
      <c r="E2946" s="122">
        <f t="shared" si="90"/>
        <v>32.022160664819943</v>
      </c>
      <c r="F2946" s="77">
        <v>3.7</v>
      </c>
      <c r="G2946" s="77">
        <v>0</v>
      </c>
      <c r="H2946" s="77">
        <v>0</v>
      </c>
      <c r="J2946" s="77">
        <f t="shared" si="89"/>
        <v>3.7</v>
      </c>
      <c r="K2946" s="103">
        <v>0.3</v>
      </c>
      <c r="L2946" s="104">
        <v>1.71</v>
      </c>
      <c r="M2946" s="105">
        <v>0</v>
      </c>
      <c r="N2946" s="76">
        <f t="shared" si="88"/>
        <v>-0.29999999999999982</v>
      </c>
    </row>
    <row r="2947" spans="1:14" x14ac:dyDescent="0.25">
      <c r="A2947" s="100">
        <v>1909</v>
      </c>
      <c r="B2947" s="107">
        <v>35512</v>
      </c>
      <c r="C2947" s="121">
        <v>407.93</v>
      </c>
      <c r="D2947" s="122">
        <v>227.2</v>
      </c>
      <c r="E2947" s="122">
        <f t="shared" si="90"/>
        <v>31.468144044321328</v>
      </c>
      <c r="F2947" s="77">
        <v>3.25</v>
      </c>
      <c r="G2947" s="77">
        <v>0</v>
      </c>
      <c r="H2947" s="77">
        <v>0</v>
      </c>
      <c r="J2947" s="77">
        <f t="shared" si="89"/>
        <v>3.25</v>
      </c>
      <c r="K2947" s="103">
        <v>0.25</v>
      </c>
      <c r="L2947" s="104">
        <v>1.6</v>
      </c>
      <c r="M2947" s="105">
        <v>0</v>
      </c>
      <c r="N2947" s="76">
        <f t="shared" si="88"/>
        <v>-0.25</v>
      </c>
    </row>
    <row r="2948" spans="1:14" x14ac:dyDescent="0.25">
      <c r="A2948" s="100">
        <v>1910</v>
      </c>
      <c r="B2948" s="107">
        <v>35513</v>
      </c>
      <c r="C2948" s="121">
        <v>407.57</v>
      </c>
      <c r="D2948" s="122">
        <v>223.7</v>
      </c>
      <c r="E2948" s="122">
        <f t="shared" si="90"/>
        <v>30.983379501385038</v>
      </c>
      <c r="F2948" s="77">
        <v>5.58</v>
      </c>
      <c r="G2948" s="77">
        <v>0</v>
      </c>
      <c r="H2948" s="77">
        <v>0</v>
      </c>
      <c r="J2948" s="77">
        <f t="shared" si="89"/>
        <v>5.58</v>
      </c>
      <c r="K2948" s="103">
        <v>0.19</v>
      </c>
      <c r="L2948" s="104">
        <v>2.58</v>
      </c>
      <c r="M2948" s="105">
        <v>0</v>
      </c>
      <c r="N2948" s="76">
        <f t="shared" si="88"/>
        <v>-0.18999999999998174</v>
      </c>
    </row>
    <row r="2949" spans="1:14" x14ac:dyDescent="0.25">
      <c r="A2949" s="100">
        <v>1911</v>
      </c>
      <c r="B2949" s="107">
        <v>35514</v>
      </c>
      <c r="C2949" s="121">
        <v>406.97</v>
      </c>
      <c r="D2949" s="122">
        <v>217.93</v>
      </c>
      <c r="E2949" s="122">
        <f t="shared" si="90"/>
        <v>30.184210526315791</v>
      </c>
      <c r="F2949" s="77">
        <v>6.51</v>
      </c>
      <c r="G2949" s="77">
        <v>0</v>
      </c>
      <c r="H2949" s="77">
        <v>0</v>
      </c>
      <c r="J2949" s="77">
        <f t="shared" si="89"/>
        <v>6.51</v>
      </c>
      <c r="K2949" s="103">
        <v>0.1</v>
      </c>
      <c r="L2949" s="104">
        <v>2.95</v>
      </c>
      <c r="M2949" s="105">
        <v>0</v>
      </c>
      <c r="N2949" s="76">
        <f t="shared" si="88"/>
        <v>0.1000000000000032</v>
      </c>
    </row>
    <row r="2950" spans="1:14" x14ac:dyDescent="0.25">
      <c r="A2950" s="100">
        <v>1912</v>
      </c>
      <c r="B2950" s="107">
        <v>35515</v>
      </c>
      <c r="C2950" s="121">
        <v>406.28</v>
      </c>
      <c r="D2950" s="122">
        <v>211.52</v>
      </c>
      <c r="E2950" s="122">
        <f t="shared" si="90"/>
        <v>29.296398891966764</v>
      </c>
      <c r="F2950" s="77">
        <v>7</v>
      </c>
      <c r="G2950" s="77">
        <v>0</v>
      </c>
      <c r="H2950" s="77">
        <v>0</v>
      </c>
      <c r="J2950" s="77">
        <f t="shared" si="89"/>
        <v>7</v>
      </c>
      <c r="K2950" s="103">
        <v>0.02</v>
      </c>
      <c r="L2950" s="104">
        <v>3.12</v>
      </c>
      <c r="M2950" s="105">
        <v>0</v>
      </c>
      <c r="N2950" s="76">
        <f t="shared" si="88"/>
        <v>-2.0000000000010232E-2</v>
      </c>
    </row>
    <row r="2951" spans="1:14" x14ac:dyDescent="0.25">
      <c r="A2951" s="100">
        <v>1913</v>
      </c>
      <c r="B2951" s="107">
        <v>35516</v>
      </c>
      <c r="C2951" s="121">
        <v>405.05</v>
      </c>
      <c r="D2951" s="122">
        <v>204.5</v>
      </c>
      <c r="E2951" s="122">
        <f t="shared" si="90"/>
        <v>28.32409972299169</v>
      </c>
      <c r="F2951" s="77">
        <v>5.76</v>
      </c>
      <c r="G2951" s="77">
        <v>0</v>
      </c>
      <c r="H2951" s="77">
        <v>0</v>
      </c>
      <c r="J2951" s="77">
        <f t="shared" si="89"/>
        <v>5.76</v>
      </c>
      <c r="K2951" s="103">
        <v>0.25</v>
      </c>
      <c r="L2951" s="104">
        <v>2.4700000000000002</v>
      </c>
      <c r="M2951" s="105">
        <v>0</v>
      </c>
      <c r="N2951" s="76">
        <f t="shared" si="88"/>
        <v>-0.24999999999999112</v>
      </c>
    </row>
    <row r="2952" spans="1:14" x14ac:dyDescent="0.25">
      <c r="A2952" s="100">
        <v>1914</v>
      </c>
      <c r="B2952" s="107">
        <v>35517</v>
      </c>
      <c r="C2952" s="121">
        <v>404.81</v>
      </c>
      <c r="D2952" s="122">
        <v>198.49</v>
      </c>
      <c r="E2952" s="122">
        <f t="shared" si="90"/>
        <v>27.491689750692522</v>
      </c>
      <c r="F2952" s="77">
        <v>5.35</v>
      </c>
      <c r="G2952" s="77">
        <v>0</v>
      </c>
      <c r="H2952" s="77">
        <v>0</v>
      </c>
      <c r="J2952" s="77">
        <f t="shared" si="89"/>
        <v>5.35</v>
      </c>
      <c r="K2952" s="103">
        <v>0.16</v>
      </c>
      <c r="L2952" s="104">
        <v>2.36</v>
      </c>
      <c r="M2952" s="105">
        <v>0</v>
      </c>
      <c r="N2952" s="76">
        <f t="shared" ref="N2952:N3015" si="91">+D2953-D2952+J2952</f>
        <v>-0.16000000000001968</v>
      </c>
    </row>
    <row r="2953" spans="1:14" x14ac:dyDescent="0.25">
      <c r="A2953" s="100">
        <v>1915</v>
      </c>
      <c r="B2953" s="107">
        <v>35518</v>
      </c>
      <c r="C2953" s="121">
        <v>404.16</v>
      </c>
      <c r="D2953" s="122">
        <v>192.98</v>
      </c>
      <c r="E2953" s="122">
        <f t="shared" si="90"/>
        <v>26.72853185595568</v>
      </c>
      <c r="F2953" s="77">
        <v>4.88</v>
      </c>
      <c r="G2953" s="77">
        <v>0</v>
      </c>
      <c r="H2953" s="77">
        <v>0</v>
      </c>
      <c r="J2953" s="77">
        <f t="shared" si="89"/>
        <v>4.88</v>
      </c>
      <c r="K2953" s="103">
        <v>0.18</v>
      </c>
      <c r="L2953" s="104">
        <v>2.19</v>
      </c>
      <c r="M2953" s="105">
        <v>0</v>
      </c>
      <c r="N2953" s="76">
        <f t="shared" si="91"/>
        <v>-0.18000000000000238</v>
      </c>
    </row>
    <row r="2954" spans="1:14" x14ac:dyDescent="0.25">
      <c r="A2954" s="100">
        <v>1916</v>
      </c>
      <c r="B2954" s="107">
        <v>35519</v>
      </c>
      <c r="C2954" s="121">
        <v>403.54</v>
      </c>
      <c r="D2954" s="122">
        <v>187.92</v>
      </c>
      <c r="E2954" s="122">
        <f t="shared" si="90"/>
        <v>26.02770083102493</v>
      </c>
      <c r="F2954" s="77">
        <v>3.59</v>
      </c>
      <c r="G2954" s="77">
        <v>0</v>
      </c>
      <c r="H2954" s="77">
        <v>0</v>
      </c>
      <c r="J2954" s="77">
        <f t="shared" si="89"/>
        <v>3.59</v>
      </c>
      <c r="K2954" s="103">
        <v>0.27</v>
      </c>
      <c r="L2954" s="104">
        <v>1.63</v>
      </c>
      <c r="M2954" s="105">
        <v>0</v>
      </c>
      <c r="N2954" s="76">
        <f t="shared" si="91"/>
        <v>-0.26999999999998536</v>
      </c>
    </row>
    <row r="2955" spans="1:14" x14ac:dyDescent="0.25">
      <c r="A2955" s="100">
        <v>1917</v>
      </c>
      <c r="B2955" s="107">
        <v>35520</v>
      </c>
      <c r="C2955" s="121">
        <v>403.07</v>
      </c>
      <c r="D2955" s="122">
        <v>184.06</v>
      </c>
      <c r="E2955" s="122">
        <f t="shared" si="90"/>
        <v>25.493074792243771</v>
      </c>
      <c r="F2955" s="77">
        <v>6.1</v>
      </c>
      <c r="G2955" s="77">
        <v>0</v>
      </c>
      <c r="H2955" s="77">
        <v>0</v>
      </c>
      <c r="J2955" s="77">
        <f t="shared" si="89"/>
        <v>6.1</v>
      </c>
      <c r="K2955" s="103">
        <v>0.42</v>
      </c>
      <c r="L2955" s="104">
        <v>2.1800000000000002</v>
      </c>
      <c r="M2955" s="105">
        <v>0</v>
      </c>
      <c r="N2955" s="76">
        <f t="shared" si="91"/>
        <v>-0.42000000000001059</v>
      </c>
    </row>
    <row r="2956" spans="1:14" x14ac:dyDescent="0.25">
      <c r="A2956" s="100">
        <v>1918</v>
      </c>
      <c r="B2956" s="107">
        <v>35521</v>
      </c>
      <c r="C2956" s="121">
        <v>402.23</v>
      </c>
      <c r="D2956" s="122">
        <v>177.54</v>
      </c>
      <c r="E2956" s="122">
        <f t="shared" si="90"/>
        <v>24.590027700831023</v>
      </c>
      <c r="F2956" s="77">
        <v>6.97</v>
      </c>
      <c r="G2956" s="77">
        <v>0</v>
      </c>
      <c r="H2956" s="77">
        <v>0</v>
      </c>
      <c r="J2956" s="77">
        <f t="shared" si="89"/>
        <v>6.97</v>
      </c>
      <c r="K2956" s="103">
        <v>0.42</v>
      </c>
      <c r="L2956" s="104">
        <v>3.06</v>
      </c>
      <c r="M2956" s="105">
        <v>0</v>
      </c>
      <c r="N2956" s="76">
        <f t="shared" si="91"/>
        <v>-0.41999999999998661</v>
      </c>
    </row>
    <row r="2957" spans="1:14" x14ac:dyDescent="0.25">
      <c r="A2957" s="100">
        <v>1919</v>
      </c>
      <c r="B2957" s="107">
        <v>35522</v>
      </c>
      <c r="C2957" s="121">
        <v>401.25</v>
      </c>
      <c r="D2957" s="122">
        <v>170.15</v>
      </c>
      <c r="E2957" s="122">
        <f t="shared" si="90"/>
        <v>23.566481994459835</v>
      </c>
      <c r="F2957" s="77">
        <v>6.19</v>
      </c>
      <c r="G2957" s="77">
        <v>0</v>
      </c>
      <c r="H2957" s="77">
        <v>0</v>
      </c>
      <c r="J2957" s="77">
        <f t="shared" si="89"/>
        <v>6.19</v>
      </c>
      <c r="K2957" s="103">
        <v>0.11</v>
      </c>
      <c r="L2957" s="104">
        <v>2.7</v>
      </c>
      <c r="M2957" s="105">
        <v>5.6</v>
      </c>
      <c r="N2957" s="76">
        <f t="shared" si="91"/>
        <v>0.10999999999998789</v>
      </c>
    </row>
    <row r="2958" spans="1:14" x14ac:dyDescent="0.25">
      <c r="A2958" s="100">
        <v>1920</v>
      </c>
      <c r="B2958" s="107">
        <v>35523</v>
      </c>
      <c r="C2958" s="121">
        <v>400.41</v>
      </c>
      <c r="D2958" s="122">
        <v>164.07</v>
      </c>
      <c r="E2958" s="122">
        <f t="shared" si="90"/>
        <v>22.724376731301938</v>
      </c>
      <c r="F2958" s="77">
        <v>6.86</v>
      </c>
      <c r="G2958" s="77">
        <v>0</v>
      </c>
      <c r="H2958" s="77">
        <v>0</v>
      </c>
      <c r="J2958" s="77">
        <f t="shared" si="89"/>
        <v>6.86</v>
      </c>
      <c r="K2958" s="103">
        <v>0.14000000000000001</v>
      </c>
      <c r="L2958" s="104">
        <v>2.95</v>
      </c>
      <c r="M2958" s="105">
        <v>8.1</v>
      </c>
      <c r="N2958" s="76">
        <f t="shared" si="91"/>
        <v>0.14000000000000146</v>
      </c>
    </row>
    <row r="2959" spans="1:14" x14ac:dyDescent="0.25">
      <c r="A2959" s="100">
        <v>1921</v>
      </c>
      <c r="B2959" s="107">
        <v>35524</v>
      </c>
      <c r="C2959" s="121">
        <v>399.54</v>
      </c>
      <c r="D2959" s="122">
        <v>157.35</v>
      </c>
      <c r="E2959" s="122">
        <f t="shared" si="90"/>
        <v>21.793628808864266</v>
      </c>
      <c r="F2959" s="77">
        <v>6.71</v>
      </c>
      <c r="G2959" s="77">
        <v>0</v>
      </c>
      <c r="H2959" s="77">
        <v>0</v>
      </c>
      <c r="J2959" s="77">
        <f t="shared" si="89"/>
        <v>6.71</v>
      </c>
      <c r="K2959" s="103">
        <v>1.03</v>
      </c>
      <c r="L2959" s="104">
        <v>2.74</v>
      </c>
      <c r="M2959" s="105">
        <v>2.6</v>
      </c>
      <c r="N2959" s="76">
        <f t="shared" si="91"/>
        <v>1.0299999999999931</v>
      </c>
    </row>
    <row r="2960" spans="1:14" x14ac:dyDescent="0.25">
      <c r="A2960" s="100">
        <v>1922</v>
      </c>
      <c r="B2960" s="107">
        <v>35525</v>
      </c>
      <c r="C2960" s="121">
        <v>398.7</v>
      </c>
      <c r="D2960" s="122">
        <v>151.66999999999999</v>
      </c>
      <c r="E2960" s="122">
        <f t="shared" si="90"/>
        <v>21.006925207756229</v>
      </c>
      <c r="F2960" s="77">
        <v>4.82</v>
      </c>
      <c r="G2960" s="77">
        <v>0</v>
      </c>
      <c r="H2960" s="77">
        <v>0</v>
      </c>
      <c r="J2960" s="77">
        <f t="shared" si="89"/>
        <v>4.82</v>
      </c>
      <c r="K2960" s="103">
        <v>1.39</v>
      </c>
      <c r="L2960" s="104">
        <v>2.11</v>
      </c>
      <c r="M2960" s="105">
        <v>52</v>
      </c>
      <c r="N2960" s="76">
        <f t="shared" si="91"/>
        <v>1.3900000000000219</v>
      </c>
    </row>
    <row r="2961" spans="1:14" x14ac:dyDescent="0.25">
      <c r="A2961" s="100">
        <v>1923</v>
      </c>
      <c r="B2961" s="107">
        <v>35526</v>
      </c>
      <c r="C2961" s="121">
        <v>398.18</v>
      </c>
      <c r="D2961" s="122">
        <v>148.24</v>
      </c>
      <c r="E2961" s="122">
        <f t="shared" si="90"/>
        <v>20.531855955678672</v>
      </c>
      <c r="F2961" s="77">
        <v>4.53</v>
      </c>
      <c r="G2961" s="77">
        <v>0</v>
      </c>
      <c r="H2961" s="77">
        <v>0</v>
      </c>
      <c r="J2961" s="77">
        <f t="shared" si="89"/>
        <v>4.53</v>
      </c>
      <c r="K2961" s="103">
        <v>4.1100000000000003</v>
      </c>
      <c r="L2961" s="104">
        <v>1.96</v>
      </c>
      <c r="M2961" s="105">
        <v>22</v>
      </c>
      <c r="N2961" s="76">
        <f t="shared" si="91"/>
        <v>4.1099999999999843</v>
      </c>
    </row>
    <row r="2962" spans="1:14" x14ac:dyDescent="0.25">
      <c r="A2962" s="100">
        <v>1924</v>
      </c>
      <c r="B2962" s="107">
        <v>35527</v>
      </c>
      <c r="C2962" s="121">
        <v>398.11</v>
      </c>
      <c r="D2962" s="122">
        <v>147.82</v>
      </c>
      <c r="E2962" s="122">
        <f t="shared" si="90"/>
        <v>20.473684210526315</v>
      </c>
      <c r="F2962" s="77">
        <v>4.6399999999999997</v>
      </c>
      <c r="G2962" s="77">
        <v>0</v>
      </c>
      <c r="H2962" s="77">
        <v>0</v>
      </c>
      <c r="J2962" s="77">
        <f t="shared" si="89"/>
        <v>4.6399999999999997</v>
      </c>
      <c r="K2962" s="103">
        <v>3.76</v>
      </c>
      <c r="L2962" s="104">
        <v>2.0299999999999998</v>
      </c>
      <c r="M2962" s="105">
        <v>9.6</v>
      </c>
      <c r="N2962" s="76">
        <f t="shared" si="91"/>
        <v>2.8599999999999985</v>
      </c>
    </row>
    <row r="2963" spans="1:14" x14ac:dyDescent="0.25">
      <c r="A2963" s="100">
        <v>1925</v>
      </c>
      <c r="B2963" s="107">
        <v>35528</v>
      </c>
      <c r="C2963" s="121">
        <v>397.98</v>
      </c>
      <c r="D2963" s="122">
        <v>146.04</v>
      </c>
      <c r="E2963" s="122">
        <f t="shared" si="90"/>
        <v>20.227146814404431</v>
      </c>
      <c r="F2963" s="77">
        <v>5.38</v>
      </c>
      <c r="G2963" s="77">
        <v>0</v>
      </c>
      <c r="H2963" s="77">
        <v>0</v>
      </c>
      <c r="J2963" s="77">
        <f t="shared" si="89"/>
        <v>5.38</v>
      </c>
      <c r="K2963" s="103">
        <v>2.52</v>
      </c>
      <c r="L2963" s="104">
        <v>2.31</v>
      </c>
      <c r="M2963" s="105">
        <v>12.3</v>
      </c>
      <c r="N2963" s="76">
        <f t="shared" si="91"/>
        <v>3.4200000000000204</v>
      </c>
    </row>
    <row r="2964" spans="1:14" x14ac:dyDescent="0.25">
      <c r="A2964" s="100">
        <v>1926</v>
      </c>
      <c r="B2964" s="107">
        <v>35529</v>
      </c>
      <c r="C2964" s="121">
        <v>397.53</v>
      </c>
      <c r="D2964" s="122">
        <v>144.08000000000001</v>
      </c>
      <c r="E2964" s="122">
        <f t="shared" si="90"/>
        <v>19.955678670360115</v>
      </c>
      <c r="F2964" s="77">
        <v>5.61</v>
      </c>
      <c r="G2964" s="77">
        <v>0</v>
      </c>
      <c r="H2964" s="77">
        <v>0</v>
      </c>
      <c r="J2964" s="77">
        <f t="shared" si="89"/>
        <v>5.61</v>
      </c>
      <c r="K2964" s="103">
        <v>1.57</v>
      </c>
      <c r="L2964" s="104">
        <v>2.36</v>
      </c>
      <c r="M2964" s="105">
        <v>0.5</v>
      </c>
      <c r="N2964" s="76">
        <f t="shared" si="91"/>
        <v>1.5699999999999799</v>
      </c>
    </row>
    <row r="2965" spans="1:14" x14ac:dyDescent="0.25">
      <c r="A2965" s="100">
        <v>1927</v>
      </c>
      <c r="B2965" s="107">
        <v>35530</v>
      </c>
      <c r="C2965" s="121">
        <v>396.88</v>
      </c>
      <c r="D2965" s="122">
        <v>140.04</v>
      </c>
      <c r="E2965" s="122">
        <f t="shared" si="90"/>
        <v>19.396121883656509</v>
      </c>
      <c r="F2965" s="77">
        <v>4.5599999999999996</v>
      </c>
      <c r="G2965" s="77">
        <v>0</v>
      </c>
      <c r="H2965" s="77">
        <v>0</v>
      </c>
      <c r="J2965" s="77">
        <f t="shared" si="89"/>
        <v>4.5599999999999996</v>
      </c>
      <c r="K2965" s="103">
        <v>1.04</v>
      </c>
      <c r="L2965" s="104">
        <v>1.93</v>
      </c>
      <c r="M2965" s="105">
        <v>0</v>
      </c>
      <c r="N2965" s="76">
        <f t="shared" si="91"/>
        <v>1.0400000000000178</v>
      </c>
    </row>
    <row r="2966" spans="1:14" x14ac:dyDescent="0.25">
      <c r="A2966" s="100">
        <v>1928</v>
      </c>
      <c r="B2966" s="107">
        <v>35531</v>
      </c>
      <c r="C2966" s="121">
        <v>396.31</v>
      </c>
      <c r="D2966" s="122">
        <v>136.52000000000001</v>
      </c>
      <c r="E2966" s="122">
        <f t="shared" si="90"/>
        <v>18.908587257617729</v>
      </c>
      <c r="F2966" s="77">
        <v>4.9800000000000004</v>
      </c>
      <c r="G2966" s="77">
        <v>0</v>
      </c>
      <c r="H2966" s="77">
        <v>0</v>
      </c>
      <c r="J2966" s="77">
        <f t="shared" si="89"/>
        <v>4.9800000000000004</v>
      </c>
      <c r="K2966" s="103">
        <v>1.5</v>
      </c>
      <c r="L2966" s="104">
        <v>2.08</v>
      </c>
      <c r="M2966" s="105">
        <v>0.9</v>
      </c>
      <c r="N2966" s="76">
        <f t="shared" si="91"/>
        <v>1.4999999999999822</v>
      </c>
    </row>
    <row r="2967" spans="1:14" x14ac:dyDescent="0.25">
      <c r="A2967" s="100">
        <v>1929</v>
      </c>
      <c r="B2967" s="107">
        <v>35532</v>
      </c>
      <c r="C2967" s="121">
        <v>395.73</v>
      </c>
      <c r="D2967" s="122">
        <v>133.04</v>
      </c>
      <c r="E2967" s="122">
        <f t="shared" si="90"/>
        <v>18.426592797783933</v>
      </c>
      <c r="F2967" s="77">
        <v>3.1</v>
      </c>
      <c r="G2967" s="77">
        <v>0</v>
      </c>
      <c r="H2967" s="77">
        <v>0</v>
      </c>
      <c r="J2967" s="77">
        <f t="shared" si="89"/>
        <v>3.1</v>
      </c>
      <c r="K2967" s="103">
        <v>0.81</v>
      </c>
      <c r="L2967" s="104">
        <v>1.38</v>
      </c>
      <c r="M2967" s="105">
        <v>0</v>
      </c>
      <c r="N2967" s="76">
        <f t="shared" si="91"/>
        <v>0.81000000000000805</v>
      </c>
    </row>
    <row r="2968" spans="1:14" x14ac:dyDescent="0.25">
      <c r="A2968" s="100">
        <v>1930</v>
      </c>
      <c r="B2968" s="107">
        <v>35533</v>
      </c>
      <c r="C2968" s="121">
        <v>395.34</v>
      </c>
      <c r="D2968" s="122">
        <v>130.75</v>
      </c>
      <c r="E2968" s="122">
        <f t="shared" si="90"/>
        <v>18.109418282548475</v>
      </c>
      <c r="F2968" s="77">
        <v>2.39</v>
      </c>
      <c r="G2968" s="77">
        <v>0</v>
      </c>
      <c r="H2968" s="77">
        <v>0</v>
      </c>
      <c r="J2968" s="77">
        <f t="shared" si="89"/>
        <v>2.39</v>
      </c>
      <c r="K2968" s="103">
        <v>1</v>
      </c>
      <c r="L2968" s="104">
        <v>1.04</v>
      </c>
      <c r="M2968" s="105">
        <v>0</v>
      </c>
      <c r="N2968" s="76">
        <f t="shared" si="91"/>
        <v>1.0000000000000138</v>
      </c>
    </row>
    <row r="2969" spans="1:14" x14ac:dyDescent="0.25">
      <c r="A2969" s="100">
        <v>1931</v>
      </c>
      <c r="B2969" s="107">
        <v>35534</v>
      </c>
      <c r="C2969" s="121">
        <v>395.1</v>
      </c>
      <c r="D2969" s="122">
        <v>129.36000000000001</v>
      </c>
      <c r="E2969" s="122">
        <f t="shared" si="90"/>
        <v>17.91689750692521</v>
      </c>
      <c r="F2969" s="77">
        <v>2.46</v>
      </c>
      <c r="G2969" s="77">
        <v>0</v>
      </c>
      <c r="H2969" s="77">
        <v>0</v>
      </c>
      <c r="J2969" s="77">
        <f t="shared" si="89"/>
        <v>2.46</v>
      </c>
      <c r="K2969" s="103">
        <v>1.1499999999999999</v>
      </c>
      <c r="L2969" s="104">
        <v>1.05</v>
      </c>
      <c r="M2969" s="105">
        <v>2.9</v>
      </c>
      <c r="N2969" s="76">
        <f t="shared" si="91"/>
        <v>1.1499999999999977</v>
      </c>
    </row>
    <row r="2970" spans="1:14" x14ac:dyDescent="0.25">
      <c r="A2970" s="100">
        <v>1932</v>
      </c>
      <c r="B2970" s="107">
        <v>35535</v>
      </c>
      <c r="C2970" s="121">
        <v>394.88</v>
      </c>
      <c r="D2970" s="122">
        <v>128.05000000000001</v>
      </c>
      <c r="E2970" s="122">
        <f t="shared" si="90"/>
        <v>17.735457063711912</v>
      </c>
      <c r="F2970" s="77">
        <v>2.14</v>
      </c>
      <c r="G2970" s="77">
        <v>0</v>
      </c>
      <c r="H2970" s="77">
        <v>0</v>
      </c>
      <c r="J2970" s="77">
        <f t="shared" si="89"/>
        <v>2.14</v>
      </c>
      <c r="K2970" s="103">
        <v>0.63</v>
      </c>
      <c r="L2970" s="104">
        <v>0.54</v>
      </c>
      <c r="M2970" s="105">
        <v>0</v>
      </c>
      <c r="N2970" s="76">
        <f t="shared" si="91"/>
        <v>1.629999999999995</v>
      </c>
    </row>
    <row r="2971" spans="1:14" x14ac:dyDescent="0.25">
      <c r="A2971" s="100">
        <v>1933</v>
      </c>
      <c r="B2971" s="107">
        <v>35536</v>
      </c>
      <c r="C2971" s="121">
        <v>394.78</v>
      </c>
      <c r="D2971" s="122">
        <v>127.54</v>
      </c>
      <c r="E2971" s="122">
        <f t="shared" si="90"/>
        <v>17.664819944598339</v>
      </c>
      <c r="F2971" s="77">
        <v>2.17</v>
      </c>
      <c r="G2971" s="77">
        <v>0</v>
      </c>
      <c r="H2971" s="77">
        <v>0</v>
      </c>
      <c r="J2971" s="77">
        <f t="shared" si="89"/>
        <v>2.17</v>
      </c>
      <c r="K2971" s="103">
        <v>0.97</v>
      </c>
      <c r="L2971" s="104">
        <v>0.94</v>
      </c>
      <c r="M2971" s="105">
        <v>0</v>
      </c>
      <c r="N2971" s="76">
        <f t="shared" si="91"/>
        <v>0.96999999999999709</v>
      </c>
    </row>
    <row r="2972" spans="1:14" x14ac:dyDescent="0.25">
      <c r="A2972" s="100">
        <v>1934</v>
      </c>
      <c r="B2972" s="107">
        <v>35537</v>
      </c>
      <c r="C2972" s="121">
        <v>394.58</v>
      </c>
      <c r="D2972" s="122">
        <v>126.34</v>
      </c>
      <c r="E2972" s="122">
        <f t="shared" si="90"/>
        <v>17.498614958448755</v>
      </c>
      <c r="F2972" s="77">
        <v>1.05</v>
      </c>
      <c r="G2972" s="77">
        <v>0</v>
      </c>
      <c r="H2972" s="77">
        <v>0</v>
      </c>
      <c r="J2972" s="77">
        <f t="shared" si="89"/>
        <v>1.05</v>
      </c>
      <c r="K2972" s="103">
        <v>1.23</v>
      </c>
      <c r="L2972" s="104">
        <v>0.46</v>
      </c>
      <c r="M2972" s="105">
        <v>10.8</v>
      </c>
      <c r="N2972" s="76">
        <f t="shared" si="91"/>
        <v>1.2299999999999927</v>
      </c>
    </row>
    <row r="2973" spans="1:14" x14ac:dyDescent="0.25">
      <c r="A2973" s="100">
        <v>1935</v>
      </c>
      <c r="B2973" s="107">
        <v>35538</v>
      </c>
      <c r="C2973" s="121">
        <v>394.61</v>
      </c>
      <c r="D2973" s="122">
        <v>126.52</v>
      </c>
      <c r="E2973" s="122">
        <f t="shared" si="90"/>
        <v>17.523545706371191</v>
      </c>
      <c r="F2973" s="77">
        <v>1.76</v>
      </c>
      <c r="G2973" s="77">
        <v>0</v>
      </c>
      <c r="H2973" s="77">
        <v>0</v>
      </c>
      <c r="J2973" s="77">
        <f t="shared" si="89"/>
        <v>1.76</v>
      </c>
      <c r="K2973" s="103">
        <v>3.24</v>
      </c>
      <c r="L2973" s="104">
        <v>0.74</v>
      </c>
      <c r="M2973" s="105">
        <v>22</v>
      </c>
      <c r="N2973" s="76">
        <f t="shared" si="91"/>
        <v>3.2400000000000038</v>
      </c>
    </row>
    <row r="2974" spans="1:14" x14ac:dyDescent="0.25">
      <c r="A2974" s="100">
        <v>1936</v>
      </c>
      <c r="B2974" s="107">
        <v>35539</v>
      </c>
      <c r="C2974" s="121">
        <v>394.87</v>
      </c>
      <c r="D2974" s="122">
        <v>128</v>
      </c>
      <c r="E2974" s="122">
        <f t="shared" si="90"/>
        <v>17.72853185595568</v>
      </c>
      <c r="F2974" s="77">
        <v>2.52</v>
      </c>
      <c r="G2974" s="77">
        <v>0</v>
      </c>
      <c r="H2974" s="77">
        <v>0</v>
      </c>
      <c r="J2974" s="77">
        <f t="shared" si="89"/>
        <v>2.52</v>
      </c>
      <c r="K2974" s="103">
        <v>1.34</v>
      </c>
      <c r="L2974" s="104">
        <v>1.1000000000000001</v>
      </c>
      <c r="M2974" s="105">
        <v>4.9000000000000004</v>
      </c>
      <c r="N2974" s="76">
        <f t="shared" si="91"/>
        <v>1.3399999999999932</v>
      </c>
    </row>
    <row r="2975" spans="1:14" x14ac:dyDescent="0.25">
      <c r="A2975" s="100">
        <v>1937</v>
      </c>
      <c r="B2975" s="107">
        <v>35540</v>
      </c>
      <c r="C2975" s="121">
        <v>394.66</v>
      </c>
      <c r="D2975" s="122">
        <v>126.82</v>
      </c>
      <c r="E2975" s="122">
        <f t="shared" si="90"/>
        <v>17.565096952908586</v>
      </c>
      <c r="F2975" s="77">
        <v>2.1800000000000002</v>
      </c>
      <c r="G2975" s="77">
        <v>0</v>
      </c>
      <c r="H2975" s="77">
        <v>0</v>
      </c>
      <c r="J2975" s="77">
        <f t="shared" si="89"/>
        <v>2.1800000000000002</v>
      </c>
      <c r="K2975" s="103">
        <v>1.1000000000000001</v>
      </c>
      <c r="L2975" s="104">
        <v>0.96</v>
      </c>
      <c r="M2975" s="105">
        <v>0.5</v>
      </c>
      <c r="N2975" s="76">
        <f t="shared" si="91"/>
        <v>1.1000000000000019</v>
      </c>
    </row>
    <row r="2976" spans="1:14" x14ac:dyDescent="0.25">
      <c r="A2976" s="100">
        <v>1938</v>
      </c>
      <c r="B2976" s="107">
        <v>35541</v>
      </c>
      <c r="C2976" s="121">
        <v>394.48</v>
      </c>
      <c r="D2976" s="122">
        <v>125.74</v>
      </c>
      <c r="E2976" s="122">
        <f t="shared" si="90"/>
        <v>17.415512465373961</v>
      </c>
      <c r="F2976" s="77">
        <v>3.19</v>
      </c>
      <c r="G2976" s="77">
        <v>0</v>
      </c>
      <c r="H2976" s="77">
        <v>0</v>
      </c>
      <c r="J2976" s="77">
        <f t="shared" si="89"/>
        <v>3.19</v>
      </c>
      <c r="K2976" s="103">
        <v>1.73</v>
      </c>
      <c r="L2976" s="104">
        <v>1.37</v>
      </c>
      <c r="M2976" s="105">
        <v>0.8</v>
      </c>
      <c r="N2976" s="76">
        <f t="shared" si="91"/>
        <v>1.7300000000000062</v>
      </c>
    </row>
    <row r="2977" spans="1:14" x14ac:dyDescent="0.25">
      <c r="A2977" s="100">
        <v>1939</v>
      </c>
      <c r="B2977" s="107">
        <v>35542</v>
      </c>
      <c r="C2977" s="121">
        <v>394.22</v>
      </c>
      <c r="D2977" s="122">
        <v>124.28</v>
      </c>
      <c r="E2977" s="122">
        <f t="shared" si="90"/>
        <v>17.213296398891966</v>
      </c>
      <c r="F2977" s="77">
        <v>4.3</v>
      </c>
      <c r="G2977" s="77">
        <v>0</v>
      </c>
      <c r="H2977" s="77">
        <v>0</v>
      </c>
      <c r="J2977" s="77">
        <f t="shared" si="89"/>
        <v>4.3</v>
      </c>
      <c r="K2977" s="103">
        <v>3.17</v>
      </c>
      <c r="L2977" s="104">
        <v>1.8</v>
      </c>
      <c r="M2977" s="105">
        <v>37.700000000000003</v>
      </c>
      <c r="N2977" s="76">
        <f t="shared" si="91"/>
        <v>3.1700000000000044</v>
      </c>
    </row>
    <row r="2978" spans="1:14" x14ac:dyDescent="0.25">
      <c r="A2978" s="100">
        <v>1940</v>
      </c>
      <c r="B2978" s="107">
        <v>35543</v>
      </c>
      <c r="C2978" s="121">
        <v>394.02</v>
      </c>
      <c r="D2978" s="122">
        <v>123.15</v>
      </c>
      <c r="E2978" s="122">
        <f t="shared" si="90"/>
        <v>17.056786703601109</v>
      </c>
      <c r="F2978" s="77">
        <v>2.29</v>
      </c>
      <c r="G2978" s="77">
        <v>0</v>
      </c>
      <c r="H2978" s="77">
        <v>0</v>
      </c>
      <c r="J2978" s="77">
        <f t="shared" si="89"/>
        <v>2.29</v>
      </c>
      <c r="K2978" s="103">
        <v>8.86</v>
      </c>
      <c r="L2978" s="104">
        <v>0.99</v>
      </c>
      <c r="M2978" s="105">
        <v>16</v>
      </c>
      <c r="N2978" s="76">
        <f t="shared" si="91"/>
        <v>8.8599999999999923</v>
      </c>
    </row>
    <row r="2979" spans="1:14" x14ac:dyDescent="0.25">
      <c r="A2979" s="100">
        <v>1941</v>
      </c>
      <c r="B2979" s="107">
        <v>35544</v>
      </c>
      <c r="C2979" s="121">
        <v>395.16</v>
      </c>
      <c r="D2979" s="122">
        <v>129.72</v>
      </c>
      <c r="E2979" s="122">
        <f t="shared" si="90"/>
        <v>17.966759002770083</v>
      </c>
      <c r="F2979" s="77">
        <v>2.15</v>
      </c>
      <c r="G2979" s="77">
        <v>0</v>
      </c>
      <c r="H2979" s="77">
        <v>0</v>
      </c>
      <c r="J2979" s="77">
        <f t="shared" si="89"/>
        <v>2.15</v>
      </c>
      <c r="K2979" s="103">
        <v>4.87</v>
      </c>
      <c r="L2979" s="104">
        <v>0.94</v>
      </c>
      <c r="M2979" s="105">
        <v>0</v>
      </c>
      <c r="N2979" s="76">
        <f t="shared" si="91"/>
        <v>4.8699999999999992</v>
      </c>
    </row>
    <row r="2980" spans="1:14" x14ac:dyDescent="0.25">
      <c r="A2980" s="100">
        <v>1942</v>
      </c>
      <c r="B2980" s="107">
        <v>35545</v>
      </c>
      <c r="C2980" s="121">
        <v>395.63</v>
      </c>
      <c r="D2980" s="122">
        <v>132.44</v>
      </c>
      <c r="E2980" s="122">
        <f t="shared" si="90"/>
        <v>18.343490304709139</v>
      </c>
      <c r="F2980" s="77">
        <v>2.0299999999999998</v>
      </c>
      <c r="G2980" s="77">
        <v>0</v>
      </c>
      <c r="H2980" s="77">
        <v>0</v>
      </c>
      <c r="J2980" s="77">
        <f t="shared" si="89"/>
        <v>2.0299999999999998</v>
      </c>
      <c r="K2980" s="103">
        <v>5.39</v>
      </c>
      <c r="L2980" s="104">
        <v>0.91</v>
      </c>
      <c r="M2980" s="105">
        <v>4.9000000000000004</v>
      </c>
      <c r="N2980" s="76">
        <f t="shared" si="91"/>
        <v>5.390000000000013</v>
      </c>
    </row>
    <row r="2981" spans="1:14" x14ac:dyDescent="0.25">
      <c r="A2981" s="100">
        <v>1943</v>
      </c>
      <c r="B2981" s="107">
        <v>35546</v>
      </c>
      <c r="C2981" s="121">
        <v>396.09</v>
      </c>
      <c r="D2981" s="122">
        <v>135.80000000000001</v>
      </c>
      <c r="E2981" s="122">
        <f t="shared" si="90"/>
        <v>18.80886426592798</v>
      </c>
      <c r="F2981" s="77">
        <v>1.58</v>
      </c>
      <c r="G2981" s="77">
        <v>0</v>
      </c>
      <c r="H2981" s="77">
        <v>0</v>
      </c>
      <c r="J2981" s="77">
        <f t="shared" si="89"/>
        <v>1.58</v>
      </c>
      <c r="K2981" s="103">
        <v>5.07</v>
      </c>
      <c r="L2981" s="104">
        <v>0.76</v>
      </c>
      <c r="M2981" s="105">
        <v>0</v>
      </c>
      <c r="N2981" s="76">
        <f t="shared" si="91"/>
        <v>5.0699999999999807</v>
      </c>
    </row>
    <row r="2982" spans="1:14" x14ac:dyDescent="0.25">
      <c r="A2982" s="100">
        <v>1944</v>
      </c>
      <c r="B2982" s="107">
        <v>35547</v>
      </c>
      <c r="C2982" s="121">
        <v>396.76</v>
      </c>
      <c r="D2982" s="122">
        <v>139.29</v>
      </c>
      <c r="E2982" s="122">
        <f t="shared" si="90"/>
        <v>19.292243767313018</v>
      </c>
      <c r="F2982" s="77">
        <v>1.41</v>
      </c>
      <c r="G2982" s="77">
        <v>0</v>
      </c>
      <c r="H2982" s="77">
        <v>0</v>
      </c>
      <c r="J2982" s="77">
        <f t="shared" si="89"/>
        <v>1.41</v>
      </c>
      <c r="K2982" s="103">
        <v>3</v>
      </c>
      <c r="L2982" s="104">
        <v>0.72</v>
      </c>
      <c r="M2982" s="105">
        <v>0</v>
      </c>
      <c r="N2982" s="76">
        <f t="shared" si="91"/>
        <v>3.0000000000000036</v>
      </c>
    </row>
    <row r="2983" spans="1:14" x14ac:dyDescent="0.25">
      <c r="A2983" s="100">
        <v>1945</v>
      </c>
      <c r="B2983" s="107">
        <v>35548</v>
      </c>
      <c r="C2983" s="121">
        <v>397.02</v>
      </c>
      <c r="D2983" s="122">
        <v>140.88</v>
      </c>
      <c r="E2983" s="122">
        <f t="shared" si="90"/>
        <v>19.51246537396122</v>
      </c>
      <c r="F2983" s="77">
        <v>1.76</v>
      </c>
      <c r="G2983" s="77">
        <v>0</v>
      </c>
      <c r="H2983" s="77">
        <v>0</v>
      </c>
      <c r="J2983" s="77">
        <f t="shared" si="89"/>
        <v>1.76</v>
      </c>
      <c r="K2983" s="103">
        <v>2.92</v>
      </c>
      <c r="L2983" s="104">
        <v>0.85</v>
      </c>
      <c r="M2983" s="105">
        <v>0</v>
      </c>
      <c r="N2983" s="76">
        <f t="shared" si="91"/>
        <v>2.9199999999999964</v>
      </c>
    </row>
    <row r="2984" spans="1:14" x14ac:dyDescent="0.25">
      <c r="A2984" s="100">
        <v>1946</v>
      </c>
      <c r="B2984" s="107">
        <v>35549</v>
      </c>
      <c r="C2984" s="121">
        <v>397.21</v>
      </c>
      <c r="D2984" s="122">
        <v>142.04</v>
      </c>
      <c r="E2984" s="122">
        <f t="shared" si="90"/>
        <v>19.673130193905816</v>
      </c>
      <c r="F2984" s="77">
        <v>0.31</v>
      </c>
      <c r="G2984" s="77">
        <v>0</v>
      </c>
      <c r="H2984" s="77">
        <v>0</v>
      </c>
      <c r="J2984" s="77">
        <f t="shared" si="89"/>
        <v>0.31</v>
      </c>
      <c r="K2984" s="103">
        <v>5.83</v>
      </c>
      <c r="L2984" s="104">
        <v>0.16</v>
      </c>
      <c r="M2984" s="105">
        <v>8</v>
      </c>
      <c r="N2984" s="76">
        <f t="shared" si="91"/>
        <v>5.8300000000000098</v>
      </c>
    </row>
    <row r="2985" spans="1:14" x14ac:dyDescent="0.25">
      <c r="A2985" s="100">
        <v>1947</v>
      </c>
      <c r="B2985" s="107">
        <v>35550</v>
      </c>
      <c r="C2985" s="121">
        <v>398.07</v>
      </c>
      <c r="D2985" s="122">
        <v>147.56</v>
      </c>
      <c r="E2985" s="122">
        <f t="shared" si="90"/>
        <v>20.437673130193907</v>
      </c>
      <c r="F2985" s="77">
        <v>0.03</v>
      </c>
      <c r="G2985" s="77">
        <v>0</v>
      </c>
      <c r="H2985" s="77">
        <v>0</v>
      </c>
      <c r="J2985" s="77">
        <f t="shared" si="89"/>
        <v>0.03</v>
      </c>
      <c r="K2985" s="103">
        <v>4.5599999999999996</v>
      </c>
      <c r="L2985" s="104">
        <v>0.02</v>
      </c>
      <c r="M2985" s="105">
        <v>16</v>
      </c>
      <c r="N2985" s="76">
        <f t="shared" si="91"/>
        <v>4.5600000000000014</v>
      </c>
    </row>
    <row r="2986" spans="1:14" x14ac:dyDescent="0.25">
      <c r="A2986" s="100">
        <v>1948</v>
      </c>
      <c r="B2986" s="107">
        <v>35551</v>
      </c>
      <c r="C2986" s="121">
        <v>398.76</v>
      </c>
      <c r="D2986" s="122">
        <v>152.09</v>
      </c>
      <c r="E2986" s="122">
        <f t="shared" si="90"/>
        <v>21.065096952908586</v>
      </c>
      <c r="F2986" s="77">
        <v>0.22</v>
      </c>
      <c r="G2986" s="77">
        <v>0</v>
      </c>
      <c r="H2986" s="77">
        <v>0</v>
      </c>
      <c r="J2986" s="77">
        <f t="shared" si="89"/>
        <v>0.22</v>
      </c>
      <c r="K2986" s="103">
        <v>3.31</v>
      </c>
      <c r="L2986" s="104">
        <v>0.12</v>
      </c>
      <c r="M2986" s="126">
        <v>7.1</v>
      </c>
      <c r="N2986" s="76">
        <f t="shared" si="91"/>
        <v>3.3100000000000036</v>
      </c>
    </row>
    <row r="2987" spans="1:14" x14ac:dyDescent="0.25">
      <c r="A2987" s="100">
        <v>1949</v>
      </c>
      <c r="B2987" s="107">
        <v>35552</v>
      </c>
      <c r="C2987" s="121">
        <v>399.22</v>
      </c>
      <c r="D2987" s="122">
        <v>155.18</v>
      </c>
      <c r="E2987" s="122">
        <f t="shared" si="90"/>
        <v>21.493074792243767</v>
      </c>
      <c r="F2987" s="77">
        <v>0.36</v>
      </c>
      <c r="G2987" s="77">
        <v>0</v>
      </c>
      <c r="H2987" s="77">
        <v>0</v>
      </c>
      <c r="J2987" s="77">
        <f t="shared" si="89"/>
        <v>0.36</v>
      </c>
      <c r="K2987" s="103">
        <v>3.37</v>
      </c>
      <c r="L2987" s="104">
        <v>0.2</v>
      </c>
      <c r="M2987" s="105">
        <v>1</v>
      </c>
      <c r="N2987" s="76">
        <f t="shared" si="91"/>
        <v>3.3699999999999908</v>
      </c>
    </row>
    <row r="2988" spans="1:14" x14ac:dyDescent="0.25">
      <c r="A2988" s="100">
        <v>1950</v>
      </c>
      <c r="B2988" s="107">
        <v>35553</v>
      </c>
      <c r="C2988" s="121">
        <v>399.66</v>
      </c>
      <c r="D2988" s="122">
        <v>158.19</v>
      </c>
      <c r="E2988" s="122">
        <f t="shared" si="90"/>
        <v>21.909972299168974</v>
      </c>
      <c r="F2988" s="77">
        <v>0.08</v>
      </c>
      <c r="G2988" s="77">
        <v>0</v>
      </c>
      <c r="H2988" s="77">
        <v>0</v>
      </c>
      <c r="J2988" s="77">
        <f t="shared" si="89"/>
        <v>0.08</v>
      </c>
      <c r="K2988" s="103">
        <v>5.54</v>
      </c>
      <c r="L2988" s="104">
        <v>0.08</v>
      </c>
      <c r="M2988" s="105">
        <v>7.1</v>
      </c>
      <c r="N2988" s="76">
        <f t="shared" si="91"/>
        <v>5.540000000000008</v>
      </c>
    </row>
    <row r="2989" spans="1:14" x14ac:dyDescent="0.25">
      <c r="A2989" s="100">
        <v>1951</v>
      </c>
      <c r="B2989" s="107">
        <v>35554</v>
      </c>
      <c r="C2989" s="121">
        <v>400.35</v>
      </c>
      <c r="D2989" s="122">
        <v>163.65</v>
      </c>
      <c r="E2989" s="122">
        <f t="shared" si="90"/>
        <v>22.666204986149584</v>
      </c>
      <c r="F2989" s="77">
        <v>0.03</v>
      </c>
      <c r="G2989" s="77">
        <v>0</v>
      </c>
      <c r="H2989" s="77">
        <v>0</v>
      </c>
      <c r="J2989" s="77">
        <f t="shared" si="89"/>
        <v>0.03</v>
      </c>
      <c r="K2989" s="103">
        <v>5.7</v>
      </c>
      <c r="L2989" s="104">
        <v>0.02</v>
      </c>
      <c r="M2989" s="105">
        <v>28.7</v>
      </c>
      <c r="N2989" s="76">
        <f t="shared" si="91"/>
        <v>5.6999999999999877</v>
      </c>
    </row>
    <row r="2990" spans="1:14" x14ac:dyDescent="0.25">
      <c r="A2990" s="100">
        <v>1952</v>
      </c>
      <c r="B2990" s="107">
        <v>35555</v>
      </c>
      <c r="C2990" s="121">
        <v>401.14</v>
      </c>
      <c r="D2990" s="122">
        <v>169.32</v>
      </c>
      <c r="E2990" s="122">
        <f t="shared" si="90"/>
        <v>23.451523545706372</v>
      </c>
      <c r="F2990" s="77">
        <v>0.15</v>
      </c>
      <c r="G2990" s="77">
        <v>0</v>
      </c>
      <c r="H2990" s="77">
        <v>0</v>
      </c>
      <c r="J2990" s="77">
        <f t="shared" si="89"/>
        <v>0.15</v>
      </c>
      <c r="K2990" s="103">
        <v>11.79</v>
      </c>
      <c r="L2990" s="104">
        <v>0.09</v>
      </c>
      <c r="M2990" s="105">
        <v>1.2</v>
      </c>
      <c r="N2990" s="76">
        <f t="shared" si="91"/>
        <v>11.790000000000015</v>
      </c>
    </row>
    <row r="2991" spans="1:14" x14ac:dyDescent="0.25">
      <c r="A2991" s="100">
        <v>1953</v>
      </c>
      <c r="B2991" s="107">
        <v>35556</v>
      </c>
      <c r="C2991" s="121">
        <v>402.67</v>
      </c>
      <c r="D2991" s="122">
        <v>180.96</v>
      </c>
      <c r="E2991" s="122">
        <f t="shared" si="90"/>
        <v>25.063711911357338</v>
      </c>
      <c r="F2991" s="77">
        <v>0.19</v>
      </c>
      <c r="G2991" s="77">
        <v>0</v>
      </c>
      <c r="H2991" s="77">
        <v>0</v>
      </c>
      <c r="J2991" s="77">
        <f t="shared" si="89"/>
        <v>0.19</v>
      </c>
      <c r="K2991" s="103">
        <v>8.27</v>
      </c>
      <c r="L2991" s="104">
        <v>0.06</v>
      </c>
      <c r="M2991" s="105">
        <v>11</v>
      </c>
      <c r="N2991" s="76">
        <f t="shared" si="91"/>
        <v>8.2699999999999836</v>
      </c>
    </row>
    <row r="2992" spans="1:14" x14ac:dyDescent="0.25">
      <c r="A2992" s="100">
        <v>1954</v>
      </c>
      <c r="B2992" s="107">
        <v>35557</v>
      </c>
      <c r="C2992" s="121">
        <v>403.68</v>
      </c>
      <c r="D2992" s="122">
        <v>189.04</v>
      </c>
      <c r="E2992" s="122">
        <f t="shared" si="90"/>
        <v>26.182825484764543</v>
      </c>
      <c r="F2992" s="77">
        <v>0.47</v>
      </c>
      <c r="G2992" s="77">
        <v>0</v>
      </c>
      <c r="H2992" s="77">
        <v>0</v>
      </c>
      <c r="J2992" s="77">
        <f t="shared" si="89"/>
        <v>0.47</v>
      </c>
      <c r="K2992" s="103">
        <v>12.61</v>
      </c>
      <c r="L2992" s="104">
        <v>0.25</v>
      </c>
      <c r="M2992" s="105">
        <v>2.1</v>
      </c>
      <c r="N2992" s="76">
        <f t="shared" si="91"/>
        <v>12.610000000000015</v>
      </c>
    </row>
    <row r="2993" spans="1:14" x14ac:dyDescent="0.25">
      <c r="A2993" s="100">
        <v>1955</v>
      </c>
      <c r="B2993" s="107">
        <v>35558</v>
      </c>
      <c r="C2993" s="121">
        <v>405.12</v>
      </c>
      <c r="D2993" s="122">
        <v>201.18</v>
      </c>
      <c r="E2993" s="122">
        <f t="shared" si="90"/>
        <v>27.86426592797784</v>
      </c>
      <c r="F2993" s="77">
        <v>0.11</v>
      </c>
      <c r="G2993" s="77">
        <v>0</v>
      </c>
      <c r="H2993" s="77">
        <v>0</v>
      </c>
      <c r="J2993" s="77">
        <f t="shared" si="89"/>
        <v>0.11</v>
      </c>
      <c r="K2993" s="103">
        <v>10.99</v>
      </c>
      <c r="L2993" s="104">
        <v>0.06</v>
      </c>
      <c r="M2993" s="105">
        <v>6.9</v>
      </c>
      <c r="N2993" s="76">
        <f t="shared" si="91"/>
        <v>10.989999999999995</v>
      </c>
    </row>
    <row r="2994" spans="1:14" x14ac:dyDescent="0.25">
      <c r="A2994" s="100">
        <v>1956</v>
      </c>
      <c r="B2994" s="107">
        <v>35559</v>
      </c>
      <c r="C2994" s="121">
        <v>406.34</v>
      </c>
      <c r="D2994" s="122">
        <v>212.06</v>
      </c>
      <c r="E2994" s="122">
        <f t="shared" si="90"/>
        <v>29.371191135734069</v>
      </c>
      <c r="F2994" s="77">
        <v>0.16</v>
      </c>
      <c r="G2994" s="77">
        <v>0</v>
      </c>
      <c r="H2994" s="77">
        <v>0</v>
      </c>
      <c r="J2994" s="77">
        <f t="shared" ref="J2994:J3057" si="92">SUM(F2994:H2994)</f>
        <v>0.16</v>
      </c>
      <c r="K2994" s="103">
        <v>9.3800000000000008</v>
      </c>
      <c r="L2994" s="104">
        <v>0.08</v>
      </c>
      <c r="M2994" s="105">
        <v>3.9</v>
      </c>
      <c r="N2994" s="76">
        <f t="shared" si="91"/>
        <v>9.379999999999999</v>
      </c>
    </row>
    <row r="2995" spans="1:14" x14ac:dyDescent="0.25">
      <c r="A2995" s="100">
        <v>1957</v>
      </c>
      <c r="B2995" s="107">
        <v>35560</v>
      </c>
      <c r="C2995" s="121">
        <v>407.32</v>
      </c>
      <c r="D2995" s="122">
        <v>221.28</v>
      </c>
      <c r="E2995" s="122">
        <f t="shared" ref="E2995:E3058" si="93">(D2995/722)*100</f>
        <v>30.64819944598338</v>
      </c>
      <c r="F2995" s="77">
        <v>0.15</v>
      </c>
      <c r="G2995" s="77">
        <v>0</v>
      </c>
      <c r="H2995" s="77">
        <v>0</v>
      </c>
      <c r="J2995" s="77">
        <f t="shared" si="92"/>
        <v>0.15</v>
      </c>
      <c r="K2995" s="103">
        <v>7.97</v>
      </c>
      <c r="L2995" s="104">
        <v>0.09</v>
      </c>
      <c r="M2995" s="105">
        <v>0</v>
      </c>
      <c r="N2995" s="76">
        <f t="shared" si="91"/>
        <v>7.9699999999999935</v>
      </c>
    </row>
    <row r="2996" spans="1:14" x14ac:dyDescent="0.25">
      <c r="A2996" s="100">
        <v>1958</v>
      </c>
      <c r="B2996" s="107">
        <v>35561</v>
      </c>
      <c r="C2996" s="121">
        <v>408.13</v>
      </c>
      <c r="D2996" s="122">
        <v>229.1</v>
      </c>
      <c r="E2996" s="122">
        <f t="shared" si="93"/>
        <v>31.73130193905817</v>
      </c>
      <c r="F2996" s="77">
        <v>0</v>
      </c>
      <c r="G2996" s="77">
        <v>0</v>
      </c>
      <c r="H2996" s="77">
        <v>0</v>
      </c>
      <c r="J2996" s="77">
        <f t="shared" si="92"/>
        <v>0</v>
      </c>
      <c r="K2996" s="103">
        <v>6.7</v>
      </c>
      <c r="L2996" s="104">
        <v>0</v>
      </c>
      <c r="M2996" s="105">
        <v>7.8</v>
      </c>
      <c r="N2996" s="76">
        <f t="shared" si="91"/>
        <v>6.7000000000000171</v>
      </c>
    </row>
    <row r="2997" spans="1:14" x14ac:dyDescent="0.25">
      <c r="A2997" s="100">
        <v>1959</v>
      </c>
      <c r="B2997" s="107">
        <v>35562</v>
      </c>
      <c r="C2997" s="121">
        <v>408.8</v>
      </c>
      <c r="D2997" s="122">
        <v>235.8</v>
      </c>
      <c r="E2997" s="122">
        <f t="shared" si="93"/>
        <v>32.659279778393355</v>
      </c>
      <c r="F2997" s="77">
        <v>0.09</v>
      </c>
      <c r="G2997" s="77">
        <v>0</v>
      </c>
      <c r="H2997" s="77">
        <v>0</v>
      </c>
      <c r="J2997" s="77">
        <f t="shared" si="92"/>
        <v>0.09</v>
      </c>
      <c r="K2997" s="103">
        <v>7.69</v>
      </c>
      <c r="L2997" s="104">
        <v>0.06</v>
      </c>
      <c r="M2997" s="105">
        <v>5.9</v>
      </c>
      <c r="N2997" s="76">
        <f t="shared" si="91"/>
        <v>7.6899999999999942</v>
      </c>
    </row>
    <row r="2998" spans="1:14" x14ac:dyDescent="0.25">
      <c r="A2998" s="100">
        <v>1960</v>
      </c>
      <c r="B2998" s="107">
        <v>35563</v>
      </c>
      <c r="C2998" s="121">
        <v>409.54</v>
      </c>
      <c r="D2998" s="122">
        <v>243.4</v>
      </c>
      <c r="E2998" s="122">
        <f t="shared" si="93"/>
        <v>33.711911357340725</v>
      </c>
      <c r="F2998" s="77">
        <v>0.02</v>
      </c>
      <c r="G2998" s="77">
        <v>0</v>
      </c>
      <c r="H2998" s="77">
        <v>0</v>
      </c>
      <c r="J2998" s="77">
        <f t="shared" si="92"/>
        <v>0.02</v>
      </c>
      <c r="K2998" s="103">
        <v>9.34</v>
      </c>
      <c r="L2998" s="104">
        <v>0.05</v>
      </c>
      <c r="M2998" s="105">
        <v>5.0999999999999996</v>
      </c>
      <c r="N2998" s="76">
        <f t="shared" si="91"/>
        <v>9.3399999999999928</v>
      </c>
    </row>
    <row r="2999" spans="1:14" x14ac:dyDescent="0.25">
      <c r="A2999" s="100">
        <v>1961</v>
      </c>
      <c r="B2999" s="107">
        <v>35564</v>
      </c>
      <c r="C2999" s="121">
        <v>410.42</v>
      </c>
      <c r="D2999" s="122">
        <v>252.72</v>
      </c>
      <c r="E2999" s="122">
        <f t="shared" si="93"/>
        <v>35.00277008310249</v>
      </c>
      <c r="F2999" s="77">
        <v>0.28999999999999998</v>
      </c>
      <c r="G2999" s="77">
        <v>0</v>
      </c>
      <c r="H2999" s="77">
        <v>0</v>
      </c>
      <c r="J2999" s="77">
        <f t="shared" si="92"/>
        <v>0.28999999999999998</v>
      </c>
      <c r="K2999" s="103">
        <v>7.45</v>
      </c>
      <c r="L2999" s="104">
        <v>0.14000000000000001</v>
      </c>
      <c r="M2999" s="105">
        <v>3.6</v>
      </c>
      <c r="N2999" s="76">
        <f t="shared" si="91"/>
        <v>7.4499999999999966</v>
      </c>
    </row>
    <row r="3000" spans="1:14" x14ac:dyDescent="0.25">
      <c r="A3000" s="100">
        <v>1962</v>
      </c>
      <c r="B3000" s="107">
        <v>35565</v>
      </c>
      <c r="C3000" s="121">
        <v>411.08</v>
      </c>
      <c r="D3000" s="122">
        <v>259.88</v>
      </c>
      <c r="E3000" s="122">
        <f t="shared" si="93"/>
        <v>35.994459833795013</v>
      </c>
      <c r="F3000" s="77">
        <v>0.78</v>
      </c>
      <c r="G3000" s="77">
        <v>0</v>
      </c>
      <c r="H3000" s="77">
        <v>0</v>
      </c>
      <c r="J3000" s="77">
        <f t="shared" si="92"/>
        <v>0.78</v>
      </c>
      <c r="K3000" s="103">
        <v>5.76</v>
      </c>
      <c r="L3000" s="104">
        <v>0.43</v>
      </c>
      <c r="M3000" s="105">
        <v>0.7</v>
      </c>
      <c r="N3000" s="76">
        <f t="shared" si="91"/>
        <v>5.7600000000000184</v>
      </c>
    </row>
    <row r="3001" spans="1:14" x14ac:dyDescent="0.25">
      <c r="A3001" s="100">
        <v>1963</v>
      </c>
      <c r="B3001" s="107">
        <v>35566</v>
      </c>
      <c r="C3001" s="121">
        <v>411.53</v>
      </c>
      <c r="D3001" s="122">
        <v>264.86</v>
      </c>
      <c r="E3001" s="122">
        <f t="shared" si="93"/>
        <v>36.684210526315795</v>
      </c>
      <c r="F3001" s="77">
        <v>0.08</v>
      </c>
      <c r="G3001" s="77">
        <v>0</v>
      </c>
      <c r="H3001" s="77">
        <v>0</v>
      </c>
      <c r="J3001" s="77">
        <f t="shared" si="92"/>
        <v>0.08</v>
      </c>
      <c r="K3001" s="103">
        <v>5.79</v>
      </c>
      <c r="L3001" s="104">
        <v>0.03</v>
      </c>
      <c r="M3001" s="105">
        <v>1</v>
      </c>
      <c r="N3001" s="76">
        <f t="shared" si="91"/>
        <v>5.8599999999999728</v>
      </c>
    </row>
    <row r="3002" spans="1:14" x14ac:dyDescent="0.25">
      <c r="A3002" s="100">
        <v>1964</v>
      </c>
      <c r="B3002" s="107">
        <v>35567</v>
      </c>
      <c r="C3002" s="121">
        <v>412.04</v>
      </c>
      <c r="D3002" s="122">
        <v>270.64</v>
      </c>
      <c r="E3002" s="122">
        <f t="shared" si="93"/>
        <v>37.48476454293629</v>
      </c>
      <c r="F3002" s="77">
        <v>0.28999999999999998</v>
      </c>
      <c r="G3002" s="77">
        <v>0</v>
      </c>
      <c r="H3002" s="77">
        <v>0</v>
      </c>
      <c r="J3002" s="77">
        <f t="shared" si="92"/>
        <v>0.28999999999999998</v>
      </c>
      <c r="K3002" s="103">
        <v>6.03</v>
      </c>
      <c r="L3002" s="104">
        <v>0.18</v>
      </c>
      <c r="M3002" s="105">
        <v>0</v>
      </c>
      <c r="N3002" s="76">
        <f t="shared" si="91"/>
        <v>6.0300000000000091</v>
      </c>
    </row>
    <row r="3003" spans="1:14" x14ac:dyDescent="0.25">
      <c r="A3003" s="100">
        <v>1965</v>
      </c>
      <c r="B3003" s="107">
        <v>35568</v>
      </c>
      <c r="C3003" s="121">
        <v>412.54</v>
      </c>
      <c r="D3003" s="122">
        <v>276.38</v>
      </c>
      <c r="E3003" s="122">
        <f t="shared" si="93"/>
        <v>38.279778393351798</v>
      </c>
      <c r="F3003" s="77">
        <v>0.76</v>
      </c>
      <c r="G3003" s="77">
        <v>0</v>
      </c>
      <c r="H3003" s="77">
        <v>0</v>
      </c>
      <c r="J3003" s="77">
        <f t="shared" si="92"/>
        <v>0.76</v>
      </c>
      <c r="K3003" s="103">
        <v>4.5999999999999996</v>
      </c>
      <c r="L3003" s="104">
        <v>0.16</v>
      </c>
      <c r="M3003" s="105">
        <v>0</v>
      </c>
      <c r="N3003" s="76">
        <f t="shared" si="91"/>
        <v>5.1999999999999975</v>
      </c>
    </row>
    <row r="3004" spans="1:14" x14ac:dyDescent="0.25">
      <c r="A3004" s="100">
        <v>1966</v>
      </c>
      <c r="B3004" s="107">
        <v>35569</v>
      </c>
      <c r="C3004" s="121">
        <v>412.92</v>
      </c>
      <c r="D3004" s="122">
        <v>280.82</v>
      </c>
      <c r="E3004" s="122">
        <f t="shared" si="93"/>
        <v>38.89473684210526</v>
      </c>
      <c r="F3004" s="77">
        <v>1.86</v>
      </c>
      <c r="G3004" s="77">
        <v>0</v>
      </c>
      <c r="H3004" s="77">
        <v>0</v>
      </c>
      <c r="J3004" s="77">
        <f t="shared" si="92"/>
        <v>1.86</v>
      </c>
      <c r="K3004" s="103">
        <v>4.78</v>
      </c>
      <c r="L3004" s="104">
        <v>1</v>
      </c>
      <c r="M3004" s="105">
        <v>0</v>
      </c>
      <c r="N3004" s="76">
        <f t="shared" si="91"/>
        <v>4.7800000000000162</v>
      </c>
    </row>
    <row r="3005" spans="1:14" x14ac:dyDescent="0.25">
      <c r="A3005" s="100">
        <v>1967</v>
      </c>
      <c r="B3005" s="107">
        <v>35570</v>
      </c>
      <c r="C3005" s="121">
        <v>413.17</v>
      </c>
      <c r="D3005" s="122">
        <v>283.74</v>
      </c>
      <c r="E3005" s="122">
        <f t="shared" si="93"/>
        <v>39.299168975069257</v>
      </c>
      <c r="F3005" s="77">
        <v>2.85</v>
      </c>
      <c r="G3005" s="77">
        <v>0</v>
      </c>
      <c r="H3005" s="77">
        <v>0</v>
      </c>
      <c r="J3005" s="77">
        <f t="shared" si="92"/>
        <v>2.85</v>
      </c>
      <c r="K3005" s="103">
        <v>3.21</v>
      </c>
      <c r="L3005" s="104">
        <v>1.47</v>
      </c>
      <c r="M3005" s="105">
        <v>0</v>
      </c>
      <c r="N3005" s="76">
        <f t="shared" si="91"/>
        <v>3.3099999999999796</v>
      </c>
    </row>
    <row r="3006" spans="1:14" x14ac:dyDescent="0.25">
      <c r="A3006" s="100">
        <v>1968</v>
      </c>
      <c r="B3006" s="107">
        <v>35571</v>
      </c>
      <c r="C3006" s="121">
        <v>413.2</v>
      </c>
      <c r="D3006" s="122">
        <v>284.2</v>
      </c>
      <c r="E3006" s="122">
        <f t="shared" si="93"/>
        <v>39.362880886426595</v>
      </c>
      <c r="F3006" s="77">
        <v>2.2400000000000002</v>
      </c>
      <c r="G3006" s="77">
        <v>0</v>
      </c>
      <c r="H3006" s="77">
        <v>0</v>
      </c>
      <c r="J3006" s="77">
        <f t="shared" si="92"/>
        <v>2.2400000000000002</v>
      </c>
      <c r="K3006" s="103">
        <v>3.68</v>
      </c>
      <c r="L3006" s="104">
        <v>1.17</v>
      </c>
      <c r="M3006" s="105">
        <v>0</v>
      </c>
      <c r="N3006" s="76">
        <f t="shared" si="91"/>
        <v>3.580000000000032</v>
      </c>
    </row>
    <row r="3007" spans="1:14" x14ac:dyDescent="0.25">
      <c r="A3007" s="100">
        <v>1969</v>
      </c>
      <c r="B3007" s="107">
        <v>35572</v>
      </c>
      <c r="C3007" s="121">
        <v>413.32</v>
      </c>
      <c r="D3007" s="122">
        <v>285.54000000000002</v>
      </c>
      <c r="E3007" s="122">
        <f t="shared" si="93"/>
        <v>39.548476454293628</v>
      </c>
      <c r="F3007" s="77">
        <v>2.44</v>
      </c>
      <c r="G3007" s="77">
        <v>0</v>
      </c>
      <c r="H3007" s="77">
        <v>0</v>
      </c>
      <c r="J3007" s="77">
        <f t="shared" si="92"/>
        <v>2.44</v>
      </c>
      <c r="K3007" s="103">
        <v>2.56</v>
      </c>
      <c r="L3007" s="104">
        <v>1.27</v>
      </c>
      <c r="M3007" s="105">
        <v>0</v>
      </c>
      <c r="N3007" s="76">
        <f t="shared" si="91"/>
        <v>2.5600000000000045</v>
      </c>
    </row>
    <row r="3008" spans="1:14" x14ac:dyDescent="0.25">
      <c r="A3008" s="100">
        <v>1970</v>
      </c>
      <c r="B3008" s="107">
        <v>35573</v>
      </c>
      <c r="C3008" s="121">
        <v>413.33</v>
      </c>
      <c r="D3008" s="122">
        <v>285.66000000000003</v>
      </c>
      <c r="E3008" s="122">
        <f t="shared" si="93"/>
        <v>39.56509695290859</v>
      </c>
      <c r="F3008" s="77">
        <v>3.18</v>
      </c>
      <c r="G3008" s="77">
        <v>0</v>
      </c>
      <c r="H3008" s="77">
        <v>0</v>
      </c>
      <c r="J3008" s="77">
        <f t="shared" si="92"/>
        <v>3.18</v>
      </c>
      <c r="K3008" s="103">
        <v>2.46</v>
      </c>
      <c r="L3008" s="104">
        <v>1.65</v>
      </c>
      <c r="M3008" s="105">
        <v>0</v>
      </c>
      <c r="N3008" s="76">
        <f t="shared" si="91"/>
        <v>2.3399999999999683</v>
      </c>
    </row>
    <row r="3009" spans="1:14" x14ac:dyDescent="0.25">
      <c r="A3009" s="100">
        <v>1971</v>
      </c>
      <c r="B3009" s="107">
        <v>35574</v>
      </c>
      <c r="C3009" s="121">
        <v>413.26</v>
      </c>
      <c r="D3009" s="122">
        <v>284.82</v>
      </c>
      <c r="E3009" s="122">
        <f t="shared" si="93"/>
        <v>39.448753462603875</v>
      </c>
      <c r="F3009" s="77">
        <v>2.38</v>
      </c>
      <c r="G3009" s="77">
        <v>0</v>
      </c>
      <c r="H3009" s="77">
        <v>0</v>
      </c>
      <c r="J3009" s="77">
        <f t="shared" si="92"/>
        <v>2.38</v>
      </c>
      <c r="K3009" s="103">
        <v>2.86</v>
      </c>
      <c r="L3009" s="104">
        <v>1.28</v>
      </c>
      <c r="M3009" s="105">
        <v>0</v>
      </c>
      <c r="N3009" s="76">
        <f t="shared" si="91"/>
        <v>2.8600000000000181</v>
      </c>
    </row>
    <row r="3010" spans="1:14" x14ac:dyDescent="0.25">
      <c r="A3010" s="100">
        <v>1972</v>
      </c>
      <c r="B3010" s="107">
        <v>35575</v>
      </c>
      <c r="C3010" s="121">
        <v>413.3</v>
      </c>
      <c r="D3010" s="122">
        <v>285.3</v>
      </c>
      <c r="E3010" s="122">
        <f t="shared" si="93"/>
        <v>39.51523545706371</v>
      </c>
      <c r="F3010" s="77">
        <v>2.5</v>
      </c>
      <c r="G3010" s="77">
        <v>0</v>
      </c>
      <c r="H3010" s="77">
        <v>0</v>
      </c>
      <c r="J3010" s="77">
        <f t="shared" si="92"/>
        <v>2.5</v>
      </c>
      <c r="K3010" s="103">
        <v>2.54</v>
      </c>
      <c r="L3010" s="104">
        <v>1.28</v>
      </c>
      <c r="M3010" s="105">
        <v>0</v>
      </c>
      <c r="N3010" s="76">
        <f t="shared" si="91"/>
        <v>1.5399999999999636</v>
      </c>
    </row>
    <row r="3011" spans="1:14" x14ac:dyDescent="0.25">
      <c r="A3011" s="100">
        <v>1973</v>
      </c>
      <c r="B3011" s="107">
        <v>35576</v>
      </c>
      <c r="C3011" s="121">
        <v>413.22</v>
      </c>
      <c r="D3011" s="122">
        <v>284.33999999999997</v>
      </c>
      <c r="E3011" s="122">
        <f t="shared" si="93"/>
        <v>39.38227146814404</v>
      </c>
      <c r="F3011" s="77">
        <v>4.12</v>
      </c>
      <c r="G3011" s="77">
        <v>0</v>
      </c>
      <c r="H3011" s="77">
        <v>0</v>
      </c>
      <c r="J3011" s="77">
        <f t="shared" si="92"/>
        <v>4.12</v>
      </c>
      <c r="K3011" s="103">
        <v>2.2000000000000002</v>
      </c>
      <c r="L3011" s="104">
        <v>1.94</v>
      </c>
      <c r="M3011" s="105">
        <v>14.2</v>
      </c>
      <c r="N3011" s="76">
        <f t="shared" si="91"/>
        <v>2.200000000000041</v>
      </c>
    </row>
    <row r="3012" spans="1:14" x14ac:dyDescent="0.25">
      <c r="A3012" s="100">
        <v>1974</v>
      </c>
      <c r="B3012" s="107">
        <v>35577</v>
      </c>
      <c r="C3012" s="121">
        <v>413.06</v>
      </c>
      <c r="D3012" s="122">
        <v>282.42</v>
      </c>
      <c r="E3012" s="122">
        <f t="shared" si="93"/>
        <v>39.116343490304715</v>
      </c>
      <c r="F3012" s="77">
        <v>2.39</v>
      </c>
      <c r="G3012" s="77">
        <v>0</v>
      </c>
      <c r="H3012" s="77">
        <v>0</v>
      </c>
      <c r="J3012" s="77">
        <f t="shared" si="92"/>
        <v>2.39</v>
      </c>
      <c r="K3012" s="103">
        <v>2.27</v>
      </c>
      <c r="L3012" s="104">
        <v>1.1499999999999999</v>
      </c>
      <c r="M3012" s="105">
        <v>8.6</v>
      </c>
      <c r="N3012" s="76">
        <f t="shared" si="91"/>
        <v>2.2699999999999956</v>
      </c>
    </row>
    <row r="3013" spans="1:14" x14ac:dyDescent="0.25">
      <c r="A3013" s="100">
        <v>1975</v>
      </c>
      <c r="B3013" s="107">
        <v>35578</v>
      </c>
      <c r="C3013" s="121">
        <v>413.05</v>
      </c>
      <c r="D3013" s="122">
        <v>282.3</v>
      </c>
      <c r="E3013" s="122">
        <f t="shared" si="93"/>
        <v>39.099722991689752</v>
      </c>
      <c r="F3013" s="77">
        <v>2.06</v>
      </c>
      <c r="G3013" s="77">
        <v>0</v>
      </c>
      <c r="H3013" s="77">
        <v>0</v>
      </c>
      <c r="J3013" s="77">
        <f t="shared" si="92"/>
        <v>2.06</v>
      </c>
      <c r="K3013" s="103">
        <v>1.94</v>
      </c>
      <c r="L3013" s="104">
        <v>0.99</v>
      </c>
      <c r="M3013" s="105">
        <v>0</v>
      </c>
      <c r="N3013" s="76">
        <f t="shared" si="91"/>
        <v>1.9399999999999955</v>
      </c>
    </row>
    <row r="3014" spans="1:14" x14ac:dyDescent="0.25">
      <c r="A3014" s="100">
        <v>1976</v>
      </c>
      <c r="B3014" s="107">
        <v>35579</v>
      </c>
      <c r="C3014" s="121">
        <v>413.04</v>
      </c>
      <c r="D3014" s="122">
        <v>282.18</v>
      </c>
      <c r="E3014" s="122">
        <f t="shared" si="93"/>
        <v>39.083102493074797</v>
      </c>
      <c r="F3014" s="77">
        <v>2.42</v>
      </c>
      <c r="G3014" s="77">
        <v>0</v>
      </c>
      <c r="H3014" s="77">
        <v>0</v>
      </c>
      <c r="J3014" s="77">
        <f t="shared" si="92"/>
        <v>2.42</v>
      </c>
      <c r="K3014" s="103">
        <v>1.39</v>
      </c>
      <c r="L3014" s="104"/>
      <c r="M3014" s="105">
        <v>0</v>
      </c>
      <c r="N3014" s="76">
        <f t="shared" si="91"/>
        <v>1.3899999999999704</v>
      </c>
    </row>
    <row r="3015" spans="1:14" x14ac:dyDescent="0.25">
      <c r="A3015" s="100">
        <v>1977</v>
      </c>
      <c r="B3015" s="107">
        <v>35580</v>
      </c>
      <c r="C3015" s="121">
        <v>412.95</v>
      </c>
      <c r="D3015" s="122">
        <v>281.14999999999998</v>
      </c>
      <c r="E3015" s="122">
        <f t="shared" si="93"/>
        <v>38.94044321329639</v>
      </c>
      <c r="F3015" s="77">
        <v>2.96</v>
      </c>
      <c r="G3015" s="77">
        <v>0</v>
      </c>
      <c r="H3015" s="77">
        <v>0</v>
      </c>
      <c r="J3015" s="77">
        <f t="shared" si="92"/>
        <v>2.96</v>
      </c>
      <c r="K3015" s="103">
        <v>0.85</v>
      </c>
      <c r="L3015" s="104"/>
      <c r="M3015" s="105">
        <v>0</v>
      </c>
      <c r="N3015" s="76">
        <f t="shared" si="91"/>
        <v>0.85000000000004317</v>
      </c>
    </row>
    <row r="3016" spans="1:14" x14ac:dyDescent="0.25">
      <c r="A3016" s="100">
        <v>1978</v>
      </c>
      <c r="B3016" s="107">
        <v>35581</v>
      </c>
      <c r="C3016" s="121">
        <v>412.77</v>
      </c>
      <c r="D3016" s="122">
        <v>279.04000000000002</v>
      </c>
      <c r="E3016" s="122">
        <f t="shared" si="93"/>
        <v>38.64819944598338</v>
      </c>
      <c r="F3016" s="77">
        <v>2.46</v>
      </c>
      <c r="J3016" s="77">
        <f t="shared" si="92"/>
        <v>2.46</v>
      </c>
      <c r="K3016" s="103">
        <v>1.18</v>
      </c>
      <c r="L3016" s="104"/>
      <c r="M3016" s="105">
        <v>0</v>
      </c>
      <c r="N3016" s="76">
        <f t="shared" ref="N3016:N3079" si="94">+D3017-D3016+J3016</f>
        <v>1.1799999999999704</v>
      </c>
    </row>
    <row r="3017" spans="1:14" x14ac:dyDescent="0.25">
      <c r="A3017" s="100">
        <v>1979</v>
      </c>
      <c r="B3017" s="107">
        <v>35582</v>
      </c>
      <c r="C3017" s="121">
        <v>412.66</v>
      </c>
      <c r="D3017" s="122">
        <v>277.76</v>
      </c>
      <c r="E3017" s="122">
        <f t="shared" si="93"/>
        <v>38.470914127423825</v>
      </c>
      <c r="F3017" s="77">
        <v>2.34</v>
      </c>
      <c r="G3017" s="77">
        <v>0</v>
      </c>
      <c r="H3017" s="77">
        <v>0</v>
      </c>
      <c r="J3017" s="77">
        <f t="shared" si="92"/>
        <v>2.34</v>
      </c>
      <c r="K3017" s="103">
        <v>0.96</v>
      </c>
      <c r="L3017" s="104">
        <v>0.99</v>
      </c>
      <c r="M3017" s="126">
        <v>0</v>
      </c>
      <c r="N3017" s="76">
        <f t="shared" si="94"/>
        <v>0.96000000000000441</v>
      </c>
    </row>
    <row r="3018" spans="1:14" x14ac:dyDescent="0.25">
      <c r="A3018" s="100">
        <v>1980</v>
      </c>
      <c r="B3018" s="107">
        <v>35583</v>
      </c>
      <c r="C3018" s="121">
        <v>412.54</v>
      </c>
      <c r="D3018" s="122">
        <v>276.38</v>
      </c>
      <c r="E3018" s="122">
        <f t="shared" si="93"/>
        <v>38.279778393351798</v>
      </c>
      <c r="F3018" s="77">
        <v>2.78</v>
      </c>
      <c r="G3018" s="77">
        <v>0</v>
      </c>
      <c r="H3018" s="77">
        <v>0</v>
      </c>
      <c r="J3018" s="77">
        <f t="shared" si="92"/>
        <v>2.78</v>
      </c>
      <c r="K3018" s="103">
        <v>0.11</v>
      </c>
      <c r="L3018" s="104">
        <v>1.28</v>
      </c>
      <c r="M3018" s="105">
        <v>0</v>
      </c>
      <c r="N3018" s="76">
        <f t="shared" si="94"/>
        <v>-0.10999999999998655</v>
      </c>
    </row>
    <row r="3019" spans="1:14" x14ac:dyDescent="0.25">
      <c r="A3019" s="100">
        <v>1981</v>
      </c>
      <c r="B3019" s="107">
        <v>35584</v>
      </c>
      <c r="C3019" s="121">
        <v>412.29</v>
      </c>
      <c r="D3019" s="122">
        <v>273.49</v>
      </c>
      <c r="E3019" s="122">
        <f t="shared" si="93"/>
        <v>37.87950138504155</v>
      </c>
      <c r="F3019" s="77">
        <v>2.4900000000000002</v>
      </c>
      <c r="G3019" s="77">
        <v>0</v>
      </c>
      <c r="H3019" s="77">
        <v>0</v>
      </c>
      <c r="J3019" s="77">
        <f t="shared" si="92"/>
        <v>2.4900000000000002</v>
      </c>
      <c r="K3019" s="103">
        <v>0.19</v>
      </c>
      <c r="L3019" s="104">
        <v>1.1599999999999999</v>
      </c>
      <c r="M3019" s="105">
        <v>0</v>
      </c>
      <c r="N3019" s="76">
        <f t="shared" si="94"/>
        <v>0.18999999999998884</v>
      </c>
    </row>
    <row r="3020" spans="1:14" x14ac:dyDescent="0.25">
      <c r="A3020" s="100">
        <v>1982</v>
      </c>
      <c r="B3020" s="107">
        <v>35585</v>
      </c>
      <c r="C3020" s="121">
        <v>412.09</v>
      </c>
      <c r="D3020" s="122">
        <v>271.19</v>
      </c>
      <c r="E3020" s="122">
        <f t="shared" si="93"/>
        <v>37.560941828254848</v>
      </c>
      <c r="F3020" s="77">
        <v>2.56</v>
      </c>
      <c r="G3020" s="77">
        <v>0</v>
      </c>
      <c r="H3020" s="77">
        <v>0</v>
      </c>
      <c r="J3020" s="77">
        <f t="shared" si="92"/>
        <v>2.56</v>
      </c>
      <c r="K3020" s="103">
        <v>0.85</v>
      </c>
      <c r="L3020" s="104">
        <v>1.23</v>
      </c>
      <c r="M3020" s="105">
        <v>0</v>
      </c>
      <c r="N3020" s="76">
        <f t="shared" si="94"/>
        <v>0.85000000000002052</v>
      </c>
    </row>
    <row r="3021" spans="1:14" x14ac:dyDescent="0.25">
      <c r="A3021" s="100">
        <v>1983</v>
      </c>
      <c r="B3021" s="107">
        <v>35586</v>
      </c>
      <c r="C3021" s="121">
        <v>411.94</v>
      </c>
      <c r="D3021" s="122">
        <v>269.48</v>
      </c>
      <c r="E3021" s="122">
        <f t="shared" si="93"/>
        <v>37.324099722991697</v>
      </c>
      <c r="F3021" s="77">
        <v>3.44</v>
      </c>
      <c r="G3021" s="77">
        <v>0</v>
      </c>
      <c r="H3021" s="77">
        <v>0</v>
      </c>
      <c r="J3021" s="77">
        <f t="shared" si="92"/>
        <v>3.44</v>
      </c>
      <c r="K3021" s="103">
        <v>1.86</v>
      </c>
      <c r="L3021" s="104">
        <v>1.59</v>
      </c>
      <c r="M3021" s="105">
        <v>0</v>
      </c>
      <c r="N3021" s="76">
        <f t="shared" si="94"/>
        <v>1.859999999999959</v>
      </c>
    </row>
    <row r="3022" spans="1:14" x14ac:dyDescent="0.25">
      <c r="A3022" s="100">
        <v>1984</v>
      </c>
      <c r="B3022" s="107">
        <v>35587</v>
      </c>
      <c r="C3022" s="121">
        <v>411.8</v>
      </c>
      <c r="D3022" s="122">
        <v>267.89999999999998</v>
      </c>
      <c r="E3022" s="122">
        <f t="shared" si="93"/>
        <v>37.105263157894733</v>
      </c>
      <c r="F3022" s="77">
        <v>3.29</v>
      </c>
      <c r="G3022" s="77">
        <v>0</v>
      </c>
      <c r="H3022" s="77">
        <v>0</v>
      </c>
      <c r="J3022" s="77">
        <f t="shared" si="92"/>
        <v>3.29</v>
      </c>
      <c r="K3022" s="103">
        <v>0.49</v>
      </c>
      <c r="L3022" s="104">
        <v>1.51</v>
      </c>
      <c r="M3022" s="105">
        <v>0</v>
      </c>
      <c r="N3022" s="76">
        <f t="shared" si="94"/>
        <v>0.49000000000004551</v>
      </c>
    </row>
    <row r="3023" spans="1:14" x14ac:dyDescent="0.25">
      <c r="A3023" s="100">
        <v>1985</v>
      </c>
      <c r="B3023" s="107">
        <v>35588</v>
      </c>
      <c r="C3023" s="121">
        <v>411.55</v>
      </c>
      <c r="D3023" s="122">
        <v>265.10000000000002</v>
      </c>
      <c r="E3023" s="122">
        <f t="shared" si="93"/>
        <v>36.717451523545705</v>
      </c>
      <c r="F3023" s="77">
        <v>2.2000000000000002</v>
      </c>
      <c r="G3023" s="77">
        <v>0</v>
      </c>
      <c r="H3023" s="77">
        <v>0</v>
      </c>
      <c r="J3023" s="77">
        <f t="shared" si="92"/>
        <v>2.2000000000000002</v>
      </c>
      <c r="K3023" s="103">
        <v>1.05</v>
      </c>
      <c r="L3023" s="104">
        <v>1.04</v>
      </c>
      <c r="M3023" s="105">
        <v>7.6</v>
      </c>
      <c r="N3023" s="76">
        <f t="shared" si="94"/>
        <v>1.0499999999999661</v>
      </c>
    </row>
    <row r="3024" spans="1:14" x14ac:dyDescent="0.25">
      <c r="A3024" s="100">
        <v>1986</v>
      </c>
      <c r="B3024" s="107">
        <v>35589</v>
      </c>
      <c r="C3024" s="121">
        <v>411.45</v>
      </c>
      <c r="D3024" s="122">
        <v>263.95</v>
      </c>
      <c r="E3024" s="122">
        <f t="shared" si="93"/>
        <v>36.55817174515235</v>
      </c>
      <c r="F3024" s="77">
        <v>1.84</v>
      </c>
      <c r="G3024" s="77">
        <v>0</v>
      </c>
      <c r="H3024" s="77">
        <v>0</v>
      </c>
      <c r="J3024" s="77">
        <f t="shared" si="92"/>
        <v>1.84</v>
      </c>
      <c r="K3024" s="103">
        <v>1.07</v>
      </c>
      <c r="L3024" s="104">
        <v>0.86</v>
      </c>
      <c r="M3024" s="105">
        <v>16</v>
      </c>
      <c r="N3024" s="76">
        <f t="shared" si="94"/>
        <v>1.0700000000000183</v>
      </c>
    </row>
    <row r="3025" spans="1:14" x14ac:dyDescent="0.25">
      <c r="A3025" s="100">
        <v>1987</v>
      </c>
      <c r="B3025" s="107">
        <v>35590</v>
      </c>
      <c r="C3025" s="121">
        <v>411.38</v>
      </c>
      <c r="D3025" s="122">
        <v>263.18</v>
      </c>
      <c r="E3025" s="122">
        <f t="shared" si="93"/>
        <v>36.451523545706372</v>
      </c>
      <c r="F3025" s="77">
        <v>3.02</v>
      </c>
      <c r="G3025" s="77">
        <v>0</v>
      </c>
      <c r="H3025" s="77">
        <v>0</v>
      </c>
      <c r="J3025" s="77">
        <f t="shared" si="92"/>
        <v>3.02</v>
      </c>
      <c r="K3025" s="103">
        <v>0.27</v>
      </c>
      <c r="L3025" s="104">
        <v>1.38</v>
      </c>
      <c r="M3025" s="105">
        <v>0</v>
      </c>
      <c r="N3025" s="76">
        <f t="shared" si="94"/>
        <v>0.27</v>
      </c>
    </row>
    <row r="3026" spans="1:14" x14ac:dyDescent="0.25">
      <c r="A3026" s="100">
        <v>1988</v>
      </c>
      <c r="B3026" s="107">
        <v>35591</v>
      </c>
      <c r="C3026" s="121">
        <v>411.13</v>
      </c>
      <c r="D3026" s="122">
        <v>260.43</v>
      </c>
      <c r="E3026" s="122">
        <f t="shared" si="93"/>
        <v>36.070637119113577</v>
      </c>
      <c r="F3026" s="77">
        <v>3</v>
      </c>
      <c r="G3026" s="77">
        <v>0</v>
      </c>
      <c r="H3026" s="77">
        <v>0</v>
      </c>
      <c r="J3026" s="77">
        <f t="shared" si="92"/>
        <v>3</v>
      </c>
      <c r="K3026" s="103">
        <v>0.36</v>
      </c>
      <c r="L3026" s="104">
        <v>1.53</v>
      </c>
      <c r="M3026" s="105">
        <v>0</v>
      </c>
      <c r="N3026" s="76">
        <f t="shared" si="94"/>
        <v>0.36000000000001364</v>
      </c>
    </row>
    <row r="3027" spans="1:14" x14ac:dyDescent="0.25">
      <c r="A3027" s="100">
        <v>1989</v>
      </c>
      <c r="B3027" s="107">
        <v>35592</v>
      </c>
      <c r="C3027" s="121">
        <v>410.89</v>
      </c>
      <c r="D3027" s="122">
        <v>257.79000000000002</v>
      </c>
      <c r="E3027" s="122">
        <f t="shared" si="93"/>
        <v>35.704986149584492</v>
      </c>
      <c r="F3027" s="77">
        <v>2.42</v>
      </c>
      <c r="G3027" s="77">
        <v>0</v>
      </c>
      <c r="H3027" s="77">
        <v>0</v>
      </c>
      <c r="J3027" s="77">
        <f t="shared" si="92"/>
        <v>2.42</v>
      </c>
      <c r="K3027" s="103">
        <v>0.23</v>
      </c>
      <c r="L3027" s="104">
        <v>1.1399999999999999</v>
      </c>
      <c r="M3027" s="105">
        <v>0</v>
      </c>
      <c r="N3027" s="76">
        <f t="shared" si="94"/>
        <v>0.22999999999997378</v>
      </c>
    </row>
    <row r="3028" spans="1:14" x14ac:dyDescent="0.25">
      <c r="A3028" s="100">
        <v>1990</v>
      </c>
      <c r="B3028" s="107">
        <v>35593</v>
      </c>
      <c r="C3028" s="121">
        <v>410.69</v>
      </c>
      <c r="D3028" s="122">
        <v>255.6</v>
      </c>
      <c r="E3028" s="122">
        <f t="shared" si="93"/>
        <v>35.401662049861493</v>
      </c>
      <c r="F3028" s="77">
        <v>3.11</v>
      </c>
      <c r="G3028" s="77">
        <v>0</v>
      </c>
      <c r="H3028" s="77">
        <v>0</v>
      </c>
      <c r="J3028" s="77">
        <f t="shared" si="92"/>
        <v>3.11</v>
      </c>
      <c r="K3028" s="103">
        <v>0.34</v>
      </c>
      <c r="L3028" s="104">
        <v>1.46</v>
      </c>
      <c r="M3028" s="105">
        <v>0</v>
      </c>
      <c r="N3028" s="76">
        <f t="shared" si="94"/>
        <v>0.34000000000001807</v>
      </c>
    </row>
    <row r="3029" spans="1:14" x14ac:dyDescent="0.25">
      <c r="A3029" s="100">
        <v>1991</v>
      </c>
      <c r="B3029" s="107">
        <v>35594</v>
      </c>
      <c r="C3029" s="121">
        <v>410.43</v>
      </c>
      <c r="D3029" s="122">
        <v>252.83</v>
      </c>
      <c r="E3029" s="122">
        <f t="shared" si="93"/>
        <v>35.018005540166207</v>
      </c>
      <c r="F3029" s="77">
        <v>2.4</v>
      </c>
      <c r="G3029" s="77">
        <v>0</v>
      </c>
      <c r="H3029" s="77">
        <v>0</v>
      </c>
      <c r="J3029" s="77">
        <f t="shared" si="92"/>
        <v>2.4</v>
      </c>
      <c r="K3029" s="103">
        <v>0.27</v>
      </c>
      <c r="L3029" s="104">
        <v>1.1100000000000001</v>
      </c>
      <c r="M3029" s="105">
        <v>0</v>
      </c>
      <c r="N3029" s="76">
        <f t="shared" si="94"/>
        <v>0.26999999999997604</v>
      </c>
    </row>
    <row r="3030" spans="1:14" x14ac:dyDescent="0.25">
      <c r="A3030" s="100">
        <v>1992</v>
      </c>
      <c r="B3030" s="107">
        <v>35595</v>
      </c>
      <c r="C3030" s="121">
        <v>410.23</v>
      </c>
      <c r="D3030" s="122">
        <v>250.7</v>
      </c>
      <c r="E3030" s="122">
        <f t="shared" si="93"/>
        <v>34.722991689750693</v>
      </c>
      <c r="F3030" s="77">
        <v>1.27</v>
      </c>
      <c r="G3030" s="77">
        <v>0</v>
      </c>
      <c r="H3030" s="77">
        <v>0</v>
      </c>
      <c r="J3030" s="77">
        <f t="shared" si="92"/>
        <v>1.27</v>
      </c>
      <c r="K3030" s="103">
        <v>0.27</v>
      </c>
      <c r="L3030" s="104">
        <v>1.05</v>
      </c>
      <c r="M3030" s="105">
        <v>0</v>
      </c>
      <c r="N3030" s="76">
        <f t="shared" si="94"/>
        <v>-0.73</v>
      </c>
    </row>
    <row r="3031" spans="1:14" x14ac:dyDescent="0.25">
      <c r="A3031" s="100">
        <v>1993</v>
      </c>
      <c r="B3031" s="107">
        <v>35596</v>
      </c>
      <c r="C3031" s="121">
        <v>410.04</v>
      </c>
      <c r="D3031" s="122">
        <v>248.7</v>
      </c>
      <c r="E3031" s="122">
        <f t="shared" si="93"/>
        <v>34.445983379501385</v>
      </c>
      <c r="F3031" s="77">
        <v>2.0299999999999998</v>
      </c>
      <c r="G3031" s="77">
        <v>0</v>
      </c>
      <c r="H3031" s="77">
        <v>0</v>
      </c>
      <c r="J3031" s="77">
        <f t="shared" si="92"/>
        <v>2.0299999999999998</v>
      </c>
      <c r="K3031" s="103">
        <v>0.09</v>
      </c>
      <c r="L3031" s="104">
        <v>0.93</v>
      </c>
      <c r="M3031" s="105">
        <v>0</v>
      </c>
      <c r="N3031" s="76">
        <f t="shared" si="94"/>
        <v>9.0000000000002078E-2</v>
      </c>
    </row>
    <row r="3032" spans="1:14" x14ac:dyDescent="0.25">
      <c r="A3032" s="100">
        <v>1994</v>
      </c>
      <c r="B3032" s="107">
        <v>35597</v>
      </c>
      <c r="C3032" s="121">
        <v>409.86</v>
      </c>
      <c r="D3032" s="122">
        <v>246.76</v>
      </c>
      <c r="E3032" s="122">
        <f t="shared" si="93"/>
        <v>34.177285318559555</v>
      </c>
      <c r="F3032" s="77">
        <v>3.33</v>
      </c>
      <c r="G3032" s="77">
        <v>0</v>
      </c>
      <c r="H3032" s="77">
        <v>0</v>
      </c>
      <c r="J3032" s="77">
        <f t="shared" si="92"/>
        <v>3.33</v>
      </c>
      <c r="K3032" s="103">
        <v>0.9</v>
      </c>
      <c r="L3032" s="104">
        <v>1.48</v>
      </c>
      <c r="M3032" s="105">
        <v>43</v>
      </c>
      <c r="N3032" s="76">
        <f t="shared" si="94"/>
        <v>0.90000000000002167</v>
      </c>
    </row>
    <row r="3033" spans="1:14" x14ac:dyDescent="0.25">
      <c r="A3033" s="100">
        <v>1995</v>
      </c>
      <c r="B3033" s="107">
        <v>35598</v>
      </c>
      <c r="C3033" s="121">
        <v>409.63</v>
      </c>
      <c r="D3033" s="122">
        <v>244.33</v>
      </c>
      <c r="E3033" s="122">
        <f t="shared" si="93"/>
        <v>33.840720221606652</v>
      </c>
      <c r="F3033" s="77">
        <v>2.6</v>
      </c>
      <c r="G3033" s="77">
        <v>0</v>
      </c>
      <c r="H3033" s="77">
        <v>0</v>
      </c>
      <c r="J3033" s="77">
        <f t="shared" si="92"/>
        <v>2.6</v>
      </c>
      <c r="K3033" s="103">
        <v>0.47</v>
      </c>
      <c r="L3033" s="104">
        <v>1.1599999999999999</v>
      </c>
      <c r="M3033" s="105">
        <v>0</v>
      </c>
      <c r="N3033" s="76">
        <f t="shared" si="94"/>
        <v>0.46999999999997621</v>
      </c>
    </row>
    <row r="3034" spans="1:14" x14ac:dyDescent="0.25">
      <c r="A3034" s="100">
        <v>1996</v>
      </c>
      <c r="B3034" s="107">
        <v>35599</v>
      </c>
      <c r="C3034" s="121">
        <v>409.42</v>
      </c>
      <c r="D3034" s="122">
        <v>242.2</v>
      </c>
      <c r="E3034" s="122">
        <f t="shared" si="93"/>
        <v>33.545706371191137</v>
      </c>
      <c r="F3034" s="77">
        <v>2.48</v>
      </c>
      <c r="G3034" s="77">
        <v>0</v>
      </c>
      <c r="H3034" s="77">
        <v>0</v>
      </c>
      <c r="J3034" s="77">
        <f t="shared" si="92"/>
        <v>2.48</v>
      </c>
      <c r="K3034" s="103">
        <v>0.28000000000000003</v>
      </c>
      <c r="L3034" s="104">
        <v>1.1499999999999999</v>
      </c>
      <c r="M3034" s="105">
        <v>0</v>
      </c>
      <c r="N3034" s="76">
        <f t="shared" si="94"/>
        <v>0.28000000000001135</v>
      </c>
    </row>
    <row r="3035" spans="1:14" x14ac:dyDescent="0.25">
      <c r="A3035" s="100">
        <v>1997</v>
      </c>
      <c r="B3035" s="107">
        <v>35600</v>
      </c>
      <c r="C3035" s="121">
        <v>409.21</v>
      </c>
      <c r="D3035" s="122">
        <v>240</v>
      </c>
      <c r="E3035" s="122">
        <f t="shared" si="93"/>
        <v>33.2409972299169</v>
      </c>
      <c r="F3035" s="77">
        <v>2.57</v>
      </c>
      <c r="G3035" s="77">
        <v>0</v>
      </c>
      <c r="H3035" s="77">
        <v>0</v>
      </c>
      <c r="J3035" s="77">
        <f t="shared" si="92"/>
        <v>2.57</v>
      </c>
      <c r="K3035" s="103">
        <v>0.25</v>
      </c>
      <c r="L3035" s="104">
        <v>1.2</v>
      </c>
      <c r="M3035" s="105">
        <v>0</v>
      </c>
      <c r="N3035" s="76">
        <f t="shared" si="94"/>
        <v>0.25000000000000666</v>
      </c>
    </row>
    <row r="3036" spans="1:14" x14ac:dyDescent="0.25">
      <c r="A3036" s="100">
        <v>1998</v>
      </c>
      <c r="B3036" s="107">
        <v>35601</v>
      </c>
      <c r="C3036" s="121">
        <v>408.98</v>
      </c>
      <c r="D3036" s="122">
        <v>237.68</v>
      </c>
      <c r="E3036" s="122">
        <f t="shared" si="93"/>
        <v>32.9196675900277</v>
      </c>
      <c r="F3036" s="77">
        <v>1.88</v>
      </c>
      <c r="G3036" s="77">
        <v>0</v>
      </c>
      <c r="H3036" s="77">
        <v>0</v>
      </c>
      <c r="J3036" s="77">
        <f t="shared" si="92"/>
        <v>1.88</v>
      </c>
      <c r="K3036" s="103">
        <v>0.2</v>
      </c>
      <c r="L3036" s="104">
        <v>0.85</v>
      </c>
      <c r="M3036" s="105">
        <v>0</v>
      </c>
      <c r="N3036" s="76">
        <f t="shared" si="94"/>
        <v>0.19999999999999307</v>
      </c>
    </row>
    <row r="3037" spans="1:14" x14ac:dyDescent="0.25">
      <c r="A3037" s="100">
        <v>1999</v>
      </c>
      <c r="B3037" s="107">
        <v>35602</v>
      </c>
      <c r="C3037" s="121">
        <v>408.82</v>
      </c>
      <c r="D3037" s="122">
        <v>236</v>
      </c>
      <c r="E3037" s="122">
        <f t="shared" si="93"/>
        <v>32.686980609418285</v>
      </c>
      <c r="F3037" s="77">
        <v>2.19</v>
      </c>
      <c r="G3037" s="77">
        <v>0</v>
      </c>
      <c r="H3037" s="77">
        <v>0</v>
      </c>
      <c r="J3037" s="77">
        <f t="shared" si="92"/>
        <v>2.19</v>
      </c>
      <c r="K3037" s="103">
        <v>0.39</v>
      </c>
      <c r="L3037" s="104">
        <v>1.02</v>
      </c>
      <c r="M3037" s="105">
        <v>25.6</v>
      </c>
      <c r="N3037" s="76">
        <f t="shared" si="94"/>
        <v>0.38999999999998858</v>
      </c>
    </row>
    <row r="3038" spans="1:14" x14ac:dyDescent="0.25">
      <c r="A3038" s="100">
        <v>2000</v>
      </c>
      <c r="B3038" s="107">
        <v>35603</v>
      </c>
      <c r="C3038" s="121">
        <v>408.64</v>
      </c>
      <c r="D3038" s="122">
        <v>234.2</v>
      </c>
      <c r="E3038" s="122">
        <f t="shared" si="93"/>
        <v>32.437673130193907</v>
      </c>
      <c r="F3038" s="77">
        <v>1.28</v>
      </c>
      <c r="G3038" s="77">
        <v>0</v>
      </c>
      <c r="H3038" s="77">
        <v>0</v>
      </c>
      <c r="J3038" s="77">
        <f t="shared" si="92"/>
        <v>1.28</v>
      </c>
      <c r="K3038" s="103">
        <v>0.38</v>
      </c>
      <c r="L3038" s="104">
        <v>0.6</v>
      </c>
      <c r="M3038" s="105">
        <v>0</v>
      </c>
      <c r="N3038" s="76">
        <f t="shared" si="94"/>
        <v>0.38000000000002276</v>
      </c>
    </row>
    <row r="3039" spans="1:14" x14ac:dyDescent="0.25">
      <c r="A3039" s="100">
        <v>2001</v>
      </c>
      <c r="B3039" s="107">
        <v>35604</v>
      </c>
      <c r="C3039" s="121">
        <v>408.55</v>
      </c>
      <c r="D3039" s="122">
        <v>233.3</v>
      </c>
      <c r="E3039" s="122">
        <f t="shared" si="93"/>
        <v>32.313019390581722</v>
      </c>
      <c r="F3039" s="77">
        <v>2.56</v>
      </c>
      <c r="G3039" s="77">
        <v>0</v>
      </c>
      <c r="H3039" s="77">
        <v>0</v>
      </c>
      <c r="J3039" s="77">
        <f t="shared" si="92"/>
        <v>2.56</v>
      </c>
      <c r="K3039" s="103">
        <v>0.16</v>
      </c>
      <c r="L3039" s="104">
        <v>1.1599999999999999</v>
      </c>
      <c r="M3039" s="105">
        <v>0</v>
      </c>
      <c r="N3039" s="76">
        <f t="shared" si="94"/>
        <v>0.15999999999999437</v>
      </c>
    </row>
    <row r="3040" spans="1:14" x14ac:dyDescent="0.25">
      <c r="A3040" s="100">
        <v>2002</v>
      </c>
      <c r="B3040" s="107">
        <v>35605</v>
      </c>
      <c r="C3040" s="121">
        <v>408.31</v>
      </c>
      <c r="D3040" s="122">
        <v>230.9</v>
      </c>
      <c r="E3040" s="122">
        <f t="shared" si="93"/>
        <v>31.980609418282551</v>
      </c>
      <c r="F3040" s="77">
        <v>4.22</v>
      </c>
      <c r="G3040" s="77">
        <v>0</v>
      </c>
      <c r="H3040" s="77">
        <v>0</v>
      </c>
      <c r="J3040" s="77">
        <f t="shared" si="92"/>
        <v>4.22</v>
      </c>
      <c r="K3040" s="103">
        <v>0.02</v>
      </c>
      <c r="L3040" s="104">
        <v>1.9</v>
      </c>
      <c r="M3040" s="105">
        <v>2.2000000000000002</v>
      </c>
      <c r="N3040" s="76">
        <f t="shared" si="94"/>
        <v>1.9999999999982698E-2</v>
      </c>
    </row>
    <row r="3041" spans="1:14" x14ac:dyDescent="0.25">
      <c r="A3041" s="100">
        <v>2003</v>
      </c>
      <c r="B3041" s="107">
        <v>35606</v>
      </c>
      <c r="C3041" s="121">
        <v>407.88</v>
      </c>
      <c r="D3041" s="122">
        <v>226.7</v>
      </c>
      <c r="E3041" s="122">
        <f t="shared" si="93"/>
        <v>31.398891966759003</v>
      </c>
      <c r="F3041" s="77">
        <v>4.8499999999999996</v>
      </c>
      <c r="G3041" s="77">
        <v>0</v>
      </c>
      <c r="H3041" s="77">
        <v>0</v>
      </c>
      <c r="J3041" s="77">
        <f t="shared" si="92"/>
        <v>4.8499999999999996</v>
      </c>
      <c r="K3041" s="103">
        <v>0.95</v>
      </c>
      <c r="L3041" s="104">
        <v>2.11</v>
      </c>
      <c r="M3041" s="105">
        <v>0</v>
      </c>
      <c r="N3041" s="76">
        <f t="shared" si="94"/>
        <v>0.95000000000002238</v>
      </c>
    </row>
    <row r="3042" spans="1:14" x14ac:dyDescent="0.25">
      <c r="A3042" s="100">
        <v>2004</v>
      </c>
      <c r="B3042" s="107">
        <v>35607</v>
      </c>
      <c r="C3042" s="121">
        <v>407.48</v>
      </c>
      <c r="D3042" s="122">
        <v>222.8</v>
      </c>
      <c r="E3042" s="122">
        <f t="shared" si="93"/>
        <v>30.858725761772853</v>
      </c>
      <c r="F3042" s="77">
        <v>4.24</v>
      </c>
      <c r="G3042" s="77">
        <v>0</v>
      </c>
      <c r="H3042" s="77">
        <v>0</v>
      </c>
      <c r="J3042" s="77">
        <f t="shared" si="92"/>
        <v>4.24</v>
      </c>
      <c r="K3042" s="103">
        <v>1.27</v>
      </c>
      <c r="L3042" s="104">
        <v>1.9</v>
      </c>
      <c r="M3042" s="105">
        <v>0</v>
      </c>
      <c r="N3042" s="76">
        <f t="shared" si="94"/>
        <v>1.2700000000000014</v>
      </c>
    </row>
    <row r="3043" spans="1:14" x14ac:dyDescent="0.25">
      <c r="A3043" s="100">
        <v>2005</v>
      </c>
      <c r="B3043" s="107">
        <v>35608</v>
      </c>
      <c r="C3043" s="121">
        <v>407.17</v>
      </c>
      <c r="D3043" s="122">
        <v>219.83</v>
      </c>
      <c r="E3043" s="122">
        <f t="shared" si="93"/>
        <v>30.447368421052634</v>
      </c>
      <c r="F3043" s="77">
        <v>5.48</v>
      </c>
      <c r="G3043" s="77">
        <v>0</v>
      </c>
      <c r="H3043" s="77">
        <v>0</v>
      </c>
      <c r="J3043" s="77">
        <f t="shared" si="92"/>
        <v>5.48</v>
      </c>
      <c r="K3043" s="103">
        <v>1.75</v>
      </c>
      <c r="L3043" s="104">
        <v>2.38</v>
      </c>
      <c r="M3043" s="105">
        <v>1.4</v>
      </c>
      <c r="N3043" s="76">
        <f t="shared" si="94"/>
        <v>1.7499999999999822</v>
      </c>
    </row>
    <row r="3044" spans="1:14" x14ac:dyDescent="0.25">
      <c r="A3044" s="100">
        <v>2006</v>
      </c>
      <c r="B3044" s="107">
        <v>35609</v>
      </c>
      <c r="C3044" s="121">
        <v>406.77</v>
      </c>
      <c r="D3044" s="122">
        <v>216.1</v>
      </c>
      <c r="E3044" s="122">
        <f t="shared" si="93"/>
        <v>29.930747922437671</v>
      </c>
      <c r="F3044" s="77">
        <v>3.55</v>
      </c>
      <c r="G3044" s="77">
        <v>0</v>
      </c>
      <c r="H3044" s="77">
        <v>0</v>
      </c>
      <c r="J3044" s="77">
        <f t="shared" si="92"/>
        <v>3.55</v>
      </c>
      <c r="K3044" s="103">
        <v>3</v>
      </c>
      <c r="L3044" s="104">
        <v>1.54</v>
      </c>
      <c r="M3044" s="105">
        <v>0</v>
      </c>
      <c r="N3044" s="76">
        <f t="shared" si="94"/>
        <v>2.3100000000000191</v>
      </c>
    </row>
    <row r="3045" spans="1:14" x14ac:dyDescent="0.25">
      <c r="A3045" s="100">
        <v>2007</v>
      </c>
      <c r="B3045" s="107">
        <v>35610</v>
      </c>
      <c r="C3045" s="121">
        <v>406.64</v>
      </c>
      <c r="D3045" s="122">
        <v>214.86</v>
      </c>
      <c r="E3045" s="122">
        <f t="shared" si="93"/>
        <v>29.759002770083104</v>
      </c>
      <c r="F3045" s="77">
        <v>2.3199999999999998</v>
      </c>
      <c r="G3045" s="77">
        <v>0</v>
      </c>
      <c r="H3045" s="77">
        <v>0</v>
      </c>
      <c r="J3045" s="77">
        <f t="shared" si="92"/>
        <v>2.3199999999999998</v>
      </c>
      <c r="K3045" s="103">
        <v>1.96</v>
      </c>
      <c r="L3045" s="104">
        <v>1.03</v>
      </c>
      <c r="M3045" s="105">
        <v>13</v>
      </c>
      <c r="N3045" s="76">
        <f t="shared" si="94"/>
        <v>1.9599999999999862</v>
      </c>
    </row>
    <row r="3046" spans="1:14" x14ac:dyDescent="0.25">
      <c r="A3046" s="100">
        <v>2008</v>
      </c>
      <c r="B3046" s="107">
        <v>35611</v>
      </c>
      <c r="C3046" s="121">
        <v>406.6</v>
      </c>
      <c r="D3046" s="122">
        <v>214.5</v>
      </c>
      <c r="E3046" s="122">
        <f t="shared" si="93"/>
        <v>29.709141274238227</v>
      </c>
      <c r="F3046" s="77">
        <v>2.71</v>
      </c>
      <c r="G3046" s="77">
        <v>0</v>
      </c>
      <c r="H3046" s="77">
        <v>0</v>
      </c>
      <c r="J3046" s="77">
        <f t="shared" si="92"/>
        <v>2.71</v>
      </c>
      <c r="K3046" s="103">
        <v>6.32</v>
      </c>
      <c r="L3046" s="104">
        <v>1.21</v>
      </c>
      <c r="M3046" s="105">
        <v>0</v>
      </c>
      <c r="N3046" s="76">
        <f t="shared" si="94"/>
        <v>6.3200000000000136</v>
      </c>
    </row>
    <row r="3047" spans="1:14" x14ac:dyDescent="0.25">
      <c r="A3047" s="100">
        <v>2009</v>
      </c>
      <c r="B3047" s="107">
        <v>35612</v>
      </c>
      <c r="C3047" s="121">
        <v>406.99</v>
      </c>
      <c r="D3047" s="122">
        <v>218.11</v>
      </c>
      <c r="E3047" s="122">
        <f t="shared" si="93"/>
        <v>30.209141274238227</v>
      </c>
      <c r="F3047" s="77">
        <v>4.1900000000000004</v>
      </c>
      <c r="G3047" s="77">
        <v>0</v>
      </c>
      <c r="H3047" s="77">
        <v>0</v>
      </c>
      <c r="J3047" s="77">
        <f t="shared" si="92"/>
        <v>4.1900000000000004</v>
      </c>
      <c r="K3047" s="103">
        <v>3.83</v>
      </c>
      <c r="L3047" s="104">
        <v>1.87</v>
      </c>
      <c r="M3047" s="105">
        <v>2</v>
      </c>
      <c r="N3047" s="76">
        <f t="shared" si="94"/>
        <v>3.8299999999999867</v>
      </c>
    </row>
    <row r="3048" spans="1:14" x14ac:dyDescent="0.25">
      <c r="A3048" s="100">
        <v>2010</v>
      </c>
      <c r="B3048" s="107">
        <v>35613</v>
      </c>
      <c r="C3048" s="121">
        <v>406.95</v>
      </c>
      <c r="D3048" s="122">
        <v>217.75</v>
      </c>
      <c r="E3048" s="122">
        <f t="shared" si="93"/>
        <v>30.159279778393351</v>
      </c>
      <c r="F3048" s="77">
        <v>4.26</v>
      </c>
      <c r="G3048" s="77">
        <v>0</v>
      </c>
      <c r="H3048" s="77">
        <v>0</v>
      </c>
      <c r="J3048" s="77">
        <f t="shared" si="92"/>
        <v>4.26</v>
      </c>
      <c r="K3048" s="103">
        <v>3.09</v>
      </c>
      <c r="L3048" s="104">
        <v>1.84</v>
      </c>
      <c r="M3048" s="105">
        <v>4.2</v>
      </c>
      <c r="N3048" s="76">
        <f t="shared" si="94"/>
        <v>3.0900000000000123</v>
      </c>
    </row>
    <row r="3049" spans="1:14" x14ac:dyDescent="0.25">
      <c r="A3049" s="100">
        <v>2011</v>
      </c>
      <c r="B3049" s="107">
        <v>35614</v>
      </c>
      <c r="C3049" s="121">
        <v>406.82</v>
      </c>
      <c r="D3049" s="122">
        <v>216.58</v>
      </c>
      <c r="E3049" s="122">
        <f t="shared" si="93"/>
        <v>29.99722991689751</v>
      </c>
      <c r="F3049" s="77">
        <v>4.54</v>
      </c>
      <c r="G3049" s="77">
        <v>0</v>
      </c>
      <c r="H3049" s="77">
        <v>0</v>
      </c>
      <c r="J3049" s="77">
        <f t="shared" si="92"/>
        <v>4.54</v>
      </c>
      <c r="K3049" s="103">
        <v>0.76</v>
      </c>
      <c r="L3049" s="104">
        <v>2.0299999999999998</v>
      </c>
      <c r="M3049" s="105">
        <v>0</v>
      </c>
      <c r="N3049" s="76">
        <f t="shared" si="94"/>
        <v>0.7599999999999989</v>
      </c>
    </row>
    <row r="3050" spans="1:14" x14ac:dyDescent="0.25">
      <c r="A3050" s="100">
        <v>2012</v>
      </c>
      <c r="B3050" s="107">
        <v>35615</v>
      </c>
      <c r="C3050" s="121">
        <v>406.47</v>
      </c>
      <c r="D3050" s="122">
        <v>212.8</v>
      </c>
      <c r="E3050" s="122">
        <f t="shared" si="93"/>
        <v>29.473684210526319</v>
      </c>
      <c r="F3050" s="77">
        <v>4.38</v>
      </c>
      <c r="G3050" s="77">
        <v>0</v>
      </c>
      <c r="H3050" s="77">
        <v>0</v>
      </c>
      <c r="J3050" s="77">
        <f t="shared" si="92"/>
        <v>4.38</v>
      </c>
      <c r="K3050" s="103">
        <v>2.11</v>
      </c>
      <c r="L3050" s="104">
        <v>1.96</v>
      </c>
      <c r="M3050" s="105">
        <v>0</v>
      </c>
      <c r="N3050" s="76">
        <f t="shared" si="94"/>
        <v>2.1099999999999897</v>
      </c>
    </row>
    <row r="3051" spans="1:14" x14ac:dyDescent="0.25">
      <c r="A3051" s="100">
        <v>2013</v>
      </c>
      <c r="B3051" s="107">
        <v>35616</v>
      </c>
      <c r="C3051" s="121">
        <v>406.17</v>
      </c>
      <c r="D3051" s="122">
        <v>210.53</v>
      </c>
      <c r="E3051" s="122">
        <f t="shared" si="93"/>
        <v>29.159279778393355</v>
      </c>
      <c r="F3051" s="77">
        <v>4.08</v>
      </c>
      <c r="G3051" s="77">
        <v>0</v>
      </c>
      <c r="H3051" s="77">
        <v>0</v>
      </c>
      <c r="J3051" s="77">
        <f t="shared" si="92"/>
        <v>4.08</v>
      </c>
      <c r="K3051" s="103">
        <v>1.1100000000000001</v>
      </c>
      <c r="L3051" s="104">
        <v>1.85</v>
      </c>
      <c r="M3051" s="105">
        <v>0</v>
      </c>
      <c r="N3051" s="76">
        <f t="shared" si="94"/>
        <v>1.1100000000000012</v>
      </c>
    </row>
    <row r="3052" spans="1:14" x14ac:dyDescent="0.25">
      <c r="A3052" s="100">
        <v>2014</v>
      </c>
      <c r="B3052" s="107">
        <v>35617</v>
      </c>
      <c r="C3052" s="121">
        <v>405.84</v>
      </c>
      <c r="D3052" s="122">
        <v>207.56</v>
      </c>
      <c r="E3052" s="122">
        <f t="shared" si="93"/>
        <v>28.747922437673129</v>
      </c>
      <c r="F3052" s="77">
        <v>5.44</v>
      </c>
      <c r="G3052" s="77">
        <v>0</v>
      </c>
      <c r="H3052" s="77">
        <v>0</v>
      </c>
      <c r="J3052" s="77">
        <f t="shared" si="92"/>
        <v>5.44</v>
      </c>
      <c r="K3052" s="103">
        <v>0.26</v>
      </c>
      <c r="L3052" s="104">
        <v>2.4</v>
      </c>
      <c r="M3052" s="105">
        <v>1.25</v>
      </c>
      <c r="N3052" s="76">
        <f t="shared" si="94"/>
        <v>0.25999999999999357</v>
      </c>
    </row>
    <row r="3053" spans="1:14" x14ac:dyDescent="0.25">
      <c r="A3053" s="100">
        <v>2015</v>
      </c>
      <c r="B3053" s="107">
        <v>35618</v>
      </c>
      <c r="C3053" s="121">
        <v>405.26</v>
      </c>
      <c r="D3053" s="122">
        <v>202.38</v>
      </c>
      <c r="E3053" s="122">
        <f t="shared" si="93"/>
        <v>28.030470914127427</v>
      </c>
      <c r="F3053" s="77">
        <v>5.13</v>
      </c>
      <c r="G3053" s="77">
        <v>0</v>
      </c>
      <c r="H3053" s="77">
        <v>0</v>
      </c>
      <c r="J3053" s="77">
        <f t="shared" si="92"/>
        <v>5.13</v>
      </c>
      <c r="K3053" s="103">
        <v>0.43</v>
      </c>
      <c r="L3053" s="104">
        <v>2.2200000000000002</v>
      </c>
      <c r="M3053" s="105">
        <v>3.1</v>
      </c>
      <c r="N3053" s="76">
        <f t="shared" si="94"/>
        <v>0.43000000000001126</v>
      </c>
    </row>
    <row r="3054" spans="1:14" x14ac:dyDescent="0.25">
      <c r="A3054" s="100">
        <v>2016</v>
      </c>
      <c r="B3054" s="107">
        <v>35619</v>
      </c>
      <c r="C3054" s="121">
        <v>404.72</v>
      </c>
      <c r="D3054" s="122">
        <v>197.68</v>
      </c>
      <c r="E3054" s="122">
        <f t="shared" si="93"/>
        <v>27.379501385041554</v>
      </c>
      <c r="F3054" s="77">
        <v>4.33</v>
      </c>
      <c r="G3054" s="77">
        <v>0</v>
      </c>
      <c r="H3054" s="77">
        <v>0</v>
      </c>
      <c r="J3054" s="77">
        <f t="shared" si="92"/>
        <v>4.33</v>
      </c>
      <c r="K3054" s="103">
        <v>0.93</v>
      </c>
      <c r="L3054" s="104">
        <v>1.89</v>
      </c>
      <c r="M3054" s="105">
        <v>0</v>
      </c>
      <c r="N3054" s="76">
        <f t="shared" si="94"/>
        <v>0.92999999999999439</v>
      </c>
    </row>
    <row r="3055" spans="1:14" x14ac:dyDescent="0.25">
      <c r="A3055" s="100">
        <v>2017</v>
      </c>
      <c r="B3055" s="107">
        <v>35620</v>
      </c>
      <c r="C3055" s="121">
        <v>404.31</v>
      </c>
      <c r="D3055" s="122">
        <v>194.28</v>
      </c>
      <c r="E3055" s="122">
        <f t="shared" si="93"/>
        <v>26.908587257617729</v>
      </c>
      <c r="F3055" s="77">
        <v>3.48</v>
      </c>
      <c r="G3055" s="77">
        <v>0</v>
      </c>
      <c r="H3055" s="77">
        <v>0</v>
      </c>
      <c r="J3055" s="77">
        <f t="shared" si="92"/>
        <v>3.48</v>
      </c>
      <c r="K3055" s="103">
        <v>0.54</v>
      </c>
      <c r="L3055" s="104">
        <v>1.56</v>
      </c>
      <c r="M3055" s="105">
        <v>0</v>
      </c>
      <c r="N3055" s="76">
        <f t="shared" si="94"/>
        <v>0.54000000000000226</v>
      </c>
    </row>
    <row r="3056" spans="1:14" x14ac:dyDescent="0.25">
      <c r="A3056" s="100">
        <v>2018</v>
      </c>
      <c r="B3056" s="107">
        <v>35621</v>
      </c>
      <c r="C3056" s="121">
        <v>403.96</v>
      </c>
      <c r="D3056" s="122">
        <v>191.34</v>
      </c>
      <c r="E3056" s="122">
        <f t="shared" si="93"/>
        <v>26.501385041551245</v>
      </c>
      <c r="F3056" s="77">
        <v>2.5299999999999998</v>
      </c>
      <c r="G3056" s="77">
        <v>0</v>
      </c>
      <c r="H3056" s="77">
        <v>0</v>
      </c>
      <c r="J3056" s="77">
        <f t="shared" si="92"/>
        <v>2.5299999999999998</v>
      </c>
      <c r="K3056" s="103">
        <v>2.62</v>
      </c>
      <c r="L3056" s="104">
        <v>1.18</v>
      </c>
      <c r="M3056" s="105">
        <v>12.5</v>
      </c>
      <c r="N3056" s="76">
        <f t="shared" si="94"/>
        <v>2.6200000000000032</v>
      </c>
    </row>
    <row r="3057" spans="1:14" x14ac:dyDescent="0.25">
      <c r="A3057" s="100">
        <v>2019</v>
      </c>
      <c r="B3057" s="107">
        <v>35622</v>
      </c>
      <c r="C3057" s="121">
        <v>403.97</v>
      </c>
      <c r="D3057" s="122">
        <v>191.43</v>
      </c>
      <c r="E3057" s="122">
        <f t="shared" si="93"/>
        <v>26.513850415512469</v>
      </c>
      <c r="F3057" s="77">
        <v>3.65</v>
      </c>
      <c r="G3057" s="77">
        <v>0</v>
      </c>
      <c r="H3057" s="77">
        <v>0</v>
      </c>
      <c r="J3057" s="77">
        <f t="shared" si="92"/>
        <v>3.65</v>
      </c>
      <c r="K3057" s="103">
        <v>2.38</v>
      </c>
      <c r="L3057" s="104">
        <v>1.59</v>
      </c>
      <c r="M3057" s="105">
        <v>0</v>
      </c>
      <c r="N3057" s="76">
        <f t="shared" si="94"/>
        <v>2.3799999999999897</v>
      </c>
    </row>
    <row r="3058" spans="1:14" x14ac:dyDescent="0.25">
      <c r="A3058" s="100">
        <v>2020</v>
      </c>
      <c r="B3058" s="107">
        <v>35623</v>
      </c>
      <c r="C3058" s="121">
        <v>403.82</v>
      </c>
      <c r="D3058" s="122">
        <v>190.16</v>
      </c>
      <c r="E3058" s="122">
        <f t="shared" si="93"/>
        <v>26.337950138504159</v>
      </c>
      <c r="F3058" s="77">
        <v>4.21</v>
      </c>
      <c r="G3058" s="77">
        <v>0</v>
      </c>
      <c r="H3058" s="77">
        <v>0</v>
      </c>
      <c r="J3058" s="77">
        <f t="shared" ref="J3058:J3121" si="95">SUM(F3058:H3058)</f>
        <v>4.21</v>
      </c>
      <c r="K3058" s="103">
        <v>0.57999999999999996</v>
      </c>
      <c r="L3058" s="104">
        <v>1.89</v>
      </c>
      <c r="M3058" s="105">
        <v>0</v>
      </c>
      <c r="N3058" s="76">
        <f t="shared" si="94"/>
        <v>0.58000000000000451</v>
      </c>
    </row>
    <row r="3059" spans="1:14" x14ac:dyDescent="0.25">
      <c r="A3059" s="100">
        <v>2021</v>
      </c>
      <c r="B3059" s="107">
        <v>35624</v>
      </c>
      <c r="C3059" s="121">
        <v>403.37</v>
      </c>
      <c r="D3059" s="122">
        <v>186.53</v>
      </c>
      <c r="E3059" s="122">
        <f t="shared" ref="E3059:E3122" si="96">(D3059/722)*100</f>
        <v>25.835180055401665</v>
      </c>
      <c r="F3059" s="77">
        <v>2.85</v>
      </c>
      <c r="G3059" s="77">
        <v>0</v>
      </c>
      <c r="H3059" s="77">
        <v>0</v>
      </c>
      <c r="J3059" s="77">
        <f t="shared" si="95"/>
        <v>2.85</v>
      </c>
      <c r="K3059" s="103">
        <v>0.46</v>
      </c>
      <c r="L3059" s="104">
        <v>1.28</v>
      </c>
      <c r="M3059" s="105">
        <v>0</v>
      </c>
      <c r="N3059" s="76">
        <f t="shared" si="94"/>
        <v>0.45999999999998531</v>
      </c>
    </row>
    <row r="3060" spans="1:14" x14ac:dyDescent="0.25">
      <c r="A3060" s="100">
        <v>2022</v>
      </c>
      <c r="B3060" s="107">
        <v>35625</v>
      </c>
      <c r="C3060" s="121">
        <v>403.08</v>
      </c>
      <c r="D3060" s="122">
        <v>184.14</v>
      </c>
      <c r="E3060" s="122">
        <f t="shared" si="96"/>
        <v>25.504155124653739</v>
      </c>
      <c r="F3060" s="77">
        <v>3.55</v>
      </c>
      <c r="G3060" s="77">
        <v>0</v>
      </c>
      <c r="H3060" s="77">
        <v>0</v>
      </c>
      <c r="J3060" s="77">
        <f t="shared" si="95"/>
        <v>3.55</v>
      </c>
      <c r="K3060" s="103">
        <v>0.45</v>
      </c>
      <c r="L3060" s="104">
        <v>1.64</v>
      </c>
      <c r="M3060" s="105">
        <v>0</v>
      </c>
      <c r="N3060" s="76">
        <f t="shared" si="94"/>
        <v>0.45000000000000551</v>
      </c>
    </row>
    <row r="3061" spans="1:14" x14ac:dyDescent="0.25">
      <c r="A3061" s="100">
        <v>2023</v>
      </c>
      <c r="B3061" s="107">
        <v>35626</v>
      </c>
      <c r="C3061" s="121">
        <v>402.68</v>
      </c>
      <c r="D3061" s="122">
        <v>181.04</v>
      </c>
      <c r="E3061" s="122">
        <f t="shared" si="96"/>
        <v>25.074792243767313</v>
      </c>
      <c r="F3061" s="77">
        <v>2.68</v>
      </c>
      <c r="G3061" s="77">
        <v>0</v>
      </c>
      <c r="H3061" s="77">
        <v>0</v>
      </c>
      <c r="J3061" s="77">
        <f t="shared" si="95"/>
        <v>2.68</v>
      </c>
      <c r="K3061" s="103">
        <v>-0.12</v>
      </c>
      <c r="L3061" s="104">
        <v>1.23</v>
      </c>
      <c r="M3061" s="105">
        <v>0</v>
      </c>
      <c r="N3061" s="76">
        <f t="shared" si="94"/>
        <v>-0.11999999999998279</v>
      </c>
    </row>
    <row r="3062" spans="1:14" x14ac:dyDescent="0.25">
      <c r="A3062" s="100">
        <v>2024</v>
      </c>
      <c r="B3062" s="107">
        <v>35627</v>
      </c>
      <c r="C3062" s="121">
        <v>402.32</v>
      </c>
      <c r="D3062" s="122">
        <v>178.24</v>
      </c>
      <c r="E3062" s="122">
        <f t="shared" si="96"/>
        <v>24.686980609418281</v>
      </c>
      <c r="F3062" s="77">
        <v>2.35</v>
      </c>
      <c r="G3062" s="77">
        <v>0</v>
      </c>
      <c r="H3062" s="77">
        <v>0</v>
      </c>
      <c r="J3062" s="77">
        <f t="shared" si="95"/>
        <v>2.35</v>
      </c>
      <c r="K3062" s="103">
        <v>0.19</v>
      </c>
      <c r="L3062" s="104">
        <v>1.1599999999999999</v>
      </c>
      <c r="M3062" s="105">
        <v>0</v>
      </c>
      <c r="N3062" s="76">
        <f t="shared" si="94"/>
        <v>0.10999999999999099</v>
      </c>
    </row>
    <row r="3063" spans="1:14" x14ac:dyDescent="0.25">
      <c r="A3063" s="100">
        <v>2025</v>
      </c>
      <c r="B3063" s="107">
        <v>35628</v>
      </c>
      <c r="C3063" s="121">
        <v>402.02</v>
      </c>
      <c r="D3063" s="122">
        <v>176</v>
      </c>
      <c r="E3063" s="122">
        <f t="shared" si="96"/>
        <v>24.37673130193906</v>
      </c>
      <c r="F3063" s="77">
        <v>2.04</v>
      </c>
      <c r="G3063" s="77">
        <v>0</v>
      </c>
      <c r="H3063" s="77">
        <v>0</v>
      </c>
      <c r="J3063" s="77">
        <f t="shared" si="95"/>
        <v>2.04</v>
      </c>
      <c r="K3063" s="103">
        <v>-0.14000000000000001</v>
      </c>
      <c r="L3063" s="104">
        <v>0.99</v>
      </c>
      <c r="M3063" s="105">
        <v>0</v>
      </c>
      <c r="N3063" s="76">
        <f t="shared" si="94"/>
        <v>-5.999999999999428E-2</v>
      </c>
    </row>
    <row r="3064" spans="1:14" x14ac:dyDescent="0.25">
      <c r="A3064" s="100">
        <v>2026</v>
      </c>
      <c r="B3064" s="107">
        <v>35629</v>
      </c>
      <c r="C3064" s="121">
        <v>401.75</v>
      </c>
      <c r="D3064" s="122">
        <v>173.9</v>
      </c>
      <c r="E3064" s="122">
        <f t="shared" si="96"/>
        <v>24.085872576177287</v>
      </c>
      <c r="F3064" s="77">
        <v>1.8</v>
      </c>
      <c r="G3064" s="77">
        <v>0</v>
      </c>
      <c r="H3064" s="77">
        <v>0</v>
      </c>
      <c r="J3064" s="77">
        <f t="shared" si="95"/>
        <v>1.8</v>
      </c>
      <c r="K3064" s="103">
        <v>-0.1</v>
      </c>
      <c r="L3064" s="104">
        <v>0.9</v>
      </c>
      <c r="M3064" s="105">
        <v>0</v>
      </c>
      <c r="N3064" s="76">
        <f t="shared" si="94"/>
        <v>-0.10000000000000564</v>
      </c>
    </row>
    <row r="3065" spans="1:14" x14ac:dyDescent="0.25">
      <c r="A3065" s="100">
        <v>2027</v>
      </c>
      <c r="B3065" s="107">
        <v>35630</v>
      </c>
      <c r="C3065" s="121">
        <v>401.5</v>
      </c>
      <c r="D3065" s="122">
        <v>172</v>
      </c>
      <c r="E3065" s="122">
        <f t="shared" si="96"/>
        <v>23.822714681440445</v>
      </c>
      <c r="F3065" s="77">
        <v>1.8</v>
      </c>
      <c r="G3065" s="77">
        <v>0</v>
      </c>
      <c r="H3065" s="77">
        <v>0</v>
      </c>
      <c r="J3065" s="77">
        <f t="shared" si="95"/>
        <v>1.8</v>
      </c>
      <c r="K3065" s="103">
        <v>4.3099999999999996</v>
      </c>
      <c r="L3065" s="104">
        <v>0.89</v>
      </c>
      <c r="M3065" s="105">
        <v>0.5</v>
      </c>
      <c r="N3065" s="76">
        <f t="shared" si="94"/>
        <v>4.3099999999999907</v>
      </c>
    </row>
    <row r="3066" spans="1:14" x14ac:dyDescent="0.25">
      <c r="A3066" s="100">
        <v>2028</v>
      </c>
      <c r="B3066" s="107">
        <v>35631</v>
      </c>
      <c r="C3066" s="121">
        <v>401.83</v>
      </c>
      <c r="D3066" s="122">
        <v>174.51</v>
      </c>
      <c r="E3066" s="122">
        <f t="shared" si="96"/>
        <v>24.170360110803323</v>
      </c>
      <c r="F3066" s="77">
        <v>1.97</v>
      </c>
      <c r="G3066" s="77">
        <v>0</v>
      </c>
      <c r="H3066" s="77">
        <v>0</v>
      </c>
      <c r="J3066" s="77">
        <f t="shared" si="95"/>
        <v>1.97</v>
      </c>
      <c r="K3066" s="103">
        <v>0.4</v>
      </c>
      <c r="L3066" s="104">
        <v>0.99</v>
      </c>
      <c r="M3066" s="105">
        <v>9</v>
      </c>
      <c r="N3066" s="76">
        <f t="shared" si="94"/>
        <v>0.40000000000000679</v>
      </c>
    </row>
    <row r="3067" spans="1:14" x14ac:dyDescent="0.25">
      <c r="A3067" s="100">
        <v>2029</v>
      </c>
      <c r="B3067" s="107">
        <v>35632</v>
      </c>
      <c r="C3067" s="121">
        <v>401.63</v>
      </c>
      <c r="D3067" s="122">
        <v>172.94</v>
      </c>
      <c r="E3067" s="122">
        <f t="shared" si="96"/>
        <v>23.952908587257618</v>
      </c>
      <c r="F3067" s="77">
        <v>2.16</v>
      </c>
      <c r="G3067" s="77">
        <v>0</v>
      </c>
      <c r="H3067" s="77">
        <v>0</v>
      </c>
      <c r="J3067" s="77">
        <f t="shared" si="95"/>
        <v>2.16</v>
      </c>
      <c r="K3067" s="103">
        <v>6.36</v>
      </c>
      <c r="L3067" s="104">
        <v>1.06</v>
      </c>
      <c r="M3067" s="105">
        <v>0.5</v>
      </c>
      <c r="N3067" s="76">
        <f t="shared" si="94"/>
        <v>3.3599999999999888</v>
      </c>
    </row>
    <row r="3068" spans="1:14" x14ac:dyDescent="0.25">
      <c r="A3068" s="100">
        <v>2030</v>
      </c>
      <c r="B3068" s="107">
        <v>35633</v>
      </c>
      <c r="C3068" s="121">
        <v>402.18</v>
      </c>
      <c r="D3068" s="122">
        <v>174.14</v>
      </c>
      <c r="E3068" s="122">
        <f t="shared" si="96"/>
        <v>24.119113573407201</v>
      </c>
      <c r="F3068" s="77">
        <v>2.78</v>
      </c>
      <c r="G3068" s="77">
        <v>0</v>
      </c>
      <c r="H3068" s="77">
        <v>0</v>
      </c>
      <c r="J3068" s="77">
        <f t="shared" si="95"/>
        <v>2.78</v>
      </c>
      <c r="K3068" s="103">
        <v>5.96</v>
      </c>
      <c r="L3068" s="104">
        <v>1.35</v>
      </c>
      <c r="M3068" s="105">
        <v>4.84</v>
      </c>
      <c r="N3068" s="76">
        <f t="shared" si="94"/>
        <v>8.9600000000000062</v>
      </c>
    </row>
    <row r="3069" spans="1:14" x14ac:dyDescent="0.25">
      <c r="A3069" s="100">
        <v>2031</v>
      </c>
      <c r="B3069" s="107">
        <v>35634</v>
      </c>
      <c r="C3069" s="121">
        <v>402.59</v>
      </c>
      <c r="D3069" s="122">
        <v>180.32</v>
      </c>
      <c r="E3069" s="122">
        <f t="shared" si="96"/>
        <v>24.97506925207756</v>
      </c>
      <c r="F3069" s="77">
        <v>2.38</v>
      </c>
      <c r="G3069" s="77">
        <v>0</v>
      </c>
      <c r="H3069" s="77">
        <v>0</v>
      </c>
      <c r="J3069" s="77">
        <f t="shared" si="95"/>
        <v>2.38</v>
      </c>
      <c r="K3069" s="103">
        <v>7.48</v>
      </c>
      <c r="L3069" s="104">
        <v>1.1499999999999999</v>
      </c>
      <c r="M3069" s="105">
        <v>0.7</v>
      </c>
      <c r="N3069" s="76">
        <f t="shared" si="94"/>
        <v>7.4799999999999942</v>
      </c>
    </row>
    <row r="3070" spans="1:14" x14ac:dyDescent="0.25">
      <c r="A3070" s="100">
        <v>2032</v>
      </c>
      <c r="B3070" s="107">
        <v>35635</v>
      </c>
      <c r="C3070" s="121">
        <v>403.28</v>
      </c>
      <c r="D3070" s="122">
        <v>185.42</v>
      </c>
      <c r="E3070" s="122">
        <f t="shared" si="96"/>
        <v>25.681440443213294</v>
      </c>
      <c r="F3070" s="77">
        <v>3.29</v>
      </c>
      <c r="G3070" s="77">
        <v>0</v>
      </c>
      <c r="H3070" s="77">
        <v>0</v>
      </c>
      <c r="J3070" s="77">
        <f t="shared" si="95"/>
        <v>3.29</v>
      </c>
      <c r="K3070" s="103">
        <v>8.11</v>
      </c>
      <c r="L3070" s="104">
        <v>1.54</v>
      </c>
      <c r="M3070" s="105">
        <v>4</v>
      </c>
      <c r="N3070" s="76">
        <f t="shared" si="94"/>
        <v>8.1100000000000207</v>
      </c>
    </row>
    <row r="3071" spans="1:14" x14ac:dyDescent="0.25">
      <c r="A3071" s="100">
        <v>2033</v>
      </c>
      <c r="B3071" s="107">
        <v>35636</v>
      </c>
      <c r="C3071" s="121">
        <v>403.83</v>
      </c>
      <c r="D3071" s="122">
        <v>190.24</v>
      </c>
      <c r="E3071" s="122">
        <f t="shared" si="96"/>
        <v>26.34903047091413</v>
      </c>
      <c r="F3071" s="77">
        <v>2.64</v>
      </c>
      <c r="G3071" s="77">
        <v>0</v>
      </c>
      <c r="H3071" s="77">
        <v>0</v>
      </c>
      <c r="J3071" s="77">
        <f t="shared" si="95"/>
        <v>2.64</v>
      </c>
      <c r="K3071" s="103">
        <v>12.18</v>
      </c>
      <c r="L3071" s="104">
        <v>1.21</v>
      </c>
      <c r="M3071" s="105">
        <v>1.5</v>
      </c>
      <c r="N3071" s="76">
        <f t="shared" si="94"/>
        <v>12.179999999999993</v>
      </c>
    </row>
    <row r="3072" spans="1:14" x14ac:dyDescent="0.25">
      <c r="A3072" s="100">
        <v>2034</v>
      </c>
      <c r="B3072" s="107">
        <v>35637</v>
      </c>
      <c r="C3072" s="121">
        <v>404.96</v>
      </c>
      <c r="D3072" s="122">
        <v>199.78</v>
      </c>
      <c r="E3072" s="122">
        <f t="shared" si="96"/>
        <v>27.670360110803326</v>
      </c>
      <c r="F3072" s="77">
        <v>2.23</v>
      </c>
      <c r="G3072" s="77">
        <v>0</v>
      </c>
      <c r="H3072" s="77">
        <v>0</v>
      </c>
      <c r="J3072" s="77">
        <f t="shared" si="95"/>
        <v>2.23</v>
      </c>
      <c r="K3072" s="103">
        <v>4.59</v>
      </c>
      <c r="L3072" s="104">
        <v>1.06</v>
      </c>
      <c r="M3072" s="105">
        <v>0</v>
      </c>
      <c r="N3072" s="76">
        <f t="shared" si="94"/>
        <v>4.5899999999999856</v>
      </c>
    </row>
    <row r="3073" spans="1:14" x14ac:dyDescent="0.25">
      <c r="A3073" s="100">
        <v>2035</v>
      </c>
      <c r="B3073" s="107">
        <v>35638</v>
      </c>
      <c r="C3073" s="121">
        <v>405.23</v>
      </c>
      <c r="D3073" s="122">
        <v>202.14</v>
      </c>
      <c r="E3073" s="122">
        <f t="shared" si="96"/>
        <v>27.997229916897503</v>
      </c>
      <c r="F3073" s="77">
        <v>2</v>
      </c>
      <c r="G3073" s="77">
        <v>0</v>
      </c>
      <c r="H3073" s="77">
        <v>0</v>
      </c>
      <c r="J3073" s="77">
        <f t="shared" si="95"/>
        <v>2</v>
      </c>
      <c r="K3073" s="103">
        <v>3.1</v>
      </c>
      <c r="L3073" s="104">
        <v>1</v>
      </c>
      <c r="M3073" s="105">
        <v>0</v>
      </c>
      <c r="N3073" s="76">
        <f t="shared" si="94"/>
        <v>3</v>
      </c>
    </row>
    <row r="3074" spans="1:14" x14ac:dyDescent="0.25">
      <c r="A3074" s="100">
        <v>2036</v>
      </c>
      <c r="B3074" s="107">
        <v>35639</v>
      </c>
      <c r="C3074" s="121">
        <v>405.56</v>
      </c>
      <c r="D3074" s="122">
        <v>203.14</v>
      </c>
      <c r="E3074" s="122">
        <f t="shared" si="96"/>
        <v>28.135734072022156</v>
      </c>
      <c r="F3074" s="77">
        <v>2.79</v>
      </c>
      <c r="G3074" s="77">
        <v>0</v>
      </c>
      <c r="H3074" s="77">
        <v>0</v>
      </c>
      <c r="J3074" s="77">
        <f t="shared" si="95"/>
        <v>2.79</v>
      </c>
      <c r="K3074" s="103">
        <v>1.77</v>
      </c>
      <c r="L3074" s="104">
        <v>1.37</v>
      </c>
      <c r="M3074" s="105">
        <v>0</v>
      </c>
      <c r="N3074" s="76">
        <f t="shared" si="94"/>
        <v>1.8700000000000125</v>
      </c>
    </row>
    <row r="3075" spans="1:14" x14ac:dyDescent="0.25">
      <c r="A3075" s="100">
        <v>2037</v>
      </c>
      <c r="B3075" s="107">
        <v>35640</v>
      </c>
      <c r="C3075" s="121">
        <v>405.24</v>
      </c>
      <c r="D3075" s="122">
        <v>202.22</v>
      </c>
      <c r="E3075" s="122">
        <f t="shared" si="96"/>
        <v>28.008310249307478</v>
      </c>
      <c r="F3075" s="77">
        <v>2.15</v>
      </c>
      <c r="G3075" s="77">
        <v>0</v>
      </c>
      <c r="H3075" s="77">
        <v>0</v>
      </c>
      <c r="J3075" s="77">
        <f t="shared" si="95"/>
        <v>2.15</v>
      </c>
      <c r="K3075" s="103">
        <v>0.93</v>
      </c>
      <c r="L3075" s="104">
        <v>1.1100000000000001</v>
      </c>
      <c r="M3075" s="105">
        <v>0</v>
      </c>
      <c r="N3075" s="76">
        <f t="shared" si="94"/>
        <v>0.93000000000000105</v>
      </c>
    </row>
    <row r="3076" spans="1:14" x14ac:dyDescent="0.25">
      <c r="A3076" s="100">
        <v>2038</v>
      </c>
      <c r="B3076" s="107">
        <v>35641</v>
      </c>
      <c r="C3076" s="121">
        <v>405.1</v>
      </c>
      <c r="D3076" s="122">
        <v>201</v>
      </c>
      <c r="E3076" s="122">
        <f t="shared" si="96"/>
        <v>27.839335180055404</v>
      </c>
      <c r="F3076" s="77">
        <v>2.86</v>
      </c>
      <c r="G3076" s="77">
        <v>0</v>
      </c>
      <c r="H3076" s="77">
        <v>0</v>
      </c>
      <c r="J3076" s="77">
        <f t="shared" si="95"/>
        <v>2.86</v>
      </c>
      <c r="K3076" s="103">
        <v>0.71</v>
      </c>
      <c r="L3076" s="104">
        <v>1.43</v>
      </c>
      <c r="M3076" s="105">
        <v>0</v>
      </c>
      <c r="N3076" s="76">
        <f t="shared" si="94"/>
        <v>0.70999999999999419</v>
      </c>
    </row>
    <row r="3077" spans="1:14" x14ac:dyDescent="0.25">
      <c r="A3077" s="100">
        <v>2039</v>
      </c>
      <c r="B3077" s="107">
        <v>35642</v>
      </c>
      <c r="C3077" s="121">
        <v>404.85</v>
      </c>
      <c r="D3077" s="122">
        <v>198.85</v>
      </c>
      <c r="E3077" s="122">
        <f t="shared" si="96"/>
        <v>27.541551246537395</v>
      </c>
      <c r="F3077" s="77">
        <v>3.06</v>
      </c>
      <c r="G3077" s="77">
        <v>0</v>
      </c>
      <c r="H3077" s="77">
        <v>0</v>
      </c>
      <c r="J3077" s="77">
        <f t="shared" si="95"/>
        <v>3.06</v>
      </c>
      <c r="K3077" s="103">
        <v>7.0000000000000007E-2</v>
      </c>
      <c r="L3077" s="104">
        <v>1.5</v>
      </c>
      <c r="M3077" s="105">
        <v>0</v>
      </c>
      <c r="N3077" s="76">
        <f t="shared" si="94"/>
        <v>-6.9999999999995399E-2</v>
      </c>
    </row>
    <row r="3078" spans="1:14" x14ac:dyDescent="0.25">
      <c r="A3078" s="100">
        <v>2040</v>
      </c>
      <c r="B3078" s="107">
        <v>35643</v>
      </c>
      <c r="C3078" s="121">
        <v>404.49</v>
      </c>
      <c r="D3078" s="122">
        <v>195.72</v>
      </c>
      <c r="E3078" s="122">
        <f t="shared" si="96"/>
        <v>27.10803324099723</v>
      </c>
      <c r="F3078" s="77">
        <v>4.28</v>
      </c>
      <c r="G3078" s="77">
        <v>0</v>
      </c>
      <c r="H3078" s="77">
        <v>0</v>
      </c>
      <c r="J3078" s="77">
        <f t="shared" si="95"/>
        <v>4.28</v>
      </c>
      <c r="K3078" s="103">
        <v>0.9</v>
      </c>
      <c r="L3078" s="104">
        <v>1.99</v>
      </c>
      <c r="M3078" s="105">
        <v>0</v>
      </c>
      <c r="N3078" s="76">
        <f t="shared" si="94"/>
        <v>0.9000000000000048</v>
      </c>
    </row>
    <row r="3079" spans="1:14" x14ac:dyDescent="0.25">
      <c r="A3079" s="100">
        <v>2041</v>
      </c>
      <c r="B3079" s="107">
        <v>35644</v>
      </c>
      <c r="C3079" s="121">
        <v>404.08</v>
      </c>
      <c r="D3079" s="122">
        <v>192.34</v>
      </c>
      <c r="E3079" s="122">
        <f t="shared" si="96"/>
        <v>26.639889196675902</v>
      </c>
      <c r="F3079" s="77">
        <v>3.66</v>
      </c>
      <c r="G3079" s="77">
        <v>0</v>
      </c>
      <c r="H3079" s="77">
        <v>0</v>
      </c>
      <c r="J3079" s="77">
        <f t="shared" si="95"/>
        <v>3.66</v>
      </c>
      <c r="K3079" s="103">
        <v>1.88</v>
      </c>
      <c r="L3079" s="104">
        <v>1.73</v>
      </c>
      <c r="M3079" s="105">
        <v>0</v>
      </c>
      <c r="N3079" s="76">
        <f t="shared" si="94"/>
        <v>1.879999999999999</v>
      </c>
    </row>
    <row r="3080" spans="1:14" x14ac:dyDescent="0.25">
      <c r="A3080" s="100">
        <v>2042</v>
      </c>
      <c r="B3080" s="107">
        <v>35645</v>
      </c>
      <c r="C3080" s="121">
        <v>403.87</v>
      </c>
      <c r="D3080" s="122">
        <v>190.56</v>
      </c>
      <c r="E3080" s="122">
        <f t="shared" si="96"/>
        <v>26.393351800554015</v>
      </c>
      <c r="F3080" s="77">
        <v>2.27</v>
      </c>
      <c r="G3080" s="77">
        <v>0</v>
      </c>
      <c r="H3080" s="77">
        <v>0</v>
      </c>
      <c r="J3080" s="77">
        <f t="shared" si="95"/>
        <v>2.27</v>
      </c>
      <c r="K3080" s="103">
        <v>2.4300000000000002</v>
      </c>
      <c r="L3080" s="104">
        <v>1.07</v>
      </c>
      <c r="M3080" s="105">
        <v>0</v>
      </c>
      <c r="N3080" s="76">
        <f t="shared" ref="N3080:N3143" si="97">+D3081-D3080+J3080</f>
        <v>2.4299999999999966</v>
      </c>
    </row>
    <row r="3081" spans="1:14" x14ac:dyDescent="0.25">
      <c r="A3081" s="100">
        <v>2043</v>
      </c>
      <c r="B3081" s="107">
        <v>35646</v>
      </c>
      <c r="C3081" s="121">
        <v>403.89</v>
      </c>
      <c r="D3081" s="122">
        <v>190.72</v>
      </c>
      <c r="E3081" s="122">
        <f t="shared" si="96"/>
        <v>26.415512465373965</v>
      </c>
      <c r="F3081" s="77">
        <v>4.4000000000000004</v>
      </c>
      <c r="G3081" s="77">
        <v>0</v>
      </c>
      <c r="H3081" s="77">
        <v>0</v>
      </c>
      <c r="J3081" s="77">
        <f t="shared" si="95"/>
        <v>4.4000000000000004</v>
      </c>
      <c r="K3081" s="103">
        <v>2.08</v>
      </c>
      <c r="L3081" s="104">
        <v>2.04</v>
      </c>
      <c r="M3081" s="105">
        <v>0</v>
      </c>
      <c r="N3081" s="76">
        <f t="shared" si="97"/>
        <v>2.0800000000000072</v>
      </c>
    </row>
    <row r="3082" spans="1:14" x14ac:dyDescent="0.25">
      <c r="A3082" s="100">
        <v>2044</v>
      </c>
      <c r="B3082" s="107">
        <v>35647</v>
      </c>
      <c r="C3082" s="121">
        <v>403.6</v>
      </c>
      <c r="D3082" s="122">
        <v>188.4</v>
      </c>
      <c r="E3082" s="122">
        <f t="shared" si="96"/>
        <v>26.094182825484761</v>
      </c>
      <c r="F3082" s="77">
        <v>4.26</v>
      </c>
      <c r="G3082" s="77">
        <v>0</v>
      </c>
      <c r="H3082" s="77">
        <v>0</v>
      </c>
      <c r="J3082" s="77">
        <f t="shared" si="95"/>
        <v>4.26</v>
      </c>
      <c r="K3082" s="103">
        <v>0.96</v>
      </c>
      <c r="L3082" s="104">
        <v>1.88</v>
      </c>
      <c r="M3082" s="105">
        <v>0</v>
      </c>
      <c r="N3082" s="76">
        <f t="shared" si="97"/>
        <v>0.95999999999998842</v>
      </c>
    </row>
    <row r="3083" spans="1:14" x14ac:dyDescent="0.25">
      <c r="A3083" s="100">
        <v>2045</v>
      </c>
      <c r="B3083" s="107">
        <v>35648</v>
      </c>
      <c r="C3083" s="121">
        <v>403.2</v>
      </c>
      <c r="D3083" s="122">
        <v>185.1</v>
      </c>
      <c r="E3083" s="122">
        <f t="shared" si="96"/>
        <v>25.637119113573409</v>
      </c>
      <c r="F3083" s="77">
        <v>4.43</v>
      </c>
      <c r="G3083" s="77">
        <v>0</v>
      </c>
      <c r="H3083" s="77">
        <v>0</v>
      </c>
      <c r="J3083" s="77">
        <f t="shared" si="95"/>
        <v>4.43</v>
      </c>
      <c r="K3083" s="103">
        <v>0.53</v>
      </c>
      <c r="L3083" s="104">
        <v>2.0699999999999998</v>
      </c>
      <c r="M3083" s="105">
        <v>0</v>
      </c>
      <c r="N3083" s="76">
        <f t="shared" si="97"/>
        <v>0.52999999999999403</v>
      </c>
    </row>
    <row r="3084" spans="1:14" x14ac:dyDescent="0.25">
      <c r="A3084" s="100">
        <v>2046</v>
      </c>
      <c r="B3084" s="107">
        <v>35649</v>
      </c>
      <c r="C3084" s="121">
        <v>402.7</v>
      </c>
      <c r="D3084" s="122">
        <v>181.2</v>
      </c>
      <c r="E3084" s="122">
        <f t="shared" si="96"/>
        <v>25.096952908587255</v>
      </c>
      <c r="F3084" s="77">
        <v>4.87</v>
      </c>
      <c r="G3084" s="77">
        <v>0</v>
      </c>
      <c r="H3084" s="77">
        <v>0</v>
      </c>
      <c r="J3084" s="77">
        <f t="shared" si="95"/>
        <v>4.87</v>
      </c>
      <c r="K3084" s="103">
        <v>1.37</v>
      </c>
      <c r="L3084" s="104">
        <v>2.2200000000000002</v>
      </c>
      <c r="M3084" s="105">
        <v>5.0999999999999996</v>
      </c>
      <c r="N3084" s="76">
        <f t="shared" si="97"/>
        <v>1.37</v>
      </c>
    </row>
    <row r="3085" spans="1:14" x14ac:dyDescent="0.25">
      <c r="A3085" s="100">
        <v>2047</v>
      </c>
      <c r="B3085" s="107">
        <v>35650</v>
      </c>
      <c r="C3085" s="121">
        <v>402.25</v>
      </c>
      <c r="D3085" s="122">
        <v>177.7</v>
      </c>
      <c r="E3085" s="122">
        <f t="shared" si="96"/>
        <v>24.612188365650965</v>
      </c>
      <c r="F3085" s="77">
        <v>4.96</v>
      </c>
      <c r="G3085" s="77">
        <v>0</v>
      </c>
      <c r="H3085" s="77">
        <v>0</v>
      </c>
      <c r="J3085" s="77">
        <f t="shared" si="95"/>
        <v>4.96</v>
      </c>
      <c r="K3085" s="103">
        <v>3.34</v>
      </c>
      <c r="L3085" s="104">
        <v>2.27</v>
      </c>
      <c r="M3085" s="105">
        <v>1.8</v>
      </c>
      <c r="N3085" s="76">
        <f t="shared" si="97"/>
        <v>3.3400000000000238</v>
      </c>
    </row>
    <row r="3086" spans="1:14" x14ac:dyDescent="0.25">
      <c r="A3086" s="100">
        <v>2048</v>
      </c>
      <c r="B3086" s="107">
        <v>35651</v>
      </c>
      <c r="C3086" s="121">
        <v>402.07</v>
      </c>
      <c r="D3086" s="122">
        <v>176.08</v>
      </c>
      <c r="E3086" s="122">
        <f t="shared" si="96"/>
        <v>24.387811634349031</v>
      </c>
      <c r="F3086" s="77">
        <v>4.5599999999999996</v>
      </c>
      <c r="G3086" s="77">
        <v>0</v>
      </c>
      <c r="H3086" s="77">
        <v>0</v>
      </c>
      <c r="J3086" s="77">
        <f t="shared" si="95"/>
        <v>4.5599999999999996</v>
      </c>
      <c r="K3086" s="103">
        <v>3.34</v>
      </c>
      <c r="L3086" s="104">
        <v>2.08</v>
      </c>
      <c r="M3086" s="105">
        <v>0</v>
      </c>
      <c r="N3086" s="76">
        <f t="shared" si="97"/>
        <v>3.3400000000000007</v>
      </c>
    </row>
    <row r="3087" spans="1:14" x14ac:dyDescent="0.25">
      <c r="A3087" s="100">
        <v>2049</v>
      </c>
      <c r="B3087" s="107">
        <v>35652</v>
      </c>
      <c r="C3087" s="121">
        <v>401.88</v>
      </c>
      <c r="D3087" s="122">
        <v>174.86</v>
      </c>
      <c r="E3087" s="122">
        <f t="shared" si="96"/>
        <v>24.218836565096954</v>
      </c>
      <c r="F3087" s="77">
        <v>4.24</v>
      </c>
      <c r="G3087" s="77">
        <v>0</v>
      </c>
      <c r="H3087" s="77">
        <v>0</v>
      </c>
      <c r="J3087" s="77">
        <f t="shared" si="95"/>
        <v>4.24</v>
      </c>
      <c r="K3087" s="103">
        <v>0.89</v>
      </c>
      <c r="L3087" s="104">
        <v>1.98</v>
      </c>
      <c r="M3087" s="105">
        <v>0</v>
      </c>
      <c r="N3087" s="76">
        <f t="shared" si="97"/>
        <v>0.88999999999997748</v>
      </c>
    </row>
    <row r="3088" spans="1:14" x14ac:dyDescent="0.25">
      <c r="A3088" s="100">
        <v>2050</v>
      </c>
      <c r="B3088" s="107">
        <v>35653</v>
      </c>
      <c r="C3088" s="121">
        <v>401.43</v>
      </c>
      <c r="D3088" s="122">
        <v>171.51</v>
      </c>
      <c r="E3088" s="122">
        <f t="shared" si="96"/>
        <v>23.754847645429361</v>
      </c>
      <c r="F3088" s="77">
        <v>5.64</v>
      </c>
      <c r="G3088" s="77">
        <v>0</v>
      </c>
      <c r="H3088" s="77">
        <v>0</v>
      </c>
      <c r="J3088" s="77">
        <f t="shared" si="95"/>
        <v>5.64</v>
      </c>
      <c r="K3088" s="103">
        <v>3.45</v>
      </c>
      <c r="L3088" s="104">
        <v>2.48</v>
      </c>
      <c r="M3088" s="105">
        <v>0</v>
      </c>
      <c r="N3088" s="76">
        <f t="shared" si="97"/>
        <v>3.450000000000002</v>
      </c>
    </row>
    <row r="3089" spans="1:14" x14ac:dyDescent="0.25">
      <c r="A3089" s="100">
        <v>2051</v>
      </c>
      <c r="B3089" s="107">
        <v>35654</v>
      </c>
      <c r="C3089" s="121">
        <v>401.14</v>
      </c>
      <c r="D3089" s="122">
        <v>169.32</v>
      </c>
      <c r="E3089" s="122">
        <f t="shared" si="96"/>
        <v>23.451523545706372</v>
      </c>
      <c r="F3089" s="77">
        <v>4.95</v>
      </c>
      <c r="G3089" s="77">
        <v>0</v>
      </c>
      <c r="H3089" s="77">
        <v>0</v>
      </c>
      <c r="J3089" s="77">
        <f t="shared" si="95"/>
        <v>4.95</v>
      </c>
      <c r="K3089" s="103">
        <v>2.5299999999999998</v>
      </c>
      <c r="L3089" s="104">
        <v>2.2200000000000002</v>
      </c>
      <c r="M3089" s="105">
        <v>1</v>
      </c>
      <c r="N3089" s="76">
        <f t="shared" si="97"/>
        <v>2.5300000000000127</v>
      </c>
    </row>
    <row r="3090" spans="1:14" x14ac:dyDescent="0.25">
      <c r="A3090" s="100">
        <v>2052</v>
      </c>
      <c r="B3090" s="107">
        <v>35655</v>
      </c>
      <c r="C3090" s="121">
        <v>400.8</v>
      </c>
      <c r="D3090" s="122">
        <v>166.9</v>
      </c>
      <c r="E3090" s="122">
        <f t="shared" si="96"/>
        <v>23.116343490304711</v>
      </c>
      <c r="F3090" s="77">
        <v>4.7699999999999996</v>
      </c>
      <c r="G3090" s="77">
        <v>0</v>
      </c>
      <c r="H3090" s="77">
        <v>0</v>
      </c>
      <c r="J3090" s="77">
        <f t="shared" si="95"/>
        <v>4.7699999999999996</v>
      </c>
      <c r="K3090" s="103">
        <v>4.6100000000000003</v>
      </c>
      <c r="L3090" s="104">
        <v>2.1800000000000002</v>
      </c>
      <c r="M3090" s="105">
        <v>0</v>
      </c>
      <c r="N3090" s="76">
        <f t="shared" si="97"/>
        <v>4.610000000000003</v>
      </c>
    </row>
    <row r="3091" spans="1:14" x14ac:dyDescent="0.25">
      <c r="A3091" s="100">
        <v>2053</v>
      </c>
      <c r="B3091" s="107">
        <v>35656</v>
      </c>
      <c r="C3091" s="121">
        <v>400.78</v>
      </c>
      <c r="D3091" s="122">
        <v>166.74</v>
      </c>
      <c r="E3091" s="122">
        <f t="shared" si="96"/>
        <v>23.094182825484765</v>
      </c>
      <c r="F3091" s="77">
        <v>4.63</v>
      </c>
      <c r="G3091" s="77">
        <v>0</v>
      </c>
      <c r="H3091" s="77">
        <v>0</v>
      </c>
      <c r="J3091" s="77">
        <f t="shared" si="95"/>
        <v>4.63</v>
      </c>
      <c r="K3091" s="103">
        <v>0.83</v>
      </c>
      <c r="L3091" s="104">
        <v>2.08</v>
      </c>
      <c r="M3091" s="105">
        <v>0</v>
      </c>
      <c r="N3091" s="76">
        <f t="shared" si="97"/>
        <v>0.83999999999997943</v>
      </c>
    </row>
    <row r="3092" spans="1:14" x14ac:dyDescent="0.25">
      <c r="A3092" s="100">
        <v>2054</v>
      </c>
      <c r="B3092" s="107">
        <v>35657</v>
      </c>
      <c r="C3092" s="121">
        <v>400.25</v>
      </c>
      <c r="D3092" s="122">
        <v>162.94999999999999</v>
      </c>
      <c r="E3092" s="122">
        <f t="shared" si="96"/>
        <v>22.569252077562325</v>
      </c>
      <c r="F3092" s="77">
        <v>4.8600000000000003</v>
      </c>
      <c r="G3092" s="77">
        <v>0</v>
      </c>
      <c r="H3092" s="77">
        <v>0</v>
      </c>
      <c r="J3092" s="77">
        <f t="shared" si="95"/>
        <v>4.8600000000000003</v>
      </c>
      <c r="K3092" s="103">
        <v>1.22</v>
      </c>
      <c r="L3092" s="104">
        <v>2.21</v>
      </c>
      <c r="M3092" s="105">
        <v>0</v>
      </c>
      <c r="N3092" s="76">
        <f t="shared" si="97"/>
        <v>1.220000000000014</v>
      </c>
    </row>
    <row r="3093" spans="1:14" x14ac:dyDescent="0.25">
      <c r="A3093" s="100">
        <v>2055</v>
      </c>
      <c r="B3093" s="107">
        <v>35658</v>
      </c>
      <c r="C3093" s="121">
        <v>399.82</v>
      </c>
      <c r="D3093" s="122">
        <v>159.31</v>
      </c>
      <c r="E3093" s="122">
        <f t="shared" si="96"/>
        <v>22.06509695290859</v>
      </c>
      <c r="F3093" s="77">
        <v>4.0199999999999996</v>
      </c>
      <c r="G3093" s="77">
        <v>0</v>
      </c>
      <c r="H3093" s="77">
        <v>0</v>
      </c>
      <c r="J3093" s="77">
        <f t="shared" si="95"/>
        <v>4.0199999999999996</v>
      </c>
      <c r="K3093" s="103">
        <v>1.73</v>
      </c>
      <c r="L3093" s="104">
        <v>1.76</v>
      </c>
      <c r="M3093" s="105">
        <v>0</v>
      </c>
      <c r="N3093" s="76">
        <f t="shared" si="97"/>
        <v>0.73000000000000753</v>
      </c>
    </row>
    <row r="3094" spans="1:14" x14ac:dyDescent="0.25">
      <c r="A3094" s="100">
        <v>2056</v>
      </c>
      <c r="B3094" s="107">
        <v>35659</v>
      </c>
      <c r="C3094" s="121">
        <v>399.35</v>
      </c>
      <c r="D3094" s="122">
        <v>156.02000000000001</v>
      </c>
      <c r="E3094" s="122">
        <f t="shared" si="96"/>
        <v>21.609418282548479</v>
      </c>
      <c r="F3094" s="77">
        <v>3.96</v>
      </c>
      <c r="G3094" s="77">
        <v>0</v>
      </c>
      <c r="H3094" s="77">
        <v>0</v>
      </c>
      <c r="J3094" s="77">
        <f t="shared" si="95"/>
        <v>3.96</v>
      </c>
      <c r="K3094" s="103">
        <v>0.84</v>
      </c>
      <c r="L3094" s="104">
        <v>1.75</v>
      </c>
      <c r="M3094" s="105">
        <v>0</v>
      </c>
      <c r="N3094" s="76">
        <f t="shared" si="97"/>
        <v>0.83999999999999542</v>
      </c>
    </row>
    <row r="3095" spans="1:14" x14ac:dyDescent="0.25">
      <c r="A3095" s="100">
        <v>2057</v>
      </c>
      <c r="B3095" s="107">
        <v>35660</v>
      </c>
      <c r="C3095" s="121">
        <v>398.89</v>
      </c>
      <c r="D3095" s="122">
        <v>152.9</v>
      </c>
      <c r="E3095" s="122">
        <f t="shared" si="96"/>
        <v>21.177285318559559</v>
      </c>
      <c r="F3095" s="77">
        <v>3.9</v>
      </c>
      <c r="G3095" s="77">
        <v>0</v>
      </c>
      <c r="H3095" s="77">
        <v>0</v>
      </c>
      <c r="J3095" s="77">
        <f t="shared" si="95"/>
        <v>3.9</v>
      </c>
      <c r="K3095" s="103">
        <v>0.42</v>
      </c>
      <c r="L3095" s="104">
        <v>1.74</v>
      </c>
      <c r="M3095" s="105">
        <v>0</v>
      </c>
      <c r="N3095" s="76">
        <f t="shared" si="97"/>
        <v>0.41999999999998172</v>
      </c>
    </row>
    <row r="3096" spans="1:14" x14ac:dyDescent="0.25">
      <c r="A3096" s="100">
        <v>2058</v>
      </c>
      <c r="B3096" s="107">
        <v>35661</v>
      </c>
      <c r="C3096" s="121">
        <v>398.36</v>
      </c>
      <c r="D3096" s="122">
        <v>149.41999999999999</v>
      </c>
      <c r="E3096" s="122">
        <f t="shared" si="96"/>
        <v>20.695290858725759</v>
      </c>
      <c r="F3096" s="77">
        <v>4.82</v>
      </c>
      <c r="G3096" s="77">
        <v>0</v>
      </c>
      <c r="H3096" s="77">
        <v>0</v>
      </c>
      <c r="J3096" s="77">
        <f t="shared" si="95"/>
        <v>4.82</v>
      </c>
      <c r="K3096" s="103">
        <v>0.04</v>
      </c>
      <c r="L3096" s="104">
        <v>2.1</v>
      </c>
      <c r="M3096" s="105">
        <v>0</v>
      </c>
      <c r="N3096" s="76">
        <f t="shared" si="97"/>
        <v>-3.9999999999984936E-2</v>
      </c>
    </row>
    <row r="3097" spans="1:14" x14ac:dyDescent="0.25">
      <c r="A3097" s="100">
        <v>2059</v>
      </c>
      <c r="B3097" s="107">
        <v>35662</v>
      </c>
      <c r="C3097" s="121">
        <v>397.6</v>
      </c>
      <c r="D3097" s="122">
        <v>144.56</v>
      </c>
      <c r="E3097" s="122">
        <f t="shared" si="96"/>
        <v>20.022160664819946</v>
      </c>
      <c r="F3097" s="77">
        <v>4.32</v>
      </c>
      <c r="G3097" s="77">
        <v>0</v>
      </c>
      <c r="H3097" s="77">
        <v>0</v>
      </c>
      <c r="J3097" s="77">
        <f t="shared" si="95"/>
        <v>4.32</v>
      </c>
      <c r="K3097" s="103">
        <v>0.08</v>
      </c>
      <c r="L3097" s="104">
        <v>1.85</v>
      </c>
      <c r="M3097" s="105">
        <v>0</v>
      </c>
      <c r="N3097" s="76">
        <f t="shared" si="97"/>
        <v>-8.00000000000054E-2</v>
      </c>
    </row>
    <row r="3098" spans="1:14" x14ac:dyDescent="0.25">
      <c r="A3098" s="100">
        <v>2060</v>
      </c>
      <c r="B3098" s="107">
        <v>35663</v>
      </c>
      <c r="C3098" s="121">
        <v>396.9</v>
      </c>
      <c r="D3098" s="122">
        <v>140.16</v>
      </c>
      <c r="E3098" s="122">
        <f t="shared" si="96"/>
        <v>19.412742382271468</v>
      </c>
      <c r="F3098" s="77">
        <v>5.21</v>
      </c>
      <c r="G3098" s="77">
        <v>0</v>
      </c>
      <c r="H3098" s="77">
        <v>0</v>
      </c>
      <c r="J3098" s="77">
        <f t="shared" si="95"/>
        <v>5.21</v>
      </c>
      <c r="K3098" s="103">
        <v>1.63</v>
      </c>
      <c r="L3098" s="104">
        <v>2.29</v>
      </c>
      <c r="M3098" s="105">
        <v>1.4</v>
      </c>
      <c r="N3098" s="76">
        <f t="shared" si="97"/>
        <v>1.6300000000000159</v>
      </c>
    </row>
    <row r="3099" spans="1:14" x14ac:dyDescent="0.25">
      <c r="A3099" s="100">
        <v>2061</v>
      </c>
      <c r="B3099" s="107">
        <v>35664</v>
      </c>
      <c r="C3099" s="121">
        <v>396.32</v>
      </c>
      <c r="D3099" s="122">
        <v>136.58000000000001</v>
      </c>
      <c r="E3099" s="122">
        <f t="shared" si="96"/>
        <v>18.91689750692521</v>
      </c>
      <c r="F3099" s="77">
        <v>4.26</v>
      </c>
      <c r="G3099" s="77">
        <v>0</v>
      </c>
      <c r="H3099" s="77">
        <v>0</v>
      </c>
      <c r="J3099" s="77">
        <f t="shared" si="95"/>
        <v>4.26</v>
      </c>
      <c r="K3099" s="103">
        <v>1.38</v>
      </c>
      <c r="L3099" s="104">
        <v>2.89</v>
      </c>
      <c r="M3099" s="105">
        <v>0.5</v>
      </c>
      <c r="N3099" s="76">
        <f t="shared" si="97"/>
        <v>1.3799999999999759</v>
      </c>
    </row>
    <row r="3100" spans="1:14" x14ac:dyDescent="0.25">
      <c r="A3100" s="100">
        <v>2062</v>
      </c>
      <c r="B3100" s="107">
        <v>35665</v>
      </c>
      <c r="C3100" s="121">
        <v>395.84</v>
      </c>
      <c r="D3100" s="122">
        <v>133.69999999999999</v>
      </c>
      <c r="E3100" s="122">
        <f t="shared" si="96"/>
        <v>18.518005540166204</v>
      </c>
      <c r="F3100" s="77">
        <v>4.45</v>
      </c>
      <c r="G3100" s="77">
        <v>0</v>
      </c>
      <c r="H3100" s="77">
        <v>0</v>
      </c>
      <c r="J3100" s="77">
        <f t="shared" si="95"/>
        <v>4.45</v>
      </c>
      <c r="K3100" s="103">
        <v>1.1299999999999999</v>
      </c>
      <c r="L3100" s="104">
        <v>1.98</v>
      </c>
      <c r="M3100" s="105">
        <v>0.4</v>
      </c>
      <c r="N3100" s="76">
        <f t="shared" si="97"/>
        <v>1.130000000000007</v>
      </c>
    </row>
    <row r="3101" spans="1:14" x14ac:dyDescent="0.25">
      <c r="A3101" s="100">
        <v>2063</v>
      </c>
      <c r="B3101" s="107">
        <v>35666</v>
      </c>
      <c r="C3101" s="121">
        <v>395.27</v>
      </c>
      <c r="D3101" s="122">
        <v>130.38</v>
      </c>
      <c r="E3101" s="122">
        <f t="shared" si="96"/>
        <v>18.058171745152354</v>
      </c>
      <c r="F3101" s="77">
        <v>3.29</v>
      </c>
      <c r="G3101" s="77">
        <v>0</v>
      </c>
      <c r="H3101" s="77">
        <v>0</v>
      </c>
      <c r="J3101" s="77">
        <f t="shared" si="95"/>
        <v>3.29</v>
      </c>
      <c r="K3101" s="103">
        <v>1.31</v>
      </c>
      <c r="L3101" s="104">
        <v>1.48</v>
      </c>
      <c r="M3101" s="105">
        <v>0</v>
      </c>
      <c r="N3101" s="76">
        <f t="shared" si="97"/>
        <v>1.3100000000000103</v>
      </c>
    </row>
    <row r="3102" spans="1:14" x14ac:dyDescent="0.25">
      <c r="A3102" s="100">
        <v>2064</v>
      </c>
      <c r="B3102" s="107">
        <v>35667</v>
      </c>
      <c r="C3102" s="121">
        <v>394.94</v>
      </c>
      <c r="D3102" s="122">
        <v>128.4</v>
      </c>
      <c r="E3102" s="122">
        <f t="shared" si="96"/>
        <v>17.78393351800554</v>
      </c>
      <c r="F3102" s="77">
        <v>4.63</v>
      </c>
      <c r="G3102" s="77">
        <v>0</v>
      </c>
      <c r="H3102" s="77">
        <v>0</v>
      </c>
      <c r="J3102" s="77">
        <f t="shared" si="95"/>
        <v>4.63</v>
      </c>
      <c r="K3102" s="103">
        <v>0.09</v>
      </c>
      <c r="L3102" s="104">
        <v>2.02</v>
      </c>
      <c r="M3102" s="105">
        <v>0</v>
      </c>
      <c r="N3102" s="76">
        <f t="shared" si="97"/>
        <v>-8.999999999999897E-2</v>
      </c>
    </row>
    <row r="3103" spans="1:14" x14ac:dyDescent="0.25">
      <c r="A3103" s="100">
        <v>2065</v>
      </c>
      <c r="B3103" s="107">
        <v>35668</v>
      </c>
      <c r="C3103" s="121">
        <v>394.12</v>
      </c>
      <c r="D3103" s="122">
        <v>123.68</v>
      </c>
      <c r="E3103" s="122">
        <f t="shared" si="96"/>
        <v>17.130193905817176</v>
      </c>
      <c r="F3103" s="77">
        <v>5.07</v>
      </c>
      <c r="G3103" s="77">
        <v>0</v>
      </c>
      <c r="H3103" s="77">
        <v>0</v>
      </c>
      <c r="J3103" s="77">
        <f t="shared" si="95"/>
        <v>5.07</v>
      </c>
      <c r="K3103" s="103">
        <v>0.79</v>
      </c>
      <c r="L3103" s="104">
        <v>2.14</v>
      </c>
      <c r="M3103" s="105">
        <v>0</v>
      </c>
      <c r="N3103" s="76">
        <f t="shared" si="97"/>
        <v>0.78999999999999915</v>
      </c>
    </row>
    <row r="3104" spans="1:14" x14ac:dyDescent="0.25">
      <c r="A3104" s="100">
        <v>2066</v>
      </c>
      <c r="B3104" s="107">
        <v>35669</v>
      </c>
      <c r="C3104" s="121">
        <v>393.35</v>
      </c>
      <c r="D3104" s="122">
        <v>119.4</v>
      </c>
      <c r="E3104" s="122">
        <f t="shared" si="96"/>
        <v>16.537396121883656</v>
      </c>
      <c r="F3104" s="77">
        <v>4.47</v>
      </c>
      <c r="G3104" s="77">
        <v>0</v>
      </c>
      <c r="H3104" s="77">
        <v>0</v>
      </c>
      <c r="J3104" s="77">
        <f t="shared" si="95"/>
        <v>4.47</v>
      </c>
      <c r="K3104" s="103">
        <v>0.97</v>
      </c>
      <c r="L3104" s="104">
        <v>1.92</v>
      </c>
      <c r="M3104" s="105">
        <v>0</v>
      </c>
      <c r="N3104" s="76">
        <f t="shared" si="97"/>
        <v>0.96999999999999975</v>
      </c>
    </row>
    <row r="3105" spans="1:14" x14ac:dyDescent="0.25">
      <c r="A3105" s="100">
        <v>2067</v>
      </c>
      <c r="B3105" s="107">
        <v>35670</v>
      </c>
      <c r="C3105" s="121">
        <v>392.71</v>
      </c>
      <c r="D3105" s="122">
        <v>115.9</v>
      </c>
      <c r="E3105" s="122">
        <f t="shared" si="96"/>
        <v>16.05263157894737</v>
      </c>
      <c r="F3105" s="77">
        <v>2.88</v>
      </c>
      <c r="G3105" s="77">
        <v>0</v>
      </c>
      <c r="H3105" s="77">
        <v>0</v>
      </c>
      <c r="J3105" s="77">
        <f t="shared" si="95"/>
        <v>2.88</v>
      </c>
      <c r="K3105" s="103">
        <v>1.23</v>
      </c>
      <c r="L3105" s="104">
        <v>1.31</v>
      </c>
      <c r="M3105" s="105">
        <v>4.9000000000000004</v>
      </c>
      <c r="N3105" s="76">
        <f t="shared" si="97"/>
        <v>1.2299999999999942</v>
      </c>
    </row>
    <row r="3106" spans="1:14" x14ac:dyDescent="0.25">
      <c r="A3106" s="100">
        <v>2068</v>
      </c>
      <c r="B3106" s="107">
        <v>35671</v>
      </c>
      <c r="C3106" s="121">
        <v>392.4</v>
      </c>
      <c r="D3106" s="122">
        <v>114.25</v>
      </c>
      <c r="E3106" s="122">
        <f t="shared" si="96"/>
        <v>15.824099722991688</v>
      </c>
      <c r="F3106" s="77">
        <v>3.45</v>
      </c>
      <c r="G3106" s="77">
        <v>0</v>
      </c>
      <c r="H3106" s="77">
        <v>0</v>
      </c>
      <c r="J3106" s="77">
        <f t="shared" si="95"/>
        <v>3.45</v>
      </c>
      <c r="K3106" s="103">
        <v>3.96</v>
      </c>
      <c r="L3106" s="104">
        <v>1.52</v>
      </c>
      <c r="M3106" s="105">
        <v>0</v>
      </c>
      <c r="N3106" s="76">
        <f t="shared" si="97"/>
        <v>4.0599999999999996</v>
      </c>
    </row>
    <row r="3107" spans="1:14" x14ac:dyDescent="0.25">
      <c r="A3107" s="100">
        <v>2069</v>
      </c>
      <c r="B3107" s="107">
        <v>35672</v>
      </c>
      <c r="C3107" s="121">
        <v>392.5</v>
      </c>
      <c r="D3107" s="122">
        <v>114.86</v>
      </c>
      <c r="E3107" s="122">
        <f t="shared" si="96"/>
        <v>15.908587257617729</v>
      </c>
      <c r="F3107" s="77">
        <v>2.89</v>
      </c>
      <c r="G3107" s="77">
        <v>0</v>
      </c>
      <c r="H3107" s="77">
        <v>0</v>
      </c>
      <c r="J3107" s="77">
        <f t="shared" si="95"/>
        <v>2.89</v>
      </c>
      <c r="K3107" s="103">
        <v>2.13</v>
      </c>
      <c r="L3107" s="104">
        <v>1.29</v>
      </c>
      <c r="M3107" s="105">
        <v>0</v>
      </c>
      <c r="N3107" s="76">
        <f t="shared" si="97"/>
        <v>2.0300000000000007</v>
      </c>
    </row>
    <row r="3108" spans="1:14" x14ac:dyDescent="0.25">
      <c r="A3108" s="100">
        <v>2070</v>
      </c>
      <c r="B3108" s="107">
        <v>35673</v>
      </c>
      <c r="C3108" s="121">
        <v>392.35</v>
      </c>
      <c r="D3108" s="122">
        <v>114</v>
      </c>
      <c r="E3108" s="122">
        <f t="shared" si="96"/>
        <v>15.789473684210526</v>
      </c>
      <c r="F3108" s="77">
        <v>2.76</v>
      </c>
      <c r="G3108" s="77">
        <v>0</v>
      </c>
      <c r="J3108" s="77">
        <f t="shared" si="95"/>
        <v>2.76</v>
      </c>
      <c r="K3108" s="103">
        <v>1.41</v>
      </c>
      <c r="L3108" s="104">
        <v>1.2</v>
      </c>
      <c r="M3108" s="105">
        <v>0</v>
      </c>
      <c r="N3108" s="76">
        <f t="shared" si="97"/>
        <v>1.4100000000000055</v>
      </c>
    </row>
    <row r="3109" spans="1:14" x14ac:dyDescent="0.25">
      <c r="A3109" s="100">
        <v>2071</v>
      </c>
      <c r="B3109" s="107">
        <v>35674</v>
      </c>
      <c r="C3109" s="121">
        <v>392.1</v>
      </c>
      <c r="D3109" s="122">
        <v>112.65</v>
      </c>
      <c r="E3109" s="122">
        <f t="shared" si="96"/>
        <v>15.602493074792246</v>
      </c>
      <c r="F3109" s="77">
        <v>2.86</v>
      </c>
      <c r="G3109" s="77">
        <v>0</v>
      </c>
      <c r="H3109" s="77">
        <v>0</v>
      </c>
      <c r="J3109" s="77">
        <f t="shared" si="95"/>
        <v>2.86</v>
      </c>
      <c r="K3109" s="103">
        <v>1.86</v>
      </c>
      <c r="L3109" s="104">
        <v>1.26</v>
      </c>
      <c r="M3109" s="105">
        <v>0</v>
      </c>
      <c r="N3109" s="76">
        <f t="shared" si="97"/>
        <v>1.8599999999999999</v>
      </c>
    </row>
    <row r="3110" spans="1:14" x14ac:dyDescent="0.25">
      <c r="A3110" s="100">
        <v>2072</v>
      </c>
      <c r="B3110" s="107">
        <v>35675</v>
      </c>
      <c r="C3110" s="121">
        <v>391.9</v>
      </c>
      <c r="D3110" s="122">
        <v>111.65</v>
      </c>
      <c r="E3110" s="122">
        <f t="shared" si="96"/>
        <v>15.463988919667591</v>
      </c>
      <c r="F3110" s="77">
        <v>3.48</v>
      </c>
      <c r="G3110" s="77">
        <v>0</v>
      </c>
      <c r="H3110" s="77">
        <v>0</v>
      </c>
      <c r="J3110" s="77">
        <f t="shared" si="95"/>
        <v>3.48</v>
      </c>
      <c r="K3110" s="103">
        <v>2.58</v>
      </c>
      <c r="L3110" s="104">
        <v>1.47</v>
      </c>
      <c r="M3110" s="105">
        <v>0</v>
      </c>
      <c r="N3110" s="76">
        <f t="shared" si="97"/>
        <v>2.5799999999999943</v>
      </c>
    </row>
    <row r="3111" spans="1:14" x14ac:dyDescent="0.25">
      <c r="A3111" s="100">
        <v>2073</v>
      </c>
      <c r="B3111" s="107">
        <v>35676</v>
      </c>
      <c r="C3111" s="121">
        <v>391.74</v>
      </c>
      <c r="D3111" s="122">
        <v>110.75</v>
      </c>
      <c r="E3111" s="122">
        <f t="shared" si="96"/>
        <v>15.339335180055402</v>
      </c>
      <c r="F3111" s="77">
        <v>2.94</v>
      </c>
      <c r="G3111" s="77">
        <v>0</v>
      </c>
      <c r="H3111" s="77">
        <v>0</v>
      </c>
      <c r="J3111" s="77">
        <f t="shared" si="95"/>
        <v>2.94</v>
      </c>
      <c r="K3111" s="103">
        <v>2.09</v>
      </c>
      <c r="L3111" s="104">
        <v>1.21</v>
      </c>
      <c r="M3111" s="105">
        <v>0</v>
      </c>
      <c r="N3111" s="76">
        <f t="shared" si="97"/>
        <v>2.0900000000000056</v>
      </c>
    </row>
    <row r="3112" spans="1:14" x14ac:dyDescent="0.25">
      <c r="A3112" s="100">
        <v>2074</v>
      </c>
      <c r="B3112" s="107">
        <v>35677</v>
      </c>
      <c r="C3112" s="121">
        <v>391.57</v>
      </c>
      <c r="D3112" s="122">
        <v>109.9</v>
      </c>
      <c r="E3112" s="122">
        <f t="shared" si="96"/>
        <v>15.221606648199446</v>
      </c>
      <c r="F3112" s="77">
        <v>2.5499999999999998</v>
      </c>
      <c r="G3112" s="77">
        <v>0</v>
      </c>
      <c r="H3112" s="77">
        <v>0</v>
      </c>
      <c r="J3112" s="77">
        <f t="shared" si="95"/>
        <v>2.5499999999999998</v>
      </c>
      <c r="K3112" s="103">
        <v>0.8</v>
      </c>
      <c r="L3112" s="104">
        <v>1.1399999999999999</v>
      </c>
      <c r="M3112" s="105">
        <v>0</v>
      </c>
      <c r="N3112" s="76">
        <f t="shared" si="97"/>
        <v>0.89999999999999414</v>
      </c>
    </row>
    <row r="3113" spans="1:14" x14ac:dyDescent="0.25">
      <c r="A3113" s="100">
        <v>2075</v>
      </c>
      <c r="B3113" s="107">
        <v>35678</v>
      </c>
      <c r="C3113" s="121">
        <v>391.24</v>
      </c>
      <c r="D3113" s="122">
        <v>108.25</v>
      </c>
      <c r="E3113" s="122">
        <f t="shared" si="96"/>
        <v>14.993074792243769</v>
      </c>
      <c r="F3113" s="77">
        <v>2.44</v>
      </c>
      <c r="G3113" s="77">
        <v>0</v>
      </c>
      <c r="H3113" s="77">
        <v>0</v>
      </c>
      <c r="J3113" s="77">
        <f t="shared" si="95"/>
        <v>2.44</v>
      </c>
      <c r="K3113" s="103">
        <v>0.84</v>
      </c>
      <c r="L3113" s="104">
        <v>1.08</v>
      </c>
      <c r="M3113" s="105">
        <v>0</v>
      </c>
      <c r="N3113" s="76">
        <f t="shared" si="97"/>
        <v>0.7399999999999971</v>
      </c>
    </row>
    <row r="3114" spans="1:14" x14ac:dyDescent="0.25">
      <c r="A3114" s="100">
        <v>2076</v>
      </c>
      <c r="B3114" s="107">
        <v>35679</v>
      </c>
      <c r="C3114" s="121">
        <v>390.92</v>
      </c>
      <c r="D3114" s="122">
        <v>106.55</v>
      </c>
      <c r="E3114" s="122">
        <f t="shared" si="96"/>
        <v>14.757617728531855</v>
      </c>
      <c r="F3114" s="77">
        <v>3.03</v>
      </c>
      <c r="G3114" s="77">
        <v>0</v>
      </c>
      <c r="H3114" s="77">
        <v>0</v>
      </c>
      <c r="J3114" s="77">
        <f t="shared" si="95"/>
        <v>3.03</v>
      </c>
      <c r="K3114" s="103">
        <v>0.57999999999999996</v>
      </c>
      <c r="L3114" s="104">
        <v>1.36</v>
      </c>
      <c r="M3114" s="105">
        <v>0</v>
      </c>
      <c r="N3114" s="76">
        <f t="shared" si="97"/>
        <v>0.57999999999999696</v>
      </c>
    </row>
    <row r="3115" spans="1:14" x14ac:dyDescent="0.25">
      <c r="A3115" s="100">
        <v>2077</v>
      </c>
      <c r="B3115" s="107">
        <v>35680</v>
      </c>
      <c r="C3115" s="121">
        <v>390.43</v>
      </c>
      <c r="D3115" s="122">
        <v>104.1</v>
      </c>
      <c r="E3115" s="122">
        <f t="shared" si="96"/>
        <v>14.418282548476455</v>
      </c>
      <c r="F3115" s="77">
        <v>2.2999999999999998</v>
      </c>
      <c r="G3115" s="77">
        <v>0</v>
      </c>
      <c r="H3115" s="77">
        <v>0</v>
      </c>
      <c r="J3115" s="77">
        <f t="shared" si="95"/>
        <v>2.2999999999999998</v>
      </c>
      <c r="K3115" s="103">
        <v>0.45</v>
      </c>
      <c r="L3115" s="104">
        <v>0.96</v>
      </c>
      <c r="M3115" s="105">
        <v>0</v>
      </c>
      <c r="N3115" s="76">
        <f t="shared" si="97"/>
        <v>0.45000000000000551</v>
      </c>
    </row>
    <row r="3116" spans="1:14" x14ac:dyDescent="0.25">
      <c r="A3116" s="100">
        <v>2078</v>
      </c>
      <c r="B3116" s="107">
        <v>35681</v>
      </c>
      <c r="C3116" s="121">
        <v>390.06</v>
      </c>
      <c r="D3116" s="122">
        <v>102.25</v>
      </c>
      <c r="E3116" s="122">
        <f t="shared" si="96"/>
        <v>14.162049861495845</v>
      </c>
      <c r="F3116" s="77">
        <v>2.71</v>
      </c>
      <c r="G3116" s="77">
        <v>0</v>
      </c>
      <c r="H3116" s="77">
        <v>0</v>
      </c>
      <c r="J3116" s="77">
        <f t="shared" si="95"/>
        <v>2.71</v>
      </c>
      <c r="K3116" s="103">
        <v>0.71</v>
      </c>
      <c r="L3116" s="104">
        <v>1.1499999999999999</v>
      </c>
      <c r="M3116" s="105">
        <v>0</v>
      </c>
      <c r="N3116" s="76">
        <f t="shared" si="97"/>
        <v>0.71</v>
      </c>
    </row>
    <row r="3117" spans="1:14" x14ac:dyDescent="0.25">
      <c r="A3117" s="100">
        <v>2079</v>
      </c>
      <c r="B3117" s="107">
        <v>35682</v>
      </c>
      <c r="C3117" s="121">
        <v>389.65</v>
      </c>
      <c r="D3117" s="122">
        <v>100.25</v>
      </c>
      <c r="E3117" s="122">
        <f t="shared" si="96"/>
        <v>13.885041551246537</v>
      </c>
      <c r="F3117" s="77">
        <v>2.82</v>
      </c>
      <c r="G3117" s="77">
        <v>0</v>
      </c>
      <c r="H3117" s="77">
        <v>0</v>
      </c>
      <c r="J3117" s="77">
        <f t="shared" si="95"/>
        <v>2.82</v>
      </c>
      <c r="K3117" s="103">
        <v>1.1200000000000001</v>
      </c>
      <c r="L3117" s="104">
        <v>1.19</v>
      </c>
      <c r="M3117" s="105">
        <v>34.9</v>
      </c>
      <c r="N3117" s="76">
        <f t="shared" si="97"/>
        <v>1.119999999999997</v>
      </c>
    </row>
    <row r="3118" spans="1:14" x14ac:dyDescent="0.25">
      <c r="A3118" s="100">
        <v>2080</v>
      </c>
      <c r="B3118" s="107">
        <v>35683</v>
      </c>
      <c r="C3118" s="121">
        <v>389.28</v>
      </c>
      <c r="D3118" s="122">
        <v>98.55</v>
      </c>
      <c r="E3118" s="122">
        <f t="shared" si="96"/>
        <v>13.649584487534625</v>
      </c>
      <c r="F3118" s="77">
        <v>2.77</v>
      </c>
      <c r="G3118" s="77">
        <v>0</v>
      </c>
      <c r="H3118" s="77">
        <v>0</v>
      </c>
      <c r="J3118" s="77">
        <f t="shared" si="95"/>
        <v>2.77</v>
      </c>
      <c r="K3118" s="103">
        <v>4.22</v>
      </c>
      <c r="L3118" s="104">
        <v>1.1599999999999999</v>
      </c>
      <c r="M3118" s="105">
        <v>64.3</v>
      </c>
      <c r="N3118" s="76">
        <f t="shared" si="97"/>
        <v>4.2200000000000024</v>
      </c>
    </row>
    <row r="3119" spans="1:14" x14ac:dyDescent="0.25">
      <c r="A3119" s="100">
        <v>2081</v>
      </c>
      <c r="B3119" s="107">
        <v>35684</v>
      </c>
      <c r="C3119" s="121">
        <v>389.59</v>
      </c>
      <c r="D3119" s="122">
        <v>100</v>
      </c>
      <c r="E3119" s="122">
        <f t="shared" si="96"/>
        <v>13.850415512465375</v>
      </c>
      <c r="F3119" s="77">
        <v>2.63</v>
      </c>
      <c r="G3119" s="77">
        <v>0</v>
      </c>
      <c r="H3119" s="77">
        <v>0</v>
      </c>
      <c r="J3119" s="77">
        <f t="shared" si="95"/>
        <v>2.63</v>
      </c>
      <c r="K3119" s="103">
        <v>3.78</v>
      </c>
      <c r="L3119" s="104">
        <v>1.1299999999999999</v>
      </c>
      <c r="M3119" s="105">
        <v>25.3</v>
      </c>
      <c r="N3119" s="76">
        <f t="shared" si="97"/>
        <v>3.88</v>
      </c>
    </row>
    <row r="3120" spans="1:14" x14ac:dyDescent="0.25">
      <c r="A3120" s="100">
        <v>2082</v>
      </c>
      <c r="B3120" s="107">
        <v>35685</v>
      </c>
      <c r="C3120" s="121">
        <v>389.84</v>
      </c>
      <c r="D3120" s="122">
        <v>101.25</v>
      </c>
      <c r="E3120" s="122">
        <f t="shared" si="96"/>
        <v>14.023545706371191</v>
      </c>
      <c r="F3120" s="77">
        <v>2.62</v>
      </c>
      <c r="G3120" s="77">
        <v>0</v>
      </c>
      <c r="H3120" s="77">
        <v>0</v>
      </c>
      <c r="J3120" s="77">
        <f t="shared" si="95"/>
        <v>2.62</v>
      </c>
      <c r="K3120" s="103">
        <v>13.67</v>
      </c>
      <c r="L3120" s="104">
        <v>1.1000000000000001</v>
      </c>
      <c r="M3120" s="105">
        <v>2</v>
      </c>
      <c r="N3120" s="76">
        <f t="shared" si="97"/>
        <v>13.669999999999998</v>
      </c>
    </row>
    <row r="3121" spans="1:14" x14ac:dyDescent="0.25">
      <c r="A3121" s="100">
        <v>2083</v>
      </c>
      <c r="B3121" s="107">
        <v>35686</v>
      </c>
      <c r="C3121" s="121">
        <v>392.03</v>
      </c>
      <c r="D3121" s="122">
        <v>112.3</v>
      </c>
      <c r="E3121" s="122">
        <f t="shared" si="96"/>
        <v>15.554016620498615</v>
      </c>
      <c r="F3121" s="77">
        <v>2.94</v>
      </c>
      <c r="G3121" s="77">
        <v>0</v>
      </c>
      <c r="H3121" s="77">
        <v>0</v>
      </c>
      <c r="J3121" s="77">
        <f t="shared" si="95"/>
        <v>2.94</v>
      </c>
      <c r="K3121" s="103">
        <v>10.78</v>
      </c>
      <c r="L3121" s="104">
        <v>1.25</v>
      </c>
      <c r="M3121" s="105">
        <v>10.6</v>
      </c>
      <c r="N3121" s="76">
        <f t="shared" si="97"/>
        <v>10.780000000000003</v>
      </c>
    </row>
    <row r="3122" spans="1:14" x14ac:dyDescent="0.25">
      <c r="A3122" s="100">
        <v>2084</v>
      </c>
      <c r="B3122" s="107">
        <v>35687</v>
      </c>
      <c r="C3122" s="121">
        <v>393.48</v>
      </c>
      <c r="D3122" s="122">
        <v>120.14</v>
      </c>
      <c r="E3122" s="122">
        <f t="shared" si="96"/>
        <v>16.639889196675899</v>
      </c>
      <c r="F3122" s="77">
        <v>2.42</v>
      </c>
      <c r="G3122" s="77">
        <v>0</v>
      </c>
      <c r="H3122" s="77">
        <v>0</v>
      </c>
      <c r="J3122" s="77">
        <f t="shared" ref="J3122:J3185" si="98">SUM(F3122:H3122)</f>
        <v>2.42</v>
      </c>
      <c r="K3122" s="103">
        <v>13.08</v>
      </c>
      <c r="L3122" s="104">
        <v>1.1200000000000001</v>
      </c>
      <c r="M3122" s="105">
        <v>7.5</v>
      </c>
      <c r="N3122" s="76">
        <f t="shared" si="97"/>
        <v>12.979999999999988</v>
      </c>
    </row>
    <row r="3123" spans="1:14" x14ac:dyDescent="0.25">
      <c r="A3123" s="100">
        <v>2085</v>
      </c>
      <c r="B3123" s="107">
        <v>35688</v>
      </c>
      <c r="C3123" s="121">
        <v>395.55</v>
      </c>
      <c r="D3123" s="122">
        <v>130.69999999999999</v>
      </c>
      <c r="E3123" s="122">
        <f t="shared" ref="E3123:E3186" si="99">(D3123/722)*100</f>
        <v>18.102493074792243</v>
      </c>
      <c r="F3123" s="77">
        <v>2.99</v>
      </c>
      <c r="G3123" s="77">
        <v>0</v>
      </c>
      <c r="H3123" s="77">
        <v>0</v>
      </c>
      <c r="J3123" s="77">
        <f t="shared" si="98"/>
        <v>2.99</v>
      </c>
      <c r="K3123" s="103">
        <v>10.210000000000001</v>
      </c>
      <c r="L3123" s="104">
        <v>1.3</v>
      </c>
      <c r="M3123" s="105">
        <v>83.2</v>
      </c>
      <c r="N3123" s="76">
        <f t="shared" si="97"/>
        <v>10.310000000000022</v>
      </c>
    </row>
    <row r="3124" spans="1:14" x14ac:dyDescent="0.25">
      <c r="A3124" s="100">
        <v>2086</v>
      </c>
      <c r="B3124" s="107">
        <v>35689</v>
      </c>
      <c r="C3124" s="121">
        <v>396.56</v>
      </c>
      <c r="D3124" s="122">
        <v>138.02000000000001</v>
      </c>
      <c r="E3124" s="122">
        <f t="shared" si="99"/>
        <v>19.116343490304711</v>
      </c>
      <c r="F3124" s="77">
        <v>2.56</v>
      </c>
      <c r="G3124" s="77">
        <v>0</v>
      </c>
      <c r="H3124" s="77">
        <v>0</v>
      </c>
      <c r="J3124" s="77">
        <f t="shared" si="98"/>
        <v>2.56</v>
      </c>
      <c r="K3124" s="103">
        <v>15.32</v>
      </c>
      <c r="L3124" s="104">
        <v>1.1299999999999999</v>
      </c>
      <c r="M3124" s="105">
        <v>0</v>
      </c>
      <c r="N3124" s="76">
        <f t="shared" si="97"/>
        <v>15.319999999999991</v>
      </c>
    </row>
    <row r="3125" spans="1:14" x14ac:dyDescent="0.25">
      <c r="A3125" s="100">
        <v>2087</v>
      </c>
      <c r="B3125" s="107">
        <v>35690</v>
      </c>
      <c r="C3125" s="121">
        <v>398.57</v>
      </c>
      <c r="D3125" s="122">
        <v>150.78</v>
      </c>
      <c r="E3125" s="122">
        <f t="shared" si="99"/>
        <v>20.883656509695292</v>
      </c>
      <c r="F3125" s="77">
        <v>2.95</v>
      </c>
      <c r="G3125" s="77">
        <v>0</v>
      </c>
      <c r="H3125" s="77">
        <v>0</v>
      </c>
      <c r="J3125" s="77">
        <f t="shared" si="98"/>
        <v>2.95</v>
      </c>
      <c r="K3125" s="103">
        <v>9.52</v>
      </c>
      <c r="L3125" s="104">
        <v>1.35</v>
      </c>
      <c r="M3125" s="105">
        <v>0</v>
      </c>
      <c r="N3125" s="76">
        <f t="shared" si="97"/>
        <v>9.5199999999999925</v>
      </c>
    </row>
    <row r="3126" spans="1:14" x14ac:dyDescent="0.25">
      <c r="A3126" s="100">
        <v>2088</v>
      </c>
      <c r="B3126" s="107">
        <v>35691</v>
      </c>
      <c r="C3126" s="121">
        <v>399.54</v>
      </c>
      <c r="D3126" s="122">
        <v>157.35</v>
      </c>
      <c r="E3126" s="122">
        <f t="shared" si="99"/>
        <v>21.793628808864266</v>
      </c>
      <c r="F3126" s="77">
        <v>2.85</v>
      </c>
      <c r="G3126" s="77">
        <v>0</v>
      </c>
      <c r="H3126" s="77">
        <v>0</v>
      </c>
      <c r="J3126" s="77">
        <f t="shared" si="98"/>
        <v>2.85</v>
      </c>
      <c r="K3126" s="103">
        <v>7.33</v>
      </c>
      <c r="L3126" s="104">
        <v>1.32</v>
      </c>
      <c r="M3126" s="105">
        <v>0.5</v>
      </c>
      <c r="N3126" s="76">
        <f t="shared" si="97"/>
        <v>7.3300000000000178</v>
      </c>
    </row>
    <row r="3127" spans="1:14" x14ac:dyDescent="0.25">
      <c r="A3127" s="100">
        <v>2089</v>
      </c>
      <c r="B3127" s="107">
        <v>35692</v>
      </c>
      <c r="C3127" s="121">
        <v>400.09</v>
      </c>
      <c r="D3127" s="122">
        <v>161.83000000000001</v>
      </c>
      <c r="E3127" s="122">
        <f t="shared" si="99"/>
        <v>22.414127423822716</v>
      </c>
      <c r="F3127" s="77">
        <v>2.86</v>
      </c>
      <c r="G3127" s="77">
        <v>0</v>
      </c>
      <c r="H3127" s="77">
        <v>0</v>
      </c>
      <c r="J3127" s="77">
        <f t="shared" si="98"/>
        <v>2.86</v>
      </c>
      <c r="K3127" s="103">
        <v>6.43</v>
      </c>
      <c r="L3127" s="104">
        <v>1.28</v>
      </c>
      <c r="M3127" s="105">
        <v>0</v>
      </c>
      <c r="N3127" s="76">
        <f t="shared" si="97"/>
        <v>6.4299999999999926</v>
      </c>
    </row>
    <row r="3128" spans="1:14" x14ac:dyDescent="0.25">
      <c r="A3128" s="100">
        <v>2090</v>
      </c>
      <c r="B3128" s="107">
        <v>35693</v>
      </c>
      <c r="C3128" s="121">
        <v>400.6</v>
      </c>
      <c r="D3128" s="122">
        <v>165.4</v>
      </c>
      <c r="E3128" s="122">
        <f t="shared" si="99"/>
        <v>22.908587257617729</v>
      </c>
      <c r="F3128" s="77">
        <v>2.4900000000000002</v>
      </c>
      <c r="G3128" s="77">
        <v>0</v>
      </c>
      <c r="H3128" s="77">
        <v>0</v>
      </c>
      <c r="J3128" s="77">
        <f t="shared" si="98"/>
        <v>2.4900000000000002</v>
      </c>
      <c r="K3128" s="103">
        <v>5.1100000000000003</v>
      </c>
      <c r="L3128" s="104">
        <v>1.25</v>
      </c>
      <c r="M3128" s="105">
        <v>1.1000000000000001</v>
      </c>
      <c r="N3128" s="76">
        <f t="shared" si="97"/>
        <v>5.1100000000000048</v>
      </c>
    </row>
    <row r="3129" spans="1:14" x14ac:dyDescent="0.25">
      <c r="A3129" s="100">
        <v>2091</v>
      </c>
      <c r="B3129" s="107">
        <v>35694</v>
      </c>
      <c r="C3129" s="121">
        <v>400.96</v>
      </c>
      <c r="D3129" s="122">
        <v>168.02</v>
      </c>
      <c r="E3129" s="122">
        <f t="shared" si="99"/>
        <v>23.27146814404432</v>
      </c>
      <c r="F3129" s="77">
        <v>1.28</v>
      </c>
      <c r="G3129" s="77">
        <v>0</v>
      </c>
      <c r="H3129" s="77">
        <v>0</v>
      </c>
      <c r="J3129" s="77">
        <f t="shared" si="98"/>
        <v>1.28</v>
      </c>
      <c r="K3129" s="103">
        <v>10.24</v>
      </c>
      <c r="L3129" s="104">
        <v>0.48</v>
      </c>
      <c r="M3129" s="105">
        <v>2.6</v>
      </c>
      <c r="N3129" s="76">
        <f t="shared" si="97"/>
        <v>10.229999999999988</v>
      </c>
    </row>
    <row r="3130" spans="1:14" x14ac:dyDescent="0.25">
      <c r="A3130" s="100">
        <v>2092</v>
      </c>
      <c r="B3130" s="107">
        <v>35695</v>
      </c>
      <c r="C3130" s="121">
        <v>402.16</v>
      </c>
      <c r="D3130" s="122">
        <v>176.97</v>
      </c>
      <c r="E3130" s="122">
        <f t="shared" si="99"/>
        <v>24.511080332409975</v>
      </c>
      <c r="F3130" s="77">
        <v>2.73</v>
      </c>
      <c r="G3130" s="77">
        <v>0</v>
      </c>
      <c r="H3130" s="77">
        <v>0</v>
      </c>
      <c r="J3130" s="77">
        <f t="shared" si="98"/>
        <v>2.73</v>
      </c>
      <c r="K3130" s="103">
        <v>14.63</v>
      </c>
      <c r="L3130" s="104">
        <v>1.33</v>
      </c>
      <c r="M3130" s="105">
        <v>1.31</v>
      </c>
      <c r="N3130" s="76">
        <f t="shared" si="97"/>
        <v>14.880000000000006</v>
      </c>
    </row>
    <row r="3131" spans="1:14" x14ac:dyDescent="0.25">
      <c r="A3131" s="100">
        <v>2093</v>
      </c>
      <c r="B3131" s="107">
        <v>35696</v>
      </c>
      <c r="C3131" s="121">
        <v>403.69</v>
      </c>
      <c r="D3131" s="122">
        <v>189.12</v>
      </c>
      <c r="E3131" s="122">
        <f t="shared" si="99"/>
        <v>26.193905817174517</v>
      </c>
      <c r="F3131" s="77">
        <v>3.5</v>
      </c>
      <c r="G3131" s="77">
        <v>0</v>
      </c>
      <c r="H3131" s="77">
        <v>0</v>
      </c>
      <c r="J3131" s="77">
        <f t="shared" si="98"/>
        <v>3.5</v>
      </c>
      <c r="K3131" s="103">
        <v>16.920000000000002</v>
      </c>
      <c r="L3131" s="104">
        <v>1.63</v>
      </c>
      <c r="M3131" s="105">
        <v>2.8</v>
      </c>
      <c r="N3131" s="76">
        <f t="shared" si="97"/>
        <v>16.919999999999987</v>
      </c>
    </row>
    <row r="3132" spans="1:14" x14ac:dyDescent="0.25">
      <c r="A3132" s="100">
        <v>2094</v>
      </c>
      <c r="B3132" s="107">
        <v>35697</v>
      </c>
      <c r="C3132" s="121">
        <v>405.28</v>
      </c>
      <c r="D3132" s="122">
        <v>202.54</v>
      </c>
      <c r="E3132" s="122">
        <f t="shared" si="99"/>
        <v>28.052631578947366</v>
      </c>
      <c r="F3132" s="77">
        <v>2.57</v>
      </c>
      <c r="G3132" s="77">
        <v>0</v>
      </c>
      <c r="H3132" s="77">
        <v>0</v>
      </c>
      <c r="J3132" s="77">
        <f t="shared" si="98"/>
        <v>2.57</v>
      </c>
      <c r="K3132" s="103">
        <v>16.7</v>
      </c>
      <c r="L3132" s="104">
        <v>1.21</v>
      </c>
      <c r="M3132" s="105">
        <v>0</v>
      </c>
      <c r="N3132" s="76">
        <f t="shared" si="97"/>
        <v>16.699999999999996</v>
      </c>
    </row>
    <row r="3133" spans="1:14" x14ac:dyDescent="0.25">
      <c r="A3133" s="100">
        <v>2095</v>
      </c>
      <c r="B3133" s="107">
        <v>35698</v>
      </c>
      <c r="C3133" s="121">
        <v>406.83</v>
      </c>
      <c r="D3133" s="122">
        <v>216.67</v>
      </c>
      <c r="E3133" s="122">
        <f t="shared" si="99"/>
        <v>30.009695290858723</v>
      </c>
      <c r="F3133" s="77">
        <v>3.17</v>
      </c>
      <c r="G3133" s="77">
        <v>0</v>
      </c>
      <c r="H3133" s="77">
        <v>0</v>
      </c>
      <c r="J3133" s="77">
        <f t="shared" si="98"/>
        <v>3.17</v>
      </c>
      <c r="K3133" s="103">
        <v>14.4</v>
      </c>
      <c r="L3133" s="104">
        <v>1.5</v>
      </c>
      <c r="M3133" s="105">
        <v>3</v>
      </c>
      <c r="N3133" s="76">
        <f t="shared" si="97"/>
        <v>14.400000000000018</v>
      </c>
    </row>
    <row r="3134" spans="1:14" x14ac:dyDescent="0.25">
      <c r="A3134" s="100">
        <v>2096</v>
      </c>
      <c r="B3134" s="107">
        <v>35699</v>
      </c>
      <c r="C3134" s="121">
        <v>408</v>
      </c>
      <c r="D3134" s="122">
        <v>227.9</v>
      </c>
      <c r="E3134" s="122">
        <f t="shared" si="99"/>
        <v>31.56509695290859</v>
      </c>
      <c r="F3134" s="77">
        <v>3.69</v>
      </c>
      <c r="G3134" s="77">
        <v>0</v>
      </c>
      <c r="H3134" s="77">
        <v>0</v>
      </c>
      <c r="J3134" s="77">
        <f t="shared" si="98"/>
        <v>3.69</v>
      </c>
      <c r="K3134" s="103">
        <v>13.03</v>
      </c>
      <c r="L3134" s="104">
        <v>1.8</v>
      </c>
      <c r="M3134" s="105">
        <v>0</v>
      </c>
      <c r="N3134" s="76">
        <f t="shared" si="97"/>
        <v>13.030000000000003</v>
      </c>
    </row>
    <row r="3135" spans="1:14" x14ac:dyDescent="0.25">
      <c r="A3135" s="100">
        <v>2097</v>
      </c>
      <c r="B3135" s="107">
        <v>35700</v>
      </c>
      <c r="C3135" s="121">
        <v>408.94</v>
      </c>
      <c r="D3135" s="122">
        <v>237.24</v>
      </c>
      <c r="E3135" s="122">
        <f t="shared" si="99"/>
        <v>32.858725761772853</v>
      </c>
      <c r="F3135" s="77">
        <v>2.29</v>
      </c>
      <c r="G3135" s="77">
        <v>0</v>
      </c>
      <c r="H3135" s="77">
        <v>0</v>
      </c>
      <c r="J3135" s="77">
        <f t="shared" si="98"/>
        <v>2.29</v>
      </c>
      <c r="K3135" s="103">
        <v>8.35</v>
      </c>
      <c r="L3135" s="104">
        <v>1.19</v>
      </c>
      <c r="M3135" s="105">
        <v>0</v>
      </c>
      <c r="N3135" s="76">
        <f t="shared" si="97"/>
        <v>8.3500000000000014</v>
      </c>
    </row>
    <row r="3136" spans="1:14" x14ac:dyDescent="0.25">
      <c r="A3136" s="100">
        <v>2098</v>
      </c>
      <c r="B3136" s="107">
        <v>35701</v>
      </c>
      <c r="C3136" s="121">
        <v>409.53</v>
      </c>
      <c r="D3136" s="122">
        <v>243.3</v>
      </c>
      <c r="E3136" s="122">
        <f t="shared" si="99"/>
        <v>33.69806094182826</v>
      </c>
      <c r="F3136" s="77">
        <v>3.88</v>
      </c>
      <c r="G3136" s="77">
        <v>0</v>
      </c>
      <c r="H3136" s="77">
        <v>0</v>
      </c>
      <c r="J3136" s="77">
        <f t="shared" si="98"/>
        <v>3.88</v>
      </c>
      <c r="K3136" s="103">
        <v>8.44</v>
      </c>
      <c r="L3136" s="104">
        <v>1.82</v>
      </c>
      <c r="M3136" s="105">
        <v>2</v>
      </c>
      <c r="N3136" s="76">
        <f t="shared" si="97"/>
        <v>8.4400000000000013</v>
      </c>
    </row>
    <row r="3137" spans="1:14" x14ac:dyDescent="0.25">
      <c r="A3137" s="100">
        <v>2099</v>
      </c>
      <c r="B3137" s="107">
        <v>35702</v>
      </c>
      <c r="C3137" s="121">
        <v>409.96</v>
      </c>
      <c r="D3137" s="122">
        <v>247.86</v>
      </c>
      <c r="E3137" s="122">
        <f t="shared" si="99"/>
        <v>34.329639889196677</v>
      </c>
      <c r="F3137" s="77">
        <v>4.21</v>
      </c>
      <c r="G3137" s="77">
        <v>0</v>
      </c>
      <c r="H3137" s="77">
        <v>0</v>
      </c>
      <c r="J3137" s="77">
        <f t="shared" si="98"/>
        <v>4.21</v>
      </c>
      <c r="K3137" s="103">
        <v>6.16</v>
      </c>
      <c r="L3137" s="104">
        <v>2.0499999999999998</v>
      </c>
      <c r="M3137" s="105">
        <v>2.1</v>
      </c>
      <c r="N3137" s="76">
        <f t="shared" si="97"/>
        <v>6.0899999999999954</v>
      </c>
    </row>
    <row r="3138" spans="1:14" x14ac:dyDescent="0.25">
      <c r="A3138" s="100">
        <v>2100</v>
      </c>
      <c r="B3138" s="107">
        <v>35703</v>
      </c>
      <c r="C3138" s="121">
        <v>410.14</v>
      </c>
      <c r="D3138" s="122">
        <v>249.74</v>
      </c>
      <c r="E3138" s="122">
        <f t="shared" si="99"/>
        <v>34.59002770083103</v>
      </c>
      <c r="F3138" s="77">
        <v>3.79</v>
      </c>
      <c r="G3138" s="77">
        <v>0</v>
      </c>
      <c r="H3138" s="77">
        <v>0</v>
      </c>
      <c r="J3138" s="77">
        <f t="shared" si="98"/>
        <v>3.79</v>
      </c>
      <c r="K3138" s="103">
        <v>9.4499999999999993</v>
      </c>
      <c r="L3138" s="104">
        <v>1.8</v>
      </c>
      <c r="M3138" s="105">
        <v>5</v>
      </c>
      <c r="N3138" s="76">
        <f t="shared" si="97"/>
        <v>9.4499999999999957</v>
      </c>
    </row>
    <row r="3139" spans="1:14" x14ac:dyDescent="0.25">
      <c r="A3139" s="100">
        <v>2101</v>
      </c>
      <c r="B3139" s="107">
        <v>35704</v>
      </c>
      <c r="C3139" s="121">
        <v>410.64</v>
      </c>
      <c r="D3139" s="122">
        <v>255.4</v>
      </c>
      <c r="E3139" s="122">
        <f t="shared" si="99"/>
        <v>35.373961218836563</v>
      </c>
      <c r="F3139" s="77">
        <v>3.41</v>
      </c>
      <c r="G3139" s="77">
        <v>0</v>
      </c>
      <c r="H3139" s="77">
        <v>0</v>
      </c>
      <c r="J3139" s="77">
        <f t="shared" si="98"/>
        <v>3.41</v>
      </c>
      <c r="K3139" s="103">
        <v>12.87</v>
      </c>
      <c r="L3139" s="104">
        <v>1.68</v>
      </c>
      <c r="M3139" s="105">
        <v>32</v>
      </c>
      <c r="N3139" s="76">
        <f t="shared" si="97"/>
        <v>12.870000000000008</v>
      </c>
    </row>
    <row r="3140" spans="1:14" x14ac:dyDescent="0.25">
      <c r="A3140" s="100">
        <v>2102</v>
      </c>
      <c r="B3140" s="107">
        <v>35705</v>
      </c>
      <c r="C3140" s="121">
        <v>411.53</v>
      </c>
      <c r="D3140" s="122">
        <v>264.86</v>
      </c>
      <c r="E3140" s="122">
        <f t="shared" si="99"/>
        <v>36.684210526315795</v>
      </c>
      <c r="F3140" s="77">
        <v>2.98</v>
      </c>
      <c r="G3140" s="77">
        <v>0</v>
      </c>
      <c r="H3140" s="77">
        <v>0</v>
      </c>
      <c r="J3140" s="77">
        <f t="shared" si="98"/>
        <v>2.98</v>
      </c>
      <c r="K3140" s="103">
        <v>10.38</v>
      </c>
      <c r="L3140" s="104">
        <v>1.45</v>
      </c>
      <c r="M3140" s="105">
        <v>1.3</v>
      </c>
      <c r="N3140" s="76">
        <f t="shared" si="97"/>
        <v>10.379999999999978</v>
      </c>
    </row>
    <row r="3141" spans="1:14" x14ac:dyDescent="0.25">
      <c r="A3141" s="100">
        <v>2103</v>
      </c>
      <c r="B3141" s="107">
        <v>35706</v>
      </c>
      <c r="C3141" s="121">
        <v>412.18</v>
      </c>
      <c r="D3141" s="122">
        <v>272.26</v>
      </c>
      <c r="E3141" s="122">
        <f t="shared" si="99"/>
        <v>37.709141274238227</v>
      </c>
      <c r="F3141" s="77">
        <v>3.06</v>
      </c>
      <c r="G3141" s="77">
        <v>0</v>
      </c>
      <c r="H3141" s="77">
        <v>0</v>
      </c>
      <c r="J3141" s="77">
        <f t="shared" si="98"/>
        <v>3.06</v>
      </c>
      <c r="K3141" s="103">
        <v>9</v>
      </c>
      <c r="L3141" s="104">
        <v>1.5</v>
      </c>
      <c r="M3141" s="105">
        <v>17.600000000000001</v>
      </c>
      <c r="N3141" s="76">
        <f t="shared" si="97"/>
        <v>8.9999999999999982</v>
      </c>
    </row>
    <row r="3142" spans="1:14" x14ac:dyDescent="0.25">
      <c r="A3142" s="100">
        <v>2104</v>
      </c>
      <c r="B3142" s="107">
        <v>35707</v>
      </c>
      <c r="C3142" s="121">
        <v>412.7</v>
      </c>
      <c r="D3142" s="122">
        <v>278.2</v>
      </c>
      <c r="E3142" s="122">
        <f t="shared" si="99"/>
        <v>38.531855955678665</v>
      </c>
      <c r="F3142" s="77">
        <v>3.41</v>
      </c>
      <c r="G3142" s="77">
        <v>0</v>
      </c>
      <c r="H3142" s="77">
        <v>0</v>
      </c>
      <c r="J3142" s="77">
        <f t="shared" si="98"/>
        <v>3.41</v>
      </c>
      <c r="K3142" s="103">
        <v>6.47</v>
      </c>
      <c r="L3142" s="104">
        <v>1.64</v>
      </c>
      <c r="M3142" s="105">
        <v>0</v>
      </c>
      <c r="N3142" s="76">
        <f t="shared" si="97"/>
        <v>6.4700000000000024</v>
      </c>
    </row>
    <row r="3143" spans="1:14" x14ac:dyDescent="0.25">
      <c r="A3143" s="100">
        <v>2105</v>
      </c>
      <c r="B3143" s="107">
        <v>35708</v>
      </c>
      <c r="C3143" s="121">
        <v>412.96</v>
      </c>
      <c r="D3143" s="122">
        <v>281.26</v>
      </c>
      <c r="E3143" s="122">
        <f t="shared" si="99"/>
        <v>38.955678670360108</v>
      </c>
      <c r="F3143" s="77">
        <v>2.4500000000000002</v>
      </c>
      <c r="G3143" s="77">
        <v>0</v>
      </c>
      <c r="H3143" s="77">
        <v>0</v>
      </c>
      <c r="J3143" s="77">
        <f t="shared" si="98"/>
        <v>2.4500000000000002</v>
      </c>
      <c r="K3143" s="103">
        <v>3.37</v>
      </c>
      <c r="L3143" s="104">
        <v>1.24</v>
      </c>
      <c r="M3143" s="105">
        <v>0</v>
      </c>
      <c r="N3143" s="76">
        <f t="shared" si="97"/>
        <v>3.3700000000000161</v>
      </c>
    </row>
    <row r="3144" spans="1:14" x14ac:dyDescent="0.25">
      <c r="A3144" s="100">
        <v>2106</v>
      </c>
      <c r="B3144" s="107">
        <v>35709</v>
      </c>
      <c r="C3144" s="121">
        <v>413.04</v>
      </c>
      <c r="D3144" s="122">
        <v>282.18</v>
      </c>
      <c r="E3144" s="122">
        <f t="shared" si="99"/>
        <v>39.083102493074797</v>
      </c>
      <c r="F3144" s="77">
        <v>3.9</v>
      </c>
      <c r="G3144" s="77">
        <v>0</v>
      </c>
      <c r="H3144" s="77">
        <v>0</v>
      </c>
      <c r="J3144" s="77">
        <f t="shared" si="98"/>
        <v>3.9</v>
      </c>
      <c r="K3144" s="103">
        <v>2.54</v>
      </c>
      <c r="L3144" s="104">
        <v>1.86</v>
      </c>
      <c r="M3144" s="105">
        <v>9.6999999999999993</v>
      </c>
      <c r="N3144" s="76">
        <f t="shared" ref="N3144:N3207" si="100">+D3145-D3144+J3144</f>
        <v>2.5399999999999863</v>
      </c>
    </row>
    <row r="3145" spans="1:14" x14ac:dyDescent="0.25">
      <c r="A3145" s="100">
        <v>2107</v>
      </c>
      <c r="B3145" s="107">
        <v>35710</v>
      </c>
      <c r="C3145" s="121">
        <v>412.92</v>
      </c>
      <c r="D3145" s="122">
        <v>280.82</v>
      </c>
      <c r="E3145" s="122">
        <f t="shared" si="99"/>
        <v>38.89473684210526</v>
      </c>
      <c r="F3145" s="77">
        <v>4.1100000000000003</v>
      </c>
      <c r="G3145" s="77">
        <v>0</v>
      </c>
      <c r="H3145" s="77">
        <v>0</v>
      </c>
      <c r="J3145" s="77">
        <f t="shared" si="98"/>
        <v>4.1100000000000003</v>
      </c>
      <c r="K3145" s="103">
        <v>6.07</v>
      </c>
      <c r="L3145" s="104">
        <v>2.0099999999999998</v>
      </c>
      <c r="M3145" s="105">
        <v>7.4</v>
      </c>
      <c r="N3145" s="76">
        <f t="shared" si="100"/>
        <v>6.0699999999999799</v>
      </c>
    </row>
    <row r="3146" spans="1:14" x14ac:dyDescent="0.25">
      <c r="A3146" s="100">
        <v>2108</v>
      </c>
      <c r="B3146" s="107">
        <v>35711</v>
      </c>
      <c r="C3146" s="121">
        <v>413.09</v>
      </c>
      <c r="D3146" s="122">
        <v>282.77999999999997</v>
      </c>
      <c r="E3146" s="122">
        <f t="shared" si="99"/>
        <v>39.16620498614958</v>
      </c>
      <c r="F3146" s="77">
        <v>4.0599999999999996</v>
      </c>
      <c r="G3146" s="77">
        <v>0</v>
      </c>
      <c r="H3146" s="77">
        <v>0</v>
      </c>
      <c r="J3146" s="77">
        <f t="shared" si="98"/>
        <v>4.0599999999999996</v>
      </c>
      <c r="K3146" s="103">
        <v>17.600000000000001</v>
      </c>
      <c r="L3146" s="104">
        <v>1.98</v>
      </c>
      <c r="M3146" s="105">
        <v>77.3</v>
      </c>
      <c r="N3146" s="76">
        <f t="shared" si="100"/>
        <v>17.600000000000019</v>
      </c>
    </row>
    <row r="3147" spans="1:14" x14ac:dyDescent="0.25">
      <c r="A3147" s="100">
        <v>2109</v>
      </c>
      <c r="B3147" s="107">
        <v>35712</v>
      </c>
      <c r="C3147" s="121">
        <v>414.21</v>
      </c>
      <c r="D3147" s="122">
        <v>296.32</v>
      </c>
      <c r="E3147" s="122">
        <f t="shared" si="99"/>
        <v>41.041551246537395</v>
      </c>
      <c r="F3147" s="77">
        <v>3.44</v>
      </c>
      <c r="G3147" s="77">
        <v>0</v>
      </c>
      <c r="H3147" s="77">
        <v>0</v>
      </c>
      <c r="J3147" s="77">
        <f t="shared" si="98"/>
        <v>3.44</v>
      </c>
      <c r="K3147" s="103">
        <v>16.54</v>
      </c>
      <c r="L3147" s="104">
        <v>1.66</v>
      </c>
      <c r="M3147" s="105">
        <v>2.5</v>
      </c>
      <c r="N3147" s="76">
        <f t="shared" si="100"/>
        <v>16.540000000000024</v>
      </c>
    </row>
    <row r="3148" spans="1:14" x14ac:dyDescent="0.25">
      <c r="A3148" s="100">
        <v>2110</v>
      </c>
      <c r="B3148" s="107">
        <v>35713</v>
      </c>
      <c r="C3148" s="121">
        <v>415.26</v>
      </c>
      <c r="D3148" s="122">
        <v>309.42</v>
      </c>
      <c r="E3148" s="122">
        <f t="shared" si="99"/>
        <v>42.855955678670362</v>
      </c>
      <c r="F3148" s="77">
        <v>3.28</v>
      </c>
      <c r="G3148" s="77">
        <v>0</v>
      </c>
      <c r="H3148" s="77">
        <v>0</v>
      </c>
      <c r="J3148" s="77">
        <f t="shared" si="98"/>
        <v>3.28</v>
      </c>
      <c r="K3148" s="103">
        <v>11.08</v>
      </c>
      <c r="L3148" s="104">
        <v>1.62</v>
      </c>
      <c r="M3148" s="105">
        <v>10.199999999999999</v>
      </c>
      <c r="N3148" s="76">
        <f t="shared" si="100"/>
        <v>12.080000000000011</v>
      </c>
    </row>
    <row r="3149" spans="1:14" x14ac:dyDescent="0.25">
      <c r="A3149" s="100">
        <v>2111</v>
      </c>
      <c r="B3149" s="107">
        <v>35714</v>
      </c>
      <c r="C3149" s="121">
        <v>415.94</v>
      </c>
      <c r="D3149" s="122">
        <v>318.22000000000003</v>
      </c>
      <c r="E3149" s="122">
        <f t="shared" si="99"/>
        <v>44.07479224376732</v>
      </c>
      <c r="F3149" s="77">
        <v>1.94</v>
      </c>
      <c r="G3149" s="77">
        <v>0</v>
      </c>
      <c r="H3149" s="77">
        <v>0</v>
      </c>
      <c r="J3149" s="77">
        <f t="shared" si="98"/>
        <v>1.94</v>
      </c>
      <c r="K3149" s="103">
        <v>4.8</v>
      </c>
      <c r="L3149" s="104">
        <v>1.0900000000000001</v>
      </c>
      <c r="M3149" s="105">
        <v>2</v>
      </c>
      <c r="N3149" s="76">
        <f t="shared" si="100"/>
        <v>4.7999999999999563</v>
      </c>
    </row>
    <row r="3150" spans="1:14" x14ac:dyDescent="0.25">
      <c r="A3150" s="100">
        <v>2112</v>
      </c>
      <c r="B3150" s="107">
        <v>35715</v>
      </c>
      <c r="C3150" s="121">
        <v>416.16</v>
      </c>
      <c r="D3150" s="122">
        <v>321.08</v>
      </c>
      <c r="E3150" s="122">
        <f t="shared" si="99"/>
        <v>44.470914127423825</v>
      </c>
      <c r="F3150" s="77">
        <v>0.37</v>
      </c>
      <c r="G3150" s="77">
        <v>0</v>
      </c>
      <c r="H3150" s="77">
        <v>0</v>
      </c>
      <c r="J3150" s="77">
        <f t="shared" si="98"/>
        <v>0.37</v>
      </c>
      <c r="K3150" s="103">
        <v>6.06</v>
      </c>
      <c r="L3150" s="104">
        <v>1.4</v>
      </c>
      <c r="M3150" s="105">
        <v>5.5</v>
      </c>
      <c r="N3150" s="76">
        <f t="shared" si="100"/>
        <v>6.0599999999999978</v>
      </c>
    </row>
    <row r="3151" spans="1:14" x14ac:dyDescent="0.25">
      <c r="A3151" s="100">
        <v>2113</v>
      </c>
      <c r="B3151" s="107">
        <v>35716</v>
      </c>
      <c r="C3151" s="121">
        <v>416.59</v>
      </c>
      <c r="D3151" s="122">
        <v>326.77</v>
      </c>
      <c r="E3151" s="122">
        <f t="shared" si="99"/>
        <v>45.2590027700831</v>
      </c>
      <c r="F3151" s="77">
        <v>3.77</v>
      </c>
      <c r="G3151" s="77">
        <v>0</v>
      </c>
      <c r="H3151" s="77">
        <v>0</v>
      </c>
      <c r="J3151" s="77">
        <f t="shared" si="98"/>
        <v>3.77</v>
      </c>
      <c r="K3151" s="103">
        <v>8.34</v>
      </c>
      <c r="L3151" s="104">
        <v>1.41</v>
      </c>
      <c r="M3151" s="105">
        <v>7.6</v>
      </c>
      <c r="N3151" s="76">
        <f t="shared" si="100"/>
        <v>8.9400000000000155</v>
      </c>
    </row>
    <row r="3152" spans="1:14" x14ac:dyDescent="0.25">
      <c r="A3152" s="100">
        <v>2114</v>
      </c>
      <c r="B3152" s="107">
        <v>35717</v>
      </c>
      <c r="C3152" s="121">
        <v>416.98</v>
      </c>
      <c r="D3152" s="122">
        <v>331.94</v>
      </c>
      <c r="E3152" s="122">
        <f t="shared" si="99"/>
        <v>45.97506925207756</v>
      </c>
      <c r="F3152" s="77">
        <v>5.5</v>
      </c>
      <c r="G3152" s="77">
        <v>0</v>
      </c>
      <c r="H3152" s="77">
        <v>0</v>
      </c>
      <c r="J3152" s="77">
        <f t="shared" si="98"/>
        <v>5.5</v>
      </c>
      <c r="K3152" s="103">
        <v>9.2100000000000009</v>
      </c>
      <c r="L3152" s="104">
        <v>1.98</v>
      </c>
      <c r="M3152" s="105">
        <v>2.5</v>
      </c>
      <c r="N3152" s="76">
        <f t="shared" si="100"/>
        <v>9.2099999999999795</v>
      </c>
    </row>
    <row r="3153" spans="1:14" x14ac:dyDescent="0.25">
      <c r="A3153" s="100">
        <v>2115</v>
      </c>
      <c r="B3153" s="107">
        <v>35718</v>
      </c>
      <c r="C3153" s="121">
        <v>417.25</v>
      </c>
      <c r="D3153" s="122">
        <v>335.65</v>
      </c>
      <c r="E3153" s="122">
        <f t="shared" si="99"/>
        <v>46.488919667590025</v>
      </c>
      <c r="F3153" s="77">
        <v>2.06</v>
      </c>
      <c r="G3153" s="77">
        <v>0</v>
      </c>
      <c r="H3153" s="77">
        <v>0</v>
      </c>
      <c r="J3153" s="77">
        <f t="shared" si="98"/>
        <v>2.06</v>
      </c>
      <c r="K3153" s="103">
        <v>9.4700000000000006</v>
      </c>
      <c r="L3153" s="104">
        <v>0.95</v>
      </c>
      <c r="M3153" s="105">
        <v>1.3</v>
      </c>
      <c r="N3153" s="76">
        <f t="shared" si="100"/>
        <v>9.4700000000000255</v>
      </c>
    </row>
    <row r="3154" spans="1:14" x14ac:dyDescent="0.25">
      <c r="A3154" s="100">
        <v>2116</v>
      </c>
      <c r="B3154" s="107">
        <v>35719</v>
      </c>
      <c r="C3154" s="121">
        <v>417.79</v>
      </c>
      <c r="D3154" s="122">
        <v>343.06</v>
      </c>
      <c r="E3154" s="122">
        <f t="shared" si="99"/>
        <v>47.515235457063717</v>
      </c>
      <c r="F3154" s="77">
        <v>3.35</v>
      </c>
      <c r="G3154" s="77">
        <v>0</v>
      </c>
      <c r="H3154" s="77">
        <v>0</v>
      </c>
      <c r="J3154" s="77">
        <f t="shared" si="98"/>
        <v>3.35</v>
      </c>
      <c r="K3154" s="103">
        <v>8.5299999999999994</v>
      </c>
      <c r="L3154" s="104">
        <v>1.73</v>
      </c>
      <c r="M3154" s="105">
        <v>0</v>
      </c>
      <c r="N3154" s="76">
        <f t="shared" si="100"/>
        <v>8.5300000000000065</v>
      </c>
    </row>
    <row r="3155" spans="1:14" x14ac:dyDescent="0.25">
      <c r="A3155" s="100">
        <v>2117</v>
      </c>
      <c r="B3155" s="107">
        <v>35720</v>
      </c>
      <c r="C3155" s="121">
        <v>418.16</v>
      </c>
      <c r="D3155" s="122">
        <v>348.24</v>
      </c>
      <c r="E3155" s="122">
        <f t="shared" si="99"/>
        <v>48.232686980609415</v>
      </c>
      <c r="F3155" s="77">
        <v>4.2</v>
      </c>
      <c r="G3155" s="77">
        <v>0</v>
      </c>
      <c r="H3155" s="77">
        <v>0</v>
      </c>
      <c r="J3155" s="77">
        <f t="shared" si="98"/>
        <v>4.2</v>
      </c>
      <c r="K3155" s="103">
        <v>8.4</v>
      </c>
      <c r="L3155" s="104">
        <v>2.06</v>
      </c>
      <c r="M3155" s="105">
        <v>4.5999999999999996</v>
      </c>
      <c r="N3155" s="76">
        <f t="shared" si="100"/>
        <v>8.3999999999999879</v>
      </c>
    </row>
    <row r="3156" spans="1:14" x14ac:dyDescent="0.25">
      <c r="A3156" s="100">
        <v>2118</v>
      </c>
      <c r="B3156" s="107">
        <v>35721</v>
      </c>
      <c r="C3156" s="121">
        <v>418.46</v>
      </c>
      <c r="D3156" s="122">
        <v>352.44</v>
      </c>
      <c r="E3156" s="122">
        <f t="shared" si="99"/>
        <v>48.81440443213296</v>
      </c>
      <c r="F3156" s="77">
        <v>3.68</v>
      </c>
      <c r="G3156" s="77">
        <v>0</v>
      </c>
      <c r="H3156" s="77">
        <v>0</v>
      </c>
      <c r="J3156" s="77">
        <f t="shared" si="98"/>
        <v>3.68</v>
      </c>
      <c r="K3156" s="103">
        <v>6.06</v>
      </c>
      <c r="L3156" s="104">
        <v>1.78</v>
      </c>
      <c r="M3156" s="105">
        <v>6</v>
      </c>
      <c r="N3156" s="76">
        <f t="shared" si="100"/>
        <v>6.0599999999999952</v>
      </c>
    </row>
    <row r="3157" spans="1:14" x14ac:dyDescent="0.25">
      <c r="A3157" s="100">
        <v>2119</v>
      </c>
      <c r="B3157" s="107">
        <v>35722</v>
      </c>
      <c r="C3157" s="121">
        <v>418.63</v>
      </c>
      <c r="D3157" s="122">
        <v>354.82</v>
      </c>
      <c r="E3157" s="122">
        <f t="shared" si="99"/>
        <v>49.144044321329638</v>
      </c>
      <c r="F3157" s="77">
        <v>2.0699999999999998</v>
      </c>
      <c r="G3157" s="77">
        <v>0</v>
      </c>
      <c r="H3157" s="77">
        <v>0</v>
      </c>
      <c r="J3157" s="77">
        <f t="shared" si="98"/>
        <v>2.0699999999999998</v>
      </c>
      <c r="K3157" s="103">
        <v>4.0999999999999996</v>
      </c>
      <c r="L3157" s="104">
        <v>1.1000000000000001</v>
      </c>
      <c r="M3157" s="105">
        <v>0</v>
      </c>
      <c r="N3157" s="76">
        <f t="shared" si="100"/>
        <v>4.1000000000000298</v>
      </c>
    </row>
    <row r="3158" spans="1:14" x14ac:dyDescent="0.25">
      <c r="A3158" s="100">
        <v>2120</v>
      </c>
      <c r="B3158" s="107">
        <v>35723</v>
      </c>
      <c r="C3158" s="121">
        <v>418.77</v>
      </c>
      <c r="D3158" s="122">
        <v>356.85</v>
      </c>
      <c r="E3158" s="122">
        <f t="shared" si="99"/>
        <v>49.425207756232695</v>
      </c>
      <c r="F3158" s="77">
        <v>3.98</v>
      </c>
      <c r="G3158" s="77">
        <v>0</v>
      </c>
      <c r="H3158" s="77">
        <v>0</v>
      </c>
      <c r="J3158" s="77">
        <f t="shared" si="98"/>
        <v>3.98</v>
      </c>
      <c r="K3158" s="103">
        <v>3.83</v>
      </c>
      <c r="L3158" s="104">
        <v>2.0099999999999998</v>
      </c>
      <c r="M3158" s="105">
        <v>18.2</v>
      </c>
      <c r="N3158" s="76">
        <f t="shared" si="100"/>
        <v>3.8299999999999659</v>
      </c>
    </row>
    <row r="3159" spans="1:14" x14ac:dyDescent="0.25">
      <c r="A3159" s="100">
        <v>2121</v>
      </c>
      <c r="B3159" s="107">
        <v>35724</v>
      </c>
      <c r="C3159" s="121">
        <v>418.76</v>
      </c>
      <c r="D3159" s="122">
        <v>356.7</v>
      </c>
      <c r="E3159" s="122">
        <f t="shared" si="99"/>
        <v>49.40443213296399</v>
      </c>
      <c r="F3159" s="77">
        <v>3.9</v>
      </c>
      <c r="G3159" s="77">
        <v>0</v>
      </c>
      <c r="H3159" s="77">
        <v>0</v>
      </c>
      <c r="J3159" s="77">
        <f t="shared" si="98"/>
        <v>3.9</v>
      </c>
      <c r="K3159" s="103">
        <v>10.199999999999999</v>
      </c>
      <c r="L3159" s="104">
        <v>2.0499999999999998</v>
      </c>
      <c r="M3159" s="105">
        <v>48.3</v>
      </c>
      <c r="N3159" s="76">
        <f t="shared" si="100"/>
        <v>10.200000000000012</v>
      </c>
    </row>
    <row r="3160" spans="1:14" x14ac:dyDescent="0.25">
      <c r="A3160" s="100">
        <v>2122</v>
      </c>
      <c r="B3160" s="107">
        <v>35725</v>
      </c>
      <c r="C3160" s="121">
        <v>419.2</v>
      </c>
      <c r="D3160" s="122">
        <v>363</v>
      </c>
      <c r="E3160" s="122">
        <f t="shared" si="99"/>
        <v>50.277008310249307</v>
      </c>
      <c r="F3160" s="77">
        <v>3.51</v>
      </c>
      <c r="G3160" s="77">
        <v>0</v>
      </c>
      <c r="H3160" s="77">
        <v>0</v>
      </c>
      <c r="J3160" s="77">
        <f t="shared" si="98"/>
        <v>3.51</v>
      </c>
      <c r="K3160" s="103">
        <v>13.51</v>
      </c>
      <c r="L3160" s="104">
        <v>1.73</v>
      </c>
      <c r="M3160" s="105">
        <v>21.2</v>
      </c>
      <c r="N3160" s="76">
        <f t="shared" si="100"/>
        <v>13.51</v>
      </c>
    </row>
    <row r="3161" spans="1:14" x14ac:dyDescent="0.25">
      <c r="A3161" s="100">
        <v>2123</v>
      </c>
      <c r="B3161" s="107">
        <v>35726</v>
      </c>
      <c r="C3161" s="121">
        <v>419.88</v>
      </c>
      <c r="D3161" s="122">
        <v>373</v>
      </c>
      <c r="E3161" s="122">
        <f t="shared" si="99"/>
        <v>51.662049861495838</v>
      </c>
      <c r="F3161" s="77">
        <v>4.5199999999999996</v>
      </c>
      <c r="G3161" s="77">
        <v>0</v>
      </c>
      <c r="H3161" s="77">
        <v>0</v>
      </c>
      <c r="J3161" s="77">
        <f t="shared" si="98"/>
        <v>4.5199999999999996</v>
      </c>
      <c r="K3161" s="103">
        <v>11.62</v>
      </c>
      <c r="L3161" s="104">
        <v>1.92</v>
      </c>
      <c r="M3161" s="105">
        <v>2</v>
      </c>
      <c r="N3161" s="76">
        <f t="shared" si="100"/>
        <v>11.620000000000022</v>
      </c>
    </row>
    <row r="3162" spans="1:14" x14ac:dyDescent="0.25">
      <c r="A3162" s="100">
        <v>2124</v>
      </c>
      <c r="B3162" s="107">
        <v>35727</v>
      </c>
      <c r="C3162" s="121">
        <v>420.36</v>
      </c>
      <c r="D3162" s="122">
        <v>380.1</v>
      </c>
      <c r="E3162" s="122">
        <f t="shared" si="99"/>
        <v>52.64542936288089</v>
      </c>
      <c r="F3162" s="77">
        <v>4.75</v>
      </c>
      <c r="G3162" s="77">
        <v>0</v>
      </c>
      <c r="H3162" s="77">
        <v>0</v>
      </c>
      <c r="J3162" s="77">
        <f t="shared" si="98"/>
        <v>4.75</v>
      </c>
      <c r="K3162" s="103">
        <v>10.7</v>
      </c>
      <c r="L3162" s="104">
        <v>2.08</v>
      </c>
      <c r="M3162" s="105">
        <v>1.5</v>
      </c>
      <c r="N3162" s="76">
        <f t="shared" si="100"/>
        <v>11.149999999999977</v>
      </c>
    </row>
    <row r="3163" spans="1:14" x14ac:dyDescent="0.25">
      <c r="A3163" s="100">
        <v>2125</v>
      </c>
      <c r="B3163" s="107">
        <v>35728</v>
      </c>
      <c r="C3163" s="121">
        <v>420.75</v>
      </c>
      <c r="D3163" s="122">
        <v>386.5</v>
      </c>
      <c r="E3163" s="122">
        <f t="shared" si="99"/>
        <v>53.531855955678672</v>
      </c>
      <c r="F3163" s="77">
        <v>3.74</v>
      </c>
      <c r="G3163" s="77">
        <v>0</v>
      </c>
      <c r="H3163" s="77">
        <v>0</v>
      </c>
      <c r="J3163" s="77">
        <f t="shared" si="98"/>
        <v>3.74</v>
      </c>
      <c r="K3163" s="103">
        <v>5.39</v>
      </c>
      <c r="L3163" s="104">
        <v>2.4700000000000002</v>
      </c>
      <c r="M3163" s="105">
        <v>0</v>
      </c>
      <c r="N3163" s="76">
        <f t="shared" si="100"/>
        <v>3.9399999999999888</v>
      </c>
    </row>
    <row r="3164" spans="1:14" x14ac:dyDescent="0.25">
      <c r="A3164" s="100">
        <v>2126</v>
      </c>
      <c r="B3164" s="107">
        <v>35729</v>
      </c>
      <c r="C3164" s="121">
        <v>420.86</v>
      </c>
      <c r="D3164" s="122">
        <v>386.7</v>
      </c>
      <c r="E3164" s="122">
        <f t="shared" si="99"/>
        <v>53.559556786703602</v>
      </c>
      <c r="F3164" s="77">
        <v>3.08</v>
      </c>
      <c r="G3164" s="77">
        <v>0</v>
      </c>
      <c r="H3164" s="77">
        <v>0</v>
      </c>
      <c r="J3164" s="77">
        <f t="shared" si="98"/>
        <v>3.08</v>
      </c>
      <c r="K3164" s="103">
        <v>3.98</v>
      </c>
      <c r="L3164" s="104">
        <v>1.1299999999999999</v>
      </c>
      <c r="M3164" s="105">
        <v>0</v>
      </c>
      <c r="N3164" s="76">
        <f t="shared" si="100"/>
        <v>4.9800000000000342</v>
      </c>
    </row>
    <row r="3165" spans="1:14" x14ac:dyDescent="0.25">
      <c r="A3165" s="100">
        <v>2127</v>
      </c>
      <c r="B3165" s="107">
        <v>35730</v>
      </c>
      <c r="C3165" s="121">
        <v>420.92</v>
      </c>
      <c r="D3165" s="122">
        <v>388.6</v>
      </c>
      <c r="E3165" s="122">
        <f t="shared" si="99"/>
        <v>53.822714681440445</v>
      </c>
      <c r="F3165" s="77">
        <v>5.2</v>
      </c>
      <c r="G3165" s="77">
        <v>0</v>
      </c>
      <c r="H3165" s="77">
        <v>0</v>
      </c>
      <c r="J3165" s="77">
        <f t="shared" si="98"/>
        <v>5.2</v>
      </c>
      <c r="K3165" s="103">
        <v>5.05</v>
      </c>
      <c r="L3165" s="104">
        <v>2.2200000000000002</v>
      </c>
      <c r="M3165" s="105">
        <v>8.3000000000000007</v>
      </c>
      <c r="N3165" s="76">
        <f t="shared" si="100"/>
        <v>5.0499999999999661</v>
      </c>
    </row>
    <row r="3166" spans="1:14" x14ac:dyDescent="0.25">
      <c r="A3166" s="100">
        <v>2128</v>
      </c>
      <c r="B3166" s="107">
        <v>35731</v>
      </c>
      <c r="C3166" s="121">
        <v>420.91</v>
      </c>
      <c r="D3166" s="122">
        <v>388.45</v>
      </c>
      <c r="E3166" s="122">
        <f t="shared" si="99"/>
        <v>53.80193905817174</v>
      </c>
      <c r="F3166" s="77">
        <v>5.08</v>
      </c>
      <c r="G3166" s="77">
        <v>0</v>
      </c>
      <c r="H3166" s="77">
        <v>0</v>
      </c>
      <c r="J3166" s="77">
        <f t="shared" si="98"/>
        <v>5.08</v>
      </c>
      <c r="K3166" s="103">
        <v>7.39</v>
      </c>
      <c r="L3166" s="104">
        <v>2.31</v>
      </c>
      <c r="M3166" s="105">
        <v>11.56</v>
      </c>
      <c r="N3166" s="76">
        <f t="shared" si="100"/>
        <v>7.3900000000000023</v>
      </c>
    </row>
    <row r="3167" spans="1:14" x14ac:dyDescent="0.25">
      <c r="A3167" s="100">
        <v>2129</v>
      </c>
      <c r="B3167" s="107">
        <v>35732</v>
      </c>
      <c r="C3167" s="121">
        <v>421.06</v>
      </c>
      <c r="D3167" s="122">
        <v>390.76</v>
      </c>
      <c r="E3167" s="122">
        <f t="shared" si="99"/>
        <v>54.121883656509695</v>
      </c>
      <c r="F3167" s="77">
        <v>4.96</v>
      </c>
      <c r="G3167" s="77">
        <v>0</v>
      </c>
      <c r="H3167" s="77">
        <v>0</v>
      </c>
      <c r="J3167" s="77">
        <f t="shared" si="98"/>
        <v>4.96</v>
      </c>
      <c r="K3167" s="103">
        <v>19.059999999999999</v>
      </c>
      <c r="L3167" s="104">
        <v>2.15</v>
      </c>
      <c r="M3167" s="105">
        <v>11</v>
      </c>
      <c r="N3167" s="76">
        <f t="shared" si="100"/>
        <v>19.060000000000024</v>
      </c>
    </row>
    <row r="3168" spans="1:14" x14ac:dyDescent="0.25">
      <c r="A3168" s="100">
        <v>2130</v>
      </c>
      <c r="B3168" s="107">
        <v>35733</v>
      </c>
      <c r="C3168" s="121">
        <v>421.97</v>
      </c>
      <c r="D3168" s="122">
        <v>404.86</v>
      </c>
      <c r="E3168" s="122">
        <f t="shared" si="99"/>
        <v>56.074792243767313</v>
      </c>
      <c r="F3168" s="77">
        <v>3.86</v>
      </c>
      <c r="G3168" s="77">
        <v>0</v>
      </c>
      <c r="H3168" s="77">
        <v>0</v>
      </c>
      <c r="J3168" s="77">
        <f t="shared" si="98"/>
        <v>3.86</v>
      </c>
      <c r="K3168" s="103">
        <v>25.64</v>
      </c>
      <c r="L3168" s="104">
        <v>1.59</v>
      </c>
      <c r="M3168" s="105">
        <v>28.7</v>
      </c>
      <c r="N3168" s="76">
        <f t="shared" si="100"/>
        <v>25.639999999999972</v>
      </c>
    </row>
    <row r="3169" spans="1:14" x14ac:dyDescent="0.25">
      <c r="A3169" s="100">
        <v>2131</v>
      </c>
      <c r="B3169" s="107">
        <v>35734</v>
      </c>
      <c r="C3169" s="121">
        <v>423.32</v>
      </c>
      <c r="D3169" s="122">
        <v>426.64</v>
      </c>
      <c r="E3169" s="122">
        <f t="shared" si="99"/>
        <v>59.091412742382268</v>
      </c>
      <c r="F3169" s="77">
        <v>3.9</v>
      </c>
      <c r="G3169" s="77">
        <v>0</v>
      </c>
      <c r="H3169" s="77">
        <v>0</v>
      </c>
      <c r="J3169" s="77">
        <f t="shared" si="98"/>
        <v>3.9</v>
      </c>
      <c r="K3169" s="103">
        <v>15.91</v>
      </c>
      <c r="L3169" s="104">
        <v>1.65</v>
      </c>
      <c r="M3169" s="105">
        <v>13</v>
      </c>
      <c r="N3169" s="76">
        <f t="shared" si="100"/>
        <v>16.010000000000012</v>
      </c>
    </row>
    <row r="3170" spans="1:14" x14ac:dyDescent="0.25">
      <c r="A3170" s="100">
        <v>2132</v>
      </c>
      <c r="B3170" s="107">
        <v>35735</v>
      </c>
      <c r="C3170" s="121">
        <v>424.05</v>
      </c>
      <c r="D3170" s="122">
        <v>438.75</v>
      </c>
      <c r="E3170" s="122">
        <f t="shared" si="99"/>
        <v>60.76869806094183</v>
      </c>
      <c r="F3170" s="77">
        <v>3.79</v>
      </c>
      <c r="G3170" s="77">
        <v>0</v>
      </c>
      <c r="H3170" s="77">
        <v>0</v>
      </c>
      <c r="J3170" s="77">
        <f t="shared" si="98"/>
        <v>3.79</v>
      </c>
      <c r="K3170" s="103">
        <v>12.02</v>
      </c>
      <c r="L3170" s="104">
        <v>1.45</v>
      </c>
      <c r="M3170" s="105">
        <v>67.7</v>
      </c>
      <c r="N3170" s="76">
        <f t="shared" si="100"/>
        <v>12.020000000000017</v>
      </c>
    </row>
    <row r="3171" spans="1:14" x14ac:dyDescent="0.25">
      <c r="A3171" s="100">
        <v>2133</v>
      </c>
      <c r="B3171" s="107">
        <v>35736</v>
      </c>
      <c r="C3171" s="121">
        <v>424.54</v>
      </c>
      <c r="D3171" s="122">
        <v>446.98</v>
      </c>
      <c r="E3171" s="122">
        <f t="shared" si="99"/>
        <v>61.908587257617732</v>
      </c>
      <c r="F3171" s="77">
        <v>2.46</v>
      </c>
      <c r="G3171" s="77">
        <v>0</v>
      </c>
      <c r="H3171" s="77">
        <v>0</v>
      </c>
      <c r="J3171" s="77">
        <f t="shared" si="98"/>
        <v>2.46</v>
      </c>
      <c r="K3171" s="103">
        <v>18.64</v>
      </c>
      <c r="L3171" s="104">
        <v>0.83</v>
      </c>
      <c r="M3171" s="105">
        <v>7.4</v>
      </c>
      <c r="N3171" s="76">
        <f t="shared" si="100"/>
        <v>18.640000000000008</v>
      </c>
    </row>
    <row r="3172" spans="1:14" x14ac:dyDescent="0.25">
      <c r="A3172" s="100">
        <v>2134</v>
      </c>
      <c r="B3172" s="107">
        <v>35737</v>
      </c>
      <c r="C3172" s="121">
        <v>425.48</v>
      </c>
      <c r="D3172" s="122">
        <v>463.16</v>
      </c>
      <c r="E3172" s="122">
        <f t="shared" si="99"/>
        <v>64.149584487534625</v>
      </c>
      <c r="F3172" s="77">
        <v>3.8</v>
      </c>
      <c r="G3172" s="77">
        <v>0</v>
      </c>
      <c r="H3172" s="77">
        <v>0</v>
      </c>
      <c r="J3172" s="77">
        <f t="shared" si="98"/>
        <v>3.8</v>
      </c>
      <c r="K3172" s="103">
        <v>23.72</v>
      </c>
      <c r="L3172" s="104">
        <v>1.61</v>
      </c>
      <c r="M3172" s="105">
        <v>13</v>
      </c>
      <c r="N3172" s="76">
        <f t="shared" si="100"/>
        <v>23.71999999999996</v>
      </c>
    </row>
    <row r="3173" spans="1:14" x14ac:dyDescent="0.25">
      <c r="A3173" s="100">
        <v>2135</v>
      </c>
      <c r="B3173" s="107">
        <v>35738</v>
      </c>
      <c r="C3173" s="121">
        <v>426.61</v>
      </c>
      <c r="D3173" s="122">
        <v>483.08</v>
      </c>
      <c r="E3173" s="122">
        <f t="shared" si="99"/>
        <v>66.908587257617725</v>
      </c>
      <c r="F3173" s="77">
        <v>3.31</v>
      </c>
      <c r="G3173" s="77">
        <v>0</v>
      </c>
      <c r="H3173" s="77">
        <v>0</v>
      </c>
      <c r="J3173" s="77">
        <f t="shared" si="98"/>
        <v>3.31</v>
      </c>
      <c r="K3173" s="103">
        <v>22.23</v>
      </c>
      <c r="L3173" s="104">
        <v>1.53</v>
      </c>
      <c r="M3173" s="105">
        <v>9.9</v>
      </c>
      <c r="N3173" s="76">
        <f t="shared" si="100"/>
        <v>22.230000000000015</v>
      </c>
    </row>
    <row r="3174" spans="1:14" x14ac:dyDescent="0.25">
      <c r="A3174" s="100">
        <v>2136</v>
      </c>
      <c r="B3174" s="107">
        <v>35739</v>
      </c>
      <c r="C3174" s="121">
        <v>427.65</v>
      </c>
      <c r="D3174" s="122">
        <v>502</v>
      </c>
      <c r="E3174" s="122">
        <f t="shared" si="99"/>
        <v>69.529085872576175</v>
      </c>
      <c r="F3174" s="77">
        <v>4.45</v>
      </c>
      <c r="G3174" s="77">
        <v>0</v>
      </c>
      <c r="H3174" s="77">
        <v>0</v>
      </c>
      <c r="J3174" s="77">
        <f t="shared" si="98"/>
        <v>4.45</v>
      </c>
      <c r="K3174" s="103">
        <v>18.809999999999999</v>
      </c>
      <c r="L3174" s="104">
        <v>2.09</v>
      </c>
      <c r="M3174" s="105">
        <v>6.2</v>
      </c>
      <c r="N3174" s="76">
        <f t="shared" si="100"/>
        <v>18.810000000000013</v>
      </c>
    </row>
    <row r="3175" spans="1:14" x14ac:dyDescent="0.25">
      <c r="A3175" s="100">
        <v>2137</v>
      </c>
      <c r="B3175" s="107">
        <v>35740</v>
      </c>
      <c r="C3175" s="121">
        <v>428.42</v>
      </c>
      <c r="D3175" s="122">
        <v>516.36</v>
      </c>
      <c r="E3175" s="122">
        <f t="shared" si="99"/>
        <v>71.5180055401662</v>
      </c>
      <c r="F3175" s="77">
        <v>4.75</v>
      </c>
      <c r="G3175" s="77">
        <v>0</v>
      </c>
      <c r="H3175" s="77">
        <v>0</v>
      </c>
      <c r="J3175" s="77">
        <f t="shared" si="98"/>
        <v>4.75</v>
      </c>
      <c r="K3175" s="103">
        <v>14.17</v>
      </c>
      <c r="L3175" s="104">
        <v>2.27</v>
      </c>
      <c r="M3175" s="105">
        <v>3</v>
      </c>
      <c r="N3175" s="76">
        <f t="shared" si="100"/>
        <v>14.169999999999959</v>
      </c>
    </row>
    <row r="3176" spans="1:14" x14ac:dyDescent="0.25">
      <c r="A3176" s="100">
        <v>2138</v>
      </c>
      <c r="B3176" s="107">
        <v>35741</v>
      </c>
      <c r="C3176" s="121">
        <v>428.93</v>
      </c>
      <c r="D3176" s="122">
        <v>525.78</v>
      </c>
      <c r="E3176" s="122">
        <f t="shared" si="99"/>
        <v>72.822714681440431</v>
      </c>
      <c r="F3176" s="77">
        <v>3.4</v>
      </c>
      <c r="G3176" s="77">
        <v>0</v>
      </c>
      <c r="H3176" s="77">
        <v>0</v>
      </c>
      <c r="J3176" s="77">
        <f t="shared" si="98"/>
        <v>3.4</v>
      </c>
      <c r="K3176" s="103">
        <v>11.86</v>
      </c>
      <c r="L3176" s="104">
        <v>1.76</v>
      </c>
      <c r="M3176" s="105">
        <v>0</v>
      </c>
      <c r="N3176" s="76">
        <f t="shared" si="100"/>
        <v>11.860000000000037</v>
      </c>
    </row>
    <row r="3177" spans="1:14" x14ac:dyDescent="0.25">
      <c r="A3177" s="100">
        <v>2139</v>
      </c>
      <c r="B3177" s="107">
        <v>35742</v>
      </c>
      <c r="C3177" s="121">
        <v>429.36</v>
      </c>
      <c r="D3177" s="122">
        <v>534.24</v>
      </c>
      <c r="E3177" s="122">
        <f t="shared" si="99"/>
        <v>73.994459833795005</v>
      </c>
      <c r="F3177" s="77">
        <v>2.99</v>
      </c>
      <c r="G3177" s="77">
        <v>0</v>
      </c>
      <c r="H3177" s="77">
        <v>0</v>
      </c>
      <c r="J3177" s="77">
        <f t="shared" si="98"/>
        <v>2.99</v>
      </c>
      <c r="K3177" s="103">
        <v>13.64</v>
      </c>
      <c r="L3177" s="104">
        <v>1.53</v>
      </c>
      <c r="M3177" s="105">
        <v>2.6</v>
      </c>
      <c r="N3177" s="76">
        <f t="shared" si="100"/>
        <v>13.639999999999977</v>
      </c>
    </row>
    <row r="3178" spans="1:14" x14ac:dyDescent="0.25">
      <c r="A3178" s="100">
        <v>2140</v>
      </c>
      <c r="B3178" s="107">
        <v>35743</v>
      </c>
      <c r="C3178" s="121">
        <v>429.91</v>
      </c>
      <c r="D3178" s="122">
        <v>544.89</v>
      </c>
      <c r="E3178" s="122">
        <f t="shared" si="99"/>
        <v>75.46952908587258</v>
      </c>
      <c r="F3178" s="77">
        <v>2.5</v>
      </c>
      <c r="G3178" s="77">
        <v>0</v>
      </c>
      <c r="H3178" s="77">
        <v>0</v>
      </c>
      <c r="J3178" s="77">
        <f t="shared" si="98"/>
        <v>2.5</v>
      </c>
      <c r="K3178" s="103">
        <v>10.87</v>
      </c>
      <c r="L3178" s="104">
        <v>1.28</v>
      </c>
      <c r="M3178" s="105">
        <v>0</v>
      </c>
      <c r="N3178" s="76">
        <f t="shared" si="100"/>
        <v>10.870000000000005</v>
      </c>
    </row>
    <row r="3179" spans="1:14" x14ac:dyDescent="0.25">
      <c r="A3179" s="100">
        <v>2141</v>
      </c>
      <c r="B3179" s="107">
        <v>35744</v>
      </c>
      <c r="C3179" s="121">
        <v>430.34</v>
      </c>
      <c r="D3179" s="122">
        <v>553.26</v>
      </c>
      <c r="E3179" s="122">
        <f t="shared" si="99"/>
        <v>76.628808864265935</v>
      </c>
      <c r="F3179" s="77">
        <v>4.6100000000000003</v>
      </c>
      <c r="G3179" s="77">
        <v>0</v>
      </c>
      <c r="H3179" s="77">
        <v>0</v>
      </c>
      <c r="J3179" s="77">
        <f t="shared" si="98"/>
        <v>4.6100000000000003</v>
      </c>
      <c r="K3179" s="103">
        <v>7.35</v>
      </c>
      <c r="L3179" s="104">
        <v>2.4</v>
      </c>
      <c r="M3179" s="105">
        <v>0</v>
      </c>
      <c r="N3179" s="76">
        <f t="shared" si="100"/>
        <v>7.3500000000000094</v>
      </c>
    </row>
    <row r="3180" spans="1:14" x14ac:dyDescent="0.25">
      <c r="A3180" s="100">
        <v>2142</v>
      </c>
      <c r="B3180" s="107">
        <v>35745</v>
      </c>
      <c r="C3180" s="121">
        <v>430.48</v>
      </c>
      <c r="D3180" s="122">
        <v>556</v>
      </c>
      <c r="E3180" s="122">
        <f t="shared" si="99"/>
        <v>77.00831024930747</v>
      </c>
      <c r="F3180" s="77">
        <v>2.66</v>
      </c>
      <c r="G3180" s="77">
        <v>0</v>
      </c>
      <c r="H3180" s="77">
        <v>0</v>
      </c>
      <c r="J3180" s="77">
        <f t="shared" si="98"/>
        <v>2.66</v>
      </c>
      <c r="K3180" s="103">
        <v>13.26</v>
      </c>
      <c r="L3180" s="104">
        <v>1.4</v>
      </c>
      <c r="M3180" s="105">
        <v>16</v>
      </c>
      <c r="N3180" s="76">
        <f t="shared" si="100"/>
        <v>13.360000000000046</v>
      </c>
    </row>
    <row r="3181" spans="1:14" x14ac:dyDescent="0.25">
      <c r="A3181" s="100">
        <v>2143</v>
      </c>
      <c r="B3181" s="107">
        <v>35746</v>
      </c>
      <c r="C3181" s="121">
        <v>431.02</v>
      </c>
      <c r="D3181" s="122">
        <v>566.70000000000005</v>
      </c>
      <c r="E3181" s="122">
        <f t="shared" si="99"/>
        <v>78.490304709141284</v>
      </c>
      <c r="F3181" s="77">
        <v>3.25</v>
      </c>
      <c r="G3181" s="77">
        <v>0</v>
      </c>
      <c r="H3181" s="77">
        <v>0</v>
      </c>
      <c r="J3181" s="77">
        <f t="shared" si="98"/>
        <v>3.25</v>
      </c>
      <c r="K3181" s="103">
        <v>10.85</v>
      </c>
      <c r="L3181" s="104">
        <v>1.65</v>
      </c>
      <c r="M3181" s="105">
        <v>0</v>
      </c>
      <c r="N3181" s="76">
        <f t="shared" si="100"/>
        <v>10.849999999999909</v>
      </c>
    </row>
    <row r="3182" spans="1:14" x14ac:dyDescent="0.25">
      <c r="A3182" s="100">
        <v>2144</v>
      </c>
      <c r="B3182" s="107">
        <v>35747</v>
      </c>
      <c r="C3182" s="121">
        <v>431.4</v>
      </c>
      <c r="D3182" s="122">
        <v>574.29999999999995</v>
      </c>
      <c r="E3182" s="122">
        <f t="shared" si="99"/>
        <v>79.54293628808864</v>
      </c>
      <c r="F3182" s="77">
        <v>1.95</v>
      </c>
      <c r="G3182" s="77">
        <v>0</v>
      </c>
      <c r="H3182" s="77">
        <v>0</v>
      </c>
      <c r="J3182" s="77">
        <f t="shared" si="98"/>
        <v>1.95</v>
      </c>
      <c r="K3182" s="103">
        <v>10.050000000000001</v>
      </c>
      <c r="L3182" s="104">
        <v>1.02</v>
      </c>
      <c r="M3182" s="105">
        <v>1.4</v>
      </c>
      <c r="N3182" s="76">
        <f t="shared" si="100"/>
        <v>10.050000000000022</v>
      </c>
    </row>
    <row r="3183" spans="1:14" x14ac:dyDescent="0.25">
      <c r="A3183" s="100">
        <v>2145</v>
      </c>
      <c r="B3183" s="107">
        <v>35748</v>
      </c>
      <c r="C3183" s="121">
        <v>431.8</v>
      </c>
      <c r="D3183" s="122">
        <v>582.4</v>
      </c>
      <c r="E3183" s="122">
        <f t="shared" si="99"/>
        <v>80.664819944598335</v>
      </c>
      <c r="F3183" s="77">
        <v>1.34</v>
      </c>
      <c r="G3183" s="77">
        <v>0</v>
      </c>
      <c r="H3183" s="77">
        <v>0</v>
      </c>
      <c r="J3183" s="77">
        <f t="shared" si="98"/>
        <v>1.34</v>
      </c>
      <c r="K3183" s="103">
        <v>12.9</v>
      </c>
      <c r="L3183" s="104">
        <v>0.73</v>
      </c>
      <c r="M3183" s="105">
        <v>86.3</v>
      </c>
      <c r="N3183" s="76">
        <f t="shared" si="100"/>
        <v>12.900000000000059</v>
      </c>
    </row>
    <row r="3184" spans="1:14" x14ac:dyDescent="0.25">
      <c r="A3184" s="100">
        <v>2146</v>
      </c>
      <c r="B3184" s="107">
        <v>35749</v>
      </c>
      <c r="C3184" s="121">
        <v>432.36</v>
      </c>
      <c r="D3184" s="122">
        <v>593.96</v>
      </c>
      <c r="E3184" s="122">
        <f t="shared" si="99"/>
        <v>82.26592797783934</v>
      </c>
      <c r="F3184" s="77">
        <v>2.96</v>
      </c>
      <c r="G3184" s="77">
        <v>0</v>
      </c>
      <c r="H3184" s="77">
        <v>0</v>
      </c>
      <c r="J3184" s="77">
        <f t="shared" si="98"/>
        <v>2.96</v>
      </c>
      <c r="K3184" s="103">
        <v>15.25</v>
      </c>
      <c r="L3184" s="104">
        <v>1.47</v>
      </c>
      <c r="M3184" s="105">
        <v>23.5</v>
      </c>
      <c r="N3184" s="76">
        <f t="shared" si="100"/>
        <v>15.249999999999964</v>
      </c>
    </row>
    <row r="3185" spans="1:14" x14ac:dyDescent="0.25">
      <c r="A3185" s="100">
        <v>2147</v>
      </c>
      <c r="B3185" s="107">
        <v>35750</v>
      </c>
      <c r="C3185" s="121">
        <v>432.95</v>
      </c>
      <c r="D3185" s="122">
        <v>606.25</v>
      </c>
      <c r="E3185" s="122">
        <f t="shared" si="99"/>
        <v>83.968144044321321</v>
      </c>
      <c r="F3185" s="77">
        <v>2.34</v>
      </c>
      <c r="G3185" s="77">
        <v>0</v>
      </c>
      <c r="H3185" s="77">
        <v>0</v>
      </c>
      <c r="J3185" s="77">
        <f t="shared" si="98"/>
        <v>2.34</v>
      </c>
      <c r="K3185" s="103">
        <v>12.44</v>
      </c>
      <c r="L3185" s="104">
        <v>1.06</v>
      </c>
      <c r="M3185" s="105">
        <v>0</v>
      </c>
      <c r="N3185" s="76">
        <f t="shared" si="100"/>
        <v>11.940000000000023</v>
      </c>
    </row>
    <row r="3186" spans="1:14" x14ac:dyDescent="0.25">
      <c r="A3186" s="100">
        <v>2148</v>
      </c>
      <c r="B3186" s="107">
        <v>35751</v>
      </c>
      <c r="C3186" s="121">
        <v>433.45</v>
      </c>
      <c r="D3186" s="122">
        <v>615.85</v>
      </c>
      <c r="E3186" s="122">
        <f t="shared" si="99"/>
        <v>85.297783933518019</v>
      </c>
      <c r="F3186" s="77">
        <v>3.41</v>
      </c>
      <c r="G3186" s="77">
        <v>0</v>
      </c>
      <c r="H3186" s="77">
        <v>0</v>
      </c>
      <c r="J3186" s="77">
        <f t="shared" ref="J3186:J3230" si="101">SUM(F3186:H3186)</f>
        <v>3.41</v>
      </c>
      <c r="K3186" s="103">
        <v>12.43</v>
      </c>
      <c r="L3186" s="104">
        <v>1.93</v>
      </c>
      <c r="M3186" s="105">
        <v>2.2000000000000002</v>
      </c>
      <c r="N3186" s="76">
        <f t="shared" si="100"/>
        <v>13.429999999999982</v>
      </c>
    </row>
    <row r="3187" spans="1:14" x14ac:dyDescent="0.25">
      <c r="A3187" s="100">
        <v>2149</v>
      </c>
      <c r="B3187" s="107">
        <v>35752</v>
      </c>
      <c r="C3187" s="121">
        <v>433.87</v>
      </c>
      <c r="D3187" s="122">
        <v>625.87</v>
      </c>
      <c r="E3187" s="122">
        <f t="shared" ref="E3187:E3230" si="102">(D3187/722)*100</f>
        <v>86.68559556786704</v>
      </c>
      <c r="F3187" s="77">
        <v>2.48</v>
      </c>
      <c r="G3187" s="77">
        <v>0</v>
      </c>
      <c r="H3187" s="77">
        <v>0</v>
      </c>
      <c r="J3187" s="77">
        <f t="shared" si="101"/>
        <v>2.48</v>
      </c>
      <c r="K3187" s="103">
        <v>18.190000000000001</v>
      </c>
      <c r="L3187" s="104">
        <v>1.32</v>
      </c>
      <c r="M3187" s="105">
        <v>20.5</v>
      </c>
      <c r="N3187" s="76">
        <f t="shared" si="100"/>
        <v>18.190000000000037</v>
      </c>
    </row>
    <row r="3188" spans="1:14" x14ac:dyDescent="0.25">
      <c r="A3188" s="100">
        <v>2150</v>
      </c>
      <c r="B3188" s="107">
        <v>35753</v>
      </c>
      <c r="C3188" s="121">
        <v>434.59</v>
      </c>
      <c r="D3188" s="122">
        <v>641.58000000000004</v>
      </c>
      <c r="E3188" s="122">
        <f t="shared" si="102"/>
        <v>88.86149584487535</v>
      </c>
      <c r="F3188" s="77">
        <v>2.99</v>
      </c>
      <c r="G3188" s="77">
        <v>0</v>
      </c>
      <c r="H3188" s="77">
        <v>0</v>
      </c>
      <c r="J3188" s="77">
        <f t="shared" si="101"/>
        <v>2.99</v>
      </c>
      <c r="K3188" s="103">
        <v>12.43</v>
      </c>
      <c r="L3188" s="104">
        <v>1.81</v>
      </c>
      <c r="M3188" s="105">
        <v>40</v>
      </c>
      <c r="N3188" s="76">
        <f t="shared" si="100"/>
        <v>12.429999999999941</v>
      </c>
    </row>
    <row r="3189" spans="1:14" x14ac:dyDescent="0.25">
      <c r="A3189" s="100">
        <v>2151</v>
      </c>
      <c r="B3189" s="107">
        <v>35754</v>
      </c>
      <c r="C3189" s="121">
        <v>435.01</v>
      </c>
      <c r="D3189" s="122">
        <v>651.02</v>
      </c>
      <c r="E3189" s="122">
        <f t="shared" si="102"/>
        <v>90.16897506925207</v>
      </c>
      <c r="F3189" s="77">
        <v>2.79</v>
      </c>
      <c r="G3189" s="77">
        <v>0</v>
      </c>
      <c r="H3189" s="77">
        <v>0</v>
      </c>
      <c r="J3189" s="77">
        <f t="shared" si="101"/>
        <v>2.79</v>
      </c>
      <c r="K3189" s="103">
        <v>12.36</v>
      </c>
      <c r="L3189" s="104">
        <v>1.71</v>
      </c>
      <c r="M3189" s="105">
        <v>14</v>
      </c>
      <c r="N3189" s="76">
        <f t="shared" si="100"/>
        <v>12.360000000000049</v>
      </c>
    </row>
    <row r="3190" spans="1:14" x14ac:dyDescent="0.25">
      <c r="A3190" s="100">
        <v>2152</v>
      </c>
      <c r="B3190" s="107">
        <v>35755</v>
      </c>
      <c r="C3190" s="121">
        <v>435.43</v>
      </c>
      <c r="D3190" s="122">
        <v>660.59</v>
      </c>
      <c r="E3190" s="122">
        <f t="shared" si="102"/>
        <v>91.49445983379502</v>
      </c>
      <c r="F3190" s="77">
        <v>3.15</v>
      </c>
      <c r="G3190" s="77">
        <v>0</v>
      </c>
      <c r="H3190" s="77">
        <v>0</v>
      </c>
      <c r="J3190" s="77">
        <f t="shared" si="101"/>
        <v>3.15</v>
      </c>
      <c r="K3190" s="103">
        <v>13.83</v>
      </c>
      <c r="L3190" s="104">
        <v>1.81</v>
      </c>
      <c r="M3190" s="105">
        <v>30.2</v>
      </c>
      <c r="N3190" s="76">
        <f t="shared" si="100"/>
        <v>13.82999999999995</v>
      </c>
    </row>
    <row r="3191" spans="1:14" x14ac:dyDescent="0.25">
      <c r="A3191" s="100">
        <v>2153</v>
      </c>
      <c r="B3191" s="107">
        <v>35756</v>
      </c>
      <c r="C3191" s="121">
        <v>435.93</v>
      </c>
      <c r="D3191" s="122">
        <v>671.27</v>
      </c>
      <c r="E3191" s="122">
        <f t="shared" si="102"/>
        <v>92.973684210526315</v>
      </c>
      <c r="F3191" s="77">
        <v>3.99</v>
      </c>
      <c r="G3191" s="77">
        <v>0</v>
      </c>
      <c r="H3191" s="77">
        <v>0</v>
      </c>
      <c r="J3191" s="77">
        <f t="shared" si="101"/>
        <v>3.99</v>
      </c>
      <c r="K3191" s="103">
        <v>13.16</v>
      </c>
      <c r="L3191" s="104">
        <v>2.2400000000000002</v>
      </c>
      <c r="M3191" s="105">
        <v>0</v>
      </c>
      <c r="N3191" s="76">
        <f t="shared" si="100"/>
        <v>13.160000000000073</v>
      </c>
    </row>
    <row r="3192" spans="1:14" x14ac:dyDescent="0.25">
      <c r="A3192" s="100">
        <v>2154</v>
      </c>
      <c r="B3192" s="107">
        <v>35757</v>
      </c>
      <c r="C3192" s="121">
        <v>436.28</v>
      </c>
      <c r="D3192" s="122">
        <v>680.44</v>
      </c>
      <c r="E3192" s="122">
        <f t="shared" si="102"/>
        <v>94.243767313019404</v>
      </c>
      <c r="F3192" s="77">
        <v>3.57</v>
      </c>
      <c r="G3192" s="77">
        <v>0</v>
      </c>
      <c r="H3192" s="77">
        <v>0</v>
      </c>
      <c r="J3192" s="77">
        <f t="shared" si="101"/>
        <v>3.57</v>
      </c>
      <c r="K3192" s="103">
        <v>12.38</v>
      </c>
      <c r="L3192" s="104">
        <v>1.84</v>
      </c>
      <c r="M3192" s="105">
        <v>10.5</v>
      </c>
      <c r="N3192" s="76">
        <f t="shared" si="100"/>
        <v>12.379999999999946</v>
      </c>
    </row>
    <row r="3193" spans="1:14" x14ac:dyDescent="0.25">
      <c r="A3193" s="100">
        <v>2155</v>
      </c>
      <c r="B3193" s="107">
        <v>35758</v>
      </c>
      <c r="C3193" s="121">
        <v>436.65</v>
      </c>
      <c r="D3193" s="122">
        <v>689.25</v>
      </c>
      <c r="E3193" s="122">
        <f t="shared" si="102"/>
        <v>95.463988919667585</v>
      </c>
      <c r="F3193" s="77">
        <v>5.34</v>
      </c>
      <c r="G3193" s="77">
        <v>0</v>
      </c>
      <c r="H3193" s="77">
        <v>0</v>
      </c>
      <c r="J3193" s="77">
        <f t="shared" si="101"/>
        <v>5.34</v>
      </c>
      <c r="K3193" s="103">
        <v>22.43</v>
      </c>
      <c r="L3193" s="104">
        <v>2.95</v>
      </c>
      <c r="M3193" s="105">
        <v>17.899999999999999</v>
      </c>
      <c r="N3193" s="76">
        <f t="shared" si="100"/>
        <v>22.430000000000032</v>
      </c>
    </row>
    <row r="3194" spans="1:14" x14ac:dyDescent="0.25">
      <c r="A3194" s="100">
        <v>2156</v>
      </c>
      <c r="B3194" s="107">
        <v>35759</v>
      </c>
      <c r="C3194" s="121">
        <v>437.36</v>
      </c>
      <c r="D3194" s="122">
        <v>706.34</v>
      </c>
      <c r="E3194" s="122">
        <f t="shared" si="102"/>
        <v>97.83102493074793</v>
      </c>
      <c r="F3194" s="77">
        <v>6.84</v>
      </c>
      <c r="G3194" s="77">
        <v>0</v>
      </c>
      <c r="H3194" s="77">
        <v>0</v>
      </c>
      <c r="J3194" s="77">
        <f t="shared" si="101"/>
        <v>6.84</v>
      </c>
      <c r="K3194" s="103">
        <v>17.350000000000001</v>
      </c>
      <c r="L3194" s="104">
        <v>3.69</v>
      </c>
      <c r="M3194" s="105">
        <v>17</v>
      </c>
      <c r="N3194" s="76">
        <f t="shared" si="100"/>
        <v>17.349999999999991</v>
      </c>
    </row>
    <row r="3195" spans="1:14" x14ac:dyDescent="0.25">
      <c r="A3195" s="100">
        <v>2157</v>
      </c>
      <c r="B3195" s="107">
        <v>35760</v>
      </c>
      <c r="C3195" s="121">
        <v>437.79</v>
      </c>
      <c r="D3195" s="122">
        <v>716.85</v>
      </c>
      <c r="E3195" s="122">
        <f t="shared" si="102"/>
        <v>99.286703601108044</v>
      </c>
      <c r="F3195" s="77">
        <v>7.95</v>
      </c>
      <c r="G3195" s="77">
        <v>0</v>
      </c>
      <c r="H3195" s="77">
        <v>1.85</v>
      </c>
      <c r="J3195" s="77">
        <f t="shared" si="101"/>
        <v>9.8000000000000007</v>
      </c>
      <c r="K3195" s="103">
        <v>15.45</v>
      </c>
      <c r="L3195" s="104">
        <v>4.28</v>
      </c>
      <c r="M3195" s="105">
        <v>4.5999999999999996</v>
      </c>
      <c r="N3195" s="76">
        <f t="shared" si="100"/>
        <v>15.449999999999978</v>
      </c>
    </row>
    <row r="3196" spans="1:14" x14ac:dyDescent="0.25">
      <c r="A3196" s="100">
        <v>2158</v>
      </c>
      <c r="B3196" s="107">
        <v>35761</v>
      </c>
      <c r="C3196" s="121">
        <v>438.02</v>
      </c>
      <c r="D3196" s="122">
        <v>722.5</v>
      </c>
      <c r="E3196" s="122">
        <f t="shared" si="102"/>
        <v>100.06925207756233</v>
      </c>
      <c r="F3196" s="77">
        <v>6.07</v>
      </c>
      <c r="G3196" s="77">
        <v>0</v>
      </c>
      <c r="H3196" s="77">
        <v>4.21</v>
      </c>
      <c r="J3196" s="77">
        <f t="shared" si="101"/>
        <v>10.280000000000001</v>
      </c>
      <c r="K3196" s="103">
        <v>4.78</v>
      </c>
      <c r="L3196" s="104">
        <v>3.2</v>
      </c>
      <c r="M3196" s="105">
        <v>0</v>
      </c>
      <c r="N3196" s="76">
        <f t="shared" si="100"/>
        <v>9.7800000000000011</v>
      </c>
    </row>
    <row r="3197" spans="1:14" x14ac:dyDescent="0.25">
      <c r="A3197" s="100">
        <v>2159</v>
      </c>
      <c r="B3197" s="107">
        <v>35762</v>
      </c>
      <c r="C3197" s="121">
        <v>438</v>
      </c>
      <c r="D3197" s="122">
        <v>722</v>
      </c>
      <c r="E3197" s="122">
        <f t="shared" si="102"/>
        <v>100</v>
      </c>
      <c r="F3197" s="77">
        <v>7.05</v>
      </c>
      <c r="G3197" s="77">
        <v>0</v>
      </c>
      <c r="H3197" s="77">
        <v>0.92</v>
      </c>
      <c r="J3197" s="77">
        <f t="shared" si="101"/>
        <v>7.97</v>
      </c>
      <c r="K3197" s="103">
        <v>8.02</v>
      </c>
      <c r="L3197" s="104">
        <v>3.55</v>
      </c>
      <c r="M3197" s="105">
        <v>0.05</v>
      </c>
      <c r="N3197" s="76">
        <f t="shared" si="100"/>
        <v>8.4699999999999989</v>
      </c>
    </row>
    <row r="3198" spans="1:14" x14ac:dyDescent="0.25">
      <c r="A3198" s="100">
        <v>2160</v>
      </c>
      <c r="B3198" s="107">
        <v>35763</v>
      </c>
      <c r="C3198" s="121">
        <v>438.02</v>
      </c>
      <c r="D3198" s="122">
        <v>722.5</v>
      </c>
      <c r="E3198" s="122">
        <f t="shared" si="102"/>
        <v>100.06925207756233</v>
      </c>
      <c r="F3198" s="77">
        <v>8.16</v>
      </c>
      <c r="G3198" s="77">
        <v>0</v>
      </c>
      <c r="H3198" s="77">
        <v>0</v>
      </c>
      <c r="J3198" s="77">
        <f t="shared" si="101"/>
        <v>8.16</v>
      </c>
      <c r="K3198" s="103">
        <v>7.91</v>
      </c>
      <c r="L3198" s="104">
        <v>4.51</v>
      </c>
      <c r="M3198" s="105">
        <v>0.2</v>
      </c>
      <c r="N3198" s="76">
        <f t="shared" si="100"/>
        <v>7.91</v>
      </c>
    </row>
    <row r="3199" spans="1:14" x14ac:dyDescent="0.25">
      <c r="A3199" s="100">
        <v>2161</v>
      </c>
      <c r="B3199" s="107">
        <v>35764</v>
      </c>
      <c r="C3199" s="121">
        <v>438.01</v>
      </c>
      <c r="D3199" s="122">
        <v>722.25</v>
      </c>
      <c r="E3199" s="122">
        <f t="shared" si="102"/>
        <v>100.03462603878117</v>
      </c>
      <c r="F3199" s="77">
        <v>6.81</v>
      </c>
      <c r="H3199" s="77">
        <v>0</v>
      </c>
      <c r="J3199" s="77">
        <f t="shared" si="101"/>
        <v>6.81</v>
      </c>
      <c r="K3199" s="103">
        <v>6.31</v>
      </c>
      <c r="L3199" s="104">
        <v>3.8</v>
      </c>
      <c r="M3199" s="105">
        <v>0.3</v>
      </c>
      <c r="N3199" s="76">
        <f t="shared" si="100"/>
        <v>6.31</v>
      </c>
    </row>
    <row r="3200" spans="1:14" x14ac:dyDescent="0.25">
      <c r="A3200" s="100">
        <v>2162</v>
      </c>
      <c r="B3200" s="107">
        <v>35765</v>
      </c>
      <c r="C3200" s="121">
        <v>437.99</v>
      </c>
      <c r="D3200" s="122">
        <v>721.75</v>
      </c>
      <c r="E3200" s="122">
        <f t="shared" si="102"/>
        <v>99.965373961218845</v>
      </c>
      <c r="F3200" s="77">
        <v>6.94</v>
      </c>
      <c r="G3200" s="77">
        <v>0</v>
      </c>
      <c r="H3200" s="77">
        <v>0</v>
      </c>
      <c r="J3200" s="77">
        <f t="shared" si="101"/>
        <v>6.94</v>
      </c>
      <c r="K3200" s="103">
        <v>7.44</v>
      </c>
      <c r="L3200" s="104">
        <v>3.97</v>
      </c>
      <c r="M3200" s="105">
        <v>19.2</v>
      </c>
      <c r="N3200" s="76">
        <f t="shared" si="100"/>
        <v>6.94</v>
      </c>
    </row>
    <row r="3201" spans="1:14" x14ac:dyDescent="0.25">
      <c r="A3201" s="100">
        <v>2163</v>
      </c>
      <c r="B3201" s="107">
        <v>35766</v>
      </c>
      <c r="C3201" s="121">
        <v>438.01</v>
      </c>
      <c r="D3201" s="122">
        <v>721.75</v>
      </c>
      <c r="E3201" s="122">
        <f t="shared" si="102"/>
        <v>99.965373961218845</v>
      </c>
      <c r="F3201" s="77">
        <v>8.27</v>
      </c>
      <c r="G3201" s="77">
        <v>0</v>
      </c>
      <c r="H3201" s="77">
        <v>1.4</v>
      </c>
      <c r="J3201" s="77">
        <f t="shared" si="101"/>
        <v>9.67</v>
      </c>
      <c r="K3201" s="103">
        <v>9.42</v>
      </c>
      <c r="L3201" s="104">
        <v>4.5999999999999996</v>
      </c>
      <c r="M3201" s="105">
        <v>11</v>
      </c>
      <c r="N3201" s="76">
        <f t="shared" si="100"/>
        <v>10.17</v>
      </c>
    </row>
    <row r="3202" spans="1:14" x14ac:dyDescent="0.25">
      <c r="A3202" s="100">
        <v>2164</v>
      </c>
      <c r="B3202" s="107">
        <v>35767</v>
      </c>
      <c r="C3202" s="121">
        <v>438</v>
      </c>
      <c r="D3202" s="122">
        <v>722.25</v>
      </c>
      <c r="E3202" s="122">
        <f t="shared" si="102"/>
        <v>100.03462603878117</v>
      </c>
      <c r="F3202" s="77">
        <v>8.41</v>
      </c>
      <c r="G3202" s="77">
        <v>0</v>
      </c>
      <c r="H3202" s="77">
        <v>0</v>
      </c>
      <c r="J3202" s="77">
        <f t="shared" si="101"/>
        <v>8.41</v>
      </c>
      <c r="K3202" s="103">
        <v>6.92</v>
      </c>
      <c r="L3202" s="104">
        <v>4.6900000000000004</v>
      </c>
      <c r="M3202" s="105">
        <v>2.6</v>
      </c>
      <c r="N3202" s="76">
        <f t="shared" si="100"/>
        <v>8.16</v>
      </c>
    </row>
    <row r="3203" spans="1:14" x14ac:dyDescent="0.25">
      <c r="A3203" s="100">
        <v>2165</v>
      </c>
      <c r="B3203" s="107">
        <v>35768</v>
      </c>
      <c r="C3203" s="121">
        <v>437.94</v>
      </c>
      <c r="D3203" s="122">
        <v>722</v>
      </c>
      <c r="E3203" s="122">
        <f t="shared" si="102"/>
        <v>100</v>
      </c>
      <c r="F3203" s="77">
        <v>8.33</v>
      </c>
      <c r="G3203" s="77">
        <v>0</v>
      </c>
      <c r="H3203" s="77">
        <v>3.48</v>
      </c>
      <c r="J3203" s="77">
        <f t="shared" si="101"/>
        <v>11.81</v>
      </c>
      <c r="K3203" s="103">
        <v>13.76</v>
      </c>
      <c r="L3203" s="104">
        <v>4.59</v>
      </c>
      <c r="M3203" s="105">
        <v>16</v>
      </c>
      <c r="N3203" s="76">
        <f t="shared" si="100"/>
        <v>10.31</v>
      </c>
    </row>
    <row r="3204" spans="1:14" x14ac:dyDescent="0.25">
      <c r="A3204" s="100">
        <v>2166</v>
      </c>
      <c r="B3204" s="107">
        <v>35769</v>
      </c>
      <c r="C3204" s="121">
        <v>438.01</v>
      </c>
      <c r="D3204" s="122">
        <v>720.5</v>
      </c>
      <c r="E3204" s="122">
        <f t="shared" si="102"/>
        <v>99.79224376731301</v>
      </c>
      <c r="F3204" s="77">
        <v>7.34</v>
      </c>
      <c r="G3204" s="77">
        <v>0</v>
      </c>
      <c r="H3204" s="77">
        <v>16.579999999999998</v>
      </c>
      <c r="J3204" s="77">
        <f t="shared" si="101"/>
        <v>23.919999999999998</v>
      </c>
      <c r="K3204" s="103">
        <v>23.76</v>
      </c>
      <c r="L3204" s="104">
        <v>4.03</v>
      </c>
      <c r="M3204" s="105">
        <v>52.6</v>
      </c>
      <c r="N3204" s="76">
        <f t="shared" si="100"/>
        <v>25.669999999999998</v>
      </c>
    </row>
    <row r="3205" spans="1:14" x14ac:dyDescent="0.25">
      <c r="A3205" s="100">
        <v>2167</v>
      </c>
      <c r="B3205" s="107">
        <v>35770</v>
      </c>
      <c r="C3205" s="121">
        <v>438.01</v>
      </c>
      <c r="D3205" s="122">
        <v>722.25</v>
      </c>
      <c r="E3205" s="122">
        <f t="shared" si="102"/>
        <v>100.03462603878117</v>
      </c>
      <c r="F3205" s="77">
        <v>6.21</v>
      </c>
      <c r="G3205" s="77">
        <v>0</v>
      </c>
      <c r="H3205" s="77">
        <v>10.39</v>
      </c>
      <c r="J3205" s="77">
        <f t="shared" si="101"/>
        <v>16.600000000000001</v>
      </c>
      <c r="K3205" s="103">
        <v>17.600000000000001</v>
      </c>
      <c r="L3205" s="104">
        <v>3.37</v>
      </c>
      <c r="M3205" s="105">
        <v>13</v>
      </c>
      <c r="N3205" s="76">
        <f t="shared" si="100"/>
        <v>16.600000000000001</v>
      </c>
    </row>
    <row r="3206" spans="1:14" x14ac:dyDescent="0.25">
      <c r="A3206" s="100">
        <v>2168</v>
      </c>
      <c r="B3206" s="107">
        <v>35771</v>
      </c>
      <c r="C3206" s="121">
        <v>438.04</v>
      </c>
      <c r="D3206" s="122">
        <v>722.25</v>
      </c>
      <c r="E3206" s="122">
        <f t="shared" si="102"/>
        <v>100.03462603878117</v>
      </c>
      <c r="F3206" s="77">
        <v>4.9000000000000004</v>
      </c>
      <c r="G3206" s="77">
        <v>0</v>
      </c>
      <c r="H3206" s="77">
        <v>14.63</v>
      </c>
      <c r="J3206" s="77">
        <f t="shared" si="101"/>
        <v>19.53</v>
      </c>
      <c r="K3206" s="103">
        <v>19.5</v>
      </c>
      <c r="L3206" s="104">
        <v>2.67</v>
      </c>
      <c r="M3206" s="105">
        <v>4.0999999999999996</v>
      </c>
      <c r="N3206" s="76">
        <f t="shared" si="100"/>
        <v>20.28</v>
      </c>
    </row>
    <row r="3207" spans="1:14" x14ac:dyDescent="0.25">
      <c r="A3207" s="100">
        <v>2169</v>
      </c>
      <c r="B3207" s="107">
        <v>35772</v>
      </c>
      <c r="C3207" s="121">
        <v>438.04</v>
      </c>
      <c r="D3207" s="122">
        <v>723</v>
      </c>
      <c r="E3207" s="122">
        <f t="shared" si="102"/>
        <v>100.13850415512466</v>
      </c>
      <c r="F3207" s="77">
        <v>4.51</v>
      </c>
      <c r="G3207" s="77">
        <v>0</v>
      </c>
      <c r="H3207" s="77">
        <v>15.15</v>
      </c>
      <c r="J3207" s="77">
        <f t="shared" si="101"/>
        <v>19.66</v>
      </c>
      <c r="K3207" s="103">
        <v>20.66</v>
      </c>
      <c r="L3207" s="104">
        <v>2.56</v>
      </c>
      <c r="M3207" s="105">
        <v>5.8</v>
      </c>
      <c r="N3207" s="76">
        <f t="shared" si="100"/>
        <v>19.66</v>
      </c>
    </row>
    <row r="3208" spans="1:14" x14ac:dyDescent="0.25">
      <c r="A3208" s="100">
        <v>2170</v>
      </c>
      <c r="B3208" s="107">
        <v>35773</v>
      </c>
      <c r="C3208" s="121">
        <v>438.08</v>
      </c>
      <c r="D3208" s="122">
        <v>723</v>
      </c>
      <c r="E3208" s="122">
        <f t="shared" si="102"/>
        <v>100.13850415512466</v>
      </c>
      <c r="F3208" s="77">
        <v>5.22</v>
      </c>
      <c r="G3208" s="77">
        <v>0</v>
      </c>
      <c r="H3208" s="77">
        <v>18.86</v>
      </c>
      <c r="J3208" s="77">
        <f t="shared" si="101"/>
        <v>24.08</v>
      </c>
      <c r="K3208" s="103">
        <v>24.08</v>
      </c>
      <c r="L3208" s="104">
        <v>2.78</v>
      </c>
      <c r="M3208" s="105">
        <v>74.5</v>
      </c>
      <c r="N3208" s="76">
        <f t="shared" ref="N3208:N3271" si="103">+D3209-D3208+J3208</f>
        <v>25.08</v>
      </c>
    </row>
    <row r="3209" spans="1:14" x14ac:dyDescent="0.25">
      <c r="A3209" s="100">
        <v>2171</v>
      </c>
      <c r="B3209" s="107">
        <v>35774</v>
      </c>
      <c r="C3209" s="121">
        <v>438.08</v>
      </c>
      <c r="D3209" s="122">
        <v>724</v>
      </c>
      <c r="E3209" s="122">
        <f t="shared" si="102"/>
        <v>100.2770083102493</v>
      </c>
      <c r="F3209" s="77">
        <v>4.66</v>
      </c>
      <c r="G3209" s="77">
        <v>0</v>
      </c>
      <c r="H3209" s="77">
        <v>12.88</v>
      </c>
      <c r="J3209" s="77">
        <f t="shared" si="101"/>
        <v>17.54</v>
      </c>
      <c r="K3209" s="103">
        <v>16.04</v>
      </c>
      <c r="L3209" s="104">
        <v>2.73</v>
      </c>
      <c r="M3209" s="105">
        <v>0</v>
      </c>
      <c r="N3209" s="76">
        <f t="shared" si="103"/>
        <v>17.54</v>
      </c>
    </row>
    <row r="3210" spans="1:14" x14ac:dyDescent="0.25">
      <c r="A3210" s="100">
        <v>2172</v>
      </c>
      <c r="B3210" s="107">
        <v>35775</v>
      </c>
      <c r="C3210" s="121">
        <v>438.02</v>
      </c>
      <c r="D3210" s="122">
        <v>724</v>
      </c>
      <c r="E3210" s="122">
        <f t="shared" si="102"/>
        <v>100.2770083102493</v>
      </c>
      <c r="F3210" s="77">
        <v>5.59</v>
      </c>
      <c r="G3210" s="77">
        <v>0</v>
      </c>
      <c r="H3210" s="77">
        <v>6.62</v>
      </c>
      <c r="J3210" s="77">
        <f t="shared" si="101"/>
        <v>12.21</v>
      </c>
      <c r="K3210" s="103">
        <v>11.96</v>
      </c>
      <c r="L3210" s="104">
        <v>3.17</v>
      </c>
      <c r="M3210" s="105">
        <v>0</v>
      </c>
      <c r="N3210" s="76">
        <f t="shared" si="103"/>
        <v>10.46</v>
      </c>
    </row>
    <row r="3211" spans="1:14" x14ac:dyDescent="0.25">
      <c r="A3211" s="100">
        <v>2173</v>
      </c>
      <c r="B3211" s="107">
        <v>35776</v>
      </c>
      <c r="C3211" s="121">
        <v>438</v>
      </c>
      <c r="D3211" s="122">
        <v>722.25</v>
      </c>
      <c r="E3211" s="122">
        <f t="shared" si="102"/>
        <v>100.03462603878117</v>
      </c>
      <c r="F3211" s="77">
        <v>4.72</v>
      </c>
      <c r="G3211" s="77">
        <v>0</v>
      </c>
      <c r="H3211" s="77">
        <v>6.74</v>
      </c>
      <c r="J3211" s="77">
        <f t="shared" si="101"/>
        <v>11.46</v>
      </c>
      <c r="K3211" s="103">
        <v>11.71</v>
      </c>
      <c r="L3211" s="104">
        <v>2.74</v>
      </c>
      <c r="M3211" s="105">
        <v>6.4</v>
      </c>
      <c r="N3211" s="76">
        <f t="shared" si="103"/>
        <v>11.71</v>
      </c>
    </row>
    <row r="3212" spans="1:14" x14ac:dyDescent="0.25">
      <c r="A3212" s="100">
        <v>2174</v>
      </c>
      <c r="B3212" s="107">
        <v>35777</v>
      </c>
      <c r="C3212" s="121">
        <v>438.02</v>
      </c>
      <c r="D3212" s="122">
        <v>722.5</v>
      </c>
      <c r="E3212" s="122">
        <f t="shared" si="102"/>
        <v>100.06925207756233</v>
      </c>
      <c r="F3212" s="77">
        <v>4.12</v>
      </c>
      <c r="G3212" s="77">
        <v>0</v>
      </c>
      <c r="H3212" s="77">
        <v>5.44</v>
      </c>
      <c r="J3212" s="77">
        <f t="shared" si="101"/>
        <v>9.56</v>
      </c>
      <c r="K3212" s="103">
        <v>9.81</v>
      </c>
      <c r="L3212" s="104">
        <v>2.46</v>
      </c>
      <c r="M3212" s="105">
        <v>2.7</v>
      </c>
      <c r="N3212" s="76">
        <f t="shared" si="103"/>
        <v>9.81</v>
      </c>
    </row>
    <row r="3213" spans="1:14" x14ac:dyDescent="0.25">
      <c r="A3213" s="100">
        <v>2175</v>
      </c>
      <c r="B3213" s="107">
        <v>35778</v>
      </c>
      <c r="C3213" s="121">
        <v>438.03</v>
      </c>
      <c r="D3213" s="122">
        <v>722.75</v>
      </c>
      <c r="E3213" s="122">
        <f t="shared" si="102"/>
        <v>100.10387811634349</v>
      </c>
      <c r="F3213" s="77">
        <v>4.2699999999999996</v>
      </c>
      <c r="G3213" s="77">
        <v>0</v>
      </c>
      <c r="H3213" s="77">
        <v>6.96</v>
      </c>
      <c r="J3213" s="77">
        <f t="shared" si="101"/>
        <v>11.23</v>
      </c>
      <c r="K3213" s="103">
        <v>10.73</v>
      </c>
      <c r="L3213" s="104">
        <v>2.31</v>
      </c>
      <c r="M3213" s="105">
        <v>6.6</v>
      </c>
      <c r="N3213" s="76">
        <f t="shared" si="103"/>
        <v>10.73</v>
      </c>
    </row>
    <row r="3214" spans="1:14" x14ac:dyDescent="0.25">
      <c r="A3214" s="100">
        <v>2176</v>
      </c>
      <c r="B3214" s="107">
        <v>35779</v>
      </c>
      <c r="C3214" s="121">
        <v>438.01</v>
      </c>
      <c r="D3214" s="122">
        <v>722.25</v>
      </c>
      <c r="E3214" s="122">
        <f t="shared" si="102"/>
        <v>100.03462603878117</v>
      </c>
      <c r="F3214" s="77">
        <v>5.54</v>
      </c>
      <c r="G3214" s="77">
        <v>0</v>
      </c>
      <c r="H3214" s="77">
        <v>4.41</v>
      </c>
      <c r="J3214" s="77">
        <f t="shared" si="101"/>
        <v>9.9499999999999993</v>
      </c>
      <c r="K3214" s="103">
        <v>10.45</v>
      </c>
      <c r="L3214" s="104">
        <v>2.98</v>
      </c>
      <c r="M3214" s="105">
        <v>2</v>
      </c>
      <c r="N3214" s="76">
        <f t="shared" si="103"/>
        <v>10.45</v>
      </c>
    </row>
    <row r="3215" spans="1:14" x14ac:dyDescent="0.25">
      <c r="A3215" s="100">
        <v>2177</v>
      </c>
      <c r="B3215" s="107">
        <v>35780</v>
      </c>
      <c r="C3215" s="121">
        <v>438.03</v>
      </c>
      <c r="D3215" s="122">
        <v>722.75</v>
      </c>
      <c r="E3215" s="122">
        <f t="shared" si="102"/>
        <v>100.10387811634349</v>
      </c>
      <c r="F3215" s="77">
        <v>6.43</v>
      </c>
      <c r="G3215" s="77">
        <v>0</v>
      </c>
      <c r="H3215" s="77">
        <v>3.51</v>
      </c>
      <c r="J3215" s="77">
        <f t="shared" si="101"/>
        <v>9.94</v>
      </c>
      <c r="K3215" s="103">
        <v>8.94</v>
      </c>
      <c r="L3215" s="104">
        <v>3.54</v>
      </c>
      <c r="M3215" s="105">
        <v>1.7</v>
      </c>
      <c r="N3215" s="76">
        <f t="shared" si="103"/>
        <v>8.44</v>
      </c>
    </row>
    <row r="3216" spans="1:14" x14ac:dyDescent="0.25">
      <c r="A3216" s="100">
        <v>2178</v>
      </c>
      <c r="B3216" s="107">
        <v>35781</v>
      </c>
      <c r="C3216" s="121">
        <v>437.99</v>
      </c>
      <c r="D3216" s="122">
        <v>721.25</v>
      </c>
      <c r="E3216" s="122">
        <f t="shared" si="102"/>
        <v>99.896121883656505</v>
      </c>
      <c r="F3216" s="77">
        <v>6.32</v>
      </c>
      <c r="G3216" s="77">
        <v>0</v>
      </c>
      <c r="H3216" s="77">
        <v>2.76</v>
      </c>
      <c r="J3216" s="77">
        <f t="shared" si="101"/>
        <v>9.08</v>
      </c>
      <c r="K3216" s="103">
        <v>8.83</v>
      </c>
      <c r="L3216" s="104">
        <v>3.47</v>
      </c>
      <c r="M3216" s="105">
        <v>4.5</v>
      </c>
      <c r="N3216" s="76">
        <f t="shared" si="103"/>
        <v>9.33</v>
      </c>
    </row>
    <row r="3217" spans="1:14" x14ac:dyDescent="0.25">
      <c r="A3217" s="100">
        <v>2179</v>
      </c>
      <c r="B3217" s="107">
        <v>35782</v>
      </c>
      <c r="C3217" s="121">
        <v>437.98</v>
      </c>
      <c r="D3217" s="122">
        <v>721.5</v>
      </c>
      <c r="E3217" s="122">
        <f t="shared" si="102"/>
        <v>99.930747922437675</v>
      </c>
      <c r="F3217" s="77">
        <v>6.36</v>
      </c>
      <c r="G3217" s="77">
        <v>0</v>
      </c>
      <c r="H3217" s="77">
        <v>0.61</v>
      </c>
      <c r="J3217" s="77">
        <f t="shared" si="101"/>
        <v>6.9700000000000006</v>
      </c>
      <c r="K3217" s="103">
        <v>8.2200000000000006</v>
      </c>
      <c r="L3217" s="104">
        <v>3.54</v>
      </c>
      <c r="M3217" s="105">
        <v>0</v>
      </c>
      <c r="N3217" s="76">
        <f t="shared" si="103"/>
        <v>8.2200000000000006</v>
      </c>
    </row>
    <row r="3218" spans="1:14" x14ac:dyDescent="0.25">
      <c r="A3218" s="100">
        <v>2180</v>
      </c>
      <c r="B3218" s="107">
        <v>35783</v>
      </c>
      <c r="C3218" s="121">
        <v>438.03</v>
      </c>
      <c r="D3218" s="122">
        <v>722.75</v>
      </c>
      <c r="E3218" s="122">
        <f t="shared" si="102"/>
        <v>100.10387811634349</v>
      </c>
      <c r="F3218" s="77">
        <v>6.2</v>
      </c>
      <c r="G3218" s="77">
        <v>0</v>
      </c>
      <c r="H3218" s="77">
        <v>1.8</v>
      </c>
      <c r="J3218" s="77">
        <f t="shared" si="101"/>
        <v>8</v>
      </c>
      <c r="K3218" s="103">
        <v>8</v>
      </c>
      <c r="L3218" s="104">
        <v>3.49</v>
      </c>
      <c r="M3218" s="105">
        <v>0</v>
      </c>
      <c r="N3218" s="76">
        <f t="shared" si="103"/>
        <v>8</v>
      </c>
    </row>
    <row r="3219" spans="1:14" x14ac:dyDescent="0.25">
      <c r="A3219" s="100">
        <v>2181</v>
      </c>
      <c r="B3219" s="107">
        <v>35784</v>
      </c>
      <c r="C3219" s="121">
        <v>438.03</v>
      </c>
      <c r="D3219" s="122">
        <v>722.75</v>
      </c>
      <c r="E3219" s="122">
        <f t="shared" si="102"/>
        <v>100.10387811634349</v>
      </c>
      <c r="F3219" s="77">
        <v>5.82</v>
      </c>
      <c r="G3219" s="77">
        <v>0</v>
      </c>
      <c r="H3219" s="77">
        <v>1.94</v>
      </c>
      <c r="J3219" s="77">
        <f t="shared" si="101"/>
        <v>7.76</v>
      </c>
      <c r="K3219" s="103">
        <v>5.76</v>
      </c>
      <c r="L3219" s="104">
        <v>3.23</v>
      </c>
      <c r="M3219" s="105">
        <v>0.5</v>
      </c>
      <c r="N3219" s="76">
        <f t="shared" si="103"/>
        <v>5.76</v>
      </c>
    </row>
    <row r="3220" spans="1:14" x14ac:dyDescent="0.25">
      <c r="A3220" s="100">
        <v>2182</v>
      </c>
      <c r="B3220" s="107">
        <v>35785</v>
      </c>
      <c r="C3220" s="121">
        <v>437.95</v>
      </c>
      <c r="D3220" s="122">
        <v>720.75</v>
      </c>
      <c r="E3220" s="122">
        <f t="shared" si="102"/>
        <v>99.82686980609418</v>
      </c>
      <c r="F3220" s="77">
        <v>5.47</v>
      </c>
      <c r="G3220" s="77">
        <v>0</v>
      </c>
      <c r="H3220" s="77">
        <v>0</v>
      </c>
      <c r="J3220" s="77">
        <f t="shared" si="101"/>
        <v>5.47</v>
      </c>
      <c r="K3220" s="103">
        <v>5.22</v>
      </c>
      <c r="L3220" s="104">
        <v>3.07</v>
      </c>
      <c r="M3220" s="105">
        <v>6.7</v>
      </c>
      <c r="N3220" s="76">
        <f t="shared" si="103"/>
        <v>5.22</v>
      </c>
    </row>
    <row r="3221" spans="1:14" x14ac:dyDescent="0.25">
      <c r="A3221" s="100">
        <v>2183</v>
      </c>
      <c r="B3221" s="107">
        <v>35786</v>
      </c>
      <c r="C3221" s="121">
        <v>437.9</v>
      </c>
      <c r="D3221" s="122">
        <v>720.5</v>
      </c>
      <c r="E3221" s="122">
        <f t="shared" si="102"/>
        <v>99.79224376731301</v>
      </c>
      <c r="F3221" s="77">
        <v>5.7</v>
      </c>
      <c r="G3221" s="77">
        <v>0</v>
      </c>
      <c r="H3221" s="77">
        <v>0</v>
      </c>
      <c r="J3221" s="77">
        <f t="shared" si="101"/>
        <v>5.7</v>
      </c>
      <c r="K3221" s="103">
        <v>6.2</v>
      </c>
      <c r="L3221" s="104">
        <v>3.18</v>
      </c>
      <c r="M3221" s="105">
        <v>2.1</v>
      </c>
      <c r="N3221" s="76">
        <f t="shared" si="103"/>
        <v>6.2</v>
      </c>
    </row>
    <row r="3222" spans="1:14" x14ac:dyDescent="0.25">
      <c r="A3222" s="100">
        <v>2184</v>
      </c>
      <c r="B3222" s="107">
        <v>35787</v>
      </c>
      <c r="C3222" s="121">
        <v>437.96</v>
      </c>
      <c r="D3222" s="122">
        <v>721</v>
      </c>
      <c r="E3222" s="122">
        <f t="shared" si="102"/>
        <v>99.86149584487535</v>
      </c>
      <c r="F3222" s="77">
        <v>6.61</v>
      </c>
      <c r="G3222" s="77">
        <v>0</v>
      </c>
      <c r="H3222" s="77">
        <v>0</v>
      </c>
      <c r="J3222" s="77">
        <f t="shared" si="101"/>
        <v>6.61</v>
      </c>
      <c r="K3222" s="103">
        <v>6.11</v>
      </c>
      <c r="L3222" s="104">
        <v>3.61</v>
      </c>
      <c r="M3222" s="105">
        <v>0</v>
      </c>
      <c r="N3222" s="76">
        <f t="shared" si="103"/>
        <v>6.11</v>
      </c>
    </row>
    <row r="3223" spans="1:14" x14ac:dyDescent="0.25">
      <c r="A3223" s="100">
        <v>2185</v>
      </c>
      <c r="B3223" s="107">
        <v>35788</v>
      </c>
      <c r="C3223" s="121">
        <v>437.94</v>
      </c>
      <c r="D3223" s="122">
        <v>720.5</v>
      </c>
      <c r="E3223" s="122">
        <f t="shared" si="102"/>
        <v>99.79224376731301</v>
      </c>
      <c r="F3223" s="77">
        <v>5.0599999999999996</v>
      </c>
      <c r="G3223" s="77">
        <v>0</v>
      </c>
      <c r="H3223" s="77">
        <v>0</v>
      </c>
      <c r="J3223" s="77">
        <f t="shared" si="101"/>
        <v>5.0599999999999996</v>
      </c>
      <c r="K3223" s="103">
        <v>3.34</v>
      </c>
      <c r="L3223" s="104">
        <v>2.78</v>
      </c>
      <c r="M3223" s="105">
        <v>0</v>
      </c>
      <c r="N3223" s="76">
        <f t="shared" si="103"/>
        <v>3.4399999999999951</v>
      </c>
    </row>
    <row r="3224" spans="1:14" x14ac:dyDescent="0.25">
      <c r="A3224" s="100">
        <v>2186</v>
      </c>
      <c r="B3224" s="107">
        <v>35789</v>
      </c>
      <c r="C3224" s="121">
        <v>437.87</v>
      </c>
      <c r="D3224" s="122">
        <v>718.88</v>
      </c>
      <c r="E3224" s="122">
        <f t="shared" si="102"/>
        <v>99.56786703601108</v>
      </c>
      <c r="F3224" s="77">
        <v>6.12</v>
      </c>
      <c r="G3224" s="77">
        <v>0</v>
      </c>
      <c r="H3224" s="77">
        <v>0</v>
      </c>
      <c r="J3224" s="77">
        <f t="shared" si="101"/>
        <v>6.12</v>
      </c>
      <c r="K3224" s="103">
        <v>3.19</v>
      </c>
      <c r="L3224" s="104">
        <v>3.45</v>
      </c>
      <c r="M3224" s="105">
        <v>0</v>
      </c>
      <c r="N3224" s="76">
        <f t="shared" si="103"/>
        <v>3.0700000000000456</v>
      </c>
    </row>
    <row r="3225" spans="1:14" x14ac:dyDescent="0.25">
      <c r="A3225" s="100">
        <v>2187</v>
      </c>
      <c r="B3225" s="107">
        <v>35790</v>
      </c>
      <c r="C3225" s="121">
        <v>437.75</v>
      </c>
      <c r="D3225" s="122">
        <v>715.83</v>
      </c>
      <c r="E3225" s="122">
        <f t="shared" si="102"/>
        <v>99.14542936288089</v>
      </c>
      <c r="F3225" s="77">
        <v>5.28</v>
      </c>
      <c r="G3225" s="77">
        <v>0</v>
      </c>
      <c r="H3225" s="77">
        <v>0</v>
      </c>
      <c r="J3225" s="77">
        <f t="shared" si="101"/>
        <v>5.28</v>
      </c>
      <c r="K3225" s="103">
        <v>4.78</v>
      </c>
      <c r="L3225" s="104">
        <v>2.78</v>
      </c>
      <c r="M3225" s="105">
        <v>0</v>
      </c>
      <c r="N3225" s="76">
        <f t="shared" si="103"/>
        <v>4.7999999999999821</v>
      </c>
    </row>
    <row r="3226" spans="1:14" x14ac:dyDescent="0.25">
      <c r="A3226" s="100">
        <v>2188</v>
      </c>
      <c r="B3226" s="107">
        <v>35791</v>
      </c>
      <c r="C3226" s="121">
        <v>437.73</v>
      </c>
      <c r="D3226" s="122">
        <v>715.35</v>
      </c>
      <c r="E3226" s="122">
        <f t="shared" si="102"/>
        <v>99.078947368421055</v>
      </c>
      <c r="F3226" s="77">
        <v>5.36</v>
      </c>
      <c r="G3226" s="77">
        <v>0</v>
      </c>
      <c r="H3226" s="77">
        <v>0</v>
      </c>
      <c r="J3226" s="77">
        <f t="shared" si="101"/>
        <v>5.36</v>
      </c>
      <c r="K3226" s="103">
        <v>4.13</v>
      </c>
      <c r="L3226" s="104">
        <v>3.06</v>
      </c>
      <c r="M3226" s="105">
        <v>0</v>
      </c>
      <c r="N3226" s="76">
        <f t="shared" si="103"/>
        <v>4.1299999999999821</v>
      </c>
    </row>
    <row r="3227" spans="1:14" x14ac:dyDescent="0.25">
      <c r="A3227" s="100">
        <v>2189</v>
      </c>
      <c r="B3227" s="107">
        <v>35792</v>
      </c>
      <c r="C3227" s="121">
        <v>437.68</v>
      </c>
      <c r="D3227" s="122">
        <v>714.12</v>
      </c>
      <c r="E3227" s="122">
        <f t="shared" si="102"/>
        <v>98.908587257617725</v>
      </c>
      <c r="F3227" s="77">
        <v>4.9400000000000004</v>
      </c>
      <c r="G3227" s="77">
        <v>0</v>
      </c>
      <c r="H3227" s="77">
        <v>0</v>
      </c>
      <c r="J3227" s="77">
        <f t="shared" si="101"/>
        <v>4.9400000000000004</v>
      </c>
      <c r="K3227" s="103">
        <v>2.77</v>
      </c>
      <c r="L3227" s="104">
        <v>2.83</v>
      </c>
      <c r="M3227" s="105">
        <v>0</v>
      </c>
      <c r="N3227" s="76">
        <f t="shared" si="103"/>
        <v>2.7700000000000413</v>
      </c>
    </row>
    <row r="3228" spans="1:14" x14ac:dyDescent="0.25">
      <c r="A3228" s="100">
        <v>2190</v>
      </c>
      <c r="B3228" s="107">
        <v>35793</v>
      </c>
      <c r="C3228" s="121">
        <v>437.59</v>
      </c>
      <c r="D3228" s="122">
        <v>711.95</v>
      </c>
      <c r="E3228" s="122">
        <f t="shared" si="102"/>
        <v>98.608033240997244</v>
      </c>
      <c r="F3228" s="77">
        <v>5.75</v>
      </c>
      <c r="G3228" s="77">
        <v>0</v>
      </c>
      <c r="H3228" s="77">
        <v>0</v>
      </c>
      <c r="J3228" s="77">
        <f t="shared" si="101"/>
        <v>5.75</v>
      </c>
      <c r="K3228" s="103">
        <v>4.76</v>
      </c>
      <c r="L3228" s="104">
        <v>3.25</v>
      </c>
      <c r="M3228" s="105">
        <v>8</v>
      </c>
      <c r="N3228" s="76">
        <f t="shared" si="103"/>
        <v>4.75</v>
      </c>
    </row>
    <row r="3229" spans="1:14" x14ac:dyDescent="0.25">
      <c r="A3229" s="100">
        <v>2191</v>
      </c>
      <c r="B3229" s="107">
        <v>35794</v>
      </c>
      <c r="C3229" s="121">
        <v>437.55</v>
      </c>
      <c r="D3229" s="122">
        <v>710.95</v>
      </c>
      <c r="E3229" s="122">
        <f t="shared" si="102"/>
        <v>98.46952908587258</v>
      </c>
      <c r="F3229" s="77">
        <v>5.77</v>
      </c>
      <c r="G3229" s="77">
        <v>0</v>
      </c>
      <c r="H3229" s="77">
        <v>0</v>
      </c>
      <c r="J3229" s="77">
        <f t="shared" si="101"/>
        <v>5.77</v>
      </c>
      <c r="K3229" s="103">
        <v>4.7699999999999996</v>
      </c>
      <c r="L3229" s="104">
        <v>3.24</v>
      </c>
      <c r="M3229" s="105">
        <v>0</v>
      </c>
      <c r="N3229" s="76">
        <f t="shared" si="103"/>
        <v>4.7699999999999996</v>
      </c>
    </row>
    <row r="3230" spans="1:14" x14ac:dyDescent="0.25">
      <c r="A3230" s="100">
        <v>2192</v>
      </c>
      <c r="B3230" s="107">
        <v>35795</v>
      </c>
      <c r="C3230" s="121">
        <v>437.51</v>
      </c>
      <c r="D3230" s="122">
        <v>709.95</v>
      </c>
      <c r="E3230" s="122">
        <f t="shared" si="102"/>
        <v>98.33102493074793</v>
      </c>
      <c r="F3230" s="77">
        <v>6.7</v>
      </c>
      <c r="G3230" s="77">
        <v>0</v>
      </c>
      <c r="H3230" s="77">
        <v>0</v>
      </c>
      <c r="J3230" s="77">
        <f t="shared" si="101"/>
        <v>6.7</v>
      </c>
      <c r="K3230" s="103">
        <v>6.21</v>
      </c>
      <c r="L3230" s="104">
        <v>3.6</v>
      </c>
      <c r="M3230" s="105">
        <v>0</v>
      </c>
      <c r="N3230" s="76">
        <f t="shared" si="103"/>
        <v>-703.25</v>
      </c>
    </row>
    <row r="3231" spans="1:14" x14ac:dyDescent="0.25">
      <c r="A3231" s="127"/>
      <c r="B3231" s="99" t="s">
        <v>73</v>
      </c>
      <c r="C3231" s="124"/>
      <c r="D3231" s="125"/>
      <c r="E3231" s="125"/>
      <c r="F3231" s="117">
        <f>SUM(F2866:F3230)</f>
        <v>1291.3199999999995</v>
      </c>
      <c r="G3231" s="117">
        <f t="shared" ref="G3231:M3231" si="104">SUM(G2866:G3230)</f>
        <v>0</v>
      </c>
      <c r="H3231" s="117">
        <f t="shared" si="104"/>
        <v>141.13999999999999</v>
      </c>
      <c r="I3231" s="117"/>
      <c r="J3231" s="117">
        <f t="shared" si="104"/>
        <v>1432.4599999999998</v>
      </c>
      <c r="K3231" s="118">
        <f t="shared" si="104"/>
        <v>1651.2899999999997</v>
      </c>
      <c r="L3231" s="119">
        <f t="shared" si="104"/>
        <v>630.98999999999978</v>
      </c>
      <c r="M3231" s="120">
        <f t="shared" si="104"/>
        <v>1851.8099999999997</v>
      </c>
      <c r="N3231" s="76">
        <f t="shared" si="103"/>
        <v>2141.92</v>
      </c>
    </row>
    <row r="3232" spans="1:14" x14ac:dyDescent="0.25">
      <c r="A3232" s="100">
        <v>2193</v>
      </c>
      <c r="B3232" s="99">
        <v>35796</v>
      </c>
      <c r="C3232" s="121">
        <v>437.49</v>
      </c>
      <c r="D3232" s="122">
        <v>709.46</v>
      </c>
      <c r="E3232" s="122">
        <f>(D3232/722)*100</f>
        <v>98.26315789473685</v>
      </c>
      <c r="F3232" s="77">
        <v>5.79</v>
      </c>
      <c r="G3232" s="77">
        <v>0</v>
      </c>
      <c r="H3232" s="77">
        <v>0</v>
      </c>
      <c r="J3232" s="77">
        <f t="shared" ref="J3232:J3295" si="105">SUM(F3232:H3232)</f>
        <v>5.79</v>
      </c>
      <c r="K3232" s="103">
        <v>10.93</v>
      </c>
      <c r="L3232" s="104">
        <v>3.18</v>
      </c>
      <c r="M3232" s="105">
        <v>23.6</v>
      </c>
      <c r="N3232" s="76">
        <f t="shared" si="103"/>
        <v>10.929999999999986</v>
      </c>
    </row>
    <row r="3233" spans="1:14" x14ac:dyDescent="0.25">
      <c r="A3233" s="100">
        <v>2194</v>
      </c>
      <c r="B3233" s="107">
        <v>35797</v>
      </c>
      <c r="C3233" s="121">
        <v>437.6</v>
      </c>
      <c r="D3233" s="122">
        <v>714.6</v>
      </c>
      <c r="E3233" s="122">
        <f t="shared" ref="E3233:E3296" si="106">(D3233/722)*100</f>
        <v>98.97506925207756</v>
      </c>
      <c r="F3233" s="77">
        <v>6.91</v>
      </c>
      <c r="G3233" s="77">
        <v>0</v>
      </c>
      <c r="H3233" s="77">
        <v>0</v>
      </c>
      <c r="J3233" s="77">
        <f t="shared" si="105"/>
        <v>6.91</v>
      </c>
      <c r="K3233" s="103">
        <v>7.63</v>
      </c>
      <c r="L3233" s="104">
        <v>3.8</v>
      </c>
      <c r="M3233" s="105">
        <v>5.5</v>
      </c>
      <c r="N3233" s="76">
        <f t="shared" si="103"/>
        <v>5.2299999999999365</v>
      </c>
    </row>
    <row r="3234" spans="1:14" x14ac:dyDescent="0.25">
      <c r="A3234" s="100">
        <v>2195</v>
      </c>
      <c r="B3234" s="107">
        <v>35798</v>
      </c>
      <c r="C3234" s="121">
        <v>437.63</v>
      </c>
      <c r="D3234" s="122">
        <v>712.92</v>
      </c>
      <c r="E3234" s="122">
        <f t="shared" si="106"/>
        <v>98.742382271468145</v>
      </c>
      <c r="F3234" s="77">
        <v>6.47</v>
      </c>
      <c r="G3234" s="77">
        <v>0</v>
      </c>
      <c r="H3234" s="77">
        <v>0</v>
      </c>
      <c r="J3234" s="77">
        <f t="shared" si="105"/>
        <v>6.47</v>
      </c>
      <c r="K3234" s="103">
        <v>9.65</v>
      </c>
      <c r="L3234" s="104">
        <v>3.57</v>
      </c>
      <c r="M3234" s="105">
        <v>52</v>
      </c>
      <c r="N3234" s="76">
        <f t="shared" si="103"/>
        <v>3.6500000000000634</v>
      </c>
    </row>
    <row r="3235" spans="1:14" x14ac:dyDescent="0.25">
      <c r="A3235" s="100">
        <v>2196</v>
      </c>
      <c r="B3235" s="107">
        <v>35799</v>
      </c>
      <c r="C3235" s="121">
        <v>437.76</v>
      </c>
      <c r="D3235" s="122">
        <v>710.1</v>
      </c>
      <c r="E3235" s="122">
        <f t="shared" si="106"/>
        <v>98.35180055401662</v>
      </c>
      <c r="F3235" s="77">
        <v>6.29</v>
      </c>
      <c r="G3235" s="77">
        <v>0</v>
      </c>
      <c r="H3235" s="77">
        <v>2.29</v>
      </c>
      <c r="J3235" s="77">
        <f t="shared" si="105"/>
        <v>8.58</v>
      </c>
      <c r="K3235" s="103">
        <v>15.23</v>
      </c>
      <c r="L3235" s="104">
        <v>3.46</v>
      </c>
      <c r="M3235" s="105">
        <v>8.6</v>
      </c>
      <c r="N3235" s="76">
        <f t="shared" si="103"/>
        <v>21.229999999999976</v>
      </c>
    </row>
    <row r="3236" spans="1:14" x14ac:dyDescent="0.25">
      <c r="A3236" s="100">
        <v>2197</v>
      </c>
      <c r="B3236" s="107">
        <v>35800</v>
      </c>
      <c r="C3236" s="121">
        <v>438.03</v>
      </c>
      <c r="D3236" s="122">
        <v>722.75</v>
      </c>
      <c r="E3236" s="122">
        <f t="shared" si="106"/>
        <v>100.10387811634349</v>
      </c>
      <c r="F3236" s="77">
        <v>6.68</v>
      </c>
      <c r="G3236" s="77">
        <v>0</v>
      </c>
      <c r="H3236" s="77">
        <v>1.5</v>
      </c>
      <c r="J3236" s="77">
        <f t="shared" si="105"/>
        <v>8.18</v>
      </c>
      <c r="K3236" s="103">
        <v>5.93</v>
      </c>
      <c r="L3236" s="104">
        <v>3.68</v>
      </c>
      <c r="M3236" s="105">
        <v>0</v>
      </c>
      <c r="N3236" s="76">
        <f t="shared" si="103"/>
        <v>5.93</v>
      </c>
    </row>
    <row r="3237" spans="1:14" x14ac:dyDescent="0.25">
      <c r="A3237" s="100">
        <v>2198</v>
      </c>
      <c r="B3237" s="107">
        <v>35801</v>
      </c>
      <c r="C3237" s="121">
        <v>437.94</v>
      </c>
      <c r="D3237" s="122">
        <v>720.5</v>
      </c>
      <c r="E3237" s="122">
        <f t="shared" si="106"/>
        <v>99.79224376731301</v>
      </c>
      <c r="F3237" s="77">
        <v>6.94</v>
      </c>
      <c r="G3237" s="77">
        <v>0</v>
      </c>
      <c r="H3237" s="77">
        <v>0</v>
      </c>
      <c r="J3237" s="77">
        <f t="shared" si="105"/>
        <v>6.94</v>
      </c>
      <c r="K3237" s="103">
        <v>4.5</v>
      </c>
      <c r="L3237" s="104">
        <v>4.63</v>
      </c>
      <c r="M3237" s="105">
        <v>0</v>
      </c>
      <c r="N3237" s="76">
        <f t="shared" si="103"/>
        <v>4.4999999999999458</v>
      </c>
    </row>
    <row r="3238" spans="1:14" x14ac:dyDescent="0.25">
      <c r="A3238" s="100">
        <v>2199</v>
      </c>
      <c r="B3238" s="107">
        <v>35802</v>
      </c>
      <c r="C3238" s="121">
        <v>437.84</v>
      </c>
      <c r="D3238" s="122">
        <v>718.06</v>
      </c>
      <c r="E3238" s="122">
        <f t="shared" si="106"/>
        <v>99.454293628808855</v>
      </c>
      <c r="F3238" s="77">
        <v>7.3</v>
      </c>
      <c r="G3238" s="77">
        <v>0</v>
      </c>
      <c r="H3238" s="77">
        <v>0</v>
      </c>
      <c r="J3238" s="77">
        <f t="shared" si="105"/>
        <v>7.3</v>
      </c>
      <c r="K3238" s="103">
        <v>4.09</v>
      </c>
      <c r="L3238" s="104">
        <v>3.98</v>
      </c>
      <c r="M3238" s="105">
        <v>4.8</v>
      </c>
      <c r="N3238" s="76">
        <f t="shared" si="103"/>
        <v>4.0900000000000771</v>
      </c>
    </row>
    <row r="3239" spans="1:14" x14ac:dyDescent="0.25">
      <c r="A3239" s="100">
        <v>2200</v>
      </c>
      <c r="B3239" s="107">
        <v>35803</v>
      </c>
      <c r="C3239" s="121">
        <v>437.71</v>
      </c>
      <c r="D3239" s="122">
        <v>714.85</v>
      </c>
      <c r="E3239" s="122">
        <f t="shared" si="106"/>
        <v>99.00969529085873</v>
      </c>
      <c r="F3239" s="77">
        <v>6.87</v>
      </c>
      <c r="G3239" s="77">
        <v>0</v>
      </c>
      <c r="H3239" s="77">
        <v>0</v>
      </c>
      <c r="J3239" s="77">
        <f t="shared" si="105"/>
        <v>6.87</v>
      </c>
      <c r="K3239" s="103">
        <v>4.9400000000000004</v>
      </c>
      <c r="L3239" s="104">
        <v>3.88</v>
      </c>
      <c r="M3239" s="105">
        <v>47</v>
      </c>
      <c r="N3239" s="76">
        <f t="shared" si="103"/>
        <v>4.9399999999999364</v>
      </c>
    </row>
    <row r="3240" spans="1:14" x14ac:dyDescent="0.25">
      <c r="A3240" s="100">
        <v>2201</v>
      </c>
      <c r="B3240" s="107">
        <v>35804</v>
      </c>
      <c r="C3240" s="121">
        <v>437.63</v>
      </c>
      <c r="D3240" s="122">
        <v>712.92</v>
      </c>
      <c r="E3240" s="122">
        <f t="shared" si="106"/>
        <v>98.742382271468145</v>
      </c>
      <c r="F3240" s="77">
        <v>7.19</v>
      </c>
      <c r="G3240" s="77">
        <v>0</v>
      </c>
      <c r="H3240" s="77">
        <v>0</v>
      </c>
      <c r="J3240" s="77">
        <f t="shared" si="105"/>
        <v>7.19</v>
      </c>
      <c r="K3240" s="103">
        <v>9.3699999999999992</v>
      </c>
      <c r="L3240" s="104">
        <v>3.43</v>
      </c>
      <c r="M3240" s="105">
        <v>20.2</v>
      </c>
      <c r="N3240" s="76">
        <f t="shared" si="103"/>
        <v>9.3700000000000649</v>
      </c>
    </row>
    <row r="3241" spans="1:14" x14ac:dyDescent="0.25">
      <c r="A3241" s="100">
        <v>2202</v>
      </c>
      <c r="B3241" s="107">
        <v>35805</v>
      </c>
      <c r="C3241" s="121">
        <v>437.72</v>
      </c>
      <c r="D3241" s="122">
        <v>715.1</v>
      </c>
      <c r="E3241" s="122">
        <f t="shared" si="106"/>
        <v>99.044321329639899</v>
      </c>
      <c r="F3241" s="77">
        <v>4.97</v>
      </c>
      <c r="G3241" s="77">
        <v>0</v>
      </c>
      <c r="H3241" s="77">
        <v>0</v>
      </c>
      <c r="J3241" s="77">
        <f t="shared" si="105"/>
        <v>4.97</v>
      </c>
      <c r="K3241" s="103">
        <v>7.93</v>
      </c>
      <c r="L3241" s="104">
        <v>2.66</v>
      </c>
      <c r="M3241" s="105">
        <v>1.2</v>
      </c>
      <c r="N3241" s="76">
        <f t="shared" si="103"/>
        <v>7.9299999999999224</v>
      </c>
    </row>
    <row r="3242" spans="1:14" x14ac:dyDescent="0.25">
      <c r="A3242" s="100">
        <v>2203</v>
      </c>
      <c r="B3242" s="107">
        <v>35806</v>
      </c>
      <c r="C3242" s="121">
        <v>437.84</v>
      </c>
      <c r="D3242" s="122">
        <v>718.06</v>
      </c>
      <c r="E3242" s="122">
        <f t="shared" si="106"/>
        <v>99.454293628808855</v>
      </c>
      <c r="F3242" s="77">
        <v>4.29</v>
      </c>
      <c r="G3242" s="77">
        <v>0</v>
      </c>
      <c r="H3242" s="77">
        <v>0</v>
      </c>
      <c r="J3242" s="77">
        <f t="shared" si="105"/>
        <v>4.29</v>
      </c>
      <c r="K3242" s="103">
        <v>6.23</v>
      </c>
      <c r="L3242" s="104">
        <v>2.12</v>
      </c>
      <c r="M3242" s="105">
        <v>1</v>
      </c>
      <c r="N3242" s="76">
        <f t="shared" si="103"/>
        <v>6.2300000000000546</v>
      </c>
    </row>
    <row r="3243" spans="1:14" x14ac:dyDescent="0.25">
      <c r="A3243" s="100">
        <v>2204</v>
      </c>
      <c r="B3243" s="107">
        <v>35807</v>
      </c>
      <c r="C3243" s="121">
        <v>437.92</v>
      </c>
      <c r="D3243" s="122">
        <v>720</v>
      </c>
      <c r="E3243" s="122">
        <f t="shared" si="106"/>
        <v>99.7229916897507</v>
      </c>
      <c r="F3243" s="77">
        <v>4.51</v>
      </c>
      <c r="G3243" s="77">
        <v>0</v>
      </c>
      <c r="H3243" s="77">
        <v>0</v>
      </c>
      <c r="J3243" s="77">
        <f t="shared" si="105"/>
        <v>4.51</v>
      </c>
      <c r="K3243" s="103">
        <v>4.76</v>
      </c>
      <c r="L3243" s="104">
        <v>2.4700000000000002</v>
      </c>
      <c r="M3243" s="105">
        <v>4</v>
      </c>
      <c r="N3243" s="76">
        <f t="shared" si="103"/>
        <v>4.76</v>
      </c>
    </row>
    <row r="3244" spans="1:14" x14ac:dyDescent="0.25">
      <c r="A3244" s="100">
        <v>2205</v>
      </c>
      <c r="B3244" s="107">
        <v>35808</v>
      </c>
      <c r="C3244" s="121">
        <v>437.93</v>
      </c>
      <c r="D3244" s="122">
        <v>720.25</v>
      </c>
      <c r="E3244" s="122">
        <f t="shared" si="106"/>
        <v>99.757617728531855</v>
      </c>
      <c r="F3244" s="77">
        <v>5.8</v>
      </c>
      <c r="G3244" s="77">
        <v>0</v>
      </c>
      <c r="H3244" s="77">
        <v>0</v>
      </c>
      <c r="J3244" s="77">
        <f t="shared" si="105"/>
        <v>5.8</v>
      </c>
      <c r="K3244" s="103">
        <v>4.33</v>
      </c>
      <c r="L3244" s="104">
        <v>3.09</v>
      </c>
      <c r="M3244" s="105">
        <v>0</v>
      </c>
      <c r="N3244" s="76">
        <f t="shared" si="103"/>
        <v>4.3299999999999725</v>
      </c>
    </row>
    <row r="3245" spans="1:14" x14ac:dyDescent="0.25">
      <c r="A3245" s="100">
        <v>2206</v>
      </c>
      <c r="B3245" s="107">
        <v>35809</v>
      </c>
      <c r="C3245" s="121">
        <v>437.87</v>
      </c>
      <c r="D3245" s="122">
        <v>718.78</v>
      </c>
      <c r="E3245" s="122">
        <f t="shared" si="106"/>
        <v>99.554016620498615</v>
      </c>
      <c r="F3245" s="77">
        <v>4</v>
      </c>
      <c r="G3245" s="77">
        <v>0</v>
      </c>
      <c r="H3245" s="77">
        <v>0</v>
      </c>
      <c r="J3245" s="77">
        <f t="shared" si="105"/>
        <v>4</v>
      </c>
      <c r="K3245" s="103">
        <v>4</v>
      </c>
      <c r="L3245" s="104">
        <v>2.31</v>
      </c>
      <c r="M3245" s="105">
        <v>0</v>
      </c>
      <c r="N3245" s="76">
        <f t="shared" si="103"/>
        <v>4</v>
      </c>
    </row>
    <row r="3246" spans="1:14" x14ac:dyDescent="0.25">
      <c r="A3246" s="100">
        <v>2207</v>
      </c>
      <c r="B3246" s="107">
        <v>35810</v>
      </c>
      <c r="C3246" s="121">
        <v>437.87</v>
      </c>
      <c r="D3246" s="122">
        <v>718.78</v>
      </c>
      <c r="E3246" s="122">
        <f t="shared" si="106"/>
        <v>99.554016620498615</v>
      </c>
      <c r="F3246" s="77">
        <v>5.09</v>
      </c>
      <c r="G3246" s="77">
        <v>0</v>
      </c>
      <c r="H3246" s="77">
        <v>0</v>
      </c>
      <c r="J3246" s="77">
        <f t="shared" si="105"/>
        <v>5.09</v>
      </c>
      <c r="K3246" s="103">
        <v>4.8499999999999996</v>
      </c>
      <c r="L3246" s="104">
        <v>2.88</v>
      </c>
      <c r="M3246" s="105">
        <v>0</v>
      </c>
      <c r="N3246" s="76">
        <f t="shared" si="103"/>
        <v>4.8499999999999908</v>
      </c>
    </row>
    <row r="3247" spans="1:14" x14ac:dyDescent="0.25">
      <c r="A3247" s="100">
        <v>2208</v>
      </c>
      <c r="B3247" s="107">
        <v>35811</v>
      </c>
      <c r="C3247" s="121">
        <v>437.86</v>
      </c>
      <c r="D3247" s="122">
        <v>718.54</v>
      </c>
      <c r="E3247" s="122">
        <f t="shared" si="106"/>
        <v>99.520775623268705</v>
      </c>
      <c r="F3247" s="77">
        <v>6.49</v>
      </c>
      <c r="G3247" s="77">
        <v>0</v>
      </c>
      <c r="H3247" s="77">
        <v>0</v>
      </c>
      <c r="J3247" s="77">
        <f t="shared" si="105"/>
        <v>6.49</v>
      </c>
      <c r="K3247" s="103">
        <v>4.05</v>
      </c>
      <c r="L3247" s="104">
        <v>3.58</v>
      </c>
      <c r="M3247" s="105">
        <v>0</v>
      </c>
      <c r="N3247" s="76">
        <f t="shared" si="103"/>
        <v>4.0500000000000593</v>
      </c>
    </row>
    <row r="3248" spans="1:14" x14ac:dyDescent="0.25">
      <c r="A3248" s="100">
        <v>2209</v>
      </c>
      <c r="B3248" s="107">
        <v>35812</v>
      </c>
      <c r="C3248" s="121">
        <v>437.76</v>
      </c>
      <c r="D3248" s="122">
        <v>716.1</v>
      </c>
      <c r="E3248" s="122">
        <f t="shared" si="106"/>
        <v>99.18282548476455</v>
      </c>
      <c r="F3248" s="77">
        <v>6.6</v>
      </c>
      <c r="G3248" s="77">
        <v>0</v>
      </c>
      <c r="H3248" s="77">
        <v>0</v>
      </c>
      <c r="J3248" s="77">
        <f t="shared" si="105"/>
        <v>6.6</v>
      </c>
      <c r="K3248" s="103">
        <v>3.42</v>
      </c>
      <c r="L3248" s="104">
        <v>3.62</v>
      </c>
      <c r="M3248" s="105">
        <v>0</v>
      </c>
      <c r="N3248" s="76">
        <f t="shared" si="103"/>
        <v>3.419999999999936</v>
      </c>
    </row>
    <row r="3249" spans="1:14" x14ac:dyDescent="0.25">
      <c r="A3249" s="100">
        <v>2210</v>
      </c>
      <c r="B3249" s="107">
        <v>35813</v>
      </c>
      <c r="C3249" s="121">
        <v>437.63</v>
      </c>
      <c r="D3249" s="122">
        <v>712.92</v>
      </c>
      <c r="E3249" s="122">
        <f t="shared" si="106"/>
        <v>98.742382271468145</v>
      </c>
      <c r="F3249" s="77">
        <v>4.3600000000000003</v>
      </c>
      <c r="G3249" s="77">
        <v>0</v>
      </c>
      <c r="H3249" s="77">
        <v>0</v>
      </c>
      <c r="J3249" s="77">
        <f t="shared" si="105"/>
        <v>4.3600000000000003</v>
      </c>
      <c r="K3249" s="103">
        <v>2.89</v>
      </c>
      <c r="L3249" s="104">
        <v>2.38</v>
      </c>
      <c r="M3249" s="105">
        <v>0</v>
      </c>
      <c r="N3249" s="76">
        <f t="shared" si="103"/>
        <v>2.8900000000000867</v>
      </c>
    </row>
    <row r="3250" spans="1:14" x14ac:dyDescent="0.25">
      <c r="A3250" s="100">
        <v>2211</v>
      </c>
      <c r="B3250" s="107">
        <v>35814</v>
      </c>
      <c r="C3250" s="121">
        <v>437.57</v>
      </c>
      <c r="D3250" s="122">
        <v>711.45</v>
      </c>
      <c r="E3250" s="122">
        <f t="shared" si="106"/>
        <v>98.538781163434905</v>
      </c>
      <c r="F3250" s="77">
        <v>6.47</v>
      </c>
      <c r="G3250" s="77">
        <v>0</v>
      </c>
      <c r="H3250" s="77">
        <v>0</v>
      </c>
      <c r="J3250" s="77">
        <f t="shared" si="105"/>
        <v>6.47</v>
      </c>
      <c r="K3250" s="103">
        <v>3.04</v>
      </c>
      <c r="L3250" s="104">
        <v>3.53</v>
      </c>
      <c r="M3250" s="105">
        <v>0</v>
      </c>
      <c r="N3250" s="76">
        <f t="shared" si="103"/>
        <v>3.0399999999999361</v>
      </c>
    </row>
    <row r="3251" spans="1:14" x14ac:dyDescent="0.25">
      <c r="A3251" s="100">
        <v>2212</v>
      </c>
      <c r="B3251" s="107">
        <v>35815</v>
      </c>
      <c r="C3251" s="121">
        <v>437.43</v>
      </c>
      <c r="D3251" s="122">
        <v>708.02</v>
      </c>
      <c r="E3251" s="122">
        <f t="shared" si="106"/>
        <v>98.063711911357345</v>
      </c>
      <c r="F3251" s="77">
        <v>6.36</v>
      </c>
      <c r="G3251" s="77">
        <v>0</v>
      </c>
      <c r="H3251" s="77">
        <v>0</v>
      </c>
      <c r="J3251" s="77">
        <f t="shared" si="105"/>
        <v>6.36</v>
      </c>
      <c r="K3251" s="103">
        <v>2.76</v>
      </c>
      <c r="L3251" s="104">
        <v>3.51</v>
      </c>
      <c r="M3251" s="105">
        <v>0</v>
      </c>
      <c r="N3251" s="76">
        <f t="shared" si="103"/>
        <v>2.7599999999999776</v>
      </c>
    </row>
    <row r="3252" spans="1:14" x14ac:dyDescent="0.25">
      <c r="A3252" s="100">
        <v>2213</v>
      </c>
      <c r="B3252" s="107">
        <v>35816</v>
      </c>
      <c r="C3252" s="121">
        <v>437.28</v>
      </c>
      <c r="D3252" s="122">
        <v>704.42</v>
      </c>
      <c r="E3252" s="122">
        <f t="shared" si="106"/>
        <v>97.565096952908576</v>
      </c>
      <c r="F3252" s="77">
        <v>6.54</v>
      </c>
      <c r="G3252" s="77">
        <v>0</v>
      </c>
      <c r="H3252" s="77">
        <v>0</v>
      </c>
      <c r="J3252" s="77">
        <f t="shared" si="105"/>
        <v>6.54</v>
      </c>
      <c r="K3252" s="103">
        <v>3.37</v>
      </c>
      <c r="L3252" s="104">
        <v>4.01</v>
      </c>
      <c r="M3252" s="105">
        <v>0</v>
      </c>
      <c r="N3252" s="76">
        <f t="shared" si="103"/>
        <v>3.370000000000041</v>
      </c>
    </row>
    <row r="3253" spans="1:14" x14ac:dyDescent="0.25">
      <c r="A3253" s="100">
        <v>2214</v>
      </c>
      <c r="B3253" s="107">
        <v>35817</v>
      </c>
      <c r="C3253" s="121">
        <v>437.15</v>
      </c>
      <c r="D3253" s="122">
        <v>701.25</v>
      </c>
      <c r="E3253" s="122">
        <f t="shared" si="106"/>
        <v>97.12603878116343</v>
      </c>
      <c r="F3253" s="77">
        <v>5.05</v>
      </c>
      <c r="G3253" s="77">
        <v>0</v>
      </c>
      <c r="H3253" s="77">
        <v>0</v>
      </c>
      <c r="J3253" s="77">
        <f t="shared" si="105"/>
        <v>5.05</v>
      </c>
      <c r="K3253" s="103">
        <v>3.05</v>
      </c>
      <c r="L3253" s="104">
        <v>3.08</v>
      </c>
      <c r="M3253" s="105">
        <v>0</v>
      </c>
      <c r="N3253" s="76">
        <f t="shared" si="103"/>
        <v>2.5999999999999543</v>
      </c>
    </row>
    <row r="3254" spans="1:14" x14ac:dyDescent="0.25">
      <c r="A3254" s="100">
        <v>2215</v>
      </c>
      <c r="B3254" s="107">
        <v>35818</v>
      </c>
      <c r="C3254" s="121">
        <v>437.05</v>
      </c>
      <c r="D3254" s="122">
        <v>698.8</v>
      </c>
      <c r="E3254" s="122">
        <f t="shared" si="106"/>
        <v>96.78670360110803</v>
      </c>
      <c r="F3254" s="77">
        <v>5.75</v>
      </c>
      <c r="G3254" s="77">
        <v>0</v>
      </c>
      <c r="H3254" s="77">
        <v>0</v>
      </c>
      <c r="J3254" s="77">
        <f t="shared" si="105"/>
        <v>5.75</v>
      </c>
      <c r="K3254" s="103">
        <v>4.08</v>
      </c>
      <c r="L3254" s="104">
        <v>3.05</v>
      </c>
      <c r="M3254" s="105">
        <v>0</v>
      </c>
      <c r="N3254" s="76">
        <f t="shared" si="103"/>
        <v>4.07000000000005</v>
      </c>
    </row>
    <row r="3255" spans="1:14" x14ac:dyDescent="0.25">
      <c r="A3255" s="100">
        <v>2216</v>
      </c>
      <c r="B3255" s="107">
        <v>35819</v>
      </c>
      <c r="C3255" s="121">
        <v>436.98</v>
      </c>
      <c r="D3255" s="122">
        <v>697.12</v>
      </c>
      <c r="E3255" s="122">
        <f t="shared" si="106"/>
        <v>96.554016620498615</v>
      </c>
      <c r="F3255" s="77">
        <v>6.49</v>
      </c>
      <c r="G3255" s="77">
        <v>0</v>
      </c>
      <c r="H3255" s="77">
        <v>0</v>
      </c>
      <c r="J3255" s="77">
        <f t="shared" si="105"/>
        <v>6.49</v>
      </c>
      <c r="K3255" s="103">
        <v>2.41</v>
      </c>
      <c r="L3255" s="104">
        <v>3.59</v>
      </c>
      <c r="M3255" s="105">
        <v>0</v>
      </c>
      <c r="N3255" s="76">
        <f t="shared" si="103"/>
        <v>2.4099999999999593</v>
      </c>
    </row>
    <row r="3256" spans="1:14" x14ac:dyDescent="0.25">
      <c r="A3256" s="100">
        <v>2217</v>
      </c>
      <c r="B3256" s="107">
        <v>35820</v>
      </c>
      <c r="C3256" s="121">
        <v>436.81</v>
      </c>
      <c r="D3256" s="122">
        <v>693.04</v>
      </c>
      <c r="E3256" s="122">
        <f t="shared" si="106"/>
        <v>95.988919667590025</v>
      </c>
      <c r="F3256" s="77">
        <v>5.44</v>
      </c>
      <c r="G3256" s="77">
        <v>0</v>
      </c>
      <c r="H3256" s="77">
        <v>0</v>
      </c>
      <c r="J3256" s="77">
        <f t="shared" si="105"/>
        <v>5.44</v>
      </c>
      <c r="K3256" s="103">
        <v>2.34</v>
      </c>
      <c r="L3256" s="104">
        <v>3.94</v>
      </c>
      <c r="M3256" s="105">
        <v>4.8</v>
      </c>
      <c r="N3256" s="76">
        <f t="shared" si="103"/>
        <v>2.3400000000000913</v>
      </c>
    </row>
    <row r="3257" spans="1:14" x14ac:dyDescent="0.25">
      <c r="A3257" s="100">
        <v>2218</v>
      </c>
      <c r="B3257" s="107">
        <v>35821</v>
      </c>
      <c r="C3257" s="121">
        <v>436.68</v>
      </c>
      <c r="D3257" s="122">
        <v>689.94</v>
      </c>
      <c r="E3257" s="122">
        <f t="shared" si="106"/>
        <v>95.55955678670361</v>
      </c>
      <c r="F3257" s="77">
        <v>6.08</v>
      </c>
      <c r="G3257" s="77">
        <v>0</v>
      </c>
      <c r="H3257" s="77">
        <v>0</v>
      </c>
      <c r="J3257" s="77">
        <f t="shared" si="105"/>
        <v>6.08</v>
      </c>
      <c r="K3257" s="103">
        <v>2.48</v>
      </c>
      <c r="L3257" s="104">
        <v>3.34</v>
      </c>
      <c r="M3257" s="105">
        <v>2.8</v>
      </c>
      <c r="N3257" s="76">
        <f t="shared" si="103"/>
        <v>2.4799999999999773</v>
      </c>
    </row>
    <row r="3258" spans="1:14" x14ac:dyDescent="0.25">
      <c r="A3258" s="100">
        <v>2219</v>
      </c>
      <c r="B3258" s="107">
        <v>35822</v>
      </c>
      <c r="C3258" s="121">
        <v>436.52</v>
      </c>
      <c r="D3258" s="122">
        <v>686.34</v>
      </c>
      <c r="E3258" s="122">
        <f t="shared" si="106"/>
        <v>95.060941828254855</v>
      </c>
      <c r="F3258" s="77">
        <v>5.14</v>
      </c>
      <c r="G3258" s="77">
        <v>0</v>
      </c>
      <c r="H3258" s="77">
        <v>0</v>
      </c>
      <c r="J3258" s="77">
        <f t="shared" si="105"/>
        <v>5.14</v>
      </c>
      <c r="K3258" s="103">
        <v>2.1</v>
      </c>
      <c r="L3258" s="104">
        <v>2.97</v>
      </c>
      <c r="M3258" s="105">
        <v>0</v>
      </c>
      <c r="N3258" s="76">
        <f t="shared" si="103"/>
        <v>2.0999999999999224</v>
      </c>
    </row>
    <row r="3259" spans="1:14" x14ac:dyDescent="0.25">
      <c r="A3259" s="100">
        <v>2220</v>
      </c>
      <c r="B3259" s="107">
        <v>35823</v>
      </c>
      <c r="C3259" s="121">
        <v>436.4</v>
      </c>
      <c r="D3259" s="122">
        <v>683.3</v>
      </c>
      <c r="E3259" s="122">
        <f t="shared" si="106"/>
        <v>94.639889196675895</v>
      </c>
      <c r="F3259" s="77">
        <v>4.1900000000000004</v>
      </c>
      <c r="G3259" s="77">
        <v>0</v>
      </c>
      <c r="H3259" s="77">
        <v>0</v>
      </c>
      <c r="J3259" s="77">
        <f t="shared" si="105"/>
        <v>4.1900000000000004</v>
      </c>
      <c r="K3259" s="103">
        <v>1.56</v>
      </c>
      <c r="L3259" s="104">
        <v>2.93</v>
      </c>
      <c r="M3259" s="105">
        <v>0</v>
      </c>
      <c r="N3259" s="76">
        <f t="shared" si="103"/>
        <v>1.5600000000000049</v>
      </c>
    </row>
    <row r="3260" spans="1:14" x14ac:dyDescent="0.25">
      <c r="A3260" s="100">
        <v>2221</v>
      </c>
      <c r="B3260" s="107">
        <v>35824</v>
      </c>
      <c r="C3260" s="121">
        <v>436.29</v>
      </c>
      <c r="D3260" s="122">
        <v>680.67</v>
      </c>
      <c r="E3260" s="122">
        <f t="shared" si="106"/>
        <v>94.275623268698055</v>
      </c>
      <c r="F3260" s="77">
        <v>5.68</v>
      </c>
      <c r="G3260" s="77">
        <v>0</v>
      </c>
      <c r="H3260" s="77">
        <v>0</v>
      </c>
      <c r="J3260" s="77">
        <f t="shared" si="105"/>
        <v>5.68</v>
      </c>
      <c r="K3260" s="103">
        <v>1.69</v>
      </c>
      <c r="L3260" s="104">
        <v>2.64</v>
      </c>
      <c r="M3260" s="105">
        <v>0</v>
      </c>
      <c r="N3260" s="76">
        <f t="shared" si="103"/>
        <v>1.6899999999999906</v>
      </c>
    </row>
    <row r="3261" spans="1:14" x14ac:dyDescent="0.25">
      <c r="A3261" s="100">
        <v>2222</v>
      </c>
      <c r="B3261" s="107">
        <v>35825</v>
      </c>
      <c r="C3261" s="121">
        <v>436.12</v>
      </c>
      <c r="D3261" s="122">
        <v>676.68</v>
      </c>
      <c r="E3261" s="122">
        <f t="shared" si="106"/>
        <v>93.722991689750685</v>
      </c>
      <c r="F3261" s="77">
        <v>6.01</v>
      </c>
      <c r="G3261" s="77">
        <v>0</v>
      </c>
      <c r="H3261" s="77">
        <v>0</v>
      </c>
      <c r="J3261" s="77">
        <f t="shared" si="105"/>
        <v>6.01</v>
      </c>
      <c r="K3261" s="103">
        <v>1.79</v>
      </c>
      <c r="L3261" s="104">
        <v>3.43</v>
      </c>
      <c r="M3261" s="105">
        <v>0</v>
      </c>
      <c r="N3261" s="76">
        <f t="shared" si="103"/>
        <v>1.7900000000000862</v>
      </c>
    </row>
    <row r="3262" spans="1:14" x14ac:dyDescent="0.25">
      <c r="A3262" s="100">
        <v>2223</v>
      </c>
      <c r="B3262" s="107">
        <v>35826</v>
      </c>
      <c r="C3262" s="121">
        <v>435.94</v>
      </c>
      <c r="D3262" s="122">
        <v>672.46</v>
      </c>
      <c r="E3262" s="122">
        <f t="shared" si="106"/>
        <v>93.13850415512465</v>
      </c>
      <c r="F3262" s="77">
        <v>2.93</v>
      </c>
      <c r="G3262" s="77">
        <v>0</v>
      </c>
      <c r="H3262" s="77">
        <v>0</v>
      </c>
      <c r="J3262" s="77">
        <f t="shared" si="105"/>
        <v>2.93</v>
      </c>
      <c r="K3262" s="103">
        <v>1.79</v>
      </c>
      <c r="L3262" s="104"/>
      <c r="M3262" s="105">
        <v>0</v>
      </c>
      <c r="N3262" s="76">
        <f t="shared" si="103"/>
        <v>-0.32999999999999075</v>
      </c>
    </row>
    <row r="3263" spans="1:14" x14ac:dyDescent="0.25">
      <c r="A3263" s="100">
        <v>2224</v>
      </c>
      <c r="B3263" s="107">
        <v>35827</v>
      </c>
      <c r="C3263" s="121">
        <v>435.8</v>
      </c>
      <c r="D3263" s="122">
        <v>669.2</v>
      </c>
      <c r="E3263" s="122">
        <f t="shared" si="106"/>
        <v>92.686980609418285</v>
      </c>
      <c r="F3263" s="77">
        <v>4.6399999999999997</v>
      </c>
      <c r="G3263" s="77">
        <v>0</v>
      </c>
      <c r="H3263" s="77">
        <v>0</v>
      </c>
      <c r="J3263" s="77">
        <f t="shared" si="105"/>
        <v>4.6399999999999997</v>
      </c>
      <c r="K3263" s="103">
        <v>2.1</v>
      </c>
      <c r="L3263" s="104">
        <v>2.64</v>
      </c>
      <c r="M3263" s="105">
        <v>0</v>
      </c>
      <c r="N3263" s="76">
        <f t="shared" si="103"/>
        <v>2.0999999999999224</v>
      </c>
    </row>
    <row r="3264" spans="1:14" x14ac:dyDescent="0.25">
      <c r="A3264" s="100">
        <v>2225</v>
      </c>
      <c r="B3264" s="107">
        <v>35828</v>
      </c>
      <c r="C3264" s="121">
        <v>435.69</v>
      </c>
      <c r="D3264" s="122">
        <v>666.66</v>
      </c>
      <c r="E3264" s="122">
        <f t="shared" si="106"/>
        <v>92.335180055401651</v>
      </c>
      <c r="F3264" s="77">
        <v>5.94</v>
      </c>
      <c r="G3264" s="77">
        <v>0</v>
      </c>
      <c r="H3264" s="77">
        <v>0</v>
      </c>
      <c r="J3264" s="77">
        <f t="shared" si="105"/>
        <v>5.94</v>
      </c>
      <c r="K3264" s="103">
        <v>1.94</v>
      </c>
      <c r="L3264" s="104">
        <v>3.3</v>
      </c>
      <c r="M3264" s="105">
        <v>0</v>
      </c>
      <c r="N3264" s="76">
        <f t="shared" si="103"/>
        <v>1.9400000000000004</v>
      </c>
    </row>
    <row r="3265" spans="1:14" x14ac:dyDescent="0.25">
      <c r="A3265" s="100">
        <v>2226</v>
      </c>
      <c r="B3265" s="107">
        <v>35829</v>
      </c>
      <c r="C3265" s="121">
        <v>435.52</v>
      </c>
      <c r="D3265" s="122">
        <v>662.66</v>
      </c>
      <c r="E3265" s="122">
        <f t="shared" si="106"/>
        <v>91.78116343490305</v>
      </c>
      <c r="F3265" s="77">
        <v>5.31</v>
      </c>
      <c r="G3265" s="77">
        <v>0</v>
      </c>
      <c r="H3265" s="77">
        <v>0</v>
      </c>
      <c r="J3265" s="77">
        <f t="shared" si="105"/>
        <v>5.31</v>
      </c>
      <c r="K3265" s="103">
        <v>2.09</v>
      </c>
      <c r="L3265" s="104">
        <v>2.89</v>
      </c>
      <c r="M3265" s="105">
        <v>0</v>
      </c>
      <c r="N3265" s="76">
        <f t="shared" si="103"/>
        <v>2.090000000000086</v>
      </c>
    </row>
    <row r="3266" spans="1:14" x14ac:dyDescent="0.25">
      <c r="A3266" s="100">
        <v>2227</v>
      </c>
      <c r="B3266" s="107">
        <v>35830</v>
      </c>
      <c r="C3266" s="121">
        <v>435.38</v>
      </c>
      <c r="D3266" s="122">
        <v>659.44</v>
      </c>
      <c r="E3266" s="122">
        <f t="shared" si="106"/>
        <v>91.335180055401665</v>
      </c>
      <c r="F3266" s="77">
        <v>3.86</v>
      </c>
      <c r="G3266" s="77">
        <v>0</v>
      </c>
      <c r="H3266" s="77">
        <v>0</v>
      </c>
      <c r="J3266" s="77">
        <f t="shared" si="105"/>
        <v>3.86</v>
      </c>
      <c r="K3266" s="103">
        <v>1.79</v>
      </c>
      <c r="L3266" s="104">
        <v>2.0299999999999998</v>
      </c>
      <c r="M3266" s="105">
        <v>0</v>
      </c>
      <c r="N3266" s="76">
        <f t="shared" si="103"/>
        <v>1.7899999999999499</v>
      </c>
    </row>
    <row r="3267" spans="1:14" x14ac:dyDescent="0.25">
      <c r="A3267" s="100">
        <v>2228</v>
      </c>
      <c r="B3267" s="107">
        <v>35831</v>
      </c>
      <c r="C3267" s="121">
        <v>435.29</v>
      </c>
      <c r="D3267" s="122">
        <v>657.37</v>
      </c>
      <c r="E3267" s="122">
        <f t="shared" si="106"/>
        <v>91.04847645429362</v>
      </c>
      <c r="F3267" s="77">
        <v>4.42</v>
      </c>
      <c r="G3267" s="77">
        <v>0</v>
      </c>
      <c r="H3267" s="77">
        <v>0</v>
      </c>
      <c r="J3267" s="77">
        <f t="shared" si="105"/>
        <v>4.42</v>
      </c>
      <c r="K3267" s="103">
        <v>2.35</v>
      </c>
      <c r="L3267" s="104">
        <v>2.2599999999999998</v>
      </c>
      <c r="M3267" s="105">
        <v>0</v>
      </c>
      <c r="N3267" s="76">
        <f t="shared" si="103"/>
        <v>2.3499999999999499</v>
      </c>
    </row>
    <row r="3268" spans="1:14" x14ac:dyDescent="0.25">
      <c r="A3268" s="100">
        <v>2229</v>
      </c>
      <c r="B3268" s="107">
        <v>35832</v>
      </c>
      <c r="C3268" s="121">
        <v>435.2</v>
      </c>
      <c r="D3268" s="122">
        <v>655.29999999999995</v>
      </c>
      <c r="E3268" s="122">
        <f t="shared" si="106"/>
        <v>90.76177285318559</v>
      </c>
      <c r="F3268" s="77">
        <v>4.92</v>
      </c>
      <c r="G3268" s="77">
        <v>0</v>
      </c>
      <c r="H3268" s="77">
        <v>0</v>
      </c>
      <c r="J3268" s="77">
        <f t="shared" si="105"/>
        <v>4.92</v>
      </c>
      <c r="K3268" s="103">
        <v>0.64</v>
      </c>
      <c r="L3268" s="104">
        <v>3.35</v>
      </c>
      <c r="M3268" s="105">
        <v>0</v>
      </c>
      <c r="N3268" s="76">
        <f t="shared" si="103"/>
        <v>0.64000000000002721</v>
      </c>
    </row>
    <row r="3269" spans="1:14" x14ac:dyDescent="0.25">
      <c r="A3269" s="100">
        <v>2230</v>
      </c>
      <c r="B3269" s="107">
        <v>35833</v>
      </c>
      <c r="C3269" s="121">
        <v>435.01</v>
      </c>
      <c r="D3269" s="122">
        <v>651.02</v>
      </c>
      <c r="E3269" s="122">
        <f t="shared" si="106"/>
        <v>90.16897506925207</v>
      </c>
      <c r="F3269" s="77">
        <v>4.49</v>
      </c>
      <c r="G3269" s="77">
        <v>0</v>
      </c>
      <c r="H3269" s="77">
        <v>0</v>
      </c>
      <c r="J3269" s="77">
        <f t="shared" si="105"/>
        <v>4.49</v>
      </c>
      <c r="K3269" s="103">
        <v>0.65</v>
      </c>
      <c r="L3269" s="104">
        <v>2.58</v>
      </c>
      <c r="M3269" s="105">
        <v>1.8</v>
      </c>
      <c r="N3269" s="76">
        <f t="shared" si="103"/>
        <v>0.64999999999996838</v>
      </c>
    </row>
    <row r="3270" spans="1:14" x14ac:dyDescent="0.25">
      <c r="A3270" s="100">
        <v>2231</v>
      </c>
      <c r="B3270" s="107">
        <v>35834</v>
      </c>
      <c r="C3270" s="121">
        <v>434.84</v>
      </c>
      <c r="D3270" s="122">
        <v>647.17999999999995</v>
      </c>
      <c r="E3270" s="122">
        <f t="shared" si="106"/>
        <v>89.637119113573405</v>
      </c>
      <c r="F3270" s="77">
        <v>3.56</v>
      </c>
      <c r="G3270" s="77">
        <v>0</v>
      </c>
      <c r="H3270" s="77">
        <v>0</v>
      </c>
      <c r="J3270" s="77">
        <f t="shared" si="105"/>
        <v>3.56</v>
      </c>
      <c r="K3270" s="103">
        <v>0.92</v>
      </c>
      <c r="L3270" s="104">
        <v>1.75</v>
      </c>
      <c r="M3270" s="105">
        <v>0.5</v>
      </c>
      <c r="N3270" s="76">
        <f t="shared" si="103"/>
        <v>0.9200000000000137</v>
      </c>
    </row>
    <row r="3271" spans="1:14" x14ac:dyDescent="0.25">
      <c r="A3271" s="100">
        <v>2232</v>
      </c>
      <c r="B3271" s="107">
        <v>35835</v>
      </c>
      <c r="C3271" s="121">
        <v>434.72</v>
      </c>
      <c r="D3271" s="122">
        <v>644.54</v>
      </c>
      <c r="E3271" s="122">
        <f t="shared" si="106"/>
        <v>89.27146814404432</v>
      </c>
      <c r="F3271" s="77">
        <v>5</v>
      </c>
      <c r="G3271" s="77">
        <v>0</v>
      </c>
      <c r="H3271" s="77">
        <v>0</v>
      </c>
      <c r="J3271" s="77">
        <f t="shared" si="105"/>
        <v>5</v>
      </c>
      <c r="K3271" s="103">
        <v>0.28000000000000003</v>
      </c>
      <c r="L3271" s="104">
        <v>2.76</v>
      </c>
      <c r="M3271" s="105">
        <v>0</v>
      </c>
      <c r="N3271" s="76">
        <f t="shared" si="103"/>
        <v>0.2800000000000864</v>
      </c>
    </row>
    <row r="3272" spans="1:14" x14ac:dyDescent="0.25">
      <c r="A3272" s="100">
        <v>2233</v>
      </c>
      <c r="B3272" s="107">
        <v>35836</v>
      </c>
      <c r="C3272" s="121">
        <v>434.51</v>
      </c>
      <c r="D3272" s="122">
        <v>639.82000000000005</v>
      </c>
      <c r="E3272" s="122">
        <f t="shared" si="106"/>
        <v>88.61772853185596</v>
      </c>
      <c r="F3272" s="77">
        <v>3.29</v>
      </c>
      <c r="G3272" s="77">
        <v>0</v>
      </c>
      <c r="H3272" s="77">
        <v>0</v>
      </c>
      <c r="J3272" s="77">
        <f t="shared" si="105"/>
        <v>3.29</v>
      </c>
      <c r="K3272" s="103">
        <v>0.23</v>
      </c>
      <c r="L3272" s="104">
        <v>1.94</v>
      </c>
      <c r="M3272" s="105">
        <v>0</v>
      </c>
      <c r="N3272" s="76">
        <f t="shared" ref="N3272:N3335" si="107">+D3273-D3272+J3272</f>
        <v>-0.23000000000009546</v>
      </c>
    </row>
    <row r="3273" spans="1:14" x14ac:dyDescent="0.25">
      <c r="A3273" s="100">
        <v>2234</v>
      </c>
      <c r="B3273" s="107">
        <v>35837</v>
      </c>
      <c r="C3273" s="121">
        <v>434.35</v>
      </c>
      <c r="D3273" s="122">
        <v>636.29999999999995</v>
      </c>
      <c r="E3273" s="122">
        <f t="shared" si="106"/>
        <v>88.130193905817166</v>
      </c>
      <c r="F3273" s="77">
        <v>3.83</v>
      </c>
      <c r="G3273" s="77">
        <v>0</v>
      </c>
      <c r="H3273" s="77">
        <v>0</v>
      </c>
      <c r="J3273" s="77">
        <f t="shared" si="105"/>
        <v>3.83</v>
      </c>
      <c r="K3273" s="103">
        <v>0.84</v>
      </c>
      <c r="L3273" s="104">
        <v>1.98</v>
      </c>
      <c r="M3273" s="105">
        <v>1.2</v>
      </c>
      <c r="N3273" s="76">
        <f t="shared" si="107"/>
        <v>0.83999999999999098</v>
      </c>
    </row>
    <row r="3274" spans="1:14" x14ac:dyDescent="0.25">
      <c r="A3274" s="100">
        <v>2235</v>
      </c>
      <c r="B3274" s="107">
        <v>35838</v>
      </c>
      <c r="C3274" s="121">
        <v>434.21</v>
      </c>
      <c r="D3274" s="122">
        <v>633.30999999999995</v>
      </c>
      <c r="E3274" s="122">
        <f t="shared" si="106"/>
        <v>87.716066481994446</v>
      </c>
      <c r="F3274" s="77">
        <v>3.16</v>
      </c>
      <c r="G3274" s="77">
        <v>0</v>
      </c>
      <c r="H3274" s="77">
        <v>0</v>
      </c>
      <c r="J3274" s="77">
        <f t="shared" si="105"/>
        <v>3.16</v>
      </c>
      <c r="K3274" s="103">
        <v>1.19</v>
      </c>
      <c r="L3274" s="104">
        <v>1.54</v>
      </c>
      <c r="M3274" s="105">
        <v>0</v>
      </c>
      <c r="N3274" s="76">
        <f t="shared" si="107"/>
        <v>1.1900000000000865</v>
      </c>
    </row>
    <row r="3275" spans="1:14" x14ac:dyDescent="0.25">
      <c r="A3275" s="100">
        <v>2236</v>
      </c>
      <c r="B3275" s="107">
        <v>35839</v>
      </c>
      <c r="C3275" s="121">
        <v>434.12</v>
      </c>
      <c r="D3275" s="122">
        <v>631.34</v>
      </c>
      <c r="E3275" s="122">
        <f t="shared" si="106"/>
        <v>87.443213296398895</v>
      </c>
      <c r="F3275" s="77">
        <v>3.65</v>
      </c>
      <c r="G3275" s="77">
        <v>0</v>
      </c>
      <c r="H3275" s="77">
        <v>0</v>
      </c>
      <c r="J3275" s="77">
        <f t="shared" si="105"/>
        <v>3.65</v>
      </c>
      <c r="K3275" s="103">
        <v>0.25</v>
      </c>
      <c r="L3275" s="104">
        <v>1.87</v>
      </c>
      <c r="M3275" s="105">
        <v>0</v>
      </c>
      <c r="N3275" s="76">
        <f t="shared" si="107"/>
        <v>0.3499999999999317</v>
      </c>
    </row>
    <row r="3276" spans="1:14" x14ac:dyDescent="0.25">
      <c r="A3276" s="100">
        <v>2237</v>
      </c>
      <c r="B3276" s="107">
        <v>35840</v>
      </c>
      <c r="C3276" s="121">
        <v>433.97</v>
      </c>
      <c r="D3276" s="122">
        <v>628.04</v>
      </c>
      <c r="E3276" s="122">
        <f t="shared" si="106"/>
        <v>86.986149584487521</v>
      </c>
      <c r="F3276" s="77">
        <v>4.01</v>
      </c>
      <c r="G3276" s="77">
        <v>0</v>
      </c>
      <c r="H3276" s="77">
        <v>0</v>
      </c>
      <c r="J3276" s="77">
        <f t="shared" si="105"/>
        <v>4.01</v>
      </c>
      <c r="K3276" s="103">
        <v>1</v>
      </c>
      <c r="L3276" s="104">
        <v>2.0099999999999998</v>
      </c>
      <c r="M3276" s="105">
        <v>0</v>
      </c>
      <c r="N3276" s="76">
        <f t="shared" si="107"/>
        <v>1.0000000000000089</v>
      </c>
    </row>
    <row r="3277" spans="1:14" x14ac:dyDescent="0.25">
      <c r="A3277" s="100">
        <v>2238</v>
      </c>
      <c r="B3277" s="107">
        <v>35841</v>
      </c>
      <c r="C3277" s="121">
        <v>433.83</v>
      </c>
      <c r="D3277" s="122">
        <v>625.03</v>
      </c>
      <c r="E3277" s="122">
        <f t="shared" si="106"/>
        <v>86.569252077562325</v>
      </c>
      <c r="F3277" s="77">
        <v>3.51</v>
      </c>
      <c r="G3277" s="77">
        <v>0</v>
      </c>
      <c r="H3277" s="77">
        <v>0</v>
      </c>
      <c r="J3277" s="77">
        <f t="shared" si="105"/>
        <v>3.51</v>
      </c>
      <c r="K3277" s="103">
        <v>0.68</v>
      </c>
      <c r="L3277" s="104">
        <v>1.93</v>
      </c>
      <c r="M3277" s="105">
        <v>0</v>
      </c>
      <c r="N3277" s="76">
        <f t="shared" si="107"/>
        <v>0.68000000000007255</v>
      </c>
    </row>
    <row r="3278" spans="1:14" x14ac:dyDescent="0.25">
      <c r="A3278" s="100">
        <v>2239</v>
      </c>
      <c r="B3278" s="107">
        <v>35842</v>
      </c>
      <c r="C3278" s="121">
        <v>433.7</v>
      </c>
      <c r="D3278" s="122">
        <v>622.20000000000005</v>
      </c>
      <c r="E3278" s="122">
        <f t="shared" si="106"/>
        <v>86.177285318559555</v>
      </c>
      <c r="F3278" s="77">
        <v>3.1</v>
      </c>
      <c r="G3278" s="77">
        <v>0</v>
      </c>
      <c r="H3278" s="77">
        <v>0</v>
      </c>
      <c r="J3278" s="77">
        <f t="shared" si="105"/>
        <v>3.1</v>
      </c>
      <c r="K3278" s="103">
        <v>0.34</v>
      </c>
      <c r="L3278" s="104">
        <v>1.77</v>
      </c>
      <c r="M3278" s="105">
        <v>0</v>
      </c>
      <c r="N3278" s="76">
        <f t="shared" si="107"/>
        <v>0.34000000000000918</v>
      </c>
    </row>
    <row r="3279" spans="1:14" x14ac:dyDescent="0.25">
      <c r="A3279" s="100">
        <v>2240</v>
      </c>
      <c r="B3279" s="107">
        <v>35843</v>
      </c>
      <c r="C3279" s="121">
        <v>433.57</v>
      </c>
      <c r="D3279" s="122">
        <v>619.44000000000005</v>
      </c>
      <c r="E3279" s="122">
        <f t="shared" si="106"/>
        <v>85.795013850415529</v>
      </c>
      <c r="F3279" s="77">
        <v>3.59</v>
      </c>
      <c r="G3279" s="77">
        <v>0</v>
      </c>
      <c r="H3279" s="77">
        <v>0</v>
      </c>
      <c r="J3279" s="77">
        <f t="shared" si="105"/>
        <v>3.59</v>
      </c>
      <c r="K3279" s="103">
        <v>0.55000000000000004</v>
      </c>
      <c r="L3279" s="104">
        <v>1.89</v>
      </c>
      <c r="M3279" s="105">
        <v>0</v>
      </c>
      <c r="N3279" s="76">
        <f t="shared" si="107"/>
        <v>0.57999999999989527</v>
      </c>
    </row>
    <row r="3280" spans="1:14" x14ac:dyDescent="0.25">
      <c r="A3280" s="100">
        <v>2241</v>
      </c>
      <c r="B3280" s="107">
        <v>35844</v>
      </c>
      <c r="C3280" s="121">
        <v>433.43</v>
      </c>
      <c r="D3280" s="122">
        <v>616.42999999999995</v>
      </c>
      <c r="E3280" s="122">
        <f t="shared" si="106"/>
        <v>85.378116343490291</v>
      </c>
      <c r="F3280" s="77">
        <v>3.15</v>
      </c>
      <c r="G3280" s="77">
        <v>0</v>
      </c>
      <c r="H3280" s="77">
        <v>0</v>
      </c>
      <c r="J3280" s="77">
        <f t="shared" si="105"/>
        <v>3.15</v>
      </c>
      <c r="K3280" s="103">
        <v>0.54</v>
      </c>
      <c r="L3280" s="104">
        <v>1.6</v>
      </c>
      <c r="M3280" s="105">
        <v>5</v>
      </c>
      <c r="N3280" s="76">
        <f t="shared" si="107"/>
        <v>0.54000000000009996</v>
      </c>
    </row>
    <row r="3281" spans="1:14" x14ac:dyDescent="0.25">
      <c r="A3281" s="100">
        <v>2242</v>
      </c>
      <c r="B3281" s="107">
        <v>35845</v>
      </c>
      <c r="C3281" s="121">
        <v>433.31</v>
      </c>
      <c r="D3281" s="122">
        <v>613.82000000000005</v>
      </c>
      <c r="E3281" s="122">
        <f t="shared" si="106"/>
        <v>85.016620498614969</v>
      </c>
      <c r="F3281" s="77">
        <v>3.44</v>
      </c>
      <c r="G3281" s="77">
        <v>0</v>
      </c>
      <c r="H3281" s="77">
        <v>0</v>
      </c>
      <c r="J3281" s="77">
        <f t="shared" si="105"/>
        <v>3.44</v>
      </c>
      <c r="K3281" s="103">
        <v>0.7</v>
      </c>
      <c r="L3281" s="104">
        <v>1.76</v>
      </c>
      <c r="M3281" s="105">
        <v>0</v>
      </c>
      <c r="N3281" s="76">
        <f t="shared" si="107"/>
        <v>0.69999999999999085</v>
      </c>
    </row>
    <row r="3282" spans="1:14" x14ac:dyDescent="0.25">
      <c r="A3282" s="100">
        <v>2243</v>
      </c>
      <c r="B3282" s="107">
        <v>35846</v>
      </c>
      <c r="C3282" s="121">
        <v>433.18</v>
      </c>
      <c r="D3282" s="122">
        <v>611.08000000000004</v>
      </c>
      <c r="E3282" s="122">
        <f t="shared" si="106"/>
        <v>84.637119113573405</v>
      </c>
      <c r="F3282" s="77">
        <v>3.6</v>
      </c>
      <c r="G3282" s="77">
        <v>0</v>
      </c>
      <c r="H3282" s="77">
        <v>0</v>
      </c>
      <c r="J3282" s="77">
        <f t="shared" si="105"/>
        <v>3.6</v>
      </c>
      <c r="K3282" s="103">
        <v>0.45</v>
      </c>
      <c r="L3282" s="104">
        <v>1.91</v>
      </c>
      <c r="M3282" s="105">
        <v>0</v>
      </c>
      <c r="N3282" s="76">
        <f t="shared" si="107"/>
        <v>0.44999999999990914</v>
      </c>
    </row>
    <row r="3283" spans="1:14" x14ac:dyDescent="0.25">
      <c r="A3283" s="100">
        <v>2244</v>
      </c>
      <c r="B3283" s="107">
        <v>35847</v>
      </c>
      <c r="C3283" s="121">
        <v>433.03</v>
      </c>
      <c r="D3283" s="122">
        <v>607.92999999999995</v>
      </c>
      <c r="E3283" s="122">
        <f t="shared" si="106"/>
        <v>84.20083102493075</v>
      </c>
      <c r="F3283" s="77">
        <v>2.61</v>
      </c>
      <c r="G3283" s="77">
        <v>0</v>
      </c>
      <c r="H3283" s="77">
        <v>0</v>
      </c>
      <c r="J3283" s="77">
        <f t="shared" si="105"/>
        <v>2.61</v>
      </c>
      <c r="K3283" s="103">
        <v>3.3</v>
      </c>
      <c r="L3283" s="104">
        <v>1.37</v>
      </c>
      <c r="M3283" s="105">
        <v>0</v>
      </c>
      <c r="N3283" s="76">
        <f t="shared" si="107"/>
        <v>0.30000000000005445</v>
      </c>
    </row>
    <row r="3284" spans="1:14" x14ac:dyDescent="0.25">
      <c r="A3284" s="100">
        <v>2245</v>
      </c>
      <c r="B3284" s="107">
        <v>35848</v>
      </c>
      <c r="C3284" s="121">
        <v>432.92</v>
      </c>
      <c r="D3284" s="122">
        <v>605.62</v>
      </c>
      <c r="E3284" s="122">
        <f t="shared" si="106"/>
        <v>83.880886426592795</v>
      </c>
      <c r="F3284" s="77">
        <v>3.38</v>
      </c>
      <c r="G3284" s="77">
        <v>0</v>
      </c>
      <c r="H3284" s="77">
        <v>0</v>
      </c>
      <c r="J3284" s="77">
        <f t="shared" si="105"/>
        <v>3.38</v>
      </c>
      <c r="K3284" s="103">
        <v>0.23</v>
      </c>
      <c r="L3284" s="104">
        <v>1.81</v>
      </c>
      <c r="M3284" s="105">
        <v>0</v>
      </c>
      <c r="N3284" s="76">
        <f t="shared" si="107"/>
        <v>0.23000000000002263</v>
      </c>
    </row>
    <row r="3285" spans="1:14" x14ac:dyDescent="0.25">
      <c r="A3285" s="100">
        <v>2246</v>
      </c>
      <c r="B3285" s="107">
        <v>35849</v>
      </c>
      <c r="C3285" s="121">
        <v>432.77</v>
      </c>
      <c r="D3285" s="122">
        <v>602.47</v>
      </c>
      <c r="E3285" s="122">
        <f t="shared" si="106"/>
        <v>83.44459833795014</v>
      </c>
      <c r="F3285" s="77">
        <v>4.05</v>
      </c>
      <c r="G3285" s="77">
        <v>0</v>
      </c>
      <c r="H3285" s="77">
        <v>0</v>
      </c>
      <c r="J3285" s="77">
        <f t="shared" si="105"/>
        <v>4.05</v>
      </c>
      <c r="K3285" s="103">
        <v>0.06</v>
      </c>
      <c r="L3285" s="104">
        <v>2.2999999999999998</v>
      </c>
      <c r="M3285" s="105">
        <v>0</v>
      </c>
      <c r="N3285" s="76">
        <f t="shared" si="107"/>
        <v>5.9999999999990727E-2</v>
      </c>
    </row>
    <row r="3286" spans="1:14" x14ac:dyDescent="0.25">
      <c r="A3286" s="100">
        <v>2247</v>
      </c>
      <c r="B3286" s="107">
        <v>35850</v>
      </c>
      <c r="C3286" s="121">
        <v>432.58</v>
      </c>
      <c r="D3286" s="122">
        <v>598.48</v>
      </c>
      <c r="E3286" s="122">
        <f t="shared" si="106"/>
        <v>82.891966759002784</v>
      </c>
      <c r="F3286" s="77">
        <v>5.07</v>
      </c>
      <c r="G3286" s="77">
        <v>0</v>
      </c>
      <c r="H3286" s="77">
        <v>0</v>
      </c>
      <c r="J3286" s="77">
        <f t="shared" si="105"/>
        <v>5.07</v>
      </c>
      <c r="K3286" s="103">
        <v>0.13</v>
      </c>
      <c r="L3286" s="104">
        <v>2.8</v>
      </c>
      <c r="M3286" s="105">
        <v>0</v>
      </c>
      <c r="N3286" s="76">
        <f t="shared" si="107"/>
        <v>0.12999999999994571</v>
      </c>
    </row>
    <row r="3287" spans="1:14" x14ac:dyDescent="0.25">
      <c r="A3287" s="100">
        <v>2248</v>
      </c>
      <c r="B3287" s="107">
        <v>35851</v>
      </c>
      <c r="C3287" s="121">
        <v>432.34</v>
      </c>
      <c r="D3287" s="122">
        <v>593.54</v>
      </c>
      <c r="E3287" s="122">
        <f t="shared" si="106"/>
        <v>82.207756232686975</v>
      </c>
      <c r="F3287" s="77">
        <v>5.78</v>
      </c>
      <c r="G3287" s="77">
        <v>0</v>
      </c>
      <c r="H3287" s="77">
        <v>0</v>
      </c>
      <c r="J3287" s="77">
        <f t="shared" si="105"/>
        <v>5.78</v>
      </c>
      <c r="K3287" s="103">
        <v>0.25</v>
      </c>
      <c r="L3287" s="104">
        <v>3.13</v>
      </c>
      <c r="M3287" s="105">
        <v>0</v>
      </c>
      <c r="N3287" s="76">
        <f t="shared" si="107"/>
        <v>0.21000000000006391</v>
      </c>
    </row>
    <row r="3288" spans="1:14" x14ac:dyDescent="0.25">
      <c r="A3288" s="100">
        <v>2249</v>
      </c>
      <c r="B3288" s="107">
        <v>35852</v>
      </c>
      <c r="C3288" s="121">
        <v>432.07</v>
      </c>
      <c r="D3288" s="122">
        <v>587.97</v>
      </c>
      <c r="E3288" s="122">
        <f t="shared" si="106"/>
        <v>81.436288088642655</v>
      </c>
      <c r="F3288" s="77">
        <v>5.8</v>
      </c>
      <c r="G3288" s="77">
        <v>0</v>
      </c>
      <c r="H3288" s="77">
        <v>0</v>
      </c>
      <c r="J3288" s="77">
        <f t="shared" si="105"/>
        <v>5.8</v>
      </c>
      <c r="K3288" s="103">
        <v>0.45</v>
      </c>
      <c r="L3288" s="104">
        <v>3.71</v>
      </c>
      <c r="M3288" s="105">
        <v>0</v>
      </c>
      <c r="N3288" s="76">
        <f t="shared" si="107"/>
        <v>0.44999999999997708</v>
      </c>
    </row>
    <row r="3289" spans="1:14" x14ac:dyDescent="0.25">
      <c r="A3289" s="100">
        <v>2250</v>
      </c>
      <c r="B3289" s="107">
        <v>35853</v>
      </c>
      <c r="C3289" s="121">
        <v>431.81</v>
      </c>
      <c r="D3289" s="122">
        <v>582.62</v>
      </c>
      <c r="E3289" s="122">
        <f t="shared" si="106"/>
        <v>80.69529085872577</v>
      </c>
      <c r="F3289" s="77">
        <v>6.02</v>
      </c>
      <c r="G3289" s="77">
        <v>0</v>
      </c>
      <c r="H3289" s="77">
        <v>0</v>
      </c>
      <c r="J3289" s="77">
        <f t="shared" si="105"/>
        <v>6.02</v>
      </c>
      <c r="K3289" s="103">
        <v>0.54</v>
      </c>
      <c r="L3289" s="104">
        <v>3.52</v>
      </c>
      <c r="M3289" s="105">
        <v>0</v>
      </c>
      <c r="N3289" s="76">
        <f t="shared" si="107"/>
        <v>20.539999999999981</v>
      </c>
    </row>
    <row r="3290" spans="1:14" x14ac:dyDescent="0.25">
      <c r="A3290" s="100">
        <v>2251</v>
      </c>
      <c r="B3290" s="107">
        <v>35854</v>
      </c>
      <c r="C3290" s="121">
        <v>431.54</v>
      </c>
      <c r="D3290" s="122">
        <v>597.14</v>
      </c>
      <c r="E3290" s="122">
        <f t="shared" si="106"/>
        <v>82.70637119113573</v>
      </c>
      <c r="F3290" s="77">
        <v>5.98</v>
      </c>
      <c r="G3290" s="77">
        <v>0</v>
      </c>
      <c r="H3290" s="77">
        <v>0</v>
      </c>
      <c r="J3290" s="77">
        <f t="shared" si="105"/>
        <v>5.98</v>
      </c>
      <c r="K3290" s="103">
        <v>0.54</v>
      </c>
      <c r="L3290" s="104">
        <v>3.27</v>
      </c>
      <c r="M3290" s="105">
        <v>0</v>
      </c>
      <c r="N3290" s="76">
        <f t="shared" si="107"/>
        <v>-19.45999999999994</v>
      </c>
    </row>
    <row r="3291" spans="1:14" x14ac:dyDescent="0.25">
      <c r="A3291" s="100">
        <v>2252</v>
      </c>
      <c r="B3291" s="107">
        <v>35855</v>
      </c>
      <c r="C3291" s="121">
        <v>431.27</v>
      </c>
      <c r="D3291" s="122">
        <v>571.70000000000005</v>
      </c>
      <c r="E3291" s="122">
        <f t="shared" si="106"/>
        <v>79.18282548476455</v>
      </c>
      <c r="F3291" s="77">
        <v>4.09</v>
      </c>
      <c r="G3291" s="77">
        <v>0</v>
      </c>
      <c r="H3291" s="77">
        <v>0</v>
      </c>
      <c r="J3291" s="77">
        <f t="shared" si="105"/>
        <v>4.09</v>
      </c>
      <c r="K3291" s="103">
        <v>0.11</v>
      </c>
      <c r="L3291" s="104">
        <v>2.29</v>
      </c>
      <c r="M3291" s="105">
        <v>0</v>
      </c>
      <c r="N3291" s="76">
        <f t="shared" si="107"/>
        <v>-0.11000000000004562</v>
      </c>
    </row>
    <row r="3292" spans="1:14" x14ac:dyDescent="0.25">
      <c r="A3292" s="100">
        <v>2253</v>
      </c>
      <c r="B3292" s="107">
        <v>35856</v>
      </c>
      <c r="C3292" s="121">
        <v>431.06</v>
      </c>
      <c r="D3292" s="122">
        <v>567.5</v>
      </c>
      <c r="E3292" s="122">
        <f t="shared" si="106"/>
        <v>78.60110803324099</v>
      </c>
      <c r="F3292" s="77">
        <v>4.91</v>
      </c>
      <c r="G3292" s="77">
        <v>0</v>
      </c>
      <c r="H3292" s="77">
        <v>0</v>
      </c>
      <c r="J3292" s="77">
        <f t="shared" si="105"/>
        <v>4.91</v>
      </c>
      <c r="K3292" s="103">
        <v>0.09</v>
      </c>
      <c r="L3292" s="104">
        <v>2.68</v>
      </c>
      <c r="M3292" s="105">
        <v>0</v>
      </c>
      <c r="N3292" s="76">
        <f t="shared" si="107"/>
        <v>-8.9999999999999858E-2</v>
      </c>
    </row>
    <row r="3293" spans="1:14" x14ac:dyDescent="0.25">
      <c r="A3293" s="100">
        <v>2254</v>
      </c>
      <c r="B3293" s="107">
        <v>35857</v>
      </c>
      <c r="C3293" s="121">
        <v>430.87</v>
      </c>
      <c r="D3293" s="122">
        <v>562.5</v>
      </c>
      <c r="E3293" s="122">
        <f t="shared" si="106"/>
        <v>77.908587257617739</v>
      </c>
      <c r="F3293" s="77">
        <v>5.2</v>
      </c>
      <c r="G3293" s="77">
        <v>0</v>
      </c>
      <c r="H3293" s="77">
        <v>0</v>
      </c>
      <c r="J3293" s="77">
        <f t="shared" si="105"/>
        <v>5.2</v>
      </c>
      <c r="K3293" s="103">
        <v>0.1</v>
      </c>
      <c r="L3293" s="104">
        <v>2.84</v>
      </c>
      <c r="M3293" s="105">
        <v>0</v>
      </c>
      <c r="N3293" s="76">
        <f t="shared" si="107"/>
        <v>-9.9999999999954348E-2</v>
      </c>
    </row>
    <row r="3294" spans="1:14" x14ac:dyDescent="0.25">
      <c r="A3294" s="100">
        <v>2255</v>
      </c>
      <c r="B3294" s="107">
        <v>35858</v>
      </c>
      <c r="C3294" s="121">
        <v>430.54</v>
      </c>
      <c r="D3294" s="122">
        <v>557.20000000000005</v>
      </c>
      <c r="E3294" s="122">
        <f t="shared" si="106"/>
        <v>77.174515235457079</v>
      </c>
      <c r="F3294" s="77">
        <v>5.34</v>
      </c>
      <c r="G3294" s="77">
        <v>0</v>
      </c>
      <c r="H3294" s="77">
        <v>0</v>
      </c>
      <c r="J3294" s="77">
        <f t="shared" si="105"/>
        <v>5.34</v>
      </c>
      <c r="K3294" s="103">
        <v>0.04</v>
      </c>
      <c r="L3294" s="104">
        <v>2.95</v>
      </c>
      <c r="M3294" s="105">
        <v>0</v>
      </c>
      <c r="N3294" s="76">
        <f t="shared" si="107"/>
        <v>3.9999999999931646E-2</v>
      </c>
    </row>
    <row r="3295" spans="1:14" x14ac:dyDescent="0.25">
      <c r="A3295" s="100">
        <v>2256</v>
      </c>
      <c r="B3295" s="107">
        <v>35859</v>
      </c>
      <c r="C3295" s="121">
        <v>430.27</v>
      </c>
      <c r="D3295" s="122">
        <v>551.9</v>
      </c>
      <c r="E3295" s="122">
        <f t="shared" si="106"/>
        <v>76.44044321329639</v>
      </c>
      <c r="F3295" s="77">
        <v>5.46</v>
      </c>
      <c r="G3295" s="77">
        <v>0</v>
      </c>
      <c r="H3295" s="77">
        <v>0</v>
      </c>
      <c r="J3295" s="77">
        <f t="shared" si="105"/>
        <v>5.46</v>
      </c>
      <c r="K3295" s="103">
        <v>0.36</v>
      </c>
      <c r="L3295" s="104">
        <v>3.02</v>
      </c>
      <c r="M3295" s="105">
        <v>0</v>
      </c>
      <c r="N3295" s="76">
        <f t="shared" si="107"/>
        <v>0.35999999999997723</v>
      </c>
    </row>
    <row r="3296" spans="1:14" x14ac:dyDescent="0.25">
      <c r="A3296" s="100">
        <v>2257</v>
      </c>
      <c r="B3296" s="107">
        <v>35860</v>
      </c>
      <c r="C3296" s="121">
        <v>430.01</v>
      </c>
      <c r="D3296" s="122">
        <v>546.79999999999995</v>
      </c>
      <c r="E3296" s="122">
        <f t="shared" si="106"/>
        <v>75.73407202216066</v>
      </c>
      <c r="F3296" s="77">
        <v>6.69</v>
      </c>
      <c r="G3296" s="77">
        <v>0</v>
      </c>
      <c r="H3296" s="77">
        <v>0</v>
      </c>
      <c r="J3296" s="77">
        <f t="shared" ref="J3296:J3359" si="108">SUM(F3296:H3296)</f>
        <v>6.69</v>
      </c>
      <c r="K3296" s="103">
        <v>0.28999999999999998</v>
      </c>
      <c r="L3296" s="104">
        <v>3.63</v>
      </c>
      <c r="M3296" s="105">
        <v>0</v>
      </c>
      <c r="N3296" s="76">
        <f t="shared" si="107"/>
        <v>0.29000000000002313</v>
      </c>
    </row>
    <row r="3297" spans="1:14" x14ac:dyDescent="0.25">
      <c r="A3297" s="100">
        <v>2258</v>
      </c>
      <c r="B3297" s="107">
        <v>35861</v>
      </c>
      <c r="C3297" s="121">
        <v>429.68</v>
      </c>
      <c r="D3297" s="122">
        <v>540.4</v>
      </c>
      <c r="E3297" s="122">
        <f t="shared" ref="E3297:E3360" si="109">(D3297/722)*100</f>
        <v>74.847645429362871</v>
      </c>
      <c r="F3297" s="77">
        <v>5.6</v>
      </c>
      <c r="G3297" s="77">
        <v>0</v>
      </c>
      <c r="H3297" s="77">
        <v>0</v>
      </c>
      <c r="J3297" s="77">
        <f t="shared" si="108"/>
        <v>5.6</v>
      </c>
      <c r="K3297" s="103">
        <v>0.37</v>
      </c>
      <c r="L3297" s="104">
        <v>3.13</v>
      </c>
      <c r="M3297" s="105">
        <v>0</v>
      </c>
      <c r="N3297" s="76">
        <f t="shared" si="107"/>
        <v>-0.37000000000002764</v>
      </c>
    </row>
    <row r="3298" spans="1:14" x14ac:dyDescent="0.25">
      <c r="A3298" s="100">
        <v>2259</v>
      </c>
      <c r="B3298" s="107">
        <v>35862</v>
      </c>
      <c r="C3298" s="121">
        <v>429.37</v>
      </c>
      <c r="D3298" s="122">
        <v>534.42999999999995</v>
      </c>
      <c r="E3298" s="122">
        <f t="shared" si="109"/>
        <v>74.02077562326869</v>
      </c>
      <c r="F3298" s="77">
        <v>4.3499999999999996</v>
      </c>
      <c r="G3298" s="77">
        <v>0</v>
      </c>
      <c r="H3298" s="77">
        <v>0</v>
      </c>
      <c r="J3298" s="77">
        <f t="shared" si="108"/>
        <v>4.3499999999999996</v>
      </c>
      <c r="K3298" s="103">
        <v>7.0000000000000007E-2</v>
      </c>
      <c r="L3298" s="104">
        <v>2.41</v>
      </c>
      <c r="M3298" s="105">
        <v>28.3</v>
      </c>
      <c r="N3298" s="76">
        <f t="shared" si="107"/>
        <v>7.000000000002693E-2</v>
      </c>
    </row>
    <row r="3299" spans="1:14" x14ac:dyDescent="0.25">
      <c r="A3299" s="100">
        <v>2260</v>
      </c>
      <c r="B3299" s="107">
        <v>35863</v>
      </c>
      <c r="C3299" s="121">
        <v>429.15</v>
      </c>
      <c r="D3299" s="122">
        <v>530.15</v>
      </c>
      <c r="E3299" s="122">
        <f t="shared" si="109"/>
        <v>73.427977839335185</v>
      </c>
      <c r="F3299" s="77">
        <v>6.41</v>
      </c>
      <c r="G3299" s="77">
        <v>0</v>
      </c>
      <c r="H3299" s="77">
        <v>0</v>
      </c>
      <c r="J3299" s="77">
        <f t="shared" si="108"/>
        <v>6.41</v>
      </c>
      <c r="K3299" s="103">
        <v>1.0900000000000001</v>
      </c>
      <c r="L3299" s="104">
        <v>3.27</v>
      </c>
      <c r="M3299" s="105">
        <v>0</v>
      </c>
      <c r="N3299" s="76">
        <f t="shared" si="107"/>
        <v>1.0900000000000638</v>
      </c>
    </row>
    <row r="3300" spans="1:14" x14ac:dyDescent="0.25">
      <c r="A3300" s="100">
        <v>2261</v>
      </c>
      <c r="B3300" s="107">
        <v>35864</v>
      </c>
      <c r="C3300" s="121">
        <v>428.87</v>
      </c>
      <c r="D3300" s="122">
        <v>524.83000000000004</v>
      </c>
      <c r="E3300" s="122">
        <f t="shared" si="109"/>
        <v>72.691135734072034</v>
      </c>
      <c r="F3300" s="77">
        <v>5.63</v>
      </c>
      <c r="G3300" s="77">
        <v>0</v>
      </c>
      <c r="H3300" s="77">
        <v>0</v>
      </c>
      <c r="J3300" s="77">
        <f t="shared" si="108"/>
        <v>5.63</v>
      </c>
      <c r="K3300" s="103">
        <v>0.08</v>
      </c>
      <c r="L3300" s="104">
        <v>3.04</v>
      </c>
      <c r="M3300" s="105">
        <v>0</v>
      </c>
      <c r="N3300" s="76">
        <f t="shared" si="107"/>
        <v>-7.0000000000045581E-2</v>
      </c>
    </row>
    <row r="3301" spans="1:14" x14ac:dyDescent="0.25">
      <c r="A3301" s="100">
        <v>2262</v>
      </c>
      <c r="B3301" s="107">
        <v>35865</v>
      </c>
      <c r="C3301" s="121">
        <v>428.57</v>
      </c>
      <c r="D3301" s="122">
        <v>519.13</v>
      </c>
      <c r="E3301" s="122">
        <f t="shared" si="109"/>
        <v>71.901662049861486</v>
      </c>
      <c r="F3301" s="77">
        <v>6.38</v>
      </c>
      <c r="G3301" s="77">
        <v>0</v>
      </c>
      <c r="H3301" s="77">
        <v>0</v>
      </c>
      <c r="J3301" s="77">
        <f t="shared" si="108"/>
        <v>6.38</v>
      </c>
      <c r="K3301" s="103">
        <v>0.4</v>
      </c>
      <c r="L3301" s="104">
        <v>4.01</v>
      </c>
      <c r="M3301" s="105">
        <v>0</v>
      </c>
      <c r="N3301" s="76">
        <f t="shared" si="107"/>
        <v>0.3999999999999817</v>
      </c>
    </row>
    <row r="3302" spans="1:14" x14ac:dyDescent="0.25">
      <c r="A3302" s="100">
        <v>2263</v>
      </c>
      <c r="B3302" s="107">
        <v>35866</v>
      </c>
      <c r="C3302" s="121">
        <v>428.24</v>
      </c>
      <c r="D3302" s="122">
        <v>513.15</v>
      </c>
      <c r="E3302" s="122">
        <f t="shared" si="109"/>
        <v>71.07340720221606</v>
      </c>
      <c r="F3302" s="77">
        <v>6.63</v>
      </c>
      <c r="G3302" s="77">
        <v>0</v>
      </c>
      <c r="H3302" s="77">
        <v>0</v>
      </c>
      <c r="J3302" s="77">
        <f t="shared" si="108"/>
        <v>6.63</v>
      </c>
      <c r="K3302" s="103">
        <v>1.41</v>
      </c>
      <c r="L3302" s="104">
        <v>3.59</v>
      </c>
      <c r="M3302" s="105">
        <v>0</v>
      </c>
      <c r="N3302" s="76">
        <f t="shared" si="107"/>
        <v>1.4100000000000295</v>
      </c>
    </row>
    <row r="3303" spans="1:14" x14ac:dyDescent="0.25">
      <c r="A3303" s="100">
        <v>2264</v>
      </c>
      <c r="B3303" s="107">
        <v>35867</v>
      </c>
      <c r="C3303" s="121">
        <v>427.92</v>
      </c>
      <c r="D3303" s="122">
        <v>507.93</v>
      </c>
      <c r="E3303" s="122">
        <f t="shared" si="109"/>
        <v>70.350415512465375</v>
      </c>
      <c r="F3303" s="77">
        <v>7.17</v>
      </c>
      <c r="G3303" s="77">
        <v>0</v>
      </c>
      <c r="H3303" s="77">
        <v>0</v>
      </c>
      <c r="J3303" s="77">
        <f t="shared" si="108"/>
        <v>7.17</v>
      </c>
      <c r="K3303" s="103">
        <v>0.7</v>
      </c>
      <c r="L3303" s="104">
        <v>3.76</v>
      </c>
      <c r="M3303" s="105">
        <v>0</v>
      </c>
      <c r="N3303" s="76">
        <f t="shared" si="107"/>
        <v>0.69999999999997264</v>
      </c>
    </row>
    <row r="3304" spans="1:14" x14ac:dyDescent="0.25">
      <c r="A3304" s="100">
        <v>2265</v>
      </c>
      <c r="B3304" s="107">
        <v>35868</v>
      </c>
      <c r="C3304" s="121">
        <v>427.62</v>
      </c>
      <c r="D3304" s="122">
        <v>501.46</v>
      </c>
      <c r="E3304" s="122">
        <f t="shared" si="109"/>
        <v>69.454293628808855</v>
      </c>
      <c r="F3304" s="77">
        <v>6.71</v>
      </c>
      <c r="G3304" s="77">
        <v>0</v>
      </c>
      <c r="H3304" s="77">
        <v>0</v>
      </c>
      <c r="J3304" s="77">
        <f t="shared" si="108"/>
        <v>6.71</v>
      </c>
      <c r="K3304" s="103">
        <v>0.05</v>
      </c>
      <c r="L3304" s="104">
        <v>3.59</v>
      </c>
      <c r="M3304" s="105">
        <v>0</v>
      </c>
      <c r="N3304" s="76">
        <f t="shared" si="107"/>
        <v>-4.9999999999990941E-2</v>
      </c>
    </row>
    <row r="3305" spans="1:14" x14ac:dyDescent="0.25">
      <c r="A3305" s="100">
        <v>2266</v>
      </c>
      <c r="B3305" s="107">
        <v>35869</v>
      </c>
      <c r="C3305" s="121">
        <v>427.25</v>
      </c>
      <c r="D3305" s="122">
        <v>494.7</v>
      </c>
      <c r="E3305" s="122">
        <f t="shared" si="109"/>
        <v>68.5180055401662</v>
      </c>
      <c r="F3305" s="77">
        <v>4.9400000000000004</v>
      </c>
      <c r="G3305" s="77">
        <v>0</v>
      </c>
      <c r="H3305" s="77">
        <v>0</v>
      </c>
      <c r="J3305" s="77">
        <f t="shared" si="108"/>
        <v>4.9400000000000004</v>
      </c>
      <c r="K3305" s="103">
        <v>0.56000000000000005</v>
      </c>
      <c r="L3305" s="104">
        <v>2.69</v>
      </c>
      <c r="M3305" s="105">
        <v>0</v>
      </c>
      <c r="N3305" s="76">
        <f t="shared" si="107"/>
        <v>-0.55999999999999961</v>
      </c>
    </row>
    <row r="3306" spans="1:14" x14ac:dyDescent="0.25">
      <c r="A3306" s="100">
        <v>2267</v>
      </c>
      <c r="B3306" s="107">
        <v>35870</v>
      </c>
      <c r="C3306" s="121">
        <v>426.95</v>
      </c>
      <c r="D3306" s="122">
        <v>489.2</v>
      </c>
      <c r="E3306" s="122">
        <f t="shared" si="109"/>
        <v>67.75623268698061</v>
      </c>
      <c r="F3306" s="77">
        <v>6.93</v>
      </c>
      <c r="G3306" s="77">
        <v>0</v>
      </c>
      <c r="H3306" s="77">
        <v>0</v>
      </c>
      <c r="J3306" s="77">
        <f t="shared" si="108"/>
        <v>6.93</v>
      </c>
      <c r="K3306" s="103">
        <v>0.27</v>
      </c>
      <c r="L3306" s="104">
        <v>3.64</v>
      </c>
      <c r="M3306" s="105">
        <v>0</v>
      </c>
      <c r="N3306" s="76">
        <f t="shared" si="107"/>
        <v>0.27000000000003155</v>
      </c>
    </row>
    <row r="3307" spans="1:14" x14ac:dyDescent="0.25">
      <c r="A3307" s="100">
        <v>2268</v>
      </c>
      <c r="B3307" s="107">
        <v>35871</v>
      </c>
      <c r="C3307" s="121">
        <v>426.58</v>
      </c>
      <c r="D3307" s="122">
        <v>482.54</v>
      </c>
      <c r="E3307" s="122">
        <f t="shared" si="109"/>
        <v>66.83379501385042</v>
      </c>
      <c r="F3307" s="77">
        <v>6.45</v>
      </c>
      <c r="G3307" s="77">
        <v>0</v>
      </c>
      <c r="H3307" s="77">
        <v>0</v>
      </c>
      <c r="J3307" s="77">
        <f t="shared" si="108"/>
        <v>6.45</v>
      </c>
      <c r="K3307" s="103">
        <v>7.0000000000000007E-2</v>
      </c>
      <c r="L3307" s="104">
        <v>3.41</v>
      </c>
      <c r="M3307" s="105">
        <v>0</v>
      </c>
      <c r="N3307" s="76">
        <f t="shared" si="107"/>
        <v>7.0000000000004725E-2</v>
      </c>
    </row>
    <row r="3308" spans="1:14" x14ac:dyDescent="0.25">
      <c r="A3308" s="100">
        <v>2269</v>
      </c>
      <c r="B3308" s="107">
        <v>35872</v>
      </c>
      <c r="C3308" s="121">
        <v>426.22</v>
      </c>
      <c r="D3308" s="122">
        <v>476.16</v>
      </c>
      <c r="E3308" s="122">
        <f t="shared" si="109"/>
        <v>65.950138504155134</v>
      </c>
      <c r="F3308" s="77">
        <v>6.56</v>
      </c>
      <c r="G3308" s="77">
        <v>0</v>
      </c>
      <c r="H3308" s="77">
        <v>0</v>
      </c>
      <c r="J3308" s="77">
        <f t="shared" si="108"/>
        <v>6.56</v>
      </c>
      <c r="K3308" s="103">
        <v>0.12</v>
      </c>
      <c r="L3308" s="104">
        <v>3.47</v>
      </c>
      <c r="M3308" s="105">
        <v>0</v>
      </c>
      <c r="N3308" s="76">
        <f t="shared" si="107"/>
        <v>-0.12000000000000721</v>
      </c>
    </row>
    <row r="3309" spans="1:14" x14ac:dyDescent="0.25">
      <c r="A3309" s="100">
        <v>2270</v>
      </c>
      <c r="B3309" s="107">
        <v>35873</v>
      </c>
      <c r="C3309" s="121">
        <v>425.84</v>
      </c>
      <c r="D3309" s="122">
        <v>469.48</v>
      </c>
      <c r="E3309" s="122">
        <f t="shared" si="109"/>
        <v>65.02493074792244</v>
      </c>
      <c r="F3309" s="77">
        <v>6.5</v>
      </c>
      <c r="G3309" s="77">
        <v>0</v>
      </c>
      <c r="H3309" s="77">
        <v>0</v>
      </c>
      <c r="J3309" s="77">
        <f t="shared" si="108"/>
        <v>6.5</v>
      </c>
      <c r="K3309" s="103">
        <v>0.01</v>
      </c>
      <c r="L3309" s="104">
        <v>3.52</v>
      </c>
      <c r="M3309" s="105">
        <v>0</v>
      </c>
      <c r="N3309" s="76">
        <f t="shared" si="107"/>
        <v>9.9999999999909051E-3</v>
      </c>
    </row>
    <row r="3310" spans="1:14" x14ac:dyDescent="0.25">
      <c r="A3310" s="100">
        <v>2271</v>
      </c>
      <c r="B3310" s="107">
        <v>35874</v>
      </c>
      <c r="C3310" s="121">
        <v>425.47</v>
      </c>
      <c r="D3310" s="122">
        <v>462.99</v>
      </c>
      <c r="E3310" s="122">
        <f t="shared" si="109"/>
        <v>64.126038781163444</v>
      </c>
      <c r="F3310" s="77">
        <v>6.35</v>
      </c>
      <c r="G3310" s="77">
        <v>0</v>
      </c>
      <c r="H3310" s="77">
        <v>0</v>
      </c>
      <c r="J3310" s="77">
        <f t="shared" si="108"/>
        <v>6.35</v>
      </c>
      <c r="K3310" s="103">
        <v>1.57</v>
      </c>
      <c r="L3310" s="104">
        <v>3.36</v>
      </c>
      <c r="M3310" s="105">
        <v>0</v>
      </c>
      <c r="N3310" s="76">
        <f t="shared" si="107"/>
        <v>-1.5700000000000163</v>
      </c>
    </row>
    <row r="3311" spans="1:14" x14ac:dyDescent="0.25">
      <c r="A3311" s="100">
        <v>2272</v>
      </c>
      <c r="B3311" s="107">
        <v>35875</v>
      </c>
      <c r="C3311" s="121">
        <v>425.01</v>
      </c>
      <c r="D3311" s="122">
        <v>455.07</v>
      </c>
      <c r="E3311" s="122">
        <f t="shared" si="109"/>
        <v>63.029085872576175</v>
      </c>
      <c r="F3311" s="77">
        <v>4.3099999999999996</v>
      </c>
      <c r="G3311" s="77">
        <v>0</v>
      </c>
      <c r="H3311" s="77">
        <v>0</v>
      </c>
      <c r="J3311" s="77">
        <f t="shared" si="108"/>
        <v>4.3099999999999996</v>
      </c>
      <c r="K3311" s="103">
        <v>-0.21</v>
      </c>
      <c r="L3311" s="104">
        <v>2.69</v>
      </c>
      <c r="M3311" s="105">
        <v>0</v>
      </c>
      <c r="N3311" s="76">
        <f t="shared" si="107"/>
        <v>-0.2099999999999822</v>
      </c>
    </row>
    <row r="3312" spans="1:14" x14ac:dyDescent="0.25">
      <c r="A3312" s="100">
        <v>2273</v>
      </c>
      <c r="B3312" s="107">
        <v>35876</v>
      </c>
      <c r="C3312" s="121">
        <v>424.75</v>
      </c>
      <c r="D3312" s="122">
        <v>450.55</v>
      </c>
      <c r="E3312" s="122">
        <f t="shared" si="109"/>
        <v>62.403047091412745</v>
      </c>
      <c r="F3312" s="77">
        <v>4.22</v>
      </c>
      <c r="G3312" s="77">
        <v>0</v>
      </c>
      <c r="H3312" s="77">
        <v>0</v>
      </c>
      <c r="J3312" s="77">
        <f t="shared" si="108"/>
        <v>4.22</v>
      </c>
      <c r="K3312" s="103">
        <v>-0.3</v>
      </c>
      <c r="L3312" s="104">
        <v>2.19</v>
      </c>
      <c r="M3312" s="105">
        <v>0</v>
      </c>
      <c r="N3312" s="76">
        <f t="shared" si="107"/>
        <v>-3.0000000000000249E-2</v>
      </c>
    </row>
    <row r="3313" spans="1:14" x14ac:dyDescent="0.25">
      <c r="A3313" s="100">
        <v>2274</v>
      </c>
      <c r="B3313" s="107">
        <v>35877</v>
      </c>
      <c r="C3313" s="121">
        <v>424.5</v>
      </c>
      <c r="D3313" s="122">
        <v>446.3</v>
      </c>
      <c r="E3313" s="122">
        <f t="shared" si="109"/>
        <v>61.81440443213296</v>
      </c>
      <c r="F3313" s="77">
        <v>5.8</v>
      </c>
      <c r="G3313" s="77">
        <v>0</v>
      </c>
      <c r="H3313" s="77">
        <v>0</v>
      </c>
      <c r="J3313" s="77">
        <f t="shared" si="108"/>
        <v>5.8</v>
      </c>
      <c r="K3313" s="103">
        <v>-0.9</v>
      </c>
      <c r="L3313" s="104">
        <v>3.08</v>
      </c>
      <c r="M3313" s="105">
        <v>0</v>
      </c>
      <c r="N3313" s="76">
        <f t="shared" si="107"/>
        <v>-0.89999999999998881</v>
      </c>
    </row>
    <row r="3314" spans="1:14" x14ac:dyDescent="0.25">
      <c r="A3314" s="100">
        <v>2275</v>
      </c>
      <c r="B3314" s="107">
        <v>35878</v>
      </c>
      <c r="C3314" s="121">
        <v>424.01</v>
      </c>
      <c r="D3314" s="122">
        <v>439.6</v>
      </c>
      <c r="E3314" s="122">
        <f t="shared" si="109"/>
        <v>60.886426592797783</v>
      </c>
      <c r="F3314" s="77">
        <v>6.58</v>
      </c>
      <c r="G3314" s="77">
        <v>0</v>
      </c>
      <c r="H3314" s="77">
        <v>0</v>
      </c>
      <c r="J3314" s="77">
        <f t="shared" si="108"/>
        <v>6.58</v>
      </c>
      <c r="K3314" s="103">
        <v>-0.76</v>
      </c>
      <c r="L3314" s="104">
        <v>3.42</v>
      </c>
      <c r="M3314" s="105">
        <v>0</v>
      </c>
      <c r="N3314" s="76">
        <f t="shared" si="107"/>
        <v>-0.76000000000003176</v>
      </c>
    </row>
    <row r="3315" spans="1:14" x14ac:dyDescent="0.25">
      <c r="A3315" s="100">
        <v>2276</v>
      </c>
      <c r="B3315" s="107">
        <v>35879</v>
      </c>
      <c r="C3315" s="121">
        <v>423.66</v>
      </c>
      <c r="D3315" s="122">
        <v>432.26</v>
      </c>
      <c r="E3315" s="122">
        <f t="shared" si="109"/>
        <v>59.86980609418282</v>
      </c>
      <c r="F3315" s="77">
        <v>5.29</v>
      </c>
      <c r="G3315" s="77">
        <v>0</v>
      </c>
      <c r="H3315" s="77">
        <v>0</v>
      </c>
      <c r="J3315" s="77">
        <f t="shared" si="108"/>
        <v>5.29</v>
      </c>
      <c r="K3315" s="103">
        <v>-0.83</v>
      </c>
      <c r="L3315" s="104">
        <v>2.8</v>
      </c>
      <c r="M3315" s="105">
        <v>0</v>
      </c>
      <c r="N3315" s="76">
        <f t="shared" si="107"/>
        <v>-0.83000000000000451</v>
      </c>
    </row>
    <row r="3316" spans="1:14" x14ac:dyDescent="0.25">
      <c r="A3316" s="100">
        <v>2277</v>
      </c>
      <c r="B3316" s="107">
        <v>35880</v>
      </c>
      <c r="C3316" s="121">
        <v>423.29</v>
      </c>
      <c r="D3316" s="122">
        <v>426.14</v>
      </c>
      <c r="E3316" s="122">
        <f t="shared" si="109"/>
        <v>59.022160664819943</v>
      </c>
      <c r="F3316" s="77">
        <v>5.55</v>
      </c>
      <c r="G3316" s="77">
        <v>0</v>
      </c>
      <c r="H3316" s="77">
        <v>0</v>
      </c>
      <c r="J3316" s="77">
        <f t="shared" si="108"/>
        <v>5.55</v>
      </c>
      <c r="K3316" s="103">
        <v>-0.47</v>
      </c>
      <c r="L3316" s="104">
        <v>2.84</v>
      </c>
      <c r="M3316" s="105">
        <v>0</v>
      </c>
      <c r="N3316" s="76">
        <f t="shared" si="107"/>
        <v>-0.46999999999998199</v>
      </c>
    </row>
    <row r="3317" spans="1:14" x14ac:dyDescent="0.25">
      <c r="A3317" s="100">
        <v>2278</v>
      </c>
      <c r="B3317" s="107">
        <v>35881</v>
      </c>
      <c r="C3317" s="121">
        <v>422.92</v>
      </c>
      <c r="D3317" s="122">
        <v>420.12</v>
      </c>
      <c r="E3317" s="122">
        <f t="shared" si="109"/>
        <v>58.18836565096953</v>
      </c>
      <c r="F3317" s="77">
        <v>4.04</v>
      </c>
      <c r="G3317" s="77">
        <v>0</v>
      </c>
      <c r="H3317" s="77">
        <v>0</v>
      </c>
      <c r="J3317" s="77">
        <f t="shared" si="108"/>
        <v>4.04</v>
      </c>
      <c r="K3317" s="103">
        <v>0.72</v>
      </c>
      <c r="L3317" s="104">
        <v>1.92</v>
      </c>
      <c r="M3317" s="105">
        <v>0</v>
      </c>
      <c r="N3317" s="76">
        <f t="shared" si="107"/>
        <v>0.72000000000000686</v>
      </c>
    </row>
    <row r="3318" spans="1:14" x14ac:dyDescent="0.25">
      <c r="A3318" s="100">
        <v>2279</v>
      </c>
      <c r="B3318" s="107">
        <v>35882</v>
      </c>
      <c r="C3318" s="121">
        <v>422.7</v>
      </c>
      <c r="D3318" s="122">
        <v>416.8</v>
      </c>
      <c r="E3318" s="122">
        <f t="shared" si="109"/>
        <v>57.72853185595568</v>
      </c>
      <c r="F3318" s="77">
        <v>4.1399999999999997</v>
      </c>
      <c r="G3318" s="77">
        <v>0</v>
      </c>
      <c r="H3318" s="77">
        <v>0</v>
      </c>
      <c r="J3318" s="77">
        <f t="shared" si="108"/>
        <v>4.1399999999999997</v>
      </c>
      <c r="K3318" s="103">
        <v>-0.22</v>
      </c>
      <c r="L3318" s="104">
        <v>2.0699999999999998</v>
      </c>
      <c r="M3318" s="105">
        <v>0</v>
      </c>
      <c r="N3318" s="76">
        <f t="shared" si="107"/>
        <v>-0.22000000000001396</v>
      </c>
    </row>
    <row r="3319" spans="1:14" x14ac:dyDescent="0.25">
      <c r="A3319" s="100">
        <v>2280</v>
      </c>
      <c r="B3319" s="107">
        <v>35883</v>
      </c>
      <c r="C3319" s="121">
        <v>422.44</v>
      </c>
      <c r="D3319" s="122">
        <v>412.44</v>
      </c>
      <c r="E3319" s="122">
        <f t="shared" si="109"/>
        <v>57.124653739612185</v>
      </c>
      <c r="F3319" s="77">
        <v>2.71</v>
      </c>
      <c r="G3319" s="77">
        <v>0</v>
      </c>
      <c r="H3319" s="77">
        <v>0</v>
      </c>
      <c r="J3319" s="77">
        <f t="shared" si="108"/>
        <v>2.71</v>
      </c>
      <c r="K3319" s="103">
        <v>0.15</v>
      </c>
      <c r="L3319" s="104">
        <v>1.45</v>
      </c>
      <c r="M3319" s="105">
        <v>0</v>
      </c>
      <c r="N3319" s="76">
        <f t="shared" si="107"/>
        <v>0.14999999999999769</v>
      </c>
    </row>
    <row r="3320" spans="1:14" x14ac:dyDescent="0.25">
      <c r="A3320" s="100">
        <v>2281</v>
      </c>
      <c r="B3320" s="107">
        <v>35884</v>
      </c>
      <c r="C3320" s="121">
        <v>422.28</v>
      </c>
      <c r="D3320" s="122">
        <v>409.88</v>
      </c>
      <c r="E3320" s="122">
        <f t="shared" si="109"/>
        <v>56.770083102493075</v>
      </c>
      <c r="F3320" s="77">
        <v>3.03</v>
      </c>
      <c r="G3320" s="77">
        <v>0</v>
      </c>
      <c r="H3320" s="77">
        <v>0</v>
      </c>
      <c r="J3320" s="77">
        <f t="shared" si="108"/>
        <v>3.03</v>
      </c>
      <c r="K3320" s="103">
        <v>-0.49</v>
      </c>
      <c r="L3320" s="104">
        <v>1.84</v>
      </c>
      <c r="M3320" s="105">
        <v>0</v>
      </c>
      <c r="N3320" s="76">
        <f t="shared" si="107"/>
        <v>-0.48999999999998201</v>
      </c>
    </row>
    <row r="3321" spans="1:14" x14ac:dyDescent="0.25">
      <c r="A3321" s="100">
        <v>2282</v>
      </c>
      <c r="B3321" s="107">
        <v>35885</v>
      </c>
      <c r="C3321" s="121">
        <v>422.06</v>
      </c>
      <c r="D3321" s="122">
        <v>406.36</v>
      </c>
      <c r="E3321" s="122">
        <f t="shared" si="109"/>
        <v>56.282548476454295</v>
      </c>
      <c r="F3321" s="77">
        <v>3.42</v>
      </c>
      <c r="G3321" s="77">
        <v>0</v>
      </c>
      <c r="H3321" s="77">
        <v>0</v>
      </c>
      <c r="J3321" s="77">
        <f t="shared" si="108"/>
        <v>3.42</v>
      </c>
      <c r="K3321" s="103">
        <v>-0.38</v>
      </c>
      <c r="L3321" s="104">
        <v>1.97</v>
      </c>
      <c r="M3321" s="105">
        <v>7.2</v>
      </c>
      <c r="N3321" s="76">
        <f t="shared" si="107"/>
        <v>-0.38000000000001144</v>
      </c>
    </row>
    <row r="3322" spans="1:14" x14ac:dyDescent="0.25">
      <c r="A3322" s="100">
        <v>2283</v>
      </c>
      <c r="B3322" s="107">
        <v>35886</v>
      </c>
      <c r="C3322" s="121">
        <v>421.82</v>
      </c>
      <c r="D3322" s="122">
        <v>402.56</v>
      </c>
      <c r="E3322" s="122">
        <f t="shared" si="109"/>
        <v>55.75623268698061</v>
      </c>
      <c r="F3322" s="77">
        <v>3.46</v>
      </c>
      <c r="G3322" s="77">
        <v>0</v>
      </c>
      <c r="H3322" s="77">
        <v>0</v>
      </c>
      <c r="J3322" s="77">
        <f t="shared" si="108"/>
        <v>3.46</v>
      </c>
      <c r="K3322" s="103">
        <v>-0.45</v>
      </c>
      <c r="L3322" s="104">
        <v>1.99</v>
      </c>
      <c r="M3322" s="105">
        <v>0</v>
      </c>
      <c r="N3322" s="76">
        <f t="shared" si="107"/>
        <v>-0.45000000000002505</v>
      </c>
    </row>
    <row r="3323" spans="1:14" x14ac:dyDescent="0.25">
      <c r="A3323" s="100">
        <v>2284</v>
      </c>
      <c r="B3323" s="107">
        <v>35887</v>
      </c>
      <c r="C3323" s="121">
        <v>421.37</v>
      </c>
      <c r="D3323" s="122">
        <v>398.65</v>
      </c>
      <c r="E3323" s="122">
        <f t="shared" si="109"/>
        <v>55.214681440443215</v>
      </c>
      <c r="F3323" s="77">
        <v>3.6</v>
      </c>
      <c r="G3323" s="77">
        <v>0</v>
      </c>
      <c r="H3323" s="77">
        <v>0</v>
      </c>
      <c r="J3323" s="77">
        <f t="shared" si="108"/>
        <v>3.6</v>
      </c>
      <c r="K3323" s="103">
        <v>-0.71</v>
      </c>
      <c r="L3323" s="104">
        <v>2.04</v>
      </c>
      <c r="M3323" s="105">
        <v>0</v>
      </c>
      <c r="N3323" s="76">
        <f t="shared" si="107"/>
        <v>-0.71000000000000218</v>
      </c>
    </row>
    <row r="3324" spans="1:14" x14ac:dyDescent="0.25">
      <c r="A3324" s="100">
        <v>2285</v>
      </c>
      <c r="B3324" s="107">
        <v>35888</v>
      </c>
      <c r="C3324" s="121">
        <v>421.29</v>
      </c>
      <c r="D3324" s="122">
        <v>394.34</v>
      </c>
      <c r="E3324" s="122">
        <f t="shared" si="109"/>
        <v>54.617728531855946</v>
      </c>
      <c r="F3324" s="77">
        <v>4.25</v>
      </c>
      <c r="G3324" s="77">
        <v>0</v>
      </c>
      <c r="H3324" s="77">
        <v>0</v>
      </c>
      <c r="J3324" s="77">
        <f t="shared" si="108"/>
        <v>4.25</v>
      </c>
      <c r="K3324" s="103">
        <v>-0.59</v>
      </c>
      <c r="L3324" s="104">
        <v>2.36</v>
      </c>
      <c r="M3324" s="105">
        <v>0</v>
      </c>
      <c r="N3324" s="76">
        <f t="shared" si="107"/>
        <v>-0.58999999999997499</v>
      </c>
    </row>
    <row r="3325" spans="1:14" x14ac:dyDescent="0.25">
      <c r="A3325" s="100">
        <v>2286</v>
      </c>
      <c r="B3325" s="107">
        <v>35889</v>
      </c>
      <c r="C3325" s="121">
        <v>420.98</v>
      </c>
      <c r="D3325" s="122">
        <v>389.5</v>
      </c>
      <c r="E3325" s="122">
        <f t="shared" si="109"/>
        <v>53.94736842105263</v>
      </c>
      <c r="F3325" s="77">
        <v>3.55</v>
      </c>
      <c r="G3325" s="77">
        <v>0</v>
      </c>
      <c r="H3325" s="77">
        <v>0</v>
      </c>
      <c r="J3325" s="77">
        <f t="shared" si="108"/>
        <v>3.55</v>
      </c>
      <c r="K3325" s="103">
        <v>0.15</v>
      </c>
      <c r="L3325" s="104">
        <v>3.1</v>
      </c>
      <c r="M3325" s="105">
        <v>0</v>
      </c>
      <c r="N3325" s="76">
        <f t="shared" si="107"/>
        <v>-0.64999999999998881</v>
      </c>
    </row>
    <row r="3326" spans="1:14" x14ac:dyDescent="0.25">
      <c r="A3326" s="100">
        <v>2287</v>
      </c>
      <c r="B3326" s="107">
        <v>35890</v>
      </c>
      <c r="C3326" s="121">
        <v>420.76</v>
      </c>
      <c r="D3326" s="122">
        <v>385.3</v>
      </c>
      <c r="E3326" s="122">
        <f t="shared" si="109"/>
        <v>53.365650969529085</v>
      </c>
      <c r="F3326" s="77">
        <v>8.0500000000000007</v>
      </c>
      <c r="G3326" s="77">
        <v>0</v>
      </c>
      <c r="H3326" s="77">
        <v>0</v>
      </c>
      <c r="J3326" s="77">
        <f t="shared" si="108"/>
        <v>8.0500000000000007</v>
      </c>
      <c r="K3326" s="103">
        <v>1.85</v>
      </c>
      <c r="L3326" s="104">
        <v>2.42</v>
      </c>
      <c r="M3326" s="105">
        <v>0</v>
      </c>
      <c r="N3326" s="76">
        <f t="shared" si="107"/>
        <v>2.8500000000000121</v>
      </c>
    </row>
    <row r="3327" spans="1:14" x14ac:dyDescent="0.25">
      <c r="A3327" s="100">
        <v>2288</v>
      </c>
      <c r="B3327" s="107">
        <v>35891</v>
      </c>
      <c r="C3327" s="121">
        <v>420.36</v>
      </c>
      <c r="D3327" s="122">
        <v>380.1</v>
      </c>
      <c r="E3327" s="122">
        <f t="shared" si="109"/>
        <v>52.64542936288089</v>
      </c>
      <c r="F3327" s="77">
        <v>8</v>
      </c>
      <c r="G3327" s="77">
        <v>0</v>
      </c>
      <c r="H3327" s="77">
        <v>0</v>
      </c>
      <c r="J3327" s="77">
        <f t="shared" si="108"/>
        <v>8</v>
      </c>
      <c r="K3327" s="103">
        <v>1.1499999999999999</v>
      </c>
      <c r="L3327" s="104">
        <v>3.53</v>
      </c>
      <c r="M3327" s="105">
        <v>0</v>
      </c>
      <c r="N3327" s="76">
        <f t="shared" si="107"/>
        <v>-0.15000000000003411</v>
      </c>
    </row>
    <row r="3328" spans="1:14" x14ac:dyDescent="0.25">
      <c r="A3328" s="100">
        <v>2289</v>
      </c>
      <c r="B3328" s="107">
        <v>35892</v>
      </c>
      <c r="C3328" s="121">
        <v>419.81</v>
      </c>
      <c r="D3328" s="122">
        <v>371.95</v>
      </c>
      <c r="E3328" s="122">
        <f t="shared" si="109"/>
        <v>51.516620498614962</v>
      </c>
      <c r="F3328" s="77">
        <v>6.7</v>
      </c>
      <c r="G3328" s="77">
        <v>0</v>
      </c>
      <c r="H3328" s="77">
        <v>0</v>
      </c>
      <c r="J3328" s="77">
        <f t="shared" si="108"/>
        <v>6.7</v>
      </c>
      <c r="K3328" s="103">
        <v>1.05</v>
      </c>
      <c r="L3328" s="104">
        <v>3.42</v>
      </c>
      <c r="M3328" s="105">
        <v>0</v>
      </c>
      <c r="N3328" s="76">
        <f t="shared" si="107"/>
        <v>-1.0499999999999998</v>
      </c>
    </row>
    <row r="3329" spans="1:14" x14ac:dyDescent="0.25">
      <c r="A3329" s="100">
        <v>2290</v>
      </c>
      <c r="B3329" s="107">
        <v>35893</v>
      </c>
      <c r="C3329" s="121">
        <v>419.28</v>
      </c>
      <c r="D3329" s="122">
        <v>364.2</v>
      </c>
      <c r="E3329" s="122">
        <f t="shared" si="109"/>
        <v>50.443213296398895</v>
      </c>
      <c r="F3329" s="77">
        <v>8.2799999999999994</v>
      </c>
      <c r="G3329" s="77">
        <v>0</v>
      </c>
      <c r="H3329" s="77">
        <v>0</v>
      </c>
      <c r="J3329" s="77">
        <f t="shared" si="108"/>
        <v>8.2799999999999994</v>
      </c>
      <c r="K3329" s="103">
        <v>0.47</v>
      </c>
      <c r="L3329" s="104">
        <v>3.64</v>
      </c>
      <c r="M3329" s="105">
        <v>0</v>
      </c>
      <c r="N3329" s="76">
        <f t="shared" si="107"/>
        <v>0.6300000000000221</v>
      </c>
    </row>
    <row r="3330" spans="1:14" x14ac:dyDescent="0.25">
      <c r="A3330" s="100">
        <v>2291</v>
      </c>
      <c r="B3330" s="107">
        <v>35894</v>
      </c>
      <c r="C3330" s="121">
        <v>418.75</v>
      </c>
      <c r="D3330" s="122">
        <v>356.55</v>
      </c>
      <c r="E3330" s="122">
        <f t="shared" si="109"/>
        <v>49.383656509695292</v>
      </c>
      <c r="F3330" s="77">
        <v>7.2</v>
      </c>
      <c r="G3330" s="77">
        <v>0</v>
      </c>
      <c r="H3330" s="77">
        <v>0</v>
      </c>
      <c r="J3330" s="77">
        <f t="shared" si="108"/>
        <v>7.2</v>
      </c>
      <c r="K3330" s="103">
        <v>0.69</v>
      </c>
      <c r="L3330" s="104">
        <v>3.59</v>
      </c>
      <c r="M3330" s="105">
        <v>0</v>
      </c>
      <c r="N3330" s="76">
        <f t="shared" si="107"/>
        <v>-0.68999999999998618</v>
      </c>
    </row>
    <row r="3331" spans="1:14" x14ac:dyDescent="0.25">
      <c r="A3331" s="100">
        <v>2292</v>
      </c>
      <c r="B3331" s="107">
        <v>35895</v>
      </c>
      <c r="C3331" s="121">
        <v>418.19</v>
      </c>
      <c r="D3331" s="122">
        <v>348.66</v>
      </c>
      <c r="E3331" s="122">
        <f t="shared" si="109"/>
        <v>48.29085872576178</v>
      </c>
      <c r="F3331" s="77">
        <v>6.15</v>
      </c>
      <c r="G3331" s="77">
        <v>0</v>
      </c>
      <c r="H3331" s="77">
        <v>0</v>
      </c>
      <c r="J3331" s="77">
        <f t="shared" si="108"/>
        <v>6.15</v>
      </c>
      <c r="K3331" s="103">
        <v>0.99</v>
      </c>
      <c r="L3331" s="104">
        <v>3.21</v>
      </c>
      <c r="M3331" s="105">
        <v>0</v>
      </c>
      <c r="N3331" s="76">
        <f t="shared" si="107"/>
        <v>-0.99000000000004285</v>
      </c>
    </row>
    <row r="3332" spans="1:14" x14ac:dyDescent="0.25">
      <c r="A3332" s="100">
        <v>2293</v>
      </c>
      <c r="B3332" s="107">
        <v>35896</v>
      </c>
      <c r="C3332" s="121">
        <v>417.68</v>
      </c>
      <c r="D3332" s="122">
        <v>341.52</v>
      </c>
      <c r="E3332" s="122">
        <f t="shared" si="109"/>
        <v>47.30193905817174</v>
      </c>
      <c r="F3332" s="77">
        <v>3.18</v>
      </c>
      <c r="G3332" s="77">
        <v>0</v>
      </c>
      <c r="H3332" s="77">
        <v>0</v>
      </c>
      <c r="J3332" s="77">
        <f t="shared" si="108"/>
        <v>3.18</v>
      </c>
      <c r="K3332" s="103">
        <v>0.78</v>
      </c>
      <c r="L3332" s="104">
        <v>1.05</v>
      </c>
      <c r="M3332" s="105">
        <v>0</v>
      </c>
      <c r="N3332" s="76">
        <f t="shared" si="107"/>
        <v>-0.77999999999997938</v>
      </c>
    </row>
    <row r="3333" spans="1:14" x14ac:dyDescent="0.25">
      <c r="A3333" s="100">
        <v>2294</v>
      </c>
      <c r="B3333" s="107">
        <v>35897</v>
      </c>
      <c r="C3333" s="121">
        <v>417.39</v>
      </c>
      <c r="D3333" s="122">
        <v>337.56</v>
      </c>
      <c r="E3333" s="122">
        <f t="shared" si="109"/>
        <v>46.753462603878113</v>
      </c>
      <c r="F3333" s="77">
        <v>2.95</v>
      </c>
      <c r="G3333" s="77">
        <v>0</v>
      </c>
      <c r="H3333" s="77">
        <v>0</v>
      </c>
      <c r="J3333" s="77">
        <f t="shared" si="108"/>
        <v>2.95</v>
      </c>
      <c r="K3333" s="103">
        <v>0.17</v>
      </c>
      <c r="L3333" s="104">
        <v>1.52</v>
      </c>
      <c r="M3333" s="105">
        <v>0</v>
      </c>
      <c r="N3333" s="76">
        <f t="shared" si="107"/>
        <v>-0.17000000000000437</v>
      </c>
    </row>
    <row r="3334" spans="1:14" x14ac:dyDescent="0.25">
      <c r="A3334" s="100">
        <v>2295</v>
      </c>
      <c r="B3334" s="107">
        <v>35898</v>
      </c>
      <c r="C3334" s="121">
        <v>417.16</v>
      </c>
      <c r="D3334" s="122">
        <v>334.44</v>
      </c>
      <c r="E3334" s="122">
        <f t="shared" si="109"/>
        <v>46.3213296398892</v>
      </c>
      <c r="F3334" s="77">
        <v>2.58</v>
      </c>
      <c r="G3334" s="77">
        <v>0</v>
      </c>
      <c r="H3334" s="77">
        <v>0</v>
      </c>
      <c r="J3334" s="77">
        <f t="shared" si="108"/>
        <v>2.58</v>
      </c>
      <c r="K3334" s="103">
        <v>0.19</v>
      </c>
      <c r="L3334" s="104">
        <v>1.37</v>
      </c>
      <c r="M3334" s="105">
        <v>0</v>
      </c>
      <c r="N3334" s="76">
        <f t="shared" si="107"/>
        <v>-0.17999999999999083</v>
      </c>
    </row>
    <row r="3335" spans="1:14" x14ac:dyDescent="0.25">
      <c r="A3335" s="100">
        <v>2296</v>
      </c>
      <c r="B3335" s="107">
        <v>35899</v>
      </c>
      <c r="C3335" s="121">
        <v>416.95</v>
      </c>
      <c r="D3335" s="122">
        <v>331.68</v>
      </c>
      <c r="E3335" s="122">
        <f t="shared" si="109"/>
        <v>45.939058171745152</v>
      </c>
      <c r="F3335" s="77">
        <v>2.82</v>
      </c>
      <c r="G3335" s="77">
        <v>0</v>
      </c>
      <c r="H3335" s="77">
        <v>0</v>
      </c>
      <c r="J3335" s="77">
        <f t="shared" si="108"/>
        <v>2.82</v>
      </c>
      <c r="K3335" s="103">
        <v>0.04</v>
      </c>
      <c r="L3335" s="104">
        <v>1.33</v>
      </c>
      <c r="M3335" s="105">
        <v>0</v>
      </c>
      <c r="N3335" s="76">
        <f t="shared" si="107"/>
        <v>3.9999999999970282E-2</v>
      </c>
    </row>
    <row r="3336" spans="1:14" x14ac:dyDescent="0.25">
      <c r="A3336" s="100">
        <v>2297</v>
      </c>
      <c r="B3336" s="107">
        <v>35900</v>
      </c>
      <c r="C3336" s="121">
        <v>416.75</v>
      </c>
      <c r="D3336" s="122">
        <v>328.9</v>
      </c>
      <c r="E3336" s="122">
        <f t="shared" si="109"/>
        <v>45.554016620498608</v>
      </c>
      <c r="F3336" s="77">
        <v>3.49</v>
      </c>
      <c r="G3336" s="77">
        <v>0</v>
      </c>
      <c r="H3336" s="77">
        <v>0</v>
      </c>
      <c r="J3336" s="77">
        <f t="shared" si="108"/>
        <v>3.49</v>
      </c>
      <c r="K3336" s="103">
        <v>0.22</v>
      </c>
      <c r="L3336" s="104">
        <v>1.72</v>
      </c>
      <c r="M3336" s="105">
        <v>0</v>
      </c>
      <c r="N3336" s="76">
        <f t="shared" ref="N3336:N3399" si="110">+D3337-D3336+J3336</f>
        <v>-0.22999999999997023</v>
      </c>
    </row>
    <row r="3337" spans="1:14" x14ac:dyDescent="0.25">
      <c r="A3337" s="100">
        <v>2298</v>
      </c>
      <c r="B3337" s="107">
        <v>35901</v>
      </c>
      <c r="C3337" s="121">
        <v>416.47</v>
      </c>
      <c r="D3337" s="122">
        <v>325.18</v>
      </c>
      <c r="E3337" s="122">
        <f t="shared" si="109"/>
        <v>45.038781163434905</v>
      </c>
      <c r="F3337" s="77">
        <v>4.0199999999999996</v>
      </c>
      <c r="G3337" s="77">
        <v>0</v>
      </c>
      <c r="H3337" s="77">
        <v>0</v>
      </c>
      <c r="J3337" s="77">
        <f t="shared" si="108"/>
        <v>4.0199999999999996</v>
      </c>
      <c r="K3337" s="103">
        <v>0.47</v>
      </c>
      <c r="L3337" s="104">
        <v>2.0499999999999998</v>
      </c>
      <c r="M3337" s="105">
        <v>0</v>
      </c>
      <c r="N3337" s="76">
        <f t="shared" si="110"/>
        <v>-0.52000000000002089</v>
      </c>
    </row>
    <row r="3338" spans="1:14" x14ac:dyDescent="0.25">
      <c r="A3338" s="100">
        <v>2299</v>
      </c>
      <c r="B3338" s="107">
        <v>35902</v>
      </c>
      <c r="C3338" s="121">
        <v>416.13</v>
      </c>
      <c r="D3338" s="122">
        <v>320.64</v>
      </c>
      <c r="E3338" s="122">
        <f t="shared" si="109"/>
        <v>44.40997229916897</v>
      </c>
      <c r="F3338" s="77">
        <v>3.7</v>
      </c>
      <c r="G3338" s="77">
        <v>0</v>
      </c>
      <c r="H3338" s="77">
        <v>0</v>
      </c>
      <c r="J3338" s="77">
        <f t="shared" si="108"/>
        <v>3.7</v>
      </c>
      <c r="K3338" s="103">
        <v>0.38</v>
      </c>
      <c r="L3338" s="104">
        <v>2.16</v>
      </c>
      <c r="M3338" s="105">
        <v>0</v>
      </c>
      <c r="N3338" s="76">
        <f t="shared" si="110"/>
        <v>-0.41000000000001346</v>
      </c>
    </row>
    <row r="3339" spans="1:14" x14ac:dyDescent="0.25">
      <c r="A3339" s="100">
        <v>2300</v>
      </c>
      <c r="B3339" s="107">
        <v>35903</v>
      </c>
      <c r="C3339" s="121">
        <v>415.81</v>
      </c>
      <c r="D3339" s="122">
        <v>316.52999999999997</v>
      </c>
      <c r="E3339" s="122">
        <f t="shared" si="109"/>
        <v>43.840720221606645</v>
      </c>
      <c r="F3339" s="77">
        <v>2.87</v>
      </c>
      <c r="G3339" s="77">
        <v>0</v>
      </c>
      <c r="H3339" s="77">
        <v>0</v>
      </c>
      <c r="J3339" s="77">
        <f t="shared" si="108"/>
        <v>2.87</v>
      </c>
      <c r="K3339" s="103">
        <v>0.27</v>
      </c>
      <c r="L3339" s="104">
        <v>1.49</v>
      </c>
      <c r="M3339" s="105">
        <v>0</v>
      </c>
      <c r="N3339" s="76">
        <f t="shared" si="110"/>
        <v>0.27000000000003421</v>
      </c>
    </row>
    <row r="3340" spans="1:14" x14ac:dyDescent="0.25">
      <c r="A3340" s="100">
        <v>2301</v>
      </c>
      <c r="B3340" s="107">
        <v>35904</v>
      </c>
      <c r="C3340" s="121">
        <v>415.61</v>
      </c>
      <c r="D3340" s="122">
        <v>313.93</v>
      </c>
      <c r="E3340" s="122">
        <f t="shared" si="109"/>
        <v>43.480609418282548</v>
      </c>
      <c r="F3340" s="77">
        <v>1.66</v>
      </c>
      <c r="G3340" s="77">
        <v>0</v>
      </c>
      <c r="H3340" s="77">
        <v>0</v>
      </c>
      <c r="J3340" s="77">
        <f t="shared" si="108"/>
        <v>1.66</v>
      </c>
      <c r="K3340" s="103">
        <v>0.68</v>
      </c>
      <c r="L3340" s="104">
        <v>1.02</v>
      </c>
      <c r="M3340" s="105">
        <v>0</v>
      </c>
      <c r="N3340" s="76">
        <f t="shared" si="110"/>
        <v>-0.68000000000003191</v>
      </c>
    </row>
    <row r="3341" spans="1:14" x14ac:dyDescent="0.25">
      <c r="A3341" s="100">
        <v>2302</v>
      </c>
      <c r="B3341" s="107">
        <v>35905</v>
      </c>
      <c r="C3341" s="121">
        <v>415.43</v>
      </c>
      <c r="D3341" s="122">
        <v>311.58999999999997</v>
      </c>
      <c r="E3341" s="122">
        <f t="shared" si="109"/>
        <v>43.156509695290858</v>
      </c>
      <c r="F3341" s="77">
        <v>4.43</v>
      </c>
      <c r="G3341" s="77">
        <v>0</v>
      </c>
      <c r="H3341" s="77">
        <v>0</v>
      </c>
      <c r="J3341" s="77">
        <f t="shared" si="108"/>
        <v>4.43</v>
      </c>
      <c r="K3341" s="103">
        <v>0.93</v>
      </c>
      <c r="L3341" s="104">
        <v>2.29</v>
      </c>
      <c r="M3341" s="105">
        <v>0</v>
      </c>
      <c r="N3341" s="76">
        <f t="shared" si="110"/>
        <v>-0.92999999999995708</v>
      </c>
    </row>
    <row r="3342" spans="1:14" x14ac:dyDescent="0.25">
      <c r="A3342" s="100">
        <v>2303</v>
      </c>
      <c r="B3342" s="107">
        <v>35906</v>
      </c>
      <c r="C3342" s="121">
        <v>415.01</v>
      </c>
      <c r="D3342" s="122">
        <v>306.23</v>
      </c>
      <c r="E3342" s="122">
        <f t="shared" si="109"/>
        <v>42.41412742382272</v>
      </c>
      <c r="F3342" s="77">
        <v>3.67</v>
      </c>
      <c r="G3342" s="77">
        <v>0</v>
      </c>
      <c r="H3342" s="77">
        <v>0</v>
      </c>
      <c r="J3342" s="77">
        <f t="shared" si="108"/>
        <v>3.67</v>
      </c>
      <c r="K3342" s="103">
        <v>0.55000000000000004</v>
      </c>
      <c r="L3342" s="104">
        <v>1.88</v>
      </c>
      <c r="M3342" s="105">
        <v>0</v>
      </c>
      <c r="N3342" s="76">
        <f t="shared" si="110"/>
        <v>-0.55000000000002736</v>
      </c>
    </row>
    <row r="3343" spans="1:14" x14ac:dyDescent="0.25">
      <c r="A3343" s="100">
        <v>2304</v>
      </c>
      <c r="B3343" s="107">
        <v>35907</v>
      </c>
      <c r="C3343" s="121">
        <v>414.67</v>
      </c>
      <c r="D3343" s="122">
        <v>302.01</v>
      </c>
      <c r="E3343" s="122">
        <f t="shared" si="109"/>
        <v>41.82963988919667</v>
      </c>
      <c r="F3343" s="77">
        <v>4.01</v>
      </c>
      <c r="G3343" s="77">
        <v>0</v>
      </c>
      <c r="H3343" s="77">
        <v>0</v>
      </c>
      <c r="J3343" s="77">
        <f t="shared" si="108"/>
        <v>4.01</v>
      </c>
      <c r="K3343" s="103">
        <v>0.48</v>
      </c>
      <c r="L3343" s="104">
        <v>1.96</v>
      </c>
      <c r="M3343" s="105">
        <v>0</v>
      </c>
      <c r="N3343" s="76">
        <f t="shared" si="110"/>
        <v>-0.48000000000000931</v>
      </c>
    </row>
    <row r="3344" spans="1:14" x14ac:dyDescent="0.25">
      <c r="A3344" s="100">
        <v>2305</v>
      </c>
      <c r="B3344" s="107">
        <v>35908</v>
      </c>
      <c r="C3344" s="121">
        <v>414.31</v>
      </c>
      <c r="D3344" s="122">
        <v>297.52</v>
      </c>
      <c r="E3344" s="122">
        <f t="shared" si="109"/>
        <v>41.207756232686975</v>
      </c>
      <c r="F3344" s="77">
        <v>3.29</v>
      </c>
      <c r="G3344" s="77">
        <v>0</v>
      </c>
      <c r="H3344" s="77">
        <v>0</v>
      </c>
      <c r="J3344" s="77">
        <f t="shared" si="108"/>
        <v>3.29</v>
      </c>
      <c r="K3344" s="103">
        <v>0.48</v>
      </c>
      <c r="L3344" s="104">
        <v>1.67</v>
      </c>
      <c r="M3344" s="105">
        <v>0</v>
      </c>
      <c r="N3344" s="76">
        <f t="shared" si="110"/>
        <v>-0.52999999999999314</v>
      </c>
    </row>
    <row r="3345" spans="1:14" x14ac:dyDescent="0.25">
      <c r="A3345" s="100">
        <v>2306</v>
      </c>
      <c r="B3345" s="107">
        <v>35909</v>
      </c>
      <c r="C3345" s="121">
        <v>414</v>
      </c>
      <c r="D3345" s="122">
        <v>293.7</v>
      </c>
      <c r="E3345" s="122">
        <f t="shared" si="109"/>
        <v>40.6786703601108</v>
      </c>
      <c r="F3345" s="77">
        <v>4.07</v>
      </c>
      <c r="G3345" s="77">
        <v>0</v>
      </c>
      <c r="H3345" s="77">
        <v>0</v>
      </c>
      <c r="J3345" s="77">
        <f t="shared" si="108"/>
        <v>4.07</v>
      </c>
      <c r="K3345" s="103">
        <v>0.85</v>
      </c>
      <c r="L3345" s="104">
        <v>1.1599999999999999</v>
      </c>
      <c r="M3345" s="105">
        <v>0</v>
      </c>
      <c r="N3345" s="76">
        <f t="shared" si="110"/>
        <v>-0.85000000000001563</v>
      </c>
    </row>
    <row r="3346" spans="1:14" x14ac:dyDescent="0.25">
      <c r="A3346" s="100">
        <v>2307</v>
      </c>
      <c r="B3346" s="107">
        <v>35910</v>
      </c>
      <c r="C3346" s="121">
        <v>413.59</v>
      </c>
      <c r="D3346" s="122">
        <v>288.77999999999997</v>
      </c>
      <c r="E3346" s="122">
        <f t="shared" si="109"/>
        <v>39.997229916897503</v>
      </c>
      <c r="F3346" s="77">
        <v>3.83</v>
      </c>
      <c r="G3346" s="77">
        <v>0</v>
      </c>
      <c r="H3346" s="77">
        <v>0</v>
      </c>
      <c r="J3346" s="77">
        <f t="shared" si="108"/>
        <v>3.83</v>
      </c>
      <c r="K3346" s="103">
        <v>-0.97</v>
      </c>
      <c r="L3346" s="104">
        <v>2.1</v>
      </c>
      <c r="M3346" s="105">
        <v>0</v>
      </c>
      <c r="N3346" s="76">
        <f t="shared" si="110"/>
        <v>-0.96999999999995445</v>
      </c>
    </row>
    <row r="3347" spans="1:14" x14ac:dyDescent="0.25">
      <c r="A3347" s="100">
        <v>2308</v>
      </c>
      <c r="B3347" s="107">
        <v>35911</v>
      </c>
      <c r="C3347" s="121">
        <v>413.19</v>
      </c>
      <c r="D3347" s="122">
        <v>283.98</v>
      </c>
      <c r="E3347" s="122">
        <f t="shared" si="109"/>
        <v>39.332409972299168</v>
      </c>
      <c r="F3347" s="77">
        <v>3.08</v>
      </c>
      <c r="G3347" s="77">
        <v>0</v>
      </c>
      <c r="H3347" s="77">
        <v>0</v>
      </c>
      <c r="J3347" s="77">
        <f t="shared" si="108"/>
        <v>3.08</v>
      </c>
      <c r="K3347" s="103">
        <v>-0.82</v>
      </c>
      <c r="L3347" s="104">
        <v>2.0699999999999998</v>
      </c>
      <c r="M3347" s="105">
        <v>0</v>
      </c>
      <c r="N3347" s="76">
        <f t="shared" si="110"/>
        <v>-1.6200000000000454</v>
      </c>
    </row>
    <row r="3348" spans="1:14" x14ac:dyDescent="0.25">
      <c r="A3348" s="100">
        <v>2309</v>
      </c>
      <c r="B3348" s="107">
        <v>35912</v>
      </c>
      <c r="C3348" s="121">
        <v>412.79</v>
      </c>
      <c r="D3348" s="122">
        <v>279.27999999999997</v>
      </c>
      <c r="E3348" s="122">
        <f t="shared" si="109"/>
        <v>38.681440443213297</v>
      </c>
      <c r="F3348" s="77">
        <v>6.31</v>
      </c>
      <c r="G3348" s="77">
        <v>0</v>
      </c>
      <c r="H3348" s="77">
        <v>0</v>
      </c>
      <c r="J3348" s="77">
        <f t="shared" si="108"/>
        <v>6.31</v>
      </c>
      <c r="K3348" s="103">
        <v>-1.19</v>
      </c>
      <c r="L3348" s="104">
        <v>3.16</v>
      </c>
      <c r="M3348" s="105">
        <v>0</v>
      </c>
      <c r="N3348" s="76">
        <f t="shared" si="110"/>
        <v>-1.1900000000000004</v>
      </c>
    </row>
    <row r="3349" spans="1:14" x14ac:dyDescent="0.25">
      <c r="A3349" s="100">
        <v>2310</v>
      </c>
      <c r="B3349" s="107">
        <v>35913</v>
      </c>
      <c r="C3349" s="121">
        <v>412.14</v>
      </c>
      <c r="D3349" s="122">
        <v>271.77999999999997</v>
      </c>
      <c r="E3349" s="122">
        <f t="shared" si="109"/>
        <v>37.642659279778393</v>
      </c>
      <c r="F3349" s="77">
        <v>5.96</v>
      </c>
      <c r="G3349" s="77">
        <v>0</v>
      </c>
      <c r="H3349" s="77">
        <v>0</v>
      </c>
      <c r="J3349" s="77">
        <f t="shared" si="108"/>
        <v>5.96</v>
      </c>
      <c r="K3349" s="103">
        <v>-0.96</v>
      </c>
      <c r="L3349" s="104">
        <v>2.91</v>
      </c>
      <c r="M3349" s="105">
        <v>0</v>
      </c>
      <c r="N3349" s="76">
        <f t="shared" si="110"/>
        <v>-0.95999999999995911</v>
      </c>
    </row>
    <row r="3350" spans="1:14" x14ac:dyDescent="0.25">
      <c r="A3350" s="100">
        <v>2311</v>
      </c>
      <c r="B3350" s="107">
        <v>35914</v>
      </c>
      <c r="C3350" s="121">
        <v>411.53</v>
      </c>
      <c r="D3350" s="122">
        <v>264.86</v>
      </c>
      <c r="E3350" s="122">
        <f t="shared" si="109"/>
        <v>36.684210526315795</v>
      </c>
      <c r="F3350" s="77">
        <v>4.87</v>
      </c>
      <c r="G3350" s="77">
        <v>0</v>
      </c>
      <c r="H3350" s="77">
        <v>0</v>
      </c>
      <c r="J3350" s="77">
        <f t="shared" si="108"/>
        <v>4.87</v>
      </c>
      <c r="K3350" s="103">
        <v>-0.44</v>
      </c>
      <c r="L3350" s="104">
        <v>2.5</v>
      </c>
      <c r="M3350" s="105">
        <v>35</v>
      </c>
      <c r="N3350" s="76">
        <f t="shared" si="110"/>
        <v>-0.44000000000000217</v>
      </c>
    </row>
    <row r="3351" spans="1:14" x14ac:dyDescent="0.25">
      <c r="A3351" s="100">
        <v>2312</v>
      </c>
      <c r="B3351" s="107">
        <v>35915</v>
      </c>
      <c r="C3351" s="121">
        <v>411.05</v>
      </c>
      <c r="D3351" s="122">
        <v>259.55</v>
      </c>
      <c r="E3351" s="122">
        <f t="shared" si="109"/>
        <v>35.948753462603875</v>
      </c>
      <c r="F3351" s="77">
        <v>4.01</v>
      </c>
      <c r="G3351" s="77">
        <v>0</v>
      </c>
      <c r="H3351" s="77">
        <v>0</v>
      </c>
      <c r="J3351" s="77">
        <f t="shared" si="108"/>
        <v>4.01</v>
      </c>
      <c r="K3351" s="103">
        <v>0.34</v>
      </c>
      <c r="L3351" s="104">
        <v>2.12</v>
      </c>
      <c r="M3351" s="105">
        <v>0</v>
      </c>
      <c r="N3351" s="76">
        <f t="shared" si="110"/>
        <v>-0.34000000000002295</v>
      </c>
    </row>
    <row r="3352" spans="1:14" x14ac:dyDescent="0.25">
      <c r="A3352" s="100">
        <v>2313</v>
      </c>
      <c r="B3352" s="107">
        <v>35916</v>
      </c>
      <c r="C3352" s="121">
        <v>410.65</v>
      </c>
      <c r="D3352" s="122">
        <v>255.2</v>
      </c>
      <c r="E3352" s="122">
        <f t="shared" si="109"/>
        <v>35.346260387811633</v>
      </c>
      <c r="F3352" s="77">
        <v>1.28</v>
      </c>
      <c r="G3352" s="77">
        <v>0</v>
      </c>
      <c r="H3352" s="77">
        <v>0</v>
      </c>
      <c r="J3352" s="77">
        <f t="shared" si="108"/>
        <v>1.28</v>
      </c>
      <c r="K3352" s="103">
        <v>0.64</v>
      </c>
      <c r="L3352" s="104">
        <v>0.83</v>
      </c>
      <c r="M3352" s="105">
        <v>8.6999999999999993</v>
      </c>
      <c r="N3352" s="76">
        <f t="shared" si="110"/>
        <v>-2.5399999999999929</v>
      </c>
    </row>
    <row r="3353" spans="1:14" x14ac:dyDescent="0.25">
      <c r="A3353" s="100">
        <v>2314</v>
      </c>
      <c r="B3353" s="107">
        <v>35917</v>
      </c>
      <c r="C3353" s="121">
        <v>410.48</v>
      </c>
      <c r="D3353" s="122">
        <v>251.38</v>
      </c>
      <c r="E3353" s="122">
        <f t="shared" si="109"/>
        <v>34.817174515235457</v>
      </c>
      <c r="F3353" s="77">
        <v>3.03</v>
      </c>
      <c r="G3353" s="77">
        <v>0</v>
      </c>
      <c r="H3353" s="77">
        <v>0</v>
      </c>
      <c r="J3353" s="77">
        <f t="shared" si="108"/>
        <v>3.03</v>
      </c>
      <c r="K3353" s="103">
        <v>0.94</v>
      </c>
      <c r="L3353" s="104">
        <v>1.76</v>
      </c>
      <c r="M3353" s="105">
        <v>0</v>
      </c>
      <c r="N3353" s="76">
        <f t="shared" si="110"/>
        <v>1.0600000000000009</v>
      </c>
    </row>
    <row r="3354" spans="1:14" x14ac:dyDescent="0.25">
      <c r="A3354" s="100">
        <v>2315</v>
      </c>
      <c r="B3354" s="107">
        <v>35918</v>
      </c>
      <c r="C3354" s="121">
        <v>410.11</v>
      </c>
      <c r="D3354" s="122">
        <v>249.41</v>
      </c>
      <c r="E3354" s="122">
        <f t="shared" si="109"/>
        <v>34.544321329639885</v>
      </c>
      <c r="F3354" s="77">
        <v>2.13</v>
      </c>
      <c r="G3354" s="77">
        <v>0</v>
      </c>
      <c r="H3354" s="77">
        <v>0</v>
      </c>
      <c r="J3354" s="77">
        <f t="shared" si="108"/>
        <v>2.13</v>
      </c>
      <c r="K3354" s="103">
        <v>0.03</v>
      </c>
      <c r="L3354" s="104">
        <v>1.36</v>
      </c>
      <c r="M3354" s="105">
        <v>7.9</v>
      </c>
      <c r="N3354" s="76">
        <f t="shared" si="110"/>
        <v>3.0000000000005578E-2</v>
      </c>
    </row>
    <row r="3355" spans="1:14" x14ac:dyDescent="0.25">
      <c r="A3355" s="100">
        <v>2316</v>
      </c>
      <c r="B3355" s="107">
        <v>35919</v>
      </c>
      <c r="C3355" s="121">
        <v>410.91</v>
      </c>
      <c r="D3355" s="122">
        <v>247.31</v>
      </c>
      <c r="E3355" s="122">
        <f t="shared" si="109"/>
        <v>34.253462603878113</v>
      </c>
      <c r="F3355" s="77">
        <v>2.71</v>
      </c>
      <c r="G3355" s="77">
        <v>0</v>
      </c>
      <c r="H3355" s="77">
        <v>0</v>
      </c>
      <c r="J3355" s="77">
        <f t="shared" si="108"/>
        <v>2.71</v>
      </c>
      <c r="K3355" s="103">
        <v>0.49</v>
      </c>
      <c r="L3355" s="104">
        <v>1.55</v>
      </c>
      <c r="M3355" s="105">
        <v>2</v>
      </c>
      <c r="N3355" s="76">
        <f t="shared" si="110"/>
        <v>-0.48999999999998867</v>
      </c>
    </row>
    <row r="3356" spans="1:14" x14ac:dyDescent="0.25">
      <c r="A3356" s="100">
        <v>2317</v>
      </c>
      <c r="B3356" s="107">
        <v>35920</v>
      </c>
      <c r="C3356" s="121">
        <v>409.61</v>
      </c>
      <c r="D3356" s="122">
        <v>244.11</v>
      </c>
      <c r="E3356" s="122">
        <f t="shared" si="109"/>
        <v>33.810249307479232</v>
      </c>
      <c r="F3356" s="77">
        <v>3.36</v>
      </c>
      <c r="G3356" s="77">
        <v>0</v>
      </c>
      <c r="H3356" s="77">
        <v>0</v>
      </c>
      <c r="J3356" s="77">
        <f t="shared" si="108"/>
        <v>3.36</v>
      </c>
      <c r="K3356" s="103">
        <v>0.35</v>
      </c>
      <c r="L3356" s="104">
        <v>1.84</v>
      </c>
      <c r="M3356" s="105">
        <v>0</v>
      </c>
      <c r="N3356" s="76">
        <f t="shared" si="110"/>
        <v>-0.35000000000000808</v>
      </c>
    </row>
    <row r="3357" spans="1:14" x14ac:dyDescent="0.25">
      <c r="A3357" s="100">
        <v>2318</v>
      </c>
      <c r="B3357" s="107">
        <v>35921</v>
      </c>
      <c r="C3357" s="121">
        <v>409.25</v>
      </c>
      <c r="D3357" s="122">
        <v>240.4</v>
      </c>
      <c r="E3357" s="122">
        <f t="shared" si="109"/>
        <v>33.29639889196676</v>
      </c>
      <c r="F3357" s="77">
        <v>4.2</v>
      </c>
      <c r="G3357" s="77">
        <v>0</v>
      </c>
      <c r="H3357" s="77">
        <v>0</v>
      </c>
      <c r="J3357" s="77">
        <f t="shared" si="108"/>
        <v>4.2</v>
      </c>
      <c r="K3357" s="103">
        <v>-0.6</v>
      </c>
      <c r="L3357" s="104">
        <v>2.1800000000000002</v>
      </c>
      <c r="M3357" s="105">
        <v>0</v>
      </c>
      <c r="N3357" s="76">
        <f t="shared" si="110"/>
        <v>-0.60000000000001119</v>
      </c>
    </row>
    <row r="3358" spans="1:14" x14ac:dyDescent="0.25">
      <c r="A3358" s="100">
        <v>2319</v>
      </c>
      <c r="B3358" s="107">
        <v>35922</v>
      </c>
      <c r="C3358" s="121">
        <v>408.7</v>
      </c>
      <c r="D3358" s="122">
        <v>235.6</v>
      </c>
      <c r="E3358" s="122">
        <f t="shared" si="109"/>
        <v>32.631578947368425</v>
      </c>
      <c r="F3358" s="77">
        <v>4.5599999999999996</v>
      </c>
      <c r="G3358" s="77">
        <v>0</v>
      </c>
      <c r="H3358" s="77">
        <v>0</v>
      </c>
      <c r="J3358" s="77">
        <f t="shared" si="108"/>
        <v>4.5599999999999996</v>
      </c>
      <c r="K3358" s="103">
        <v>-0.74</v>
      </c>
      <c r="L3358" s="104">
        <v>2.4</v>
      </c>
      <c r="M3358" s="105">
        <v>0</v>
      </c>
      <c r="N3358" s="76">
        <f t="shared" si="110"/>
        <v>-0.73999999999998334</v>
      </c>
    </row>
    <row r="3359" spans="1:14" x14ac:dyDescent="0.25">
      <c r="A3359" s="100">
        <v>2320</v>
      </c>
      <c r="B3359" s="107">
        <v>35923</v>
      </c>
      <c r="C3359" s="121">
        <v>408.25</v>
      </c>
      <c r="D3359" s="122">
        <v>230.3</v>
      </c>
      <c r="E3359" s="122">
        <f t="shared" si="109"/>
        <v>31.897506925207757</v>
      </c>
      <c r="F3359" s="77">
        <v>3.83</v>
      </c>
      <c r="G3359" s="77">
        <v>0</v>
      </c>
      <c r="H3359" s="77">
        <v>0</v>
      </c>
      <c r="J3359" s="77">
        <f t="shared" si="108"/>
        <v>3.83</v>
      </c>
      <c r="K3359" s="103">
        <v>-0.87</v>
      </c>
      <c r="L3359" s="104">
        <v>2.0299999999999998</v>
      </c>
      <c r="M3359" s="105">
        <v>0</v>
      </c>
      <c r="N3359" s="76">
        <f t="shared" si="110"/>
        <v>-0.87000000000001698</v>
      </c>
    </row>
    <row r="3360" spans="1:14" x14ac:dyDescent="0.25">
      <c r="A3360" s="100">
        <v>2321</v>
      </c>
      <c r="B3360" s="107">
        <v>35924</v>
      </c>
      <c r="C3360" s="121">
        <v>407.77</v>
      </c>
      <c r="D3360" s="122">
        <v>225.6</v>
      </c>
      <c r="E3360" s="122">
        <f t="shared" si="109"/>
        <v>31.24653739612188</v>
      </c>
      <c r="F3360" s="77">
        <v>5.23</v>
      </c>
      <c r="G3360" s="77">
        <v>0</v>
      </c>
      <c r="H3360" s="77">
        <v>0</v>
      </c>
      <c r="J3360" s="77">
        <f t="shared" ref="J3360:J3423" si="111">SUM(F3360:H3360)</f>
        <v>5.23</v>
      </c>
      <c r="K3360" s="103">
        <v>0.02</v>
      </c>
      <c r="L3360" s="104">
        <v>2.0699999999999998</v>
      </c>
      <c r="M3360" s="105">
        <v>0</v>
      </c>
      <c r="N3360" s="76">
        <f t="shared" si="110"/>
        <v>0.5300000000000118</v>
      </c>
    </row>
    <row r="3361" spans="1:14" x14ac:dyDescent="0.25">
      <c r="A3361" s="100">
        <v>2322</v>
      </c>
      <c r="B3361" s="107">
        <v>35925</v>
      </c>
      <c r="C3361" s="121">
        <v>407.28</v>
      </c>
      <c r="D3361" s="122">
        <v>220.9</v>
      </c>
      <c r="E3361" s="122">
        <f t="shared" ref="E3361:E3424" si="112">(D3361/722)*100</f>
        <v>30.59556786703601</v>
      </c>
      <c r="F3361" s="77">
        <v>3.17</v>
      </c>
      <c r="G3361" s="77">
        <v>0</v>
      </c>
      <c r="H3361" s="77">
        <v>0</v>
      </c>
      <c r="J3361" s="77">
        <f t="shared" si="111"/>
        <v>3.17</v>
      </c>
      <c r="K3361" s="103">
        <v>1.17</v>
      </c>
      <c r="L3361" s="104">
        <v>1.72</v>
      </c>
      <c r="M3361" s="105">
        <v>21.8</v>
      </c>
      <c r="N3361" s="76">
        <f t="shared" si="110"/>
        <v>1.9999999999994245E-2</v>
      </c>
    </row>
    <row r="3362" spans="1:14" x14ac:dyDescent="0.25">
      <c r="A3362" s="100">
        <v>2323</v>
      </c>
      <c r="B3362" s="107">
        <v>35926</v>
      </c>
      <c r="C3362" s="121">
        <v>406.95</v>
      </c>
      <c r="D3362" s="122">
        <v>217.75</v>
      </c>
      <c r="E3362" s="122">
        <f t="shared" si="112"/>
        <v>30.159279778393351</v>
      </c>
      <c r="F3362" s="77">
        <v>3.02</v>
      </c>
      <c r="G3362" s="77">
        <v>0</v>
      </c>
      <c r="H3362" s="77">
        <v>0</v>
      </c>
      <c r="J3362" s="77">
        <f t="shared" si="111"/>
        <v>3.02</v>
      </c>
      <c r="K3362" s="103">
        <v>4.0999999999999996</v>
      </c>
      <c r="L3362" s="104">
        <v>1.32</v>
      </c>
      <c r="M3362" s="105">
        <v>2.5</v>
      </c>
      <c r="N3362" s="76">
        <f t="shared" si="110"/>
        <v>1.1700000000000057</v>
      </c>
    </row>
    <row r="3363" spans="1:14" x14ac:dyDescent="0.25">
      <c r="A3363" s="100">
        <v>2324</v>
      </c>
      <c r="B3363" s="107">
        <v>35927</v>
      </c>
      <c r="C3363" s="121">
        <v>406.75</v>
      </c>
      <c r="D3363" s="122">
        <v>215.9</v>
      </c>
      <c r="E3363" s="122">
        <f t="shared" si="112"/>
        <v>29.903047091412745</v>
      </c>
      <c r="F3363" s="77">
        <v>6.22</v>
      </c>
      <c r="G3363" s="77">
        <v>0</v>
      </c>
      <c r="H3363" s="77">
        <v>0</v>
      </c>
      <c r="J3363" s="77">
        <f t="shared" si="111"/>
        <v>6.22</v>
      </c>
      <c r="K3363" s="103">
        <v>0.66</v>
      </c>
      <c r="L3363" s="104">
        <v>2.64</v>
      </c>
      <c r="M3363" s="105">
        <v>10</v>
      </c>
      <c r="N3363" s="76">
        <f t="shared" si="110"/>
        <v>4.0999999999999952</v>
      </c>
    </row>
    <row r="3364" spans="1:14" x14ac:dyDescent="0.25">
      <c r="A3364" s="100">
        <v>2325</v>
      </c>
      <c r="B3364" s="107">
        <v>35928</v>
      </c>
      <c r="C3364" s="121">
        <v>406.52</v>
      </c>
      <c r="D3364" s="122">
        <v>213.78</v>
      </c>
      <c r="E3364" s="122">
        <f t="shared" si="112"/>
        <v>29.609418282548479</v>
      </c>
      <c r="F3364" s="77">
        <v>3.37</v>
      </c>
      <c r="G3364" s="77">
        <v>0</v>
      </c>
      <c r="H3364" s="77">
        <v>0</v>
      </c>
      <c r="J3364" s="77">
        <f t="shared" si="111"/>
        <v>3.37</v>
      </c>
      <c r="K3364" s="103">
        <v>-0.93</v>
      </c>
      <c r="L3364" s="104">
        <v>1.83</v>
      </c>
      <c r="M3364" s="105">
        <v>8.1999999999999993</v>
      </c>
      <c r="N3364" s="76">
        <f t="shared" si="110"/>
        <v>0.65999999999999215</v>
      </c>
    </row>
    <row r="3365" spans="1:14" x14ac:dyDescent="0.25">
      <c r="A3365" s="100">
        <v>2326</v>
      </c>
      <c r="B3365" s="107">
        <v>35929</v>
      </c>
      <c r="C3365" s="121">
        <v>406.23</v>
      </c>
      <c r="D3365" s="122">
        <v>211.07</v>
      </c>
      <c r="E3365" s="122">
        <f t="shared" si="112"/>
        <v>29.23407202216066</v>
      </c>
      <c r="F3365" s="77">
        <v>3</v>
      </c>
      <c r="G3365" s="77">
        <v>0</v>
      </c>
      <c r="H3365" s="77">
        <v>0</v>
      </c>
      <c r="J3365" s="77">
        <f t="shared" si="111"/>
        <v>3</v>
      </c>
      <c r="K3365" s="103">
        <v>-0.61</v>
      </c>
      <c r="L3365" s="104">
        <v>1.95</v>
      </c>
      <c r="M3365" s="105">
        <v>5.4</v>
      </c>
      <c r="N3365" s="76">
        <f t="shared" si="110"/>
        <v>0.93000000000000682</v>
      </c>
    </row>
    <row r="3366" spans="1:14" x14ac:dyDescent="0.25">
      <c r="A3366" s="100">
        <v>2327</v>
      </c>
      <c r="B3366" s="107">
        <v>35930</v>
      </c>
      <c r="C3366" s="121">
        <v>406</v>
      </c>
      <c r="D3366" s="122">
        <v>209</v>
      </c>
      <c r="E3366" s="122">
        <f t="shared" si="112"/>
        <v>28.947368421052634</v>
      </c>
      <c r="F3366" s="77">
        <v>5.84</v>
      </c>
      <c r="G3366" s="77">
        <v>0</v>
      </c>
      <c r="H3366" s="77">
        <v>0</v>
      </c>
      <c r="J3366" s="77">
        <f t="shared" si="111"/>
        <v>5.84</v>
      </c>
      <c r="K3366" s="103">
        <v>-9.23</v>
      </c>
      <c r="L3366" s="104">
        <v>2.57</v>
      </c>
      <c r="M3366" s="105">
        <v>15.8</v>
      </c>
      <c r="N3366" s="76">
        <f t="shared" si="110"/>
        <v>0.71000000000000441</v>
      </c>
    </row>
    <row r="3367" spans="1:14" x14ac:dyDescent="0.25">
      <c r="A3367" s="100">
        <v>2328</v>
      </c>
      <c r="B3367" s="107">
        <v>35931</v>
      </c>
      <c r="C3367" s="121">
        <v>405.43</v>
      </c>
      <c r="D3367" s="122">
        <v>203.87</v>
      </c>
      <c r="E3367" s="122">
        <f t="shared" si="112"/>
        <v>28.236842105263161</v>
      </c>
      <c r="F3367" s="77">
        <v>3.11</v>
      </c>
      <c r="G3367" s="77">
        <v>0</v>
      </c>
      <c r="H3367" s="77">
        <v>0</v>
      </c>
      <c r="J3367" s="77">
        <f t="shared" si="111"/>
        <v>3.11</v>
      </c>
      <c r="K3367" s="103">
        <v>-5.41</v>
      </c>
      <c r="L3367" s="104">
        <v>1.75</v>
      </c>
      <c r="M3367" s="105">
        <v>4.2</v>
      </c>
      <c r="N3367" s="76">
        <f t="shared" si="110"/>
        <v>9.230000000000004</v>
      </c>
    </row>
    <row r="3368" spans="1:14" x14ac:dyDescent="0.25">
      <c r="A3368" s="100">
        <v>2329</v>
      </c>
      <c r="B3368" s="107">
        <v>35932</v>
      </c>
      <c r="C3368" s="121">
        <v>406.13</v>
      </c>
      <c r="D3368" s="122">
        <v>209.99</v>
      </c>
      <c r="E3368" s="122">
        <f t="shared" si="112"/>
        <v>29.084487534626042</v>
      </c>
      <c r="F3368" s="77">
        <v>1.4</v>
      </c>
      <c r="G3368" s="77">
        <v>0</v>
      </c>
      <c r="H3368" s="77">
        <v>0</v>
      </c>
      <c r="J3368" s="77">
        <f t="shared" si="111"/>
        <v>1.4</v>
      </c>
      <c r="K3368" s="103">
        <v>-1</v>
      </c>
      <c r="L3368" s="104">
        <v>0.62</v>
      </c>
      <c r="M3368" s="105">
        <v>0</v>
      </c>
      <c r="N3368" s="76">
        <f t="shared" si="110"/>
        <v>5.3699999999999992</v>
      </c>
    </row>
    <row r="3369" spans="1:14" x14ac:dyDescent="0.25">
      <c r="A3369" s="100">
        <v>2330</v>
      </c>
      <c r="B3369" s="107">
        <v>35933</v>
      </c>
      <c r="C3369" s="121">
        <v>406.54</v>
      </c>
      <c r="D3369" s="122">
        <v>213.96</v>
      </c>
      <c r="E3369" s="122">
        <f t="shared" si="112"/>
        <v>29.634349030470915</v>
      </c>
      <c r="F3369" s="77">
        <v>1.76</v>
      </c>
      <c r="G3369" s="77">
        <v>0</v>
      </c>
      <c r="H3369" s="77">
        <v>0</v>
      </c>
      <c r="J3369" s="77">
        <f t="shared" si="111"/>
        <v>1.76</v>
      </c>
      <c r="K3369" s="103">
        <v>-0.79</v>
      </c>
      <c r="L3369" s="104">
        <v>0.96</v>
      </c>
      <c r="M3369" s="105">
        <v>0</v>
      </c>
      <c r="N3369" s="76">
        <f t="shared" si="110"/>
        <v>0.99999999999998068</v>
      </c>
    </row>
    <row r="3370" spans="1:14" x14ac:dyDescent="0.25">
      <c r="A3370" s="100">
        <v>2331</v>
      </c>
      <c r="B3370" s="107">
        <v>35934</v>
      </c>
      <c r="C3370" s="121">
        <v>406.46</v>
      </c>
      <c r="D3370" s="122">
        <v>213.2</v>
      </c>
      <c r="E3370" s="122">
        <f t="shared" si="112"/>
        <v>29.529085872576179</v>
      </c>
      <c r="F3370" s="77">
        <v>2.02</v>
      </c>
      <c r="G3370" s="77">
        <v>0</v>
      </c>
      <c r="H3370" s="77">
        <v>0</v>
      </c>
      <c r="J3370" s="77">
        <f t="shared" si="111"/>
        <v>2.02</v>
      </c>
      <c r="K3370" s="103">
        <v>0.05</v>
      </c>
      <c r="L3370" s="104">
        <v>0.98</v>
      </c>
      <c r="M3370" s="105">
        <v>0</v>
      </c>
      <c r="N3370" s="76">
        <f t="shared" si="110"/>
        <v>0.76000000000000911</v>
      </c>
    </row>
    <row r="3371" spans="1:14" x14ac:dyDescent="0.25">
      <c r="A3371" s="100">
        <v>2332</v>
      </c>
      <c r="B3371" s="107">
        <v>35935</v>
      </c>
      <c r="C3371" s="121">
        <v>406.33</v>
      </c>
      <c r="D3371" s="122">
        <v>211.94</v>
      </c>
      <c r="E3371" s="122">
        <f t="shared" si="112"/>
        <v>29.354570637119114</v>
      </c>
      <c r="F3371" s="77">
        <v>2.0299999999999998</v>
      </c>
      <c r="G3371" s="77">
        <v>0</v>
      </c>
      <c r="H3371" s="77">
        <v>0</v>
      </c>
      <c r="J3371" s="77">
        <f t="shared" si="111"/>
        <v>2.0299999999999998</v>
      </c>
      <c r="K3371" s="103">
        <v>-0.21</v>
      </c>
      <c r="L3371" s="104">
        <v>1.04</v>
      </c>
      <c r="M3371" s="105">
        <v>0</v>
      </c>
      <c r="N3371" s="76">
        <f t="shared" si="110"/>
        <v>8.0000000000011173E-2</v>
      </c>
    </row>
    <row r="3372" spans="1:14" x14ac:dyDescent="0.25">
      <c r="A3372" s="100">
        <v>2333</v>
      </c>
      <c r="B3372" s="107">
        <v>35936</v>
      </c>
      <c r="C3372" s="121">
        <v>406.11</v>
      </c>
      <c r="D3372" s="122">
        <v>209.99</v>
      </c>
      <c r="E3372" s="122">
        <f t="shared" si="112"/>
        <v>29.084487534626042</v>
      </c>
      <c r="F3372" s="77">
        <v>1.77</v>
      </c>
      <c r="G3372" s="77">
        <v>0</v>
      </c>
      <c r="H3372" s="77">
        <v>0</v>
      </c>
      <c r="J3372" s="77">
        <f t="shared" si="111"/>
        <v>1.77</v>
      </c>
      <c r="K3372" s="103">
        <v>-0.65</v>
      </c>
      <c r="L3372" s="104">
        <v>1.02</v>
      </c>
      <c r="M3372" s="105">
        <v>0</v>
      </c>
      <c r="N3372" s="76">
        <f t="shared" si="110"/>
        <v>-0.21000000000001817</v>
      </c>
    </row>
    <row r="3373" spans="1:14" x14ac:dyDescent="0.25">
      <c r="A3373" s="100">
        <v>2334</v>
      </c>
      <c r="B3373" s="107">
        <v>35937</v>
      </c>
      <c r="C3373" s="121">
        <v>405.89</v>
      </c>
      <c r="D3373" s="122">
        <v>208.01</v>
      </c>
      <c r="E3373" s="122">
        <f t="shared" si="112"/>
        <v>28.810249307479225</v>
      </c>
      <c r="F3373" s="77">
        <v>1.24</v>
      </c>
      <c r="G3373" s="77">
        <v>0</v>
      </c>
      <c r="H3373" s="77">
        <v>0</v>
      </c>
      <c r="J3373" s="77">
        <f t="shared" si="111"/>
        <v>1.24</v>
      </c>
      <c r="K3373" s="103">
        <v>-0.65</v>
      </c>
      <c r="L3373" s="104">
        <v>0.9</v>
      </c>
      <c r="M3373" s="105">
        <v>0</v>
      </c>
      <c r="N3373" s="76">
        <f t="shared" si="110"/>
        <v>-0.64999999999998637</v>
      </c>
    </row>
    <row r="3374" spans="1:14" x14ac:dyDescent="0.25">
      <c r="A3374" s="100">
        <v>2335</v>
      </c>
      <c r="B3374" s="107">
        <v>35938</v>
      </c>
      <c r="C3374" s="121">
        <v>405.68</v>
      </c>
      <c r="D3374" s="122">
        <v>206.12</v>
      </c>
      <c r="E3374" s="122">
        <f t="shared" si="112"/>
        <v>28.548476454293631</v>
      </c>
      <c r="F3374" s="77">
        <v>1.08</v>
      </c>
      <c r="G3374" s="77">
        <v>0</v>
      </c>
      <c r="H3374" s="77">
        <v>0</v>
      </c>
      <c r="J3374" s="77">
        <f t="shared" si="111"/>
        <v>1.08</v>
      </c>
      <c r="K3374" s="103">
        <v>-0.54</v>
      </c>
      <c r="L3374" s="104">
        <v>0.78</v>
      </c>
      <c r="M3374" s="105">
        <v>0</v>
      </c>
      <c r="N3374" s="76">
        <f t="shared" si="110"/>
        <v>-0.54000000000000448</v>
      </c>
    </row>
    <row r="3375" spans="1:14" x14ac:dyDescent="0.25">
      <c r="A3375" s="100">
        <v>2336</v>
      </c>
      <c r="B3375" s="107">
        <v>35939</v>
      </c>
      <c r="C3375" s="121">
        <v>405.5</v>
      </c>
      <c r="D3375" s="122">
        <v>204.5</v>
      </c>
      <c r="E3375" s="122">
        <f t="shared" si="112"/>
        <v>28.32409972299169</v>
      </c>
      <c r="F3375" s="77">
        <v>1.01</v>
      </c>
      <c r="G3375" s="77">
        <v>0</v>
      </c>
      <c r="H3375" s="77">
        <v>0</v>
      </c>
      <c r="J3375" s="77">
        <f t="shared" si="111"/>
        <v>1.01</v>
      </c>
      <c r="K3375" s="103">
        <v>-0.7</v>
      </c>
      <c r="L3375" s="104">
        <v>0.79</v>
      </c>
      <c r="M3375" s="105">
        <v>0</v>
      </c>
      <c r="N3375" s="76">
        <f t="shared" si="110"/>
        <v>-0.70000000000000795</v>
      </c>
    </row>
    <row r="3376" spans="1:14" x14ac:dyDescent="0.25">
      <c r="A3376" s="100">
        <v>2337</v>
      </c>
      <c r="B3376" s="107">
        <v>35940</v>
      </c>
      <c r="C3376" s="121">
        <v>405.31</v>
      </c>
      <c r="D3376" s="122">
        <v>202.79</v>
      </c>
      <c r="E3376" s="122">
        <f t="shared" si="112"/>
        <v>28.087257617728529</v>
      </c>
      <c r="F3376" s="77">
        <v>1.91</v>
      </c>
      <c r="G3376" s="77">
        <v>0</v>
      </c>
      <c r="H3376" s="77">
        <v>0</v>
      </c>
      <c r="J3376" s="77">
        <f t="shared" si="111"/>
        <v>1.91</v>
      </c>
      <c r="K3376" s="103">
        <v>-0.42</v>
      </c>
      <c r="L3376" s="104">
        <v>1.1100000000000001</v>
      </c>
      <c r="M3376" s="105">
        <v>0</v>
      </c>
      <c r="N3376" s="76">
        <f t="shared" si="110"/>
        <v>-0.41999999999998416</v>
      </c>
    </row>
    <row r="3377" spans="1:14" x14ac:dyDescent="0.25">
      <c r="A3377" s="100">
        <v>2338</v>
      </c>
      <c r="B3377" s="107">
        <v>35941</v>
      </c>
      <c r="C3377" s="121">
        <v>405.04</v>
      </c>
      <c r="D3377" s="122">
        <v>200.46</v>
      </c>
      <c r="E3377" s="122">
        <f t="shared" si="112"/>
        <v>27.764542936288088</v>
      </c>
      <c r="F3377" s="77">
        <v>3.64</v>
      </c>
      <c r="G3377" s="77">
        <v>0</v>
      </c>
      <c r="H3377" s="77">
        <v>0</v>
      </c>
      <c r="J3377" s="77">
        <f t="shared" si="111"/>
        <v>3.64</v>
      </c>
      <c r="K3377" s="103">
        <v>-0.66</v>
      </c>
      <c r="L3377" s="104">
        <v>1.79</v>
      </c>
      <c r="M3377" s="105">
        <v>0</v>
      </c>
      <c r="N3377" s="76">
        <f t="shared" si="110"/>
        <v>-0.66000000000001124</v>
      </c>
    </row>
    <row r="3378" spans="1:14" x14ac:dyDescent="0.25">
      <c r="A3378" s="100">
        <v>2339</v>
      </c>
      <c r="B3378" s="107">
        <v>35942</v>
      </c>
      <c r="C3378" s="121">
        <v>404.54</v>
      </c>
      <c r="D3378" s="122">
        <v>196.16</v>
      </c>
      <c r="E3378" s="122">
        <f t="shared" si="112"/>
        <v>27.168975069252078</v>
      </c>
      <c r="F3378" s="77">
        <v>2.65</v>
      </c>
      <c r="G3378" s="77">
        <v>0</v>
      </c>
      <c r="H3378" s="77">
        <v>0</v>
      </c>
      <c r="J3378" s="77">
        <f t="shared" si="111"/>
        <v>2.65</v>
      </c>
      <c r="K3378" s="103">
        <v>-0.53</v>
      </c>
      <c r="L3378" s="104">
        <v>1.43</v>
      </c>
      <c r="M3378" s="105">
        <v>0</v>
      </c>
      <c r="N3378" s="76">
        <f t="shared" si="110"/>
        <v>-0.53000000000000691</v>
      </c>
    </row>
    <row r="3379" spans="1:14" x14ac:dyDescent="0.25">
      <c r="A3379" s="100">
        <v>2340</v>
      </c>
      <c r="B3379" s="107">
        <v>35943</v>
      </c>
      <c r="C3379" s="121">
        <v>404.16</v>
      </c>
      <c r="D3379" s="122">
        <v>192.98</v>
      </c>
      <c r="E3379" s="122">
        <f t="shared" si="112"/>
        <v>26.72853185595568</v>
      </c>
      <c r="F3379" s="77">
        <v>2.63</v>
      </c>
      <c r="G3379" s="77">
        <v>0</v>
      </c>
      <c r="H3379" s="77">
        <v>0</v>
      </c>
      <c r="J3379" s="77">
        <f t="shared" si="111"/>
        <v>2.63</v>
      </c>
      <c r="K3379" s="103">
        <f>--0.11</f>
        <v>0.11</v>
      </c>
      <c r="L3379" s="104">
        <v>1.26</v>
      </c>
      <c r="M3379" s="105">
        <v>0</v>
      </c>
      <c r="N3379" s="76">
        <f t="shared" si="110"/>
        <v>-0.10999999999998078</v>
      </c>
    </row>
    <row r="3380" spans="1:14" x14ac:dyDescent="0.25">
      <c r="A3380" s="100">
        <v>2341</v>
      </c>
      <c r="B3380" s="107">
        <v>35944</v>
      </c>
      <c r="C3380" s="121">
        <v>403.83</v>
      </c>
      <c r="D3380" s="122">
        <v>190.24</v>
      </c>
      <c r="E3380" s="122">
        <f t="shared" si="112"/>
        <v>26.34903047091413</v>
      </c>
      <c r="F3380" s="77">
        <v>2.66</v>
      </c>
      <c r="G3380" s="77">
        <v>0</v>
      </c>
      <c r="H3380" s="77">
        <v>0</v>
      </c>
      <c r="J3380" s="77">
        <f t="shared" si="111"/>
        <v>2.66</v>
      </c>
      <c r="K3380" s="103">
        <v>-0.5</v>
      </c>
      <c r="L3380" s="104">
        <v>1.17</v>
      </c>
      <c r="M3380" s="105">
        <v>0</v>
      </c>
      <c r="N3380" s="76">
        <f t="shared" si="110"/>
        <v>0.50000000000000355</v>
      </c>
    </row>
    <row r="3381" spans="1:14" x14ac:dyDescent="0.25">
      <c r="A3381" s="100">
        <v>2342</v>
      </c>
      <c r="B3381" s="107">
        <v>35945</v>
      </c>
      <c r="C3381" s="121">
        <v>403.56</v>
      </c>
      <c r="D3381" s="122">
        <v>188.08</v>
      </c>
      <c r="E3381" s="122">
        <f t="shared" si="112"/>
        <v>26.04986149584488</v>
      </c>
      <c r="F3381" s="77">
        <v>2.37</v>
      </c>
      <c r="G3381" s="77">
        <v>0</v>
      </c>
      <c r="H3381" s="77">
        <v>0</v>
      </c>
      <c r="J3381" s="77">
        <f t="shared" si="111"/>
        <v>2.37</v>
      </c>
      <c r="K3381" s="103">
        <v>-0.15</v>
      </c>
      <c r="L3381" s="104">
        <v>1.1000000000000001</v>
      </c>
      <c r="M3381" s="105">
        <v>0</v>
      </c>
      <c r="N3381" s="76">
        <f t="shared" si="110"/>
        <v>-0.12999999999999989</v>
      </c>
    </row>
    <row r="3382" spans="1:14" x14ac:dyDescent="0.25">
      <c r="A3382" s="100">
        <v>2343</v>
      </c>
      <c r="B3382" s="107">
        <v>35946</v>
      </c>
      <c r="C3382" s="121">
        <v>403.26</v>
      </c>
      <c r="D3382" s="122">
        <v>185.58</v>
      </c>
      <c r="E3382" s="122">
        <f t="shared" si="112"/>
        <v>25.70360110803324</v>
      </c>
      <c r="F3382" s="77">
        <v>2.0699999999999998</v>
      </c>
      <c r="G3382" s="77">
        <v>0</v>
      </c>
      <c r="H3382" s="77">
        <v>0</v>
      </c>
      <c r="J3382" s="77">
        <f t="shared" si="111"/>
        <v>2.0699999999999998</v>
      </c>
      <c r="K3382" s="103">
        <v>-0.15</v>
      </c>
      <c r="L3382" s="104">
        <v>0.99</v>
      </c>
      <c r="M3382" s="105">
        <v>0</v>
      </c>
      <c r="N3382" s="76">
        <f t="shared" si="110"/>
        <v>-0.14999999999999902</v>
      </c>
    </row>
    <row r="3383" spans="1:14" x14ac:dyDescent="0.25">
      <c r="A3383" s="100">
        <v>2344</v>
      </c>
      <c r="B3383" s="107">
        <v>35947</v>
      </c>
      <c r="C3383" s="121">
        <v>402.98</v>
      </c>
      <c r="D3383" s="122">
        <v>183.36</v>
      </c>
      <c r="E3383" s="122">
        <f t="shared" si="112"/>
        <v>25.396121883656512</v>
      </c>
      <c r="F3383" s="77">
        <v>2.25</v>
      </c>
      <c r="G3383" s="77">
        <v>0</v>
      </c>
      <c r="H3383" s="77">
        <v>0</v>
      </c>
      <c r="J3383" s="77">
        <f t="shared" si="111"/>
        <v>2.25</v>
      </c>
      <c r="K3383" s="103">
        <v>0.39</v>
      </c>
      <c r="L3383" s="104">
        <v>1.1200000000000001</v>
      </c>
      <c r="M3383" s="105">
        <v>0</v>
      </c>
      <c r="N3383" s="76">
        <f t="shared" si="110"/>
        <v>-0.39000000000001478</v>
      </c>
    </row>
    <row r="3384" spans="1:14" x14ac:dyDescent="0.25">
      <c r="A3384" s="100">
        <v>2345</v>
      </c>
      <c r="B3384" s="107">
        <v>35948</v>
      </c>
      <c r="C3384" s="121">
        <v>402.64</v>
      </c>
      <c r="D3384" s="122">
        <v>180.72</v>
      </c>
      <c r="E3384" s="122">
        <f t="shared" si="112"/>
        <v>25.030470914127424</v>
      </c>
      <c r="F3384" s="77">
        <v>1.95</v>
      </c>
      <c r="G3384" s="77">
        <v>0</v>
      </c>
      <c r="H3384" s="77">
        <v>0</v>
      </c>
      <c r="J3384" s="77">
        <f t="shared" si="111"/>
        <v>1.95</v>
      </c>
      <c r="K3384" s="103">
        <v>0.02</v>
      </c>
      <c r="L3384" s="104">
        <v>0.9</v>
      </c>
      <c r="M3384" s="105">
        <v>2.2000000000000002</v>
      </c>
      <c r="N3384" s="76">
        <f t="shared" si="110"/>
        <v>3.0000000000012461E-2</v>
      </c>
    </row>
    <row r="3385" spans="1:14" x14ac:dyDescent="0.25">
      <c r="A3385" s="100">
        <v>2346</v>
      </c>
      <c r="B3385" s="107">
        <v>35949</v>
      </c>
      <c r="C3385" s="121">
        <v>402.4</v>
      </c>
      <c r="D3385" s="122">
        <v>178.8</v>
      </c>
      <c r="E3385" s="122">
        <f t="shared" si="112"/>
        <v>24.764542936288088</v>
      </c>
      <c r="F3385" s="77">
        <v>1.78</v>
      </c>
      <c r="G3385" s="77">
        <v>0</v>
      </c>
      <c r="H3385" s="77">
        <v>0</v>
      </c>
      <c r="J3385" s="77">
        <f t="shared" si="111"/>
        <v>1.78</v>
      </c>
      <c r="K3385" s="103">
        <v>0.2</v>
      </c>
      <c r="L3385" s="104">
        <v>0.94</v>
      </c>
      <c r="M3385" s="105">
        <v>0</v>
      </c>
      <c r="N3385" s="76">
        <f t="shared" si="110"/>
        <v>-0.20000000000001816</v>
      </c>
    </row>
    <row r="3386" spans="1:14" x14ac:dyDescent="0.25">
      <c r="A3386" s="100">
        <v>2347</v>
      </c>
      <c r="B3386" s="107">
        <v>35950</v>
      </c>
      <c r="C3386" s="121">
        <v>402.14</v>
      </c>
      <c r="D3386" s="122">
        <v>176.82</v>
      </c>
      <c r="E3386" s="122">
        <f t="shared" si="112"/>
        <v>24.490304709141274</v>
      </c>
      <c r="F3386" s="77">
        <v>1.83</v>
      </c>
      <c r="G3386" s="77">
        <v>0</v>
      </c>
      <c r="H3386" s="77">
        <v>0</v>
      </c>
      <c r="J3386" s="77">
        <f t="shared" si="111"/>
        <v>1.83</v>
      </c>
      <c r="K3386" s="103">
        <v>0.55000000000000004</v>
      </c>
      <c r="L3386" s="104">
        <v>1.0900000000000001</v>
      </c>
      <c r="M3386" s="105">
        <v>0</v>
      </c>
      <c r="N3386" s="76">
        <f t="shared" si="110"/>
        <v>-0.54999999999999538</v>
      </c>
    </row>
    <row r="3387" spans="1:14" x14ac:dyDescent="0.25">
      <c r="A3387" s="100">
        <v>2348</v>
      </c>
      <c r="B3387" s="107">
        <v>35951</v>
      </c>
      <c r="C3387" s="121">
        <v>401.82</v>
      </c>
      <c r="D3387" s="122">
        <v>174.44</v>
      </c>
      <c r="E3387" s="122">
        <f t="shared" si="112"/>
        <v>24.160664819944596</v>
      </c>
      <c r="F3387" s="77">
        <v>1.17</v>
      </c>
      <c r="G3387" s="77">
        <v>0</v>
      </c>
      <c r="H3387" s="77">
        <v>0</v>
      </c>
      <c r="J3387" s="77">
        <f t="shared" si="111"/>
        <v>1.17</v>
      </c>
      <c r="K3387" s="103">
        <v>0.71</v>
      </c>
      <c r="L3387" s="104">
        <v>0.86</v>
      </c>
      <c r="M3387" s="105">
        <v>0</v>
      </c>
      <c r="N3387" s="76">
        <f t="shared" si="110"/>
        <v>-0.70999999999999552</v>
      </c>
    </row>
    <row r="3388" spans="1:14" x14ac:dyDescent="0.25">
      <c r="A3388" s="100">
        <v>2349</v>
      </c>
      <c r="B3388" s="107">
        <v>35952</v>
      </c>
      <c r="C3388" s="121">
        <v>401.58</v>
      </c>
      <c r="D3388" s="122">
        <v>172.56</v>
      </c>
      <c r="E3388" s="122">
        <f t="shared" si="112"/>
        <v>23.900277008310251</v>
      </c>
      <c r="F3388" s="77">
        <v>1.7</v>
      </c>
      <c r="G3388" s="77">
        <v>0</v>
      </c>
      <c r="H3388" s="77">
        <v>0</v>
      </c>
      <c r="J3388" s="77">
        <f t="shared" si="111"/>
        <v>1.7</v>
      </c>
      <c r="K3388" s="103">
        <v>0.57999999999999996</v>
      </c>
      <c r="L3388" s="104">
        <v>0.97</v>
      </c>
      <c r="M3388" s="105">
        <v>0</v>
      </c>
      <c r="N3388" s="76">
        <f t="shared" si="110"/>
        <v>-0.57000000000001028</v>
      </c>
    </row>
    <row r="3389" spans="1:14" x14ac:dyDescent="0.25">
      <c r="A3389" s="100">
        <v>2350</v>
      </c>
      <c r="B3389" s="107">
        <v>35953</v>
      </c>
      <c r="C3389" s="121">
        <v>401.12</v>
      </c>
      <c r="D3389" s="122">
        <v>170.29</v>
      </c>
      <c r="E3389" s="122">
        <f t="shared" si="112"/>
        <v>23.585872576177284</v>
      </c>
      <c r="F3389" s="77">
        <v>1.22</v>
      </c>
      <c r="G3389" s="77">
        <v>0</v>
      </c>
      <c r="H3389" s="77">
        <v>0</v>
      </c>
      <c r="J3389" s="77">
        <f t="shared" si="111"/>
        <v>1.22</v>
      </c>
      <c r="K3389" s="103">
        <v>0.14000000000000001</v>
      </c>
      <c r="L3389" s="104">
        <v>0.62</v>
      </c>
      <c r="M3389" s="105">
        <v>0</v>
      </c>
      <c r="N3389" s="76">
        <f t="shared" si="110"/>
        <v>-0.13999999999998525</v>
      </c>
    </row>
    <row r="3390" spans="1:14" x14ac:dyDescent="0.25">
      <c r="A3390" s="100">
        <v>2351</v>
      </c>
      <c r="B3390" s="107">
        <v>35954</v>
      </c>
      <c r="C3390" s="121">
        <v>401.09</v>
      </c>
      <c r="D3390" s="122">
        <v>168.93</v>
      </c>
      <c r="E3390" s="122">
        <f t="shared" si="112"/>
        <v>23.397506925207757</v>
      </c>
      <c r="F3390" s="77">
        <v>2.36</v>
      </c>
      <c r="G3390" s="77">
        <v>0</v>
      </c>
      <c r="H3390" s="77">
        <v>0</v>
      </c>
      <c r="J3390" s="77">
        <f t="shared" si="111"/>
        <v>2.36</v>
      </c>
      <c r="K3390" s="103">
        <v>0.3</v>
      </c>
      <c r="L3390" s="104">
        <v>1.49</v>
      </c>
      <c r="M3390" s="105">
        <v>0.5</v>
      </c>
      <c r="N3390" s="76">
        <f t="shared" si="110"/>
        <v>-0.15000000000001945</v>
      </c>
    </row>
    <row r="3391" spans="1:14" x14ac:dyDescent="0.25">
      <c r="A3391" s="100">
        <v>2352</v>
      </c>
      <c r="B3391" s="107">
        <v>35955</v>
      </c>
      <c r="C3391" s="121">
        <v>400.74</v>
      </c>
      <c r="D3391" s="122">
        <v>166.42</v>
      </c>
      <c r="E3391" s="122">
        <f t="shared" si="112"/>
        <v>23.049861495844873</v>
      </c>
      <c r="F3391" s="77">
        <v>1.92</v>
      </c>
      <c r="G3391" s="77">
        <v>0</v>
      </c>
      <c r="H3391" s="77">
        <v>0</v>
      </c>
      <c r="J3391" s="77">
        <f t="shared" si="111"/>
        <v>1.92</v>
      </c>
      <c r="K3391" s="103">
        <v>0.13</v>
      </c>
      <c r="L3391" s="104">
        <v>0.94</v>
      </c>
      <c r="M3391" s="105">
        <v>0</v>
      </c>
      <c r="N3391" s="76">
        <f t="shared" si="110"/>
        <v>0.13000000000000789</v>
      </c>
    </row>
    <row r="3392" spans="1:14" x14ac:dyDescent="0.25">
      <c r="A3392" s="100">
        <v>2353</v>
      </c>
      <c r="B3392" s="107">
        <v>35956</v>
      </c>
      <c r="C3392" s="121">
        <v>400.49</v>
      </c>
      <c r="D3392" s="122">
        <v>164.63</v>
      </c>
      <c r="E3392" s="122">
        <f t="shared" si="112"/>
        <v>22.801939058171744</v>
      </c>
      <c r="F3392" s="77">
        <v>3.5</v>
      </c>
      <c r="G3392" s="77">
        <v>0</v>
      </c>
      <c r="H3392" s="77">
        <v>0</v>
      </c>
      <c r="J3392" s="77">
        <f t="shared" si="111"/>
        <v>3.5</v>
      </c>
      <c r="K3392" s="103">
        <v>1.06</v>
      </c>
      <c r="L3392" s="104">
        <v>2.48</v>
      </c>
      <c r="M3392" s="105">
        <v>5.4</v>
      </c>
      <c r="N3392" s="76">
        <f t="shared" si="110"/>
        <v>-1.2599999999999909</v>
      </c>
    </row>
    <row r="3393" spans="1:14" x14ac:dyDescent="0.25">
      <c r="A3393" s="100">
        <v>2354</v>
      </c>
      <c r="B3393" s="107">
        <v>35957</v>
      </c>
      <c r="C3393" s="121">
        <v>399.9</v>
      </c>
      <c r="D3393" s="122">
        <v>159.87</v>
      </c>
      <c r="E3393" s="122">
        <f t="shared" si="112"/>
        <v>22.142659279778393</v>
      </c>
      <c r="F3393" s="77">
        <v>3.12</v>
      </c>
      <c r="G3393" s="77">
        <v>0</v>
      </c>
      <c r="H3393" s="77">
        <v>0</v>
      </c>
      <c r="J3393" s="77">
        <f t="shared" si="111"/>
        <v>3.12</v>
      </c>
      <c r="K3393" s="103">
        <v>9.67</v>
      </c>
      <c r="L3393" s="104">
        <v>1.51</v>
      </c>
      <c r="M3393" s="105">
        <v>1</v>
      </c>
      <c r="N3393" s="76">
        <f t="shared" si="110"/>
        <v>9.6699999999999839</v>
      </c>
    </row>
    <row r="3394" spans="1:14" x14ac:dyDescent="0.25">
      <c r="A3394" s="100">
        <v>2355</v>
      </c>
      <c r="B3394" s="107">
        <v>35958</v>
      </c>
      <c r="C3394" s="121">
        <v>400.74</v>
      </c>
      <c r="D3394" s="122">
        <v>166.42</v>
      </c>
      <c r="E3394" s="122">
        <f t="shared" si="112"/>
        <v>23.049861495844873</v>
      </c>
      <c r="F3394" s="77">
        <v>2.82</v>
      </c>
      <c r="G3394" s="77">
        <v>0</v>
      </c>
      <c r="H3394" s="77">
        <v>0</v>
      </c>
      <c r="J3394" s="77">
        <f t="shared" si="111"/>
        <v>2.82</v>
      </c>
      <c r="K3394" s="103">
        <v>2.58</v>
      </c>
      <c r="L3394" s="104">
        <v>2.3199999999999998</v>
      </c>
      <c r="M3394" s="105">
        <v>0</v>
      </c>
      <c r="N3394" s="76">
        <f t="shared" si="110"/>
        <v>2.5800000000000192</v>
      </c>
    </row>
    <row r="3395" spans="1:14" x14ac:dyDescent="0.25">
      <c r="A3395" s="100">
        <v>2356</v>
      </c>
      <c r="B3395" s="107">
        <v>35959</v>
      </c>
      <c r="C3395" s="121">
        <v>400.71</v>
      </c>
      <c r="D3395" s="122">
        <v>166.18</v>
      </c>
      <c r="E3395" s="122">
        <f t="shared" si="112"/>
        <v>23.016620498614959</v>
      </c>
      <c r="F3395" s="77">
        <v>2.23</v>
      </c>
      <c r="G3395" s="77">
        <v>0</v>
      </c>
      <c r="H3395" s="77">
        <v>0</v>
      </c>
      <c r="J3395" s="77">
        <f t="shared" si="111"/>
        <v>2.23</v>
      </c>
      <c r="K3395" s="103">
        <v>0.54</v>
      </c>
      <c r="L3395" s="104">
        <v>0.88</v>
      </c>
      <c r="M3395" s="105">
        <v>0.5</v>
      </c>
      <c r="N3395" s="76">
        <f t="shared" si="110"/>
        <v>0.54000000000000226</v>
      </c>
    </row>
    <row r="3396" spans="1:14" x14ac:dyDescent="0.25">
      <c r="A3396" s="100">
        <v>2357</v>
      </c>
      <c r="B3396" s="107">
        <v>35960</v>
      </c>
      <c r="C3396" s="121">
        <v>400.47</v>
      </c>
      <c r="D3396" s="122">
        <v>164.49</v>
      </c>
      <c r="E3396" s="122">
        <f t="shared" si="112"/>
        <v>22.782548476454295</v>
      </c>
      <c r="F3396" s="77">
        <v>2.09</v>
      </c>
      <c r="G3396" s="77">
        <v>0</v>
      </c>
      <c r="H3396" s="77">
        <v>0</v>
      </c>
      <c r="J3396" s="77">
        <f t="shared" si="111"/>
        <v>2.09</v>
      </c>
      <c r="K3396" s="103">
        <v>1.46</v>
      </c>
      <c r="L3396" s="104">
        <v>1.03</v>
      </c>
      <c r="M3396" s="105">
        <v>0.56000000000000005</v>
      </c>
      <c r="N3396" s="76">
        <f t="shared" si="110"/>
        <v>1.4600000000000044</v>
      </c>
    </row>
    <row r="3397" spans="1:14" x14ac:dyDescent="0.25">
      <c r="A3397" s="100">
        <v>2358</v>
      </c>
      <c r="B3397" s="107">
        <v>35961</v>
      </c>
      <c r="C3397" s="121">
        <v>400.38</v>
      </c>
      <c r="D3397" s="122">
        <v>163.86</v>
      </c>
      <c r="E3397" s="122">
        <f t="shared" si="112"/>
        <v>22.695290858725762</v>
      </c>
      <c r="F3397" s="77">
        <v>1.92</v>
      </c>
      <c r="G3397" s="77">
        <v>0</v>
      </c>
      <c r="H3397" s="77">
        <v>0</v>
      </c>
      <c r="J3397" s="77">
        <f t="shared" si="111"/>
        <v>1.92</v>
      </c>
      <c r="K3397" s="103">
        <v>2.41</v>
      </c>
      <c r="L3397" s="104">
        <v>0.89</v>
      </c>
      <c r="M3397" s="105">
        <v>0.5</v>
      </c>
      <c r="N3397" s="76">
        <f t="shared" si="110"/>
        <v>2.4099999999999806</v>
      </c>
    </row>
    <row r="3398" spans="1:14" x14ac:dyDescent="0.25">
      <c r="A3398" s="100">
        <v>2359</v>
      </c>
      <c r="B3398" s="107">
        <v>35962</v>
      </c>
      <c r="C3398" s="121">
        <v>400.45</v>
      </c>
      <c r="D3398" s="122">
        <v>164.35</v>
      </c>
      <c r="E3398" s="122">
        <f t="shared" si="112"/>
        <v>22.763157894736842</v>
      </c>
      <c r="F3398" s="77">
        <v>2.17</v>
      </c>
      <c r="G3398" s="77">
        <v>0</v>
      </c>
      <c r="H3398" s="77">
        <v>0</v>
      </c>
      <c r="J3398" s="77">
        <f t="shared" si="111"/>
        <v>2.17</v>
      </c>
      <c r="K3398" s="103">
        <v>2.2400000000000002</v>
      </c>
      <c r="L3398" s="104">
        <v>1.01</v>
      </c>
      <c r="M3398" s="105">
        <v>0</v>
      </c>
      <c r="N3398" s="76">
        <f t="shared" si="110"/>
        <v>2.2399999999999931</v>
      </c>
    </row>
    <row r="3399" spans="1:14" x14ac:dyDescent="0.25">
      <c r="A3399" s="100">
        <v>2360</v>
      </c>
      <c r="B3399" s="107">
        <v>35963</v>
      </c>
      <c r="C3399" s="121">
        <v>400.46</v>
      </c>
      <c r="D3399" s="122">
        <v>164.42</v>
      </c>
      <c r="E3399" s="122">
        <f t="shared" si="112"/>
        <v>22.772853185595565</v>
      </c>
      <c r="F3399" s="77">
        <v>3.06</v>
      </c>
      <c r="G3399" s="77">
        <v>0</v>
      </c>
      <c r="H3399" s="77">
        <v>0</v>
      </c>
      <c r="J3399" s="77">
        <f t="shared" si="111"/>
        <v>3.06</v>
      </c>
      <c r="K3399" s="103">
        <v>0.96</v>
      </c>
      <c r="L3399" s="104">
        <v>1.39</v>
      </c>
      <c r="M3399" s="105">
        <v>0</v>
      </c>
      <c r="N3399" s="76">
        <f t="shared" si="110"/>
        <v>1.1600000000000228</v>
      </c>
    </row>
    <row r="3400" spans="1:14" x14ac:dyDescent="0.25">
      <c r="A3400" s="100">
        <v>2361</v>
      </c>
      <c r="B3400" s="107">
        <v>35964</v>
      </c>
      <c r="C3400" s="121">
        <v>400.16</v>
      </c>
      <c r="D3400" s="122">
        <v>162.52000000000001</v>
      </c>
      <c r="E3400" s="122">
        <f t="shared" si="112"/>
        <v>22.509695290858726</v>
      </c>
      <c r="F3400" s="77">
        <v>3.18</v>
      </c>
      <c r="G3400" s="77">
        <v>0</v>
      </c>
      <c r="H3400" s="77">
        <v>0</v>
      </c>
      <c r="J3400" s="77">
        <f t="shared" si="111"/>
        <v>3.18</v>
      </c>
      <c r="K3400" s="103">
        <v>0.46</v>
      </c>
      <c r="L3400" s="104">
        <v>1.5</v>
      </c>
      <c r="M3400" s="105">
        <v>0</v>
      </c>
      <c r="N3400" s="76">
        <f t="shared" ref="N3400:N3463" si="113">+D3401-D3400+J3400</f>
        <v>-0.66000000000000325</v>
      </c>
    </row>
    <row r="3401" spans="1:14" x14ac:dyDescent="0.25">
      <c r="A3401" s="100">
        <v>2362</v>
      </c>
      <c r="B3401" s="107">
        <v>35965</v>
      </c>
      <c r="C3401" s="121">
        <v>399.73</v>
      </c>
      <c r="D3401" s="122">
        <v>158.68</v>
      </c>
      <c r="E3401" s="122">
        <f t="shared" si="112"/>
        <v>21.977839335180057</v>
      </c>
      <c r="F3401" s="77">
        <v>3.2</v>
      </c>
      <c r="G3401" s="77">
        <v>0</v>
      </c>
      <c r="H3401" s="77">
        <v>0</v>
      </c>
      <c r="J3401" s="77">
        <f t="shared" si="111"/>
        <v>3.2</v>
      </c>
      <c r="K3401" s="103">
        <v>0.18</v>
      </c>
      <c r="L3401" s="104">
        <v>1.58</v>
      </c>
      <c r="M3401" s="105">
        <v>1</v>
      </c>
      <c r="N3401" s="76">
        <f t="shared" si="113"/>
        <v>-0.17999999999999527</v>
      </c>
    </row>
    <row r="3402" spans="1:14" x14ac:dyDescent="0.25">
      <c r="A3402" s="100">
        <v>2363</v>
      </c>
      <c r="B3402" s="107">
        <v>35966</v>
      </c>
      <c r="C3402" s="121">
        <v>399.24</v>
      </c>
      <c r="D3402" s="122">
        <v>155.30000000000001</v>
      </c>
      <c r="E3402" s="122">
        <f t="shared" si="112"/>
        <v>21.509695290858726</v>
      </c>
      <c r="F3402" s="77">
        <v>2.86</v>
      </c>
      <c r="G3402" s="77">
        <v>0</v>
      </c>
      <c r="H3402" s="77">
        <v>0</v>
      </c>
      <c r="J3402" s="77">
        <f t="shared" si="111"/>
        <v>2.86</v>
      </c>
      <c r="K3402" s="103">
        <v>0.21</v>
      </c>
      <c r="L3402" s="104">
        <v>1.38</v>
      </c>
      <c r="M3402" s="105">
        <v>0</v>
      </c>
      <c r="N3402" s="76">
        <f t="shared" si="113"/>
        <v>-0.21000000000002172</v>
      </c>
    </row>
    <row r="3403" spans="1:14" x14ac:dyDescent="0.25">
      <c r="A3403" s="100">
        <v>2364</v>
      </c>
      <c r="B3403" s="107">
        <v>35967</v>
      </c>
      <c r="C3403" s="121">
        <v>398.78</v>
      </c>
      <c r="D3403" s="122">
        <v>152.22999999999999</v>
      </c>
      <c r="E3403" s="122">
        <f t="shared" si="112"/>
        <v>21.084487534626035</v>
      </c>
      <c r="F3403" s="77">
        <v>1.61</v>
      </c>
      <c r="G3403" s="77">
        <v>0</v>
      </c>
      <c r="H3403" s="77">
        <v>0</v>
      </c>
      <c r="J3403" s="77">
        <f t="shared" si="111"/>
        <v>1.61</v>
      </c>
      <c r="K3403" s="103">
        <v>0.1</v>
      </c>
      <c r="L3403" s="104">
        <v>0.76</v>
      </c>
      <c r="M3403" s="105">
        <v>0</v>
      </c>
      <c r="N3403" s="76">
        <f t="shared" si="113"/>
        <v>0.10000000000000919</v>
      </c>
    </row>
    <row r="3404" spans="1:14" x14ac:dyDescent="0.25">
      <c r="A3404" s="100">
        <v>2365</v>
      </c>
      <c r="B3404" s="107">
        <v>35968</v>
      </c>
      <c r="C3404" s="121">
        <v>398.56</v>
      </c>
      <c r="D3404" s="122">
        <v>150.72</v>
      </c>
      <c r="E3404" s="122">
        <f t="shared" si="112"/>
        <v>20.875346260387811</v>
      </c>
      <c r="F3404" s="77">
        <v>3.27</v>
      </c>
      <c r="G3404" s="77">
        <v>0</v>
      </c>
      <c r="H3404" s="77">
        <v>0</v>
      </c>
      <c r="J3404" s="77">
        <f t="shared" si="111"/>
        <v>3.27</v>
      </c>
      <c r="K3404" s="103">
        <v>0.95</v>
      </c>
      <c r="L3404" s="104">
        <v>1.48</v>
      </c>
      <c r="M3404" s="105">
        <v>0.5</v>
      </c>
      <c r="N3404" s="76">
        <f t="shared" si="113"/>
        <v>0.85000000000001252</v>
      </c>
    </row>
    <row r="3405" spans="1:14" x14ac:dyDescent="0.25">
      <c r="A3405" s="100">
        <v>2366</v>
      </c>
      <c r="B3405" s="107">
        <v>35969</v>
      </c>
      <c r="C3405" s="121">
        <v>398.19</v>
      </c>
      <c r="D3405" s="122">
        <v>148.30000000000001</v>
      </c>
      <c r="E3405" s="122">
        <f t="shared" si="112"/>
        <v>20.54016620498615</v>
      </c>
      <c r="F3405" s="77">
        <v>2.52</v>
      </c>
      <c r="G3405" s="77">
        <v>0</v>
      </c>
      <c r="H3405" s="77">
        <v>0</v>
      </c>
      <c r="J3405" s="77">
        <f t="shared" si="111"/>
        <v>2.52</v>
      </c>
      <c r="K3405" s="103">
        <v>1.52</v>
      </c>
      <c r="L3405" s="104">
        <v>1.1200000000000001</v>
      </c>
      <c r="M3405" s="105">
        <v>0</v>
      </c>
      <c r="N3405" s="76">
        <f t="shared" si="113"/>
        <v>2.4599999999999977</v>
      </c>
    </row>
    <row r="3406" spans="1:14" x14ac:dyDescent="0.25">
      <c r="A3406" s="100">
        <v>2367</v>
      </c>
      <c r="B3406" s="107">
        <v>35970</v>
      </c>
      <c r="C3406" s="121">
        <v>398.18</v>
      </c>
      <c r="D3406" s="122">
        <v>148.24</v>
      </c>
      <c r="E3406" s="122">
        <f t="shared" si="112"/>
        <v>20.531855955678672</v>
      </c>
      <c r="F3406" s="77">
        <v>2.74</v>
      </c>
      <c r="G3406" s="77">
        <v>0</v>
      </c>
      <c r="H3406" s="77">
        <v>0</v>
      </c>
      <c r="J3406" s="77">
        <f t="shared" si="111"/>
        <v>2.74</v>
      </c>
      <c r="K3406" s="103">
        <v>2.15</v>
      </c>
      <c r="L3406" s="104">
        <v>1.32</v>
      </c>
      <c r="M3406" s="105">
        <v>2</v>
      </c>
      <c r="N3406" s="76">
        <f t="shared" si="113"/>
        <v>3.1499999999999968</v>
      </c>
    </row>
    <row r="3407" spans="1:14" x14ac:dyDescent="0.25">
      <c r="A3407" s="100">
        <v>2368</v>
      </c>
      <c r="B3407" s="107">
        <v>35971</v>
      </c>
      <c r="C3407" s="121">
        <v>398.24</v>
      </c>
      <c r="D3407" s="122">
        <v>148.65</v>
      </c>
      <c r="E3407" s="122">
        <f t="shared" si="112"/>
        <v>20.588642659279781</v>
      </c>
      <c r="F3407" s="77">
        <v>2.84</v>
      </c>
      <c r="G3407" s="77">
        <v>0</v>
      </c>
      <c r="H3407" s="77">
        <v>0</v>
      </c>
      <c r="J3407" s="77">
        <f t="shared" si="111"/>
        <v>2.84</v>
      </c>
      <c r="K3407" s="103">
        <v>5.16</v>
      </c>
      <c r="L3407" s="104">
        <v>1.19</v>
      </c>
      <c r="M3407" s="105">
        <v>11.17</v>
      </c>
      <c r="N3407" s="76">
        <f t="shared" si="113"/>
        <v>5.159999999999993</v>
      </c>
    </row>
    <row r="3408" spans="1:14" x14ac:dyDescent="0.25">
      <c r="A3408" s="100">
        <v>2369</v>
      </c>
      <c r="B3408" s="107">
        <v>35972</v>
      </c>
      <c r="C3408" s="121">
        <v>398.6</v>
      </c>
      <c r="D3408" s="122">
        <v>150.97</v>
      </c>
      <c r="E3408" s="122">
        <f t="shared" si="112"/>
        <v>20.909972299168974</v>
      </c>
      <c r="F3408" s="77">
        <v>2.68</v>
      </c>
      <c r="G3408" s="77">
        <v>0</v>
      </c>
      <c r="H3408" s="77">
        <v>0</v>
      </c>
      <c r="J3408" s="77">
        <f t="shared" si="111"/>
        <v>2.68</v>
      </c>
      <c r="K3408" s="103">
        <v>6.71</v>
      </c>
      <c r="L3408" s="104">
        <v>1.1100000000000001</v>
      </c>
      <c r="M3408" s="105">
        <v>3.6</v>
      </c>
      <c r="N3408" s="76">
        <f t="shared" si="113"/>
        <v>6.7100000000000009</v>
      </c>
    </row>
    <row r="3409" spans="1:14" x14ac:dyDescent="0.25">
      <c r="A3409" s="100">
        <v>2370</v>
      </c>
      <c r="B3409" s="107">
        <v>35973</v>
      </c>
      <c r="C3409" s="121">
        <v>399.19</v>
      </c>
      <c r="D3409" s="122">
        <v>155</v>
      </c>
      <c r="E3409" s="122">
        <f t="shared" si="112"/>
        <v>21.468144044321331</v>
      </c>
      <c r="F3409" s="77">
        <v>2.0299999999999998</v>
      </c>
      <c r="G3409" s="77">
        <v>0</v>
      </c>
      <c r="H3409" s="77">
        <v>0</v>
      </c>
      <c r="J3409" s="77">
        <f t="shared" si="111"/>
        <v>2.0299999999999998</v>
      </c>
      <c r="K3409" s="103">
        <v>5.99</v>
      </c>
      <c r="L3409" s="104">
        <v>0.84</v>
      </c>
      <c r="M3409" s="105">
        <v>0</v>
      </c>
      <c r="N3409" s="76">
        <f t="shared" si="113"/>
        <v>5.9900000000000073</v>
      </c>
    </row>
    <row r="3410" spans="1:14" x14ac:dyDescent="0.25">
      <c r="A3410" s="100">
        <v>2371</v>
      </c>
      <c r="B3410" s="107">
        <v>35974</v>
      </c>
      <c r="C3410" s="121">
        <v>399.77</v>
      </c>
      <c r="D3410" s="122">
        <v>158.96</v>
      </c>
      <c r="E3410" s="122">
        <f t="shared" si="112"/>
        <v>22.016620498614959</v>
      </c>
      <c r="F3410" s="77">
        <v>1.41</v>
      </c>
      <c r="G3410" s="77">
        <v>0</v>
      </c>
      <c r="H3410" s="77">
        <v>0</v>
      </c>
      <c r="J3410" s="77">
        <f t="shared" si="111"/>
        <v>1.41</v>
      </c>
      <c r="K3410" s="103">
        <v>5.05</v>
      </c>
      <c r="L3410" s="104">
        <v>0.76</v>
      </c>
      <c r="M3410" s="105">
        <v>7.9</v>
      </c>
      <c r="N3410" s="76">
        <f t="shared" si="113"/>
        <v>5.0499999999999865</v>
      </c>
    </row>
    <row r="3411" spans="1:14" x14ac:dyDescent="0.25">
      <c r="A3411" s="100">
        <v>2372</v>
      </c>
      <c r="B3411" s="107">
        <v>35975</v>
      </c>
      <c r="C3411" s="121">
        <v>400.2</v>
      </c>
      <c r="D3411" s="122">
        <v>162.6</v>
      </c>
      <c r="E3411" s="122">
        <f t="shared" si="112"/>
        <v>22.520775623268698</v>
      </c>
      <c r="F3411" s="77">
        <v>1.65</v>
      </c>
      <c r="G3411" s="77">
        <v>0</v>
      </c>
      <c r="H3411" s="77">
        <v>0</v>
      </c>
      <c r="J3411" s="77">
        <f t="shared" si="111"/>
        <v>1.65</v>
      </c>
      <c r="K3411" s="103">
        <v>5.01</v>
      </c>
      <c r="L3411" s="104">
        <v>0.89</v>
      </c>
      <c r="M3411" s="105">
        <v>1</v>
      </c>
      <c r="N3411" s="76">
        <f t="shared" si="113"/>
        <v>5.010000000000014</v>
      </c>
    </row>
    <row r="3412" spans="1:14" x14ac:dyDescent="0.25">
      <c r="A3412" s="100">
        <v>2373</v>
      </c>
      <c r="B3412" s="107">
        <v>35976</v>
      </c>
      <c r="C3412" s="121">
        <v>400.68</v>
      </c>
      <c r="D3412" s="122">
        <v>165.96</v>
      </c>
      <c r="E3412" s="122">
        <f t="shared" si="112"/>
        <v>22.986149584487535</v>
      </c>
      <c r="F3412" s="77">
        <v>2.13</v>
      </c>
      <c r="G3412" s="77">
        <v>0</v>
      </c>
      <c r="H3412" s="77">
        <v>0</v>
      </c>
      <c r="J3412" s="77">
        <f t="shared" si="111"/>
        <v>2.13</v>
      </c>
      <c r="K3412" s="103">
        <v>3.35</v>
      </c>
      <c r="L3412" s="104">
        <v>0.98</v>
      </c>
      <c r="M3412" s="105" t="s">
        <v>69</v>
      </c>
      <c r="N3412" s="76">
        <f t="shared" si="113"/>
        <v>3.3499999999999988</v>
      </c>
    </row>
    <row r="3413" spans="1:14" x14ac:dyDescent="0.25">
      <c r="A3413" s="100">
        <v>2374</v>
      </c>
      <c r="B3413" s="107">
        <v>35977</v>
      </c>
      <c r="C3413" s="121">
        <v>400.84</v>
      </c>
      <c r="D3413" s="122">
        <v>167.18</v>
      </c>
      <c r="E3413" s="122">
        <f t="shared" si="112"/>
        <v>23.155124653739616</v>
      </c>
      <c r="F3413" s="77">
        <v>2.66</v>
      </c>
      <c r="G3413" s="77">
        <v>0</v>
      </c>
      <c r="H3413" s="77">
        <v>0</v>
      </c>
      <c r="J3413" s="77">
        <f t="shared" si="111"/>
        <v>2.66</v>
      </c>
      <c r="K3413" s="103">
        <v>3.11</v>
      </c>
      <c r="L3413" s="104">
        <v>0.91</v>
      </c>
      <c r="M3413" s="105">
        <v>0</v>
      </c>
      <c r="N3413" s="76">
        <f t="shared" si="113"/>
        <v>3.7099999999999831</v>
      </c>
    </row>
    <row r="3414" spans="1:14" x14ac:dyDescent="0.25">
      <c r="A3414" s="100">
        <v>2375</v>
      </c>
      <c r="B3414" s="107">
        <v>35978</v>
      </c>
      <c r="C3414" s="121">
        <v>400.99</v>
      </c>
      <c r="D3414" s="122">
        <v>168.23</v>
      </c>
      <c r="E3414" s="122">
        <f t="shared" si="112"/>
        <v>23.300554016620499</v>
      </c>
      <c r="F3414" s="77">
        <v>2.9</v>
      </c>
      <c r="G3414" s="77">
        <v>0</v>
      </c>
      <c r="H3414" s="77">
        <v>0</v>
      </c>
      <c r="J3414" s="77">
        <f t="shared" si="111"/>
        <v>2.9</v>
      </c>
      <c r="K3414" s="103">
        <v>1.33</v>
      </c>
      <c r="L3414" s="104">
        <v>1.41</v>
      </c>
      <c r="M3414" s="105">
        <v>0</v>
      </c>
      <c r="N3414" s="76">
        <f t="shared" si="113"/>
        <v>1.3300000000000067</v>
      </c>
    </row>
    <row r="3415" spans="1:14" x14ac:dyDescent="0.25">
      <c r="A3415" s="100">
        <v>2376</v>
      </c>
      <c r="B3415" s="107">
        <v>35979</v>
      </c>
      <c r="C3415" s="121">
        <v>400.77</v>
      </c>
      <c r="D3415" s="122">
        <v>166.66</v>
      </c>
      <c r="E3415" s="122">
        <f t="shared" si="112"/>
        <v>23.08310249307479</v>
      </c>
      <c r="F3415" s="77">
        <v>1.28</v>
      </c>
      <c r="G3415" s="77">
        <v>0</v>
      </c>
      <c r="H3415" s="77">
        <v>0</v>
      </c>
      <c r="J3415" s="77">
        <f t="shared" si="111"/>
        <v>1.28</v>
      </c>
      <c r="K3415" s="103">
        <v>1.44</v>
      </c>
      <c r="L3415" s="104">
        <v>0.63</v>
      </c>
      <c r="M3415" s="105">
        <v>2.5</v>
      </c>
      <c r="N3415" s="76">
        <f t="shared" si="113"/>
        <v>1.4399999999999966</v>
      </c>
    </row>
    <row r="3416" spans="1:14" x14ac:dyDescent="0.25">
      <c r="A3416" s="100">
        <v>2377</v>
      </c>
      <c r="B3416" s="107">
        <v>35980</v>
      </c>
      <c r="C3416" s="121">
        <v>400.79</v>
      </c>
      <c r="D3416" s="122">
        <v>166.82</v>
      </c>
      <c r="E3416" s="122">
        <f t="shared" si="112"/>
        <v>23.105263157894736</v>
      </c>
      <c r="F3416" s="77">
        <v>0.23</v>
      </c>
      <c r="G3416" s="77">
        <v>0</v>
      </c>
      <c r="H3416" s="77">
        <v>0</v>
      </c>
      <c r="J3416" s="77">
        <f t="shared" si="111"/>
        <v>0.23</v>
      </c>
      <c r="K3416" s="103">
        <v>3.42</v>
      </c>
      <c r="L3416" s="104">
        <v>0.06</v>
      </c>
      <c r="M3416" s="105">
        <v>0</v>
      </c>
      <c r="N3416" s="76">
        <f t="shared" si="113"/>
        <v>3.4199999999999977</v>
      </c>
    </row>
    <row r="3417" spans="1:14" x14ac:dyDescent="0.25">
      <c r="A3417" s="100">
        <v>2378</v>
      </c>
      <c r="B3417" s="107">
        <v>35981</v>
      </c>
      <c r="C3417" s="121">
        <v>401.23</v>
      </c>
      <c r="D3417" s="122">
        <v>170.01</v>
      </c>
      <c r="E3417" s="122">
        <f t="shared" si="112"/>
        <v>23.547091412742379</v>
      </c>
      <c r="F3417" s="77">
        <v>0.21</v>
      </c>
      <c r="G3417" s="77">
        <v>0</v>
      </c>
      <c r="H3417" s="77">
        <v>0</v>
      </c>
      <c r="J3417" s="77">
        <f t="shared" si="111"/>
        <v>0.21</v>
      </c>
      <c r="K3417" s="103">
        <v>1.92</v>
      </c>
      <c r="L3417" s="104">
        <v>0.04</v>
      </c>
      <c r="M3417" s="105">
        <v>0</v>
      </c>
      <c r="N3417" s="76">
        <f t="shared" si="113"/>
        <v>1.9200000000000079</v>
      </c>
    </row>
    <row r="3418" spans="1:14" x14ac:dyDescent="0.25">
      <c r="A3418" s="100">
        <v>2379</v>
      </c>
      <c r="B3418" s="107">
        <v>35982</v>
      </c>
      <c r="C3418" s="121">
        <v>401.46</v>
      </c>
      <c r="D3418" s="122">
        <v>171.72</v>
      </c>
      <c r="E3418" s="122">
        <f t="shared" si="112"/>
        <v>23.78393351800554</v>
      </c>
      <c r="F3418" s="77">
        <v>0.48</v>
      </c>
      <c r="G3418" s="77">
        <v>0</v>
      </c>
      <c r="H3418" s="77">
        <v>0</v>
      </c>
      <c r="J3418" s="77">
        <f t="shared" si="111"/>
        <v>0.48</v>
      </c>
      <c r="K3418" s="103">
        <v>0.13</v>
      </c>
      <c r="L3418" s="104">
        <v>0.46</v>
      </c>
      <c r="M3418" s="105">
        <v>0</v>
      </c>
      <c r="N3418" s="76">
        <f t="shared" si="113"/>
        <v>0.13000000000000567</v>
      </c>
    </row>
    <row r="3419" spans="1:14" x14ac:dyDescent="0.25">
      <c r="A3419" s="100">
        <v>2380</v>
      </c>
      <c r="B3419" s="107">
        <v>35983</v>
      </c>
      <c r="C3419" s="121">
        <v>401.41</v>
      </c>
      <c r="D3419" s="122">
        <v>171.37</v>
      </c>
      <c r="E3419" s="122">
        <f t="shared" si="112"/>
        <v>23.735457063711912</v>
      </c>
      <c r="F3419" s="77">
        <v>1.87</v>
      </c>
      <c r="G3419" s="77">
        <v>0</v>
      </c>
      <c r="H3419" s="77">
        <v>0</v>
      </c>
      <c r="J3419" s="77">
        <f t="shared" si="111"/>
        <v>1.87</v>
      </c>
      <c r="K3419" s="103">
        <v>0.51</v>
      </c>
      <c r="L3419" s="104">
        <v>0.88</v>
      </c>
      <c r="M3419" s="105">
        <v>0</v>
      </c>
      <c r="N3419" s="76">
        <f t="shared" si="113"/>
        <v>0.50999999999998646</v>
      </c>
    </row>
    <row r="3420" spans="1:14" x14ac:dyDescent="0.25">
      <c r="A3420" s="100">
        <v>2381</v>
      </c>
      <c r="B3420" s="107">
        <v>35984</v>
      </c>
      <c r="C3420" s="121">
        <v>401.23</v>
      </c>
      <c r="D3420" s="122">
        <v>170.01</v>
      </c>
      <c r="E3420" s="122">
        <f t="shared" si="112"/>
        <v>23.547091412742379</v>
      </c>
      <c r="F3420" s="77">
        <v>2.0099999999999998</v>
      </c>
      <c r="G3420" s="77">
        <v>0</v>
      </c>
      <c r="H3420" s="77">
        <v>0</v>
      </c>
      <c r="J3420" s="77">
        <f t="shared" si="111"/>
        <v>2.0099999999999998</v>
      </c>
      <c r="K3420" s="103">
        <v>0.23</v>
      </c>
      <c r="L3420" s="104">
        <v>1.02</v>
      </c>
      <c r="M3420" s="105">
        <v>0</v>
      </c>
      <c r="N3420" s="76">
        <f t="shared" si="113"/>
        <v>0.22999999999999865</v>
      </c>
    </row>
    <row r="3421" spans="1:14" x14ac:dyDescent="0.25">
      <c r="A3421" s="100">
        <v>2382</v>
      </c>
      <c r="B3421" s="107">
        <v>35985</v>
      </c>
      <c r="C3421" s="121">
        <v>400.99</v>
      </c>
      <c r="D3421" s="122">
        <v>168.23</v>
      </c>
      <c r="E3421" s="122">
        <f t="shared" si="112"/>
        <v>23.300554016620499</v>
      </c>
      <c r="F3421" s="77">
        <v>2.75</v>
      </c>
      <c r="G3421" s="77">
        <v>0</v>
      </c>
      <c r="H3421" s="77">
        <v>0</v>
      </c>
      <c r="J3421" s="77">
        <f t="shared" si="111"/>
        <v>2.75</v>
      </c>
      <c r="K3421" s="103">
        <v>1.42</v>
      </c>
      <c r="L3421" s="104">
        <v>0.75</v>
      </c>
      <c r="M3421" s="105">
        <v>0</v>
      </c>
      <c r="N3421" s="76">
        <f t="shared" si="113"/>
        <v>1.4200000000000159</v>
      </c>
    </row>
    <row r="3422" spans="1:14" x14ac:dyDescent="0.25">
      <c r="A3422" s="100">
        <v>2383</v>
      </c>
      <c r="B3422" s="107">
        <v>35986</v>
      </c>
      <c r="C3422" s="121">
        <v>400.8</v>
      </c>
      <c r="D3422" s="122">
        <v>166.9</v>
      </c>
      <c r="E3422" s="122">
        <f t="shared" si="112"/>
        <v>23.116343490304711</v>
      </c>
      <c r="F3422" s="77">
        <v>1.98</v>
      </c>
      <c r="G3422" s="77">
        <v>0</v>
      </c>
      <c r="H3422" s="77">
        <v>0</v>
      </c>
      <c r="J3422" s="77">
        <f t="shared" si="111"/>
        <v>1.98</v>
      </c>
      <c r="K3422" s="103">
        <v>0.13</v>
      </c>
      <c r="L3422" s="104">
        <v>0.96</v>
      </c>
      <c r="M3422" s="105">
        <v>0.5</v>
      </c>
      <c r="N3422" s="76">
        <f t="shared" si="113"/>
        <v>0.13000000000000567</v>
      </c>
    </row>
    <row r="3423" spans="1:14" x14ac:dyDescent="0.25">
      <c r="A3423" s="100">
        <v>2384</v>
      </c>
      <c r="B3423" s="107">
        <v>35987</v>
      </c>
      <c r="C3423" s="121">
        <v>400.55</v>
      </c>
      <c r="D3423" s="122">
        <v>165.05</v>
      </c>
      <c r="E3423" s="122">
        <f t="shared" si="112"/>
        <v>22.860110803324101</v>
      </c>
      <c r="F3423" s="77">
        <v>2.4300000000000002</v>
      </c>
      <c r="G3423" s="77">
        <v>0</v>
      </c>
      <c r="H3423" s="77">
        <v>0</v>
      </c>
      <c r="J3423" s="77">
        <f t="shared" si="111"/>
        <v>2.4300000000000002</v>
      </c>
      <c r="K3423" s="103">
        <v>0.19</v>
      </c>
      <c r="L3423" s="104">
        <v>1.1399999999999999</v>
      </c>
      <c r="M3423" s="105">
        <v>0</v>
      </c>
      <c r="N3423" s="76">
        <f t="shared" si="113"/>
        <v>0.18999999999999106</v>
      </c>
    </row>
    <row r="3424" spans="1:14" x14ac:dyDescent="0.25">
      <c r="A3424" s="100">
        <v>2385</v>
      </c>
      <c r="B3424" s="107">
        <v>35988</v>
      </c>
      <c r="C3424" s="121">
        <v>400.28</v>
      </c>
      <c r="D3424" s="122">
        <v>162.81</v>
      </c>
      <c r="E3424" s="122">
        <f t="shared" si="112"/>
        <v>22.549861495844876</v>
      </c>
      <c r="F3424" s="77">
        <v>2.5099999999999998</v>
      </c>
      <c r="G3424" s="77">
        <v>0</v>
      </c>
      <c r="H3424" s="77">
        <v>0</v>
      </c>
      <c r="J3424" s="77">
        <f t="shared" ref="J3424:J3487" si="114">SUM(F3424:H3424)</f>
        <v>2.5099999999999998</v>
      </c>
      <c r="K3424" s="103">
        <v>0.43</v>
      </c>
      <c r="L3424" s="104">
        <v>1.2</v>
      </c>
      <c r="M3424" s="105">
        <v>2.5</v>
      </c>
      <c r="N3424" s="76">
        <f t="shared" si="113"/>
        <v>-0.42999999999999794</v>
      </c>
    </row>
    <row r="3425" spans="1:14" x14ac:dyDescent="0.25">
      <c r="A3425" s="100">
        <v>2386</v>
      </c>
      <c r="B3425" s="107">
        <v>35989</v>
      </c>
      <c r="C3425" s="121">
        <v>399.9</v>
      </c>
      <c r="D3425" s="122">
        <v>159.87</v>
      </c>
      <c r="E3425" s="122">
        <f t="shared" ref="E3425:E3488" si="115">(D3425/722)*100</f>
        <v>22.142659279778393</v>
      </c>
      <c r="F3425" s="77">
        <v>4.4800000000000004</v>
      </c>
      <c r="G3425" s="77">
        <v>0</v>
      </c>
      <c r="H3425" s="77">
        <v>0</v>
      </c>
      <c r="J3425" s="77">
        <f t="shared" si="114"/>
        <v>4.4800000000000004</v>
      </c>
      <c r="K3425" s="103">
        <v>0.49</v>
      </c>
      <c r="L3425" s="104">
        <v>2.14</v>
      </c>
      <c r="M3425" s="105">
        <v>0</v>
      </c>
      <c r="N3425" s="76">
        <f t="shared" si="113"/>
        <v>0.48999999999999133</v>
      </c>
    </row>
    <row r="3426" spans="1:14" x14ac:dyDescent="0.25">
      <c r="A3426" s="100">
        <v>2387</v>
      </c>
      <c r="B3426" s="107">
        <v>35990</v>
      </c>
      <c r="C3426" s="121">
        <v>399.33</v>
      </c>
      <c r="D3426" s="122">
        <v>155.88</v>
      </c>
      <c r="E3426" s="122">
        <f t="shared" si="115"/>
        <v>21.590027700831023</v>
      </c>
      <c r="F3426" s="77">
        <v>1.94</v>
      </c>
      <c r="G3426" s="77">
        <v>0</v>
      </c>
      <c r="H3426" s="77">
        <v>0</v>
      </c>
      <c r="J3426" s="77">
        <f t="shared" si="114"/>
        <v>1.94</v>
      </c>
      <c r="K3426" s="103">
        <v>1.01</v>
      </c>
      <c r="L3426" s="104">
        <v>1.4</v>
      </c>
      <c r="M3426" s="105">
        <v>2</v>
      </c>
      <c r="N3426" s="76">
        <f t="shared" si="113"/>
        <v>9.9999999999931255E-3</v>
      </c>
    </row>
    <row r="3427" spans="1:14" x14ac:dyDescent="0.25">
      <c r="A3427" s="100">
        <v>2388</v>
      </c>
      <c r="B3427" s="107">
        <v>35991</v>
      </c>
      <c r="C3427" s="121">
        <v>399.04</v>
      </c>
      <c r="D3427" s="122">
        <v>153.94999999999999</v>
      </c>
      <c r="E3427" s="122">
        <f t="shared" si="115"/>
        <v>21.322714681440441</v>
      </c>
      <c r="F3427" s="77">
        <v>1.51</v>
      </c>
      <c r="G3427" s="77">
        <v>0</v>
      </c>
      <c r="H3427" s="77">
        <v>0</v>
      </c>
      <c r="J3427" s="77">
        <f t="shared" si="114"/>
        <v>1.51</v>
      </c>
      <c r="K3427" s="103">
        <v>0.6</v>
      </c>
      <c r="L3427" s="104">
        <v>0.88</v>
      </c>
      <c r="M3427" s="105">
        <v>0.5</v>
      </c>
      <c r="N3427" s="76">
        <f t="shared" si="113"/>
        <v>0.60000000000000342</v>
      </c>
    </row>
    <row r="3428" spans="1:14" x14ac:dyDescent="0.25">
      <c r="A3428" s="100">
        <v>2389</v>
      </c>
      <c r="B3428" s="107">
        <v>35992</v>
      </c>
      <c r="C3428" s="121">
        <v>398.91</v>
      </c>
      <c r="D3428" s="122">
        <v>153.04</v>
      </c>
      <c r="E3428" s="122">
        <f t="shared" si="115"/>
        <v>21.196675900277008</v>
      </c>
      <c r="F3428" s="77">
        <v>2.19</v>
      </c>
      <c r="G3428" s="77">
        <v>0</v>
      </c>
      <c r="H3428" s="77">
        <v>0</v>
      </c>
      <c r="J3428" s="77">
        <f t="shared" si="114"/>
        <v>2.19</v>
      </c>
      <c r="K3428" s="103">
        <v>1.63</v>
      </c>
      <c r="L3428" s="104">
        <v>1.01</v>
      </c>
      <c r="M3428" s="105">
        <v>15.5</v>
      </c>
      <c r="N3428" s="76">
        <f t="shared" si="113"/>
        <v>1.6299999999999977</v>
      </c>
    </row>
    <row r="3429" spans="1:14" x14ac:dyDescent="0.25">
      <c r="A3429" s="100">
        <v>2390</v>
      </c>
      <c r="B3429" s="107">
        <v>35993</v>
      </c>
      <c r="C3429" s="121">
        <v>398.82</v>
      </c>
      <c r="D3429" s="122">
        <v>152.47999999999999</v>
      </c>
      <c r="E3429" s="122">
        <f t="shared" si="115"/>
        <v>21.119113573407201</v>
      </c>
      <c r="F3429" s="77">
        <v>1.94</v>
      </c>
      <c r="G3429" s="77">
        <v>0</v>
      </c>
      <c r="H3429" s="77">
        <v>0</v>
      </c>
      <c r="J3429" s="77">
        <f t="shared" si="114"/>
        <v>1.94</v>
      </c>
      <c r="K3429" s="103">
        <v>2.57</v>
      </c>
      <c r="L3429" s="104">
        <v>0.94</v>
      </c>
      <c r="M3429" s="105">
        <v>18.3</v>
      </c>
      <c r="N3429" s="76">
        <f t="shared" si="113"/>
        <v>2.5700000000000238</v>
      </c>
    </row>
    <row r="3430" spans="1:14" x14ac:dyDescent="0.25">
      <c r="A3430" s="100">
        <v>2391</v>
      </c>
      <c r="B3430" s="107">
        <v>35994</v>
      </c>
      <c r="C3430" s="121">
        <v>398.72</v>
      </c>
      <c r="D3430" s="122">
        <v>153.11000000000001</v>
      </c>
      <c r="E3430" s="122">
        <f t="shared" si="115"/>
        <v>21.206371191135737</v>
      </c>
      <c r="F3430" s="77">
        <v>2.02</v>
      </c>
      <c r="G3430" s="77">
        <v>0</v>
      </c>
      <c r="H3430" s="77">
        <v>0</v>
      </c>
      <c r="J3430" s="77">
        <f t="shared" si="114"/>
        <v>2.02</v>
      </c>
      <c r="K3430" s="103">
        <v>19.2</v>
      </c>
      <c r="L3430" s="104">
        <v>0.93</v>
      </c>
      <c r="M3430" s="105">
        <v>27.4</v>
      </c>
      <c r="N3430" s="76">
        <f t="shared" si="113"/>
        <v>19.199999999999978</v>
      </c>
    </row>
    <row r="3431" spans="1:14" x14ac:dyDescent="0.25">
      <c r="A3431" s="100">
        <v>2392</v>
      </c>
      <c r="B3431" s="107">
        <v>35995</v>
      </c>
      <c r="C3431" s="121">
        <v>401.27</v>
      </c>
      <c r="D3431" s="122">
        <v>170.29</v>
      </c>
      <c r="E3431" s="122">
        <f t="shared" si="115"/>
        <v>23.585872576177284</v>
      </c>
      <c r="F3431" s="77">
        <v>1.41</v>
      </c>
      <c r="G3431" s="77">
        <v>0</v>
      </c>
      <c r="H3431" s="77">
        <v>0</v>
      </c>
      <c r="J3431" s="77">
        <f t="shared" si="114"/>
        <v>1.41</v>
      </c>
      <c r="K3431" s="103">
        <v>13.8</v>
      </c>
      <c r="L3431" s="104">
        <v>1.1499999999999999</v>
      </c>
      <c r="M3431" s="105">
        <v>3.5</v>
      </c>
      <c r="N3431" s="76">
        <f t="shared" si="113"/>
        <v>12.800000000000015</v>
      </c>
    </row>
    <row r="3432" spans="1:14" x14ac:dyDescent="0.25">
      <c r="A3432" s="100">
        <v>2393</v>
      </c>
      <c r="B3432" s="107">
        <v>35996</v>
      </c>
      <c r="C3432" s="121">
        <v>402.76</v>
      </c>
      <c r="D3432" s="122">
        <v>181.68</v>
      </c>
      <c r="E3432" s="122">
        <f t="shared" si="115"/>
        <v>25.163434903047094</v>
      </c>
      <c r="F3432" s="77">
        <v>2.83</v>
      </c>
      <c r="G3432" s="77">
        <v>0</v>
      </c>
      <c r="H3432" s="77">
        <v>0</v>
      </c>
      <c r="J3432" s="77">
        <f t="shared" si="114"/>
        <v>2.83</v>
      </c>
      <c r="K3432" s="103">
        <v>13.89</v>
      </c>
      <c r="L3432" s="104">
        <v>1.33</v>
      </c>
      <c r="M3432" s="105">
        <v>2</v>
      </c>
      <c r="N3432" s="76">
        <f t="shared" si="113"/>
        <v>13.890000000000002</v>
      </c>
    </row>
    <row r="3433" spans="1:14" x14ac:dyDescent="0.25">
      <c r="A3433" s="100">
        <v>2394</v>
      </c>
      <c r="B3433" s="107">
        <v>35997</v>
      </c>
      <c r="C3433" s="121">
        <v>404.13</v>
      </c>
      <c r="D3433" s="122">
        <v>192.74</v>
      </c>
      <c r="E3433" s="122">
        <f t="shared" si="115"/>
        <v>26.695290858725762</v>
      </c>
      <c r="F3433" s="77">
        <v>3.26</v>
      </c>
      <c r="G3433" s="77">
        <v>0</v>
      </c>
      <c r="H3433" s="77">
        <v>0</v>
      </c>
      <c r="J3433" s="77">
        <f t="shared" si="114"/>
        <v>3.26</v>
      </c>
      <c r="K3433" s="103">
        <v>8.2799999999999994</v>
      </c>
      <c r="L3433" s="104">
        <v>1.53</v>
      </c>
      <c r="M3433" s="105">
        <v>0</v>
      </c>
      <c r="N3433" s="76">
        <f t="shared" si="113"/>
        <v>4.2900000000000009</v>
      </c>
    </row>
    <row r="3434" spans="1:14" x14ac:dyDescent="0.25">
      <c r="A3434" s="100">
        <v>2395</v>
      </c>
      <c r="B3434" s="107">
        <v>35998</v>
      </c>
      <c r="C3434" s="121">
        <v>404.73</v>
      </c>
      <c r="D3434" s="122">
        <v>193.77</v>
      </c>
      <c r="E3434" s="122">
        <f t="shared" si="115"/>
        <v>26.837950138504159</v>
      </c>
      <c r="F3434" s="77">
        <v>1.95</v>
      </c>
      <c r="G3434" s="77">
        <v>0</v>
      </c>
      <c r="H3434" s="77">
        <v>0</v>
      </c>
      <c r="J3434" s="77">
        <f t="shared" si="114"/>
        <v>1.95</v>
      </c>
      <c r="K3434" s="103">
        <v>7.24</v>
      </c>
      <c r="L3434" s="104">
        <v>0.93</v>
      </c>
      <c r="M3434" s="105">
        <v>0</v>
      </c>
      <c r="N3434" s="76">
        <f t="shared" si="113"/>
        <v>11.239999999999991</v>
      </c>
    </row>
    <row r="3435" spans="1:14" x14ac:dyDescent="0.25">
      <c r="A3435" s="100">
        <v>2396</v>
      </c>
      <c r="B3435" s="107">
        <v>35999</v>
      </c>
      <c r="C3435" s="121">
        <v>405.34</v>
      </c>
      <c r="D3435" s="122">
        <v>203.06</v>
      </c>
      <c r="E3435" s="122">
        <f t="shared" si="115"/>
        <v>28.124653739612189</v>
      </c>
      <c r="F3435" s="77">
        <v>2.2400000000000002</v>
      </c>
      <c r="G3435" s="77">
        <v>0</v>
      </c>
      <c r="H3435" s="77">
        <v>0</v>
      </c>
      <c r="J3435" s="77">
        <f t="shared" si="114"/>
        <v>2.2400000000000002</v>
      </c>
      <c r="K3435" s="103">
        <v>5.21</v>
      </c>
      <c r="L3435" s="104">
        <v>1.08</v>
      </c>
      <c r="M3435" s="105">
        <v>0</v>
      </c>
      <c r="N3435" s="76">
        <f t="shared" si="113"/>
        <v>5.2099999999999991</v>
      </c>
    </row>
    <row r="3436" spans="1:14" x14ac:dyDescent="0.25">
      <c r="A3436" s="100">
        <v>2397</v>
      </c>
      <c r="B3436" s="107">
        <v>36000</v>
      </c>
      <c r="C3436" s="121">
        <v>405.67</v>
      </c>
      <c r="D3436" s="122">
        <v>206.03</v>
      </c>
      <c r="E3436" s="122">
        <f t="shared" si="115"/>
        <v>28.536011080332408</v>
      </c>
      <c r="F3436" s="77">
        <v>3.04</v>
      </c>
      <c r="G3436" s="77">
        <v>0</v>
      </c>
      <c r="H3436" s="77">
        <v>0</v>
      </c>
      <c r="J3436" s="77">
        <f t="shared" si="114"/>
        <v>3.04</v>
      </c>
      <c r="K3436" s="103">
        <v>7</v>
      </c>
      <c r="L3436" s="104">
        <v>1.41</v>
      </c>
      <c r="M3436" s="105">
        <v>2.6</v>
      </c>
      <c r="N3436" s="76">
        <f t="shared" si="113"/>
        <v>6.6399999999999944</v>
      </c>
    </row>
    <row r="3437" spans="1:14" x14ac:dyDescent="0.25">
      <c r="A3437" s="100">
        <v>2398</v>
      </c>
      <c r="B3437" s="107">
        <v>36001</v>
      </c>
      <c r="C3437" s="121">
        <v>406.07</v>
      </c>
      <c r="D3437" s="122">
        <v>209.63</v>
      </c>
      <c r="E3437" s="122">
        <f t="shared" si="115"/>
        <v>29.034626038781163</v>
      </c>
      <c r="F3437" s="77">
        <v>2.78</v>
      </c>
      <c r="G3437" s="77">
        <v>0</v>
      </c>
      <c r="H3437" s="77">
        <v>0</v>
      </c>
      <c r="J3437" s="77">
        <f t="shared" si="114"/>
        <v>2.78</v>
      </c>
      <c r="K3437" s="103">
        <v>4.76</v>
      </c>
      <c r="L3437" s="104">
        <v>1.42</v>
      </c>
      <c r="M3437" s="105">
        <v>0</v>
      </c>
      <c r="N3437" s="76">
        <f t="shared" si="113"/>
        <v>4.7600000000000176</v>
      </c>
    </row>
    <row r="3438" spans="1:14" x14ac:dyDescent="0.25">
      <c r="A3438" s="100">
        <v>2399</v>
      </c>
      <c r="B3438" s="107">
        <v>36002</v>
      </c>
      <c r="C3438" s="121">
        <v>406.29</v>
      </c>
      <c r="D3438" s="122">
        <v>211.61</v>
      </c>
      <c r="E3438" s="122">
        <f t="shared" si="115"/>
        <v>29.30886426592798</v>
      </c>
      <c r="F3438" s="77">
        <v>1.59</v>
      </c>
      <c r="G3438" s="77">
        <v>0</v>
      </c>
      <c r="H3438" s="77">
        <v>0</v>
      </c>
      <c r="J3438" s="77">
        <f t="shared" si="114"/>
        <v>1.59</v>
      </c>
      <c r="K3438" s="103">
        <v>4.75</v>
      </c>
      <c r="L3438" s="104">
        <v>0.8</v>
      </c>
      <c r="M3438" s="105">
        <v>0</v>
      </c>
      <c r="N3438" s="76">
        <f t="shared" si="113"/>
        <v>4.6899999999999942</v>
      </c>
    </row>
    <row r="3439" spans="1:14" x14ac:dyDescent="0.25">
      <c r="A3439" s="100">
        <v>2400</v>
      </c>
      <c r="B3439" s="107">
        <v>36003</v>
      </c>
      <c r="C3439" s="121">
        <v>406.63</v>
      </c>
      <c r="D3439" s="122">
        <v>214.71</v>
      </c>
      <c r="E3439" s="122">
        <f t="shared" si="115"/>
        <v>29.738227146814406</v>
      </c>
      <c r="F3439" s="77">
        <v>1.72</v>
      </c>
      <c r="G3439" s="77">
        <v>0</v>
      </c>
      <c r="H3439" s="77">
        <v>0</v>
      </c>
      <c r="J3439" s="77">
        <f t="shared" si="114"/>
        <v>1.72</v>
      </c>
      <c r="K3439" s="103">
        <v>3.8</v>
      </c>
      <c r="L3439" s="104">
        <v>0.95</v>
      </c>
      <c r="M3439" s="105">
        <v>1</v>
      </c>
      <c r="N3439" s="76">
        <f t="shared" si="113"/>
        <v>3.8599999999999861</v>
      </c>
    </row>
    <row r="3440" spans="1:14" x14ac:dyDescent="0.25">
      <c r="A3440" s="100">
        <v>2401</v>
      </c>
      <c r="B3440" s="107">
        <v>36004</v>
      </c>
      <c r="C3440" s="121">
        <v>406.85</v>
      </c>
      <c r="D3440" s="122">
        <v>216.85</v>
      </c>
      <c r="E3440" s="122">
        <f t="shared" si="115"/>
        <v>30.034626038781166</v>
      </c>
      <c r="F3440" s="77">
        <v>3.2</v>
      </c>
      <c r="G3440" s="77">
        <v>0</v>
      </c>
      <c r="H3440" s="77">
        <v>0</v>
      </c>
      <c r="J3440" s="77">
        <f t="shared" si="114"/>
        <v>3.2</v>
      </c>
      <c r="K3440" s="103">
        <v>8.17</v>
      </c>
      <c r="L3440" s="104">
        <v>1.69</v>
      </c>
      <c r="M3440" s="105">
        <v>2.5</v>
      </c>
      <c r="N3440" s="76">
        <f t="shared" si="113"/>
        <v>8.1699999999999982</v>
      </c>
    </row>
    <row r="3441" spans="1:14" x14ac:dyDescent="0.25">
      <c r="A3441" s="100">
        <v>2402</v>
      </c>
      <c r="B3441" s="107">
        <v>36005</v>
      </c>
      <c r="C3441" s="121">
        <v>407.38</v>
      </c>
      <c r="D3441" s="122">
        <v>221.82</v>
      </c>
      <c r="E3441" s="122">
        <f t="shared" si="115"/>
        <v>30.722991689750689</v>
      </c>
      <c r="F3441" s="77">
        <v>2.67</v>
      </c>
      <c r="G3441" s="77">
        <v>0</v>
      </c>
      <c r="H3441" s="77">
        <v>0</v>
      </c>
      <c r="J3441" s="77">
        <f t="shared" si="114"/>
        <v>2.67</v>
      </c>
      <c r="K3441" s="103">
        <v>5.75</v>
      </c>
      <c r="L3441" s="104">
        <v>1.49</v>
      </c>
      <c r="M3441" s="105">
        <v>0</v>
      </c>
      <c r="N3441" s="76">
        <f t="shared" si="113"/>
        <v>5.7500000000000124</v>
      </c>
    </row>
    <row r="3442" spans="1:14" x14ac:dyDescent="0.25">
      <c r="A3442" s="100">
        <v>2403</v>
      </c>
      <c r="B3442" s="107">
        <v>36006</v>
      </c>
      <c r="C3442" s="121">
        <v>407.7</v>
      </c>
      <c r="D3442" s="122">
        <v>224.9</v>
      </c>
      <c r="E3442" s="122">
        <f t="shared" si="115"/>
        <v>31.149584487534625</v>
      </c>
      <c r="F3442" s="77">
        <v>3.37</v>
      </c>
      <c r="G3442" s="77">
        <v>0</v>
      </c>
      <c r="H3442" s="77">
        <v>0</v>
      </c>
      <c r="J3442" s="77">
        <f t="shared" si="114"/>
        <v>3.37</v>
      </c>
      <c r="K3442" s="103">
        <v>2.37</v>
      </c>
      <c r="L3442" s="104">
        <v>1.78</v>
      </c>
      <c r="M3442" s="105">
        <v>0</v>
      </c>
      <c r="N3442" s="76">
        <f t="shared" si="113"/>
        <v>2.37</v>
      </c>
    </row>
    <row r="3443" spans="1:14" x14ac:dyDescent="0.25">
      <c r="A3443" s="100">
        <v>2404</v>
      </c>
      <c r="B3443" s="107">
        <v>36007</v>
      </c>
      <c r="C3443" s="121">
        <v>407.59</v>
      </c>
      <c r="D3443" s="122">
        <v>223.9</v>
      </c>
      <c r="E3443" s="122">
        <f t="shared" si="115"/>
        <v>31.011080332409975</v>
      </c>
      <c r="F3443" s="77">
        <v>3.17</v>
      </c>
      <c r="G3443" s="77">
        <v>0</v>
      </c>
      <c r="H3443" s="77">
        <v>0</v>
      </c>
      <c r="J3443" s="77">
        <f t="shared" si="114"/>
        <v>3.17</v>
      </c>
      <c r="K3443" s="103">
        <v>1.18</v>
      </c>
      <c r="L3443" s="104">
        <v>1.71</v>
      </c>
      <c r="M3443" s="105">
        <v>0</v>
      </c>
      <c r="N3443" s="76">
        <f t="shared" si="113"/>
        <v>1.1799999999999908</v>
      </c>
    </row>
    <row r="3444" spans="1:14" x14ac:dyDescent="0.25">
      <c r="A3444" s="100">
        <v>2405</v>
      </c>
      <c r="B3444" s="107">
        <v>36008</v>
      </c>
      <c r="C3444" s="121">
        <v>407.39</v>
      </c>
      <c r="D3444" s="122">
        <v>221.91</v>
      </c>
      <c r="E3444" s="122">
        <f t="shared" si="115"/>
        <v>30.735457063711912</v>
      </c>
      <c r="F3444" s="77">
        <v>2.94</v>
      </c>
      <c r="G3444" s="77">
        <v>0</v>
      </c>
      <c r="H3444" s="77">
        <v>0</v>
      </c>
      <c r="J3444" s="77">
        <f t="shared" si="114"/>
        <v>2.94</v>
      </c>
      <c r="K3444" s="103">
        <v>6.43</v>
      </c>
      <c r="L3444" s="104">
        <v>1.22</v>
      </c>
      <c r="M3444" s="105">
        <v>0</v>
      </c>
      <c r="N3444" s="76">
        <f t="shared" si="113"/>
        <v>6.4300000000000086</v>
      </c>
    </row>
    <row r="3445" spans="1:14" x14ac:dyDescent="0.25">
      <c r="A3445" s="100">
        <v>2406</v>
      </c>
      <c r="B3445" s="107">
        <v>36009</v>
      </c>
      <c r="C3445" s="121">
        <v>407.75</v>
      </c>
      <c r="D3445" s="122">
        <v>225.4</v>
      </c>
      <c r="E3445" s="122">
        <f t="shared" si="115"/>
        <v>31.218836565096954</v>
      </c>
      <c r="F3445" s="77">
        <v>1.94</v>
      </c>
      <c r="G3445" s="77">
        <v>0</v>
      </c>
      <c r="H3445" s="77">
        <v>0</v>
      </c>
      <c r="J3445" s="77">
        <f t="shared" si="114"/>
        <v>1.94</v>
      </c>
      <c r="K3445" s="103">
        <v>3.04</v>
      </c>
      <c r="L3445" s="104">
        <v>1</v>
      </c>
      <c r="M3445" s="105">
        <v>7.1</v>
      </c>
      <c r="N3445" s="76">
        <f t="shared" si="113"/>
        <v>3.0999999999999965</v>
      </c>
    </row>
    <row r="3446" spans="1:14" x14ac:dyDescent="0.25">
      <c r="A3446" s="100">
        <v>2407</v>
      </c>
      <c r="B3446" s="107">
        <v>36010</v>
      </c>
      <c r="C3446" s="121">
        <v>407.86</v>
      </c>
      <c r="D3446" s="122">
        <v>226.56</v>
      </c>
      <c r="E3446" s="122">
        <f t="shared" si="115"/>
        <v>31.379501385041554</v>
      </c>
      <c r="F3446" s="77">
        <v>2.91</v>
      </c>
      <c r="G3446" s="77">
        <v>0</v>
      </c>
      <c r="H3446" s="77">
        <v>0</v>
      </c>
      <c r="J3446" s="77">
        <f t="shared" si="114"/>
        <v>2.91</v>
      </c>
      <c r="K3446" s="103">
        <v>5.41</v>
      </c>
      <c r="L3446" s="104">
        <v>1.34</v>
      </c>
      <c r="M3446" s="105">
        <v>0</v>
      </c>
      <c r="N3446" s="76">
        <f t="shared" si="113"/>
        <v>5.3499999999999979</v>
      </c>
    </row>
    <row r="3447" spans="1:14" x14ac:dyDescent="0.25">
      <c r="A3447" s="100">
        <v>2408</v>
      </c>
      <c r="B3447" s="107">
        <v>36011</v>
      </c>
      <c r="C3447" s="121">
        <v>408.16</v>
      </c>
      <c r="D3447" s="122">
        <v>229</v>
      </c>
      <c r="E3447" s="122">
        <f t="shared" si="115"/>
        <v>31.717451523545709</v>
      </c>
      <c r="F3447" s="77">
        <v>2.2200000000000002</v>
      </c>
      <c r="G3447" s="77">
        <v>0</v>
      </c>
      <c r="H3447" s="77">
        <v>0</v>
      </c>
      <c r="J3447" s="77">
        <f t="shared" si="114"/>
        <v>2.2200000000000002</v>
      </c>
      <c r="K3447" s="103">
        <v>3.02</v>
      </c>
      <c r="L3447" s="104">
        <v>0.97</v>
      </c>
      <c r="M3447" s="105">
        <v>0</v>
      </c>
      <c r="N3447" s="76">
        <f t="shared" si="113"/>
        <v>3.22</v>
      </c>
    </row>
    <row r="3448" spans="1:14" x14ac:dyDescent="0.25">
      <c r="A3448" s="100">
        <v>2409</v>
      </c>
      <c r="B3448" s="107">
        <v>36012</v>
      </c>
      <c r="C3448" s="121">
        <v>408.22</v>
      </c>
      <c r="D3448" s="122">
        <v>230</v>
      </c>
      <c r="E3448" s="122">
        <f t="shared" si="115"/>
        <v>31.855955678670362</v>
      </c>
      <c r="F3448" s="77">
        <v>2.5</v>
      </c>
      <c r="G3448" s="77">
        <v>0</v>
      </c>
      <c r="H3448" s="77">
        <v>0</v>
      </c>
      <c r="J3448" s="77">
        <f t="shared" si="114"/>
        <v>2.5</v>
      </c>
      <c r="K3448" s="103">
        <v>3.6</v>
      </c>
      <c r="L3448" s="104">
        <v>1.33</v>
      </c>
      <c r="M3448" s="105">
        <v>0</v>
      </c>
      <c r="N3448" s="76">
        <f t="shared" si="113"/>
        <v>2.5999999999999943</v>
      </c>
    </row>
    <row r="3449" spans="1:14" x14ac:dyDescent="0.25">
      <c r="A3449" s="100">
        <v>2410</v>
      </c>
      <c r="B3449" s="107">
        <v>36013</v>
      </c>
      <c r="C3449" s="121">
        <v>408.23</v>
      </c>
      <c r="D3449" s="122">
        <v>230.1</v>
      </c>
      <c r="E3449" s="122">
        <f t="shared" si="115"/>
        <v>31.869806094182824</v>
      </c>
      <c r="F3449" s="77">
        <v>2.06</v>
      </c>
      <c r="G3449" s="77">
        <v>0</v>
      </c>
      <c r="H3449" s="77">
        <v>0</v>
      </c>
      <c r="J3449" s="77">
        <f t="shared" si="114"/>
        <v>2.06</v>
      </c>
      <c r="K3449" s="103">
        <v>2.16</v>
      </c>
      <c r="L3449" s="104">
        <v>1.62</v>
      </c>
      <c r="M3449" s="105">
        <v>0</v>
      </c>
      <c r="N3449" s="76">
        <f t="shared" si="113"/>
        <v>2.1599999999999944</v>
      </c>
    </row>
    <row r="3450" spans="1:14" x14ac:dyDescent="0.25">
      <c r="A3450" s="100">
        <v>2411</v>
      </c>
      <c r="B3450" s="107">
        <v>36014</v>
      </c>
      <c r="C3450" s="121">
        <v>408.24</v>
      </c>
      <c r="D3450" s="122">
        <v>230.2</v>
      </c>
      <c r="E3450" s="122">
        <f t="shared" si="115"/>
        <v>31.883656509695292</v>
      </c>
      <c r="F3450" s="77">
        <v>1.6</v>
      </c>
      <c r="G3450" s="77">
        <v>0</v>
      </c>
      <c r="H3450" s="77">
        <v>0</v>
      </c>
      <c r="J3450" s="77">
        <f t="shared" si="114"/>
        <v>1.6</v>
      </c>
      <c r="K3450" s="103">
        <v>1.4</v>
      </c>
      <c r="L3450" s="104">
        <v>0.79</v>
      </c>
      <c r="M3450" s="105">
        <v>0</v>
      </c>
      <c r="N3450" s="76">
        <f t="shared" si="113"/>
        <v>1.4000000000000115</v>
      </c>
    </row>
    <row r="3451" spans="1:14" x14ac:dyDescent="0.25">
      <c r="A3451" s="100">
        <v>2412</v>
      </c>
      <c r="B3451" s="107">
        <v>36015</v>
      </c>
      <c r="C3451" s="121">
        <v>408.22</v>
      </c>
      <c r="D3451" s="122">
        <v>230</v>
      </c>
      <c r="E3451" s="122">
        <f t="shared" si="115"/>
        <v>31.855955678670362</v>
      </c>
      <c r="F3451" s="77">
        <v>1.95</v>
      </c>
      <c r="G3451" s="77">
        <v>0</v>
      </c>
      <c r="H3451" s="77">
        <v>0</v>
      </c>
      <c r="J3451" s="77">
        <f t="shared" si="114"/>
        <v>1.95</v>
      </c>
      <c r="K3451" s="103">
        <v>1.5</v>
      </c>
      <c r="L3451" s="104">
        <v>0.93</v>
      </c>
      <c r="M3451" s="105">
        <v>0</v>
      </c>
      <c r="N3451" s="76">
        <f t="shared" si="113"/>
        <v>1.5499999999999943</v>
      </c>
    </row>
    <row r="3452" spans="1:14" x14ac:dyDescent="0.25">
      <c r="A3452" s="100">
        <v>2413</v>
      </c>
      <c r="B3452" s="107">
        <v>36016</v>
      </c>
      <c r="C3452" s="121">
        <v>408.18</v>
      </c>
      <c r="D3452" s="122">
        <v>229.6</v>
      </c>
      <c r="E3452" s="122">
        <f t="shared" si="115"/>
        <v>31.800554016620495</v>
      </c>
      <c r="F3452" s="77">
        <v>1.44</v>
      </c>
      <c r="G3452" s="77">
        <v>0</v>
      </c>
      <c r="H3452" s="77">
        <v>0</v>
      </c>
      <c r="J3452" s="77">
        <f t="shared" si="114"/>
        <v>1.44</v>
      </c>
      <c r="K3452" s="103">
        <v>1.64</v>
      </c>
      <c r="L3452" s="104">
        <v>0.59</v>
      </c>
      <c r="M3452" s="105">
        <v>0</v>
      </c>
      <c r="N3452" s="76">
        <f t="shared" si="113"/>
        <v>1.640000000000017</v>
      </c>
    </row>
    <row r="3453" spans="1:14" x14ac:dyDescent="0.25">
      <c r="A3453" s="100">
        <v>2414</v>
      </c>
      <c r="B3453" s="107">
        <v>36017</v>
      </c>
      <c r="C3453" s="121">
        <v>408.2</v>
      </c>
      <c r="D3453" s="122">
        <v>229.8</v>
      </c>
      <c r="E3453" s="122">
        <f t="shared" si="115"/>
        <v>31.828254847645432</v>
      </c>
      <c r="F3453" s="77">
        <v>2.15</v>
      </c>
      <c r="G3453" s="77">
        <v>0</v>
      </c>
      <c r="H3453" s="77">
        <v>0</v>
      </c>
      <c r="J3453" s="77">
        <f t="shared" si="114"/>
        <v>2.15</v>
      </c>
      <c r="K3453" s="103">
        <v>3.65</v>
      </c>
      <c r="L3453" s="104">
        <v>1.04</v>
      </c>
      <c r="M3453" s="105">
        <v>0</v>
      </c>
      <c r="N3453" s="76">
        <f t="shared" si="113"/>
        <v>3.65</v>
      </c>
    </row>
    <row r="3454" spans="1:14" x14ac:dyDescent="0.25">
      <c r="A3454" s="100">
        <v>2415</v>
      </c>
      <c r="B3454" s="107">
        <v>36018</v>
      </c>
      <c r="C3454" s="121">
        <v>408.35</v>
      </c>
      <c r="D3454" s="122">
        <v>231.3</v>
      </c>
      <c r="E3454" s="122">
        <f t="shared" si="115"/>
        <v>32.036011080332408</v>
      </c>
      <c r="F3454" s="77">
        <v>2.9</v>
      </c>
      <c r="G3454" s="77">
        <v>0</v>
      </c>
      <c r="H3454" s="77">
        <v>0</v>
      </c>
      <c r="J3454" s="77">
        <f t="shared" si="114"/>
        <v>2.9</v>
      </c>
      <c r="K3454" s="103">
        <v>0.7</v>
      </c>
      <c r="L3454" s="104">
        <v>1.51</v>
      </c>
      <c r="M3454" s="105">
        <v>0</v>
      </c>
      <c r="N3454" s="76">
        <f t="shared" si="113"/>
        <v>0.69999999999998286</v>
      </c>
    </row>
    <row r="3455" spans="1:14" x14ac:dyDescent="0.25">
      <c r="A3455" s="100">
        <v>2416</v>
      </c>
      <c r="B3455" s="107">
        <v>36019</v>
      </c>
      <c r="C3455" s="121">
        <v>408.13</v>
      </c>
      <c r="D3455" s="122">
        <v>229.1</v>
      </c>
      <c r="E3455" s="122">
        <f t="shared" si="115"/>
        <v>31.73130193905817</v>
      </c>
      <c r="F3455" s="77">
        <v>2.74</v>
      </c>
      <c r="G3455" s="77">
        <v>0</v>
      </c>
      <c r="H3455" s="77">
        <v>0</v>
      </c>
      <c r="J3455" s="77">
        <f t="shared" si="114"/>
        <v>2.74</v>
      </c>
      <c r="K3455" s="103">
        <v>2.17</v>
      </c>
      <c r="L3455" s="104">
        <v>1.38</v>
      </c>
      <c r="M3455" s="105">
        <v>0</v>
      </c>
      <c r="N3455" s="76">
        <f t="shared" si="113"/>
        <v>2.170000000000007</v>
      </c>
    </row>
    <row r="3456" spans="1:14" x14ac:dyDescent="0.25">
      <c r="A3456" s="100">
        <v>2417</v>
      </c>
      <c r="B3456" s="107">
        <v>36020</v>
      </c>
      <c r="C3456" s="121">
        <v>408.07</v>
      </c>
      <c r="D3456" s="122">
        <v>228.53</v>
      </c>
      <c r="E3456" s="122">
        <f t="shared" si="115"/>
        <v>31.652354570637119</v>
      </c>
      <c r="F3456" s="77">
        <v>2.1</v>
      </c>
      <c r="G3456" s="77">
        <v>0</v>
      </c>
      <c r="H3456" s="77">
        <v>0</v>
      </c>
      <c r="J3456" s="77">
        <f t="shared" si="114"/>
        <v>2.1</v>
      </c>
      <c r="K3456" s="103">
        <v>4.37</v>
      </c>
      <c r="L3456" s="104">
        <v>1.1000000000000001</v>
      </c>
      <c r="M3456" s="105">
        <v>24</v>
      </c>
      <c r="N3456" s="76">
        <f t="shared" si="113"/>
        <v>4.3700000000000099</v>
      </c>
    </row>
    <row r="3457" spans="1:14" x14ac:dyDescent="0.25">
      <c r="A3457" s="100">
        <v>2418</v>
      </c>
      <c r="B3457" s="107">
        <v>36021</v>
      </c>
      <c r="C3457" s="121">
        <v>408.06</v>
      </c>
      <c r="D3457" s="122">
        <v>230.8</v>
      </c>
      <c r="E3457" s="122">
        <f t="shared" si="115"/>
        <v>31.966759002770083</v>
      </c>
      <c r="F3457" s="77">
        <v>3.01</v>
      </c>
      <c r="G3457" s="77">
        <v>0</v>
      </c>
      <c r="H3457" s="77">
        <v>0</v>
      </c>
      <c r="J3457" s="77">
        <f t="shared" si="114"/>
        <v>3.01</v>
      </c>
      <c r="K3457" s="103">
        <v>6.61</v>
      </c>
      <c r="L3457" s="104">
        <v>1.53</v>
      </c>
      <c r="M3457" s="105">
        <v>3.3</v>
      </c>
      <c r="N3457" s="76">
        <f t="shared" si="113"/>
        <v>6.6099999999999941</v>
      </c>
    </row>
    <row r="3458" spans="1:14" x14ac:dyDescent="0.25">
      <c r="A3458" s="100">
        <v>2419</v>
      </c>
      <c r="B3458" s="107">
        <v>36022</v>
      </c>
      <c r="C3458" s="121">
        <v>408.66</v>
      </c>
      <c r="D3458" s="122">
        <v>234.4</v>
      </c>
      <c r="E3458" s="122">
        <f t="shared" si="115"/>
        <v>32.465373961218837</v>
      </c>
      <c r="F3458" s="77">
        <v>1.65</v>
      </c>
      <c r="G3458" s="77">
        <v>0</v>
      </c>
      <c r="H3458" s="77">
        <v>0</v>
      </c>
      <c r="J3458" s="77">
        <f t="shared" si="114"/>
        <v>1.65</v>
      </c>
      <c r="K3458" s="103">
        <v>5.45</v>
      </c>
      <c r="L3458" s="104">
        <v>0.84</v>
      </c>
      <c r="M3458" s="105">
        <v>4.7</v>
      </c>
      <c r="N3458" s="76">
        <f t="shared" si="113"/>
        <v>5.4499999999999833</v>
      </c>
    </row>
    <row r="3459" spans="1:14" x14ac:dyDescent="0.25">
      <c r="A3459" s="100">
        <v>2420</v>
      </c>
      <c r="B3459" s="107">
        <v>36023</v>
      </c>
      <c r="C3459" s="121">
        <v>409.03</v>
      </c>
      <c r="D3459" s="122">
        <v>238.2</v>
      </c>
      <c r="E3459" s="122">
        <f t="shared" si="115"/>
        <v>32.991689750692522</v>
      </c>
      <c r="F3459" s="77">
        <v>1.73</v>
      </c>
      <c r="G3459" s="77">
        <v>0</v>
      </c>
      <c r="H3459" s="77">
        <v>0</v>
      </c>
      <c r="J3459" s="77">
        <f t="shared" si="114"/>
        <v>1.73</v>
      </c>
      <c r="K3459" s="103">
        <v>4.87</v>
      </c>
      <c r="L3459" s="104">
        <v>0.87</v>
      </c>
      <c r="M3459" s="105">
        <v>0.8</v>
      </c>
      <c r="N3459" s="76">
        <f t="shared" si="113"/>
        <v>4.8700000000000152</v>
      </c>
    </row>
    <row r="3460" spans="1:14" x14ac:dyDescent="0.25">
      <c r="A3460" s="100">
        <v>2421</v>
      </c>
      <c r="B3460" s="107">
        <v>36024</v>
      </c>
      <c r="C3460" s="121">
        <v>409.35</v>
      </c>
      <c r="D3460" s="122">
        <v>241.34</v>
      </c>
      <c r="E3460" s="122">
        <f t="shared" si="115"/>
        <v>33.426592797783933</v>
      </c>
      <c r="F3460" s="77">
        <v>1.96</v>
      </c>
      <c r="G3460" s="77">
        <v>0</v>
      </c>
      <c r="H3460" s="77">
        <v>0</v>
      </c>
      <c r="J3460" s="77">
        <f t="shared" si="114"/>
        <v>1.96</v>
      </c>
      <c r="K3460" s="103">
        <v>3.82</v>
      </c>
      <c r="L3460" s="104">
        <v>1.02</v>
      </c>
      <c r="M3460" s="105">
        <v>0</v>
      </c>
      <c r="N3460" s="76">
        <f t="shared" si="113"/>
        <v>3.8199999999999852</v>
      </c>
    </row>
    <row r="3461" spans="1:14" x14ac:dyDescent="0.25">
      <c r="A3461" s="100">
        <v>2422</v>
      </c>
      <c r="B3461" s="107">
        <v>36025</v>
      </c>
      <c r="C3461" s="121">
        <v>409.53</v>
      </c>
      <c r="D3461" s="122">
        <v>243.2</v>
      </c>
      <c r="E3461" s="122">
        <f t="shared" si="115"/>
        <v>33.684210526315788</v>
      </c>
      <c r="F3461" s="77">
        <v>2.79</v>
      </c>
      <c r="G3461" s="77">
        <v>0</v>
      </c>
      <c r="H3461" s="77">
        <v>0</v>
      </c>
      <c r="J3461" s="77">
        <f t="shared" si="114"/>
        <v>2.79</v>
      </c>
      <c r="K3461" s="103">
        <v>4.25</v>
      </c>
      <c r="L3461" s="104">
        <v>1.37</v>
      </c>
      <c r="M3461" s="105">
        <v>0</v>
      </c>
      <c r="N3461" s="76">
        <f t="shared" si="113"/>
        <v>4.250000000000008</v>
      </c>
    </row>
    <row r="3462" spans="1:14" x14ac:dyDescent="0.25">
      <c r="A3462" s="100">
        <v>2423</v>
      </c>
      <c r="B3462" s="107">
        <v>36026</v>
      </c>
      <c r="C3462" s="121">
        <v>409.66</v>
      </c>
      <c r="D3462" s="122">
        <v>244.66</v>
      </c>
      <c r="E3462" s="122">
        <f t="shared" si="115"/>
        <v>33.886426592797783</v>
      </c>
      <c r="F3462" s="77">
        <v>2.71</v>
      </c>
      <c r="G3462" s="77">
        <v>0</v>
      </c>
      <c r="H3462" s="77">
        <v>0</v>
      </c>
      <c r="J3462" s="77">
        <f t="shared" si="114"/>
        <v>2.71</v>
      </c>
      <c r="K3462" s="103">
        <v>4.26</v>
      </c>
      <c r="L3462" s="104">
        <v>1.34</v>
      </c>
      <c r="M3462" s="105">
        <v>0</v>
      </c>
      <c r="N3462" s="76">
        <f t="shared" si="113"/>
        <v>4.2600000000000113</v>
      </c>
    </row>
    <row r="3463" spans="1:14" x14ac:dyDescent="0.25">
      <c r="A3463" s="100">
        <v>2424</v>
      </c>
      <c r="B3463" s="107">
        <v>36027</v>
      </c>
      <c r="C3463" s="121">
        <v>409.81</v>
      </c>
      <c r="D3463" s="122">
        <v>246.21</v>
      </c>
      <c r="E3463" s="122">
        <f t="shared" si="115"/>
        <v>34.101108033241005</v>
      </c>
      <c r="F3463" s="77">
        <v>3.6</v>
      </c>
      <c r="G3463" s="77">
        <v>0</v>
      </c>
      <c r="H3463" s="77">
        <v>0</v>
      </c>
      <c r="J3463" s="77">
        <f t="shared" si="114"/>
        <v>3.6</v>
      </c>
      <c r="K3463" s="103">
        <v>6.26</v>
      </c>
      <c r="L3463" s="104">
        <v>1.74</v>
      </c>
      <c r="M3463" s="105">
        <v>1.411</v>
      </c>
      <c r="N3463" s="76">
        <f t="shared" si="113"/>
        <v>26.289999999999971</v>
      </c>
    </row>
    <row r="3464" spans="1:14" x14ac:dyDescent="0.25">
      <c r="A3464" s="100">
        <v>2425</v>
      </c>
      <c r="B3464" s="107">
        <v>36028</v>
      </c>
      <c r="C3464" s="121">
        <v>410.06</v>
      </c>
      <c r="D3464" s="122">
        <v>268.89999999999998</v>
      </c>
      <c r="E3464" s="122">
        <f t="shared" si="115"/>
        <v>37.24376731301939</v>
      </c>
      <c r="F3464" s="77">
        <v>2.94</v>
      </c>
      <c r="G3464" s="77">
        <v>0</v>
      </c>
      <c r="H3464" s="77">
        <v>0</v>
      </c>
      <c r="J3464" s="77">
        <f t="shared" si="114"/>
        <v>2.94</v>
      </c>
      <c r="K3464" s="103">
        <v>12.05</v>
      </c>
      <c r="L3464" s="104">
        <v>1.53</v>
      </c>
      <c r="M3464" s="105">
        <v>13.4</v>
      </c>
      <c r="N3464" s="76">
        <f t="shared" ref="N3464:N3527" si="116">+D3465-D3464+J3464</f>
        <v>-7.9499999999999869</v>
      </c>
    </row>
    <row r="3465" spans="1:14" x14ac:dyDescent="0.25">
      <c r="A3465" s="100">
        <v>2426</v>
      </c>
      <c r="B3465" s="107">
        <v>36029</v>
      </c>
      <c r="C3465" s="121">
        <v>410.91</v>
      </c>
      <c r="D3465" s="122">
        <v>258.01</v>
      </c>
      <c r="E3465" s="122">
        <f t="shared" si="115"/>
        <v>35.735457063711912</v>
      </c>
      <c r="F3465" s="77">
        <v>2.23</v>
      </c>
      <c r="G3465" s="77">
        <v>0</v>
      </c>
      <c r="H3465" s="77">
        <v>0</v>
      </c>
      <c r="J3465" s="77">
        <f t="shared" si="114"/>
        <v>2.23</v>
      </c>
      <c r="K3465" s="103">
        <v>20.48</v>
      </c>
      <c r="L3465" s="104">
        <v>1.1100000000000001</v>
      </c>
      <c r="M3465" s="105">
        <v>2.1</v>
      </c>
      <c r="N3465" s="76">
        <f t="shared" si="116"/>
        <v>20.48</v>
      </c>
    </row>
    <row r="3466" spans="1:14" x14ac:dyDescent="0.25">
      <c r="A3466" s="100">
        <v>2427</v>
      </c>
      <c r="B3466" s="107">
        <v>36030</v>
      </c>
      <c r="C3466" s="121">
        <v>412.053</v>
      </c>
      <c r="D3466" s="122">
        <v>276.26</v>
      </c>
      <c r="E3466" s="122">
        <f t="shared" si="115"/>
        <v>38.263157894736842</v>
      </c>
      <c r="F3466" s="77">
        <v>1.77</v>
      </c>
      <c r="G3466" s="77">
        <v>0</v>
      </c>
      <c r="H3466" s="77">
        <v>0</v>
      </c>
      <c r="J3466" s="77">
        <f t="shared" si="114"/>
        <v>1.77</v>
      </c>
      <c r="K3466" s="103">
        <v>13.45</v>
      </c>
      <c r="L3466" s="104">
        <v>0.95</v>
      </c>
      <c r="M3466" s="105">
        <v>1</v>
      </c>
      <c r="N3466" s="76">
        <f t="shared" si="116"/>
        <v>13.450000000000006</v>
      </c>
    </row>
    <row r="3467" spans="1:14" x14ac:dyDescent="0.25">
      <c r="A3467" s="100">
        <v>2428</v>
      </c>
      <c r="B3467" s="107">
        <v>36031</v>
      </c>
      <c r="C3467" s="121">
        <v>413.52</v>
      </c>
      <c r="D3467" s="122">
        <v>287.94</v>
      </c>
      <c r="E3467" s="122">
        <f t="shared" si="115"/>
        <v>39.880886426592795</v>
      </c>
      <c r="F3467" s="77">
        <v>2</v>
      </c>
      <c r="G3467" s="77">
        <v>0</v>
      </c>
      <c r="H3467" s="77">
        <v>0</v>
      </c>
      <c r="J3467" s="77">
        <f t="shared" si="114"/>
        <v>2</v>
      </c>
      <c r="K3467" s="103">
        <v>11.82</v>
      </c>
      <c r="L3467" s="104">
        <v>1.05</v>
      </c>
      <c r="M3467" s="105">
        <v>0</v>
      </c>
      <c r="N3467" s="76">
        <f t="shared" si="116"/>
        <v>11.819999999999993</v>
      </c>
    </row>
    <row r="3468" spans="1:14" x14ac:dyDescent="0.25">
      <c r="A3468" s="100">
        <v>2429</v>
      </c>
      <c r="B3468" s="107">
        <v>36032</v>
      </c>
      <c r="C3468" s="121">
        <v>414.33</v>
      </c>
      <c r="D3468" s="122">
        <v>297.76</v>
      </c>
      <c r="E3468" s="122">
        <f t="shared" si="115"/>
        <v>41.2409972299169</v>
      </c>
      <c r="F3468" s="77">
        <v>2.5299999999999998</v>
      </c>
      <c r="G3468" s="77">
        <v>0</v>
      </c>
      <c r="H3468" s="77">
        <v>0</v>
      </c>
      <c r="J3468" s="77">
        <f t="shared" si="114"/>
        <v>2.5299999999999998</v>
      </c>
      <c r="K3468" s="103">
        <v>7.41</v>
      </c>
      <c r="L3468" s="104">
        <v>1.35</v>
      </c>
      <c r="M3468" s="105">
        <v>0</v>
      </c>
      <c r="N3468" s="76">
        <f t="shared" si="116"/>
        <v>7.4099999999999948</v>
      </c>
    </row>
    <row r="3469" spans="1:14" x14ac:dyDescent="0.25">
      <c r="A3469" s="100">
        <v>2430</v>
      </c>
      <c r="B3469" s="107">
        <v>36033</v>
      </c>
      <c r="C3469" s="121">
        <v>414.72</v>
      </c>
      <c r="D3469" s="122">
        <v>302.64</v>
      </c>
      <c r="E3469" s="122">
        <f t="shared" si="115"/>
        <v>41.916897506925203</v>
      </c>
      <c r="F3469" s="77">
        <v>4.29</v>
      </c>
      <c r="G3469" s="77">
        <v>0</v>
      </c>
      <c r="H3469" s="77">
        <v>0</v>
      </c>
      <c r="J3469" s="77">
        <f t="shared" si="114"/>
        <v>4.29</v>
      </c>
      <c r="K3469" s="103">
        <v>4.53</v>
      </c>
      <c r="L3469" s="104">
        <v>2.23</v>
      </c>
      <c r="M3469" s="105">
        <v>0</v>
      </c>
      <c r="N3469" s="76">
        <f t="shared" si="116"/>
        <v>4.5300000000000091</v>
      </c>
    </row>
    <row r="3470" spans="1:14" x14ac:dyDescent="0.25">
      <c r="A3470" s="100">
        <v>2431</v>
      </c>
      <c r="B3470" s="107">
        <v>36034</v>
      </c>
      <c r="C3470" s="121">
        <v>414.74</v>
      </c>
      <c r="D3470" s="122">
        <v>302.88</v>
      </c>
      <c r="E3470" s="122">
        <f t="shared" si="115"/>
        <v>41.950138504155127</v>
      </c>
      <c r="F3470" s="77">
        <v>3.23</v>
      </c>
      <c r="G3470" s="77">
        <v>0</v>
      </c>
      <c r="H3470" s="77">
        <v>0</v>
      </c>
      <c r="J3470" s="77">
        <f t="shared" si="114"/>
        <v>3.23</v>
      </c>
      <c r="K3470" s="103">
        <v>4.34</v>
      </c>
      <c r="L3470" s="104">
        <v>1.71</v>
      </c>
      <c r="M3470" s="105">
        <v>0</v>
      </c>
      <c r="N3470" s="76">
        <f t="shared" si="116"/>
        <v>4.3400000000000141</v>
      </c>
    </row>
    <row r="3471" spans="1:14" x14ac:dyDescent="0.25">
      <c r="A3471" s="100">
        <v>2432</v>
      </c>
      <c r="B3471" s="107">
        <v>36035</v>
      </c>
      <c r="C3471" s="121">
        <v>414.83</v>
      </c>
      <c r="D3471" s="122">
        <v>303.99</v>
      </c>
      <c r="E3471" s="122">
        <f t="shared" si="115"/>
        <v>42.103878116343488</v>
      </c>
      <c r="F3471" s="77">
        <v>3.65</v>
      </c>
      <c r="G3471" s="77">
        <v>0</v>
      </c>
      <c r="H3471" s="77">
        <v>0</v>
      </c>
      <c r="J3471" s="77">
        <f t="shared" si="114"/>
        <v>3.65</v>
      </c>
      <c r="K3471" s="103">
        <v>2.54</v>
      </c>
      <c r="L3471" s="104">
        <v>1.97</v>
      </c>
      <c r="M3471" s="105">
        <v>0</v>
      </c>
      <c r="N3471" s="76">
        <f t="shared" si="116"/>
        <v>2.5399999999999863</v>
      </c>
    </row>
    <row r="3472" spans="1:14" x14ac:dyDescent="0.25">
      <c r="A3472" s="100">
        <v>2433</v>
      </c>
      <c r="B3472" s="107">
        <v>36036</v>
      </c>
      <c r="C3472" s="121">
        <v>414.74</v>
      </c>
      <c r="D3472" s="122">
        <v>302.88</v>
      </c>
      <c r="E3472" s="122">
        <f t="shared" si="115"/>
        <v>41.950138504155127</v>
      </c>
      <c r="F3472" s="77">
        <v>1.89</v>
      </c>
      <c r="G3472" s="77">
        <v>0</v>
      </c>
      <c r="H3472" s="77">
        <v>0</v>
      </c>
      <c r="J3472" s="77">
        <f t="shared" si="114"/>
        <v>1.89</v>
      </c>
      <c r="K3472" s="103">
        <v>2.37</v>
      </c>
      <c r="L3472" s="104">
        <v>1.06</v>
      </c>
      <c r="M3472" s="105">
        <v>0</v>
      </c>
      <c r="N3472" s="76">
        <f t="shared" si="116"/>
        <v>2.3700000000000179</v>
      </c>
    </row>
    <row r="3473" spans="1:14" x14ac:dyDescent="0.25">
      <c r="A3473" s="100">
        <v>2434</v>
      </c>
      <c r="B3473" s="107">
        <v>36037</v>
      </c>
      <c r="C3473" s="121">
        <v>414.78</v>
      </c>
      <c r="D3473" s="122">
        <v>303.36</v>
      </c>
      <c r="E3473" s="122">
        <f t="shared" si="115"/>
        <v>42.016620498614962</v>
      </c>
      <c r="F3473" s="77">
        <v>1.43</v>
      </c>
      <c r="G3473" s="77">
        <v>0</v>
      </c>
      <c r="H3473" s="77">
        <v>0</v>
      </c>
      <c r="J3473" s="77">
        <f t="shared" si="114"/>
        <v>1.43</v>
      </c>
      <c r="K3473" s="103">
        <v>2.84</v>
      </c>
      <c r="L3473" s="104">
        <v>0.84</v>
      </c>
      <c r="M3473" s="105">
        <v>0</v>
      </c>
      <c r="N3473" s="76">
        <f t="shared" si="116"/>
        <v>2.8399999999999679</v>
      </c>
    </row>
    <row r="3474" spans="1:14" x14ac:dyDescent="0.25">
      <c r="A3474" s="100">
        <v>2435</v>
      </c>
      <c r="B3474" s="107">
        <v>36038</v>
      </c>
      <c r="C3474" s="121">
        <v>414.89</v>
      </c>
      <c r="D3474" s="122">
        <v>304.77</v>
      </c>
      <c r="E3474" s="122">
        <f t="shared" si="115"/>
        <v>42.211911357340718</v>
      </c>
      <c r="F3474" s="77">
        <v>3.57</v>
      </c>
      <c r="G3474" s="77">
        <v>0</v>
      </c>
      <c r="H3474" s="77">
        <v>0</v>
      </c>
      <c r="J3474" s="77">
        <f t="shared" si="114"/>
        <v>3.57</v>
      </c>
      <c r="K3474" s="103">
        <v>1.92</v>
      </c>
      <c r="L3474" s="104">
        <v>1.92</v>
      </c>
      <c r="M3474" s="105">
        <v>0</v>
      </c>
      <c r="N3474" s="76">
        <f t="shared" si="116"/>
        <v>1.9200000000000226</v>
      </c>
    </row>
    <row r="3475" spans="1:14" x14ac:dyDescent="0.25">
      <c r="A3475" s="100">
        <v>2436</v>
      </c>
      <c r="B3475" s="107">
        <v>36039</v>
      </c>
      <c r="C3475" s="121">
        <v>414.76</v>
      </c>
      <c r="D3475" s="122">
        <v>303.12</v>
      </c>
      <c r="E3475" s="122">
        <f t="shared" si="115"/>
        <v>41.983379501385045</v>
      </c>
      <c r="F3475" s="77">
        <v>3.06</v>
      </c>
      <c r="G3475" s="77">
        <v>0</v>
      </c>
      <c r="H3475" s="77">
        <v>0</v>
      </c>
      <c r="J3475" s="77">
        <f t="shared" si="114"/>
        <v>3.06</v>
      </c>
      <c r="K3475" s="103">
        <v>1.64</v>
      </c>
      <c r="L3475" s="104">
        <v>1.66</v>
      </c>
      <c r="M3475" s="105">
        <v>0</v>
      </c>
      <c r="N3475" s="76">
        <f t="shared" si="116"/>
        <v>1.6899999999999955</v>
      </c>
    </row>
    <row r="3476" spans="1:14" x14ac:dyDescent="0.25">
      <c r="A3476" s="100">
        <v>2437</v>
      </c>
      <c r="B3476" s="107">
        <v>36040</v>
      </c>
      <c r="C3476" s="121">
        <v>414.65</v>
      </c>
      <c r="D3476" s="122">
        <v>301.75</v>
      </c>
      <c r="E3476" s="122">
        <f t="shared" si="115"/>
        <v>41.793628808864263</v>
      </c>
      <c r="F3476" s="77">
        <v>4.1100000000000003</v>
      </c>
      <c r="G3476" s="77">
        <v>0</v>
      </c>
      <c r="H3476" s="77">
        <v>0</v>
      </c>
      <c r="J3476" s="77">
        <f t="shared" si="114"/>
        <v>4.1100000000000003</v>
      </c>
      <c r="K3476" s="103">
        <v>2.2599999999999998</v>
      </c>
      <c r="L3476" s="104">
        <v>2.1</v>
      </c>
      <c r="M3476" s="105">
        <v>0</v>
      </c>
      <c r="N3476" s="76">
        <f t="shared" si="116"/>
        <v>2.2599999999999776</v>
      </c>
    </row>
    <row r="3477" spans="1:14" x14ac:dyDescent="0.25">
      <c r="A3477" s="100">
        <v>2438</v>
      </c>
      <c r="B3477" s="107">
        <v>36041</v>
      </c>
      <c r="C3477" s="121">
        <v>414.5</v>
      </c>
      <c r="D3477" s="122">
        <v>299.89999999999998</v>
      </c>
      <c r="E3477" s="122">
        <f t="shared" si="115"/>
        <v>41.537396121883653</v>
      </c>
      <c r="F3477" s="77">
        <v>3.5</v>
      </c>
      <c r="G3477" s="77">
        <v>0</v>
      </c>
      <c r="H3477" s="77">
        <v>0</v>
      </c>
      <c r="J3477" s="77">
        <f t="shared" si="114"/>
        <v>3.5</v>
      </c>
      <c r="K3477" s="103">
        <v>0.64</v>
      </c>
      <c r="L3477" s="104">
        <v>1.69</v>
      </c>
      <c r="M3477" s="105">
        <v>0</v>
      </c>
      <c r="N3477" s="76">
        <f t="shared" si="116"/>
        <v>0.6400000000000432</v>
      </c>
    </row>
    <row r="3478" spans="1:14" x14ac:dyDescent="0.25">
      <c r="A3478" s="100">
        <v>2439</v>
      </c>
      <c r="B3478" s="107">
        <v>36042</v>
      </c>
      <c r="C3478" s="121">
        <v>414.27</v>
      </c>
      <c r="D3478" s="122">
        <v>297.04000000000002</v>
      </c>
      <c r="E3478" s="122">
        <f t="shared" si="115"/>
        <v>41.141274238227147</v>
      </c>
      <c r="F3478" s="77">
        <v>3.81</v>
      </c>
      <c r="G3478" s="77">
        <v>0</v>
      </c>
      <c r="H3478" s="77">
        <v>0</v>
      </c>
      <c r="J3478" s="77">
        <f t="shared" si="114"/>
        <v>3.81</v>
      </c>
      <c r="K3478" s="103">
        <v>1.67</v>
      </c>
      <c r="L3478" s="104">
        <v>1.99</v>
      </c>
      <c r="M3478" s="105">
        <v>3.3</v>
      </c>
      <c r="N3478" s="76">
        <f t="shared" si="116"/>
        <v>1.6699999999999569</v>
      </c>
    </row>
    <row r="3479" spans="1:14" x14ac:dyDescent="0.25">
      <c r="A3479" s="100">
        <v>2440</v>
      </c>
      <c r="B3479" s="107">
        <v>36043</v>
      </c>
      <c r="C3479" s="121">
        <v>414.07</v>
      </c>
      <c r="D3479" s="122">
        <v>294.89999999999998</v>
      </c>
      <c r="E3479" s="122">
        <f t="shared" si="115"/>
        <v>40.844875346260388</v>
      </c>
      <c r="F3479" s="77">
        <v>3.45</v>
      </c>
      <c r="G3479" s="77">
        <v>0</v>
      </c>
      <c r="H3479" s="77">
        <v>0</v>
      </c>
      <c r="J3479" s="77">
        <f t="shared" si="114"/>
        <v>3.45</v>
      </c>
      <c r="K3479" s="103">
        <v>4.54</v>
      </c>
      <c r="L3479" s="104">
        <v>2.02</v>
      </c>
      <c r="M3479" s="105">
        <v>0</v>
      </c>
      <c r="N3479" s="76">
        <f t="shared" si="116"/>
        <v>7.040000000000032</v>
      </c>
    </row>
    <row r="3480" spans="1:14" x14ac:dyDescent="0.25">
      <c r="A3480" s="100">
        <v>2441</v>
      </c>
      <c r="B3480" s="107">
        <v>36044</v>
      </c>
      <c r="C3480" s="121">
        <v>414.43</v>
      </c>
      <c r="D3480" s="122">
        <v>298.49</v>
      </c>
      <c r="E3480" s="122">
        <f t="shared" si="115"/>
        <v>41.342105263157897</v>
      </c>
      <c r="F3480" s="77">
        <v>2.0099999999999998</v>
      </c>
      <c r="G3480" s="77">
        <v>0</v>
      </c>
      <c r="H3480" s="77">
        <v>0</v>
      </c>
      <c r="J3480" s="77">
        <f t="shared" si="114"/>
        <v>2.0099999999999998</v>
      </c>
      <c r="K3480" s="103">
        <v>4.51</v>
      </c>
      <c r="L3480" s="104">
        <v>1.04</v>
      </c>
      <c r="M3480" s="105">
        <v>1.4</v>
      </c>
      <c r="N3480" s="76">
        <f t="shared" si="116"/>
        <v>5.01</v>
      </c>
    </row>
    <row r="3481" spans="1:14" x14ac:dyDescent="0.25">
      <c r="A3481" s="100">
        <v>2442</v>
      </c>
      <c r="B3481" s="107">
        <v>36045</v>
      </c>
      <c r="C3481" s="121">
        <v>414.63</v>
      </c>
      <c r="D3481" s="122">
        <v>301.49</v>
      </c>
      <c r="E3481" s="122">
        <f t="shared" si="115"/>
        <v>41.757617728531862</v>
      </c>
      <c r="F3481" s="77">
        <v>2.46</v>
      </c>
      <c r="G3481" s="77">
        <v>0</v>
      </c>
      <c r="H3481" s="77">
        <v>0</v>
      </c>
      <c r="J3481" s="77">
        <f t="shared" si="114"/>
        <v>2.46</v>
      </c>
      <c r="K3481" s="103">
        <v>0.99</v>
      </c>
      <c r="L3481" s="104">
        <v>1.3</v>
      </c>
      <c r="M3481" s="105">
        <v>0</v>
      </c>
      <c r="N3481" s="76">
        <f t="shared" si="116"/>
        <v>0.98999999999997268</v>
      </c>
    </row>
    <row r="3482" spans="1:14" x14ac:dyDescent="0.25">
      <c r="A3482" s="100">
        <v>2443</v>
      </c>
      <c r="B3482" s="107">
        <v>36046</v>
      </c>
      <c r="C3482" s="121">
        <v>414.15</v>
      </c>
      <c r="D3482" s="122">
        <v>300.02</v>
      </c>
      <c r="E3482" s="122">
        <f t="shared" si="115"/>
        <v>41.554016620498615</v>
      </c>
      <c r="F3482" s="77">
        <v>3.97</v>
      </c>
      <c r="G3482" s="77">
        <v>0</v>
      </c>
      <c r="H3482" s="77">
        <v>0</v>
      </c>
      <c r="J3482" s="77">
        <f t="shared" si="114"/>
        <v>3.97</v>
      </c>
      <c r="K3482" s="103">
        <v>1.47</v>
      </c>
      <c r="L3482" s="104">
        <v>1.97</v>
      </c>
      <c r="M3482" s="105">
        <v>0.7</v>
      </c>
      <c r="N3482" s="76">
        <f t="shared" si="116"/>
        <v>1.4700000000000002</v>
      </c>
    </row>
    <row r="3483" spans="1:14" x14ac:dyDescent="0.25">
      <c r="A3483" s="100">
        <v>2444</v>
      </c>
      <c r="B3483" s="107">
        <v>36047</v>
      </c>
      <c r="C3483" s="121">
        <v>414.31</v>
      </c>
      <c r="D3483" s="122">
        <v>297.52</v>
      </c>
      <c r="E3483" s="122">
        <f t="shared" si="115"/>
        <v>41.207756232686975</v>
      </c>
      <c r="F3483" s="77">
        <v>3.91</v>
      </c>
      <c r="G3483" s="77">
        <v>0</v>
      </c>
      <c r="H3483" s="77">
        <v>0</v>
      </c>
      <c r="J3483" s="77">
        <f t="shared" si="114"/>
        <v>3.91</v>
      </c>
      <c r="K3483" s="103">
        <v>2.71</v>
      </c>
      <c r="L3483" s="104">
        <v>2</v>
      </c>
      <c r="M3483" s="105">
        <v>0</v>
      </c>
      <c r="N3483" s="76">
        <f t="shared" si="116"/>
        <v>2.7100000000000115</v>
      </c>
    </row>
    <row r="3484" spans="1:14" x14ac:dyDescent="0.25">
      <c r="A3484" s="100">
        <v>2445</v>
      </c>
      <c r="B3484" s="107">
        <v>36048</v>
      </c>
      <c r="C3484" s="121">
        <v>414.21</v>
      </c>
      <c r="D3484" s="122">
        <v>296.32</v>
      </c>
      <c r="E3484" s="122">
        <f t="shared" si="115"/>
        <v>41.041551246537395</v>
      </c>
      <c r="F3484" s="77">
        <v>4.22</v>
      </c>
      <c r="G3484" s="77">
        <v>0</v>
      </c>
      <c r="H3484" s="77">
        <v>0</v>
      </c>
      <c r="J3484" s="77">
        <f t="shared" si="114"/>
        <v>4.22</v>
      </c>
      <c r="K3484" s="103">
        <v>1.56</v>
      </c>
      <c r="L3484" s="104">
        <v>1.63</v>
      </c>
      <c r="M3484" s="105">
        <v>0</v>
      </c>
      <c r="N3484" s="76">
        <f t="shared" si="116"/>
        <v>2.5600000000000316</v>
      </c>
    </row>
    <row r="3485" spans="1:14" x14ac:dyDescent="0.25">
      <c r="A3485" s="100">
        <v>2446</v>
      </c>
      <c r="B3485" s="107">
        <v>36049</v>
      </c>
      <c r="C3485" s="121">
        <v>414.08</v>
      </c>
      <c r="D3485" s="122">
        <v>294.66000000000003</v>
      </c>
      <c r="E3485" s="122">
        <f t="shared" si="115"/>
        <v>40.81163434903047</v>
      </c>
      <c r="F3485" s="77">
        <v>3.27</v>
      </c>
      <c r="G3485" s="77">
        <v>0</v>
      </c>
      <c r="H3485" s="77">
        <v>0</v>
      </c>
      <c r="J3485" s="77">
        <f t="shared" si="114"/>
        <v>3.27</v>
      </c>
      <c r="K3485" s="103">
        <v>1.95</v>
      </c>
      <c r="L3485" s="104">
        <v>1.63</v>
      </c>
      <c r="M3485" s="105">
        <v>1</v>
      </c>
      <c r="N3485" s="76">
        <f t="shared" si="116"/>
        <v>1.94999999999995</v>
      </c>
    </row>
    <row r="3486" spans="1:14" x14ac:dyDescent="0.25">
      <c r="A3486" s="100">
        <v>2447</v>
      </c>
      <c r="B3486" s="107">
        <v>36050</v>
      </c>
      <c r="C3486" s="121">
        <v>413.79</v>
      </c>
      <c r="D3486" s="122">
        <v>293.33999999999997</v>
      </c>
      <c r="E3486" s="122">
        <f t="shared" si="115"/>
        <v>40.628808864265928</v>
      </c>
      <c r="F3486" s="77">
        <v>3.87</v>
      </c>
      <c r="G3486" s="77">
        <v>0</v>
      </c>
      <c r="H3486" s="77">
        <v>0</v>
      </c>
      <c r="J3486" s="77">
        <f t="shared" si="114"/>
        <v>3.87</v>
      </c>
      <c r="K3486" s="103">
        <v>0.99</v>
      </c>
      <c r="L3486" s="104">
        <v>2.0699999999999998</v>
      </c>
      <c r="M3486" s="105">
        <v>0</v>
      </c>
      <c r="N3486" s="76">
        <f t="shared" si="116"/>
        <v>0.99000000000000465</v>
      </c>
    </row>
    <row r="3487" spans="1:14" x14ac:dyDescent="0.25">
      <c r="A3487" s="100">
        <v>2448</v>
      </c>
      <c r="B3487" s="107">
        <v>36051</v>
      </c>
      <c r="C3487" s="121">
        <v>413.73</v>
      </c>
      <c r="D3487" s="122">
        <v>290.45999999999998</v>
      </c>
      <c r="E3487" s="122">
        <f t="shared" si="115"/>
        <v>40.229916897506925</v>
      </c>
      <c r="F3487" s="77">
        <v>3.51</v>
      </c>
      <c r="G3487" s="77">
        <v>0</v>
      </c>
      <c r="H3487" s="77">
        <v>0</v>
      </c>
      <c r="J3487" s="77">
        <f t="shared" si="114"/>
        <v>3.51</v>
      </c>
      <c r="K3487" s="103">
        <v>0.51</v>
      </c>
      <c r="L3487" s="104">
        <v>1.76</v>
      </c>
      <c r="M3487" s="105">
        <v>1</v>
      </c>
      <c r="N3487" s="76">
        <f t="shared" si="116"/>
        <v>0.50999999999999979</v>
      </c>
    </row>
    <row r="3488" spans="1:14" x14ac:dyDescent="0.25">
      <c r="A3488" s="100">
        <v>2449</v>
      </c>
      <c r="B3488" s="107">
        <v>36052</v>
      </c>
      <c r="C3488" s="121">
        <v>413.48</v>
      </c>
      <c r="D3488" s="122">
        <v>287.45999999999998</v>
      </c>
      <c r="E3488" s="122">
        <f t="shared" si="115"/>
        <v>39.81440443213296</v>
      </c>
      <c r="F3488" s="77">
        <v>5.66</v>
      </c>
      <c r="G3488" s="77">
        <v>0</v>
      </c>
      <c r="H3488" s="77">
        <v>0</v>
      </c>
      <c r="J3488" s="77">
        <f t="shared" ref="J3488:J3551" si="117">SUM(F3488:H3488)</f>
        <v>5.66</v>
      </c>
      <c r="K3488" s="103">
        <v>2.66</v>
      </c>
      <c r="L3488" s="104">
        <v>2.82</v>
      </c>
      <c r="M3488" s="105">
        <v>0</v>
      </c>
      <c r="N3488" s="76">
        <f t="shared" si="116"/>
        <v>2.66</v>
      </c>
    </row>
    <row r="3489" spans="1:14" x14ac:dyDescent="0.25">
      <c r="A3489" s="100">
        <v>2450</v>
      </c>
      <c r="B3489" s="107">
        <v>36053</v>
      </c>
      <c r="C3489" s="121">
        <v>413.23</v>
      </c>
      <c r="D3489" s="122">
        <v>284.45999999999998</v>
      </c>
      <c r="E3489" s="122">
        <f t="shared" ref="E3489:E3552" si="118">(D3489/722)*100</f>
        <v>39.398891966758995</v>
      </c>
      <c r="F3489" s="77">
        <v>5.89</v>
      </c>
      <c r="G3489" s="77">
        <v>0</v>
      </c>
      <c r="H3489" s="77">
        <v>0</v>
      </c>
      <c r="J3489" s="77">
        <f t="shared" si="117"/>
        <v>5.89</v>
      </c>
      <c r="K3489" s="103">
        <v>1.43</v>
      </c>
      <c r="L3489" s="104">
        <v>2.88</v>
      </c>
      <c r="M3489" s="105">
        <v>0</v>
      </c>
      <c r="N3489" s="76">
        <f t="shared" si="116"/>
        <v>1.4300000000000201</v>
      </c>
    </row>
    <row r="3490" spans="1:14" x14ac:dyDescent="0.25">
      <c r="A3490" s="100">
        <v>2451</v>
      </c>
      <c r="B3490" s="107">
        <v>36054</v>
      </c>
      <c r="C3490" s="121">
        <v>412.85</v>
      </c>
      <c r="D3490" s="122">
        <v>280</v>
      </c>
      <c r="E3490" s="122">
        <f t="shared" si="118"/>
        <v>38.78116343490305</v>
      </c>
      <c r="F3490" s="77">
        <v>3.47</v>
      </c>
      <c r="G3490" s="77">
        <v>0</v>
      </c>
      <c r="H3490" s="77">
        <v>0</v>
      </c>
      <c r="J3490" s="77">
        <f t="shared" si="117"/>
        <v>3.47</v>
      </c>
      <c r="K3490" s="103">
        <v>1.23</v>
      </c>
      <c r="L3490" s="104">
        <v>1.74</v>
      </c>
      <c r="M3490" s="105">
        <v>0</v>
      </c>
      <c r="N3490" s="76">
        <f t="shared" si="116"/>
        <v>1.2299999999999911</v>
      </c>
    </row>
    <row r="3491" spans="1:14" x14ac:dyDescent="0.25">
      <c r="A3491" s="100">
        <v>2452</v>
      </c>
      <c r="B3491" s="107">
        <v>36055</v>
      </c>
      <c r="C3491" s="121">
        <v>412.66</v>
      </c>
      <c r="D3491" s="122">
        <v>277.76</v>
      </c>
      <c r="E3491" s="122">
        <f t="shared" si="118"/>
        <v>38.470914127423825</v>
      </c>
      <c r="F3491" s="77">
        <v>5.96</v>
      </c>
      <c r="G3491" s="77">
        <v>0</v>
      </c>
      <c r="H3491" s="77">
        <v>0</v>
      </c>
      <c r="J3491" s="77">
        <f t="shared" si="117"/>
        <v>5.96</v>
      </c>
      <c r="K3491" s="103">
        <v>0.1</v>
      </c>
      <c r="L3491" s="104">
        <v>2.95</v>
      </c>
      <c r="M3491" s="105">
        <v>0</v>
      </c>
      <c r="N3491" s="76">
        <f t="shared" si="116"/>
        <v>-0.40000000000001368</v>
      </c>
    </row>
    <row r="3492" spans="1:14" x14ac:dyDescent="0.25">
      <c r="A3492" s="100">
        <v>2453</v>
      </c>
      <c r="B3492" s="107">
        <v>36056</v>
      </c>
      <c r="C3492" s="121">
        <v>412.15</v>
      </c>
      <c r="D3492" s="122">
        <v>271.39999999999998</v>
      </c>
      <c r="E3492" s="122">
        <f t="shared" si="118"/>
        <v>37.590027700831016</v>
      </c>
      <c r="F3492" s="77">
        <v>3.78</v>
      </c>
      <c r="G3492" s="77">
        <v>0</v>
      </c>
      <c r="H3492" s="77">
        <v>0</v>
      </c>
      <c r="J3492" s="77">
        <f t="shared" si="117"/>
        <v>3.78</v>
      </c>
      <c r="K3492" s="103">
        <v>0</v>
      </c>
      <c r="L3492" s="104">
        <v>1.88</v>
      </c>
      <c r="M3492" s="105">
        <v>0</v>
      </c>
      <c r="N3492" s="76">
        <f t="shared" si="116"/>
        <v>0.50000000000002709</v>
      </c>
    </row>
    <row r="3493" spans="1:14" x14ac:dyDescent="0.25">
      <c r="A3493" s="100">
        <v>2454</v>
      </c>
      <c r="B3493" s="107">
        <v>36057</v>
      </c>
      <c r="C3493" s="121">
        <v>411.82</v>
      </c>
      <c r="D3493" s="122">
        <v>268.12</v>
      </c>
      <c r="E3493" s="122">
        <f t="shared" si="118"/>
        <v>37.135734072022167</v>
      </c>
      <c r="F3493" s="77">
        <v>2.97</v>
      </c>
      <c r="G3493" s="77">
        <v>0</v>
      </c>
      <c r="H3493" s="77">
        <v>0</v>
      </c>
      <c r="J3493" s="77">
        <f t="shared" si="117"/>
        <v>2.97</v>
      </c>
      <c r="K3493" s="103">
        <v>1.42</v>
      </c>
      <c r="L3493" s="104">
        <v>1.51</v>
      </c>
      <c r="M3493" s="105">
        <v>0</v>
      </c>
      <c r="N3493" s="76">
        <f t="shared" si="116"/>
        <v>-1.4199999999999862</v>
      </c>
    </row>
    <row r="3494" spans="1:14" x14ac:dyDescent="0.25">
      <c r="A3494" s="100">
        <v>2455</v>
      </c>
      <c r="B3494" s="107">
        <v>36058</v>
      </c>
      <c r="C3494" s="121">
        <v>411.43</v>
      </c>
      <c r="D3494" s="122">
        <v>263.73</v>
      </c>
      <c r="E3494" s="122">
        <f t="shared" si="118"/>
        <v>36.527700831024937</v>
      </c>
      <c r="F3494" s="77">
        <v>1.55</v>
      </c>
      <c r="G3494" s="77">
        <v>0</v>
      </c>
      <c r="H3494" s="77">
        <v>0</v>
      </c>
      <c r="J3494" s="77">
        <f t="shared" si="117"/>
        <v>1.55</v>
      </c>
      <c r="K3494" s="103">
        <v>0.34</v>
      </c>
      <c r="L3494" s="104">
        <v>0.69</v>
      </c>
      <c r="M3494" s="105">
        <v>0</v>
      </c>
      <c r="N3494" s="76">
        <f t="shared" si="116"/>
        <v>0.33999999999996366</v>
      </c>
    </row>
    <row r="3495" spans="1:14" x14ac:dyDescent="0.25">
      <c r="A3495" s="100">
        <v>2456</v>
      </c>
      <c r="B3495" s="107">
        <v>36059</v>
      </c>
      <c r="C3495" s="121">
        <v>411.32</v>
      </c>
      <c r="D3495" s="122">
        <v>262.52</v>
      </c>
      <c r="E3495" s="122">
        <f t="shared" si="118"/>
        <v>36.360110803324098</v>
      </c>
      <c r="F3495" s="77">
        <v>5.81</v>
      </c>
      <c r="G3495" s="77">
        <v>0</v>
      </c>
      <c r="H3495" s="77">
        <v>0</v>
      </c>
      <c r="J3495" s="77">
        <f t="shared" si="117"/>
        <v>5.81</v>
      </c>
      <c r="K3495" s="103">
        <v>0.68</v>
      </c>
      <c r="L3495" s="104">
        <v>2.89</v>
      </c>
      <c r="M3495" s="105">
        <v>0</v>
      </c>
      <c r="N3495" s="76">
        <f t="shared" si="116"/>
        <v>-0.68000000000000949</v>
      </c>
    </row>
    <row r="3496" spans="1:14" x14ac:dyDescent="0.25">
      <c r="A3496" s="100">
        <v>2457</v>
      </c>
      <c r="B3496" s="107">
        <v>36060</v>
      </c>
      <c r="C3496" s="121">
        <v>410.73</v>
      </c>
      <c r="D3496" s="122">
        <v>256.02999999999997</v>
      </c>
      <c r="E3496" s="122">
        <f t="shared" si="118"/>
        <v>35.461218836565095</v>
      </c>
      <c r="F3496" s="77">
        <v>7.65</v>
      </c>
      <c r="G3496" s="77">
        <v>0</v>
      </c>
      <c r="H3496" s="77">
        <v>0</v>
      </c>
      <c r="J3496" s="77">
        <f t="shared" si="117"/>
        <v>7.65</v>
      </c>
      <c r="K3496" s="103">
        <v>6.72</v>
      </c>
      <c r="L3496" s="104">
        <v>3.2</v>
      </c>
      <c r="M3496" s="105">
        <v>5.7</v>
      </c>
      <c r="N3496" s="76">
        <f t="shared" si="116"/>
        <v>6.720000000000022</v>
      </c>
    </row>
    <row r="3497" spans="1:14" x14ac:dyDescent="0.25">
      <c r="A3497" s="100">
        <v>2458</v>
      </c>
      <c r="B3497" s="107">
        <v>36061</v>
      </c>
      <c r="C3497" s="121">
        <v>410.64</v>
      </c>
      <c r="D3497" s="122">
        <v>255.1</v>
      </c>
      <c r="E3497" s="122">
        <f t="shared" si="118"/>
        <v>35.332409972299168</v>
      </c>
      <c r="F3497" s="77">
        <v>4.54</v>
      </c>
      <c r="G3497" s="77">
        <v>0</v>
      </c>
      <c r="H3497" s="77">
        <v>0</v>
      </c>
      <c r="J3497" s="77">
        <f t="shared" si="117"/>
        <v>4.54</v>
      </c>
      <c r="K3497" s="103">
        <v>25.12</v>
      </c>
      <c r="L3497" s="104">
        <v>1.88</v>
      </c>
      <c r="M3497" s="105">
        <v>32.4</v>
      </c>
      <c r="N3497" s="76">
        <f t="shared" si="116"/>
        <v>25.120000000000012</v>
      </c>
    </row>
    <row r="3498" spans="1:14" x14ac:dyDescent="0.25">
      <c r="A3498" s="100">
        <v>2459</v>
      </c>
      <c r="B3498" s="107">
        <v>36062</v>
      </c>
      <c r="C3498" s="121">
        <v>412.48</v>
      </c>
      <c r="D3498" s="122">
        <v>275.68</v>
      </c>
      <c r="E3498" s="122">
        <f t="shared" si="118"/>
        <v>38.182825484764543</v>
      </c>
      <c r="F3498" s="77">
        <v>4.57</v>
      </c>
      <c r="G3498" s="77">
        <v>0</v>
      </c>
      <c r="H3498" s="77">
        <v>0</v>
      </c>
      <c r="J3498" s="77">
        <f t="shared" si="117"/>
        <v>4.57</v>
      </c>
      <c r="K3498" s="103">
        <v>20.309999999999999</v>
      </c>
      <c r="L3498" s="104">
        <v>2.25</v>
      </c>
      <c r="M3498" s="105">
        <v>0</v>
      </c>
      <c r="N3498" s="76">
        <f t="shared" si="116"/>
        <v>20.310000000000009</v>
      </c>
    </row>
    <row r="3499" spans="1:14" x14ac:dyDescent="0.25">
      <c r="A3499" s="100">
        <v>2460</v>
      </c>
      <c r="B3499" s="107">
        <v>36063</v>
      </c>
      <c r="C3499" s="121">
        <v>413.81</v>
      </c>
      <c r="D3499" s="122">
        <v>291.42</v>
      </c>
      <c r="E3499" s="122">
        <f t="shared" si="118"/>
        <v>40.362880886426595</v>
      </c>
      <c r="F3499" s="77">
        <v>4.4400000000000004</v>
      </c>
      <c r="G3499" s="77">
        <v>0</v>
      </c>
      <c r="H3499" s="77">
        <v>0</v>
      </c>
      <c r="J3499" s="77">
        <f t="shared" si="117"/>
        <v>4.4400000000000004</v>
      </c>
      <c r="K3499" s="103">
        <v>5.76</v>
      </c>
      <c r="L3499" s="104">
        <v>2.3199999999999998</v>
      </c>
      <c r="M3499" s="105">
        <v>2</v>
      </c>
      <c r="N3499" s="76">
        <f t="shared" si="116"/>
        <v>5.7599999999999936</v>
      </c>
    </row>
    <row r="3500" spans="1:14" x14ac:dyDescent="0.25">
      <c r="A3500" s="100">
        <v>2461</v>
      </c>
      <c r="B3500" s="107">
        <v>36064</v>
      </c>
      <c r="C3500" s="121">
        <v>413.92</v>
      </c>
      <c r="D3500" s="122">
        <v>292.74</v>
      </c>
      <c r="E3500" s="122">
        <f t="shared" si="118"/>
        <v>40.545706371191137</v>
      </c>
      <c r="F3500" s="77">
        <v>3.58</v>
      </c>
      <c r="G3500" s="77">
        <v>0</v>
      </c>
      <c r="H3500" s="77">
        <v>0</v>
      </c>
      <c r="J3500" s="77">
        <f t="shared" si="117"/>
        <v>3.58</v>
      </c>
      <c r="K3500" s="103">
        <v>5.0199999999999996</v>
      </c>
      <c r="L3500" s="104">
        <v>1.75</v>
      </c>
      <c r="M3500" s="105">
        <v>2.5</v>
      </c>
      <c r="N3500" s="76">
        <f t="shared" si="116"/>
        <v>5.0199999999999978</v>
      </c>
    </row>
    <row r="3501" spans="1:14" x14ac:dyDescent="0.25">
      <c r="A3501" s="100">
        <v>2462</v>
      </c>
      <c r="B3501" s="107">
        <v>36065</v>
      </c>
      <c r="C3501" s="121">
        <v>414.04</v>
      </c>
      <c r="D3501" s="122">
        <v>294.18</v>
      </c>
      <c r="E3501" s="122">
        <f t="shared" si="118"/>
        <v>40.745152354570642</v>
      </c>
      <c r="F3501" s="77">
        <v>3.45</v>
      </c>
      <c r="G3501" s="77">
        <v>0</v>
      </c>
      <c r="H3501" s="77">
        <v>0</v>
      </c>
      <c r="J3501" s="77">
        <f t="shared" si="117"/>
        <v>3.45</v>
      </c>
      <c r="K3501" s="103">
        <v>2.4900000000000002</v>
      </c>
      <c r="L3501" s="104">
        <v>1.83</v>
      </c>
      <c r="M3501" s="105">
        <v>5.4</v>
      </c>
      <c r="N3501" s="76">
        <f t="shared" si="116"/>
        <v>2.4900000000000206</v>
      </c>
    </row>
    <row r="3502" spans="1:14" x14ac:dyDescent="0.25">
      <c r="A3502" s="100">
        <v>2463</v>
      </c>
      <c r="B3502" s="107">
        <v>36066</v>
      </c>
      <c r="C3502" s="121">
        <v>413.96</v>
      </c>
      <c r="D3502" s="122">
        <v>293.22000000000003</v>
      </c>
      <c r="E3502" s="122">
        <f t="shared" si="118"/>
        <v>40.612188365650972</v>
      </c>
      <c r="F3502" s="77">
        <v>3.04</v>
      </c>
      <c r="G3502" s="77">
        <v>0</v>
      </c>
      <c r="H3502" s="77">
        <v>0</v>
      </c>
      <c r="J3502" s="77">
        <f t="shared" si="117"/>
        <v>3.04</v>
      </c>
      <c r="K3502" s="103">
        <v>11.83</v>
      </c>
      <c r="L3502" s="104">
        <v>1.59</v>
      </c>
      <c r="M3502" s="105">
        <v>15.8</v>
      </c>
      <c r="N3502" s="76">
        <f t="shared" si="116"/>
        <v>11.829999999999963</v>
      </c>
    </row>
    <row r="3503" spans="1:14" x14ac:dyDescent="0.25">
      <c r="A3503" s="100">
        <v>2464</v>
      </c>
      <c r="B3503" s="107">
        <v>36067</v>
      </c>
      <c r="C3503" s="121">
        <v>414.67</v>
      </c>
      <c r="D3503" s="122">
        <v>302.01</v>
      </c>
      <c r="E3503" s="122">
        <f t="shared" si="118"/>
        <v>41.82963988919667</v>
      </c>
      <c r="F3503" s="77">
        <v>1.87</v>
      </c>
      <c r="G3503" s="77">
        <v>0</v>
      </c>
      <c r="H3503" s="77">
        <v>0</v>
      </c>
      <c r="J3503" s="77">
        <f t="shared" si="117"/>
        <v>1.87</v>
      </c>
      <c r="K3503" s="103">
        <v>46.84</v>
      </c>
      <c r="L3503" s="104">
        <v>1.0900000000000001</v>
      </c>
      <c r="M3503" s="105">
        <v>0</v>
      </c>
      <c r="N3503" s="76">
        <f t="shared" si="116"/>
        <v>46.840000000000025</v>
      </c>
    </row>
    <row r="3504" spans="1:14" x14ac:dyDescent="0.25">
      <c r="A3504" s="100">
        <v>2465</v>
      </c>
      <c r="B3504" s="107">
        <v>36068</v>
      </c>
      <c r="C3504" s="121">
        <v>418.07</v>
      </c>
      <c r="D3504" s="122">
        <v>346.98</v>
      </c>
      <c r="E3504" s="122">
        <f t="shared" si="118"/>
        <v>48.058171745152357</v>
      </c>
      <c r="F3504" s="77">
        <v>2.0699999999999998</v>
      </c>
      <c r="G3504" s="77">
        <v>0</v>
      </c>
      <c r="H3504" s="77">
        <v>0</v>
      </c>
      <c r="J3504" s="77">
        <f t="shared" si="117"/>
        <v>2.0699999999999998</v>
      </c>
      <c r="K3504" s="103">
        <v>13.51</v>
      </c>
      <c r="L3504" s="104">
        <v>1.22</v>
      </c>
      <c r="M3504" s="105">
        <v>0</v>
      </c>
      <c r="N3504" s="76">
        <f t="shared" si="116"/>
        <v>13.509999999999998</v>
      </c>
    </row>
    <row r="3505" spans="1:14" x14ac:dyDescent="0.25">
      <c r="A3505" s="100">
        <v>2466</v>
      </c>
      <c r="B3505" s="107">
        <v>36069</v>
      </c>
      <c r="C3505" s="121">
        <v>418.88</v>
      </c>
      <c r="D3505" s="122">
        <v>358.42</v>
      </c>
      <c r="E3505" s="122">
        <f t="shared" si="118"/>
        <v>49.642659279778393</v>
      </c>
      <c r="F3505" s="77">
        <v>2</v>
      </c>
      <c r="G3505" s="77">
        <v>0</v>
      </c>
      <c r="H3505" s="77">
        <v>0</v>
      </c>
      <c r="J3505" s="77">
        <f t="shared" si="117"/>
        <v>2</v>
      </c>
      <c r="K3505" s="103">
        <v>8.2200000000000006</v>
      </c>
      <c r="L3505" s="104">
        <v>1.19</v>
      </c>
      <c r="M3505" s="105">
        <v>0</v>
      </c>
      <c r="N3505" s="76">
        <f t="shared" si="116"/>
        <v>8.2199999999999704</v>
      </c>
    </row>
    <row r="3506" spans="1:14" x14ac:dyDescent="0.25">
      <c r="A3506" s="100">
        <v>2467</v>
      </c>
      <c r="B3506" s="107">
        <v>36070</v>
      </c>
      <c r="C3506" s="121">
        <v>419.31</v>
      </c>
      <c r="D3506" s="122">
        <v>364.64</v>
      </c>
      <c r="E3506" s="122">
        <f t="shared" si="118"/>
        <v>50.504155124653735</v>
      </c>
      <c r="F3506" s="77">
        <v>2.04</v>
      </c>
      <c r="G3506" s="77">
        <v>0</v>
      </c>
      <c r="H3506" s="77">
        <v>0</v>
      </c>
      <c r="J3506" s="77">
        <f t="shared" si="117"/>
        <v>2.04</v>
      </c>
      <c r="K3506" s="103">
        <v>7.55</v>
      </c>
      <c r="L3506" s="104">
        <v>1.1299999999999999</v>
      </c>
      <c r="M3506" s="105">
        <v>0</v>
      </c>
      <c r="N3506" s="76">
        <f t="shared" si="116"/>
        <v>7.5499999999999909</v>
      </c>
    </row>
    <row r="3507" spans="1:14" x14ac:dyDescent="0.25">
      <c r="A3507" s="100">
        <v>2468</v>
      </c>
      <c r="B3507" s="107">
        <v>36071</v>
      </c>
      <c r="C3507" s="121">
        <v>419.69</v>
      </c>
      <c r="D3507" s="122">
        <v>370.15</v>
      </c>
      <c r="E3507" s="122">
        <f t="shared" si="118"/>
        <v>51.267313019390585</v>
      </c>
      <c r="F3507" s="77">
        <v>2.66</v>
      </c>
      <c r="G3507" s="77">
        <v>0</v>
      </c>
      <c r="H3507" s="77">
        <v>0</v>
      </c>
      <c r="J3507" s="77">
        <f t="shared" si="117"/>
        <v>2.66</v>
      </c>
      <c r="K3507" s="103">
        <v>6.64</v>
      </c>
      <c r="L3507" s="104">
        <v>1.43</v>
      </c>
      <c r="M3507" s="105">
        <v>0</v>
      </c>
      <c r="N3507" s="76">
        <f t="shared" si="116"/>
        <v>4.91</v>
      </c>
    </row>
    <row r="3508" spans="1:14" x14ac:dyDescent="0.25">
      <c r="A3508" s="100">
        <v>2469</v>
      </c>
      <c r="B3508" s="107">
        <v>36072</v>
      </c>
      <c r="C3508" s="121">
        <v>420.04</v>
      </c>
      <c r="D3508" s="122">
        <v>372.4</v>
      </c>
      <c r="E3508" s="122">
        <f t="shared" si="118"/>
        <v>51.578947368421048</v>
      </c>
      <c r="F3508" s="77">
        <v>0.74</v>
      </c>
      <c r="G3508" s="77">
        <v>0</v>
      </c>
      <c r="H3508" s="77">
        <v>0</v>
      </c>
      <c r="J3508" s="77">
        <f t="shared" si="117"/>
        <v>0.74</v>
      </c>
      <c r="K3508" s="103">
        <v>4.12</v>
      </c>
      <c r="L3508" s="104">
        <v>0.57999999999999996</v>
      </c>
      <c r="M3508" s="105">
        <v>0</v>
      </c>
      <c r="N3508" s="76">
        <f t="shared" si="116"/>
        <v>4.1199999999999957</v>
      </c>
    </row>
    <row r="3509" spans="1:14" x14ac:dyDescent="0.25">
      <c r="A3509" s="100">
        <v>2470</v>
      </c>
      <c r="B3509" s="107">
        <v>36073</v>
      </c>
      <c r="C3509" s="121">
        <v>420.07</v>
      </c>
      <c r="D3509" s="122">
        <v>375.78</v>
      </c>
      <c r="E3509" s="122">
        <f t="shared" si="118"/>
        <v>52.047091412742375</v>
      </c>
      <c r="F3509" s="77">
        <v>1.1100000000000001</v>
      </c>
      <c r="G3509" s="77">
        <v>0</v>
      </c>
      <c r="H3509" s="77">
        <v>0</v>
      </c>
      <c r="J3509" s="77">
        <f t="shared" si="117"/>
        <v>1.1100000000000001</v>
      </c>
      <c r="K3509" s="103">
        <v>6.64</v>
      </c>
      <c r="L3509" s="104">
        <v>0.47</v>
      </c>
      <c r="M3509" s="105">
        <v>0</v>
      </c>
      <c r="N3509" s="76">
        <f t="shared" si="116"/>
        <v>6.630000000000039</v>
      </c>
    </row>
    <row r="3510" spans="1:14" x14ac:dyDescent="0.25">
      <c r="A3510" s="100">
        <v>2471</v>
      </c>
      <c r="B3510" s="107">
        <v>36074</v>
      </c>
      <c r="C3510" s="121">
        <v>420.44</v>
      </c>
      <c r="D3510" s="122">
        <v>381.3</v>
      </c>
      <c r="E3510" s="122">
        <f t="shared" si="118"/>
        <v>52.81163434903047</v>
      </c>
      <c r="F3510" s="77">
        <v>2.85</v>
      </c>
      <c r="G3510" s="77">
        <v>0</v>
      </c>
      <c r="H3510" s="77">
        <v>0</v>
      </c>
      <c r="J3510" s="77">
        <f t="shared" si="117"/>
        <v>2.85</v>
      </c>
      <c r="K3510" s="103">
        <v>22.41</v>
      </c>
      <c r="L3510" s="104">
        <v>1.64</v>
      </c>
      <c r="M3510" s="105">
        <v>0</v>
      </c>
      <c r="N3510" s="76">
        <f t="shared" si="116"/>
        <v>7.4499999999999655</v>
      </c>
    </row>
    <row r="3511" spans="1:14" x14ac:dyDescent="0.25">
      <c r="A3511" s="100">
        <v>2472</v>
      </c>
      <c r="B3511" s="107">
        <v>36075</v>
      </c>
      <c r="C3511" s="121">
        <v>420.71</v>
      </c>
      <c r="D3511" s="122">
        <v>385.9</v>
      </c>
      <c r="E3511" s="122">
        <f t="shared" si="118"/>
        <v>53.448753462603868</v>
      </c>
      <c r="F3511" s="77">
        <v>3.68</v>
      </c>
      <c r="G3511" s="77">
        <v>0</v>
      </c>
      <c r="H3511" s="77">
        <v>0</v>
      </c>
      <c r="J3511" s="77">
        <f t="shared" si="117"/>
        <v>3.68</v>
      </c>
      <c r="K3511" s="103">
        <v>11.27</v>
      </c>
      <c r="L3511" s="104">
        <v>2.04</v>
      </c>
      <c r="M3511" s="105">
        <v>6</v>
      </c>
      <c r="N3511" s="76">
        <f t="shared" si="116"/>
        <v>5.3300000000000338</v>
      </c>
    </row>
    <row r="3512" spans="1:14" x14ac:dyDescent="0.25">
      <c r="A3512" s="100">
        <v>2473</v>
      </c>
      <c r="B3512" s="107">
        <v>36076</v>
      </c>
      <c r="C3512" s="121">
        <v>420.85</v>
      </c>
      <c r="D3512" s="122">
        <v>387.55</v>
      </c>
      <c r="E3512" s="122">
        <f t="shared" si="118"/>
        <v>53.677285318559555</v>
      </c>
      <c r="F3512" s="77">
        <v>2.82</v>
      </c>
      <c r="G3512" s="77">
        <v>0</v>
      </c>
      <c r="H3512" s="77">
        <v>0</v>
      </c>
      <c r="J3512" s="77">
        <f t="shared" si="117"/>
        <v>2.82</v>
      </c>
      <c r="K3512" s="103">
        <v>19.239999999999998</v>
      </c>
      <c r="L3512" s="104">
        <v>1.62</v>
      </c>
      <c r="M3512" s="105">
        <v>1</v>
      </c>
      <c r="N3512" s="76">
        <f t="shared" si="116"/>
        <v>11.269999999999989</v>
      </c>
    </row>
    <row r="3513" spans="1:14" x14ac:dyDescent="0.25">
      <c r="A3513" s="100">
        <v>2474</v>
      </c>
      <c r="B3513" s="107">
        <v>36077</v>
      </c>
      <c r="C3513" s="121">
        <v>421.4</v>
      </c>
      <c r="D3513" s="122">
        <v>396</v>
      </c>
      <c r="E3513" s="122">
        <f t="shared" si="118"/>
        <v>54.847645429362878</v>
      </c>
      <c r="F3513" s="77">
        <v>1.8</v>
      </c>
      <c r="G3513" s="77">
        <v>0</v>
      </c>
      <c r="H3513" s="77">
        <v>0</v>
      </c>
      <c r="J3513" s="77">
        <f t="shared" si="117"/>
        <v>1.8</v>
      </c>
      <c r="K3513" s="103">
        <v>20.21</v>
      </c>
      <c r="L3513" s="104">
        <v>1.27</v>
      </c>
      <c r="M3513" s="105">
        <v>6</v>
      </c>
      <c r="N3513" s="76">
        <f t="shared" si="116"/>
        <v>18.239999999999998</v>
      </c>
    </row>
    <row r="3514" spans="1:14" x14ac:dyDescent="0.25">
      <c r="A3514" s="100">
        <v>2475</v>
      </c>
      <c r="B3514" s="107">
        <v>36078</v>
      </c>
      <c r="C3514" s="121">
        <v>422.44</v>
      </c>
      <c r="D3514" s="122">
        <v>412.44</v>
      </c>
      <c r="E3514" s="122">
        <f t="shared" si="118"/>
        <v>57.124653739612185</v>
      </c>
      <c r="F3514" s="77">
        <v>1.52</v>
      </c>
      <c r="G3514" s="77">
        <v>0</v>
      </c>
      <c r="H3514" s="77">
        <v>0</v>
      </c>
      <c r="J3514" s="77">
        <f t="shared" si="117"/>
        <v>1.52</v>
      </c>
      <c r="K3514" s="103">
        <v>19.55</v>
      </c>
      <c r="L3514" s="104">
        <v>0.9</v>
      </c>
      <c r="M3514" s="105">
        <v>3.1</v>
      </c>
      <c r="N3514" s="76">
        <f t="shared" si="116"/>
        <v>20.209999999999997</v>
      </c>
    </row>
    <row r="3515" spans="1:14" x14ac:dyDescent="0.25">
      <c r="A3515" s="100">
        <v>2476</v>
      </c>
      <c r="B3515" s="107">
        <v>36079</v>
      </c>
      <c r="C3515" s="121">
        <v>423.59</v>
      </c>
      <c r="D3515" s="122">
        <v>431.13</v>
      </c>
      <c r="E3515" s="122">
        <f t="shared" si="118"/>
        <v>59.71329639889197</v>
      </c>
      <c r="F3515" s="77">
        <v>1.1499999999999999</v>
      </c>
      <c r="G3515" s="77">
        <v>0</v>
      </c>
      <c r="H3515" s="77">
        <v>0</v>
      </c>
      <c r="J3515" s="77">
        <f t="shared" si="117"/>
        <v>1.1499999999999999</v>
      </c>
      <c r="K3515" s="103">
        <v>20.95</v>
      </c>
      <c r="L3515" s="104">
        <v>0.64</v>
      </c>
      <c r="M3515" s="105">
        <v>2.6</v>
      </c>
      <c r="N3515" s="76">
        <f t="shared" si="116"/>
        <v>19.549999999999976</v>
      </c>
    </row>
    <row r="3516" spans="1:14" x14ac:dyDescent="0.25">
      <c r="A3516" s="100">
        <v>2477</v>
      </c>
      <c r="B3516" s="107">
        <v>36080</v>
      </c>
      <c r="C3516" s="121">
        <v>424.69</v>
      </c>
      <c r="D3516" s="122">
        <v>449.53</v>
      </c>
      <c r="E3516" s="122">
        <f t="shared" si="118"/>
        <v>62.26177285318559</v>
      </c>
      <c r="F3516" s="77">
        <v>1.86</v>
      </c>
      <c r="G3516" s="77">
        <v>0</v>
      </c>
      <c r="H3516" s="77">
        <v>0</v>
      </c>
      <c r="J3516" s="77">
        <f t="shared" si="117"/>
        <v>1.86</v>
      </c>
      <c r="K3516" s="103">
        <v>12.74</v>
      </c>
      <c r="L3516" s="104">
        <v>1.1399999999999999</v>
      </c>
      <c r="M3516" s="105">
        <v>0</v>
      </c>
      <c r="N3516" s="76">
        <f t="shared" si="116"/>
        <v>20.950000000000031</v>
      </c>
    </row>
    <row r="3517" spans="1:14" x14ac:dyDescent="0.25">
      <c r="A3517" s="100">
        <v>2478</v>
      </c>
      <c r="B3517" s="107">
        <v>36081</v>
      </c>
      <c r="C3517" s="121">
        <v>425.79</v>
      </c>
      <c r="D3517" s="122">
        <v>468.62</v>
      </c>
      <c r="E3517" s="122">
        <f t="shared" si="118"/>
        <v>64.905817174515235</v>
      </c>
      <c r="F3517" s="77">
        <v>2.5</v>
      </c>
      <c r="G3517" s="77">
        <v>0</v>
      </c>
      <c r="H3517" s="77">
        <v>0</v>
      </c>
      <c r="J3517" s="77">
        <f t="shared" si="117"/>
        <v>2.5</v>
      </c>
      <c r="K3517" s="103">
        <v>11.31</v>
      </c>
      <c r="L3517" s="104">
        <v>1.44</v>
      </c>
      <c r="M3517" s="105">
        <v>2.1</v>
      </c>
      <c r="N3517" s="76">
        <f t="shared" si="116"/>
        <v>12.740000000000009</v>
      </c>
    </row>
    <row r="3518" spans="1:14" x14ac:dyDescent="0.25">
      <c r="A3518" s="100">
        <v>2479</v>
      </c>
      <c r="B3518" s="107">
        <v>36082</v>
      </c>
      <c r="C3518" s="121">
        <v>426.37</v>
      </c>
      <c r="D3518" s="122">
        <v>478.86</v>
      </c>
      <c r="E3518" s="122">
        <f t="shared" si="118"/>
        <v>66.32409972299169</v>
      </c>
      <c r="F3518" s="77">
        <v>3.49</v>
      </c>
      <c r="G3518" s="77">
        <v>0</v>
      </c>
      <c r="H3518" s="77">
        <v>0</v>
      </c>
      <c r="J3518" s="77">
        <f t="shared" si="117"/>
        <v>3.49</v>
      </c>
      <c r="K3518" s="103">
        <v>11.62</v>
      </c>
      <c r="L3518" s="104">
        <v>1.86</v>
      </c>
      <c r="M3518" s="105">
        <v>0</v>
      </c>
      <c r="N3518" s="76">
        <f t="shared" si="116"/>
        <v>11.309999999999993</v>
      </c>
    </row>
    <row r="3519" spans="1:14" x14ac:dyDescent="0.25">
      <c r="A3519" s="100">
        <v>2480</v>
      </c>
      <c r="B3519" s="107">
        <v>36083</v>
      </c>
      <c r="C3519" s="121">
        <v>426.81</v>
      </c>
      <c r="D3519" s="122">
        <v>486.68</v>
      </c>
      <c r="E3519" s="122">
        <f t="shared" si="118"/>
        <v>67.40720221606648</v>
      </c>
      <c r="F3519" s="77">
        <v>3.42</v>
      </c>
      <c r="G3519" s="77">
        <v>0</v>
      </c>
      <c r="H3519" s="77">
        <v>0</v>
      </c>
      <c r="J3519" s="77">
        <f t="shared" si="117"/>
        <v>3.42</v>
      </c>
      <c r="K3519" s="103">
        <v>9.08</v>
      </c>
      <c r="L3519" s="104">
        <v>1.9</v>
      </c>
      <c r="M3519" s="105">
        <v>0</v>
      </c>
      <c r="N3519" s="76">
        <f t="shared" si="116"/>
        <v>11.619999999999989</v>
      </c>
    </row>
    <row r="3520" spans="1:14" x14ac:dyDescent="0.25">
      <c r="A3520" s="100">
        <v>2481</v>
      </c>
      <c r="B3520" s="107">
        <v>36084</v>
      </c>
      <c r="C3520" s="121">
        <v>427.26</v>
      </c>
      <c r="D3520" s="122">
        <v>494.88</v>
      </c>
      <c r="E3520" s="122">
        <f t="shared" si="118"/>
        <v>68.54293628808864</v>
      </c>
      <c r="F3520" s="77">
        <v>3.4</v>
      </c>
      <c r="G3520" s="77">
        <v>0</v>
      </c>
      <c r="H3520" s="77">
        <v>0</v>
      </c>
      <c r="J3520" s="77">
        <f t="shared" si="117"/>
        <v>3.4</v>
      </c>
      <c r="K3520" s="103">
        <v>7.32</v>
      </c>
      <c r="L3520" s="104">
        <v>1.93</v>
      </c>
      <c r="M3520" s="105">
        <v>0</v>
      </c>
      <c r="N3520" s="76">
        <f t="shared" si="116"/>
        <v>9.0800000000000072</v>
      </c>
    </row>
    <row r="3521" spans="1:14" x14ac:dyDescent="0.25">
      <c r="A3521" s="100">
        <v>2482</v>
      </c>
      <c r="B3521" s="107">
        <v>36085</v>
      </c>
      <c r="C3521" s="121">
        <v>427.57</v>
      </c>
      <c r="D3521" s="122">
        <v>500.56</v>
      </c>
      <c r="E3521" s="122">
        <f t="shared" si="118"/>
        <v>69.329639889196685</v>
      </c>
      <c r="F3521" s="77">
        <v>3.08</v>
      </c>
      <c r="G3521" s="77">
        <v>0</v>
      </c>
      <c r="H3521" s="77">
        <v>0</v>
      </c>
      <c r="J3521" s="77">
        <f t="shared" si="117"/>
        <v>3.08</v>
      </c>
      <c r="K3521" s="103">
        <v>7.76</v>
      </c>
      <c r="L3521" s="104">
        <v>1.83</v>
      </c>
      <c r="M3521" s="105">
        <v>0</v>
      </c>
      <c r="N3521" s="76">
        <f t="shared" si="116"/>
        <v>7.3200000000000092</v>
      </c>
    </row>
    <row r="3522" spans="1:14" x14ac:dyDescent="0.25">
      <c r="A3522" s="100">
        <v>2483</v>
      </c>
      <c r="B3522" s="107">
        <v>36086</v>
      </c>
      <c r="C3522" s="121">
        <v>427.8</v>
      </c>
      <c r="D3522" s="122">
        <v>504.8</v>
      </c>
      <c r="E3522" s="122">
        <f t="shared" si="118"/>
        <v>69.91689750692521</v>
      </c>
      <c r="F3522" s="77">
        <v>3.34</v>
      </c>
      <c r="G3522" s="77">
        <v>0</v>
      </c>
      <c r="H3522" s="77">
        <v>0</v>
      </c>
      <c r="J3522" s="77">
        <f t="shared" si="117"/>
        <v>3.34</v>
      </c>
      <c r="K3522" s="103">
        <v>5.03</v>
      </c>
      <c r="L3522" s="104">
        <v>1.86</v>
      </c>
      <c r="M3522" s="105">
        <v>0</v>
      </c>
      <c r="N3522" s="76">
        <f t="shared" si="116"/>
        <v>7.7600000000000158</v>
      </c>
    </row>
    <row r="3523" spans="1:14" x14ac:dyDescent="0.25">
      <c r="A3523" s="100">
        <v>2484</v>
      </c>
      <c r="B3523" s="107">
        <v>36087</v>
      </c>
      <c r="C3523" s="121">
        <v>428.04</v>
      </c>
      <c r="D3523" s="122">
        <v>509.22</v>
      </c>
      <c r="E3523" s="122">
        <f t="shared" si="118"/>
        <v>70.529085872576175</v>
      </c>
      <c r="F3523" s="77">
        <v>3.19</v>
      </c>
      <c r="G3523" s="77">
        <v>0</v>
      </c>
      <c r="H3523" s="77">
        <v>0</v>
      </c>
      <c r="J3523" s="77">
        <f t="shared" si="117"/>
        <v>3.19</v>
      </c>
      <c r="K3523" s="103">
        <v>4.5199999999999996</v>
      </c>
      <c r="L3523" s="104">
        <v>1.79</v>
      </c>
      <c r="M3523" s="105">
        <v>0</v>
      </c>
      <c r="N3523" s="76">
        <f t="shared" si="116"/>
        <v>5.0299999999999745</v>
      </c>
    </row>
    <row r="3524" spans="1:14" x14ac:dyDescent="0.25">
      <c r="A3524" s="100">
        <v>2485</v>
      </c>
      <c r="B3524" s="107">
        <v>36088</v>
      </c>
      <c r="C3524" s="121">
        <v>427.14</v>
      </c>
      <c r="D3524" s="122">
        <v>511.06</v>
      </c>
      <c r="E3524" s="122">
        <f t="shared" si="118"/>
        <v>70.78393351800554</v>
      </c>
      <c r="F3524" s="77">
        <v>3.19</v>
      </c>
      <c r="G3524" s="77">
        <v>0</v>
      </c>
      <c r="H3524" s="77">
        <v>0</v>
      </c>
      <c r="J3524" s="77">
        <f t="shared" si="117"/>
        <v>3.19</v>
      </c>
      <c r="K3524" s="103">
        <v>4.5199999999999996</v>
      </c>
      <c r="L3524" s="104">
        <v>1.83</v>
      </c>
      <c r="M3524" s="105">
        <v>0</v>
      </c>
      <c r="N3524" s="76">
        <f t="shared" si="116"/>
        <v>4.5199999999999836</v>
      </c>
    </row>
    <row r="3525" spans="1:14" x14ac:dyDescent="0.25">
      <c r="A3525" s="100">
        <v>2486</v>
      </c>
      <c r="B3525" s="107">
        <v>36089</v>
      </c>
      <c r="C3525" s="121">
        <v>428.21</v>
      </c>
      <c r="D3525" s="122">
        <v>512.39</v>
      </c>
      <c r="E3525" s="122">
        <f t="shared" si="118"/>
        <v>70.968144044321321</v>
      </c>
      <c r="F3525" s="77">
        <v>3.21</v>
      </c>
      <c r="G3525" s="77">
        <v>0</v>
      </c>
      <c r="H3525" s="77">
        <v>0</v>
      </c>
      <c r="J3525" s="77">
        <f t="shared" si="117"/>
        <v>3.21</v>
      </c>
      <c r="K3525" s="103">
        <v>2.64</v>
      </c>
      <c r="L3525" s="104">
        <v>1.7</v>
      </c>
      <c r="M3525" s="105">
        <v>0</v>
      </c>
      <c r="N3525" s="76">
        <f t="shared" si="116"/>
        <v>2.3399999999999954</v>
      </c>
    </row>
    <row r="3526" spans="1:14" x14ac:dyDescent="0.25">
      <c r="A3526" s="100">
        <v>2487</v>
      </c>
      <c r="B3526" s="107">
        <v>36090</v>
      </c>
      <c r="C3526" s="121">
        <v>428.18</v>
      </c>
      <c r="D3526" s="122">
        <v>511.52</v>
      </c>
      <c r="E3526" s="122">
        <f t="shared" si="118"/>
        <v>70.847645429362885</v>
      </c>
      <c r="F3526" s="77">
        <v>2.9</v>
      </c>
      <c r="G3526" s="77">
        <v>0</v>
      </c>
      <c r="H3526" s="77">
        <v>0</v>
      </c>
      <c r="J3526" s="77">
        <f t="shared" si="117"/>
        <v>2.9</v>
      </c>
      <c r="K3526" s="103">
        <v>1.76</v>
      </c>
      <c r="L3526" s="104">
        <v>1.54</v>
      </c>
      <c r="M3526" s="105">
        <v>0</v>
      </c>
      <c r="N3526" s="76">
        <f t="shared" si="116"/>
        <v>2.0600000000000249</v>
      </c>
    </row>
    <row r="3527" spans="1:14" x14ac:dyDescent="0.25">
      <c r="A3527" s="100">
        <v>2488</v>
      </c>
      <c r="B3527" s="107">
        <v>36091</v>
      </c>
      <c r="C3527" s="121">
        <v>428.12</v>
      </c>
      <c r="D3527" s="122">
        <v>510.68</v>
      </c>
      <c r="E3527" s="122">
        <f t="shared" si="118"/>
        <v>70.731301939058184</v>
      </c>
      <c r="F3527" s="77">
        <v>2.46</v>
      </c>
      <c r="G3527" s="77">
        <v>0</v>
      </c>
      <c r="H3527" s="77">
        <v>0</v>
      </c>
      <c r="J3527" s="77">
        <f t="shared" si="117"/>
        <v>2.46</v>
      </c>
      <c r="K3527" s="103">
        <v>2.27</v>
      </c>
      <c r="L3527" s="104">
        <v>1.43</v>
      </c>
      <c r="M3527" s="105">
        <v>1.8</v>
      </c>
      <c r="N3527" s="76">
        <f t="shared" si="116"/>
        <v>2.2700000000000022</v>
      </c>
    </row>
    <row r="3528" spans="1:14" x14ac:dyDescent="0.25">
      <c r="A3528" s="100">
        <v>2489</v>
      </c>
      <c r="B3528" s="107">
        <v>36092</v>
      </c>
      <c r="C3528" s="121">
        <v>428.11</v>
      </c>
      <c r="D3528" s="122">
        <v>510.49</v>
      </c>
      <c r="E3528" s="122">
        <f t="shared" si="118"/>
        <v>70.704986149584499</v>
      </c>
      <c r="F3528" s="77">
        <v>2.5499999999999998</v>
      </c>
      <c r="G3528" s="77">
        <v>0</v>
      </c>
      <c r="H3528" s="77">
        <v>0</v>
      </c>
      <c r="J3528" s="77">
        <f t="shared" si="117"/>
        <v>2.5499999999999998</v>
      </c>
      <c r="K3528" s="103">
        <v>1.1000000000000001</v>
      </c>
      <c r="L3528" s="104">
        <v>1.44</v>
      </c>
      <c r="M3528" s="105">
        <v>0</v>
      </c>
      <c r="N3528" s="76">
        <f t="shared" ref="N3528:N3591" si="119">+D3529-D3528+J3528</f>
        <v>1.1000000000000112</v>
      </c>
    </row>
    <row r="3529" spans="1:14" x14ac:dyDescent="0.25">
      <c r="A3529" s="100">
        <v>2490</v>
      </c>
      <c r="B3529" s="107">
        <v>36093</v>
      </c>
      <c r="C3529" s="121">
        <v>428.03</v>
      </c>
      <c r="D3529" s="122">
        <v>509.04</v>
      </c>
      <c r="E3529" s="122">
        <f t="shared" si="118"/>
        <v>70.504155124653749</v>
      </c>
      <c r="F3529" s="77">
        <v>1.89</v>
      </c>
      <c r="G3529" s="77">
        <v>0</v>
      </c>
      <c r="H3529" s="77">
        <v>0</v>
      </c>
      <c r="J3529" s="77">
        <f t="shared" si="117"/>
        <v>1.89</v>
      </c>
      <c r="K3529" s="103">
        <v>3.15</v>
      </c>
      <c r="L3529" s="104">
        <v>1.03</v>
      </c>
      <c r="M3529" s="105">
        <v>0</v>
      </c>
      <c r="N3529" s="76">
        <f t="shared" si="119"/>
        <v>3.1499999999999906</v>
      </c>
    </row>
    <row r="3530" spans="1:14" x14ac:dyDescent="0.25">
      <c r="A3530" s="100">
        <v>2491</v>
      </c>
      <c r="B3530" s="107">
        <v>36094</v>
      </c>
      <c r="C3530" s="121">
        <v>428.1</v>
      </c>
      <c r="D3530" s="122">
        <v>510.3</v>
      </c>
      <c r="E3530" s="122">
        <f t="shared" si="118"/>
        <v>70.6786703601108</v>
      </c>
      <c r="F3530" s="77">
        <v>3.3</v>
      </c>
      <c r="G3530" s="77">
        <v>0</v>
      </c>
      <c r="H3530" s="77">
        <v>0</v>
      </c>
      <c r="J3530" s="77">
        <f t="shared" si="117"/>
        <v>3.3</v>
      </c>
      <c r="K3530" s="103">
        <v>2.94</v>
      </c>
      <c r="L3530" s="104">
        <v>1.07</v>
      </c>
      <c r="M3530" s="105">
        <v>0</v>
      </c>
      <c r="N3530" s="76">
        <f t="shared" si="119"/>
        <v>2.9399999999999862</v>
      </c>
    </row>
    <row r="3531" spans="1:14" x14ac:dyDescent="0.25">
      <c r="A3531" s="100">
        <v>2492</v>
      </c>
      <c r="B3531" s="107">
        <v>36095</v>
      </c>
      <c r="C3531" s="121">
        <v>428.08</v>
      </c>
      <c r="D3531" s="122">
        <v>509.94</v>
      </c>
      <c r="E3531" s="122">
        <f t="shared" si="118"/>
        <v>70.62880886426592</v>
      </c>
      <c r="F3531" s="77">
        <v>3.33</v>
      </c>
      <c r="G3531" s="77">
        <v>0</v>
      </c>
      <c r="H3531" s="77">
        <v>0</v>
      </c>
      <c r="J3531" s="77">
        <f t="shared" si="117"/>
        <v>3.33</v>
      </c>
      <c r="K3531" s="103">
        <v>1.32</v>
      </c>
      <c r="L3531" s="104">
        <v>2.21</v>
      </c>
      <c r="M3531" s="105">
        <v>0</v>
      </c>
      <c r="N3531" s="76">
        <f t="shared" si="119"/>
        <v>1.3200000000000092</v>
      </c>
    </row>
    <row r="3532" spans="1:14" x14ac:dyDescent="0.25">
      <c r="A3532" s="100">
        <v>2493</v>
      </c>
      <c r="B3532" s="107">
        <v>36096</v>
      </c>
      <c r="C3532" s="121">
        <v>427.97</v>
      </c>
      <c r="D3532" s="122">
        <v>507.93</v>
      </c>
      <c r="E3532" s="122">
        <f t="shared" si="118"/>
        <v>70.350415512465375</v>
      </c>
      <c r="F3532" s="77">
        <v>3.21</v>
      </c>
      <c r="G3532" s="77">
        <v>0</v>
      </c>
      <c r="H3532" s="77">
        <v>0</v>
      </c>
      <c r="J3532" s="77">
        <f t="shared" si="117"/>
        <v>3.21</v>
      </c>
      <c r="K3532" s="103">
        <v>2.2599999999999998</v>
      </c>
      <c r="L3532" s="104">
        <v>1.83</v>
      </c>
      <c r="M3532" s="105">
        <v>0</v>
      </c>
      <c r="N3532" s="76">
        <f t="shared" si="119"/>
        <v>2.2600000000000113</v>
      </c>
    </row>
    <row r="3533" spans="1:14" x14ac:dyDescent="0.25">
      <c r="A3533" s="100">
        <v>2494</v>
      </c>
      <c r="B3533" s="107">
        <v>36097</v>
      </c>
      <c r="C3533" s="121">
        <v>427.92</v>
      </c>
      <c r="D3533" s="122">
        <v>506.98</v>
      </c>
      <c r="E3533" s="122">
        <f t="shared" si="118"/>
        <v>70.21883656509695</v>
      </c>
      <c r="F3533" s="77">
        <v>3.14</v>
      </c>
      <c r="G3533" s="77">
        <v>0</v>
      </c>
      <c r="H3533" s="77">
        <v>0</v>
      </c>
      <c r="J3533" s="77">
        <f t="shared" si="117"/>
        <v>3.14</v>
      </c>
      <c r="K3533" s="103">
        <v>2.76</v>
      </c>
      <c r="L3533" s="104">
        <v>1.85</v>
      </c>
      <c r="M3533" s="105">
        <v>0</v>
      </c>
      <c r="N3533" s="76">
        <f t="shared" si="119"/>
        <v>2.7600000000000047</v>
      </c>
    </row>
    <row r="3534" spans="1:14" x14ac:dyDescent="0.25">
      <c r="A3534" s="100">
        <v>2495</v>
      </c>
      <c r="B3534" s="107">
        <v>36098</v>
      </c>
      <c r="C3534" s="121">
        <v>427.9</v>
      </c>
      <c r="D3534" s="122">
        <v>506.6</v>
      </c>
      <c r="E3534" s="122">
        <f t="shared" si="118"/>
        <v>70.16620498614958</v>
      </c>
      <c r="F3534" s="77">
        <v>3</v>
      </c>
      <c r="G3534" s="77">
        <v>0</v>
      </c>
      <c r="H3534" s="77">
        <v>0</v>
      </c>
      <c r="J3534" s="77">
        <f t="shared" si="117"/>
        <v>3</v>
      </c>
      <c r="K3534" s="103">
        <v>4.1399999999999997</v>
      </c>
      <c r="L3534" s="104">
        <v>1.46</v>
      </c>
      <c r="M3534" s="105">
        <v>1</v>
      </c>
      <c r="N3534" s="76">
        <f t="shared" si="119"/>
        <v>4.1399999999999864</v>
      </c>
    </row>
    <row r="3535" spans="1:14" x14ac:dyDescent="0.25">
      <c r="A3535" s="100">
        <v>2496</v>
      </c>
      <c r="B3535" s="107">
        <v>36099</v>
      </c>
      <c r="C3535" s="121">
        <v>427.96</v>
      </c>
      <c r="D3535" s="122">
        <v>507.74</v>
      </c>
      <c r="E3535" s="122">
        <f t="shared" si="118"/>
        <v>70.32409972299169</v>
      </c>
      <c r="F3535" s="77">
        <v>3.66</v>
      </c>
      <c r="G3535" s="77">
        <v>0</v>
      </c>
      <c r="H3535" s="77">
        <v>0</v>
      </c>
      <c r="J3535" s="77">
        <f t="shared" si="117"/>
        <v>3.66</v>
      </c>
      <c r="K3535" s="103">
        <v>3.09</v>
      </c>
      <c r="L3535" s="104">
        <v>1.43</v>
      </c>
      <c r="M3535" s="105">
        <v>1.6</v>
      </c>
      <c r="N3535" s="76">
        <f t="shared" si="119"/>
        <v>3.090000000000007</v>
      </c>
    </row>
    <row r="3536" spans="1:14" x14ac:dyDescent="0.25">
      <c r="A3536" s="100">
        <v>2497</v>
      </c>
      <c r="B3536" s="107">
        <v>36100</v>
      </c>
      <c r="C3536" s="121">
        <v>427.93</v>
      </c>
      <c r="D3536" s="122">
        <v>507.17</v>
      </c>
      <c r="E3536" s="122">
        <f t="shared" si="118"/>
        <v>70.245152354570635</v>
      </c>
      <c r="F3536" s="77">
        <v>3.19</v>
      </c>
      <c r="G3536" s="77">
        <v>0</v>
      </c>
      <c r="H3536" s="77">
        <v>0</v>
      </c>
      <c r="J3536" s="77">
        <f t="shared" si="117"/>
        <v>3.19</v>
      </c>
      <c r="K3536" s="103">
        <v>1</v>
      </c>
      <c r="L3536" s="104">
        <v>1.55</v>
      </c>
      <c r="M3536" s="105">
        <v>0</v>
      </c>
      <c r="N3536" s="76">
        <f t="shared" si="119"/>
        <v>1.0000000000000022</v>
      </c>
    </row>
    <row r="3537" spans="1:14" x14ac:dyDescent="0.25">
      <c r="A3537" s="100">
        <v>2498</v>
      </c>
      <c r="B3537" s="107">
        <v>36101</v>
      </c>
      <c r="C3537" s="121">
        <v>427.81</v>
      </c>
      <c r="D3537" s="122">
        <v>504.98</v>
      </c>
      <c r="E3537" s="122">
        <f t="shared" si="118"/>
        <v>69.94182825484765</v>
      </c>
      <c r="F3537" s="77">
        <v>4.37</v>
      </c>
      <c r="G3537" s="77">
        <v>0</v>
      </c>
      <c r="H3537" s="77">
        <v>0</v>
      </c>
      <c r="J3537" s="77">
        <f t="shared" si="117"/>
        <v>4.37</v>
      </c>
      <c r="K3537" s="103">
        <v>3.48</v>
      </c>
      <c r="L3537" s="104">
        <v>2.1</v>
      </c>
      <c r="M3537" s="105">
        <v>1.5</v>
      </c>
      <c r="N3537" s="76">
        <f t="shared" si="119"/>
        <v>2.4799999999999569</v>
      </c>
    </row>
    <row r="3538" spans="1:14" x14ac:dyDescent="0.25">
      <c r="A3538" s="100">
        <v>2499</v>
      </c>
      <c r="B3538" s="107">
        <v>36102</v>
      </c>
      <c r="C3538" s="121">
        <v>427.71</v>
      </c>
      <c r="D3538" s="122">
        <v>503.09</v>
      </c>
      <c r="E3538" s="122">
        <f t="shared" si="118"/>
        <v>69.680055401662045</v>
      </c>
      <c r="F3538" s="77">
        <v>3.02</v>
      </c>
      <c r="G3538" s="77">
        <v>0</v>
      </c>
      <c r="H3538" s="77">
        <v>0</v>
      </c>
      <c r="J3538" s="77">
        <f t="shared" si="117"/>
        <v>3.02</v>
      </c>
      <c r="K3538" s="103">
        <v>3.17</v>
      </c>
      <c r="L3538" s="104">
        <v>1.1200000000000001</v>
      </c>
      <c r="M3538" s="105">
        <v>0</v>
      </c>
      <c r="N3538" s="76">
        <f t="shared" si="119"/>
        <v>2.1100000000000319</v>
      </c>
    </row>
    <row r="3539" spans="1:14" x14ac:dyDescent="0.25">
      <c r="A3539" s="100">
        <v>2500</v>
      </c>
      <c r="B3539" s="107">
        <v>36103</v>
      </c>
      <c r="C3539" s="121">
        <v>427.66</v>
      </c>
      <c r="D3539" s="122">
        <v>502.18</v>
      </c>
      <c r="E3539" s="122">
        <f t="shared" si="118"/>
        <v>69.554016620498615</v>
      </c>
      <c r="F3539" s="77">
        <v>4.05</v>
      </c>
      <c r="G3539" s="77">
        <v>0</v>
      </c>
      <c r="H3539" s="77">
        <v>0</v>
      </c>
      <c r="J3539" s="77">
        <f t="shared" si="117"/>
        <v>4.05</v>
      </c>
      <c r="K3539" s="103">
        <v>2.25</v>
      </c>
      <c r="L3539" s="104">
        <v>1.86</v>
      </c>
      <c r="M3539" s="105">
        <v>0</v>
      </c>
      <c r="N3539" s="76">
        <f t="shared" si="119"/>
        <v>2.2499999999999885</v>
      </c>
    </row>
    <row r="3540" spans="1:14" x14ac:dyDescent="0.25">
      <c r="A3540" s="100">
        <v>2501</v>
      </c>
      <c r="B3540" s="107">
        <v>36104</v>
      </c>
      <c r="C3540" s="121">
        <v>427.56</v>
      </c>
      <c r="D3540" s="122">
        <v>500.38</v>
      </c>
      <c r="E3540" s="122">
        <f t="shared" si="118"/>
        <v>69.30470914127423</v>
      </c>
      <c r="F3540" s="77">
        <v>4.46</v>
      </c>
      <c r="G3540" s="77">
        <v>0</v>
      </c>
      <c r="H3540" s="77">
        <v>0</v>
      </c>
      <c r="J3540" s="77">
        <f t="shared" si="117"/>
        <v>4.46</v>
      </c>
      <c r="K3540" s="103">
        <v>5.0999999999999996</v>
      </c>
      <c r="L3540" s="104">
        <v>2.1</v>
      </c>
      <c r="M3540" s="105">
        <v>0</v>
      </c>
      <c r="N3540" s="76">
        <f t="shared" si="119"/>
        <v>4.8000000000000318</v>
      </c>
    </row>
    <row r="3541" spans="1:14" x14ac:dyDescent="0.25">
      <c r="A3541" s="100">
        <v>2502</v>
      </c>
      <c r="B3541" s="107">
        <v>36105</v>
      </c>
      <c r="C3541" s="121">
        <v>427.59</v>
      </c>
      <c r="D3541" s="122">
        <v>500.72</v>
      </c>
      <c r="E3541" s="122">
        <f t="shared" si="118"/>
        <v>69.351800554016634</v>
      </c>
      <c r="F3541" s="77">
        <v>4.46</v>
      </c>
      <c r="G3541" s="77">
        <v>0</v>
      </c>
      <c r="H3541" s="77">
        <v>0</v>
      </c>
      <c r="J3541" s="77">
        <f t="shared" si="117"/>
        <v>4.46</v>
      </c>
      <c r="K3541" s="103">
        <v>8.34</v>
      </c>
      <c r="L3541" s="104">
        <v>2.11</v>
      </c>
      <c r="M3541" s="105">
        <v>40.1</v>
      </c>
      <c r="N3541" s="76">
        <f t="shared" si="119"/>
        <v>8.5399999999999849</v>
      </c>
    </row>
    <row r="3542" spans="1:14" x14ac:dyDescent="0.25">
      <c r="A3542" s="100">
        <v>2503</v>
      </c>
      <c r="B3542" s="107">
        <v>36106</v>
      </c>
      <c r="C3542" s="121">
        <v>427.8</v>
      </c>
      <c r="D3542" s="122">
        <v>504.8</v>
      </c>
      <c r="E3542" s="122">
        <f t="shared" si="118"/>
        <v>69.91689750692521</v>
      </c>
      <c r="F3542" s="77">
        <v>4.8</v>
      </c>
      <c r="G3542" s="77">
        <v>0</v>
      </c>
      <c r="H3542" s="77">
        <v>0</v>
      </c>
      <c r="J3542" s="77">
        <f t="shared" si="117"/>
        <v>4.8</v>
      </c>
      <c r="K3542" s="103">
        <v>4.2300000000000004</v>
      </c>
      <c r="L3542" s="104">
        <v>2.2999999999999998</v>
      </c>
      <c r="M3542" s="105">
        <v>3</v>
      </c>
      <c r="N3542" s="76">
        <f t="shared" si="119"/>
        <v>4.2300000000000066</v>
      </c>
    </row>
    <row r="3543" spans="1:14" x14ac:dyDescent="0.25">
      <c r="A3543" s="100">
        <v>2504</v>
      </c>
      <c r="B3543" s="107">
        <v>36107</v>
      </c>
      <c r="C3543" s="121">
        <v>427.77</v>
      </c>
      <c r="D3543" s="122">
        <v>504.23</v>
      </c>
      <c r="E3543" s="122">
        <f t="shared" si="118"/>
        <v>69.837950138504155</v>
      </c>
      <c r="F3543" s="77">
        <v>2.95</v>
      </c>
      <c r="G3543" s="77">
        <v>0</v>
      </c>
      <c r="H3543" s="77">
        <v>0</v>
      </c>
      <c r="J3543" s="77">
        <f t="shared" si="117"/>
        <v>2.95</v>
      </c>
      <c r="K3543" s="103">
        <v>5.89</v>
      </c>
      <c r="L3543" s="104">
        <v>1.19</v>
      </c>
      <c r="M3543" s="105">
        <v>4.7</v>
      </c>
      <c r="N3543" s="76">
        <f t="shared" si="119"/>
        <v>5.8899999999999979</v>
      </c>
    </row>
    <row r="3544" spans="1:14" x14ac:dyDescent="0.25">
      <c r="A3544" s="100">
        <v>2505</v>
      </c>
      <c r="B3544" s="107">
        <v>36108</v>
      </c>
      <c r="C3544" s="121">
        <v>427.93</v>
      </c>
      <c r="D3544" s="122">
        <v>507.17</v>
      </c>
      <c r="E3544" s="122">
        <f t="shared" si="118"/>
        <v>70.245152354570635</v>
      </c>
      <c r="F3544" s="77">
        <v>5.87</v>
      </c>
      <c r="G3544" s="77">
        <v>0</v>
      </c>
      <c r="H3544" s="77">
        <v>0</v>
      </c>
      <c r="J3544" s="77">
        <f t="shared" si="117"/>
        <v>5.87</v>
      </c>
      <c r="K3544" s="103">
        <v>6.63</v>
      </c>
      <c r="L3544" s="104">
        <v>2.46</v>
      </c>
      <c r="M3544" s="105">
        <v>6.3</v>
      </c>
      <c r="N3544" s="76">
        <f t="shared" si="119"/>
        <v>6.629999999999991</v>
      </c>
    </row>
    <row r="3545" spans="1:14" x14ac:dyDescent="0.25">
      <c r="A3545" s="100">
        <v>2506</v>
      </c>
      <c r="B3545" s="107">
        <v>36109</v>
      </c>
      <c r="C3545" s="121">
        <v>427.97</v>
      </c>
      <c r="D3545" s="122">
        <v>507.93</v>
      </c>
      <c r="E3545" s="122">
        <f t="shared" si="118"/>
        <v>70.350415512465375</v>
      </c>
      <c r="F3545" s="77">
        <v>4.9800000000000004</v>
      </c>
      <c r="G3545" s="77">
        <v>0</v>
      </c>
      <c r="H3545" s="77">
        <v>0</v>
      </c>
      <c r="J3545" s="77">
        <f t="shared" si="117"/>
        <v>4.9800000000000004</v>
      </c>
      <c r="K3545" s="103">
        <v>5.74</v>
      </c>
      <c r="L3545" s="104">
        <v>2.2599999999999998</v>
      </c>
      <c r="M3545" s="105">
        <v>14</v>
      </c>
      <c r="N3545" s="76">
        <f t="shared" si="119"/>
        <v>5.1699999999999982</v>
      </c>
    </row>
    <row r="3546" spans="1:14" x14ac:dyDescent="0.25">
      <c r="A3546" s="100">
        <v>2507</v>
      </c>
      <c r="B3546" s="107">
        <v>36110</v>
      </c>
      <c r="C3546" s="121">
        <v>427.98</v>
      </c>
      <c r="D3546" s="122">
        <v>508.12</v>
      </c>
      <c r="E3546" s="122">
        <f t="shared" si="118"/>
        <v>70.37673130193906</v>
      </c>
      <c r="F3546" s="77">
        <v>5.4</v>
      </c>
      <c r="G3546" s="77">
        <v>0</v>
      </c>
      <c r="H3546" s="77">
        <v>0</v>
      </c>
      <c r="J3546" s="77">
        <f t="shared" si="117"/>
        <v>5.4</v>
      </c>
      <c r="K3546" s="103">
        <v>5.21</v>
      </c>
      <c r="L3546" s="104">
        <v>2.66</v>
      </c>
      <c r="M3546" s="105">
        <v>1.5</v>
      </c>
      <c r="N3546" s="76">
        <f t="shared" si="119"/>
        <v>5.2100000000000026</v>
      </c>
    </row>
    <row r="3547" spans="1:14" x14ac:dyDescent="0.25">
      <c r="A3547" s="100">
        <v>2508</v>
      </c>
      <c r="B3547" s="107">
        <v>36111</v>
      </c>
      <c r="C3547" s="121">
        <v>427.97</v>
      </c>
      <c r="D3547" s="122">
        <v>507.93</v>
      </c>
      <c r="E3547" s="122">
        <f t="shared" si="118"/>
        <v>70.350415512465375</v>
      </c>
      <c r="F3547" s="77">
        <v>3.59</v>
      </c>
      <c r="G3547" s="77">
        <v>0</v>
      </c>
      <c r="H3547" s="77">
        <v>0</v>
      </c>
      <c r="J3547" s="77">
        <f t="shared" si="117"/>
        <v>3.59</v>
      </c>
      <c r="K3547" s="103">
        <v>9.49</v>
      </c>
      <c r="L3547" s="104">
        <v>1.88</v>
      </c>
      <c r="M3547" s="105">
        <v>0</v>
      </c>
      <c r="N3547" s="76">
        <f t="shared" si="119"/>
        <v>9.1899999999999658</v>
      </c>
    </row>
    <row r="3548" spans="1:14" x14ac:dyDescent="0.25">
      <c r="A3548" s="100">
        <v>2509</v>
      </c>
      <c r="B3548" s="107">
        <v>36112</v>
      </c>
      <c r="C3548" s="121">
        <v>428.27</v>
      </c>
      <c r="D3548" s="122">
        <v>513.53</v>
      </c>
      <c r="E3548" s="122">
        <f t="shared" si="118"/>
        <v>71.12603878116343</v>
      </c>
      <c r="F3548" s="77">
        <v>3.99</v>
      </c>
      <c r="G3548" s="77">
        <v>0</v>
      </c>
      <c r="H3548" s="77">
        <v>0</v>
      </c>
      <c r="J3548" s="77">
        <f t="shared" si="117"/>
        <v>3.99</v>
      </c>
      <c r="K3548" s="103">
        <v>6.46</v>
      </c>
      <c r="L3548" s="104">
        <v>1.86</v>
      </c>
      <c r="M3548" s="105">
        <v>11</v>
      </c>
      <c r="N3548" s="76">
        <f t="shared" si="119"/>
        <v>6.4600000000000275</v>
      </c>
    </row>
    <row r="3549" spans="1:14" x14ac:dyDescent="0.25">
      <c r="A3549" s="100">
        <v>2510</v>
      </c>
      <c r="B3549" s="107">
        <v>36113</v>
      </c>
      <c r="C3549" s="121">
        <v>428.4</v>
      </c>
      <c r="D3549" s="122">
        <v>516</v>
      </c>
      <c r="E3549" s="122">
        <f t="shared" si="118"/>
        <v>71.468144044321321</v>
      </c>
      <c r="F3549" s="77">
        <v>2.83</v>
      </c>
      <c r="G3549" s="77">
        <v>0</v>
      </c>
      <c r="H3549" s="77">
        <v>0</v>
      </c>
      <c r="J3549" s="77">
        <f t="shared" si="117"/>
        <v>2.83</v>
      </c>
      <c r="K3549" s="103">
        <v>10.9</v>
      </c>
      <c r="L3549" s="104">
        <v>1.23</v>
      </c>
      <c r="M3549" s="105">
        <v>2</v>
      </c>
      <c r="N3549" s="76">
        <f t="shared" si="119"/>
        <v>10.90000000000005</v>
      </c>
    </row>
    <row r="3550" spans="1:14" x14ac:dyDescent="0.25">
      <c r="A3550" s="100">
        <v>2511</v>
      </c>
      <c r="B3550" s="107">
        <v>36114</v>
      </c>
      <c r="C3550" s="121">
        <v>428.83</v>
      </c>
      <c r="D3550" s="122">
        <v>524.07000000000005</v>
      </c>
      <c r="E3550" s="122">
        <f t="shared" si="118"/>
        <v>72.585872576177294</v>
      </c>
      <c r="F3550" s="77">
        <v>2.74</v>
      </c>
      <c r="G3550" s="77">
        <v>0</v>
      </c>
      <c r="H3550" s="77">
        <v>0</v>
      </c>
      <c r="J3550" s="77">
        <f t="shared" si="117"/>
        <v>2.74</v>
      </c>
      <c r="K3550" s="103">
        <v>11.37</v>
      </c>
      <c r="L3550" s="104">
        <v>1.02</v>
      </c>
      <c r="M3550" s="105">
        <v>10.3</v>
      </c>
      <c r="N3550" s="76">
        <f t="shared" si="119"/>
        <v>11.369999999999996</v>
      </c>
    </row>
    <row r="3551" spans="1:14" x14ac:dyDescent="0.25">
      <c r="A3551" s="100">
        <v>2512</v>
      </c>
      <c r="B3551" s="107">
        <v>36115</v>
      </c>
      <c r="C3551" s="121">
        <v>429.28</v>
      </c>
      <c r="D3551" s="122">
        <v>532.70000000000005</v>
      </c>
      <c r="E3551" s="122">
        <f t="shared" si="118"/>
        <v>73.78116343490305</v>
      </c>
      <c r="F3551" s="77">
        <v>3.34</v>
      </c>
      <c r="G3551" s="77">
        <v>0</v>
      </c>
      <c r="H3551" s="77">
        <v>0</v>
      </c>
      <c r="J3551" s="77">
        <f t="shared" si="117"/>
        <v>3.34</v>
      </c>
      <c r="K3551" s="103">
        <v>6.97</v>
      </c>
      <c r="L3551" s="104">
        <v>1.49</v>
      </c>
      <c r="M3551" s="105">
        <v>0</v>
      </c>
      <c r="N3551" s="76">
        <f t="shared" si="119"/>
        <v>6.9699999999999953</v>
      </c>
    </row>
    <row r="3552" spans="1:14" x14ac:dyDescent="0.25">
      <c r="A3552" s="100">
        <v>2513</v>
      </c>
      <c r="B3552" s="107">
        <v>36116</v>
      </c>
      <c r="C3552" s="121">
        <v>429.47</v>
      </c>
      <c r="D3552" s="122">
        <v>536.33000000000004</v>
      </c>
      <c r="E3552" s="122">
        <f t="shared" si="118"/>
        <v>74.28393351800554</v>
      </c>
      <c r="F3552" s="77">
        <v>4.55</v>
      </c>
      <c r="G3552" s="77">
        <v>0</v>
      </c>
      <c r="H3552" s="77">
        <v>0</v>
      </c>
      <c r="J3552" s="77">
        <f t="shared" ref="J3552:J3596" si="120">SUM(F3552:H3552)</f>
        <v>4.55</v>
      </c>
      <c r="K3552" s="103">
        <v>6.64</v>
      </c>
      <c r="L3552" s="104">
        <v>2.33</v>
      </c>
      <c r="M3552" s="105">
        <v>0</v>
      </c>
      <c r="N3552" s="76">
        <f t="shared" si="119"/>
        <v>6.639999999999918</v>
      </c>
    </row>
    <row r="3553" spans="1:14" x14ac:dyDescent="0.25">
      <c r="A3553" s="100">
        <v>2514</v>
      </c>
      <c r="B3553" s="107">
        <v>36117</v>
      </c>
      <c r="C3553" s="121">
        <v>429.58</v>
      </c>
      <c r="D3553" s="122">
        <v>538.41999999999996</v>
      </c>
      <c r="E3553" s="122">
        <f t="shared" ref="E3553:E3596" si="121">(D3553/722)*100</f>
        <v>74.57340720221606</v>
      </c>
      <c r="F3553" s="77">
        <v>3.72</v>
      </c>
      <c r="G3553" s="77">
        <v>0</v>
      </c>
      <c r="H3553" s="77">
        <v>0</v>
      </c>
      <c r="J3553" s="77">
        <f t="shared" si="120"/>
        <v>3.72</v>
      </c>
      <c r="K3553" s="103">
        <v>3.72</v>
      </c>
      <c r="L3553" s="104">
        <v>1.81</v>
      </c>
      <c r="M3553" s="105">
        <v>0</v>
      </c>
      <c r="N3553" s="76">
        <f t="shared" si="119"/>
        <v>3.72</v>
      </c>
    </row>
    <row r="3554" spans="1:14" x14ac:dyDescent="0.25">
      <c r="A3554" s="100">
        <v>2515</v>
      </c>
      <c r="B3554" s="107">
        <v>36118</v>
      </c>
      <c r="C3554" s="121">
        <v>429.58</v>
      </c>
      <c r="D3554" s="122">
        <v>538.41999999999996</v>
      </c>
      <c r="E3554" s="122">
        <f t="shared" si="121"/>
        <v>74.57340720221606</v>
      </c>
      <c r="F3554" s="77">
        <v>3.96</v>
      </c>
      <c r="G3554" s="77">
        <v>0</v>
      </c>
      <c r="H3554" s="77">
        <v>0</v>
      </c>
      <c r="J3554" s="77">
        <f t="shared" si="120"/>
        <v>3.96</v>
      </c>
      <c r="K3554" s="103">
        <v>3.01</v>
      </c>
      <c r="L3554" s="104">
        <v>1.88</v>
      </c>
      <c r="M3554" s="105">
        <v>0</v>
      </c>
      <c r="N3554" s="76">
        <f t="shared" si="119"/>
        <v>3.0100000000000682</v>
      </c>
    </row>
    <row r="3555" spans="1:14" x14ac:dyDescent="0.25">
      <c r="A3555" s="100">
        <v>2516</v>
      </c>
      <c r="B3555" s="107">
        <v>36119</v>
      </c>
      <c r="C3555" s="121">
        <v>429.53</v>
      </c>
      <c r="D3555" s="122">
        <v>537.47</v>
      </c>
      <c r="E3555" s="122">
        <f t="shared" si="121"/>
        <v>74.44182825484765</v>
      </c>
      <c r="F3555" s="77">
        <v>3.85</v>
      </c>
      <c r="G3555" s="77">
        <v>0</v>
      </c>
      <c r="H3555" s="77">
        <v>0</v>
      </c>
      <c r="J3555" s="77">
        <f t="shared" si="120"/>
        <v>3.85</v>
      </c>
      <c r="K3555" s="103">
        <v>3.85</v>
      </c>
      <c r="L3555" s="104">
        <v>1.87</v>
      </c>
      <c r="M3555" s="105">
        <v>0</v>
      </c>
      <c r="N3555" s="76">
        <f t="shared" si="119"/>
        <v>3.85</v>
      </c>
    </row>
    <row r="3556" spans="1:14" x14ac:dyDescent="0.25">
      <c r="A3556" s="100">
        <v>2517</v>
      </c>
      <c r="B3556" s="107">
        <v>36120</v>
      </c>
      <c r="C3556" s="121">
        <v>429.53</v>
      </c>
      <c r="D3556" s="122">
        <v>537.47</v>
      </c>
      <c r="E3556" s="122">
        <f t="shared" si="121"/>
        <v>74.44182825484765</v>
      </c>
      <c r="F3556" s="77">
        <v>2.73</v>
      </c>
      <c r="G3556" s="77">
        <v>0</v>
      </c>
      <c r="H3556" s="77">
        <v>0</v>
      </c>
      <c r="J3556" s="77">
        <f t="shared" si="120"/>
        <v>2.73</v>
      </c>
      <c r="K3556" s="103">
        <v>3.87</v>
      </c>
      <c r="L3556" s="104">
        <v>1.1599999999999999</v>
      </c>
      <c r="M3556" s="105">
        <v>0</v>
      </c>
      <c r="N3556" s="76">
        <f t="shared" si="119"/>
        <v>3.8699999999999863</v>
      </c>
    </row>
    <row r="3557" spans="1:14" x14ac:dyDescent="0.25">
      <c r="A3557" s="100">
        <v>2518</v>
      </c>
      <c r="B3557" s="107">
        <v>36121</v>
      </c>
      <c r="C3557" s="121">
        <v>429.59</v>
      </c>
      <c r="D3557" s="122">
        <v>538.61</v>
      </c>
      <c r="E3557" s="122">
        <f t="shared" si="121"/>
        <v>74.59972299168976</v>
      </c>
      <c r="F3557" s="77">
        <v>2.2200000000000002</v>
      </c>
      <c r="G3557" s="77">
        <v>0</v>
      </c>
      <c r="H3557" s="77">
        <v>0</v>
      </c>
      <c r="J3557" s="77">
        <f t="shared" si="120"/>
        <v>2.2200000000000002</v>
      </c>
      <c r="K3557" s="103">
        <v>0.89</v>
      </c>
      <c r="L3557" s="104">
        <v>1.1200000000000001</v>
      </c>
      <c r="M3557" s="105">
        <v>0</v>
      </c>
      <c r="N3557" s="76">
        <f t="shared" si="119"/>
        <v>0.88999999999995927</v>
      </c>
    </row>
    <row r="3558" spans="1:14" x14ac:dyDescent="0.25">
      <c r="A3558" s="100">
        <v>2519</v>
      </c>
      <c r="B3558" s="107">
        <v>36122</v>
      </c>
      <c r="C3558" s="121">
        <v>429.52</v>
      </c>
      <c r="D3558" s="122">
        <v>537.28</v>
      </c>
      <c r="E3558" s="122">
        <f t="shared" si="121"/>
        <v>74.415512465373951</v>
      </c>
      <c r="F3558" s="77">
        <v>3.88</v>
      </c>
      <c r="G3558" s="77">
        <v>0</v>
      </c>
      <c r="H3558" s="77">
        <v>0</v>
      </c>
      <c r="J3558" s="77">
        <f t="shared" si="120"/>
        <v>3.88</v>
      </c>
      <c r="K3558" s="103">
        <v>1.41</v>
      </c>
      <c r="L3558" s="104">
        <v>2.0299999999999998</v>
      </c>
      <c r="M3558" s="105">
        <v>0</v>
      </c>
      <c r="N3558" s="76">
        <f t="shared" si="119"/>
        <v>1.4099999999999726</v>
      </c>
    </row>
    <row r="3559" spans="1:14" x14ac:dyDescent="0.25">
      <c r="A3559" s="100">
        <v>2520</v>
      </c>
      <c r="B3559" s="107">
        <v>36123</v>
      </c>
      <c r="C3559" s="121">
        <v>429.39</v>
      </c>
      <c r="D3559" s="122">
        <v>534.80999999999995</v>
      </c>
      <c r="E3559" s="122">
        <f t="shared" si="121"/>
        <v>74.07340720221606</v>
      </c>
      <c r="F3559" s="77">
        <v>4.29</v>
      </c>
      <c r="G3559" s="77">
        <v>0</v>
      </c>
      <c r="H3559" s="77">
        <v>0</v>
      </c>
      <c r="J3559" s="77">
        <f t="shared" si="120"/>
        <v>4.29</v>
      </c>
      <c r="K3559" s="103">
        <v>1.38</v>
      </c>
      <c r="L3559" s="104">
        <v>2.16</v>
      </c>
      <c r="M3559" s="105">
        <v>2.8</v>
      </c>
      <c r="N3559" s="76">
        <f t="shared" si="119"/>
        <v>1.3800000000000319</v>
      </c>
    </row>
    <row r="3560" spans="1:14" x14ac:dyDescent="0.25">
      <c r="A3560" s="100">
        <v>2521</v>
      </c>
      <c r="B3560" s="107">
        <v>36124</v>
      </c>
      <c r="C3560" s="121">
        <v>429.24</v>
      </c>
      <c r="D3560" s="122">
        <v>531.9</v>
      </c>
      <c r="E3560" s="122">
        <f t="shared" si="121"/>
        <v>73.67036011080333</v>
      </c>
      <c r="F3560" s="77">
        <v>3.53</v>
      </c>
      <c r="G3560" s="77">
        <v>0</v>
      </c>
      <c r="H3560" s="77">
        <v>0</v>
      </c>
      <c r="J3560" s="77">
        <f t="shared" si="120"/>
        <v>3.53</v>
      </c>
      <c r="K3560" s="103">
        <v>1.21</v>
      </c>
      <c r="L3560" s="104">
        <v>1.73</v>
      </c>
      <c r="M3560" s="105">
        <v>11.1</v>
      </c>
      <c r="N3560" s="76">
        <f t="shared" si="119"/>
        <v>1.2100000000000635</v>
      </c>
    </row>
    <row r="3561" spans="1:14" x14ac:dyDescent="0.25">
      <c r="A3561" s="100">
        <v>2522</v>
      </c>
      <c r="B3561" s="107">
        <v>36125</v>
      </c>
      <c r="C3561" s="121">
        <v>429.12</v>
      </c>
      <c r="D3561" s="122">
        <v>529.58000000000004</v>
      </c>
      <c r="E3561" s="122">
        <f t="shared" si="121"/>
        <v>73.34903047091413</v>
      </c>
      <c r="F3561" s="77">
        <v>4.41</v>
      </c>
      <c r="G3561" s="77">
        <v>0</v>
      </c>
      <c r="H3561" s="77">
        <v>0</v>
      </c>
      <c r="J3561" s="77">
        <f t="shared" si="120"/>
        <v>4.41</v>
      </c>
      <c r="K3561" s="103">
        <v>1.56</v>
      </c>
      <c r="L3561" s="104">
        <v>2.1</v>
      </c>
      <c r="M3561" s="105">
        <v>0</v>
      </c>
      <c r="N3561" s="76">
        <f t="shared" si="119"/>
        <v>1.5599999999999774</v>
      </c>
    </row>
    <row r="3562" spans="1:14" x14ac:dyDescent="0.25">
      <c r="A3562" s="100">
        <v>2523</v>
      </c>
      <c r="B3562" s="107">
        <v>36126</v>
      </c>
      <c r="C3562" s="121">
        <v>428.97</v>
      </c>
      <c r="D3562" s="122">
        <v>526.73</v>
      </c>
      <c r="E3562" s="122">
        <f t="shared" si="121"/>
        <v>72.95429362880887</v>
      </c>
      <c r="F3562" s="77">
        <v>3.63</v>
      </c>
      <c r="G3562" s="77">
        <v>0</v>
      </c>
      <c r="H3562" s="77">
        <v>0</v>
      </c>
      <c r="J3562" s="77">
        <f t="shared" si="120"/>
        <v>3.63</v>
      </c>
      <c r="K3562" s="103">
        <v>0.59</v>
      </c>
      <c r="L3562" s="104">
        <v>1.91</v>
      </c>
      <c r="M3562" s="105">
        <v>0</v>
      </c>
      <c r="N3562" s="76">
        <f t="shared" si="119"/>
        <v>0.59000000000003627</v>
      </c>
    </row>
    <row r="3563" spans="1:14" x14ac:dyDescent="0.25">
      <c r="A3563" s="100">
        <v>2524</v>
      </c>
      <c r="B3563" s="107">
        <v>36127</v>
      </c>
      <c r="C3563" s="121">
        <v>428.81</v>
      </c>
      <c r="D3563" s="122">
        <v>523.69000000000005</v>
      </c>
      <c r="E3563" s="122">
        <f t="shared" si="121"/>
        <v>72.533240997229925</v>
      </c>
      <c r="F3563" s="77">
        <v>3.76</v>
      </c>
      <c r="G3563" s="77">
        <v>0</v>
      </c>
      <c r="H3563" s="77">
        <v>0</v>
      </c>
      <c r="J3563" s="77">
        <f t="shared" si="120"/>
        <v>3.76</v>
      </c>
      <c r="K3563" s="103">
        <v>2.0499999999999998</v>
      </c>
      <c r="L3563" s="104">
        <v>1.77</v>
      </c>
      <c r="M3563" s="105">
        <v>0</v>
      </c>
      <c r="N3563" s="76">
        <f t="shared" si="119"/>
        <v>2.0499999999999634</v>
      </c>
    </row>
    <row r="3564" spans="1:14" x14ac:dyDescent="0.25">
      <c r="A3564" s="100">
        <v>2525</v>
      </c>
      <c r="B3564" s="107">
        <v>36128</v>
      </c>
      <c r="C3564" s="121">
        <v>428.72</v>
      </c>
      <c r="D3564" s="122">
        <v>521.98</v>
      </c>
      <c r="E3564" s="122">
        <f t="shared" si="121"/>
        <v>72.29639889196676</v>
      </c>
      <c r="F3564" s="77">
        <v>2.67</v>
      </c>
      <c r="G3564" s="77">
        <v>0</v>
      </c>
      <c r="H3564" s="77">
        <v>0</v>
      </c>
      <c r="J3564" s="77">
        <f t="shared" si="120"/>
        <v>2.67</v>
      </c>
      <c r="K3564" s="103">
        <v>0.96</v>
      </c>
      <c r="L3564" s="104">
        <v>1.27</v>
      </c>
      <c r="M3564" s="105">
        <v>0</v>
      </c>
      <c r="N3564" s="76">
        <f t="shared" si="119"/>
        <v>0.95999999999996355</v>
      </c>
    </row>
    <row r="3565" spans="1:14" x14ac:dyDescent="0.25">
      <c r="A3565" s="100">
        <v>2526</v>
      </c>
      <c r="B3565" s="107">
        <v>36129</v>
      </c>
      <c r="C3565" s="121">
        <v>428.63</v>
      </c>
      <c r="D3565" s="122">
        <v>520.27</v>
      </c>
      <c r="E3565" s="122">
        <f t="shared" si="121"/>
        <v>72.059556786703595</v>
      </c>
      <c r="F3565" s="77">
        <v>3.21</v>
      </c>
      <c r="G3565" s="77">
        <v>0</v>
      </c>
      <c r="H3565" s="77">
        <v>0</v>
      </c>
      <c r="J3565" s="77">
        <f t="shared" si="120"/>
        <v>3.21</v>
      </c>
      <c r="K3565" s="103">
        <v>2.2599999999999998</v>
      </c>
      <c r="L3565" s="104">
        <v>1.58</v>
      </c>
      <c r="M3565" s="105">
        <v>7</v>
      </c>
      <c r="N3565" s="76">
        <f t="shared" si="119"/>
        <v>2.2600000000000682</v>
      </c>
    </row>
    <row r="3566" spans="1:14" x14ac:dyDescent="0.25">
      <c r="A3566" s="100">
        <v>2527</v>
      </c>
      <c r="B3566" s="107">
        <v>36130</v>
      </c>
      <c r="C3566" s="121">
        <v>428.58</v>
      </c>
      <c r="D3566" s="122">
        <v>519.32000000000005</v>
      </c>
      <c r="E3566" s="122">
        <f t="shared" si="121"/>
        <v>71.927977839335185</v>
      </c>
      <c r="F3566" s="77">
        <v>4.29</v>
      </c>
      <c r="G3566" s="77">
        <v>0</v>
      </c>
      <c r="H3566" s="77">
        <v>0</v>
      </c>
      <c r="J3566" s="77">
        <f t="shared" si="120"/>
        <v>4.29</v>
      </c>
      <c r="K3566" s="103">
        <v>3.53</v>
      </c>
      <c r="L3566" s="104">
        <v>2.13</v>
      </c>
      <c r="M3566" s="105">
        <v>2.7</v>
      </c>
      <c r="N3566" s="76">
        <f t="shared" si="119"/>
        <v>3.5299999999998954</v>
      </c>
    </row>
    <row r="3567" spans="1:14" x14ac:dyDescent="0.25">
      <c r="A3567" s="100">
        <v>2528</v>
      </c>
      <c r="B3567" s="107">
        <v>36131</v>
      </c>
      <c r="C3567" s="121">
        <v>428.54</v>
      </c>
      <c r="D3567" s="122">
        <v>518.55999999999995</v>
      </c>
      <c r="E3567" s="122">
        <f t="shared" si="121"/>
        <v>71.822714681440431</v>
      </c>
      <c r="F3567" s="77">
        <v>3.09</v>
      </c>
      <c r="G3567" s="77">
        <v>0</v>
      </c>
      <c r="H3567" s="77">
        <v>0</v>
      </c>
      <c r="J3567" s="77">
        <f t="shared" si="120"/>
        <v>3.09</v>
      </c>
      <c r="K3567" s="103">
        <v>2.0499999999999998</v>
      </c>
      <c r="L3567" s="104">
        <v>1.59</v>
      </c>
      <c r="M3567" s="105">
        <v>0</v>
      </c>
      <c r="N3567" s="76">
        <f t="shared" si="119"/>
        <v>1.2500000000000817</v>
      </c>
    </row>
    <row r="3568" spans="1:14" x14ac:dyDescent="0.25">
      <c r="A3568" s="100">
        <v>2529</v>
      </c>
      <c r="B3568" s="107">
        <v>36132</v>
      </c>
      <c r="C3568" s="121">
        <v>428.44</v>
      </c>
      <c r="D3568" s="122">
        <v>516.72</v>
      </c>
      <c r="E3568" s="122">
        <f t="shared" si="121"/>
        <v>71.56786703601108</v>
      </c>
      <c r="F3568" s="77">
        <v>1.26</v>
      </c>
      <c r="G3568" s="77">
        <v>0</v>
      </c>
      <c r="H3568" s="77">
        <v>0</v>
      </c>
      <c r="J3568" s="77">
        <f t="shared" si="120"/>
        <v>1.26</v>
      </c>
      <c r="K3568" s="103">
        <v>0.35</v>
      </c>
      <c r="L3568" s="104">
        <v>0.72</v>
      </c>
      <c r="M3568" s="105">
        <v>0.9</v>
      </c>
      <c r="N3568" s="76">
        <f t="shared" si="119"/>
        <v>0.34999999999991815</v>
      </c>
    </row>
    <row r="3569" spans="1:14" x14ac:dyDescent="0.25">
      <c r="A3569" s="100">
        <v>2530</v>
      </c>
      <c r="B3569" s="107">
        <v>36133</v>
      </c>
      <c r="C3569" s="121">
        <v>428.39</v>
      </c>
      <c r="D3569" s="122">
        <v>515.80999999999995</v>
      </c>
      <c r="E3569" s="122">
        <f t="shared" si="121"/>
        <v>71.441828254847636</v>
      </c>
      <c r="F3569" s="77">
        <v>2.91</v>
      </c>
      <c r="G3569" s="77">
        <v>0</v>
      </c>
      <c r="H3569" s="77">
        <v>0</v>
      </c>
      <c r="J3569" s="77">
        <f t="shared" si="120"/>
        <v>2.91</v>
      </c>
      <c r="K3569" s="103">
        <v>0.63</v>
      </c>
      <c r="L3569" s="104">
        <v>1.5</v>
      </c>
      <c r="M3569" s="105">
        <v>1.5</v>
      </c>
      <c r="N3569" s="76">
        <f t="shared" si="119"/>
        <v>0.63000000000002743</v>
      </c>
    </row>
    <row r="3570" spans="1:14" x14ac:dyDescent="0.25">
      <c r="A3570" s="100">
        <v>2531</v>
      </c>
      <c r="B3570" s="107">
        <v>36134</v>
      </c>
      <c r="C3570" s="121">
        <v>428.27</v>
      </c>
      <c r="D3570" s="122">
        <v>513.53</v>
      </c>
      <c r="E3570" s="122">
        <f t="shared" si="121"/>
        <v>71.12603878116343</v>
      </c>
      <c r="F3570" s="77">
        <v>3.32</v>
      </c>
      <c r="G3570" s="77">
        <v>0</v>
      </c>
      <c r="H3570" s="77">
        <v>0</v>
      </c>
      <c r="J3570" s="77">
        <f t="shared" si="120"/>
        <v>3.32</v>
      </c>
      <c r="K3570" s="103">
        <v>1.61</v>
      </c>
      <c r="L3570" s="104">
        <v>1.65</v>
      </c>
      <c r="M3570" s="105">
        <v>5</v>
      </c>
      <c r="N3570" s="76">
        <f t="shared" si="119"/>
        <v>1.6100000000000203</v>
      </c>
    </row>
    <row r="3571" spans="1:14" x14ac:dyDescent="0.25">
      <c r="A3571" s="100">
        <v>2532</v>
      </c>
      <c r="B3571" s="107">
        <v>36135</v>
      </c>
      <c r="C3571" s="121">
        <v>428.18</v>
      </c>
      <c r="D3571" s="122">
        <v>511.82</v>
      </c>
      <c r="E3571" s="122">
        <f t="shared" si="121"/>
        <v>70.88919667590028</v>
      </c>
      <c r="F3571" s="77">
        <v>3.66</v>
      </c>
      <c r="G3571" s="77">
        <v>0</v>
      </c>
      <c r="H3571" s="77">
        <v>0</v>
      </c>
      <c r="J3571" s="77">
        <f t="shared" si="120"/>
        <v>3.66</v>
      </c>
      <c r="K3571" s="103">
        <v>1.78</v>
      </c>
      <c r="L3571" s="104">
        <v>1.69</v>
      </c>
      <c r="M3571" s="105">
        <v>6.5</v>
      </c>
      <c r="N3571" s="76">
        <f t="shared" si="119"/>
        <v>1.7800000000000047</v>
      </c>
    </row>
    <row r="3572" spans="1:14" x14ac:dyDescent="0.25">
      <c r="A3572" s="100">
        <v>2533</v>
      </c>
      <c r="B3572" s="107">
        <v>36136</v>
      </c>
      <c r="C3572" s="121">
        <v>428.08</v>
      </c>
      <c r="D3572" s="122">
        <v>509.94</v>
      </c>
      <c r="E3572" s="122">
        <f t="shared" si="121"/>
        <v>70.62880886426592</v>
      </c>
      <c r="F3572" s="77">
        <v>2.92</v>
      </c>
      <c r="G3572" s="77">
        <v>0</v>
      </c>
      <c r="H3572" s="77">
        <v>0</v>
      </c>
      <c r="J3572" s="77">
        <f t="shared" si="120"/>
        <v>2.92</v>
      </c>
      <c r="K3572" s="103">
        <v>9.16</v>
      </c>
      <c r="L3572" s="104">
        <v>1.39</v>
      </c>
      <c r="M3572" s="105">
        <v>85.2</v>
      </c>
      <c r="N3572" s="76">
        <f t="shared" si="119"/>
        <v>9.1599999999999522</v>
      </c>
    </row>
    <row r="3573" spans="1:14" x14ac:dyDescent="0.25">
      <c r="A3573" s="100">
        <v>2534</v>
      </c>
      <c r="B3573" s="107">
        <v>36137</v>
      </c>
      <c r="C3573" s="121">
        <v>428.11</v>
      </c>
      <c r="D3573" s="122">
        <v>516.17999999999995</v>
      </c>
      <c r="E3573" s="122">
        <f t="shared" si="121"/>
        <v>71.49307479224376</v>
      </c>
      <c r="F3573" s="77">
        <v>3.3</v>
      </c>
      <c r="G3573" s="77">
        <v>0</v>
      </c>
      <c r="H3573" s="77">
        <v>0</v>
      </c>
      <c r="J3573" s="77">
        <f t="shared" si="120"/>
        <v>3.3</v>
      </c>
      <c r="K3573" s="103">
        <v>4.92</v>
      </c>
      <c r="L3573" s="104">
        <v>1.51</v>
      </c>
      <c r="M3573" s="105">
        <v>4</v>
      </c>
      <c r="N3573" s="76">
        <f t="shared" si="119"/>
        <v>4.9200000000000044</v>
      </c>
    </row>
    <row r="3574" spans="1:14" x14ac:dyDescent="0.25">
      <c r="A3574" s="100">
        <v>2535</v>
      </c>
      <c r="B3574" s="107">
        <v>36138</v>
      </c>
      <c r="C3574" s="121">
        <v>428.5</v>
      </c>
      <c r="D3574" s="122">
        <v>517.79999999999995</v>
      </c>
      <c r="E3574" s="122">
        <f t="shared" si="121"/>
        <v>71.717451523545705</v>
      </c>
      <c r="F3574" s="77">
        <v>3.08</v>
      </c>
      <c r="G3574" s="77">
        <v>0</v>
      </c>
      <c r="H3574" s="77">
        <v>0</v>
      </c>
      <c r="J3574" s="77">
        <f t="shared" si="120"/>
        <v>3.08</v>
      </c>
      <c r="K3574" s="103">
        <v>6.68</v>
      </c>
      <c r="L3574" s="104">
        <v>1.39</v>
      </c>
      <c r="M3574" s="105">
        <v>24</v>
      </c>
      <c r="N3574" s="76">
        <f t="shared" si="119"/>
        <v>6.6800000000000228</v>
      </c>
    </row>
    <row r="3575" spans="1:14" x14ac:dyDescent="0.25">
      <c r="A3575" s="100">
        <v>2536</v>
      </c>
      <c r="B3575" s="107">
        <v>36139</v>
      </c>
      <c r="C3575" s="121">
        <v>428.69</v>
      </c>
      <c r="D3575" s="122">
        <v>521.4</v>
      </c>
      <c r="E3575" s="122">
        <f t="shared" si="121"/>
        <v>72.21606648199446</v>
      </c>
      <c r="F3575" s="77">
        <v>3.11</v>
      </c>
      <c r="G3575" s="77">
        <v>0</v>
      </c>
      <c r="H3575" s="77">
        <v>0</v>
      </c>
      <c r="J3575" s="77">
        <f t="shared" si="120"/>
        <v>3.11</v>
      </c>
      <c r="K3575" s="103">
        <v>2.74</v>
      </c>
      <c r="L3575" s="104">
        <v>1.54</v>
      </c>
      <c r="M3575" s="105">
        <v>6</v>
      </c>
      <c r="N3575" s="76">
        <f t="shared" si="119"/>
        <v>2.7399999999999953</v>
      </c>
    </row>
    <row r="3576" spans="1:14" x14ac:dyDescent="0.25">
      <c r="A3576" s="100">
        <v>2537</v>
      </c>
      <c r="B3576" s="107">
        <v>36140</v>
      </c>
      <c r="C3576" s="121">
        <v>428.67</v>
      </c>
      <c r="D3576" s="122">
        <v>521.03</v>
      </c>
      <c r="E3576" s="122">
        <f t="shared" si="121"/>
        <v>72.164819944598335</v>
      </c>
      <c r="F3576" s="77">
        <v>3.4</v>
      </c>
      <c r="G3576" s="77">
        <v>0</v>
      </c>
      <c r="H3576" s="77">
        <v>0</v>
      </c>
      <c r="J3576" s="77">
        <f t="shared" si="120"/>
        <v>3.4</v>
      </c>
      <c r="K3576" s="103">
        <v>12.9</v>
      </c>
      <c r="L3576" s="104">
        <v>1.72</v>
      </c>
      <c r="M3576" s="105">
        <v>29.5</v>
      </c>
      <c r="N3576" s="76">
        <f t="shared" si="119"/>
        <v>12.9</v>
      </c>
    </row>
    <row r="3577" spans="1:14" x14ac:dyDescent="0.25">
      <c r="A3577" s="100">
        <v>2538</v>
      </c>
      <c r="B3577" s="107">
        <v>36141</v>
      </c>
      <c r="C3577" s="121">
        <v>429.17</v>
      </c>
      <c r="D3577" s="122">
        <v>530.53</v>
      </c>
      <c r="E3577" s="122">
        <f t="shared" si="121"/>
        <v>73.480609418282555</v>
      </c>
      <c r="F3577" s="77">
        <v>4.51</v>
      </c>
      <c r="G3577" s="77">
        <v>0</v>
      </c>
      <c r="H3577" s="77">
        <v>0</v>
      </c>
      <c r="J3577" s="77">
        <f t="shared" si="120"/>
        <v>4.51</v>
      </c>
      <c r="K3577" s="103">
        <v>12.02</v>
      </c>
      <c r="L3577" s="104">
        <v>2.42</v>
      </c>
      <c r="M3577" s="105">
        <v>4.0999999999999996</v>
      </c>
      <c r="N3577" s="76">
        <f t="shared" si="119"/>
        <v>12.019999999999991</v>
      </c>
    </row>
    <row r="3578" spans="1:14" x14ac:dyDescent="0.25">
      <c r="A3578" s="100">
        <v>2539</v>
      </c>
      <c r="B3578" s="107">
        <v>36142</v>
      </c>
      <c r="C3578" s="121">
        <v>429.56</v>
      </c>
      <c r="D3578" s="122">
        <v>538.04</v>
      </c>
      <c r="E3578" s="122">
        <f t="shared" si="121"/>
        <v>74.520775623268705</v>
      </c>
      <c r="F3578" s="77">
        <v>4.26</v>
      </c>
      <c r="G3578" s="77">
        <v>0</v>
      </c>
      <c r="H3578" s="77">
        <v>0</v>
      </c>
      <c r="J3578" s="77">
        <f t="shared" si="120"/>
        <v>4.26</v>
      </c>
      <c r="K3578" s="103">
        <v>7.21</v>
      </c>
      <c r="L3578" s="104">
        <v>2.04</v>
      </c>
      <c r="M3578" s="105">
        <v>8.8000000000000007</v>
      </c>
      <c r="N3578" s="76">
        <f t="shared" si="119"/>
        <v>7.2100000000000453</v>
      </c>
    </row>
    <row r="3579" spans="1:14" x14ac:dyDescent="0.25">
      <c r="A3579" s="100">
        <v>2540</v>
      </c>
      <c r="B3579" s="107">
        <v>36143</v>
      </c>
      <c r="C3579" s="121">
        <v>429.71</v>
      </c>
      <c r="D3579" s="122">
        <v>540.99</v>
      </c>
      <c r="E3579" s="122">
        <f t="shared" si="121"/>
        <v>74.92936288088643</v>
      </c>
      <c r="F3579" s="77">
        <v>3.25</v>
      </c>
      <c r="G3579" s="77">
        <v>0</v>
      </c>
      <c r="H3579" s="77">
        <v>0</v>
      </c>
      <c r="J3579" s="77">
        <f t="shared" si="120"/>
        <v>3.25</v>
      </c>
      <c r="K3579" s="103">
        <v>5.16</v>
      </c>
      <c r="L3579" s="104">
        <v>1.61</v>
      </c>
      <c r="M3579" s="105">
        <v>3.2</v>
      </c>
      <c r="N3579" s="76">
        <f t="shared" si="119"/>
        <v>5.1599999999999682</v>
      </c>
    </row>
    <row r="3580" spans="1:14" x14ac:dyDescent="0.25">
      <c r="A3580" s="100">
        <v>2541</v>
      </c>
      <c r="B3580" s="107">
        <v>36144</v>
      </c>
      <c r="C3580" s="121">
        <v>429.81</v>
      </c>
      <c r="D3580" s="122">
        <v>542.9</v>
      </c>
      <c r="E3580" s="122">
        <f t="shared" si="121"/>
        <v>75.19390581717451</v>
      </c>
      <c r="F3580" s="77">
        <v>3.34</v>
      </c>
      <c r="G3580" s="77">
        <v>0</v>
      </c>
      <c r="H3580" s="77">
        <v>0</v>
      </c>
      <c r="J3580" s="77">
        <f t="shared" si="120"/>
        <v>3.34</v>
      </c>
      <c r="K3580" s="103">
        <v>4.1399999999999997</v>
      </c>
      <c r="L3580" s="104">
        <v>1.56</v>
      </c>
      <c r="M3580" s="105">
        <v>3</v>
      </c>
      <c r="N3580" s="76">
        <f t="shared" si="119"/>
        <v>4.1400000000000681</v>
      </c>
    </row>
    <row r="3581" spans="1:14" x14ac:dyDescent="0.25">
      <c r="A3581" s="100">
        <v>2542</v>
      </c>
      <c r="B3581" s="107">
        <v>36145</v>
      </c>
      <c r="C3581" s="121">
        <v>429.85</v>
      </c>
      <c r="D3581" s="122">
        <v>543.70000000000005</v>
      </c>
      <c r="E3581" s="122">
        <f t="shared" si="121"/>
        <v>75.304709141274245</v>
      </c>
      <c r="F3581" s="77">
        <v>3.93</v>
      </c>
      <c r="G3581" s="77">
        <v>0</v>
      </c>
      <c r="H3581" s="77">
        <v>0</v>
      </c>
      <c r="J3581" s="77">
        <f t="shared" si="120"/>
        <v>3.93</v>
      </c>
      <c r="K3581" s="103">
        <v>3.13</v>
      </c>
      <c r="L3581" s="104">
        <v>1.9</v>
      </c>
      <c r="M3581" s="105">
        <v>0</v>
      </c>
      <c r="N3581" s="76">
        <f t="shared" si="119"/>
        <v>3.1299999999999319</v>
      </c>
    </row>
    <row r="3582" spans="1:14" x14ac:dyDescent="0.25">
      <c r="A3582" s="100">
        <v>2543</v>
      </c>
      <c r="B3582" s="107">
        <v>36146</v>
      </c>
      <c r="C3582" s="121">
        <v>429.81</v>
      </c>
      <c r="D3582" s="122">
        <v>542.9</v>
      </c>
      <c r="E3582" s="122">
        <f t="shared" si="121"/>
        <v>75.19390581717451</v>
      </c>
      <c r="F3582" s="77">
        <v>3.69</v>
      </c>
      <c r="G3582" s="77">
        <v>0</v>
      </c>
      <c r="H3582" s="77">
        <v>0</v>
      </c>
      <c r="J3582" s="77">
        <f t="shared" si="120"/>
        <v>3.69</v>
      </c>
      <c r="K3582" s="103">
        <v>2.66</v>
      </c>
      <c r="L3582" s="104">
        <v>1.76</v>
      </c>
      <c r="M3582" s="105">
        <v>0</v>
      </c>
      <c r="N3582" s="76">
        <f t="shared" si="119"/>
        <v>2.1600000000000272</v>
      </c>
    </row>
    <row r="3583" spans="1:14" x14ac:dyDescent="0.25">
      <c r="A3583" s="100">
        <v>2544</v>
      </c>
      <c r="B3583" s="107">
        <v>36147</v>
      </c>
      <c r="C3583" s="121">
        <v>429.73</v>
      </c>
      <c r="D3583" s="122">
        <v>541.37</v>
      </c>
      <c r="E3583" s="122">
        <f t="shared" si="121"/>
        <v>74.9819944598338</v>
      </c>
      <c r="F3583" s="77">
        <v>3.6</v>
      </c>
      <c r="G3583" s="77">
        <v>0</v>
      </c>
      <c r="H3583" s="77">
        <v>0</v>
      </c>
      <c r="J3583" s="77">
        <f t="shared" si="120"/>
        <v>3.6</v>
      </c>
      <c r="K3583" s="103">
        <v>2.63</v>
      </c>
      <c r="L3583" s="104">
        <v>1.76</v>
      </c>
      <c r="M3583" s="105">
        <v>0</v>
      </c>
      <c r="N3583" s="76">
        <f t="shared" si="119"/>
        <v>2.6299999999999728</v>
      </c>
    </row>
    <row r="3584" spans="1:14" x14ac:dyDescent="0.25">
      <c r="A3584" s="100">
        <v>2545</v>
      </c>
      <c r="B3584" s="107">
        <v>36148</v>
      </c>
      <c r="C3584" s="121">
        <v>429.63</v>
      </c>
      <c r="D3584" s="122">
        <v>540.4</v>
      </c>
      <c r="E3584" s="122">
        <f t="shared" si="121"/>
        <v>74.847645429362871</v>
      </c>
      <c r="F3584" s="77">
        <v>3.71</v>
      </c>
      <c r="G3584" s="77">
        <v>0</v>
      </c>
      <c r="H3584" s="77">
        <v>0</v>
      </c>
      <c r="J3584" s="77">
        <f t="shared" si="120"/>
        <v>3.71</v>
      </c>
      <c r="K3584" s="103">
        <v>0.31</v>
      </c>
      <c r="L3584" s="104">
        <v>1.79</v>
      </c>
      <c r="M3584" s="105">
        <v>0</v>
      </c>
      <c r="N3584" s="76">
        <f t="shared" si="119"/>
        <v>0.20999999999999996</v>
      </c>
    </row>
    <row r="3585" spans="1:14" x14ac:dyDescent="0.25">
      <c r="A3585" s="100">
        <v>2546</v>
      </c>
      <c r="B3585" s="107">
        <v>36149</v>
      </c>
      <c r="C3585" s="121">
        <v>429.5</v>
      </c>
      <c r="D3585" s="122">
        <v>536.9</v>
      </c>
      <c r="E3585" s="122">
        <f t="shared" si="121"/>
        <v>74.362880886426581</v>
      </c>
      <c r="F3585" s="77">
        <v>3.48</v>
      </c>
      <c r="G3585" s="77">
        <v>0</v>
      </c>
      <c r="H3585" s="77">
        <v>0</v>
      </c>
      <c r="J3585" s="77">
        <f t="shared" si="120"/>
        <v>3.48</v>
      </c>
      <c r="K3585" s="103">
        <v>1.2</v>
      </c>
      <c r="L3585" s="104">
        <v>1.71</v>
      </c>
      <c r="M3585" s="105">
        <v>2.7</v>
      </c>
      <c r="N3585" s="76">
        <f t="shared" si="119"/>
        <v>1.2000000000000273</v>
      </c>
    </row>
    <row r="3586" spans="1:14" x14ac:dyDescent="0.25">
      <c r="A3586" s="100">
        <v>2547</v>
      </c>
      <c r="B3586" s="107">
        <v>36150</v>
      </c>
      <c r="C3586" s="121">
        <v>429.38</v>
      </c>
      <c r="D3586" s="122">
        <v>534.62</v>
      </c>
      <c r="E3586" s="122">
        <f t="shared" si="121"/>
        <v>74.04709141274239</v>
      </c>
      <c r="F3586" s="77">
        <v>3.33</v>
      </c>
      <c r="G3586" s="77">
        <v>0</v>
      </c>
      <c r="H3586" s="77">
        <v>0</v>
      </c>
      <c r="J3586" s="77">
        <f t="shared" si="120"/>
        <v>3.33</v>
      </c>
      <c r="K3586" s="103">
        <v>3.52</v>
      </c>
      <c r="L3586" s="104">
        <v>1.54</v>
      </c>
      <c r="M3586" s="105">
        <v>3.1</v>
      </c>
      <c r="N3586" s="76">
        <f t="shared" si="119"/>
        <v>3.519999999999941</v>
      </c>
    </row>
    <row r="3587" spans="1:14" x14ac:dyDescent="0.25">
      <c r="A3587" s="100">
        <v>2548</v>
      </c>
      <c r="B3587" s="107">
        <v>36151</v>
      </c>
      <c r="C3587" s="121">
        <v>429.39</v>
      </c>
      <c r="D3587" s="122">
        <v>534.80999999999995</v>
      </c>
      <c r="E3587" s="122">
        <f t="shared" si="121"/>
        <v>74.07340720221606</v>
      </c>
      <c r="F3587" s="77">
        <v>3.44</v>
      </c>
      <c r="G3587" s="77">
        <v>0</v>
      </c>
      <c r="H3587" s="77">
        <v>0</v>
      </c>
      <c r="J3587" s="77">
        <f t="shared" si="120"/>
        <v>3.44</v>
      </c>
      <c r="K3587" s="103">
        <v>0.53</v>
      </c>
      <c r="L3587" s="104">
        <v>1.65</v>
      </c>
      <c r="M3587" s="105">
        <v>0</v>
      </c>
      <c r="N3587" s="76">
        <f t="shared" si="119"/>
        <v>0.53000000000003178</v>
      </c>
    </row>
    <row r="3588" spans="1:14" x14ac:dyDescent="0.25">
      <c r="A3588" s="100">
        <v>2549</v>
      </c>
      <c r="B3588" s="107">
        <v>36152</v>
      </c>
      <c r="C3588" s="121">
        <v>429.24</v>
      </c>
      <c r="D3588" s="122">
        <v>531.9</v>
      </c>
      <c r="E3588" s="122">
        <f t="shared" si="121"/>
        <v>73.67036011080333</v>
      </c>
      <c r="F3588" s="77">
        <v>3.6</v>
      </c>
      <c r="G3588" s="77">
        <v>0</v>
      </c>
      <c r="H3588" s="77">
        <v>0</v>
      </c>
      <c r="J3588" s="77">
        <f t="shared" si="120"/>
        <v>3.6</v>
      </c>
      <c r="K3588" s="103">
        <v>0.9</v>
      </c>
      <c r="L3588" s="104">
        <v>1.67</v>
      </c>
      <c r="M3588" s="105">
        <v>0</v>
      </c>
      <c r="N3588" s="76">
        <f t="shared" si="119"/>
        <v>0.9000000000000683</v>
      </c>
    </row>
    <row r="3589" spans="1:14" x14ac:dyDescent="0.25">
      <c r="A3589" s="100">
        <v>2550</v>
      </c>
      <c r="B3589" s="107">
        <v>36153</v>
      </c>
      <c r="C3589" s="121">
        <v>429.1</v>
      </c>
      <c r="D3589" s="122">
        <v>529.20000000000005</v>
      </c>
      <c r="E3589" s="122">
        <f t="shared" si="121"/>
        <v>73.29639889196676</v>
      </c>
      <c r="F3589" s="77">
        <v>3.4</v>
      </c>
      <c r="G3589" s="77">
        <v>0</v>
      </c>
      <c r="H3589" s="77">
        <v>0</v>
      </c>
      <c r="J3589" s="77">
        <f t="shared" si="120"/>
        <v>3.4</v>
      </c>
      <c r="K3589" s="103">
        <v>0.55000000000000004</v>
      </c>
      <c r="L3589" s="104">
        <v>1.71</v>
      </c>
      <c r="M3589" s="105">
        <v>0</v>
      </c>
      <c r="N3589" s="76">
        <f t="shared" si="119"/>
        <v>0.54999999999997717</v>
      </c>
    </row>
    <row r="3590" spans="1:14" x14ac:dyDescent="0.25">
      <c r="A3590" s="100">
        <v>2551</v>
      </c>
      <c r="B3590" s="107">
        <v>36154</v>
      </c>
      <c r="C3590" s="121">
        <v>428.95</v>
      </c>
      <c r="D3590" s="122">
        <v>526.35</v>
      </c>
      <c r="E3590" s="122">
        <f t="shared" si="121"/>
        <v>72.9016620498615</v>
      </c>
      <c r="F3590" s="77">
        <v>2.79</v>
      </c>
      <c r="G3590" s="77">
        <v>0</v>
      </c>
      <c r="H3590" s="77">
        <v>0</v>
      </c>
      <c r="J3590" s="77">
        <f t="shared" si="120"/>
        <v>2.79</v>
      </c>
      <c r="K3590" s="103">
        <v>1.27</v>
      </c>
      <c r="L3590" s="104">
        <v>1.1599999999999999</v>
      </c>
      <c r="M3590" s="105">
        <v>0</v>
      </c>
      <c r="N3590" s="76">
        <f t="shared" si="119"/>
        <v>1.3199999999999728</v>
      </c>
    </row>
    <row r="3591" spans="1:14" x14ac:dyDescent="0.25">
      <c r="A3591" s="100">
        <v>2552</v>
      </c>
      <c r="B3591" s="107">
        <v>36155</v>
      </c>
      <c r="C3591" s="121">
        <v>428.87</v>
      </c>
      <c r="D3591" s="122">
        <v>524.88</v>
      </c>
      <c r="E3591" s="122">
        <f t="shared" si="121"/>
        <v>72.69806094182826</v>
      </c>
      <c r="F3591" s="77">
        <v>3.27</v>
      </c>
      <c r="G3591" s="77">
        <v>0</v>
      </c>
      <c r="H3591" s="77">
        <v>0</v>
      </c>
      <c r="J3591" s="77">
        <f t="shared" si="120"/>
        <v>3.27</v>
      </c>
      <c r="K3591" s="103">
        <v>0</v>
      </c>
      <c r="L3591" s="104">
        <v>1.58</v>
      </c>
      <c r="M3591" s="105">
        <v>0</v>
      </c>
      <c r="N3591" s="76">
        <f t="shared" si="119"/>
        <v>0.75000000000001821</v>
      </c>
    </row>
    <row r="3592" spans="1:14" x14ac:dyDescent="0.25">
      <c r="A3592" s="100">
        <v>2553</v>
      </c>
      <c r="B3592" s="107">
        <v>36156</v>
      </c>
      <c r="C3592" s="121">
        <v>428.74</v>
      </c>
      <c r="D3592" s="122">
        <v>522.36</v>
      </c>
      <c r="E3592" s="122">
        <f t="shared" si="121"/>
        <v>72.34903047091413</v>
      </c>
      <c r="F3592" s="77">
        <v>2.93</v>
      </c>
      <c r="G3592" s="77">
        <v>0</v>
      </c>
      <c r="H3592" s="77">
        <v>0</v>
      </c>
      <c r="J3592" s="77">
        <f t="shared" si="120"/>
        <v>2.93</v>
      </c>
      <c r="K3592" s="103">
        <v>1.98</v>
      </c>
      <c r="L3592" s="104">
        <v>1.21</v>
      </c>
      <c r="M3592" s="105">
        <v>17.899999999999999</v>
      </c>
      <c r="N3592" s="76">
        <f t="shared" ref="N3592:N3655" si="122">+D3593-D3592+J3592</f>
        <v>1.9799999999999547</v>
      </c>
    </row>
    <row r="3593" spans="1:14" x14ac:dyDescent="0.25">
      <c r="A3593" s="100">
        <v>2554</v>
      </c>
      <c r="B3593" s="107">
        <v>36157</v>
      </c>
      <c r="C3593" s="121">
        <v>428.69</v>
      </c>
      <c r="D3593" s="122">
        <v>521.41</v>
      </c>
      <c r="E3593" s="122">
        <f t="shared" si="121"/>
        <v>72.217451523545705</v>
      </c>
      <c r="F3593" s="77">
        <v>4.03</v>
      </c>
      <c r="G3593" s="77">
        <v>0</v>
      </c>
      <c r="H3593" s="77">
        <v>0</v>
      </c>
      <c r="J3593" s="77">
        <f t="shared" si="120"/>
        <v>4.03</v>
      </c>
      <c r="K3593" s="103">
        <v>2.89</v>
      </c>
      <c r="L3593" s="104">
        <v>1.99</v>
      </c>
      <c r="M3593" s="105">
        <v>40.9</v>
      </c>
      <c r="N3593" s="76">
        <f t="shared" si="122"/>
        <v>2.8900000000000139</v>
      </c>
    </row>
    <row r="3594" spans="1:14" x14ac:dyDescent="0.25">
      <c r="A3594" s="100">
        <v>2555</v>
      </c>
      <c r="B3594" s="107">
        <v>36158</v>
      </c>
      <c r="C3594" s="121">
        <v>428.63</v>
      </c>
      <c r="D3594" s="122">
        <v>520.27</v>
      </c>
      <c r="E3594" s="122">
        <f t="shared" si="121"/>
        <v>72.059556786703595</v>
      </c>
      <c r="F3594" s="77">
        <v>4.07</v>
      </c>
      <c r="G3594" s="77">
        <v>0</v>
      </c>
      <c r="H3594" s="77">
        <v>0</v>
      </c>
      <c r="J3594" s="77">
        <f t="shared" si="120"/>
        <v>4.07</v>
      </c>
      <c r="K3594" s="103">
        <v>8.44</v>
      </c>
      <c r="L3594" s="104">
        <v>1.96</v>
      </c>
      <c r="M3594" s="105">
        <v>42.1</v>
      </c>
      <c r="N3594" s="76">
        <f t="shared" si="122"/>
        <v>8.4400000000000048</v>
      </c>
    </row>
    <row r="3595" spans="1:14" x14ac:dyDescent="0.25">
      <c r="A3595" s="100">
        <v>2556</v>
      </c>
      <c r="B3595" s="107">
        <v>36159</v>
      </c>
      <c r="C3595" s="121">
        <v>428.86</v>
      </c>
      <c r="D3595" s="122">
        <v>524.64</v>
      </c>
      <c r="E3595" s="122">
        <f t="shared" si="121"/>
        <v>72.664819944598335</v>
      </c>
      <c r="F3595" s="77">
        <v>3.76</v>
      </c>
      <c r="G3595" s="77">
        <v>0</v>
      </c>
      <c r="H3595" s="77">
        <v>0</v>
      </c>
      <c r="J3595" s="77">
        <f t="shared" si="120"/>
        <v>3.76</v>
      </c>
      <c r="K3595" s="103">
        <v>5.66</v>
      </c>
      <c r="L3595" s="104">
        <v>1.79</v>
      </c>
      <c r="M3595" s="105">
        <v>16</v>
      </c>
      <c r="N3595" s="76">
        <f t="shared" si="122"/>
        <v>5.659999999999977</v>
      </c>
    </row>
    <row r="3596" spans="1:14" x14ac:dyDescent="0.25">
      <c r="A3596" s="100">
        <v>2557</v>
      </c>
      <c r="B3596" s="107">
        <v>36160</v>
      </c>
      <c r="C3596" s="121">
        <v>428.96</v>
      </c>
      <c r="D3596" s="122">
        <v>526.54</v>
      </c>
      <c r="E3596" s="122">
        <f t="shared" si="121"/>
        <v>72.927977839335185</v>
      </c>
      <c r="F3596" s="77">
        <v>4.29</v>
      </c>
      <c r="G3596" s="77">
        <v>0</v>
      </c>
      <c r="H3596" s="77">
        <v>0</v>
      </c>
      <c r="J3596" s="77">
        <f t="shared" si="120"/>
        <v>4.29</v>
      </c>
      <c r="K3596" s="103">
        <v>3.72</v>
      </c>
      <c r="L3596" s="104">
        <v>4.29</v>
      </c>
      <c r="M3596" s="105">
        <v>2</v>
      </c>
      <c r="N3596" s="76">
        <f t="shared" si="122"/>
        <v>-522.25</v>
      </c>
    </row>
    <row r="3597" spans="1:14" x14ac:dyDescent="0.25">
      <c r="B3597" s="99" t="s">
        <v>73</v>
      </c>
      <c r="C3597" s="124"/>
      <c r="D3597" s="125"/>
      <c r="E3597" s="125"/>
      <c r="F3597" s="117">
        <f>SUM(F3232:F3596)</f>
        <v>1321.2400000000002</v>
      </c>
      <c r="G3597" s="117">
        <f t="shared" ref="G3597:M3597" si="123">SUM(G3232:G3596)</f>
        <v>0</v>
      </c>
      <c r="H3597" s="117">
        <f t="shared" si="123"/>
        <v>3.79</v>
      </c>
      <c r="I3597" s="117"/>
      <c r="J3597" s="117">
        <f t="shared" si="123"/>
        <v>1325.0300000000004</v>
      </c>
      <c r="K3597" s="118">
        <f t="shared" si="123"/>
        <v>1174.5900000000008</v>
      </c>
      <c r="L3597" s="119">
        <f t="shared" si="123"/>
        <v>686.85000000000014</v>
      </c>
      <c r="M3597" s="120">
        <f t="shared" si="123"/>
        <v>1038.241</v>
      </c>
      <c r="N3597" s="76">
        <f t="shared" si="122"/>
        <v>1851.0000000000005</v>
      </c>
    </row>
    <row r="3598" spans="1:14" x14ac:dyDescent="0.25">
      <c r="A3598" s="100">
        <v>2558</v>
      </c>
      <c r="B3598" s="99">
        <v>36161</v>
      </c>
      <c r="C3598" s="121">
        <v>428.93</v>
      </c>
      <c r="D3598" s="122">
        <v>525.97</v>
      </c>
      <c r="E3598" s="122">
        <f>(D3598/722)*100</f>
        <v>72.84903047091413</v>
      </c>
      <c r="F3598" s="77">
        <v>3.79</v>
      </c>
      <c r="G3598" s="77">
        <v>0</v>
      </c>
      <c r="H3598" s="77">
        <v>0</v>
      </c>
      <c r="J3598" s="77">
        <f t="shared" ref="J3598:J3661" si="124">SUM(F3598:H3598)</f>
        <v>3.79</v>
      </c>
      <c r="K3598" s="103">
        <v>7.02</v>
      </c>
      <c r="L3598" s="104">
        <v>1.84</v>
      </c>
      <c r="M3598" s="105">
        <v>0</v>
      </c>
      <c r="N3598" s="76">
        <f t="shared" si="122"/>
        <v>7.0200000000000182</v>
      </c>
    </row>
    <row r="3599" spans="1:14" x14ac:dyDescent="0.25">
      <c r="A3599" s="100">
        <v>2559</v>
      </c>
      <c r="B3599" s="107">
        <v>36162</v>
      </c>
      <c r="C3599" s="121">
        <v>429.1</v>
      </c>
      <c r="D3599" s="122">
        <v>529.20000000000005</v>
      </c>
      <c r="E3599" s="122">
        <f t="shared" ref="E3599:E3662" si="125">(D3599/722)*100</f>
        <v>73.29639889196676</v>
      </c>
      <c r="F3599" s="77">
        <v>4.43</v>
      </c>
      <c r="G3599" s="77">
        <v>0</v>
      </c>
      <c r="H3599" s="77">
        <v>0</v>
      </c>
      <c r="J3599" s="77">
        <f t="shared" si="124"/>
        <v>4.43</v>
      </c>
      <c r="K3599" s="103">
        <v>5.76</v>
      </c>
      <c r="L3599" s="104">
        <v>2.1800000000000002</v>
      </c>
      <c r="M3599" s="105">
        <v>4.9000000000000004</v>
      </c>
      <c r="N3599" s="76">
        <f t="shared" si="122"/>
        <v>5.759999999999927</v>
      </c>
    </row>
    <row r="3600" spans="1:14" x14ac:dyDescent="0.25">
      <c r="A3600" s="100">
        <v>2560</v>
      </c>
      <c r="B3600" s="107">
        <v>36163</v>
      </c>
      <c r="C3600" s="121">
        <v>429.17</v>
      </c>
      <c r="D3600" s="122">
        <v>530.53</v>
      </c>
      <c r="E3600" s="122">
        <f t="shared" si="125"/>
        <v>73.480609418282555</v>
      </c>
      <c r="F3600" s="77">
        <v>3.47</v>
      </c>
      <c r="G3600" s="77">
        <v>0</v>
      </c>
      <c r="H3600" s="77">
        <v>0</v>
      </c>
      <c r="J3600" s="77">
        <f t="shared" si="124"/>
        <v>3.47</v>
      </c>
      <c r="K3600" s="103">
        <v>41.44</v>
      </c>
      <c r="L3600" s="104">
        <v>1.7</v>
      </c>
      <c r="M3600" s="105">
        <v>115</v>
      </c>
      <c r="N3600" s="76">
        <f t="shared" si="122"/>
        <v>41.440000000000026</v>
      </c>
    </row>
    <row r="3601" spans="1:14" x14ac:dyDescent="0.25">
      <c r="A3601" s="100">
        <v>2561</v>
      </c>
      <c r="B3601" s="107">
        <v>36164</v>
      </c>
      <c r="C3601" s="121">
        <v>431.11</v>
      </c>
      <c r="D3601" s="122">
        <v>568.5</v>
      </c>
      <c r="E3601" s="122">
        <f t="shared" si="125"/>
        <v>78.739612188365655</v>
      </c>
      <c r="F3601" s="77">
        <v>3.87</v>
      </c>
      <c r="G3601" s="77">
        <v>0</v>
      </c>
      <c r="H3601" s="77">
        <v>0</v>
      </c>
      <c r="J3601" s="77">
        <f t="shared" si="124"/>
        <v>3.87</v>
      </c>
      <c r="K3601" s="103">
        <v>20.350000000000001</v>
      </c>
      <c r="L3601" s="104">
        <v>1.89</v>
      </c>
      <c r="M3601" s="105">
        <v>10.5</v>
      </c>
      <c r="N3601" s="76">
        <f t="shared" si="122"/>
        <v>20.350000000000019</v>
      </c>
    </row>
    <row r="3602" spans="1:14" x14ac:dyDescent="0.25">
      <c r="A3602" s="100">
        <v>2562</v>
      </c>
      <c r="B3602" s="107">
        <v>36165</v>
      </c>
      <c r="C3602" s="121">
        <v>431.92</v>
      </c>
      <c r="D3602" s="122">
        <v>584.98</v>
      </c>
      <c r="E3602" s="122">
        <f t="shared" si="125"/>
        <v>81.022160664819936</v>
      </c>
      <c r="F3602" s="77">
        <v>5.15</v>
      </c>
      <c r="G3602" s="77">
        <v>0</v>
      </c>
      <c r="H3602" s="77">
        <v>0</v>
      </c>
      <c r="J3602" s="77">
        <f t="shared" si="124"/>
        <v>5.15</v>
      </c>
      <c r="K3602" s="103">
        <v>16.97</v>
      </c>
      <c r="L3602" s="104">
        <v>2.68</v>
      </c>
      <c r="M3602" s="105">
        <v>53</v>
      </c>
      <c r="N3602" s="76">
        <f t="shared" si="122"/>
        <v>16.969999999999935</v>
      </c>
    </row>
    <row r="3603" spans="1:14" x14ac:dyDescent="0.25">
      <c r="A3603" s="100">
        <v>2563</v>
      </c>
      <c r="B3603" s="107">
        <v>36166</v>
      </c>
      <c r="C3603" s="121">
        <v>432.5</v>
      </c>
      <c r="D3603" s="122">
        <v>596.79999999999995</v>
      </c>
      <c r="E3603" s="122">
        <f t="shared" si="125"/>
        <v>82.659279778393341</v>
      </c>
      <c r="F3603" s="77">
        <v>4.38</v>
      </c>
      <c r="G3603" s="77">
        <v>0</v>
      </c>
      <c r="H3603" s="77">
        <v>0</v>
      </c>
      <c r="J3603" s="77">
        <f t="shared" si="124"/>
        <v>4.38</v>
      </c>
      <c r="K3603" s="103">
        <v>16.350000000000001</v>
      </c>
      <c r="L3603" s="104">
        <v>2.1800000000000002</v>
      </c>
      <c r="M3603" s="105">
        <v>0</v>
      </c>
      <c r="N3603" s="76">
        <f t="shared" si="122"/>
        <v>16.350000000000026</v>
      </c>
    </row>
    <row r="3604" spans="1:14" x14ac:dyDescent="0.25">
      <c r="A3604" s="100">
        <v>2564</v>
      </c>
      <c r="B3604" s="107">
        <v>36167</v>
      </c>
      <c r="C3604" s="121">
        <v>433.07</v>
      </c>
      <c r="D3604" s="122">
        <v>608.77</v>
      </c>
      <c r="E3604" s="122">
        <f t="shared" si="125"/>
        <v>84.31717451523545</v>
      </c>
      <c r="F3604" s="77">
        <v>4.1399999999999997</v>
      </c>
      <c r="G3604" s="77">
        <v>0</v>
      </c>
      <c r="H3604" s="77">
        <v>0</v>
      </c>
      <c r="J3604" s="77">
        <f t="shared" si="124"/>
        <v>4.1399999999999997</v>
      </c>
      <c r="K3604" s="103">
        <v>9.41</v>
      </c>
      <c r="L3604" s="104">
        <v>1.99</v>
      </c>
      <c r="M3604" s="105">
        <v>0</v>
      </c>
      <c r="N3604" s="76">
        <f t="shared" si="122"/>
        <v>9.4099999999999824</v>
      </c>
    </row>
    <row r="3605" spans="1:14" x14ac:dyDescent="0.25">
      <c r="A3605" s="100">
        <v>2565</v>
      </c>
      <c r="B3605" s="107">
        <v>36168</v>
      </c>
      <c r="C3605" s="121">
        <v>433.32</v>
      </c>
      <c r="D3605" s="122">
        <v>614.04</v>
      </c>
      <c r="E3605" s="122">
        <f t="shared" si="125"/>
        <v>85.047091412742375</v>
      </c>
      <c r="F3605" s="77">
        <v>4.2699999999999996</v>
      </c>
      <c r="G3605" s="77">
        <v>0</v>
      </c>
      <c r="H3605" s="77">
        <v>0</v>
      </c>
      <c r="J3605" s="77">
        <f t="shared" si="124"/>
        <v>4.2699999999999996</v>
      </c>
      <c r="K3605" s="103">
        <v>8.1300000000000008</v>
      </c>
      <c r="L3605" s="104">
        <v>2.04</v>
      </c>
      <c r="M3605" s="105">
        <v>0</v>
      </c>
      <c r="N3605" s="76">
        <f t="shared" si="122"/>
        <v>7.230000000000036</v>
      </c>
    </row>
    <row r="3606" spans="1:14" x14ac:dyDescent="0.25">
      <c r="A3606" s="100">
        <v>2566</v>
      </c>
      <c r="B3606" s="107">
        <v>36169</v>
      </c>
      <c r="C3606" s="121">
        <v>433.5</v>
      </c>
      <c r="D3606" s="122">
        <v>617</v>
      </c>
      <c r="E3606" s="122">
        <f t="shared" si="125"/>
        <v>85.457063711911346</v>
      </c>
      <c r="F3606" s="77">
        <v>4.57</v>
      </c>
      <c r="G3606" s="77">
        <v>0</v>
      </c>
      <c r="H3606" s="77">
        <v>0</v>
      </c>
      <c r="J3606" s="77">
        <f t="shared" si="124"/>
        <v>4.57</v>
      </c>
      <c r="K3606" s="103">
        <v>6.33</v>
      </c>
      <c r="L3606" s="104">
        <v>2.17</v>
      </c>
      <c r="M3606" s="105">
        <v>0</v>
      </c>
      <c r="N3606" s="76">
        <f t="shared" si="122"/>
        <v>7.2299999999999685</v>
      </c>
    </row>
    <row r="3607" spans="1:14" x14ac:dyDescent="0.25">
      <c r="A3607" s="100">
        <v>2567</v>
      </c>
      <c r="B3607" s="107">
        <v>36170</v>
      </c>
      <c r="C3607" s="121">
        <v>433.58</v>
      </c>
      <c r="D3607" s="122">
        <v>619.66</v>
      </c>
      <c r="E3607" s="122">
        <f t="shared" si="125"/>
        <v>85.825484764542935</v>
      </c>
      <c r="F3607" s="77">
        <v>3.83</v>
      </c>
      <c r="G3607" s="77">
        <v>0</v>
      </c>
      <c r="H3607" s="77">
        <v>0</v>
      </c>
      <c r="J3607" s="77">
        <f t="shared" si="124"/>
        <v>3.83</v>
      </c>
      <c r="K3607" s="103">
        <v>5.33</v>
      </c>
      <c r="L3607" s="104">
        <v>2.99</v>
      </c>
      <c r="M3607" s="105">
        <v>0</v>
      </c>
      <c r="N3607" s="76">
        <f t="shared" si="122"/>
        <v>5.5300000000000455</v>
      </c>
    </row>
    <row r="3608" spans="1:14" x14ac:dyDescent="0.25">
      <c r="A3608" s="100">
        <v>2568</v>
      </c>
      <c r="B3608" s="107">
        <v>36171</v>
      </c>
      <c r="C3608" s="121">
        <v>433.66</v>
      </c>
      <c r="D3608" s="122">
        <v>621.36</v>
      </c>
      <c r="E3608" s="122">
        <f t="shared" si="125"/>
        <v>86.06094182825484</v>
      </c>
      <c r="F3608" s="77">
        <v>4.24</v>
      </c>
      <c r="G3608" s="77">
        <v>0</v>
      </c>
      <c r="H3608" s="77">
        <v>0</v>
      </c>
      <c r="J3608" s="77">
        <f t="shared" si="124"/>
        <v>4.24</v>
      </c>
      <c r="K3608" s="103">
        <v>5.52</v>
      </c>
      <c r="L3608" s="104">
        <v>2.27</v>
      </c>
      <c r="M3608" s="105">
        <v>0</v>
      </c>
      <c r="N3608" s="76">
        <f t="shared" si="122"/>
        <v>5.080000000000032</v>
      </c>
    </row>
    <row r="3609" spans="1:14" x14ac:dyDescent="0.25">
      <c r="A3609" s="100">
        <v>2569</v>
      </c>
      <c r="B3609" s="107">
        <v>36172</v>
      </c>
      <c r="C3609" s="121">
        <v>433.7</v>
      </c>
      <c r="D3609" s="122">
        <v>622.20000000000005</v>
      </c>
      <c r="E3609" s="122">
        <f t="shared" si="125"/>
        <v>86.177285318559555</v>
      </c>
      <c r="F3609" s="77">
        <v>3.76</v>
      </c>
      <c r="G3609" s="77">
        <v>0</v>
      </c>
      <c r="H3609" s="77">
        <v>0</v>
      </c>
      <c r="J3609" s="77">
        <f t="shared" si="124"/>
        <v>3.76</v>
      </c>
      <c r="K3609" s="103">
        <v>4.8099999999999996</v>
      </c>
      <c r="L3609" s="104">
        <v>1.87</v>
      </c>
      <c r="M3609" s="105">
        <v>0</v>
      </c>
      <c r="N3609" s="76">
        <f t="shared" si="122"/>
        <v>5.5199999999999907</v>
      </c>
    </row>
    <row r="3610" spans="1:14" x14ac:dyDescent="0.25">
      <c r="A3610" s="100">
        <v>2570</v>
      </c>
      <c r="B3610" s="107">
        <v>36173</v>
      </c>
      <c r="C3610" s="121">
        <v>433.78</v>
      </c>
      <c r="D3610" s="122">
        <v>623.96</v>
      </c>
      <c r="E3610" s="122">
        <f t="shared" si="125"/>
        <v>86.421052631578959</v>
      </c>
      <c r="F3610" s="77">
        <v>4.8099999999999996</v>
      </c>
      <c r="G3610" s="77">
        <v>0</v>
      </c>
      <c r="H3610" s="77">
        <v>0</v>
      </c>
      <c r="J3610" s="77">
        <f t="shared" si="124"/>
        <v>4.8099999999999996</v>
      </c>
      <c r="K3610" s="103">
        <v>4.95</v>
      </c>
      <c r="L3610" s="104">
        <v>2.4500000000000002</v>
      </c>
      <c r="M3610" s="105">
        <v>0</v>
      </c>
      <c r="N3610" s="76">
        <f t="shared" si="122"/>
        <v>4.8099999999999996</v>
      </c>
    </row>
    <row r="3611" spans="1:14" x14ac:dyDescent="0.25">
      <c r="A3611" s="100">
        <v>2571</v>
      </c>
      <c r="B3611" s="107">
        <v>36174</v>
      </c>
      <c r="C3611" s="121">
        <v>433.78</v>
      </c>
      <c r="D3611" s="122">
        <v>623.96</v>
      </c>
      <c r="E3611" s="122">
        <f t="shared" si="125"/>
        <v>86.421052631578959</v>
      </c>
      <c r="F3611" s="77">
        <v>4.3</v>
      </c>
      <c r="G3611" s="77">
        <v>0</v>
      </c>
      <c r="H3611" s="77">
        <v>0</v>
      </c>
      <c r="J3611" s="77">
        <f t="shared" si="124"/>
        <v>4.3</v>
      </c>
      <c r="K3611" s="103">
        <v>4.2</v>
      </c>
      <c r="L3611" s="104">
        <v>2.2200000000000002</v>
      </c>
      <c r="M3611" s="105">
        <v>0</v>
      </c>
      <c r="N3611" s="76">
        <f t="shared" si="122"/>
        <v>4.9499999999999771</v>
      </c>
    </row>
    <row r="3612" spans="1:14" x14ac:dyDescent="0.25">
      <c r="A3612" s="100">
        <v>2572</v>
      </c>
      <c r="B3612" s="107">
        <v>36175</v>
      </c>
      <c r="C3612" s="121">
        <v>433.81</v>
      </c>
      <c r="D3612" s="122">
        <v>624.61</v>
      </c>
      <c r="E3612" s="122">
        <f t="shared" si="125"/>
        <v>86.511080332409975</v>
      </c>
      <c r="F3612" s="77">
        <v>3.99</v>
      </c>
      <c r="G3612" s="77">
        <v>0</v>
      </c>
      <c r="H3612" s="77">
        <v>0</v>
      </c>
      <c r="J3612" s="77">
        <f t="shared" si="124"/>
        <v>3.99</v>
      </c>
      <c r="K3612" s="103">
        <v>5.58</v>
      </c>
      <c r="L3612" s="104">
        <v>1.97</v>
      </c>
      <c r="M3612" s="105">
        <v>0</v>
      </c>
      <c r="N3612" s="76">
        <f t="shared" si="122"/>
        <v>4.2000000000000366</v>
      </c>
    </row>
    <row r="3613" spans="1:14" x14ac:dyDescent="0.25">
      <c r="A3613" s="100">
        <v>2573</v>
      </c>
      <c r="B3613" s="107">
        <v>36176</v>
      </c>
      <c r="C3613" s="121">
        <v>433.82</v>
      </c>
      <c r="D3613" s="122">
        <v>624.82000000000005</v>
      </c>
      <c r="E3613" s="122">
        <f t="shared" si="125"/>
        <v>86.540166204986164</v>
      </c>
      <c r="F3613" s="77">
        <v>3.9</v>
      </c>
      <c r="G3613" s="77">
        <v>0</v>
      </c>
      <c r="H3613" s="77">
        <v>0</v>
      </c>
      <c r="J3613" s="77">
        <f t="shared" si="124"/>
        <v>3.9</v>
      </c>
      <c r="K3613" s="103">
        <v>12.18</v>
      </c>
      <c r="L3613" s="104">
        <v>1.9</v>
      </c>
      <c r="M3613" s="105">
        <v>3</v>
      </c>
      <c r="N3613" s="76">
        <f t="shared" si="122"/>
        <v>5.5799999999999503</v>
      </c>
    </row>
    <row r="3614" spans="1:14" x14ac:dyDescent="0.25">
      <c r="A3614" s="100">
        <v>2574</v>
      </c>
      <c r="B3614" s="107">
        <v>36177</v>
      </c>
      <c r="C3614" s="121">
        <v>433.9</v>
      </c>
      <c r="D3614" s="122">
        <v>626.5</v>
      </c>
      <c r="E3614" s="122">
        <f t="shared" si="125"/>
        <v>86.772853185595565</v>
      </c>
      <c r="F3614" s="77">
        <v>3.64</v>
      </c>
      <c r="G3614" s="77">
        <v>0</v>
      </c>
      <c r="H3614" s="77">
        <v>0</v>
      </c>
      <c r="J3614" s="77">
        <f t="shared" si="124"/>
        <v>3.64</v>
      </c>
      <c r="K3614" s="103">
        <v>15.54</v>
      </c>
      <c r="L3614" s="104">
        <v>1.85</v>
      </c>
      <c r="M3614" s="105">
        <v>59.5</v>
      </c>
      <c r="N3614" s="76">
        <f t="shared" si="122"/>
        <v>12.13000000000001</v>
      </c>
    </row>
    <row r="3615" spans="1:14" x14ac:dyDescent="0.25">
      <c r="A3615" s="100">
        <v>2575</v>
      </c>
      <c r="B3615" s="107">
        <v>36178</v>
      </c>
      <c r="C3615" s="121">
        <v>434.29</v>
      </c>
      <c r="D3615" s="122">
        <v>634.99</v>
      </c>
      <c r="E3615" s="122">
        <f t="shared" si="125"/>
        <v>87.948753462603875</v>
      </c>
      <c r="F3615" s="77">
        <v>4.45</v>
      </c>
      <c r="G3615" s="77">
        <v>0</v>
      </c>
      <c r="H3615" s="77">
        <v>0</v>
      </c>
      <c r="J3615" s="77">
        <f t="shared" si="124"/>
        <v>4.45</v>
      </c>
      <c r="K3615" s="103">
        <v>22.69</v>
      </c>
      <c r="L3615" s="104">
        <v>2.17</v>
      </c>
      <c r="M3615" s="105">
        <v>30.5</v>
      </c>
      <c r="N3615" s="76">
        <f t="shared" si="122"/>
        <v>15.540000000000031</v>
      </c>
    </row>
    <row r="3616" spans="1:14" x14ac:dyDescent="0.25">
      <c r="A3616" s="100">
        <v>2576</v>
      </c>
      <c r="B3616" s="107">
        <v>36179</v>
      </c>
      <c r="C3616" s="121">
        <v>434.79</v>
      </c>
      <c r="D3616" s="122">
        <v>646.08000000000004</v>
      </c>
      <c r="E3616" s="122">
        <f t="shared" si="125"/>
        <v>89.48476454293629</v>
      </c>
      <c r="F3616" s="77">
        <v>4.2699999999999996</v>
      </c>
      <c r="G3616" s="77">
        <v>0</v>
      </c>
      <c r="H3616" s="77">
        <v>0</v>
      </c>
      <c r="J3616" s="77">
        <f t="shared" si="124"/>
        <v>4.2699999999999996</v>
      </c>
      <c r="K3616" s="103">
        <v>27.04</v>
      </c>
      <c r="L3616" s="104">
        <v>2.17</v>
      </c>
      <c r="M3616" s="105">
        <v>44.7</v>
      </c>
      <c r="N3616" s="76">
        <f t="shared" si="122"/>
        <v>4.6899999999999586</v>
      </c>
    </row>
    <row r="3617" spans="1:14" x14ac:dyDescent="0.25">
      <c r="A3617" s="100">
        <v>2577</v>
      </c>
      <c r="B3617" s="107">
        <v>36180</v>
      </c>
      <c r="C3617" s="121">
        <v>435.6</v>
      </c>
      <c r="D3617" s="122">
        <v>646.5</v>
      </c>
      <c r="E3617" s="122">
        <f t="shared" si="125"/>
        <v>89.542936288088654</v>
      </c>
      <c r="F3617" s="77">
        <v>4.38</v>
      </c>
      <c r="G3617" s="77">
        <v>0</v>
      </c>
      <c r="H3617" s="77">
        <v>0</v>
      </c>
      <c r="J3617" s="77">
        <f t="shared" si="124"/>
        <v>4.38</v>
      </c>
      <c r="K3617" s="103">
        <v>15.9</v>
      </c>
      <c r="L3617" s="104">
        <v>2.69</v>
      </c>
      <c r="M3617" s="105">
        <v>50.5</v>
      </c>
      <c r="N3617" s="76">
        <f t="shared" si="122"/>
        <v>44.439999999999948</v>
      </c>
    </row>
    <row r="3618" spans="1:14" x14ac:dyDescent="0.25">
      <c r="A3618" s="100">
        <v>2578</v>
      </c>
      <c r="B3618" s="107">
        <v>36181</v>
      </c>
      <c r="C3618" s="121">
        <v>436.53</v>
      </c>
      <c r="D3618" s="122">
        <v>686.56</v>
      </c>
      <c r="E3618" s="122">
        <f t="shared" si="125"/>
        <v>95.091412742382261</v>
      </c>
      <c r="F3618" s="77">
        <v>7.74</v>
      </c>
      <c r="G3618" s="77">
        <v>0</v>
      </c>
      <c r="H3618" s="77">
        <v>0</v>
      </c>
      <c r="J3618" s="77">
        <f t="shared" si="124"/>
        <v>7.74</v>
      </c>
      <c r="K3618" s="103">
        <v>11.57</v>
      </c>
      <c r="L3618" s="104">
        <v>4.2300000000000004</v>
      </c>
      <c r="M3618" s="105">
        <v>0</v>
      </c>
      <c r="N3618" s="76">
        <f t="shared" si="122"/>
        <v>15.900000000000082</v>
      </c>
    </row>
    <row r="3619" spans="1:14" x14ac:dyDescent="0.25">
      <c r="A3619" s="100">
        <v>2579</v>
      </c>
      <c r="B3619" s="107">
        <v>36182</v>
      </c>
      <c r="C3619" s="121">
        <v>436.88</v>
      </c>
      <c r="D3619" s="122">
        <v>694.72</v>
      </c>
      <c r="E3619" s="122">
        <f t="shared" si="125"/>
        <v>96.221606648199455</v>
      </c>
      <c r="F3619" s="77">
        <v>7.93</v>
      </c>
      <c r="G3619" s="77">
        <v>0</v>
      </c>
      <c r="H3619" s="77">
        <v>0</v>
      </c>
      <c r="J3619" s="77">
        <f t="shared" si="124"/>
        <v>7.93</v>
      </c>
      <c r="K3619" s="103">
        <v>7.61</v>
      </c>
      <c r="L3619" s="104">
        <v>4.22</v>
      </c>
      <c r="M3619" s="105">
        <v>0</v>
      </c>
      <c r="N3619" s="76">
        <f t="shared" si="122"/>
        <v>11.530000000000022</v>
      </c>
    </row>
    <row r="3620" spans="1:14" x14ac:dyDescent="0.25">
      <c r="A3620" s="100">
        <v>2580</v>
      </c>
      <c r="B3620" s="107">
        <v>36183</v>
      </c>
      <c r="C3620" s="121">
        <v>437.03</v>
      </c>
      <c r="D3620" s="122">
        <v>698.32</v>
      </c>
      <c r="E3620" s="122">
        <f t="shared" si="125"/>
        <v>96.720221606648209</v>
      </c>
      <c r="F3620" s="77">
        <v>8.09</v>
      </c>
      <c r="G3620" s="77">
        <v>0</v>
      </c>
      <c r="H3620" s="77">
        <v>0</v>
      </c>
      <c r="J3620" s="77">
        <f t="shared" si="124"/>
        <v>8.09</v>
      </c>
      <c r="K3620" s="103">
        <v>6.56</v>
      </c>
      <c r="L3620" s="104">
        <v>6.35</v>
      </c>
      <c r="M3620" s="105">
        <v>0</v>
      </c>
      <c r="N3620" s="76">
        <f t="shared" si="122"/>
        <v>7.6099999999999817</v>
      </c>
    </row>
    <row r="3621" spans="1:14" x14ac:dyDescent="0.25">
      <c r="A3621" s="100">
        <v>2581</v>
      </c>
      <c r="B3621" s="107">
        <v>36184</v>
      </c>
      <c r="C3621" s="121">
        <v>437.01</v>
      </c>
      <c r="D3621" s="122">
        <v>697.84</v>
      </c>
      <c r="E3621" s="122">
        <f t="shared" si="125"/>
        <v>96.653739612188375</v>
      </c>
      <c r="F3621" s="77">
        <v>7.52</v>
      </c>
      <c r="G3621" s="77">
        <v>0</v>
      </c>
      <c r="H3621" s="77">
        <v>0</v>
      </c>
      <c r="J3621" s="77">
        <f t="shared" si="124"/>
        <v>7.52</v>
      </c>
      <c r="K3621" s="103">
        <v>5.81</v>
      </c>
      <c r="L3621" s="104">
        <v>4.09</v>
      </c>
      <c r="M3621" s="105">
        <v>0</v>
      </c>
      <c r="N3621" s="76">
        <f t="shared" si="122"/>
        <v>6.5599999999999632</v>
      </c>
    </row>
    <row r="3622" spans="1:14" x14ac:dyDescent="0.25">
      <c r="A3622" s="100">
        <v>2582</v>
      </c>
      <c r="B3622" s="107">
        <v>36185</v>
      </c>
      <c r="C3622" s="121">
        <v>436.97</v>
      </c>
      <c r="D3622" s="122">
        <v>696.88</v>
      </c>
      <c r="E3622" s="122">
        <f t="shared" si="125"/>
        <v>96.52077562326869</v>
      </c>
      <c r="F3622" s="77">
        <v>6.53</v>
      </c>
      <c r="G3622" s="77">
        <v>0</v>
      </c>
      <c r="H3622" s="77">
        <v>0</v>
      </c>
      <c r="J3622" s="77">
        <f t="shared" si="124"/>
        <v>6.53</v>
      </c>
      <c r="K3622" s="103">
        <v>5.37</v>
      </c>
      <c r="L3622" s="104">
        <v>3.27</v>
      </c>
      <c r="M3622" s="105">
        <v>0</v>
      </c>
      <c r="N3622" s="76">
        <f t="shared" si="122"/>
        <v>5.809999999999973</v>
      </c>
    </row>
    <row r="3623" spans="1:14" x14ac:dyDescent="0.25">
      <c r="A3623" s="100">
        <v>2583</v>
      </c>
      <c r="B3623" s="107">
        <v>36186</v>
      </c>
      <c r="C3623" s="121">
        <v>436.94</v>
      </c>
      <c r="D3623" s="122">
        <v>696.16</v>
      </c>
      <c r="E3623" s="122">
        <f t="shared" si="125"/>
        <v>96.421052631578945</v>
      </c>
      <c r="F3623" s="77">
        <v>5.13</v>
      </c>
      <c r="G3623" s="77">
        <v>0</v>
      </c>
      <c r="H3623" s="77">
        <v>0</v>
      </c>
      <c r="J3623" s="77">
        <f t="shared" si="124"/>
        <v>5.13</v>
      </c>
      <c r="K3623" s="103">
        <v>5.37</v>
      </c>
      <c r="L3623" s="104">
        <v>2.82</v>
      </c>
      <c r="M3623" s="105">
        <v>0</v>
      </c>
      <c r="N3623" s="76">
        <f t="shared" si="122"/>
        <v>5.370000000000009</v>
      </c>
    </row>
    <row r="3624" spans="1:14" x14ac:dyDescent="0.25">
      <c r="A3624" s="100">
        <v>2584</v>
      </c>
      <c r="B3624" s="107">
        <v>36187</v>
      </c>
      <c r="C3624" s="121">
        <v>436.95</v>
      </c>
      <c r="D3624" s="122">
        <v>696.4</v>
      </c>
      <c r="E3624" s="122">
        <f t="shared" si="125"/>
        <v>96.45429362880887</v>
      </c>
      <c r="F3624" s="77">
        <v>4.47</v>
      </c>
      <c r="G3624" s="77">
        <v>0</v>
      </c>
      <c r="H3624" s="77">
        <v>0</v>
      </c>
      <c r="J3624" s="77">
        <f t="shared" si="124"/>
        <v>4.47</v>
      </c>
      <c r="K3624" s="103">
        <v>4.0999999999999996</v>
      </c>
      <c r="L3624" s="104">
        <v>1.92</v>
      </c>
      <c r="M3624" s="105">
        <v>0</v>
      </c>
      <c r="N3624" s="76">
        <f t="shared" si="122"/>
        <v>-45.41</v>
      </c>
    </row>
    <row r="3625" spans="1:14" x14ac:dyDescent="0.25">
      <c r="A3625" s="100">
        <v>2585</v>
      </c>
      <c r="B3625" s="107">
        <v>36188</v>
      </c>
      <c r="C3625" s="121">
        <v>436.97</v>
      </c>
      <c r="D3625" s="122">
        <v>646.52</v>
      </c>
      <c r="E3625" s="122">
        <f t="shared" si="125"/>
        <v>89.54570637119113</v>
      </c>
      <c r="F3625" s="77">
        <v>4.47</v>
      </c>
      <c r="G3625" s="77">
        <v>0</v>
      </c>
      <c r="H3625" s="77">
        <v>0</v>
      </c>
      <c r="J3625" s="77">
        <f t="shared" si="124"/>
        <v>4.47</v>
      </c>
      <c r="K3625" s="103">
        <v>3.52</v>
      </c>
      <c r="L3625" s="104">
        <v>2.62</v>
      </c>
      <c r="M3625" s="105">
        <v>0</v>
      </c>
      <c r="N3625" s="76">
        <f t="shared" si="122"/>
        <v>53.629999999999967</v>
      </c>
    </row>
    <row r="3626" spans="1:14" x14ac:dyDescent="0.25">
      <c r="A3626" s="100">
        <v>2586</v>
      </c>
      <c r="B3626" s="107">
        <v>36189</v>
      </c>
      <c r="C3626" s="121">
        <v>436.92</v>
      </c>
      <c r="D3626" s="122">
        <v>695.68</v>
      </c>
      <c r="E3626" s="122">
        <f t="shared" si="125"/>
        <v>96.35457063711911</v>
      </c>
      <c r="F3626" s="77">
        <v>4.22</v>
      </c>
      <c r="G3626" s="77">
        <v>0</v>
      </c>
      <c r="H3626" s="77">
        <v>0</v>
      </c>
      <c r="J3626" s="77">
        <f t="shared" si="124"/>
        <v>4.22</v>
      </c>
      <c r="K3626" s="103">
        <v>3.02</v>
      </c>
      <c r="L3626" s="104">
        <v>2.44</v>
      </c>
      <c r="M3626" s="105">
        <v>0</v>
      </c>
      <c r="N3626" s="76">
        <f t="shared" si="122"/>
        <v>3.020000000000068</v>
      </c>
    </row>
    <row r="3627" spans="1:14" x14ac:dyDescent="0.25">
      <c r="A3627" s="100">
        <v>2587</v>
      </c>
      <c r="B3627" s="107">
        <v>36190</v>
      </c>
      <c r="C3627" s="121">
        <v>436.87</v>
      </c>
      <c r="D3627" s="122">
        <v>694.48</v>
      </c>
      <c r="E3627" s="122">
        <f t="shared" si="125"/>
        <v>96.18836565096953</v>
      </c>
      <c r="F3627" s="77">
        <v>4.47</v>
      </c>
      <c r="G3627" s="77">
        <v>0</v>
      </c>
      <c r="H3627" s="77">
        <v>0</v>
      </c>
      <c r="J3627" s="77">
        <f t="shared" si="124"/>
        <v>4.47</v>
      </c>
      <c r="K3627" s="103">
        <v>3.75</v>
      </c>
      <c r="L3627" s="104">
        <v>2.44</v>
      </c>
      <c r="M3627" s="105">
        <v>0</v>
      </c>
      <c r="N3627" s="76">
        <f t="shared" si="122"/>
        <v>3.7499999999999725</v>
      </c>
    </row>
    <row r="3628" spans="1:14" x14ac:dyDescent="0.25">
      <c r="A3628" s="100">
        <v>2588</v>
      </c>
      <c r="B3628" s="107">
        <v>36191</v>
      </c>
      <c r="C3628" s="121">
        <v>436.84</v>
      </c>
      <c r="D3628" s="122">
        <v>693.76</v>
      </c>
      <c r="E3628" s="122">
        <f t="shared" si="125"/>
        <v>96.08864265927977</v>
      </c>
      <c r="F3628" s="77">
        <v>3.3</v>
      </c>
      <c r="G3628" s="77">
        <v>0</v>
      </c>
      <c r="H3628" s="77">
        <v>0</v>
      </c>
      <c r="J3628" s="77">
        <f t="shared" si="124"/>
        <v>3.3</v>
      </c>
      <c r="K3628" s="103">
        <v>2.58</v>
      </c>
      <c r="L3628" s="104">
        <v>1.44</v>
      </c>
      <c r="M3628" s="105">
        <v>0</v>
      </c>
      <c r="N3628" s="76">
        <f t="shared" si="122"/>
        <v>2.5799999999999725</v>
      </c>
    </row>
    <row r="3629" spans="1:14" x14ac:dyDescent="0.25">
      <c r="A3629" s="100">
        <v>2589</v>
      </c>
      <c r="B3629" s="107">
        <v>36192</v>
      </c>
      <c r="C3629" s="121">
        <v>436.81</v>
      </c>
      <c r="D3629" s="122">
        <v>693.04</v>
      </c>
      <c r="E3629" s="122">
        <f t="shared" si="125"/>
        <v>95.988919667590025</v>
      </c>
      <c r="F3629" s="77">
        <v>4.83</v>
      </c>
      <c r="G3629" s="77">
        <v>0</v>
      </c>
      <c r="H3629" s="77">
        <v>0</v>
      </c>
      <c r="J3629" s="77">
        <f t="shared" si="124"/>
        <v>4.83</v>
      </c>
      <c r="K3629" s="103">
        <v>1.96</v>
      </c>
      <c r="L3629" s="104">
        <v>2.54</v>
      </c>
      <c r="M3629" s="105">
        <v>0</v>
      </c>
      <c r="N3629" s="76">
        <f t="shared" si="122"/>
        <v>1.9599999999999955</v>
      </c>
    </row>
    <row r="3630" spans="1:14" x14ac:dyDescent="0.25">
      <c r="A3630" s="100">
        <v>2590</v>
      </c>
      <c r="B3630" s="107">
        <v>36193</v>
      </c>
      <c r="C3630" s="121">
        <v>436.69</v>
      </c>
      <c r="D3630" s="122">
        <v>690.17</v>
      </c>
      <c r="E3630" s="122">
        <f t="shared" si="125"/>
        <v>95.591412742382261</v>
      </c>
      <c r="F3630" s="77">
        <v>4.82</v>
      </c>
      <c r="G3630" s="77">
        <v>0</v>
      </c>
      <c r="H3630" s="77">
        <v>0</v>
      </c>
      <c r="J3630" s="77">
        <f t="shared" si="124"/>
        <v>4.82</v>
      </c>
      <c r="K3630" s="103">
        <v>5.24</v>
      </c>
      <c r="L3630" s="104">
        <v>2.87</v>
      </c>
      <c r="M3630" s="105">
        <v>8</v>
      </c>
      <c r="N3630" s="76">
        <f t="shared" si="122"/>
        <v>5.2900000000000276</v>
      </c>
    </row>
    <row r="3631" spans="1:14" x14ac:dyDescent="0.25">
      <c r="A3631" s="100">
        <v>2591</v>
      </c>
      <c r="B3631" s="107">
        <v>36194</v>
      </c>
      <c r="C3631" s="121">
        <v>436.71</v>
      </c>
      <c r="D3631" s="122">
        <v>690.64</v>
      </c>
      <c r="E3631" s="122">
        <f t="shared" si="125"/>
        <v>95.656509695290865</v>
      </c>
      <c r="F3631" s="77">
        <v>3.69</v>
      </c>
      <c r="G3631" s="77">
        <v>0</v>
      </c>
      <c r="H3631" s="77">
        <v>0</v>
      </c>
      <c r="J3631" s="77">
        <f t="shared" si="124"/>
        <v>3.69</v>
      </c>
      <c r="K3631" s="103">
        <v>6.33</v>
      </c>
      <c r="L3631" s="104">
        <v>1.78</v>
      </c>
      <c r="M3631" s="105">
        <v>0</v>
      </c>
      <c r="N3631" s="76">
        <f t="shared" si="122"/>
        <v>6.3299999999999859</v>
      </c>
    </row>
    <row r="3632" spans="1:14" x14ac:dyDescent="0.25">
      <c r="A3632" s="100">
        <v>2592</v>
      </c>
      <c r="B3632" s="107">
        <v>36195</v>
      </c>
      <c r="C3632" s="121">
        <v>436.82</v>
      </c>
      <c r="D3632" s="122">
        <v>693.28</v>
      </c>
      <c r="E3632" s="122">
        <f t="shared" si="125"/>
        <v>96.02216066481995</v>
      </c>
      <c r="F3632" s="77">
        <v>3.15</v>
      </c>
      <c r="G3632" s="77">
        <v>0</v>
      </c>
      <c r="H3632" s="77">
        <v>0</v>
      </c>
      <c r="J3632" s="77">
        <f t="shared" si="124"/>
        <v>3.15</v>
      </c>
      <c r="K3632" s="103">
        <v>3.15</v>
      </c>
      <c r="L3632" s="104">
        <v>1.59</v>
      </c>
      <c r="M3632" s="105">
        <v>0</v>
      </c>
      <c r="N3632" s="76">
        <f t="shared" si="122"/>
        <v>3.15</v>
      </c>
    </row>
    <row r="3633" spans="1:14" x14ac:dyDescent="0.25">
      <c r="A3633" s="100">
        <v>2593</v>
      </c>
      <c r="B3633" s="107">
        <v>36196</v>
      </c>
      <c r="C3633" s="121">
        <v>436.82</v>
      </c>
      <c r="D3633" s="122">
        <v>693.28</v>
      </c>
      <c r="E3633" s="122">
        <f t="shared" si="125"/>
        <v>96.02216066481995</v>
      </c>
      <c r="F3633" s="77">
        <v>4.24</v>
      </c>
      <c r="G3633" s="77">
        <v>0</v>
      </c>
      <c r="H3633" s="77">
        <v>0</v>
      </c>
      <c r="J3633" s="77">
        <f t="shared" si="124"/>
        <v>4.24</v>
      </c>
      <c r="K3633" s="103">
        <v>2.08</v>
      </c>
      <c r="L3633" s="104">
        <v>2.12</v>
      </c>
      <c r="M3633" s="105">
        <v>12.3</v>
      </c>
      <c r="N3633" s="76">
        <f t="shared" si="122"/>
        <v>2.080000000000032</v>
      </c>
    </row>
    <row r="3634" spans="1:14" x14ac:dyDescent="0.25">
      <c r="A3634" s="100">
        <v>2594</v>
      </c>
      <c r="B3634" s="107">
        <v>36197</v>
      </c>
      <c r="C3634" s="121">
        <v>436.73</v>
      </c>
      <c r="D3634" s="122">
        <v>691.12</v>
      </c>
      <c r="E3634" s="122">
        <f t="shared" si="125"/>
        <v>95.722991689750685</v>
      </c>
      <c r="F3634" s="77">
        <v>4.96</v>
      </c>
      <c r="G3634" s="77">
        <v>0</v>
      </c>
      <c r="H3634" s="77">
        <v>0</v>
      </c>
      <c r="J3634" s="77">
        <f t="shared" si="124"/>
        <v>4.96</v>
      </c>
      <c r="K3634" s="103">
        <v>4.4800000000000004</v>
      </c>
      <c r="L3634" s="104">
        <v>2.57</v>
      </c>
      <c r="M3634" s="105">
        <v>6.6</v>
      </c>
      <c r="N3634" s="76">
        <f t="shared" si="122"/>
        <v>4.4799999999999818</v>
      </c>
    </row>
    <row r="3635" spans="1:14" x14ac:dyDescent="0.25">
      <c r="A3635" s="100">
        <v>2595</v>
      </c>
      <c r="B3635" s="107">
        <v>36198</v>
      </c>
      <c r="C3635" s="121">
        <v>436.71</v>
      </c>
      <c r="D3635" s="122">
        <v>690.64</v>
      </c>
      <c r="E3635" s="122">
        <f t="shared" si="125"/>
        <v>95.656509695290865</v>
      </c>
      <c r="F3635" s="77">
        <v>3.76</v>
      </c>
      <c r="G3635" s="77">
        <v>0</v>
      </c>
      <c r="H3635" s="77">
        <v>0</v>
      </c>
      <c r="J3635" s="77">
        <f t="shared" si="124"/>
        <v>3.76</v>
      </c>
      <c r="K3635" s="103">
        <v>3.06</v>
      </c>
      <c r="L3635" s="104">
        <v>2.89</v>
      </c>
      <c r="M3635" s="105">
        <v>5.3</v>
      </c>
      <c r="N3635" s="76">
        <f t="shared" si="122"/>
        <v>3.060000000000068</v>
      </c>
    </row>
    <row r="3636" spans="1:14" x14ac:dyDescent="0.25">
      <c r="A3636" s="100">
        <v>2596</v>
      </c>
      <c r="B3636" s="107">
        <v>36199</v>
      </c>
      <c r="C3636" s="121">
        <v>436.68</v>
      </c>
      <c r="D3636" s="122">
        <v>689.94</v>
      </c>
      <c r="E3636" s="122">
        <f t="shared" si="125"/>
        <v>95.55955678670361</v>
      </c>
      <c r="F3636" s="77">
        <v>4.4800000000000004</v>
      </c>
      <c r="G3636" s="77">
        <v>0</v>
      </c>
      <c r="H3636" s="77">
        <v>0</v>
      </c>
      <c r="J3636" s="77">
        <f t="shared" si="124"/>
        <v>4.4800000000000004</v>
      </c>
      <c r="K3636" s="103">
        <v>4.71</v>
      </c>
      <c r="L3636" s="104">
        <v>2.2000000000000002</v>
      </c>
      <c r="M3636" s="105">
        <v>6.3</v>
      </c>
      <c r="N3636" s="76">
        <f t="shared" si="122"/>
        <v>4.7099999999999049</v>
      </c>
    </row>
    <row r="3637" spans="1:14" x14ac:dyDescent="0.25">
      <c r="A3637" s="100">
        <v>2597</v>
      </c>
      <c r="B3637" s="107">
        <v>36200</v>
      </c>
      <c r="C3637" s="121">
        <v>436.69</v>
      </c>
      <c r="D3637" s="122">
        <v>690.17</v>
      </c>
      <c r="E3637" s="122">
        <f t="shared" si="125"/>
        <v>95.591412742382261</v>
      </c>
      <c r="F3637" s="77">
        <v>4.47</v>
      </c>
      <c r="G3637" s="77">
        <v>0</v>
      </c>
      <c r="H3637" s="77">
        <v>0</v>
      </c>
      <c r="J3637" s="77">
        <f t="shared" si="124"/>
        <v>4.47</v>
      </c>
      <c r="K3637" s="103">
        <v>3.55</v>
      </c>
      <c r="L3637" s="104">
        <v>2.17</v>
      </c>
      <c r="M3637" s="105">
        <v>0</v>
      </c>
      <c r="N3637" s="76">
        <f t="shared" si="122"/>
        <v>3.5500000000000407</v>
      </c>
    </row>
    <row r="3638" spans="1:14" x14ac:dyDescent="0.25">
      <c r="A3638" s="100">
        <v>2598</v>
      </c>
      <c r="B3638" s="107">
        <v>36201</v>
      </c>
      <c r="C3638" s="121">
        <v>436.65</v>
      </c>
      <c r="D3638" s="122">
        <v>689.25</v>
      </c>
      <c r="E3638" s="122">
        <f t="shared" si="125"/>
        <v>95.463988919667585</v>
      </c>
      <c r="F3638" s="77">
        <v>5.18</v>
      </c>
      <c r="G3638" s="77">
        <v>0</v>
      </c>
      <c r="H3638" s="77">
        <v>0</v>
      </c>
      <c r="J3638" s="77">
        <f t="shared" si="124"/>
        <v>5.18</v>
      </c>
      <c r="K3638" s="103">
        <v>2.4900000000000002</v>
      </c>
      <c r="L3638" s="104">
        <v>2.78</v>
      </c>
      <c r="M3638" s="105">
        <v>0</v>
      </c>
      <c r="N3638" s="76">
        <f t="shared" si="122"/>
        <v>2.4899999999999451</v>
      </c>
    </row>
    <row r="3639" spans="1:14" x14ac:dyDescent="0.25">
      <c r="A3639" s="100">
        <v>2599</v>
      </c>
      <c r="B3639" s="107">
        <v>36202</v>
      </c>
      <c r="C3639" s="121">
        <v>436.53</v>
      </c>
      <c r="D3639" s="122">
        <v>686.56</v>
      </c>
      <c r="E3639" s="122">
        <f t="shared" si="125"/>
        <v>95.091412742382261</v>
      </c>
      <c r="F3639" s="77">
        <v>5.87</v>
      </c>
      <c r="G3639" s="77">
        <v>0</v>
      </c>
      <c r="H3639" s="77">
        <v>0</v>
      </c>
      <c r="J3639" s="77">
        <f t="shared" si="124"/>
        <v>5.87</v>
      </c>
      <c r="K3639" s="103">
        <v>1.17</v>
      </c>
      <c r="L3639" s="104">
        <v>3.07</v>
      </c>
      <c r="M3639" s="105">
        <v>0</v>
      </c>
      <c r="N3639" s="76">
        <f t="shared" si="122"/>
        <v>1.1700000000000683</v>
      </c>
    </row>
    <row r="3640" spans="1:14" x14ac:dyDescent="0.25">
      <c r="A3640" s="100">
        <v>2600</v>
      </c>
      <c r="B3640" s="107">
        <v>36203</v>
      </c>
      <c r="C3640" s="121">
        <v>436.34</v>
      </c>
      <c r="D3640" s="122">
        <v>681.86</v>
      </c>
      <c r="E3640" s="122">
        <f t="shared" si="125"/>
        <v>94.440443213296405</v>
      </c>
      <c r="F3640" s="77">
        <v>4.0599999999999996</v>
      </c>
      <c r="G3640" s="77">
        <v>0</v>
      </c>
      <c r="H3640" s="77">
        <v>0</v>
      </c>
      <c r="J3640" s="77">
        <f t="shared" si="124"/>
        <v>4.0599999999999996</v>
      </c>
      <c r="K3640" s="103">
        <v>2.87</v>
      </c>
      <c r="L3640" s="104">
        <v>1.01</v>
      </c>
      <c r="M3640" s="105">
        <v>0</v>
      </c>
      <c r="N3640" s="76">
        <f t="shared" si="122"/>
        <v>2.869999999999945</v>
      </c>
    </row>
    <row r="3641" spans="1:14" x14ac:dyDescent="0.25">
      <c r="A3641" s="100">
        <v>2601</v>
      </c>
      <c r="B3641" s="107">
        <v>36204</v>
      </c>
      <c r="C3641" s="121">
        <v>436.29</v>
      </c>
      <c r="D3641" s="122">
        <v>680.67</v>
      </c>
      <c r="E3641" s="122">
        <f t="shared" si="125"/>
        <v>94.275623268698055</v>
      </c>
      <c r="F3641" s="77">
        <v>5.14</v>
      </c>
      <c r="G3641" s="77">
        <v>0</v>
      </c>
      <c r="H3641" s="77">
        <v>0</v>
      </c>
      <c r="J3641" s="77">
        <f t="shared" si="124"/>
        <v>5.14</v>
      </c>
      <c r="K3641" s="103">
        <v>1.63</v>
      </c>
      <c r="L3641" s="104">
        <v>2.72</v>
      </c>
      <c r="M3641" s="105">
        <v>0</v>
      </c>
      <c r="N3641" s="76">
        <f t="shared" si="122"/>
        <v>1.6300000000000088</v>
      </c>
    </row>
    <row r="3642" spans="1:14" x14ac:dyDescent="0.25">
      <c r="A3642" s="100">
        <v>2602</v>
      </c>
      <c r="B3642" s="107">
        <v>36205</v>
      </c>
      <c r="C3642" s="121">
        <v>436.14</v>
      </c>
      <c r="D3642" s="122">
        <v>677.16</v>
      </c>
      <c r="E3642" s="122">
        <f t="shared" si="125"/>
        <v>93.78947368421052</v>
      </c>
      <c r="F3642" s="77">
        <v>5.83</v>
      </c>
      <c r="G3642" s="77">
        <v>0</v>
      </c>
      <c r="H3642" s="77">
        <v>0</v>
      </c>
      <c r="J3642" s="77">
        <f t="shared" si="124"/>
        <v>5.83</v>
      </c>
      <c r="K3642" s="103">
        <v>1.1299999999999999</v>
      </c>
      <c r="L3642" s="104">
        <v>3.69</v>
      </c>
      <c r="M3642" s="105">
        <v>0</v>
      </c>
      <c r="N3642" s="76">
        <f t="shared" si="122"/>
        <v>1.1300000000000683</v>
      </c>
    </row>
    <row r="3643" spans="1:14" x14ac:dyDescent="0.25">
      <c r="A3643" s="100">
        <v>2603</v>
      </c>
      <c r="B3643" s="107">
        <v>36206</v>
      </c>
      <c r="C3643" s="121">
        <v>435.94</v>
      </c>
      <c r="D3643" s="122">
        <v>672.46</v>
      </c>
      <c r="E3643" s="122">
        <f t="shared" si="125"/>
        <v>93.13850415512465</v>
      </c>
      <c r="F3643" s="77">
        <v>6.37</v>
      </c>
      <c r="G3643" s="77">
        <v>0</v>
      </c>
      <c r="H3643" s="77">
        <v>0</v>
      </c>
      <c r="J3643" s="77">
        <f t="shared" si="124"/>
        <v>6.37</v>
      </c>
      <c r="K3643" s="103">
        <v>1.27</v>
      </c>
      <c r="L3643" s="104">
        <v>3.39</v>
      </c>
      <c r="M3643" s="105">
        <v>0</v>
      </c>
      <c r="N3643" s="76">
        <f t="shared" si="122"/>
        <v>1.2699999999999774</v>
      </c>
    </row>
    <row r="3644" spans="1:14" x14ac:dyDescent="0.25">
      <c r="A3644" s="100">
        <v>2604</v>
      </c>
      <c r="B3644" s="107">
        <v>36207</v>
      </c>
      <c r="C3644" s="121">
        <v>435.72</v>
      </c>
      <c r="D3644" s="122">
        <v>667.36</v>
      </c>
      <c r="E3644" s="122">
        <f t="shared" si="125"/>
        <v>92.43213296398892</v>
      </c>
      <c r="F3644" s="77">
        <v>5.58</v>
      </c>
      <c r="G3644" s="77">
        <v>0</v>
      </c>
      <c r="H3644" s="77">
        <v>0</v>
      </c>
      <c r="J3644" s="77">
        <f t="shared" si="124"/>
        <v>5.58</v>
      </c>
      <c r="K3644" s="103">
        <v>1.57</v>
      </c>
      <c r="L3644" s="104">
        <v>2.69</v>
      </c>
      <c r="M3644" s="105">
        <v>0</v>
      </c>
      <c r="N3644" s="76">
        <f t="shared" si="122"/>
        <v>1.5700000000000092</v>
      </c>
    </row>
    <row r="3645" spans="1:14" x14ac:dyDescent="0.25">
      <c r="A3645" s="100">
        <v>2605</v>
      </c>
      <c r="B3645" s="107">
        <v>36208</v>
      </c>
      <c r="C3645" s="121">
        <v>435.55</v>
      </c>
      <c r="D3645" s="122">
        <v>663.35</v>
      </c>
      <c r="E3645" s="122">
        <f t="shared" si="125"/>
        <v>91.87673130193906</v>
      </c>
      <c r="F3645" s="77">
        <v>5.33</v>
      </c>
      <c r="G3645" s="77">
        <v>0</v>
      </c>
      <c r="H3645" s="77">
        <v>0</v>
      </c>
      <c r="J3645" s="77">
        <f t="shared" si="124"/>
        <v>5.33</v>
      </c>
      <c r="K3645" s="103">
        <v>1.42</v>
      </c>
      <c r="L3645" s="104">
        <v>2.81</v>
      </c>
      <c r="M3645" s="105">
        <v>3.6</v>
      </c>
      <c r="N3645" s="76">
        <f t="shared" si="122"/>
        <v>1.4200000000000319</v>
      </c>
    </row>
    <row r="3646" spans="1:14" x14ac:dyDescent="0.25">
      <c r="A3646" s="100">
        <v>2606</v>
      </c>
      <c r="B3646" s="107">
        <v>36209</v>
      </c>
      <c r="C3646" s="121">
        <v>435.38</v>
      </c>
      <c r="D3646" s="122">
        <v>659.44</v>
      </c>
      <c r="E3646" s="122">
        <f t="shared" si="125"/>
        <v>91.335180055401665</v>
      </c>
      <c r="F3646" s="77">
        <v>5.84</v>
      </c>
      <c r="G3646" s="77">
        <v>0</v>
      </c>
      <c r="H3646" s="77">
        <v>0</v>
      </c>
      <c r="J3646" s="77">
        <f t="shared" si="124"/>
        <v>5.84</v>
      </c>
      <c r="K3646" s="103">
        <v>6.76</v>
      </c>
      <c r="L3646" s="104">
        <v>3.26</v>
      </c>
      <c r="M3646" s="105">
        <v>40.799999999999997</v>
      </c>
      <c r="N3646" s="76">
        <f t="shared" si="122"/>
        <v>6.7599999999999589</v>
      </c>
    </row>
    <row r="3647" spans="1:14" x14ac:dyDescent="0.25">
      <c r="A3647" s="100">
        <v>2607</v>
      </c>
      <c r="B3647" s="107">
        <v>36210</v>
      </c>
      <c r="C3647" s="121">
        <v>435.42</v>
      </c>
      <c r="D3647" s="122">
        <v>660.36</v>
      </c>
      <c r="E3647" s="122">
        <f t="shared" si="125"/>
        <v>91.46260387811634</v>
      </c>
      <c r="F3647" s="77">
        <v>4.79</v>
      </c>
      <c r="G3647" s="77">
        <v>0</v>
      </c>
      <c r="H3647" s="77">
        <v>0</v>
      </c>
      <c r="J3647" s="77">
        <f t="shared" si="124"/>
        <v>4.79</v>
      </c>
      <c r="K3647" s="103">
        <v>4.79</v>
      </c>
      <c r="L3647" s="104">
        <v>2.63</v>
      </c>
      <c r="M3647" s="105">
        <v>0</v>
      </c>
      <c r="N3647" s="76">
        <f t="shared" si="122"/>
        <v>4.79</v>
      </c>
    </row>
    <row r="3648" spans="1:14" x14ac:dyDescent="0.25">
      <c r="A3648" s="100">
        <v>2608</v>
      </c>
      <c r="B3648" s="107">
        <v>36211</v>
      </c>
      <c r="C3648" s="121">
        <v>435.42</v>
      </c>
      <c r="D3648" s="122">
        <v>660.36</v>
      </c>
      <c r="E3648" s="122">
        <f t="shared" si="125"/>
        <v>91.46260387811634</v>
      </c>
      <c r="F3648" s="77">
        <v>4.22</v>
      </c>
      <c r="G3648" s="77">
        <v>0</v>
      </c>
      <c r="H3648" s="77">
        <v>0</v>
      </c>
      <c r="J3648" s="77">
        <f t="shared" si="124"/>
        <v>4.22</v>
      </c>
      <c r="K3648" s="103">
        <v>7.67</v>
      </c>
      <c r="L3648" s="104">
        <v>1.93</v>
      </c>
      <c r="M3648" s="105">
        <v>21</v>
      </c>
      <c r="N3648" s="76">
        <f t="shared" si="122"/>
        <v>7.6699999999999315</v>
      </c>
    </row>
    <row r="3649" spans="1:14" x14ac:dyDescent="0.25">
      <c r="A3649" s="100">
        <v>2609</v>
      </c>
      <c r="B3649" s="107">
        <v>36212</v>
      </c>
      <c r="C3649" s="121">
        <v>435.57</v>
      </c>
      <c r="D3649" s="122">
        <v>663.81</v>
      </c>
      <c r="E3649" s="122">
        <f t="shared" si="125"/>
        <v>91.94044321329639</v>
      </c>
      <c r="F3649" s="77">
        <v>2.34</v>
      </c>
      <c r="G3649" s="77">
        <v>0</v>
      </c>
      <c r="H3649" s="77">
        <v>0</v>
      </c>
      <c r="J3649" s="77">
        <f t="shared" si="124"/>
        <v>2.34</v>
      </c>
      <c r="K3649" s="103">
        <v>5.43</v>
      </c>
      <c r="L3649" s="104">
        <v>1.27</v>
      </c>
      <c r="M3649" s="105">
        <v>6</v>
      </c>
      <c r="N3649" s="76">
        <f t="shared" si="122"/>
        <v>5.4300000000000317</v>
      </c>
    </row>
    <row r="3650" spans="1:14" x14ac:dyDescent="0.25">
      <c r="A3650" s="100">
        <v>2610</v>
      </c>
      <c r="B3650" s="107">
        <v>36213</v>
      </c>
      <c r="C3650" s="121">
        <v>435.7</v>
      </c>
      <c r="D3650" s="122">
        <v>666.9</v>
      </c>
      <c r="E3650" s="122">
        <f t="shared" si="125"/>
        <v>92.368421052631575</v>
      </c>
      <c r="F3650" s="77">
        <v>3.3</v>
      </c>
      <c r="G3650" s="77">
        <v>0</v>
      </c>
      <c r="H3650" s="77">
        <v>0</v>
      </c>
      <c r="J3650" s="77">
        <f t="shared" si="124"/>
        <v>3.3</v>
      </c>
      <c r="K3650" s="103">
        <v>2.92</v>
      </c>
      <c r="L3650" s="104">
        <v>1.75</v>
      </c>
      <c r="M3650" s="105">
        <v>0</v>
      </c>
      <c r="N3650" s="76">
        <f t="shared" si="122"/>
        <v>2.8199999999999816</v>
      </c>
    </row>
    <row r="3651" spans="1:14" x14ac:dyDescent="0.25">
      <c r="A3651" s="100">
        <v>2611</v>
      </c>
      <c r="B3651" s="107">
        <v>36214</v>
      </c>
      <c r="C3651" s="121">
        <v>435.68</v>
      </c>
      <c r="D3651" s="122">
        <v>666.42</v>
      </c>
      <c r="E3651" s="122">
        <f t="shared" si="125"/>
        <v>92.30193905817174</v>
      </c>
      <c r="F3651" s="77">
        <v>4.1399999999999997</v>
      </c>
      <c r="G3651" s="77">
        <v>0</v>
      </c>
      <c r="H3651" s="77">
        <v>0</v>
      </c>
      <c r="J3651" s="77">
        <f t="shared" si="124"/>
        <v>4.1399999999999997</v>
      </c>
      <c r="K3651" s="103">
        <v>1.92</v>
      </c>
      <c r="L3651" s="104">
        <v>2.14</v>
      </c>
      <c r="M3651" s="105">
        <v>0</v>
      </c>
      <c r="N3651" s="76">
        <f t="shared" si="122"/>
        <v>2.2200000000000406</v>
      </c>
    </row>
    <row r="3652" spans="1:14" x14ac:dyDescent="0.25">
      <c r="A3652" s="100">
        <v>2612</v>
      </c>
      <c r="B3652" s="107">
        <v>36215</v>
      </c>
      <c r="C3652" s="121">
        <v>435.6</v>
      </c>
      <c r="D3652" s="122">
        <v>664.5</v>
      </c>
      <c r="E3652" s="122">
        <f t="shared" si="125"/>
        <v>92.036011080332415</v>
      </c>
      <c r="F3652" s="77">
        <v>4.46</v>
      </c>
      <c r="G3652" s="77">
        <v>0</v>
      </c>
      <c r="H3652" s="77">
        <v>0</v>
      </c>
      <c r="J3652" s="77">
        <f t="shared" si="124"/>
        <v>4.46</v>
      </c>
      <c r="K3652" s="103">
        <v>1.1599999999999999</v>
      </c>
      <c r="L3652" s="104">
        <v>2.4300000000000002</v>
      </c>
      <c r="M3652" s="105">
        <v>2.8</v>
      </c>
      <c r="N3652" s="76">
        <f t="shared" si="122"/>
        <v>2.1600000000000454</v>
      </c>
    </row>
    <row r="3653" spans="1:14" x14ac:dyDescent="0.25">
      <c r="A3653" s="100">
        <v>2613</v>
      </c>
      <c r="B3653" s="107">
        <v>36216</v>
      </c>
      <c r="C3653" s="121">
        <v>435.5</v>
      </c>
      <c r="D3653" s="122">
        <v>662.2</v>
      </c>
      <c r="E3653" s="122">
        <f t="shared" si="125"/>
        <v>91.717451523545719</v>
      </c>
      <c r="F3653" s="77">
        <v>4.9800000000000004</v>
      </c>
      <c r="G3653" s="77">
        <v>0</v>
      </c>
      <c r="H3653" s="77">
        <v>0</v>
      </c>
      <c r="J3653" s="77">
        <f t="shared" si="124"/>
        <v>4.9800000000000004</v>
      </c>
      <c r="K3653" s="103">
        <v>1.76</v>
      </c>
      <c r="L3653" s="104">
        <v>2.56</v>
      </c>
      <c r="M3653" s="105">
        <v>0</v>
      </c>
      <c r="N3653" s="76">
        <f t="shared" si="122"/>
        <v>1.7599999999999731</v>
      </c>
    </row>
    <row r="3654" spans="1:14" x14ac:dyDescent="0.25">
      <c r="A3654" s="100">
        <v>2614</v>
      </c>
      <c r="B3654" s="107">
        <v>36217</v>
      </c>
      <c r="C3654" s="121">
        <v>435.36</v>
      </c>
      <c r="D3654" s="122">
        <v>658.98</v>
      </c>
      <c r="E3654" s="122">
        <f t="shared" si="125"/>
        <v>91.27146814404432</v>
      </c>
      <c r="F3654" s="77">
        <v>3.92</v>
      </c>
      <c r="G3654" s="77">
        <v>0</v>
      </c>
      <c r="H3654" s="77">
        <v>0</v>
      </c>
      <c r="J3654" s="77">
        <f t="shared" si="124"/>
        <v>3.92</v>
      </c>
      <c r="K3654" s="103">
        <v>2.08</v>
      </c>
      <c r="L3654" s="104">
        <v>1.83</v>
      </c>
      <c r="M3654" s="105">
        <v>1.5</v>
      </c>
      <c r="N3654" s="76">
        <f t="shared" si="122"/>
        <v>2.0799999999999681</v>
      </c>
    </row>
    <row r="3655" spans="1:14" x14ac:dyDescent="0.25">
      <c r="A3655" s="100">
        <v>2615</v>
      </c>
      <c r="B3655" s="107">
        <v>36218</v>
      </c>
      <c r="C3655" s="121">
        <v>435.28</v>
      </c>
      <c r="D3655" s="122">
        <v>657.14</v>
      </c>
      <c r="E3655" s="122">
        <f t="shared" si="125"/>
        <v>91.016620498614955</v>
      </c>
      <c r="F3655" s="77">
        <v>3.46</v>
      </c>
      <c r="G3655" s="77">
        <v>0</v>
      </c>
      <c r="H3655" s="77">
        <v>0</v>
      </c>
      <c r="J3655" s="77">
        <f t="shared" si="124"/>
        <v>3.46</v>
      </c>
      <c r="K3655" s="103">
        <v>3.19</v>
      </c>
      <c r="L3655" s="104">
        <v>2.0099999999999998</v>
      </c>
      <c r="M3655" s="105">
        <v>1.5</v>
      </c>
      <c r="N3655" s="76">
        <f t="shared" si="122"/>
        <v>1.8499999999999863</v>
      </c>
    </row>
    <row r="3656" spans="1:14" x14ac:dyDescent="0.25">
      <c r="A3656" s="100">
        <v>2616</v>
      </c>
      <c r="B3656" s="107">
        <v>36219</v>
      </c>
      <c r="C3656" s="121">
        <v>435.21</v>
      </c>
      <c r="D3656" s="122">
        <v>655.53</v>
      </c>
      <c r="E3656" s="122">
        <f t="shared" si="125"/>
        <v>90.793628808864256</v>
      </c>
      <c r="F3656" s="77">
        <v>5.66</v>
      </c>
      <c r="G3656" s="77">
        <v>0</v>
      </c>
      <c r="H3656" s="77">
        <v>0</v>
      </c>
      <c r="J3656" s="77">
        <f t="shared" si="124"/>
        <v>5.66</v>
      </c>
      <c r="K3656" s="103">
        <v>2.25</v>
      </c>
      <c r="L3656" s="104">
        <v>3.15</v>
      </c>
      <c r="M3656" s="105">
        <v>1</v>
      </c>
      <c r="N3656" s="76">
        <f t="shared" ref="N3656:N3719" si="126">+D3657-D3656+J3656</f>
        <v>2.250000000000032</v>
      </c>
    </row>
    <row r="3657" spans="1:14" x14ac:dyDescent="0.25">
      <c r="A3657" s="100">
        <v>2617</v>
      </c>
      <c r="B3657" s="107">
        <v>36220</v>
      </c>
      <c r="C3657" s="121">
        <v>435.06</v>
      </c>
      <c r="D3657" s="122">
        <v>652.12</v>
      </c>
      <c r="E3657" s="122">
        <f t="shared" si="125"/>
        <v>90.321329639889186</v>
      </c>
      <c r="F3657" s="77">
        <v>4.38</v>
      </c>
      <c r="G3657" s="77">
        <v>0</v>
      </c>
      <c r="H3657" s="77">
        <v>0</v>
      </c>
      <c r="J3657" s="77">
        <f t="shared" si="124"/>
        <v>4.38</v>
      </c>
      <c r="K3657" s="103">
        <v>2.6</v>
      </c>
      <c r="L3657" s="104">
        <v>2.2000000000000002</v>
      </c>
      <c r="M3657" s="105">
        <v>0</v>
      </c>
      <c r="N3657" s="76">
        <f t="shared" si="126"/>
        <v>2.6000000000000272</v>
      </c>
    </row>
    <row r="3658" spans="1:14" x14ac:dyDescent="0.25">
      <c r="A3658" s="100">
        <v>2618</v>
      </c>
      <c r="B3658" s="107">
        <v>36221</v>
      </c>
      <c r="C3658" s="121">
        <v>434.98</v>
      </c>
      <c r="D3658" s="122">
        <v>650.34</v>
      </c>
      <c r="E3658" s="122">
        <f t="shared" si="125"/>
        <v>90.07479224376732</v>
      </c>
      <c r="F3658" s="77">
        <v>5.04</v>
      </c>
      <c r="G3658" s="77">
        <v>0</v>
      </c>
      <c r="H3658" s="77">
        <v>0</v>
      </c>
      <c r="J3658" s="77">
        <f t="shared" si="124"/>
        <v>5.04</v>
      </c>
      <c r="K3658" s="103">
        <v>2.3199999999999998</v>
      </c>
      <c r="L3658" s="104">
        <v>2.64</v>
      </c>
      <c r="M3658" s="105">
        <v>0</v>
      </c>
      <c r="N3658" s="76">
        <f t="shared" si="126"/>
        <v>2.3199999999999728</v>
      </c>
    </row>
    <row r="3659" spans="1:14" x14ac:dyDescent="0.25">
      <c r="A3659" s="100">
        <v>2619</v>
      </c>
      <c r="B3659" s="107">
        <v>36222</v>
      </c>
      <c r="C3659" s="121">
        <v>434.86</v>
      </c>
      <c r="D3659" s="122">
        <v>647.62</v>
      </c>
      <c r="E3659" s="122">
        <f t="shared" si="125"/>
        <v>89.698060941828246</v>
      </c>
      <c r="F3659" s="77">
        <v>6.25</v>
      </c>
      <c r="G3659" s="77">
        <v>0</v>
      </c>
      <c r="H3659" s="77">
        <v>0</v>
      </c>
      <c r="J3659" s="77">
        <f t="shared" si="124"/>
        <v>6.25</v>
      </c>
      <c r="K3659" s="103">
        <v>2.5</v>
      </c>
      <c r="L3659" s="104">
        <v>3.35</v>
      </c>
      <c r="M3659" s="105">
        <v>2</v>
      </c>
      <c r="N3659" s="76">
        <f t="shared" si="126"/>
        <v>2.5</v>
      </c>
    </row>
    <row r="3660" spans="1:14" x14ac:dyDescent="0.25">
      <c r="A3660" s="100">
        <v>2620</v>
      </c>
      <c r="B3660" s="107">
        <v>36223</v>
      </c>
      <c r="C3660" s="121">
        <v>434.69</v>
      </c>
      <c r="D3660" s="122">
        <v>643.87</v>
      </c>
      <c r="E3660" s="122">
        <f t="shared" si="125"/>
        <v>89.1786703601108</v>
      </c>
      <c r="F3660" s="77">
        <v>4.88</v>
      </c>
      <c r="G3660" s="77">
        <v>0</v>
      </c>
      <c r="H3660" s="77">
        <v>0</v>
      </c>
      <c r="J3660" s="77">
        <f t="shared" si="124"/>
        <v>4.88</v>
      </c>
      <c r="K3660" s="103">
        <v>1.93</v>
      </c>
      <c r="L3660" s="104">
        <v>2.63</v>
      </c>
      <c r="M3660" s="105">
        <v>0</v>
      </c>
      <c r="N3660" s="76">
        <f t="shared" si="126"/>
        <v>1.9299999999999544</v>
      </c>
    </row>
    <row r="3661" spans="1:14" x14ac:dyDescent="0.25">
      <c r="A3661" s="100">
        <v>2621</v>
      </c>
      <c r="B3661" s="107">
        <v>36224</v>
      </c>
      <c r="C3661" s="121">
        <v>434.56</v>
      </c>
      <c r="D3661" s="122">
        <v>640.91999999999996</v>
      </c>
      <c r="E3661" s="122">
        <f t="shared" si="125"/>
        <v>88.770083102493075</v>
      </c>
      <c r="F3661" s="77">
        <v>5.36</v>
      </c>
      <c r="G3661" s="77">
        <v>0</v>
      </c>
      <c r="H3661" s="77">
        <v>0</v>
      </c>
      <c r="J3661" s="77">
        <f t="shared" si="124"/>
        <v>5.36</v>
      </c>
      <c r="K3661" s="103">
        <v>1.18</v>
      </c>
      <c r="L3661" s="104">
        <v>2.98</v>
      </c>
      <c r="M3661" s="105">
        <v>0</v>
      </c>
      <c r="N3661" s="76">
        <f t="shared" si="126"/>
        <v>1.1800000000000503</v>
      </c>
    </row>
    <row r="3662" spans="1:14" x14ac:dyDescent="0.25">
      <c r="A3662" s="100">
        <v>2622</v>
      </c>
      <c r="B3662" s="107">
        <v>36225</v>
      </c>
      <c r="C3662" s="121">
        <v>434.37</v>
      </c>
      <c r="D3662" s="122">
        <v>636.74</v>
      </c>
      <c r="E3662" s="122">
        <f t="shared" si="125"/>
        <v>88.19113573407202</v>
      </c>
      <c r="F3662" s="77">
        <v>4.82</v>
      </c>
      <c r="G3662" s="77">
        <v>0</v>
      </c>
      <c r="H3662" s="77">
        <v>0</v>
      </c>
      <c r="J3662" s="77">
        <f t="shared" ref="J3662:J3725" si="127">SUM(F3662:H3662)</f>
        <v>4.82</v>
      </c>
      <c r="K3662" s="103">
        <v>1.18</v>
      </c>
      <c r="L3662" s="104">
        <v>2.57</v>
      </c>
      <c r="M3662" s="105">
        <v>0</v>
      </c>
      <c r="N3662" s="76">
        <f t="shared" si="126"/>
        <v>1.1800000000000139</v>
      </c>
    </row>
    <row r="3663" spans="1:14" x14ac:dyDescent="0.25">
      <c r="A3663" s="100">
        <v>2623</v>
      </c>
      <c r="B3663" s="107">
        <v>36226</v>
      </c>
      <c r="C3663" s="121">
        <v>434.2</v>
      </c>
      <c r="D3663" s="122">
        <v>633.1</v>
      </c>
      <c r="E3663" s="122">
        <f t="shared" ref="E3663:E3726" si="128">(D3663/722)*100</f>
        <v>87.686980609418285</v>
      </c>
      <c r="F3663" s="77">
        <v>5.29</v>
      </c>
      <c r="G3663" s="77">
        <v>0</v>
      </c>
      <c r="H3663" s="77">
        <v>0</v>
      </c>
      <c r="J3663" s="77">
        <f t="shared" si="127"/>
        <v>5.29</v>
      </c>
      <c r="K3663" s="103">
        <v>0.89</v>
      </c>
      <c r="L3663" s="104">
        <v>2.88</v>
      </c>
      <c r="M3663" s="105">
        <v>0</v>
      </c>
      <c r="N3663" s="76">
        <f t="shared" si="126"/>
        <v>0.89000000000002277</v>
      </c>
    </row>
    <row r="3664" spans="1:14" x14ac:dyDescent="0.25">
      <c r="A3664" s="100">
        <v>2624</v>
      </c>
      <c r="B3664" s="107">
        <v>36227</v>
      </c>
      <c r="C3664" s="121">
        <v>434.73</v>
      </c>
      <c r="D3664" s="122">
        <v>628.70000000000005</v>
      </c>
      <c r="E3664" s="122">
        <f t="shared" si="128"/>
        <v>87.077562326869824</v>
      </c>
      <c r="F3664" s="77">
        <v>5.24</v>
      </c>
      <c r="G3664" s="77">
        <v>0</v>
      </c>
      <c r="H3664" s="77">
        <v>0</v>
      </c>
      <c r="J3664" s="77">
        <f t="shared" si="127"/>
        <v>5.24</v>
      </c>
      <c r="K3664" s="103">
        <v>0.5</v>
      </c>
      <c r="L3664" s="104">
        <v>2.87</v>
      </c>
      <c r="M3664" s="105">
        <v>0</v>
      </c>
      <c r="N3664" s="76">
        <f t="shared" si="126"/>
        <v>0.49999999999999112</v>
      </c>
    </row>
    <row r="3665" spans="1:14" x14ac:dyDescent="0.25">
      <c r="A3665" s="100">
        <v>2625</v>
      </c>
      <c r="B3665" s="107">
        <v>36228</v>
      </c>
      <c r="C3665" s="121">
        <v>433.78</v>
      </c>
      <c r="D3665" s="122">
        <v>623.96</v>
      </c>
      <c r="E3665" s="122">
        <f t="shared" si="128"/>
        <v>86.421052631578959</v>
      </c>
      <c r="F3665" s="77">
        <v>5.34</v>
      </c>
      <c r="G3665" s="77">
        <v>0</v>
      </c>
      <c r="H3665" s="77">
        <v>0</v>
      </c>
      <c r="J3665" s="77">
        <f t="shared" si="127"/>
        <v>5.34</v>
      </c>
      <c r="K3665" s="103">
        <v>0.82</v>
      </c>
      <c r="L3665" s="104">
        <v>2.87</v>
      </c>
      <c r="M3665" s="105">
        <v>0</v>
      </c>
      <c r="N3665" s="76">
        <f t="shared" si="126"/>
        <v>0.82000000000001805</v>
      </c>
    </row>
    <row r="3666" spans="1:14" x14ac:dyDescent="0.25">
      <c r="A3666" s="100">
        <v>2626</v>
      </c>
      <c r="B3666" s="107">
        <v>36229</v>
      </c>
      <c r="C3666" s="121">
        <v>433.57</v>
      </c>
      <c r="D3666" s="122">
        <v>619.44000000000005</v>
      </c>
      <c r="E3666" s="122">
        <f t="shared" si="128"/>
        <v>85.795013850415529</v>
      </c>
      <c r="F3666" s="77">
        <v>5.92</v>
      </c>
      <c r="G3666" s="77">
        <v>0</v>
      </c>
      <c r="H3666" s="77">
        <v>0</v>
      </c>
      <c r="J3666" s="77">
        <f t="shared" si="127"/>
        <v>5.92</v>
      </c>
      <c r="K3666" s="103">
        <v>2.0499999999999998</v>
      </c>
      <c r="L3666" s="104">
        <v>3.21</v>
      </c>
      <c r="M3666" s="105">
        <v>9.9</v>
      </c>
      <c r="N3666" s="76">
        <f t="shared" si="126"/>
        <v>2.0599999999999863</v>
      </c>
    </row>
    <row r="3667" spans="1:14" x14ac:dyDescent="0.25">
      <c r="A3667" s="100">
        <v>2627</v>
      </c>
      <c r="B3667" s="107">
        <v>36230</v>
      </c>
      <c r="C3667" s="121">
        <v>433.39</v>
      </c>
      <c r="D3667" s="122">
        <v>615.58000000000004</v>
      </c>
      <c r="E3667" s="122">
        <f t="shared" si="128"/>
        <v>85.260387811634359</v>
      </c>
      <c r="F3667" s="77">
        <v>5.66</v>
      </c>
      <c r="G3667" s="77">
        <v>0</v>
      </c>
      <c r="H3667" s="77">
        <v>0</v>
      </c>
      <c r="J3667" s="77">
        <f t="shared" si="127"/>
        <v>5.66</v>
      </c>
      <c r="K3667" s="103">
        <v>2</v>
      </c>
      <c r="L3667" s="104">
        <v>3.01</v>
      </c>
      <c r="M3667" s="105">
        <v>0</v>
      </c>
      <c r="N3667" s="76">
        <f t="shared" si="126"/>
        <v>1.9999999999999183</v>
      </c>
    </row>
    <row r="3668" spans="1:14" x14ac:dyDescent="0.25">
      <c r="A3668" s="100">
        <v>2628</v>
      </c>
      <c r="B3668" s="107">
        <v>36231</v>
      </c>
      <c r="C3668" s="121">
        <v>433.22</v>
      </c>
      <c r="D3668" s="122">
        <v>611.91999999999996</v>
      </c>
      <c r="E3668" s="122">
        <f t="shared" si="128"/>
        <v>84.75346260387812</v>
      </c>
      <c r="F3668" s="77">
        <v>5.56</v>
      </c>
      <c r="G3668" s="77">
        <v>0</v>
      </c>
      <c r="H3668" s="77">
        <v>0</v>
      </c>
      <c r="J3668" s="77">
        <f t="shared" si="127"/>
        <v>5.56</v>
      </c>
      <c r="K3668" s="103">
        <v>2.83</v>
      </c>
      <c r="L3668" s="104">
        <v>3.08</v>
      </c>
      <c r="M3668" s="105">
        <v>0</v>
      </c>
      <c r="N3668" s="76">
        <f t="shared" si="126"/>
        <v>2.8300000000000951</v>
      </c>
    </row>
    <row r="3669" spans="1:14" x14ac:dyDescent="0.25">
      <c r="A3669" s="100">
        <v>2629</v>
      </c>
      <c r="B3669" s="107">
        <v>36232</v>
      </c>
      <c r="C3669" s="121">
        <v>433.09</v>
      </c>
      <c r="D3669" s="122">
        <v>609.19000000000005</v>
      </c>
      <c r="E3669" s="122">
        <f t="shared" si="128"/>
        <v>84.375346260387815</v>
      </c>
      <c r="F3669" s="77">
        <v>5.55</v>
      </c>
      <c r="G3669" s="77">
        <v>0</v>
      </c>
      <c r="H3669" s="77">
        <v>0</v>
      </c>
      <c r="J3669" s="77">
        <f t="shared" si="127"/>
        <v>5.55</v>
      </c>
      <c r="K3669" s="103">
        <v>1.36</v>
      </c>
      <c r="L3669" s="104">
        <v>2.94</v>
      </c>
      <c r="M3669" s="105">
        <v>0</v>
      </c>
      <c r="N3669" s="76">
        <f t="shared" si="126"/>
        <v>1.5599999999999907</v>
      </c>
    </row>
    <row r="3670" spans="1:14" x14ac:dyDescent="0.25">
      <c r="A3670" s="100">
        <v>2630</v>
      </c>
      <c r="B3670" s="107">
        <v>36233</v>
      </c>
      <c r="C3670" s="121">
        <v>432.9</v>
      </c>
      <c r="D3670" s="122">
        <v>605.20000000000005</v>
      </c>
      <c r="E3670" s="122">
        <f t="shared" si="128"/>
        <v>83.822714681440445</v>
      </c>
      <c r="F3670" s="77">
        <v>5.19</v>
      </c>
      <c r="G3670" s="77">
        <v>0</v>
      </c>
      <c r="H3670" s="77">
        <v>0</v>
      </c>
      <c r="J3670" s="77">
        <f t="shared" si="127"/>
        <v>5.19</v>
      </c>
      <c r="K3670" s="103">
        <v>2.25</v>
      </c>
      <c r="L3670" s="104">
        <v>2.87</v>
      </c>
      <c r="M3670" s="105">
        <v>5.6</v>
      </c>
      <c r="N3670" s="76">
        <f t="shared" si="126"/>
        <v>2.2499999999999458</v>
      </c>
    </row>
    <row r="3671" spans="1:14" x14ac:dyDescent="0.25">
      <c r="A3671" s="100">
        <v>2631</v>
      </c>
      <c r="B3671" s="107">
        <v>36234</v>
      </c>
      <c r="C3671" s="121">
        <v>432.76</v>
      </c>
      <c r="D3671" s="122">
        <v>602.26</v>
      </c>
      <c r="E3671" s="122">
        <f t="shared" si="128"/>
        <v>83.415512465373965</v>
      </c>
      <c r="F3671" s="77">
        <v>4.53</v>
      </c>
      <c r="G3671" s="77">
        <v>0</v>
      </c>
      <c r="H3671" s="77">
        <v>0</v>
      </c>
      <c r="J3671" s="77">
        <f t="shared" si="127"/>
        <v>4.53</v>
      </c>
      <c r="K3671" s="103">
        <v>3.06</v>
      </c>
      <c r="L3671" s="104">
        <v>2.38</v>
      </c>
      <c r="M3671" s="105">
        <v>0</v>
      </c>
      <c r="N3671" s="76">
        <f t="shared" si="126"/>
        <v>3.059999999999973</v>
      </c>
    </row>
    <row r="3672" spans="1:14" x14ac:dyDescent="0.25">
      <c r="A3672" s="100">
        <v>2632</v>
      </c>
      <c r="B3672" s="107">
        <v>36235</v>
      </c>
      <c r="C3672" s="121">
        <v>432.69</v>
      </c>
      <c r="D3672" s="122">
        <v>600.79</v>
      </c>
      <c r="E3672" s="122">
        <f t="shared" si="128"/>
        <v>83.211911357340711</v>
      </c>
      <c r="F3672" s="77">
        <v>5.0199999999999996</v>
      </c>
      <c r="G3672" s="77">
        <v>0</v>
      </c>
      <c r="H3672" s="77">
        <v>0</v>
      </c>
      <c r="J3672" s="77">
        <f t="shared" si="127"/>
        <v>5.0199999999999996</v>
      </c>
      <c r="K3672" s="103">
        <v>3.97</v>
      </c>
      <c r="L3672" s="104">
        <v>2.59</v>
      </c>
      <c r="M3672" s="105">
        <v>2</v>
      </c>
      <c r="N3672" s="76">
        <f t="shared" si="126"/>
        <v>3.970000000000045</v>
      </c>
    </row>
    <row r="3673" spans="1:14" x14ac:dyDescent="0.25">
      <c r="A3673" s="100">
        <v>2633</v>
      </c>
      <c r="B3673" s="107">
        <v>36236</v>
      </c>
      <c r="C3673" s="121">
        <v>432.64</v>
      </c>
      <c r="D3673" s="122">
        <v>599.74</v>
      </c>
      <c r="E3673" s="122">
        <f t="shared" si="128"/>
        <v>83.066481994459835</v>
      </c>
      <c r="F3673" s="77">
        <v>6</v>
      </c>
      <c r="G3673" s="77">
        <v>0</v>
      </c>
      <c r="H3673" s="77">
        <v>0</v>
      </c>
      <c r="J3673" s="77">
        <f t="shared" si="127"/>
        <v>6</v>
      </c>
      <c r="K3673" s="103">
        <v>2.2599999999999998</v>
      </c>
      <c r="L3673" s="104">
        <v>3.34</v>
      </c>
      <c r="M3673" s="105">
        <v>0</v>
      </c>
      <c r="N3673" s="76">
        <f t="shared" si="126"/>
        <v>2.2599999999999909</v>
      </c>
    </row>
    <row r="3674" spans="1:14" x14ac:dyDescent="0.25">
      <c r="A3674" s="100">
        <v>2634</v>
      </c>
      <c r="B3674" s="107">
        <v>36237</v>
      </c>
      <c r="C3674" s="121">
        <v>432.46</v>
      </c>
      <c r="D3674" s="122">
        <v>596</v>
      </c>
      <c r="E3674" s="122">
        <f t="shared" si="128"/>
        <v>82.548476454293635</v>
      </c>
      <c r="F3674" s="77">
        <v>5.92</v>
      </c>
      <c r="G3674" s="77">
        <v>0</v>
      </c>
      <c r="H3674" s="77">
        <v>0</v>
      </c>
      <c r="J3674" s="77">
        <f t="shared" si="127"/>
        <v>5.92</v>
      </c>
      <c r="K3674" s="103">
        <v>2.2000000000000002</v>
      </c>
      <c r="L3674" s="104">
        <v>3.22</v>
      </c>
      <c r="M3674" s="105">
        <v>1.7</v>
      </c>
      <c r="N3674" s="76">
        <f t="shared" si="126"/>
        <v>2.1999999999999726</v>
      </c>
    </row>
    <row r="3675" spans="1:14" x14ac:dyDescent="0.25">
      <c r="A3675" s="100">
        <v>2635</v>
      </c>
      <c r="B3675" s="107">
        <v>36238</v>
      </c>
      <c r="C3675" s="121">
        <v>432.28</v>
      </c>
      <c r="D3675" s="122">
        <v>592.28</v>
      </c>
      <c r="E3675" s="122">
        <f t="shared" si="128"/>
        <v>82.03324099722991</v>
      </c>
      <c r="F3675" s="77">
        <v>6.07</v>
      </c>
      <c r="G3675" s="77">
        <v>0</v>
      </c>
      <c r="H3675" s="77">
        <v>0</v>
      </c>
      <c r="J3675" s="77">
        <f t="shared" si="127"/>
        <v>6.07</v>
      </c>
      <c r="K3675" s="103">
        <v>2.99</v>
      </c>
      <c r="L3675" s="104">
        <v>3.3</v>
      </c>
      <c r="M3675" s="105">
        <v>0</v>
      </c>
      <c r="N3675" s="76">
        <f t="shared" si="126"/>
        <v>2.990000000000073</v>
      </c>
    </row>
    <row r="3676" spans="1:14" x14ac:dyDescent="0.25">
      <c r="A3676" s="100">
        <v>2636</v>
      </c>
      <c r="B3676" s="107">
        <v>36239</v>
      </c>
      <c r="C3676" s="121">
        <v>432.13</v>
      </c>
      <c r="D3676" s="122">
        <v>589.20000000000005</v>
      </c>
      <c r="E3676" s="122">
        <f t="shared" si="128"/>
        <v>81.606648199445985</v>
      </c>
      <c r="F3676" s="77">
        <v>4.8899999999999997</v>
      </c>
      <c r="G3676" s="77">
        <v>0</v>
      </c>
      <c r="H3676" s="77">
        <v>0</v>
      </c>
      <c r="J3676" s="77">
        <f t="shared" si="127"/>
        <v>4.8899999999999997</v>
      </c>
      <c r="K3676" s="103">
        <v>1.05</v>
      </c>
      <c r="L3676" s="104">
        <v>2.61</v>
      </c>
      <c r="M3676" s="105">
        <v>0</v>
      </c>
      <c r="N3676" s="76">
        <f t="shared" si="126"/>
        <v>1.0499999999999678</v>
      </c>
    </row>
    <row r="3677" spans="1:14" x14ac:dyDescent="0.25">
      <c r="A3677" s="100">
        <v>2637</v>
      </c>
      <c r="B3677" s="107">
        <v>36240</v>
      </c>
      <c r="C3677" s="121">
        <v>431.94</v>
      </c>
      <c r="D3677" s="122">
        <v>585.36</v>
      </c>
      <c r="E3677" s="122">
        <f t="shared" si="128"/>
        <v>81.07479224376732</v>
      </c>
      <c r="F3677" s="77">
        <v>5.0599999999999996</v>
      </c>
      <c r="G3677" s="77">
        <v>0</v>
      </c>
      <c r="H3677" s="77">
        <v>0</v>
      </c>
      <c r="J3677" s="77">
        <f t="shared" si="127"/>
        <v>5.0599999999999996</v>
      </c>
      <c r="K3677" s="103">
        <v>2.12</v>
      </c>
      <c r="L3677" s="104">
        <v>2.69</v>
      </c>
      <c r="M3677" s="105">
        <v>28.4</v>
      </c>
      <c r="N3677" s="76">
        <f t="shared" si="126"/>
        <v>2.119999999999945</v>
      </c>
    </row>
    <row r="3678" spans="1:14" x14ac:dyDescent="0.25">
      <c r="A3678" s="100">
        <v>2638</v>
      </c>
      <c r="B3678" s="107">
        <v>36241</v>
      </c>
      <c r="C3678" s="121">
        <v>431.81</v>
      </c>
      <c r="D3678" s="122">
        <v>582.41999999999996</v>
      </c>
      <c r="E3678" s="122">
        <f t="shared" si="128"/>
        <v>80.667590027700825</v>
      </c>
      <c r="F3678" s="77">
        <v>6.02</v>
      </c>
      <c r="G3678" s="77">
        <v>0</v>
      </c>
      <c r="H3678" s="77">
        <v>0</v>
      </c>
      <c r="J3678" s="77">
        <f t="shared" si="127"/>
        <v>6.02</v>
      </c>
      <c r="K3678" s="103">
        <v>3.2</v>
      </c>
      <c r="L3678" s="104">
        <v>2.84</v>
      </c>
      <c r="M3678" s="105">
        <v>0</v>
      </c>
      <c r="N3678" s="76">
        <f t="shared" si="126"/>
        <v>3.2000000000000632</v>
      </c>
    </row>
    <row r="3679" spans="1:14" x14ac:dyDescent="0.25">
      <c r="A3679" s="100">
        <v>2639</v>
      </c>
      <c r="B3679" s="107">
        <v>36242</v>
      </c>
      <c r="C3679" s="121">
        <v>431.66</v>
      </c>
      <c r="D3679" s="122">
        <v>579.6</v>
      </c>
      <c r="E3679" s="122">
        <f t="shared" si="128"/>
        <v>80.277008310249315</v>
      </c>
      <c r="F3679" s="77">
        <v>5.86</v>
      </c>
      <c r="G3679" s="77">
        <v>0</v>
      </c>
      <c r="H3679" s="77">
        <v>0</v>
      </c>
      <c r="J3679" s="77">
        <f t="shared" si="127"/>
        <v>5.86</v>
      </c>
      <c r="K3679" s="103">
        <v>1.53</v>
      </c>
      <c r="L3679" s="104">
        <v>3.18</v>
      </c>
      <c r="M3679" s="105">
        <v>0</v>
      </c>
      <c r="N3679" s="76">
        <f t="shared" si="126"/>
        <v>5.9399999999999276</v>
      </c>
    </row>
    <row r="3680" spans="1:14" x14ac:dyDescent="0.25">
      <c r="A3680" s="100">
        <v>2640</v>
      </c>
      <c r="B3680" s="107">
        <v>36243</v>
      </c>
      <c r="C3680" s="121">
        <v>431.45</v>
      </c>
      <c r="D3680" s="122">
        <v>579.67999999999995</v>
      </c>
      <c r="E3680" s="122">
        <f t="shared" si="128"/>
        <v>80.288088642659275</v>
      </c>
      <c r="F3680" s="77">
        <v>6.44</v>
      </c>
      <c r="G3680" s="77">
        <v>0</v>
      </c>
      <c r="H3680" s="77">
        <v>0</v>
      </c>
      <c r="J3680" s="77">
        <f t="shared" si="127"/>
        <v>6.44</v>
      </c>
      <c r="K3680" s="103">
        <v>1.24</v>
      </c>
      <c r="L3680" s="104">
        <v>3.53</v>
      </c>
      <c r="M3680" s="105">
        <v>0</v>
      </c>
      <c r="N3680" s="76">
        <f t="shared" si="126"/>
        <v>-3.1399999999999268</v>
      </c>
    </row>
    <row r="3681" spans="1:14" x14ac:dyDescent="0.25">
      <c r="A3681" s="100">
        <v>2641</v>
      </c>
      <c r="B3681" s="107">
        <v>36244</v>
      </c>
      <c r="C3681" s="121">
        <v>431.19</v>
      </c>
      <c r="D3681" s="122">
        <v>570.1</v>
      </c>
      <c r="E3681" s="122">
        <f t="shared" si="128"/>
        <v>78.961218836565095</v>
      </c>
      <c r="F3681" s="77">
        <v>5.14</v>
      </c>
      <c r="G3681" s="77">
        <v>0</v>
      </c>
      <c r="H3681" s="77">
        <v>0</v>
      </c>
      <c r="J3681" s="77">
        <f t="shared" si="127"/>
        <v>5.14</v>
      </c>
      <c r="K3681" s="103">
        <v>0.94</v>
      </c>
      <c r="L3681" s="104">
        <v>2.81</v>
      </c>
      <c r="M3681" s="105">
        <v>0</v>
      </c>
      <c r="N3681" s="76">
        <f t="shared" si="126"/>
        <v>0.93999999999995421</v>
      </c>
    </row>
    <row r="3682" spans="1:14" x14ac:dyDescent="0.25">
      <c r="A3682" s="100">
        <v>2642</v>
      </c>
      <c r="B3682" s="107">
        <v>36245</v>
      </c>
      <c r="C3682" s="121">
        <v>430.98</v>
      </c>
      <c r="D3682" s="122">
        <v>565.9</v>
      </c>
      <c r="E3682" s="122">
        <f t="shared" si="128"/>
        <v>78.37950138504155</v>
      </c>
      <c r="F3682" s="77">
        <v>4.42</v>
      </c>
      <c r="G3682" s="77">
        <v>0</v>
      </c>
      <c r="H3682" s="77">
        <v>0</v>
      </c>
      <c r="J3682" s="77">
        <f t="shared" si="127"/>
        <v>4.42</v>
      </c>
      <c r="K3682" s="103">
        <v>2.42</v>
      </c>
      <c r="L3682" s="104">
        <v>2.2599999999999998</v>
      </c>
      <c r="M3682" s="105">
        <v>0</v>
      </c>
      <c r="N3682" s="76">
        <f t="shared" si="126"/>
        <v>2.42</v>
      </c>
    </row>
    <row r="3683" spans="1:14" x14ac:dyDescent="0.25">
      <c r="A3683" s="100">
        <v>2643</v>
      </c>
      <c r="B3683" s="107">
        <v>36246</v>
      </c>
      <c r="C3683" s="121">
        <v>430.88</v>
      </c>
      <c r="D3683" s="122">
        <v>563.9</v>
      </c>
      <c r="E3683" s="122">
        <f t="shared" si="128"/>
        <v>78.10249307479225</v>
      </c>
      <c r="F3683" s="77">
        <v>5.38</v>
      </c>
      <c r="G3683" s="77">
        <v>0</v>
      </c>
      <c r="H3683" s="77">
        <v>0</v>
      </c>
      <c r="J3683" s="77">
        <f t="shared" si="127"/>
        <v>5.38</v>
      </c>
      <c r="K3683" s="103">
        <v>1.4</v>
      </c>
      <c r="L3683" s="104">
        <v>2.9</v>
      </c>
      <c r="M3683" s="105">
        <v>0</v>
      </c>
      <c r="N3683" s="76">
        <f t="shared" si="126"/>
        <v>1.3999999999999817</v>
      </c>
    </row>
    <row r="3684" spans="1:14" x14ac:dyDescent="0.25">
      <c r="A3684" s="100">
        <v>2644</v>
      </c>
      <c r="B3684" s="107">
        <v>36247</v>
      </c>
      <c r="C3684" s="121">
        <v>430.68</v>
      </c>
      <c r="D3684" s="122">
        <v>559.91999999999996</v>
      </c>
      <c r="E3684" s="122">
        <f t="shared" si="128"/>
        <v>77.551246537396111</v>
      </c>
      <c r="F3684" s="77">
        <v>5.86</v>
      </c>
      <c r="G3684" s="77">
        <v>0</v>
      </c>
      <c r="H3684" s="77">
        <v>0</v>
      </c>
      <c r="J3684" s="77">
        <f t="shared" si="127"/>
        <v>5.86</v>
      </c>
      <c r="K3684" s="103">
        <v>0.54</v>
      </c>
      <c r="L3684" s="104">
        <v>3.16</v>
      </c>
      <c r="M3684" s="105">
        <v>0</v>
      </c>
      <c r="N3684" s="76">
        <f t="shared" si="126"/>
        <v>-5.9999999999958753E-2</v>
      </c>
    </row>
    <row r="3685" spans="1:14" x14ac:dyDescent="0.25">
      <c r="A3685" s="100">
        <v>2645</v>
      </c>
      <c r="B3685" s="107">
        <v>36248</v>
      </c>
      <c r="C3685" s="121">
        <v>430.41</v>
      </c>
      <c r="D3685" s="122">
        <v>554</v>
      </c>
      <c r="E3685" s="122">
        <f t="shared" si="128"/>
        <v>76.73130193905817</v>
      </c>
      <c r="F3685" s="77">
        <v>5.45</v>
      </c>
      <c r="G3685" s="77">
        <v>0</v>
      </c>
      <c r="H3685" s="77">
        <v>0</v>
      </c>
      <c r="J3685" s="77">
        <f t="shared" si="127"/>
        <v>5.45</v>
      </c>
      <c r="K3685" s="103">
        <v>0.02</v>
      </c>
      <c r="L3685" s="104">
        <v>3.01</v>
      </c>
      <c r="M3685" s="105">
        <v>0</v>
      </c>
      <c r="N3685" s="76">
        <f t="shared" si="126"/>
        <v>0.61999999999995925</v>
      </c>
    </row>
    <row r="3686" spans="1:14" x14ac:dyDescent="0.25">
      <c r="A3686" s="100">
        <v>2646</v>
      </c>
      <c r="B3686" s="107">
        <v>36249</v>
      </c>
      <c r="C3686" s="121">
        <v>430.15</v>
      </c>
      <c r="D3686" s="122">
        <v>549.16999999999996</v>
      </c>
      <c r="E3686" s="122">
        <f t="shared" si="128"/>
        <v>76.062326869806085</v>
      </c>
      <c r="F3686" s="77">
        <v>5.83</v>
      </c>
      <c r="G3686" s="77">
        <v>0</v>
      </c>
      <c r="H3686" s="77">
        <v>0</v>
      </c>
      <c r="J3686" s="77">
        <f t="shared" si="127"/>
        <v>5.83</v>
      </c>
      <c r="K3686" s="103">
        <v>0.16</v>
      </c>
      <c r="L3686" s="104">
        <v>2.64</v>
      </c>
      <c r="M3686" s="105">
        <v>0</v>
      </c>
      <c r="N3686" s="76">
        <f t="shared" si="126"/>
        <v>1.160000000000041</v>
      </c>
    </row>
    <row r="3687" spans="1:14" x14ac:dyDescent="0.25">
      <c r="A3687" s="100">
        <v>2647</v>
      </c>
      <c r="B3687" s="107">
        <v>36250</v>
      </c>
      <c r="C3687" s="121">
        <v>429.89</v>
      </c>
      <c r="D3687" s="122">
        <v>544.5</v>
      </c>
      <c r="E3687" s="122">
        <f t="shared" si="128"/>
        <v>75.415512465373951</v>
      </c>
      <c r="F3687" s="77">
        <v>5.83</v>
      </c>
      <c r="G3687" s="77">
        <v>0</v>
      </c>
      <c r="H3687" s="77">
        <v>0</v>
      </c>
      <c r="J3687" s="77">
        <f t="shared" si="127"/>
        <v>5.83</v>
      </c>
      <c r="K3687" s="103">
        <v>0.33</v>
      </c>
      <c r="L3687" s="104">
        <v>2.69</v>
      </c>
      <c r="M3687" s="105">
        <v>2.1</v>
      </c>
      <c r="N3687" s="76">
        <f t="shared" si="126"/>
        <v>1.33</v>
      </c>
    </row>
    <row r="3688" spans="1:14" x14ac:dyDescent="0.25">
      <c r="A3688" s="100">
        <v>2648</v>
      </c>
      <c r="B3688" s="107">
        <v>36251</v>
      </c>
      <c r="C3688" s="121">
        <v>429.66</v>
      </c>
      <c r="D3688" s="122">
        <v>540</v>
      </c>
      <c r="E3688" s="122">
        <f t="shared" si="128"/>
        <v>74.79224376731301</v>
      </c>
      <c r="F3688" s="77">
        <v>5.19</v>
      </c>
      <c r="G3688" s="77">
        <v>0</v>
      </c>
      <c r="H3688" s="77">
        <v>0</v>
      </c>
      <c r="J3688" s="77">
        <f t="shared" si="127"/>
        <v>5.19</v>
      </c>
      <c r="K3688" s="103">
        <v>1.74</v>
      </c>
      <c r="L3688" s="104">
        <v>3.08</v>
      </c>
      <c r="M3688" s="105">
        <v>0</v>
      </c>
      <c r="N3688" s="76">
        <f t="shared" si="126"/>
        <v>1.1400000000000459</v>
      </c>
    </row>
    <row r="3689" spans="1:14" x14ac:dyDescent="0.25">
      <c r="A3689" s="100">
        <v>2649</v>
      </c>
      <c r="B3689" s="107">
        <v>36252</v>
      </c>
      <c r="C3689" s="121">
        <v>429.45</v>
      </c>
      <c r="D3689" s="122">
        <v>535.95000000000005</v>
      </c>
      <c r="E3689" s="122">
        <f t="shared" si="128"/>
        <v>74.231301939058184</v>
      </c>
      <c r="F3689" s="77">
        <v>5.32</v>
      </c>
      <c r="G3689" s="77">
        <v>0</v>
      </c>
      <c r="H3689" s="77">
        <v>0</v>
      </c>
      <c r="J3689" s="77">
        <f t="shared" si="127"/>
        <v>5.32</v>
      </c>
      <c r="K3689" s="103">
        <v>1.87</v>
      </c>
      <c r="L3689" s="104">
        <v>2.87</v>
      </c>
      <c r="M3689" s="105">
        <v>1</v>
      </c>
      <c r="N3689" s="76">
        <f t="shared" si="126"/>
        <v>1.8699999999999548</v>
      </c>
    </row>
    <row r="3690" spans="1:14" x14ac:dyDescent="0.25">
      <c r="A3690" s="100">
        <v>2650</v>
      </c>
      <c r="B3690" s="107">
        <v>36253</v>
      </c>
      <c r="C3690" s="121">
        <v>429.27</v>
      </c>
      <c r="D3690" s="122">
        <v>532.5</v>
      </c>
      <c r="E3690" s="122">
        <f t="shared" si="128"/>
        <v>73.75346260387812</v>
      </c>
      <c r="F3690" s="77">
        <v>6.05</v>
      </c>
      <c r="G3690" s="77">
        <v>0</v>
      </c>
      <c r="H3690" s="77">
        <v>0</v>
      </c>
      <c r="J3690" s="77">
        <f t="shared" si="127"/>
        <v>6.05</v>
      </c>
      <c r="K3690" s="103">
        <v>0.85</v>
      </c>
      <c r="L3690" s="104">
        <v>3.14</v>
      </c>
      <c r="M3690" s="105">
        <v>0</v>
      </c>
      <c r="N3690" s="76">
        <f t="shared" si="126"/>
        <v>0.84999999999995435</v>
      </c>
    </row>
    <row r="3691" spans="1:14" x14ac:dyDescent="0.25">
      <c r="A3691" s="100">
        <v>2651</v>
      </c>
      <c r="B3691" s="107">
        <v>36254</v>
      </c>
      <c r="C3691" s="121">
        <v>429</v>
      </c>
      <c r="D3691" s="122">
        <v>527.29999999999995</v>
      </c>
      <c r="E3691" s="122">
        <f t="shared" si="128"/>
        <v>73.03324099722991</v>
      </c>
      <c r="F3691" s="77">
        <v>6.04</v>
      </c>
      <c r="G3691" s="77">
        <v>0</v>
      </c>
      <c r="H3691" s="77">
        <v>0</v>
      </c>
      <c r="J3691" s="77">
        <f t="shared" si="127"/>
        <v>6.04</v>
      </c>
      <c r="K3691" s="103">
        <v>2.81</v>
      </c>
      <c r="L3691" s="104">
        <v>3.31</v>
      </c>
      <c r="M3691" s="105">
        <v>18.3</v>
      </c>
      <c r="N3691" s="76">
        <f t="shared" si="126"/>
        <v>2.8100000000000955</v>
      </c>
    </row>
    <row r="3692" spans="1:14" x14ac:dyDescent="0.25">
      <c r="A3692" s="100">
        <v>2652</v>
      </c>
      <c r="B3692" s="107">
        <v>36255</v>
      </c>
      <c r="C3692" s="121">
        <v>428.83</v>
      </c>
      <c r="D3692" s="122">
        <v>524.07000000000005</v>
      </c>
      <c r="E3692" s="122">
        <f t="shared" si="128"/>
        <v>72.585872576177294</v>
      </c>
      <c r="F3692" s="77">
        <v>5.19</v>
      </c>
      <c r="G3692" s="77">
        <v>0</v>
      </c>
      <c r="H3692" s="77">
        <v>0</v>
      </c>
      <c r="J3692" s="77">
        <f t="shared" si="127"/>
        <v>5.19</v>
      </c>
      <c r="K3692" s="103">
        <v>1.58</v>
      </c>
      <c r="L3692" s="104">
        <v>2.77</v>
      </c>
      <c r="M3692" s="105">
        <v>0</v>
      </c>
      <c r="N3692" s="76">
        <f t="shared" si="126"/>
        <v>1.5799999999999867</v>
      </c>
    </row>
    <row r="3693" spans="1:14" x14ac:dyDescent="0.25">
      <c r="A3693" s="100">
        <v>2653</v>
      </c>
      <c r="B3693" s="107">
        <v>36256</v>
      </c>
      <c r="C3693" s="121">
        <v>428.64</v>
      </c>
      <c r="D3693" s="122">
        <v>520.46</v>
      </c>
      <c r="E3693" s="122">
        <f t="shared" si="128"/>
        <v>72.085872576177294</v>
      </c>
      <c r="F3693" s="77">
        <v>4.6399999999999997</v>
      </c>
      <c r="G3693" s="77">
        <v>0</v>
      </c>
      <c r="H3693" s="77">
        <v>0</v>
      </c>
      <c r="J3693" s="77">
        <f t="shared" si="127"/>
        <v>4.6399999999999997</v>
      </c>
      <c r="K3693" s="103">
        <v>1.98</v>
      </c>
      <c r="L3693" s="104">
        <v>2.46</v>
      </c>
      <c r="M3693" s="105">
        <v>0</v>
      </c>
      <c r="N3693" s="76">
        <f t="shared" si="126"/>
        <v>1.9799999999999178</v>
      </c>
    </row>
    <row r="3694" spans="1:14" x14ac:dyDescent="0.25">
      <c r="A3694" s="100">
        <v>2654</v>
      </c>
      <c r="B3694" s="107">
        <v>36257</v>
      </c>
      <c r="C3694" s="121">
        <v>428.5</v>
      </c>
      <c r="D3694" s="122">
        <v>517.79999999999995</v>
      </c>
      <c r="E3694" s="122">
        <f t="shared" si="128"/>
        <v>71.717451523545705</v>
      </c>
      <c r="F3694" s="77">
        <v>5.41</v>
      </c>
      <c r="G3694" s="77">
        <v>0</v>
      </c>
      <c r="H3694" s="77">
        <v>0</v>
      </c>
      <c r="J3694" s="77">
        <f t="shared" si="127"/>
        <v>5.41</v>
      </c>
      <c r="K3694" s="103">
        <v>0</v>
      </c>
      <c r="L3694" s="104">
        <v>2.89</v>
      </c>
      <c r="M3694" s="105">
        <v>0</v>
      </c>
      <c r="N3694" s="76">
        <f t="shared" si="126"/>
        <v>-4.9999999999922551E-2</v>
      </c>
    </row>
    <row r="3695" spans="1:14" x14ac:dyDescent="0.25">
      <c r="A3695" s="100">
        <v>2655</v>
      </c>
      <c r="B3695" s="107">
        <v>36258</v>
      </c>
      <c r="C3695" s="121">
        <v>428.21</v>
      </c>
      <c r="D3695" s="122">
        <v>512.34</v>
      </c>
      <c r="E3695" s="122">
        <f t="shared" si="128"/>
        <v>70.961218836565095</v>
      </c>
      <c r="F3695" s="77">
        <v>5.83</v>
      </c>
      <c r="G3695" s="77">
        <v>0</v>
      </c>
      <c r="H3695" s="77">
        <v>0</v>
      </c>
      <c r="J3695" s="77">
        <f t="shared" si="127"/>
        <v>5.83</v>
      </c>
      <c r="K3695" s="103">
        <v>2.12</v>
      </c>
      <c r="L3695" s="104">
        <v>3.18</v>
      </c>
      <c r="M3695" s="105">
        <v>1.2</v>
      </c>
      <c r="N3695" s="76">
        <f t="shared" si="126"/>
        <v>2.1699999999999751</v>
      </c>
    </row>
    <row r="3696" spans="1:14" x14ac:dyDescent="0.25">
      <c r="A3696" s="100">
        <v>2656</v>
      </c>
      <c r="B3696" s="107">
        <v>36259</v>
      </c>
      <c r="C3696" s="121">
        <v>428.01</v>
      </c>
      <c r="D3696" s="122">
        <v>508.68</v>
      </c>
      <c r="E3696" s="122">
        <f t="shared" si="128"/>
        <v>70.454293628808855</v>
      </c>
      <c r="F3696" s="77">
        <v>5.09</v>
      </c>
      <c r="G3696" s="77">
        <v>0</v>
      </c>
      <c r="H3696" s="77">
        <v>0</v>
      </c>
      <c r="J3696" s="77">
        <f t="shared" si="127"/>
        <v>5.09</v>
      </c>
      <c r="K3696" s="103">
        <v>9.18</v>
      </c>
      <c r="L3696" s="104">
        <v>3.67</v>
      </c>
      <c r="M3696" s="105">
        <v>30</v>
      </c>
      <c r="N3696" s="76">
        <f t="shared" si="126"/>
        <v>9.1799999999999748</v>
      </c>
    </row>
    <row r="3697" spans="1:14" x14ac:dyDescent="0.25">
      <c r="A3697" s="100">
        <v>2657</v>
      </c>
      <c r="B3697" s="107">
        <v>36260</v>
      </c>
      <c r="C3697" s="121">
        <v>428.23</v>
      </c>
      <c r="D3697" s="122">
        <v>512.77</v>
      </c>
      <c r="E3697" s="122">
        <f t="shared" si="128"/>
        <v>71.02077562326869</v>
      </c>
      <c r="F3697" s="77">
        <v>6.29</v>
      </c>
      <c r="G3697" s="77">
        <v>0</v>
      </c>
      <c r="H3697" s="77">
        <v>0</v>
      </c>
      <c r="J3697" s="77">
        <f t="shared" si="127"/>
        <v>6.29</v>
      </c>
      <c r="K3697" s="103">
        <v>3.28</v>
      </c>
      <c r="L3697" s="104">
        <v>3.27</v>
      </c>
      <c r="M3697" s="105">
        <v>0</v>
      </c>
      <c r="N3697" s="76">
        <f t="shared" si="126"/>
        <v>3.2800000000000091</v>
      </c>
    </row>
    <row r="3698" spans="1:14" x14ac:dyDescent="0.25">
      <c r="A3698" s="100">
        <v>2658</v>
      </c>
      <c r="B3698" s="107">
        <v>36261</v>
      </c>
      <c r="C3698" s="121">
        <v>428.07</v>
      </c>
      <c r="D3698" s="122">
        <v>509.76</v>
      </c>
      <c r="E3698" s="122">
        <f t="shared" si="128"/>
        <v>70.603878116343495</v>
      </c>
      <c r="F3698" s="77">
        <v>5.55</v>
      </c>
      <c r="G3698" s="77">
        <v>0</v>
      </c>
      <c r="H3698" s="77">
        <v>0</v>
      </c>
      <c r="J3698" s="77">
        <f t="shared" si="127"/>
        <v>5.55</v>
      </c>
      <c r="K3698" s="103">
        <v>1.1299999999999999</v>
      </c>
      <c r="L3698" s="104">
        <v>2.97</v>
      </c>
      <c r="M3698" s="105">
        <v>0</v>
      </c>
      <c r="N3698" s="76">
        <f t="shared" si="126"/>
        <v>1.1299999999999839</v>
      </c>
    </row>
    <row r="3699" spans="1:14" x14ac:dyDescent="0.25">
      <c r="A3699" s="100">
        <v>2659</v>
      </c>
      <c r="B3699" s="107">
        <v>36262</v>
      </c>
      <c r="C3699" s="121">
        <v>427.83</v>
      </c>
      <c r="D3699" s="122">
        <v>505.34</v>
      </c>
      <c r="E3699" s="122">
        <f t="shared" si="128"/>
        <v>69.991689750692515</v>
      </c>
      <c r="F3699" s="77">
        <v>4.9400000000000004</v>
      </c>
      <c r="G3699" s="77">
        <v>0</v>
      </c>
      <c r="H3699" s="77">
        <v>0</v>
      </c>
      <c r="J3699" s="77">
        <f t="shared" si="127"/>
        <v>4.9400000000000004</v>
      </c>
      <c r="K3699" s="103">
        <v>0.7</v>
      </c>
      <c r="L3699" s="104">
        <v>2.56</v>
      </c>
      <c r="M3699" s="105">
        <v>0</v>
      </c>
      <c r="N3699" s="76">
        <f t="shared" si="126"/>
        <v>0.70000000000004814</v>
      </c>
    </row>
    <row r="3700" spans="1:14" x14ac:dyDescent="0.25">
      <c r="A3700" s="100">
        <v>2660</v>
      </c>
      <c r="B3700" s="107">
        <v>36263</v>
      </c>
      <c r="C3700" s="121">
        <v>427.6</v>
      </c>
      <c r="D3700" s="122">
        <v>501.1</v>
      </c>
      <c r="E3700" s="122">
        <f t="shared" si="128"/>
        <v>69.40443213296399</v>
      </c>
      <c r="F3700" s="77">
        <v>4.5999999999999996</v>
      </c>
      <c r="G3700" s="77">
        <v>0</v>
      </c>
      <c r="H3700" s="77">
        <v>0</v>
      </c>
      <c r="J3700" s="77">
        <f t="shared" si="127"/>
        <v>4.5999999999999996</v>
      </c>
      <c r="K3700" s="103">
        <v>0.9</v>
      </c>
      <c r="L3700" s="104">
        <v>2.39</v>
      </c>
      <c r="M3700" s="105">
        <v>0</v>
      </c>
      <c r="N3700" s="76">
        <f t="shared" si="126"/>
        <v>0.89999999999995417</v>
      </c>
    </row>
    <row r="3701" spans="1:14" x14ac:dyDescent="0.25">
      <c r="A3701" s="100">
        <v>2661</v>
      </c>
      <c r="B3701" s="107">
        <v>36264</v>
      </c>
      <c r="C3701" s="121">
        <v>427.4</v>
      </c>
      <c r="D3701" s="122">
        <v>497.4</v>
      </c>
      <c r="E3701" s="122">
        <f t="shared" si="128"/>
        <v>68.89196675900277</v>
      </c>
      <c r="F3701" s="77">
        <v>3.34</v>
      </c>
      <c r="G3701" s="77">
        <v>0</v>
      </c>
      <c r="H3701" s="77">
        <v>0</v>
      </c>
      <c r="J3701" s="77">
        <f t="shared" si="127"/>
        <v>3.34</v>
      </c>
      <c r="K3701" s="103">
        <v>0.45</v>
      </c>
      <c r="L3701" s="104">
        <v>1.08</v>
      </c>
      <c r="M3701" s="105">
        <v>0</v>
      </c>
      <c r="N3701" s="76">
        <f t="shared" si="126"/>
        <v>-0.44999999999996376</v>
      </c>
    </row>
    <row r="3702" spans="1:14" x14ac:dyDescent="0.25">
      <c r="A3702" s="100">
        <v>2662</v>
      </c>
      <c r="B3702" s="107">
        <v>36265</v>
      </c>
      <c r="C3702" s="121">
        <v>427.19</v>
      </c>
      <c r="D3702" s="122">
        <v>493.61</v>
      </c>
      <c r="E3702" s="122">
        <f t="shared" si="128"/>
        <v>68.36703601108033</v>
      </c>
      <c r="F3702" s="77">
        <v>4.68</v>
      </c>
      <c r="G3702" s="77">
        <v>0</v>
      </c>
      <c r="H3702" s="77">
        <v>0</v>
      </c>
      <c r="J3702" s="77">
        <f t="shared" si="127"/>
        <v>4.68</v>
      </c>
      <c r="K3702" s="103">
        <v>0.09</v>
      </c>
      <c r="L3702" s="104">
        <v>2.5099999999999998</v>
      </c>
      <c r="M3702" s="105">
        <v>0</v>
      </c>
      <c r="N3702" s="76">
        <f t="shared" si="126"/>
        <v>8.9999999999967883E-2</v>
      </c>
    </row>
    <row r="3703" spans="1:14" x14ac:dyDescent="0.25">
      <c r="A3703" s="100">
        <v>2663</v>
      </c>
      <c r="B3703" s="107">
        <v>36266</v>
      </c>
      <c r="C3703" s="121">
        <v>426.94</v>
      </c>
      <c r="D3703" s="122">
        <v>489.02</v>
      </c>
      <c r="E3703" s="122">
        <f t="shared" si="128"/>
        <v>67.73130193905817</v>
      </c>
      <c r="F3703" s="77">
        <v>4.2300000000000004</v>
      </c>
      <c r="G3703" s="77">
        <v>0</v>
      </c>
      <c r="H3703" s="77">
        <v>0</v>
      </c>
      <c r="J3703" s="77">
        <f t="shared" si="127"/>
        <v>4.2300000000000004</v>
      </c>
      <c r="K3703" s="103">
        <v>0.45</v>
      </c>
      <c r="L3703" s="104">
        <v>2.4</v>
      </c>
      <c r="M3703" s="105">
        <v>0</v>
      </c>
      <c r="N3703" s="76">
        <f t="shared" si="126"/>
        <v>-0.45000000000000639</v>
      </c>
    </row>
    <row r="3704" spans="1:14" x14ac:dyDescent="0.25">
      <c r="A3704" s="100">
        <v>2664</v>
      </c>
      <c r="B3704" s="107">
        <v>36267</v>
      </c>
      <c r="C3704" s="121">
        <v>426.68</v>
      </c>
      <c r="D3704" s="122">
        <v>484.34</v>
      </c>
      <c r="E3704" s="122">
        <f t="shared" si="128"/>
        <v>67.08310249307479</v>
      </c>
      <c r="F3704" s="77">
        <v>4.8099999999999996</v>
      </c>
      <c r="G3704" s="77">
        <v>0</v>
      </c>
      <c r="H3704" s="77">
        <v>0</v>
      </c>
      <c r="J3704" s="77">
        <f t="shared" si="127"/>
        <v>4.8099999999999996</v>
      </c>
      <c r="K3704" s="103">
        <v>0.49</v>
      </c>
      <c r="L3704" s="104">
        <v>2.63</v>
      </c>
      <c r="M3704" s="105">
        <v>0</v>
      </c>
      <c r="N3704" s="76">
        <f t="shared" si="126"/>
        <v>-0.48999999999995492</v>
      </c>
    </row>
    <row r="3705" spans="1:14" x14ac:dyDescent="0.25">
      <c r="A3705" s="100">
        <v>2665</v>
      </c>
      <c r="B3705" s="107">
        <v>36268</v>
      </c>
      <c r="C3705" s="121">
        <v>426.38</v>
      </c>
      <c r="D3705" s="122">
        <v>479.04</v>
      </c>
      <c r="E3705" s="122">
        <f t="shared" si="128"/>
        <v>66.34903047091413</v>
      </c>
      <c r="F3705" s="77">
        <v>4.6399999999999997</v>
      </c>
      <c r="G3705" s="77">
        <v>0</v>
      </c>
      <c r="H3705" s="77">
        <v>0</v>
      </c>
      <c r="J3705" s="77">
        <f t="shared" si="127"/>
        <v>4.6399999999999997</v>
      </c>
      <c r="K3705" s="103">
        <v>0.4</v>
      </c>
      <c r="L3705" s="104">
        <v>2.57</v>
      </c>
      <c r="M3705" s="105">
        <v>9.3000000000000007</v>
      </c>
      <c r="N3705" s="76">
        <f t="shared" si="126"/>
        <v>-0.22000000000001396</v>
      </c>
    </row>
    <row r="3706" spans="1:14" x14ac:dyDescent="0.25">
      <c r="A3706" s="100">
        <v>2666</v>
      </c>
      <c r="B3706" s="107">
        <v>36269</v>
      </c>
      <c r="C3706" s="121">
        <v>426.11</v>
      </c>
      <c r="D3706" s="122">
        <v>474.18</v>
      </c>
      <c r="E3706" s="122">
        <f t="shared" si="128"/>
        <v>65.67590027700831</v>
      </c>
      <c r="F3706" s="77">
        <v>6.35</v>
      </c>
      <c r="G3706" s="77">
        <v>0</v>
      </c>
      <c r="H3706" s="77">
        <v>0</v>
      </c>
      <c r="J3706" s="77">
        <f t="shared" si="127"/>
        <v>6.35</v>
      </c>
      <c r="K3706" s="103">
        <v>0.97</v>
      </c>
      <c r="L3706" s="104">
        <v>3.4</v>
      </c>
      <c r="M3706" s="105">
        <v>0</v>
      </c>
      <c r="N3706" s="76">
        <f t="shared" si="126"/>
        <v>0.97000000000000419</v>
      </c>
    </row>
    <row r="3707" spans="1:14" x14ac:dyDescent="0.25">
      <c r="A3707" s="100">
        <v>2667</v>
      </c>
      <c r="B3707" s="107">
        <v>36270</v>
      </c>
      <c r="C3707" s="121">
        <v>425.8</v>
      </c>
      <c r="D3707" s="122">
        <v>468.8</v>
      </c>
      <c r="E3707" s="122">
        <f t="shared" si="128"/>
        <v>64.930747922437675</v>
      </c>
      <c r="F3707" s="77">
        <v>5.35</v>
      </c>
      <c r="G3707" s="77">
        <v>0</v>
      </c>
      <c r="H3707" s="77">
        <v>0</v>
      </c>
      <c r="J3707" s="77">
        <f t="shared" si="127"/>
        <v>5.35</v>
      </c>
      <c r="K3707" s="103">
        <v>24.67</v>
      </c>
      <c r="L3707" s="104">
        <v>2.86</v>
      </c>
      <c r="M3707" s="105">
        <v>5</v>
      </c>
      <c r="N3707" s="76">
        <f t="shared" si="126"/>
        <v>24.669999999999995</v>
      </c>
    </row>
    <row r="3708" spans="1:14" x14ac:dyDescent="0.25">
      <c r="A3708" s="100">
        <v>2668</v>
      </c>
      <c r="B3708" s="107">
        <v>36271</v>
      </c>
      <c r="C3708" s="121">
        <v>426.89</v>
      </c>
      <c r="D3708" s="122">
        <v>488.12</v>
      </c>
      <c r="E3708" s="122">
        <f t="shared" si="128"/>
        <v>67.606648199445985</v>
      </c>
      <c r="F3708" s="77">
        <v>4.16</v>
      </c>
      <c r="G3708" s="77">
        <v>0</v>
      </c>
      <c r="H3708" s="77">
        <v>0</v>
      </c>
      <c r="J3708" s="77">
        <f t="shared" si="127"/>
        <v>4.16</v>
      </c>
      <c r="K3708" s="103">
        <v>5.24</v>
      </c>
      <c r="L3708" s="104">
        <v>2.08</v>
      </c>
      <c r="M3708" s="105">
        <v>3</v>
      </c>
      <c r="N3708" s="76">
        <f t="shared" si="126"/>
        <v>5.2399999999999842</v>
      </c>
    </row>
    <row r="3709" spans="1:14" x14ac:dyDescent="0.25">
      <c r="A3709" s="100">
        <v>2669</v>
      </c>
      <c r="B3709" s="107">
        <v>36272</v>
      </c>
      <c r="C3709" s="121">
        <v>426.95</v>
      </c>
      <c r="D3709" s="122">
        <v>489.2</v>
      </c>
      <c r="E3709" s="122">
        <f t="shared" si="128"/>
        <v>67.75623268698061</v>
      </c>
      <c r="F3709" s="77">
        <v>5.21</v>
      </c>
      <c r="G3709" s="77">
        <v>0</v>
      </c>
      <c r="H3709" s="77">
        <v>0</v>
      </c>
      <c r="J3709" s="77">
        <f t="shared" si="127"/>
        <v>5.21</v>
      </c>
      <c r="K3709" s="103">
        <v>5.21</v>
      </c>
      <c r="L3709" s="104">
        <v>2.86</v>
      </c>
      <c r="M3709" s="105">
        <v>0</v>
      </c>
      <c r="N3709" s="76">
        <f t="shared" si="126"/>
        <v>5.21</v>
      </c>
    </row>
    <row r="3710" spans="1:14" x14ac:dyDescent="0.25">
      <c r="A3710" s="100">
        <v>2670</v>
      </c>
      <c r="B3710" s="107">
        <v>36273</v>
      </c>
      <c r="C3710" s="121">
        <v>426.95</v>
      </c>
      <c r="D3710" s="122">
        <v>489.2</v>
      </c>
      <c r="E3710" s="122">
        <f t="shared" si="128"/>
        <v>67.75623268698061</v>
      </c>
      <c r="F3710" s="77">
        <v>6.37</v>
      </c>
      <c r="G3710" s="77">
        <v>0</v>
      </c>
      <c r="H3710" s="77">
        <v>0</v>
      </c>
      <c r="J3710" s="77">
        <f t="shared" si="127"/>
        <v>6.37</v>
      </c>
      <c r="K3710" s="103">
        <v>6.54</v>
      </c>
      <c r="L3710" s="104">
        <v>3.31</v>
      </c>
      <c r="M3710" s="105">
        <v>0.6</v>
      </c>
      <c r="N3710" s="76">
        <f t="shared" si="126"/>
        <v>6.5500000000000069</v>
      </c>
    </row>
    <row r="3711" spans="1:14" x14ac:dyDescent="0.25">
      <c r="A3711" s="100">
        <v>2671</v>
      </c>
      <c r="B3711" s="107">
        <v>36274</v>
      </c>
      <c r="C3711" s="121">
        <v>426.96</v>
      </c>
      <c r="D3711" s="122">
        <v>489.38</v>
      </c>
      <c r="E3711" s="122">
        <f t="shared" si="128"/>
        <v>67.78116343490305</v>
      </c>
      <c r="F3711" s="77">
        <v>5.1100000000000003</v>
      </c>
      <c r="G3711" s="77">
        <v>0</v>
      </c>
      <c r="H3711" s="77">
        <v>0</v>
      </c>
      <c r="J3711" s="77">
        <f t="shared" si="127"/>
        <v>5.1100000000000003</v>
      </c>
      <c r="K3711" s="103">
        <v>1.69</v>
      </c>
      <c r="L3711" s="104">
        <v>2.79</v>
      </c>
      <c r="M3711" s="105">
        <v>0</v>
      </c>
      <c r="N3711" s="76">
        <f t="shared" si="126"/>
        <v>1.6899999999999844</v>
      </c>
    </row>
    <row r="3712" spans="1:14" x14ac:dyDescent="0.25">
      <c r="A3712" s="100">
        <v>2672</v>
      </c>
      <c r="B3712" s="107">
        <v>36275</v>
      </c>
      <c r="C3712" s="121">
        <v>426.77</v>
      </c>
      <c r="D3712" s="122">
        <v>485.96</v>
      </c>
      <c r="E3712" s="122">
        <f t="shared" si="128"/>
        <v>67.307479224376735</v>
      </c>
      <c r="F3712" s="77">
        <v>4.8099999999999996</v>
      </c>
      <c r="G3712" s="77">
        <v>0</v>
      </c>
      <c r="H3712" s="77">
        <v>0</v>
      </c>
      <c r="J3712" s="77">
        <f t="shared" si="127"/>
        <v>4.8099999999999996</v>
      </c>
      <c r="K3712" s="103">
        <v>2.65</v>
      </c>
      <c r="L3712" s="104">
        <v>2.37</v>
      </c>
      <c r="M3712" s="105">
        <v>0</v>
      </c>
      <c r="N3712" s="76">
        <f t="shared" si="126"/>
        <v>2.6800000000000042</v>
      </c>
    </row>
    <row r="3713" spans="1:14" x14ac:dyDescent="0.25">
      <c r="A3713" s="100">
        <v>2673</v>
      </c>
      <c r="B3713" s="107">
        <v>36276</v>
      </c>
      <c r="C3713" s="121">
        <v>426.65</v>
      </c>
      <c r="D3713" s="122">
        <v>483.83</v>
      </c>
      <c r="E3713" s="122">
        <f t="shared" si="128"/>
        <v>67.01246537396122</v>
      </c>
      <c r="F3713" s="77">
        <v>5.33</v>
      </c>
      <c r="G3713" s="77">
        <v>0</v>
      </c>
      <c r="H3713" s="77">
        <v>0</v>
      </c>
      <c r="J3713" s="77">
        <f t="shared" si="127"/>
        <v>5.33</v>
      </c>
      <c r="K3713" s="103">
        <v>0.39</v>
      </c>
      <c r="L3713" s="104">
        <v>2.8</v>
      </c>
      <c r="M3713" s="105">
        <v>0</v>
      </c>
      <c r="N3713" s="76">
        <f t="shared" si="126"/>
        <v>0.36000000000002963</v>
      </c>
    </row>
    <row r="3714" spans="1:14" x14ac:dyDescent="0.25">
      <c r="A3714" s="100">
        <v>2674</v>
      </c>
      <c r="B3714" s="107">
        <v>36277</v>
      </c>
      <c r="C3714" s="121">
        <v>426.37</v>
      </c>
      <c r="D3714" s="122">
        <v>478.86</v>
      </c>
      <c r="E3714" s="122">
        <f t="shared" si="128"/>
        <v>66.32409972299169</v>
      </c>
      <c r="F3714" s="77">
        <v>5.23</v>
      </c>
      <c r="G3714" s="77">
        <v>0</v>
      </c>
      <c r="H3714" s="77">
        <v>0</v>
      </c>
      <c r="J3714" s="77">
        <f t="shared" si="127"/>
        <v>5.23</v>
      </c>
      <c r="K3714" s="103">
        <v>1.81</v>
      </c>
      <c r="L3714" s="104">
        <v>2.69</v>
      </c>
      <c r="M3714" s="105">
        <v>0</v>
      </c>
      <c r="N3714" s="76">
        <f t="shared" si="126"/>
        <v>1.8099999999999845</v>
      </c>
    </row>
    <row r="3715" spans="1:14" x14ac:dyDescent="0.25">
      <c r="A3715" s="100">
        <v>2675</v>
      </c>
      <c r="B3715" s="107">
        <v>36278</v>
      </c>
      <c r="C3715" s="121">
        <v>426.18</v>
      </c>
      <c r="D3715" s="122">
        <v>475.44</v>
      </c>
      <c r="E3715" s="122">
        <f t="shared" si="128"/>
        <v>65.850415512465375</v>
      </c>
      <c r="F3715" s="77">
        <v>4.7699999999999996</v>
      </c>
      <c r="G3715" s="77">
        <v>0</v>
      </c>
      <c r="H3715" s="77">
        <v>0</v>
      </c>
      <c r="J3715" s="77">
        <f t="shared" si="127"/>
        <v>4.7699999999999996</v>
      </c>
      <c r="K3715" s="103">
        <v>1.63</v>
      </c>
      <c r="L3715" s="104">
        <v>2.23</v>
      </c>
      <c r="M3715" s="105">
        <v>0</v>
      </c>
      <c r="N3715" s="76">
        <f t="shared" si="126"/>
        <v>1.6300000000000132</v>
      </c>
    </row>
    <row r="3716" spans="1:14" x14ac:dyDescent="0.25">
      <c r="A3716" s="100">
        <v>2676</v>
      </c>
      <c r="B3716" s="107">
        <v>36279</v>
      </c>
      <c r="C3716" s="121">
        <v>426</v>
      </c>
      <c r="D3716" s="122">
        <v>472.3</v>
      </c>
      <c r="E3716" s="122">
        <f t="shared" si="128"/>
        <v>65.415512465373965</v>
      </c>
      <c r="F3716" s="77">
        <v>5</v>
      </c>
      <c r="G3716" s="77">
        <v>0</v>
      </c>
      <c r="H3716" s="77">
        <v>0</v>
      </c>
      <c r="J3716" s="77">
        <f t="shared" si="127"/>
        <v>5</v>
      </c>
      <c r="K3716" s="103">
        <v>0.24</v>
      </c>
      <c r="L3716" s="104">
        <v>2.59</v>
      </c>
      <c r="M3716" s="105">
        <v>0</v>
      </c>
      <c r="N3716" s="76">
        <f t="shared" si="126"/>
        <v>0.24000000000000909</v>
      </c>
    </row>
    <row r="3717" spans="1:14" x14ac:dyDescent="0.25">
      <c r="A3717" s="100">
        <v>2677</v>
      </c>
      <c r="B3717" s="107">
        <v>36280</v>
      </c>
      <c r="C3717" s="121">
        <v>425.73</v>
      </c>
      <c r="D3717" s="122">
        <v>467.54</v>
      </c>
      <c r="E3717" s="122">
        <f t="shared" si="128"/>
        <v>64.75623268698061</v>
      </c>
      <c r="F3717" s="77">
        <v>4.8499999999999996</v>
      </c>
      <c r="G3717" s="77">
        <v>0</v>
      </c>
      <c r="H3717" s="77">
        <v>0</v>
      </c>
      <c r="J3717" s="77">
        <f t="shared" si="127"/>
        <v>4.8499999999999996</v>
      </c>
      <c r="K3717" s="103">
        <v>0.3</v>
      </c>
      <c r="L3717" s="104">
        <v>2.5099999999999998</v>
      </c>
      <c r="M3717" s="105">
        <v>0</v>
      </c>
      <c r="N3717" s="76">
        <f t="shared" si="126"/>
        <v>0.29999999999998828</v>
      </c>
    </row>
    <row r="3718" spans="1:14" x14ac:dyDescent="0.25">
      <c r="A3718" s="100">
        <v>2678</v>
      </c>
      <c r="B3718" s="107">
        <v>36281</v>
      </c>
      <c r="C3718" s="121">
        <v>425.47</v>
      </c>
      <c r="D3718" s="122">
        <v>462.99</v>
      </c>
      <c r="E3718" s="122">
        <f t="shared" si="128"/>
        <v>64.126038781163444</v>
      </c>
      <c r="F3718" s="77">
        <v>3.59</v>
      </c>
      <c r="G3718" s="77">
        <v>0</v>
      </c>
      <c r="H3718" s="77">
        <v>0</v>
      </c>
      <c r="J3718" s="77">
        <f t="shared" si="127"/>
        <v>3.59</v>
      </c>
      <c r="K3718" s="103">
        <v>0.09</v>
      </c>
      <c r="L3718" s="104">
        <v>1.87</v>
      </c>
      <c r="M3718" s="105">
        <v>0</v>
      </c>
      <c r="N3718" s="76">
        <f t="shared" si="126"/>
        <v>8.9999999999999858E-2</v>
      </c>
    </row>
    <row r="3719" spans="1:14" x14ac:dyDescent="0.25">
      <c r="A3719" s="100">
        <v>2679</v>
      </c>
      <c r="B3719" s="107">
        <v>36282</v>
      </c>
      <c r="C3719" s="121">
        <v>425.27</v>
      </c>
      <c r="D3719" s="122">
        <v>459.49</v>
      </c>
      <c r="E3719" s="122">
        <f t="shared" si="128"/>
        <v>63.641274238227155</v>
      </c>
      <c r="F3719" s="77">
        <v>4.92</v>
      </c>
      <c r="G3719" s="77">
        <v>0</v>
      </c>
      <c r="H3719" s="77">
        <v>0</v>
      </c>
      <c r="J3719" s="77">
        <f t="shared" si="127"/>
        <v>4.92</v>
      </c>
      <c r="K3719" s="103">
        <v>0.16</v>
      </c>
      <c r="L3719" s="104">
        <v>2.56</v>
      </c>
      <c r="M3719" s="105">
        <v>0</v>
      </c>
      <c r="N3719" s="76">
        <f t="shared" si="126"/>
        <v>0.16000000000000902</v>
      </c>
    </row>
    <row r="3720" spans="1:14" x14ac:dyDescent="0.25">
      <c r="A3720" s="100">
        <v>2680</v>
      </c>
      <c r="B3720" s="107">
        <v>36283</v>
      </c>
      <c r="C3720" s="121">
        <v>424.99</v>
      </c>
      <c r="D3720" s="122">
        <v>454.73</v>
      </c>
      <c r="E3720" s="122">
        <f t="shared" si="128"/>
        <v>62.9819944598338</v>
      </c>
      <c r="F3720" s="77">
        <v>5.83</v>
      </c>
      <c r="G3720" s="77">
        <v>0</v>
      </c>
      <c r="H3720" s="77">
        <v>0</v>
      </c>
      <c r="J3720" s="77">
        <f t="shared" si="127"/>
        <v>5.83</v>
      </c>
      <c r="K3720" s="103">
        <v>0.22</v>
      </c>
      <c r="L3720" s="104">
        <v>2.95</v>
      </c>
      <c r="M3720" s="105">
        <v>0</v>
      </c>
      <c r="N3720" s="76">
        <f t="shared" ref="N3720:N3783" si="129">+D3721-D3720+J3720</f>
        <v>-0.2200000000000113</v>
      </c>
    </row>
    <row r="3721" spans="1:14" x14ac:dyDescent="0.25">
      <c r="A3721" s="100">
        <v>2681</v>
      </c>
      <c r="B3721" s="107">
        <v>36284</v>
      </c>
      <c r="C3721" s="121">
        <v>424.64</v>
      </c>
      <c r="D3721" s="122">
        <v>448.68</v>
      </c>
      <c r="E3721" s="122">
        <f t="shared" si="128"/>
        <v>62.144044321329638</v>
      </c>
      <c r="F3721" s="77">
        <v>6.38</v>
      </c>
      <c r="G3721" s="77">
        <v>0</v>
      </c>
      <c r="H3721" s="77">
        <v>0</v>
      </c>
      <c r="J3721" s="77">
        <f t="shared" si="127"/>
        <v>6.38</v>
      </c>
      <c r="K3721" s="103">
        <v>0.15</v>
      </c>
      <c r="L3721" s="104">
        <v>3.19</v>
      </c>
      <c r="M3721" s="105">
        <v>0</v>
      </c>
      <c r="N3721" s="76">
        <f t="shared" si="129"/>
        <v>-0.15000000000002967</v>
      </c>
    </row>
    <row r="3722" spans="1:14" x14ac:dyDescent="0.25">
      <c r="A3722" s="100">
        <v>2682</v>
      </c>
      <c r="B3722" s="107">
        <v>36285</v>
      </c>
      <c r="C3722" s="121">
        <v>424.25</v>
      </c>
      <c r="D3722" s="122">
        <v>442.15</v>
      </c>
      <c r="E3722" s="122">
        <f t="shared" si="128"/>
        <v>61.239612188365641</v>
      </c>
      <c r="F3722" s="77">
        <v>4.72</v>
      </c>
      <c r="G3722" s="77">
        <v>0</v>
      </c>
      <c r="H3722" s="77">
        <v>0</v>
      </c>
      <c r="J3722" s="77">
        <f t="shared" si="127"/>
        <v>4.72</v>
      </c>
      <c r="K3722" s="103">
        <v>0.04</v>
      </c>
      <c r="L3722" s="104">
        <v>2.36</v>
      </c>
      <c r="M3722" s="105">
        <v>0</v>
      </c>
      <c r="N3722" s="76">
        <f t="shared" si="129"/>
        <v>-3.9999999999991154E-2</v>
      </c>
    </row>
    <row r="3723" spans="1:14" x14ac:dyDescent="0.25">
      <c r="A3723" s="100">
        <v>2683</v>
      </c>
      <c r="B3723" s="107">
        <v>36286</v>
      </c>
      <c r="C3723" s="121">
        <v>423.97</v>
      </c>
      <c r="D3723" s="122">
        <v>437.39</v>
      </c>
      <c r="E3723" s="122">
        <f t="shared" si="128"/>
        <v>60.580332409972293</v>
      </c>
      <c r="F3723" s="77">
        <v>8.11</v>
      </c>
      <c r="G3723" s="77">
        <v>0</v>
      </c>
      <c r="H3723" s="77">
        <v>0</v>
      </c>
      <c r="J3723" s="77">
        <f t="shared" si="127"/>
        <v>8.11</v>
      </c>
      <c r="K3723" s="103">
        <v>2.14</v>
      </c>
      <c r="L3723" s="104">
        <v>3.4</v>
      </c>
      <c r="M3723" s="105">
        <v>0</v>
      </c>
      <c r="N3723" s="76">
        <f t="shared" si="129"/>
        <v>3.1900000000000404</v>
      </c>
    </row>
    <row r="3724" spans="1:14" x14ac:dyDescent="0.25">
      <c r="A3724" s="100">
        <v>2684</v>
      </c>
      <c r="B3724" s="107">
        <v>36287</v>
      </c>
      <c r="C3724" s="121">
        <v>423.67</v>
      </c>
      <c r="D3724" s="122">
        <v>432.47</v>
      </c>
      <c r="E3724" s="122">
        <f t="shared" si="128"/>
        <v>59.898891966759003</v>
      </c>
      <c r="F3724" s="77">
        <v>5.62</v>
      </c>
      <c r="G3724" s="77">
        <v>0</v>
      </c>
      <c r="H3724" s="77">
        <v>0</v>
      </c>
      <c r="J3724" s="77">
        <f t="shared" si="127"/>
        <v>5.62</v>
      </c>
      <c r="K3724" s="103">
        <v>2.52</v>
      </c>
      <c r="L3724" s="104">
        <v>1.8</v>
      </c>
      <c r="M3724" s="105">
        <v>0</v>
      </c>
      <c r="N3724" s="76">
        <f t="shared" si="129"/>
        <v>1.469999999999966</v>
      </c>
    </row>
    <row r="3725" spans="1:14" x14ac:dyDescent="0.25">
      <c r="A3725" s="100">
        <v>2685</v>
      </c>
      <c r="B3725" s="107">
        <v>36288</v>
      </c>
      <c r="C3725" s="121">
        <v>423.42</v>
      </c>
      <c r="D3725" s="122">
        <v>428.32</v>
      </c>
      <c r="E3725" s="122">
        <f t="shared" si="128"/>
        <v>59.324099722991683</v>
      </c>
      <c r="F3725" s="77">
        <v>4.3499999999999996</v>
      </c>
      <c r="G3725" s="77">
        <v>0</v>
      </c>
      <c r="H3725" s="77">
        <v>0</v>
      </c>
      <c r="J3725" s="77">
        <f t="shared" si="127"/>
        <v>4.3499999999999996</v>
      </c>
      <c r="K3725" s="103">
        <v>7.0000000000000007E-2</v>
      </c>
      <c r="L3725" s="104">
        <v>2.12</v>
      </c>
      <c r="M3725" s="105">
        <v>0</v>
      </c>
      <c r="N3725" s="76">
        <f t="shared" si="129"/>
        <v>-7.0000000000016271E-2</v>
      </c>
    </row>
    <row r="3726" spans="1:14" x14ac:dyDescent="0.25">
      <c r="A3726" s="100">
        <v>2686</v>
      </c>
      <c r="B3726" s="107">
        <v>36289</v>
      </c>
      <c r="C3726" s="121">
        <v>423.15</v>
      </c>
      <c r="D3726" s="122">
        <v>423.9</v>
      </c>
      <c r="E3726" s="122">
        <f t="shared" si="128"/>
        <v>58.711911357340718</v>
      </c>
      <c r="F3726" s="77">
        <v>4.04</v>
      </c>
      <c r="G3726" s="77">
        <v>0</v>
      </c>
      <c r="H3726" s="77">
        <v>0</v>
      </c>
      <c r="J3726" s="77">
        <f t="shared" ref="J3726:J3789" si="130">SUM(F3726:H3726)</f>
        <v>4.04</v>
      </c>
      <c r="K3726" s="103">
        <v>0.27</v>
      </c>
      <c r="L3726" s="104">
        <v>2.0099999999999998</v>
      </c>
      <c r="M3726" s="105">
        <v>0</v>
      </c>
      <c r="N3726" s="76">
        <f t="shared" si="129"/>
        <v>-0.21999999999999087</v>
      </c>
    </row>
    <row r="3727" spans="1:14" x14ac:dyDescent="0.25">
      <c r="A3727" s="100">
        <v>2687</v>
      </c>
      <c r="B3727" s="107">
        <v>36290</v>
      </c>
      <c r="C3727" s="121">
        <v>422.89</v>
      </c>
      <c r="D3727" s="122">
        <v>419.64</v>
      </c>
      <c r="E3727" s="122">
        <f t="shared" ref="E3727:E3790" si="131">(D3727/722)*100</f>
        <v>58.121883656509695</v>
      </c>
      <c r="F3727" s="77">
        <v>5.93</v>
      </c>
      <c r="G3727" s="77">
        <v>0</v>
      </c>
      <c r="H3727" s="77">
        <v>0</v>
      </c>
      <c r="J3727" s="77">
        <f t="shared" si="130"/>
        <v>5.93</v>
      </c>
      <c r="K3727" s="103">
        <v>0.31</v>
      </c>
      <c r="L3727" s="104">
        <v>2.83</v>
      </c>
      <c r="M3727" s="105">
        <v>0</v>
      </c>
      <c r="N3727" s="76">
        <f t="shared" si="129"/>
        <v>-0.31000000000000938</v>
      </c>
    </row>
    <row r="3728" spans="1:14" x14ac:dyDescent="0.25">
      <c r="A3728" s="100">
        <v>2688</v>
      </c>
      <c r="B3728" s="107">
        <v>36291</v>
      </c>
      <c r="C3728" s="121">
        <v>422.5</v>
      </c>
      <c r="D3728" s="122">
        <v>413.4</v>
      </c>
      <c r="E3728" s="122">
        <f t="shared" si="131"/>
        <v>57.257617728531848</v>
      </c>
      <c r="F3728" s="77">
        <v>5.9</v>
      </c>
      <c r="G3728" s="77">
        <v>0</v>
      </c>
      <c r="H3728" s="77">
        <v>0</v>
      </c>
      <c r="J3728" s="77">
        <f t="shared" si="130"/>
        <v>5.9</v>
      </c>
      <c r="K3728" s="103">
        <v>0.03</v>
      </c>
      <c r="L3728" s="104">
        <v>2.37</v>
      </c>
      <c r="M3728" s="105">
        <v>0</v>
      </c>
      <c r="N3728" s="76">
        <f t="shared" si="129"/>
        <v>0.77999999999999581</v>
      </c>
    </row>
    <row r="3729" spans="1:14" x14ac:dyDescent="0.25">
      <c r="A3729" s="100">
        <v>2689</v>
      </c>
      <c r="B3729" s="107">
        <v>36292</v>
      </c>
      <c r="C3729" s="121">
        <v>422.18</v>
      </c>
      <c r="D3729" s="122">
        <v>408.28</v>
      </c>
      <c r="E3729" s="122">
        <f t="shared" si="131"/>
        <v>56.548476454293628</v>
      </c>
      <c r="F3729" s="77">
        <v>5.08</v>
      </c>
      <c r="G3729" s="77">
        <v>0</v>
      </c>
      <c r="H3729" s="77">
        <v>0</v>
      </c>
      <c r="J3729" s="77">
        <f t="shared" si="130"/>
        <v>5.08</v>
      </c>
      <c r="K3729" s="103">
        <v>0.14000000000000001</v>
      </c>
      <c r="L3729" s="104">
        <v>2.31</v>
      </c>
      <c r="M3729" s="105">
        <v>0</v>
      </c>
      <c r="N3729" s="76">
        <f t="shared" si="129"/>
        <v>0.14000000000000234</v>
      </c>
    </row>
    <row r="3730" spans="1:14" x14ac:dyDescent="0.25">
      <c r="A3730" s="100">
        <v>2690</v>
      </c>
      <c r="B3730" s="107">
        <v>36293</v>
      </c>
      <c r="C3730" s="121">
        <v>421.88</v>
      </c>
      <c r="D3730" s="122">
        <v>403.34</v>
      </c>
      <c r="E3730" s="122">
        <f t="shared" si="131"/>
        <v>55.86426592797784</v>
      </c>
      <c r="F3730" s="77">
        <v>3.66</v>
      </c>
      <c r="G3730" s="77">
        <v>0</v>
      </c>
      <c r="H3730" s="77">
        <v>0</v>
      </c>
      <c r="J3730" s="77">
        <f t="shared" si="130"/>
        <v>3.66</v>
      </c>
      <c r="K3730" s="103">
        <v>0.86</v>
      </c>
      <c r="L3730" s="104">
        <v>1.99</v>
      </c>
      <c r="M3730" s="105">
        <v>0</v>
      </c>
      <c r="N3730" s="76">
        <f t="shared" si="129"/>
        <v>0.86000000000004562</v>
      </c>
    </row>
    <row r="3731" spans="1:14" x14ac:dyDescent="0.25">
      <c r="A3731" s="100">
        <v>2691</v>
      </c>
      <c r="B3731" s="107">
        <v>36294</v>
      </c>
      <c r="C3731" s="121">
        <v>421.69</v>
      </c>
      <c r="D3731" s="122">
        <v>400.54</v>
      </c>
      <c r="E3731" s="122">
        <f t="shared" si="131"/>
        <v>55.476454293628805</v>
      </c>
      <c r="F3731" s="77">
        <v>3.72</v>
      </c>
      <c r="G3731" s="77">
        <v>0</v>
      </c>
      <c r="H3731" s="77">
        <v>0</v>
      </c>
      <c r="J3731" s="77">
        <f t="shared" si="130"/>
        <v>3.72</v>
      </c>
      <c r="K3731" s="103">
        <v>1.23</v>
      </c>
      <c r="L3731" s="104">
        <v>1.67</v>
      </c>
      <c r="M3731" s="105">
        <v>4.5999999999999996</v>
      </c>
      <c r="N3731" s="76">
        <f t="shared" si="129"/>
        <v>1.2299999999999911</v>
      </c>
    </row>
    <row r="3732" spans="1:14" x14ac:dyDescent="0.25">
      <c r="A3732" s="100">
        <v>2692</v>
      </c>
      <c r="B3732" s="107">
        <v>36295</v>
      </c>
      <c r="C3732" s="121">
        <v>421.53</v>
      </c>
      <c r="D3732" s="122">
        <v>398.05</v>
      </c>
      <c r="E3732" s="122">
        <f t="shared" si="131"/>
        <v>55.131578947368418</v>
      </c>
      <c r="F3732" s="77">
        <v>4.34</v>
      </c>
      <c r="G3732" s="77">
        <v>0</v>
      </c>
      <c r="H3732" s="77">
        <v>0</v>
      </c>
      <c r="J3732" s="77">
        <f t="shared" si="130"/>
        <v>4.34</v>
      </c>
      <c r="K3732" s="103">
        <v>3.57</v>
      </c>
      <c r="L3732" s="104">
        <v>1.85</v>
      </c>
      <c r="M3732" s="105">
        <v>0</v>
      </c>
      <c r="N3732" s="76">
        <f t="shared" si="129"/>
        <v>3.5699999999999612</v>
      </c>
    </row>
    <row r="3733" spans="1:14" x14ac:dyDescent="0.25">
      <c r="A3733" s="100">
        <v>2693</v>
      </c>
      <c r="B3733" s="107">
        <v>36296</v>
      </c>
      <c r="C3733" s="121">
        <v>421.48</v>
      </c>
      <c r="D3733" s="122">
        <v>397.28</v>
      </c>
      <c r="E3733" s="122">
        <f t="shared" si="131"/>
        <v>55.024930747922426</v>
      </c>
      <c r="F3733" s="77">
        <v>3.45</v>
      </c>
      <c r="G3733" s="77">
        <v>0</v>
      </c>
      <c r="H3733" s="77">
        <v>0</v>
      </c>
      <c r="J3733" s="77">
        <f t="shared" si="130"/>
        <v>3.45</v>
      </c>
      <c r="K3733" s="103">
        <v>3.61</v>
      </c>
      <c r="L3733" s="104">
        <v>0.45</v>
      </c>
      <c r="M3733" s="105">
        <v>0</v>
      </c>
      <c r="N3733" s="76">
        <f t="shared" si="129"/>
        <v>3.6100000000000252</v>
      </c>
    </row>
    <row r="3734" spans="1:14" x14ac:dyDescent="0.25">
      <c r="A3734" s="100">
        <v>2694</v>
      </c>
      <c r="B3734" s="107">
        <v>36297</v>
      </c>
      <c r="C3734" s="121">
        <v>421.49</v>
      </c>
      <c r="D3734" s="122">
        <v>397.44</v>
      </c>
      <c r="E3734" s="122">
        <f t="shared" si="131"/>
        <v>55.047091412742375</v>
      </c>
      <c r="F3734" s="77">
        <v>6.44</v>
      </c>
      <c r="G3734" s="77">
        <v>0</v>
      </c>
      <c r="H3734" s="77">
        <v>0</v>
      </c>
      <c r="J3734" s="77">
        <f t="shared" si="130"/>
        <v>6.44</v>
      </c>
      <c r="K3734" s="103">
        <v>0.7</v>
      </c>
      <c r="L3734" s="104">
        <v>3.14</v>
      </c>
      <c r="M3734" s="105">
        <v>0</v>
      </c>
      <c r="N3734" s="76">
        <f t="shared" si="129"/>
        <v>0.6999999999999913</v>
      </c>
    </row>
    <row r="3735" spans="1:14" x14ac:dyDescent="0.25">
      <c r="A3735" s="100">
        <v>2695</v>
      </c>
      <c r="B3735" s="107">
        <v>36298</v>
      </c>
      <c r="C3735" s="121">
        <v>421.12</v>
      </c>
      <c r="D3735" s="122">
        <v>391.7</v>
      </c>
      <c r="E3735" s="122">
        <f t="shared" si="131"/>
        <v>54.252077562326875</v>
      </c>
      <c r="F3735" s="77">
        <v>5.81</v>
      </c>
      <c r="G3735" s="77">
        <v>0</v>
      </c>
      <c r="H3735" s="77">
        <v>0</v>
      </c>
      <c r="J3735" s="77">
        <f t="shared" si="130"/>
        <v>5.81</v>
      </c>
      <c r="K3735" s="103">
        <v>0.16</v>
      </c>
      <c r="L3735" s="104">
        <v>2.61</v>
      </c>
      <c r="M3735" s="105">
        <v>0</v>
      </c>
      <c r="N3735" s="76">
        <f t="shared" si="129"/>
        <v>0.16000000000002235</v>
      </c>
    </row>
    <row r="3736" spans="1:14" x14ac:dyDescent="0.25">
      <c r="A3736" s="100">
        <v>2696</v>
      </c>
      <c r="B3736" s="107">
        <v>36299</v>
      </c>
      <c r="C3736" s="121">
        <v>420.75</v>
      </c>
      <c r="D3736" s="122">
        <v>386.05</v>
      </c>
      <c r="E3736" s="122">
        <f t="shared" si="131"/>
        <v>53.46952908587258</v>
      </c>
      <c r="F3736" s="77">
        <v>5.99</v>
      </c>
      <c r="G3736" s="77">
        <v>0</v>
      </c>
      <c r="H3736" s="77">
        <v>0</v>
      </c>
      <c r="J3736" s="77">
        <f t="shared" si="130"/>
        <v>5.99</v>
      </c>
      <c r="K3736" s="103">
        <v>0.19</v>
      </c>
      <c r="L3736" s="104">
        <v>2.82</v>
      </c>
      <c r="M3736" s="105">
        <v>0</v>
      </c>
      <c r="N3736" s="76">
        <f t="shared" si="129"/>
        <v>0.18999999999998884</v>
      </c>
    </row>
    <row r="3737" spans="1:14" x14ac:dyDescent="0.25">
      <c r="A3737" s="100">
        <v>2697</v>
      </c>
      <c r="B3737" s="107">
        <v>36300</v>
      </c>
      <c r="C3737" s="121">
        <v>420.37</v>
      </c>
      <c r="D3737" s="122">
        <v>380.25</v>
      </c>
      <c r="E3737" s="122">
        <f t="shared" si="131"/>
        <v>52.666204986149587</v>
      </c>
      <c r="F3737" s="77">
        <v>5.95</v>
      </c>
      <c r="G3737" s="77">
        <v>0</v>
      </c>
      <c r="H3737" s="77">
        <v>0</v>
      </c>
      <c r="J3737" s="77">
        <f t="shared" si="130"/>
        <v>5.95</v>
      </c>
      <c r="K3737" s="103">
        <v>3.85</v>
      </c>
      <c r="L3737" s="104">
        <v>2.85</v>
      </c>
      <c r="M3737" s="105">
        <v>0</v>
      </c>
      <c r="N3737" s="76">
        <f t="shared" si="129"/>
        <v>3.8499999999999774</v>
      </c>
    </row>
    <row r="3738" spans="1:14" x14ac:dyDescent="0.25">
      <c r="A3738" s="100">
        <v>2698</v>
      </c>
      <c r="B3738" s="107">
        <v>36301</v>
      </c>
      <c r="C3738" s="121">
        <v>420.23</v>
      </c>
      <c r="D3738" s="122">
        <v>378.15</v>
      </c>
      <c r="E3738" s="122">
        <f t="shared" si="131"/>
        <v>52.375346260387815</v>
      </c>
      <c r="F3738" s="77">
        <v>5.56</v>
      </c>
      <c r="G3738" s="77">
        <v>0</v>
      </c>
      <c r="H3738" s="77">
        <v>0</v>
      </c>
      <c r="J3738" s="77">
        <f t="shared" si="130"/>
        <v>5.56</v>
      </c>
      <c r="K3738" s="103">
        <v>10.14</v>
      </c>
      <c r="L3738" s="104">
        <v>2.74</v>
      </c>
      <c r="M3738" s="105">
        <v>0</v>
      </c>
      <c r="N3738" s="76">
        <f t="shared" si="129"/>
        <v>0.41000000000002235</v>
      </c>
    </row>
    <row r="3739" spans="1:14" x14ac:dyDescent="0.25">
      <c r="A3739" s="100">
        <v>2699</v>
      </c>
      <c r="B3739" s="107">
        <v>36302</v>
      </c>
      <c r="C3739" s="121">
        <v>419.88</v>
      </c>
      <c r="D3739" s="122">
        <v>373</v>
      </c>
      <c r="E3739" s="122">
        <f t="shared" si="131"/>
        <v>51.662049861495838</v>
      </c>
      <c r="F3739" s="77">
        <v>3.92</v>
      </c>
      <c r="G3739" s="77">
        <v>0</v>
      </c>
      <c r="H3739" s="77">
        <v>0</v>
      </c>
      <c r="J3739" s="77">
        <f t="shared" si="130"/>
        <v>3.92</v>
      </c>
      <c r="K3739" s="103">
        <v>1.82</v>
      </c>
      <c r="L3739" s="104">
        <v>1.77</v>
      </c>
      <c r="M3739" s="105">
        <v>0</v>
      </c>
      <c r="N3739" s="76">
        <f t="shared" si="129"/>
        <v>-31.990000000000023</v>
      </c>
    </row>
    <row r="3740" spans="1:14" x14ac:dyDescent="0.25">
      <c r="A3740" s="100">
        <v>2700</v>
      </c>
      <c r="B3740" s="107">
        <v>36303</v>
      </c>
      <c r="C3740" s="121">
        <v>419.74</v>
      </c>
      <c r="D3740" s="122">
        <v>337.09</v>
      </c>
      <c r="E3740" s="122">
        <f t="shared" si="131"/>
        <v>46.68836565096953</v>
      </c>
      <c r="F3740" s="77">
        <v>3.38</v>
      </c>
      <c r="G3740" s="77">
        <v>0</v>
      </c>
      <c r="H3740" s="77">
        <v>0</v>
      </c>
      <c r="J3740" s="77">
        <f t="shared" si="130"/>
        <v>3.38</v>
      </c>
      <c r="K3740" s="103">
        <v>2.93</v>
      </c>
      <c r="L3740" s="104">
        <v>1.55</v>
      </c>
      <c r="M3740" s="105">
        <v>1.2</v>
      </c>
      <c r="N3740" s="76">
        <f t="shared" si="129"/>
        <v>36.740000000000016</v>
      </c>
    </row>
    <row r="3741" spans="1:14" x14ac:dyDescent="0.25">
      <c r="A3741" s="100">
        <v>2701</v>
      </c>
      <c r="B3741" s="107">
        <v>36304</v>
      </c>
      <c r="C3741" s="121">
        <v>419.71</v>
      </c>
      <c r="D3741" s="122">
        <v>370.45</v>
      </c>
      <c r="E3741" s="122">
        <f t="shared" si="131"/>
        <v>51.30886426592798</v>
      </c>
      <c r="F3741" s="77">
        <v>4.8499999999999996</v>
      </c>
      <c r="G3741" s="77">
        <v>0</v>
      </c>
      <c r="H3741" s="77">
        <v>0</v>
      </c>
      <c r="J3741" s="77">
        <f t="shared" si="130"/>
        <v>4.8499999999999996</v>
      </c>
      <c r="K3741" s="103">
        <v>1.65</v>
      </c>
      <c r="L3741" s="104">
        <v>2.2400000000000002</v>
      </c>
      <c r="M3741" s="105">
        <v>2.9</v>
      </c>
      <c r="N3741" s="76">
        <f t="shared" si="129"/>
        <v>1.650000000000011</v>
      </c>
    </row>
    <row r="3742" spans="1:14" x14ac:dyDescent="0.25">
      <c r="A3742" s="100">
        <v>2702</v>
      </c>
      <c r="B3742" s="107">
        <v>36305</v>
      </c>
      <c r="C3742" s="121">
        <v>419.49</v>
      </c>
      <c r="D3742" s="122">
        <v>367.25</v>
      </c>
      <c r="E3742" s="122">
        <f t="shared" si="131"/>
        <v>50.865650969529085</v>
      </c>
      <c r="F3742" s="77">
        <v>6</v>
      </c>
      <c r="G3742" s="77">
        <v>0</v>
      </c>
      <c r="H3742" s="77">
        <v>0</v>
      </c>
      <c r="J3742" s="77">
        <f t="shared" si="130"/>
        <v>6</v>
      </c>
      <c r="K3742" s="103">
        <v>5.85</v>
      </c>
      <c r="L3742" s="104">
        <v>2.83</v>
      </c>
      <c r="M3742" s="105">
        <v>2.7</v>
      </c>
      <c r="N3742" s="76">
        <f t="shared" si="129"/>
        <v>5.8500000000000227</v>
      </c>
    </row>
    <row r="3743" spans="1:14" x14ac:dyDescent="0.25">
      <c r="A3743" s="100">
        <v>2703</v>
      </c>
      <c r="B3743" s="107">
        <v>36306</v>
      </c>
      <c r="C3743" s="121">
        <v>419.48</v>
      </c>
      <c r="D3743" s="122">
        <v>367.1</v>
      </c>
      <c r="E3743" s="122">
        <f t="shared" si="131"/>
        <v>50.844875346260388</v>
      </c>
      <c r="F3743" s="77">
        <v>6.23</v>
      </c>
      <c r="G3743" s="77">
        <v>0</v>
      </c>
      <c r="H3743" s="77">
        <v>0</v>
      </c>
      <c r="J3743" s="77">
        <f t="shared" si="130"/>
        <v>6.23</v>
      </c>
      <c r="K3743" s="103">
        <v>10.48</v>
      </c>
      <c r="L3743" s="104">
        <v>2.97</v>
      </c>
      <c r="M3743" s="105">
        <v>1.6</v>
      </c>
      <c r="N3743" s="76">
        <f t="shared" si="129"/>
        <v>10.48</v>
      </c>
    </row>
    <row r="3744" spans="1:14" x14ac:dyDescent="0.25">
      <c r="A3744" s="100">
        <v>2704</v>
      </c>
      <c r="B3744" s="107">
        <v>36307</v>
      </c>
      <c r="C3744" s="121">
        <v>419.77</v>
      </c>
      <c r="D3744" s="122">
        <v>371.35</v>
      </c>
      <c r="E3744" s="122">
        <f t="shared" si="131"/>
        <v>51.433518005540165</v>
      </c>
      <c r="F3744" s="77">
        <v>5.2</v>
      </c>
      <c r="G3744" s="77">
        <v>0</v>
      </c>
      <c r="H3744" s="77">
        <v>0</v>
      </c>
      <c r="J3744" s="77">
        <f t="shared" si="130"/>
        <v>5.2</v>
      </c>
      <c r="K3744" s="103">
        <v>9.07</v>
      </c>
      <c r="L3744" s="104">
        <v>2.4500000000000002</v>
      </c>
      <c r="M3744" s="105">
        <v>0</v>
      </c>
      <c r="N3744" s="76">
        <f t="shared" si="129"/>
        <v>9.0700000000000038</v>
      </c>
    </row>
    <row r="3745" spans="1:14" x14ac:dyDescent="0.25">
      <c r="A3745" s="100">
        <v>2705</v>
      </c>
      <c r="B3745" s="107">
        <v>36308</v>
      </c>
      <c r="C3745" s="121">
        <v>420.03</v>
      </c>
      <c r="D3745" s="122">
        <v>375.22</v>
      </c>
      <c r="E3745" s="122">
        <f t="shared" si="131"/>
        <v>51.96952908587258</v>
      </c>
      <c r="F3745" s="77">
        <v>6.23</v>
      </c>
      <c r="G3745" s="77">
        <v>0</v>
      </c>
      <c r="H3745" s="77">
        <v>0</v>
      </c>
      <c r="J3745" s="77">
        <f t="shared" si="130"/>
        <v>6.23</v>
      </c>
      <c r="K3745" s="103">
        <v>7.66</v>
      </c>
      <c r="L3745" s="104">
        <v>3.06</v>
      </c>
      <c r="M3745" s="105">
        <v>3.5</v>
      </c>
      <c r="N3745" s="76">
        <f t="shared" si="129"/>
        <v>7.6599999999999504</v>
      </c>
    </row>
    <row r="3746" spans="1:14" x14ac:dyDescent="0.25">
      <c r="A3746" s="100">
        <v>2706</v>
      </c>
      <c r="B3746" s="107">
        <v>36309</v>
      </c>
      <c r="C3746" s="121">
        <v>420.13</v>
      </c>
      <c r="D3746" s="122">
        <v>376.65</v>
      </c>
      <c r="E3746" s="122">
        <f t="shared" si="131"/>
        <v>52.167590027700825</v>
      </c>
      <c r="F3746" s="77">
        <v>3.57</v>
      </c>
      <c r="G3746" s="77">
        <v>0</v>
      </c>
      <c r="H3746" s="77">
        <v>0</v>
      </c>
      <c r="J3746" s="77">
        <f t="shared" si="130"/>
        <v>3.57</v>
      </c>
      <c r="K3746" s="103">
        <v>17.04</v>
      </c>
      <c r="L3746" s="104">
        <v>1.38</v>
      </c>
      <c r="M3746" s="105">
        <v>3.6</v>
      </c>
      <c r="N3746" s="76">
        <f t="shared" si="129"/>
        <v>17.040000000000028</v>
      </c>
    </row>
    <row r="3747" spans="1:14" x14ac:dyDescent="0.25">
      <c r="A3747" s="100">
        <v>2707</v>
      </c>
      <c r="B3747" s="107">
        <v>36310</v>
      </c>
      <c r="C3747" s="121">
        <v>421.02</v>
      </c>
      <c r="D3747" s="122">
        <v>390.12</v>
      </c>
      <c r="E3747" s="122">
        <f t="shared" si="131"/>
        <v>54.033240997229917</v>
      </c>
      <c r="F3747" s="77">
        <v>3.33</v>
      </c>
      <c r="G3747" s="77">
        <v>0</v>
      </c>
      <c r="H3747" s="77">
        <v>0</v>
      </c>
      <c r="J3747" s="77">
        <f t="shared" si="130"/>
        <v>3.33</v>
      </c>
      <c r="K3747" s="103">
        <v>24.37</v>
      </c>
      <c r="L3747" s="104">
        <v>1.41</v>
      </c>
      <c r="M3747" s="105">
        <v>9.5</v>
      </c>
      <c r="N3747" s="76">
        <f t="shared" si="129"/>
        <v>24.370000000000019</v>
      </c>
    </row>
    <row r="3748" spans="1:14" x14ac:dyDescent="0.25">
      <c r="A3748" s="100">
        <v>2708</v>
      </c>
      <c r="B3748" s="107">
        <v>36311</v>
      </c>
      <c r="C3748" s="121">
        <v>422.36</v>
      </c>
      <c r="D3748" s="122">
        <v>411.16</v>
      </c>
      <c r="E3748" s="122">
        <f t="shared" si="131"/>
        <v>56.947368421052637</v>
      </c>
      <c r="F3748" s="77">
        <v>2.97</v>
      </c>
      <c r="G3748" s="77">
        <v>0</v>
      </c>
      <c r="H3748" s="77">
        <v>0</v>
      </c>
      <c r="J3748" s="77">
        <f t="shared" si="130"/>
        <v>2.97</v>
      </c>
      <c r="K3748" s="103">
        <v>24.88</v>
      </c>
      <c r="L3748" s="104">
        <v>1.27</v>
      </c>
      <c r="M3748" s="105">
        <v>0</v>
      </c>
      <c r="N3748" s="76">
        <f t="shared" si="129"/>
        <v>24.879999999999967</v>
      </c>
    </row>
    <row r="3749" spans="1:14" x14ac:dyDescent="0.25">
      <c r="A3749" s="100">
        <v>2709</v>
      </c>
      <c r="B3749" s="107">
        <v>36312</v>
      </c>
      <c r="C3749" s="121">
        <v>423.71</v>
      </c>
      <c r="D3749" s="122">
        <v>433.07</v>
      </c>
      <c r="E3749" s="122">
        <f t="shared" si="131"/>
        <v>59.9819944598338</v>
      </c>
      <c r="F3749" s="77">
        <v>4.33</v>
      </c>
      <c r="G3749" s="77">
        <v>0</v>
      </c>
      <c r="H3749" s="77">
        <v>0</v>
      </c>
      <c r="J3749" s="77">
        <f t="shared" si="130"/>
        <v>4.33</v>
      </c>
      <c r="K3749" s="103">
        <v>13.92</v>
      </c>
      <c r="L3749" s="104">
        <v>1.93</v>
      </c>
      <c r="M3749" s="105">
        <v>0</v>
      </c>
      <c r="N3749" s="76">
        <f t="shared" si="129"/>
        <v>13.920000000000032</v>
      </c>
    </row>
    <row r="3750" spans="1:14" x14ac:dyDescent="0.25">
      <c r="A3750" s="100">
        <v>2710</v>
      </c>
      <c r="B3750" s="107">
        <v>36313</v>
      </c>
      <c r="C3750" s="121">
        <v>424.28</v>
      </c>
      <c r="D3750" s="122">
        <v>442.66</v>
      </c>
      <c r="E3750" s="122">
        <f t="shared" si="131"/>
        <v>61.310249307479225</v>
      </c>
      <c r="F3750" s="77">
        <v>4.7</v>
      </c>
      <c r="G3750" s="77">
        <v>0</v>
      </c>
      <c r="H3750" s="77">
        <v>0</v>
      </c>
      <c r="J3750" s="77">
        <f t="shared" si="130"/>
        <v>4.7</v>
      </c>
      <c r="K3750" s="103">
        <v>13.62</v>
      </c>
      <c r="L3750" s="104">
        <v>2.2200000000000002</v>
      </c>
      <c r="M3750" s="105">
        <v>11.5</v>
      </c>
      <c r="N3750" s="76">
        <f t="shared" si="129"/>
        <v>13.619999999999958</v>
      </c>
    </row>
    <row r="3751" spans="1:14" x14ac:dyDescent="0.25">
      <c r="A3751" s="100">
        <v>2711</v>
      </c>
      <c r="B3751" s="107">
        <v>36314</v>
      </c>
      <c r="C3751" s="121">
        <v>424.81</v>
      </c>
      <c r="D3751" s="122">
        <v>451.58</v>
      </c>
      <c r="E3751" s="122">
        <f t="shared" si="131"/>
        <v>62.545706371191137</v>
      </c>
      <c r="F3751" s="77">
        <v>3.92</v>
      </c>
      <c r="G3751" s="77">
        <v>0</v>
      </c>
      <c r="H3751" s="77">
        <v>0</v>
      </c>
      <c r="J3751" s="77">
        <f t="shared" si="130"/>
        <v>3.92</v>
      </c>
      <c r="K3751" s="103">
        <v>12</v>
      </c>
      <c r="L3751" s="104">
        <v>1.77</v>
      </c>
      <c r="M3751" s="105">
        <v>0</v>
      </c>
      <c r="N3751" s="76">
        <f t="shared" si="129"/>
        <v>12.000000000000041</v>
      </c>
    </row>
    <row r="3752" spans="1:14" x14ac:dyDescent="0.25">
      <c r="A3752" s="100">
        <v>2712</v>
      </c>
      <c r="B3752" s="107">
        <v>36315</v>
      </c>
      <c r="C3752" s="121">
        <v>425.28</v>
      </c>
      <c r="D3752" s="122">
        <v>459.66</v>
      </c>
      <c r="E3752" s="122">
        <f t="shared" si="131"/>
        <v>63.664819944598335</v>
      </c>
      <c r="F3752" s="77">
        <v>5.21</v>
      </c>
      <c r="G3752" s="77">
        <v>0</v>
      </c>
      <c r="H3752" s="77">
        <v>0</v>
      </c>
      <c r="J3752" s="77">
        <f t="shared" si="130"/>
        <v>5.21</v>
      </c>
      <c r="K3752" s="103">
        <v>7.52</v>
      </c>
      <c r="L3752" s="104">
        <v>2.5099999999999998</v>
      </c>
      <c r="M3752" s="105">
        <v>0</v>
      </c>
      <c r="N3752" s="76">
        <f t="shared" si="129"/>
        <v>7.5200000000000022</v>
      </c>
    </row>
    <row r="3753" spans="1:14" x14ac:dyDescent="0.25">
      <c r="A3753" s="100">
        <v>2713</v>
      </c>
      <c r="B3753" s="107">
        <v>36316</v>
      </c>
      <c r="C3753" s="121">
        <v>425.41</v>
      </c>
      <c r="D3753" s="122">
        <v>461.97</v>
      </c>
      <c r="E3753" s="122">
        <f t="shared" si="131"/>
        <v>63.98476454293629</v>
      </c>
      <c r="F3753" s="77">
        <v>4.7300000000000004</v>
      </c>
      <c r="G3753" s="77">
        <v>0</v>
      </c>
      <c r="H3753" s="77">
        <v>0</v>
      </c>
      <c r="J3753" s="77">
        <f t="shared" si="130"/>
        <v>4.7300000000000004</v>
      </c>
      <c r="K3753" s="103">
        <v>4.7300000000000004</v>
      </c>
      <c r="L3753" s="104">
        <v>2.13</v>
      </c>
      <c r="M3753" s="105">
        <v>18.7</v>
      </c>
      <c r="N3753" s="76">
        <f t="shared" si="129"/>
        <v>4.7300000000000004</v>
      </c>
    </row>
    <row r="3754" spans="1:14" x14ac:dyDescent="0.25">
      <c r="A3754" s="100">
        <v>2714</v>
      </c>
      <c r="B3754" s="107">
        <v>36317</v>
      </c>
      <c r="C3754" s="121">
        <v>425.41</v>
      </c>
      <c r="D3754" s="122">
        <v>461.97</v>
      </c>
      <c r="E3754" s="122">
        <f t="shared" si="131"/>
        <v>63.98476454293629</v>
      </c>
      <c r="F3754" s="77">
        <v>3.58</v>
      </c>
      <c r="G3754" s="77">
        <v>0</v>
      </c>
      <c r="H3754" s="77">
        <v>0</v>
      </c>
      <c r="J3754" s="77">
        <f t="shared" si="130"/>
        <v>3.58</v>
      </c>
      <c r="K3754" s="103">
        <v>22.03</v>
      </c>
      <c r="L3754" s="104">
        <v>1.55</v>
      </c>
      <c r="M3754" s="105">
        <v>2.8</v>
      </c>
      <c r="N3754" s="76">
        <f t="shared" si="129"/>
        <v>22.029999999999987</v>
      </c>
    </row>
    <row r="3755" spans="1:14" x14ac:dyDescent="0.25">
      <c r="A3755" s="100">
        <v>2715</v>
      </c>
      <c r="B3755" s="107">
        <v>36318</v>
      </c>
      <c r="C3755" s="121">
        <v>426.46</v>
      </c>
      <c r="D3755" s="122">
        <v>480.42</v>
      </c>
      <c r="E3755" s="122">
        <f t="shared" si="131"/>
        <v>66.54016620498615</v>
      </c>
      <c r="F3755" s="77">
        <v>4.45</v>
      </c>
      <c r="G3755" s="77">
        <v>0</v>
      </c>
      <c r="H3755" s="77">
        <v>0</v>
      </c>
      <c r="J3755" s="77">
        <f t="shared" si="130"/>
        <v>4.45</v>
      </c>
      <c r="K3755" s="103">
        <v>12.33</v>
      </c>
      <c r="L3755" s="104">
        <v>2.23</v>
      </c>
      <c r="M3755" s="105">
        <v>2</v>
      </c>
      <c r="N3755" s="76">
        <f t="shared" si="129"/>
        <v>12.329999999999995</v>
      </c>
    </row>
    <row r="3756" spans="1:14" x14ac:dyDescent="0.25">
      <c r="A3756" s="100">
        <v>2716</v>
      </c>
      <c r="B3756" s="107">
        <v>36319</v>
      </c>
      <c r="C3756" s="121">
        <v>426.9</v>
      </c>
      <c r="D3756" s="122">
        <v>488.3</v>
      </c>
      <c r="E3756" s="122">
        <f t="shared" si="131"/>
        <v>67.631578947368425</v>
      </c>
      <c r="F3756" s="77">
        <v>5.51</v>
      </c>
      <c r="G3756" s="77">
        <v>0</v>
      </c>
      <c r="H3756" s="77">
        <v>0</v>
      </c>
      <c r="J3756" s="77">
        <f t="shared" si="130"/>
        <v>5.51</v>
      </c>
      <c r="K3756" s="103">
        <v>17.59</v>
      </c>
      <c r="L3756" s="104">
        <v>2.74</v>
      </c>
      <c r="M3756" s="105">
        <v>2.5</v>
      </c>
      <c r="N3756" s="76">
        <f t="shared" si="129"/>
        <v>17.589999999999982</v>
      </c>
    </row>
    <row r="3757" spans="1:14" x14ac:dyDescent="0.25">
      <c r="A3757" s="100">
        <v>2717</v>
      </c>
      <c r="B3757" s="107">
        <v>36320</v>
      </c>
      <c r="C3757" s="121">
        <v>427.56</v>
      </c>
      <c r="D3757" s="122">
        <v>500.38</v>
      </c>
      <c r="E3757" s="122">
        <f t="shared" si="131"/>
        <v>69.30470914127423</v>
      </c>
      <c r="F3757" s="77">
        <v>5.57</v>
      </c>
      <c r="G3757" s="77">
        <v>0</v>
      </c>
      <c r="H3757" s="77">
        <v>0</v>
      </c>
      <c r="J3757" s="77">
        <f t="shared" si="130"/>
        <v>5.57</v>
      </c>
      <c r="K3757" s="103">
        <v>20.81</v>
      </c>
      <c r="L3757" s="104">
        <v>2.74</v>
      </c>
      <c r="M3757" s="105">
        <v>7.4</v>
      </c>
      <c r="N3757" s="76">
        <f t="shared" si="129"/>
        <v>20.810000000000009</v>
      </c>
    </row>
    <row r="3758" spans="1:14" x14ac:dyDescent="0.25">
      <c r="A3758" s="100">
        <v>2718</v>
      </c>
      <c r="B3758" s="107">
        <v>36321</v>
      </c>
      <c r="C3758" s="121">
        <v>428.38</v>
      </c>
      <c r="D3758" s="122">
        <v>515.62</v>
      </c>
      <c r="E3758" s="122">
        <f t="shared" si="131"/>
        <v>71.415512465373965</v>
      </c>
      <c r="F3758" s="77">
        <v>4.9800000000000004</v>
      </c>
      <c r="G3758" s="77">
        <v>0</v>
      </c>
      <c r="H3758" s="77">
        <v>0</v>
      </c>
      <c r="J3758" s="77">
        <f t="shared" si="130"/>
        <v>4.9800000000000004</v>
      </c>
      <c r="K3758" s="103">
        <v>23.6</v>
      </c>
      <c r="L3758" s="104">
        <v>2.64</v>
      </c>
      <c r="M3758" s="105">
        <v>5.8</v>
      </c>
      <c r="N3758" s="76">
        <f t="shared" si="129"/>
        <v>23.600000000000005</v>
      </c>
    </row>
    <row r="3759" spans="1:14" x14ac:dyDescent="0.25">
      <c r="A3759" s="100">
        <v>2719</v>
      </c>
      <c r="B3759" s="107">
        <v>36322</v>
      </c>
      <c r="C3759" s="121">
        <v>429.36</v>
      </c>
      <c r="D3759" s="122">
        <v>534.24</v>
      </c>
      <c r="E3759" s="122">
        <f t="shared" si="131"/>
        <v>73.994459833795005</v>
      </c>
      <c r="F3759" s="77">
        <v>4.95</v>
      </c>
      <c r="G3759" s="77">
        <v>0</v>
      </c>
      <c r="H3759" s="77">
        <v>0</v>
      </c>
      <c r="J3759" s="77">
        <f t="shared" si="130"/>
        <v>4.95</v>
      </c>
      <c r="K3759" s="103">
        <v>34.61</v>
      </c>
      <c r="L3759" s="104">
        <v>2.4900000000000002</v>
      </c>
      <c r="M3759" s="105">
        <v>5.7</v>
      </c>
      <c r="N3759" s="76">
        <f t="shared" si="129"/>
        <v>7.6099999999999683</v>
      </c>
    </row>
    <row r="3760" spans="1:14" x14ac:dyDescent="0.25">
      <c r="A3760" s="100">
        <v>2720</v>
      </c>
      <c r="B3760" s="107">
        <v>36323</v>
      </c>
      <c r="C3760" s="121">
        <v>430.88</v>
      </c>
      <c r="D3760" s="122">
        <v>536.9</v>
      </c>
      <c r="E3760" s="122">
        <f t="shared" si="131"/>
        <v>74.362880886426581</v>
      </c>
      <c r="F3760" s="77">
        <v>3.14</v>
      </c>
      <c r="G3760" s="77">
        <v>0</v>
      </c>
      <c r="H3760" s="77">
        <v>0</v>
      </c>
      <c r="J3760" s="77">
        <f t="shared" si="130"/>
        <v>3.14</v>
      </c>
      <c r="K3760" s="103">
        <v>32.35</v>
      </c>
      <c r="L3760" s="104">
        <v>1.37</v>
      </c>
      <c r="M3760" s="105">
        <v>1.5</v>
      </c>
      <c r="N3760" s="76">
        <f t="shared" si="129"/>
        <v>59.149999999999991</v>
      </c>
    </row>
    <row r="3761" spans="1:14" x14ac:dyDescent="0.25">
      <c r="A3761" s="100">
        <v>2721</v>
      </c>
      <c r="B3761" s="107">
        <v>36324</v>
      </c>
      <c r="C3761" s="121">
        <v>432.31</v>
      </c>
      <c r="D3761" s="122">
        <v>592.91</v>
      </c>
      <c r="E3761" s="122">
        <f t="shared" si="131"/>
        <v>82.12049861495845</v>
      </c>
      <c r="F3761" s="77">
        <v>1.59</v>
      </c>
      <c r="G3761" s="77">
        <v>0</v>
      </c>
      <c r="H3761" s="77">
        <v>0</v>
      </c>
      <c r="J3761" s="77">
        <f t="shared" si="130"/>
        <v>1.59</v>
      </c>
      <c r="K3761" s="103">
        <v>32.979999999999997</v>
      </c>
      <c r="L3761" s="104">
        <v>1.26</v>
      </c>
      <c r="M3761" s="105">
        <v>0</v>
      </c>
      <c r="N3761" s="76">
        <f t="shared" si="129"/>
        <v>31.979999999999986</v>
      </c>
    </row>
    <row r="3762" spans="1:14" x14ac:dyDescent="0.25">
      <c r="A3762" s="100">
        <v>2722</v>
      </c>
      <c r="B3762" s="107">
        <v>36325</v>
      </c>
      <c r="C3762" s="121">
        <v>433.75</v>
      </c>
      <c r="D3762" s="122">
        <v>623.29999999999995</v>
      </c>
      <c r="E3762" s="122">
        <f t="shared" si="131"/>
        <v>86.32963988919667</v>
      </c>
      <c r="F3762" s="77">
        <v>2.8</v>
      </c>
      <c r="G3762" s="77">
        <v>0</v>
      </c>
      <c r="H3762" s="77">
        <v>0</v>
      </c>
      <c r="J3762" s="77">
        <f t="shared" si="130"/>
        <v>2.8</v>
      </c>
      <c r="K3762" s="103">
        <v>22.92</v>
      </c>
      <c r="L3762" s="104">
        <v>1.18</v>
      </c>
      <c r="M3762" s="105">
        <v>0</v>
      </c>
      <c r="N3762" s="76">
        <f t="shared" si="129"/>
        <v>22.910000000000014</v>
      </c>
    </row>
    <row r="3763" spans="1:14" x14ac:dyDescent="0.25">
      <c r="A3763" s="100">
        <v>2723</v>
      </c>
      <c r="B3763" s="107">
        <v>36326</v>
      </c>
      <c r="C3763" s="121">
        <v>434.67</v>
      </c>
      <c r="D3763" s="122">
        <v>643.41</v>
      </c>
      <c r="E3763" s="122">
        <f t="shared" si="131"/>
        <v>89.114958448753455</v>
      </c>
      <c r="F3763" s="77">
        <v>3.63</v>
      </c>
      <c r="G3763" s="77">
        <v>0</v>
      </c>
      <c r="H3763" s="77">
        <v>0</v>
      </c>
      <c r="J3763" s="77">
        <f t="shared" si="130"/>
        <v>3.63</v>
      </c>
      <c r="K3763" s="103">
        <v>16.899999999999999</v>
      </c>
      <c r="L3763" s="104">
        <v>1.78</v>
      </c>
      <c r="M3763" s="105">
        <v>0</v>
      </c>
      <c r="N3763" s="76">
        <f t="shared" si="129"/>
        <v>16.899999999999981</v>
      </c>
    </row>
    <row r="3764" spans="1:14" x14ac:dyDescent="0.25">
      <c r="A3764" s="100">
        <v>2724</v>
      </c>
      <c r="B3764" s="107">
        <v>36327</v>
      </c>
      <c r="C3764" s="121">
        <v>435.26</v>
      </c>
      <c r="D3764" s="122">
        <v>656.68</v>
      </c>
      <c r="E3764" s="122">
        <f t="shared" si="131"/>
        <v>90.95290858725761</v>
      </c>
      <c r="F3764" s="77">
        <v>3.43</v>
      </c>
      <c r="G3764" s="77">
        <v>0</v>
      </c>
      <c r="H3764" s="77">
        <v>0</v>
      </c>
      <c r="J3764" s="77">
        <f t="shared" si="130"/>
        <v>3.43</v>
      </c>
      <c r="K3764" s="103">
        <v>15.96</v>
      </c>
      <c r="L3764" s="104">
        <v>1.79</v>
      </c>
      <c r="M3764" s="105">
        <v>0</v>
      </c>
      <c r="N3764" s="76">
        <f t="shared" si="129"/>
        <v>15.75000000000005</v>
      </c>
    </row>
    <row r="3765" spans="1:14" x14ac:dyDescent="0.25">
      <c r="A3765" s="100">
        <v>2725</v>
      </c>
      <c r="B3765" s="107">
        <v>36328</v>
      </c>
      <c r="C3765" s="121">
        <v>435.8</v>
      </c>
      <c r="D3765" s="122">
        <v>669</v>
      </c>
      <c r="E3765" s="122">
        <f t="shared" si="131"/>
        <v>92.659279778393355</v>
      </c>
      <c r="F3765" s="77">
        <v>4.84</v>
      </c>
      <c r="G3765" s="77">
        <v>0</v>
      </c>
      <c r="H3765" s="77">
        <v>0</v>
      </c>
      <c r="J3765" s="77">
        <f t="shared" si="130"/>
        <v>4.84</v>
      </c>
      <c r="K3765" s="103">
        <v>12.61</v>
      </c>
      <c r="L3765" s="104">
        <v>2.44</v>
      </c>
      <c r="M3765" s="105">
        <v>0</v>
      </c>
      <c r="N3765" s="76">
        <f t="shared" si="129"/>
        <v>12.759999999999959</v>
      </c>
    </row>
    <row r="3766" spans="1:14" x14ac:dyDescent="0.25">
      <c r="A3766" s="100">
        <v>2726</v>
      </c>
      <c r="B3766" s="107">
        <v>36329</v>
      </c>
      <c r="C3766" s="121">
        <v>436.13</v>
      </c>
      <c r="D3766" s="122">
        <v>676.92</v>
      </c>
      <c r="E3766" s="122">
        <f t="shared" si="131"/>
        <v>93.756232686980596</v>
      </c>
      <c r="F3766" s="77">
        <v>6.4</v>
      </c>
      <c r="G3766" s="77">
        <v>0</v>
      </c>
      <c r="H3766" s="77">
        <v>0</v>
      </c>
      <c r="J3766" s="77">
        <f t="shared" si="130"/>
        <v>6.4</v>
      </c>
      <c r="K3766" s="103">
        <v>10.86</v>
      </c>
      <c r="L3766" s="104">
        <v>3.4</v>
      </c>
      <c r="M3766" s="105">
        <v>0</v>
      </c>
      <c r="N3766" s="76">
        <f t="shared" si="129"/>
        <v>10.860000000000037</v>
      </c>
    </row>
    <row r="3767" spans="1:14" x14ac:dyDescent="0.25">
      <c r="A3767" s="100">
        <v>2727</v>
      </c>
      <c r="B3767" s="107">
        <v>36330</v>
      </c>
      <c r="C3767" s="121">
        <v>436.32</v>
      </c>
      <c r="D3767" s="122">
        <v>681.38</v>
      </c>
      <c r="E3767" s="122">
        <f t="shared" si="131"/>
        <v>94.37396121883657</v>
      </c>
      <c r="F3767" s="77">
        <v>6.07</v>
      </c>
      <c r="G3767" s="77">
        <v>0</v>
      </c>
      <c r="H3767" s="77">
        <v>0</v>
      </c>
      <c r="J3767" s="77">
        <f t="shared" si="130"/>
        <v>6.07</v>
      </c>
      <c r="K3767" s="103">
        <v>5.59</v>
      </c>
      <c r="L3767" s="104">
        <v>3.3</v>
      </c>
      <c r="M3767" s="105">
        <v>0</v>
      </c>
      <c r="N3767" s="76">
        <f t="shared" si="129"/>
        <v>-294.41000000000003</v>
      </c>
    </row>
    <row r="3768" spans="1:14" x14ac:dyDescent="0.25">
      <c r="A3768" s="100">
        <v>2728</v>
      </c>
      <c r="B3768" s="107">
        <v>36331</v>
      </c>
      <c r="C3768" s="121">
        <v>436.3</v>
      </c>
      <c r="D3768" s="122">
        <v>380.9</v>
      </c>
      <c r="E3768" s="122">
        <f t="shared" si="131"/>
        <v>52.75623268698061</v>
      </c>
      <c r="F3768" s="77">
        <v>5.44</v>
      </c>
      <c r="G3768" s="77">
        <v>0</v>
      </c>
      <c r="H3768" s="77">
        <v>0</v>
      </c>
      <c r="J3768" s="77">
        <f t="shared" si="130"/>
        <v>5.44</v>
      </c>
      <c r="K3768" s="103">
        <v>4.9800000000000004</v>
      </c>
      <c r="L3768" s="104">
        <v>2.79</v>
      </c>
      <c r="M3768" s="105">
        <v>0</v>
      </c>
      <c r="N3768" s="76">
        <f t="shared" si="129"/>
        <v>305.03000000000003</v>
      </c>
    </row>
    <row r="3769" spans="1:14" x14ac:dyDescent="0.25">
      <c r="A3769" s="100">
        <v>2729</v>
      </c>
      <c r="B3769" s="107">
        <v>36332</v>
      </c>
      <c r="C3769" s="121">
        <v>436.28</v>
      </c>
      <c r="D3769" s="122">
        <v>680.49</v>
      </c>
      <c r="E3769" s="122">
        <f t="shared" si="131"/>
        <v>94.25069252077563</v>
      </c>
      <c r="F3769" s="77">
        <v>5.59</v>
      </c>
      <c r="G3769" s="77">
        <v>0</v>
      </c>
      <c r="H3769" s="77">
        <v>0</v>
      </c>
      <c r="J3769" s="77">
        <f t="shared" si="130"/>
        <v>5.59</v>
      </c>
      <c r="K3769" s="103">
        <v>5.13</v>
      </c>
      <c r="L3769" s="104">
        <v>2.97</v>
      </c>
      <c r="M3769" s="105">
        <v>0</v>
      </c>
      <c r="N3769" s="76">
        <f t="shared" si="129"/>
        <v>5.080000000000009</v>
      </c>
    </row>
    <row r="3770" spans="1:14" x14ac:dyDescent="0.25">
      <c r="A3770" s="100">
        <v>2730</v>
      </c>
      <c r="B3770" s="107">
        <v>36333</v>
      </c>
      <c r="C3770" s="121">
        <v>436.26</v>
      </c>
      <c r="D3770" s="122">
        <v>679.98</v>
      </c>
      <c r="E3770" s="122">
        <f t="shared" si="131"/>
        <v>94.180055401662059</v>
      </c>
      <c r="F3770" s="77">
        <v>6.57</v>
      </c>
      <c r="G3770" s="77">
        <v>0</v>
      </c>
      <c r="H3770" s="77">
        <v>0</v>
      </c>
      <c r="J3770" s="77">
        <f t="shared" si="130"/>
        <v>6.57</v>
      </c>
      <c r="K3770" s="103">
        <v>4.71</v>
      </c>
      <c r="L3770" s="104">
        <v>3.42</v>
      </c>
      <c r="M3770" s="105">
        <v>0</v>
      </c>
      <c r="N3770" s="76">
        <f t="shared" si="129"/>
        <v>4.7099999999999866</v>
      </c>
    </row>
    <row r="3771" spans="1:14" x14ac:dyDescent="0.25">
      <c r="A3771" s="100">
        <v>2731</v>
      </c>
      <c r="B3771" s="107">
        <v>36334</v>
      </c>
      <c r="C3771" s="121">
        <v>436.18</v>
      </c>
      <c r="D3771" s="122">
        <v>678.12</v>
      </c>
      <c r="E3771" s="122">
        <f t="shared" si="131"/>
        <v>93.922437673130204</v>
      </c>
      <c r="F3771" s="77">
        <v>6.72</v>
      </c>
      <c r="G3771" s="77">
        <v>0</v>
      </c>
      <c r="H3771" s="77">
        <v>0</v>
      </c>
      <c r="J3771" s="77">
        <f t="shared" si="130"/>
        <v>6.72</v>
      </c>
      <c r="K3771" s="103">
        <v>6.48</v>
      </c>
      <c r="L3771" s="104">
        <v>3.49</v>
      </c>
      <c r="M3771" s="105">
        <v>0</v>
      </c>
      <c r="N3771" s="76">
        <f t="shared" si="129"/>
        <v>6.4799999999999907</v>
      </c>
    </row>
    <row r="3772" spans="1:14" x14ac:dyDescent="0.25">
      <c r="A3772" s="100">
        <v>2732</v>
      </c>
      <c r="B3772" s="107">
        <v>36335</v>
      </c>
      <c r="C3772" s="121">
        <v>436.17</v>
      </c>
      <c r="D3772" s="122">
        <v>677.88</v>
      </c>
      <c r="E3772" s="122">
        <f t="shared" si="131"/>
        <v>93.88919667590028</v>
      </c>
      <c r="F3772" s="77">
        <v>6.89</v>
      </c>
      <c r="G3772" s="77">
        <v>0</v>
      </c>
      <c r="H3772" s="77">
        <v>0</v>
      </c>
      <c r="J3772" s="77">
        <f t="shared" si="130"/>
        <v>6.89</v>
      </c>
      <c r="K3772" s="103">
        <v>4.5199999999999996</v>
      </c>
      <c r="L3772" s="104">
        <v>3.57</v>
      </c>
      <c r="M3772" s="105">
        <v>0</v>
      </c>
      <c r="N3772" s="76">
        <f t="shared" si="129"/>
        <v>4.5199999999999951</v>
      </c>
    </row>
    <row r="3773" spans="1:14" x14ac:dyDescent="0.25">
      <c r="A3773" s="100">
        <v>2733</v>
      </c>
      <c r="B3773" s="107">
        <v>36336</v>
      </c>
      <c r="C3773" s="121">
        <v>436.07</v>
      </c>
      <c r="D3773" s="122">
        <v>675.51</v>
      </c>
      <c r="E3773" s="122">
        <f t="shared" si="131"/>
        <v>93.560941828254855</v>
      </c>
      <c r="F3773" s="77">
        <v>6.65</v>
      </c>
      <c r="G3773" s="77">
        <v>0</v>
      </c>
      <c r="H3773" s="77">
        <v>0</v>
      </c>
      <c r="J3773" s="77">
        <f t="shared" si="130"/>
        <v>6.65</v>
      </c>
      <c r="K3773" s="103">
        <v>3.84</v>
      </c>
      <c r="L3773" s="104">
        <v>3.49</v>
      </c>
      <c r="M3773" s="105">
        <v>0</v>
      </c>
      <c r="N3773" s="76">
        <f t="shared" si="129"/>
        <v>3.8400000000000549</v>
      </c>
    </row>
    <row r="3774" spans="1:14" x14ac:dyDescent="0.25">
      <c r="A3774" s="100">
        <v>2734</v>
      </c>
      <c r="B3774" s="107">
        <v>36337</v>
      </c>
      <c r="C3774" s="121">
        <v>435.95</v>
      </c>
      <c r="D3774" s="122">
        <v>672.7</v>
      </c>
      <c r="E3774" s="122">
        <f t="shared" si="131"/>
        <v>93.171745152354575</v>
      </c>
      <c r="F3774" s="77">
        <v>5.21</v>
      </c>
      <c r="G3774" s="77">
        <v>0</v>
      </c>
      <c r="H3774" s="77">
        <v>0</v>
      </c>
      <c r="J3774" s="77">
        <f t="shared" si="130"/>
        <v>5.21</v>
      </c>
      <c r="K3774" s="103">
        <v>4.01</v>
      </c>
      <c r="L3774" s="104">
        <v>2.79</v>
      </c>
      <c r="M3774" s="105">
        <v>0</v>
      </c>
      <c r="N3774" s="76">
        <f t="shared" si="129"/>
        <v>4.0099999999999545</v>
      </c>
    </row>
    <row r="3775" spans="1:14" x14ac:dyDescent="0.25">
      <c r="A3775" s="100">
        <v>2735</v>
      </c>
      <c r="B3775" s="107">
        <v>36338</v>
      </c>
      <c r="C3775" s="121">
        <v>435.9</v>
      </c>
      <c r="D3775" s="122">
        <v>671.5</v>
      </c>
      <c r="E3775" s="122">
        <f t="shared" si="131"/>
        <v>93.00554016620498</v>
      </c>
      <c r="F3775" s="77">
        <v>5.0199999999999996</v>
      </c>
      <c r="G3775" s="77">
        <v>0</v>
      </c>
      <c r="H3775" s="77">
        <v>0</v>
      </c>
      <c r="J3775" s="77">
        <f t="shared" si="130"/>
        <v>5.0199999999999996</v>
      </c>
      <c r="K3775" s="103">
        <v>1.34</v>
      </c>
      <c r="L3775" s="104">
        <v>2.67</v>
      </c>
      <c r="M3775" s="105">
        <v>0</v>
      </c>
      <c r="N3775" s="76">
        <f t="shared" si="129"/>
        <v>1.3400000000000496</v>
      </c>
    </row>
    <row r="3776" spans="1:14" x14ac:dyDescent="0.25">
      <c r="A3776" s="100">
        <v>2736</v>
      </c>
      <c r="B3776" s="107">
        <v>36339</v>
      </c>
      <c r="C3776" s="121">
        <v>435.74</v>
      </c>
      <c r="D3776" s="122">
        <v>667.82</v>
      </c>
      <c r="E3776" s="122">
        <f t="shared" si="131"/>
        <v>92.495844875346265</v>
      </c>
      <c r="F3776" s="77">
        <v>4.51</v>
      </c>
      <c r="G3776" s="77">
        <v>0</v>
      </c>
      <c r="H3776" s="77">
        <v>0</v>
      </c>
      <c r="J3776" s="77">
        <f t="shared" si="130"/>
        <v>4.51</v>
      </c>
      <c r="K3776" s="103">
        <v>2.39</v>
      </c>
      <c r="L3776" s="104">
        <v>2.1</v>
      </c>
      <c r="M3776" s="105">
        <v>0</v>
      </c>
      <c r="N3776" s="76">
        <f t="shared" si="129"/>
        <v>2.3899999999999952</v>
      </c>
    </row>
    <row r="3777" spans="1:14" x14ac:dyDescent="0.25">
      <c r="A3777" s="100">
        <v>2737</v>
      </c>
      <c r="B3777" s="107">
        <v>36340</v>
      </c>
      <c r="C3777" s="121">
        <v>435.65</v>
      </c>
      <c r="D3777" s="122">
        <v>665.7</v>
      </c>
      <c r="E3777" s="122">
        <f t="shared" si="131"/>
        <v>92.202216066481995</v>
      </c>
      <c r="F3777" s="77">
        <v>5.67</v>
      </c>
      <c r="G3777" s="77">
        <v>0</v>
      </c>
      <c r="H3777" s="77">
        <v>0</v>
      </c>
      <c r="J3777" s="77">
        <f t="shared" si="130"/>
        <v>5.67</v>
      </c>
      <c r="K3777" s="103">
        <v>3.78</v>
      </c>
      <c r="L3777" s="104">
        <v>2.86</v>
      </c>
      <c r="M3777" s="105">
        <v>0</v>
      </c>
      <c r="N3777" s="76">
        <f t="shared" si="129"/>
        <v>5.7799999999998999</v>
      </c>
    </row>
    <row r="3778" spans="1:14" x14ac:dyDescent="0.25">
      <c r="A3778" s="100">
        <v>2738</v>
      </c>
      <c r="B3778" s="107">
        <v>36341</v>
      </c>
      <c r="C3778" s="121">
        <v>435.57</v>
      </c>
      <c r="D3778" s="122">
        <v>665.81</v>
      </c>
      <c r="E3778" s="122">
        <f t="shared" si="131"/>
        <v>92.217451523545705</v>
      </c>
      <c r="F3778" s="77">
        <v>8.0500000000000007</v>
      </c>
      <c r="G3778" s="77">
        <v>0</v>
      </c>
      <c r="H3778" s="77">
        <v>0</v>
      </c>
      <c r="J3778" s="77">
        <f t="shared" si="130"/>
        <v>8.0500000000000007</v>
      </c>
      <c r="K3778" s="103">
        <v>2.68</v>
      </c>
      <c r="L3778" s="104">
        <v>3.7</v>
      </c>
      <c r="M3778" s="105">
        <v>0</v>
      </c>
      <c r="N3778" s="76">
        <f t="shared" si="129"/>
        <v>1.6800000000001098</v>
      </c>
    </row>
    <row r="3779" spans="1:14" x14ac:dyDescent="0.25">
      <c r="A3779" s="100">
        <v>2739</v>
      </c>
      <c r="B3779" s="107">
        <v>36342</v>
      </c>
      <c r="C3779" s="121">
        <v>435.38</v>
      </c>
      <c r="D3779" s="122">
        <v>659.44</v>
      </c>
      <c r="E3779" s="122">
        <f t="shared" si="131"/>
        <v>91.335180055401665</v>
      </c>
      <c r="F3779" s="77">
        <v>6.37</v>
      </c>
      <c r="G3779" s="77">
        <v>0</v>
      </c>
      <c r="H3779" s="77">
        <v>0</v>
      </c>
      <c r="J3779" s="77">
        <f t="shared" si="130"/>
        <v>6.37</v>
      </c>
      <c r="K3779" s="103">
        <v>2.46</v>
      </c>
      <c r="L3779" s="104">
        <v>3.18</v>
      </c>
      <c r="M3779" s="105">
        <v>0</v>
      </c>
      <c r="N3779" s="76">
        <f t="shared" si="129"/>
        <v>2.4599999999999183</v>
      </c>
    </row>
    <row r="3780" spans="1:14" x14ac:dyDescent="0.25">
      <c r="A3780" s="100">
        <v>2740</v>
      </c>
      <c r="B3780" s="107">
        <v>36343</v>
      </c>
      <c r="C3780" s="121">
        <v>435.21</v>
      </c>
      <c r="D3780" s="122">
        <v>655.53</v>
      </c>
      <c r="E3780" s="122">
        <f t="shared" si="131"/>
        <v>90.793628808864256</v>
      </c>
      <c r="F3780" s="77">
        <v>6.24</v>
      </c>
      <c r="G3780" s="77">
        <v>0</v>
      </c>
      <c r="H3780" s="77">
        <v>0</v>
      </c>
      <c r="J3780" s="77">
        <f t="shared" si="130"/>
        <v>6.24</v>
      </c>
      <c r="K3780" s="103">
        <v>2.17</v>
      </c>
      <c r="L3780" s="104">
        <v>3.18</v>
      </c>
      <c r="M3780" s="105">
        <v>1</v>
      </c>
      <c r="N3780" s="76">
        <f t="shared" si="129"/>
        <v>3.1700000000000639</v>
      </c>
    </row>
    <row r="3781" spans="1:14" x14ac:dyDescent="0.25">
      <c r="A3781" s="100">
        <v>2741</v>
      </c>
      <c r="B3781" s="107">
        <v>36344</v>
      </c>
      <c r="C3781" s="121">
        <v>435.03</v>
      </c>
      <c r="D3781" s="122">
        <v>652.46</v>
      </c>
      <c r="E3781" s="122">
        <f t="shared" si="131"/>
        <v>90.368421052631589</v>
      </c>
      <c r="F3781" s="77">
        <v>5.48</v>
      </c>
      <c r="G3781" s="77">
        <v>0</v>
      </c>
      <c r="H3781" s="77">
        <v>0</v>
      </c>
      <c r="J3781" s="77">
        <f t="shared" si="130"/>
        <v>5.48</v>
      </c>
      <c r="K3781" s="103">
        <v>3.44</v>
      </c>
      <c r="L3781" s="104">
        <v>2.92</v>
      </c>
      <c r="M3781" s="105">
        <v>0</v>
      </c>
      <c r="N3781" s="76">
        <f t="shared" si="129"/>
        <v>2.4399999999999231</v>
      </c>
    </row>
    <row r="3782" spans="1:14" x14ac:dyDescent="0.25">
      <c r="A3782" s="100">
        <v>2742</v>
      </c>
      <c r="B3782" s="107">
        <v>36345</v>
      </c>
      <c r="C3782" s="121">
        <v>434.94</v>
      </c>
      <c r="D3782" s="122">
        <v>649.41999999999996</v>
      </c>
      <c r="E3782" s="122">
        <f t="shared" si="131"/>
        <v>89.94736842105263</v>
      </c>
      <c r="F3782" s="77">
        <v>6.16</v>
      </c>
      <c r="G3782" s="77">
        <v>0</v>
      </c>
      <c r="H3782" s="77">
        <v>0</v>
      </c>
      <c r="J3782" s="77">
        <f t="shared" si="130"/>
        <v>6.16</v>
      </c>
      <c r="K3782" s="103">
        <v>3.26</v>
      </c>
      <c r="L3782" s="104">
        <v>3.24</v>
      </c>
      <c r="M3782" s="105">
        <v>1</v>
      </c>
      <c r="N3782" s="76">
        <f t="shared" si="129"/>
        <v>3.2600000000000229</v>
      </c>
    </row>
    <row r="3783" spans="1:14" x14ac:dyDescent="0.25">
      <c r="A3783" s="100">
        <v>2743</v>
      </c>
      <c r="B3783" s="107">
        <v>36346</v>
      </c>
      <c r="C3783" s="121">
        <v>434.81</v>
      </c>
      <c r="D3783" s="122">
        <v>646.52</v>
      </c>
      <c r="E3783" s="122">
        <f t="shared" si="131"/>
        <v>89.54570637119113</v>
      </c>
      <c r="F3783" s="77">
        <v>7.12</v>
      </c>
      <c r="G3783" s="77">
        <v>0</v>
      </c>
      <c r="H3783" s="77">
        <v>0</v>
      </c>
      <c r="J3783" s="77">
        <f t="shared" si="130"/>
        <v>7.12</v>
      </c>
      <c r="K3783" s="103">
        <v>0.79</v>
      </c>
      <c r="L3783" s="104">
        <v>3.69</v>
      </c>
      <c r="M3783" s="105">
        <v>0.3</v>
      </c>
      <c r="N3783" s="76">
        <f t="shared" si="129"/>
        <v>9.7900000000000738</v>
      </c>
    </row>
    <row r="3784" spans="1:14" x14ac:dyDescent="0.25">
      <c r="A3784" s="100">
        <v>2744</v>
      </c>
      <c r="B3784" s="107">
        <v>36347</v>
      </c>
      <c r="C3784" s="121">
        <v>434.93</v>
      </c>
      <c r="D3784" s="122">
        <v>649.19000000000005</v>
      </c>
      <c r="E3784" s="122">
        <f t="shared" si="131"/>
        <v>89.915512465373965</v>
      </c>
      <c r="F3784" s="77">
        <v>6.28</v>
      </c>
      <c r="G3784" s="77">
        <v>0</v>
      </c>
      <c r="H3784" s="77">
        <v>0</v>
      </c>
      <c r="J3784" s="77">
        <f t="shared" si="130"/>
        <v>6.28</v>
      </c>
      <c r="K3784" s="103">
        <v>7.02</v>
      </c>
      <c r="L3784" s="104">
        <v>3.26</v>
      </c>
      <c r="M3784" s="105">
        <v>2.6</v>
      </c>
      <c r="N3784" s="76">
        <f t="shared" ref="N3784:N3847" si="132">+D3785-D3784+J3784</f>
        <v>7.1999999999999593</v>
      </c>
    </row>
    <row r="3785" spans="1:14" x14ac:dyDescent="0.25">
      <c r="A3785" s="100">
        <v>2745</v>
      </c>
      <c r="B3785" s="107">
        <v>36348</v>
      </c>
      <c r="C3785" s="121">
        <v>434.97</v>
      </c>
      <c r="D3785" s="122">
        <v>650.11</v>
      </c>
      <c r="E3785" s="122">
        <f t="shared" si="131"/>
        <v>90.042936288088654</v>
      </c>
      <c r="F3785" s="77">
        <v>7.2</v>
      </c>
      <c r="G3785" s="77">
        <v>0</v>
      </c>
      <c r="H3785" s="77">
        <v>0</v>
      </c>
      <c r="J3785" s="77">
        <f t="shared" si="130"/>
        <v>7.2</v>
      </c>
      <c r="K3785" s="103">
        <v>5.59</v>
      </c>
      <c r="L3785" s="104">
        <v>3.6</v>
      </c>
      <c r="M3785" s="105">
        <v>0</v>
      </c>
      <c r="N3785" s="76">
        <f t="shared" si="132"/>
        <v>5.5899999999999865</v>
      </c>
    </row>
    <row r="3786" spans="1:14" x14ac:dyDescent="0.25">
      <c r="A3786" s="100">
        <v>2746</v>
      </c>
      <c r="B3786" s="107">
        <v>36349</v>
      </c>
      <c r="C3786" s="121">
        <v>434.98</v>
      </c>
      <c r="D3786" s="122">
        <v>648.5</v>
      </c>
      <c r="E3786" s="122">
        <f t="shared" si="131"/>
        <v>89.819944598337955</v>
      </c>
      <c r="F3786" s="77">
        <v>6.56</v>
      </c>
      <c r="G3786" s="77">
        <v>0</v>
      </c>
      <c r="H3786" s="77">
        <v>0</v>
      </c>
      <c r="J3786" s="77">
        <f t="shared" si="130"/>
        <v>6.56</v>
      </c>
      <c r="K3786" s="103">
        <v>4.3600000000000003</v>
      </c>
      <c r="L3786" s="104">
        <v>3.48</v>
      </c>
      <c r="M3786" s="105">
        <v>0</v>
      </c>
      <c r="N3786" s="76">
        <f t="shared" si="132"/>
        <v>4.3599999999999541</v>
      </c>
    </row>
    <row r="3787" spans="1:14" x14ac:dyDescent="0.25">
      <c r="A3787" s="100">
        <v>2747</v>
      </c>
      <c r="B3787" s="107">
        <v>36350</v>
      </c>
      <c r="C3787" s="121">
        <v>434.8</v>
      </c>
      <c r="D3787" s="122">
        <v>646.29999999999995</v>
      </c>
      <c r="E3787" s="122">
        <f t="shared" si="131"/>
        <v>89.515235457063696</v>
      </c>
      <c r="F3787" s="77">
        <v>5.93</v>
      </c>
      <c r="G3787" s="77">
        <v>0</v>
      </c>
      <c r="H3787" s="77">
        <v>0</v>
      </c>
      <c r="J3787" s="77">
        <f t="shared" si="130"/>
        <v>5.93</v>
      </c>
      <c r="K3787" s="103">
        <v>5.44</v>
      </c>
      <c r="L3787" s="104">
        <v>2.89</v>
      </c>
      <c r="M3787" s="105">
        <v>0</v>
      </c>
      <c r="N3787" s="76">
        <f t="shared" si="132"/>
        <v>4.7900000000000134</v>
      </c>
    </row>
    <row r="3788" spans="1:14" x14ac:dyDescent="0.25">
      <c r="A3788" s="100">
        <v>2748</v>
      </c>
      <c r="B3788" s="107">
        <v>36351</v>
      </c>
      <c r="C3788" s="121">
        <v>434.78</v>
      </c>
      <c r="D3788" s="122">
        <v>645.16</v>
      </c>
      <c r="E3788" s="122">
        <f t="shared" si="131"/>
        <v>89.3573407202216</v>
      </c>
      <c r="F3788" s="77">
        <v>5.97</v>
      </c>
      <c r="G3788" s="77">
        <v>0</v>
      </c>
      <c r="H3788" s="77">
        <v>0</v>
      </c>
      <c r="J3788" s="77">
        <f t="shared" si="130"/>
        <v>5.97</v>
      </c>
      <c r="K3788" s="103">
        <v>2.83</v>
      </c>
      <c r="L3788" s="104">
        <v>3.17</v>
      </c>
      <c r="M3788" s="105">
        <v>0</v>
      </c>
      <c r="N3788" s="76">
        <f t="shared" si="132"/>
        <v>3.5300000000000589</v>
      </c>
    </row>
    <row r="3789" spans="1:14" x14ac:dyDescent="0.25">
      <c r="A3789" s="100">
        <v>2749</v>
      </c>
      <c r="B3789" s="107">
        <v>36352</v>
      </c>
      <c r="C3789" s="121">
        <v>434.64</v>
      </c>
      <c r="D3789" s="122">
        <v>642.72</v>
      </c>
      <c r="E3789" s="122">
        <f t="shared" si="131"/>
        <v>89.019390581717445</v>
      </c>
      <c r="F3789" s="77">
        <v>6.32</v>
      </c>
      <c r="G3789" s="77">
        <v>0</v>
      </c>
      <c r="H3789" s="77">
        <v>0</v>
      </c>
      <c r="J3789" s="77">
        <f t="shared" si="130"/>
        <v>6.32</v>
      </c>
      <c r="K3789" s="103">
        <v>1.83</v>
      </c>
      <c r="L3789" s="104">
        <v>3.25</v>
      </c>
      <c r="M3789" s="105">
        <v>0</v>
      </c>
      <c r="N3789" s="76">
        <f t="shared" si="132"/>
        <v>1.8299999999999912</v>
      </c>
    </row>
    <row r="3790" spans="1:14" x14ac:dyDescent="0.25">
      <c r="A3790" s="100">
        <v>2750</v>
      </c>
      <c r="B3790" s="107">
        <v>36353</v>
      </c>
      <c r="C3790" s="121">
        <v>434.44</v>
      </c>
      <c r="D3790" s="122">
        <v>638.23</v>
      </c>
      <c r="E3790" s="122">
        <f t="shared" si="131"/>
        <v>88.397506925207765</v>
      </c>
      <c r="F3790" s="77">
        <v>7.12</v>
      </c>
      <c r="G3790" s="77">
        <v>0</v>
      </c>
      <c r="H3790" s="77">
        <v>0</v>
      </c>
      <c r="J3790" s="77">
        <f t="shared" ref="J3790:J3853" si="133">SUM(F3790:H3790)</f>
        <v>7.12</v>
      </c>
      <c r="K3790" s="103">
        <v>3.25</v>
      </c>
      <c r="L3790" s="104">
        <v>3.71</v>
      </c>
      <c r="M3790" s="105">
        <v>0</v>
      </c>
      <c r="N3790" s="76">
        <f t="shared" si="132"/>
        <v>3.2499999999999956</v>
      </c>
    </row>
    <row r="3791" spans="1:14" x14ac:dyDescent="0.25">
      <c r="A3791" s="100">
        <v>2751</v>
      </c>
      <c r="B3791" s="107">
        <v>36354</v>
      </c>
      <c r="C3791" s="121">
        <v>434.26</v>
      </c>
      <c r="D3791" s="122">
        <v>634.36</v>
      </c>
      <c r="E3791" s="122">
        <f t="shared" ref="E3791:E3854" si="134">(D3791/722)*100</f>
        <v>87.86149584487535</v>
      </c>
      <c r="F3791" s="77">
        <v>6.36</v>
      </c>
      <c r="G3791" s="77">
        <v>0</v>
      </c>
      <c r="H3791" s="77">
        <v>0</v>
      </c>
      <c r="J3791" s="77">
        <f t="shared" si="133"/>
        <v>6.36</v>
      </c>
      <c r="K3791" s="103">
        <v>2.02</v>
      </c>
      <c r="L3791" s="104">
        <v>3.33</v>
      </c>
      <c r="M3791" s="105">
        <v>0</v>
      </c>
      <c r="N3791" s="76">
        <f t="shared" si="132"/>
        <v>2.0199999999999685</v>
      </c>
    </row>
    <row r="3792" spans="1:14" x14ac:dyDescent="0.25">
      <c r="A3792" s="100">
        <v>2752</v>
      </c>
      <c r="B3792" s="107">
        <v>36355</v>
      </c>
      <c r="C3792" s="121">
        <v>434.06</v>
      </c>
      <c r="D3792" s="122">
        <v>630.02</v>
      </c>
      <c r="E3792" s="122">
        <f t="shared" si="134"/>
        <v>87.260387811634345</v>
      </c>
      <c r="F3792" s="77">
        <v>7.19</v>
      </c>
      <c r="G3792" s="77">
        <v>0</v>
      </c>
      <c r="H3792" s="77">
        <v>0</v>
      </c>
      <c r="J3792" s="77">
        <f t="shared" si="133"/>
        <v>7.19</v>
      </c>
      <c r="K3792" s="103">
        <v>2.62</v>
      </c>
      <c r="L3792" s="104">
        <v>3.75</v>
      </c>
      <c r="M3792" s="105">
        <v>0</v>
      </c>
      <c r="N3792" s="76">
        <f t="shared" si="132"/>
        <v>2.6200000000000641</v>
      </c>
    </row>
    <row r="3793" spans="1:14" x14ac:dyDescent="0.25">
      <c r="A3793" s="100">
        <v>2753</v>
      </c>
      <c r="B3793" s="107">
        <v>36356</v>
      </c>
      <c r="C3793" s="121">
        <v>433.85</v>
      </c>
      <c r="D3793" s="122">
        <v>625.45000000000005</v>
      </c>
      <c r="E3793" s="122">
        <f t="shared" si="134"/>
        <v>86.62742382271469</v>
      </c>
      <c r="F3793" s="77">
        <v>5.63</v>
      </c>
      <c r="G3793" s="77">
        <v>0</v>
      </c>
      <c r="H3793" s="77">
        <v>0</v>
      </c>
      <c r="J3793" s="77">
        <f t="shared" si="133"/>
        <v>5.63</v>
      </c>
      <c r="K3793" s="103">
        <v>4.3600000000000003</v>
      </c>
      <c r="L3793" s="104">
        <v>2.44</v>
      </c>
      <c r="M3793" s="105">
        <v>0</v>
      </c>
      <c r="N3793" s="76">
        <f t="shared" si="132"/>
        <v>4.3599999999999044</v>
      </c>
    </row>
    <row r="3794" spans="1:14" x14ac:dyDescent="0.25">
      <c r="A3794" s="100">
        <v>2754</v>
      </c>
      <c r="B3794" s="107">
        <v>36357</v>
      </c>
      <c r="C3794" s="121">
        <v>433.79</v>
      </c>
      <c r="D3794" s="122">
        <v>624.17999999999995</v>
      </c>
      <c r="E3794" s="122">
        <f t="shared" si="134"/>
        <v>86.451523545706365</v>
      </c>
      <c r="F3794" s="77">
        <v>5.08</v>
      </c>
      <c r="G3794" s="77">
        <v>0</v>
      </c>
      <c r="H3794" s="77">
        <v>0</v>
      </c>
      <c r="J3794" s="77">
        <f t="shared" si="133"/>
        <v>5.08</v>
      </c>
      <c r="K3794" s="103">
        <v>3.76</v>
      </c>
      <c r="L3794" s="104">
        <v>2.0099999999999998</v>
      </c>
      <c r="M3794" s="105">
        <v>0.4</v>
      </c>
      <c r="N3794" s="76">
        <f t="shared" si="132"/>
        <v>3.7600000000000637</v>
      </c>
    </row>
    <row r="3795" spans="1:14" x14ac:dyDescent="0.25">
      <c r="A3795" s="100">
        <v>2755</v>
      </c>
      <c r="B3795" s="107">
        <v>36358</v>
      </c>
      <c r="C3795" s="121">
        <v>433.73</v>
      </c>
      <c r="D3795" s="122">
        <v>622.86</v>
      </c>
      <c r="E3795" s="122">
        <f t="shared" si="134"/>
        <v>86.26869806094183</v>
      </c>
      <c r="F3795" s="77">
        <v>5.05</v>
      </c>
      <c r="G3795" s="77">
        <v>0</v>
      </c>
      <c r="H3795" s="77">
        <v>0</v>
      </c>
      <c r="J3795" s="77">
        <f t="shared" si="133"/>
        <v>5.05</v>
      </c>
      <c r="K3795" s="103">
        <v>2.5</v>
      </c>
      <c r="L3795" s="104">
        <v>2.02</v>
      </c>
      <c r="M3795" s="105">
        <v>0</v>
      </c>
      <c r="N3795" s="76">
        <f t="shared" si="132"/>
        <v>2.4999999999999316</v>
      </c>
    </row>
    <row r="3796" spans="1:14" x14ac:dyDescent="0.25">
      <c r="A3796" s="100">
        <v>2756</v>
      </c>
      <c r="B3796" s="107">
        <v>36359</v>
      </c>
      <c r="C3796" s="121">
        <v>433.61</v>
      </c>
      <c r="D3796" s="122">
        <v>620.30999999999995</v>
      </c>
      <c r="E3796" s="122">
        <f t="shared" si="134"/>
        <v>85.915512465373951</v>
      </c>
      <c r="F3796" s="77">
        <v>4.3</v>
      </c>
      <c r="G3796" s="77">
        <v>0</v>
      </c>
      <c r="H3796" s="77">
        <v>0</v>
      </c>
      <c r="J3796" s="77">
        <f t="shared" si="133"/>
        <v>4.3</v>
      </c>
      <c r="K3796" s="103">
        <v>2.99</v>
      </c>
      <c r="L3796" s="104">
        <v>1.54</v>
      </c>
      <c r="M3796" s="105">
        <v>0</v>
      </c>
      <c r="N3796" s="76">
        <f t="shared" si="132"/>
        <v>3.0900000000000771</v>
      </c>
    </row>
    <row r="3797" spans="1:14" x14ac:dyDescent="0.25">
      <c r="A3797" s="100">
        <v>2757</v>
      </c>
      <c r="B3797" s="107">
        <v>36360</v>
      </c>
      <c r="C3797" s="121">
        <v>433.53</v>
      </c>
      <c r="D3797" s="122">
        <v>619.1</v>
      </c>
      <c r="E3797" s="122">
        <f t="shared" si="134"/>
        <v>85.747922437673125</v>
      </c>
      <c r="F3797" s="77">
        <v>5.78</v>
      </c>
      <c r="G3797" s="77">
        <v>0</v>
      </c>
      <c r="H3797" s="77">
        <v>0</v>
      </c>
      <c r="J3797" s="77">
        <f t="shared" si="133"/>
        <v>5.78</v>
      </c>
      <c r="K3797" s="103">
        <v>0.82</v>
      </c>
      <c r="L3797" s="104">
        <v>2.97</v>
      </c>
      <c r="M3797" s="105">
        <v>0</v>
      </c>
      <c r="N3797" s="76">
        <f t="shared" si="132"/>
        <v>0.71999999999994113</v>
      </c>
    </row>
    <row r="3798" spans="1:14" x14ac:dyDescent="0.25">
      <c r="A3798" s="100">
        <v>2758</v>
      </c>
      <c r="B3798" s="107">
        <v>36361</v>
      </c>
      <c r="C3798" s="121">
        <v>433.32</v>
      </c>
      <c r="D3798" s="122">
        <v>614.04</v>
      </c>
      <c r="E3798" s="122">
        <f t="shared" si="134"/>
        <v>85.047091412742375</v>
      </c>
      <c r="F3798" s="77">
        <v>6.03</v>
      </c>
      <c r="G3798" s="77">
        <v>0</v>
      </c>
      <c r="H3798" s="77">
        <v>0</v>
      </c>
      <c r="J3798" s="77">
        <f t="shared" si="133"/>
        <v>6.03</v>
      </c>
      <c r="K3798" s="103">
        <v>0.97</v>
      </c>
      <c r="L3798" s="104">
        <v>3.18</v>
      </c>
      <c r="M3798" s="105">
        <v>0</v>
      </c>
      <c r="N3798" s="76">
        <f t="shared" si="132"/>
        <v>0.97000000000005482</v>
      </c>
    </row>
    <row r="3799" spans="1:14" x14ac:dyDescent="0.25">
      <c r="A3799" s="100">
        <v>2759</v>
      </c>
      <c r="B3799" s="107">
        <v>36362</v>
      </c>
      <c r="C3799" s="121">
        <v>433.08</v>
      </c>
      <c r="D3799" s="122">
        <v>608.98</v>
      </c>
      <c r="E3799" s="122">
        <f t="shared" si="134"/>
        <v>84.34626038781164</v>
      </c>
      <c r="F3799" s="77">
        <v>6.05</v>
      </c>
      <c r="G3799" s="77">
        <v>0</v>
      </c>
      <c r="H3799" s="77">
        <v>0</v>
      </c>
      <c r="J3799" s="77">
        <f t="shared" si="133"/>
        <v>6.05</v>
      </c>
      <c r="K3799" s="103">
        <v>0.59</v>
      </c>
      <c r="L3799" s="104">
        <v>3.14</v>
      </c>
      <c r="M3799" s="105">
        <v>0</v>
      </c>
      <c r="N3799" s="76">
        <f t="shared" si="132"/>
        <v>0.79999999999999982</v>
      </c>
    </row>
    <row r="3800" spans="1:14" x14ac:dyDescent="0.25">
      <c r="A3800" s="100">
        <v>2760</v>
      </c>
      <c r="B3800" s="107">
        <v>36363</v>
      </c>
      <c r="C3800" s="121">
        <v>432.83</v>
      </c>
      <c r="D3800" s="122">
        <v>603.73</v>
      </c>
      <c r="E3800" s="122">
        <f t="shared" si="134"/>
        <v>83.619113573407205</v>
      </c>
      <c r="F3800" s="77">
        <v>5.68</v>
      </c>
      <c r="G3800" s="77">
        <v>0</v>
      </c>
      <c r="H3800" s="77">
        <v>0</v>
      </c>
      <c r="J3800" s="77">
        <f t="shared" si="133"/>
        <v>5.68</v>
      </c>
      <c r="K3800" s="103">
        <v>0.64</v>
      </c>
      <c r="L3800" s="104">
        <v>2.96</v>
      </c>
      <c r="M3800" s="105">
        <v>0</v>
      </c>
      <c r="N3800" s="76">
        <f t="shared" si="132"/>
        <v>0.6400000000000361</v>
      </c>
    </row>
    <row r="3801" spans="1:14" x14ac:dyDescent="0.25">
      <c r="A3801" s="100">
        <v>2761</v>
      </c>
      <c r="B3801" s="107">
        <v>36364</v>
      </c>
      <c r="C3801" s="121">
        <v>432.59</v>
      </c>
      <c r="D3801" s="122">
        <v>598.69000000000005</v>
      </c>
      <c r="E3801" s="122">
        <f t="shared" si="134"/>
        <v>82.921052631578945</v>
      </c>
      <c r="F3801" s="77">
        <v>6.55</v>
      </c>
      <c r="G3801" s="77">
        <v>0</v>
      </c>
      <c r="H3801" s="77">
        <v>0</v>
      </c>
      <c r="J3801" s="77">
        <f t="shared" si="133"/>
        <v>6.55</v>
      </c>
      <c r="K3801" s="103">
        <v>0.77</v>
      </c>
      <c r="L3801" s="104">
        <v>3.44</v>
      </c>
      <c r="M3801" s="105">
        <v>0</v>
      </c>
      <c r="N3801" s="76">
        <f t="shared" si="132"/>
        <v>0.76999999999991342</v>
      </c>
    </row>
    <row r="3802" spans="1:14" x14ac:dyDescent="0.25">
      <c r="A3802" s="100">
        <v>2762</v>
      </c>
      <c r="B3802" s="107">
        <v>36365</v>
      </c>
      <c r="C3802" s="121">
        <v>432.31</v>
      </c>
      <c r="D3802" s="122">
        <v>592.91</v>
      </c>
      <c r="E3802" s="122">
        <f t="shared" si="134"/>
        <v>82.12049861495845</v>
      </c>
      <c r="F3802" s="77">
        <v>6.26</v>
      </c>
      <c r="G3802" s="77">
        <v>0</v>
      </c>
      <c r="H3802" s="77">
        <v>0</v>
      </c>
      <c r="J3802" s="77">
        <f t="shared" si="133"/>
        <v>6.26</v>
      </c>
      <c r="K3802" s="103">
        <v>0.69</v>
      </c>
      <c r="L3802" s="104">
        <v>3.18</v>
      </c>
      <c r="M3802" s="105">
        <v>0</v>
      </c>
      <c r="N3802" s="76">
        <f t="shared" si="132"/>
        <v>0.69000000000006345</v>
      </c>
    </row>
    <row r="3803" spans="1:14" x14ac:dyDescent="0.25">
      <c r="A3803" s="100">
        <v>2763</v>
      </c>
      <c r="B3803" s="107">
        <v>36366</v>
      </c>
      <c r="C3803" s="121">
        <v>432.04</v>
      </c>
      <c r="D3803" s="122">
        <v>587.34</v>
      </c>
      <c r="E3803" s="122">
        <f t="shared" si="134"/>
        <v>81.34903047091413</v>
      </c>
      <c r="F3803" s="77">
        <v>6.16</v>
      </c>
      <c r="G3803" s="77">
        <v>0</v>
      </c>
      <c r="H3803" s="77">
        <v>0</v>
      </c>
      <c r="J3803" s="77">
        <f t="shared" si="133"/>
        <v>6.16</v>
      </c>
      <c r="K3803" s="103">
        <v>0.62</v>
      </c>
      <c r="L3803" s="104">
        <v>3.16</v>
      </c>
      <c r="M3803" s="105">
        <v>0</v>
      </c>
      <c r="N3803" s="76">
        <f t="shared" si="132"/>
        <v>0.61999999999992284</v>
      </c>
    </row>
    <row r="3804" spans="1:14" x14ac:dyDescent="0.25">
      <c r="A3804" s="100">
        <v>2764</v>
      </c>
      <c r="B3804" s="107">
        <v>36367</v>
      </c>
      <c r="C3804" s="121">
        <v>431.77</v>
      </c>
      <c r="D3804" s="122">
        <v>581.79999999999995</v>
      </c>
      <c r="E3804" s="122">
        <f t="shared" si="134"/>
        <v>80.581717451523531</v>
      </c>
      <c r="F3804" s="77">
        <v>6.67</v>
      </c>
      <c r="G3804" s="77">
        <v>0</v>
      </c>
      <c r="H3804" s="77">
        <v>0</v>
      </c>
      <c r="J3804" s="77">
        <f t="shared" si="133"/>
        <v>6.67</v>
      </c>
      <c r="K3804" s="103">
        <v>1.17</v>
      </c>
      <c r="L3804" s="104">
        <v>3.36</v>
      </c>
      <c r="M3804" s="105">
        <v>0</v>
      </c>
      <c r="N3804" s="76">
        <f t="shared" si="132"/>
        <v>1.17</v>
      </c>
    </row>
    <row r="3805" spans="1:14" x14ac:dyDescent="0.25">
      <c r="A3805" s="100">
        <v>2765</v>
      </c>
      <c r="B3805" s="107">
        <v>36368</v>
      </c>
      <c r="C3805" s="121">
        <v>431.5</v>
      </c>
      <c r="D3805" s="122">
        <v>576.29999999999995</v>
      </c>
      <c r="E3805" s="122">
        <f t="shared" si="134"/>
        <v>79.819944598337941</v>
      </c>
      <c r="F3805" s="77">
        <v>5.17</v>
      </c>
      <c r="G3805" s="77">
        <v>0</v>
      </c>
      <c r="H3805" s="77">
        <v>0</v>
      </c>
      <c r="J3805" s="77">
        <f t="shared" si="133"/>
        <v>5.17</v>
      </c>
      <c r="K3805" s="103">
        <v>0.77</v>
      </c>
      <c r="L3805" s="104">
        <v>2.57</v>
      </c>
      <c r="M3805" s="105">
        <v>0</v>
      </c>
      <c r="N3805" s="76">
        <f t="shared" si="132"/>
        <v>0.77000000000002267</v>
      </c>
    </row>
    <row r="3806" spans="1:14" x14ac:dyDescent="0.25">
      <c r="A3806" s="100">
        <v>2766</v>
      </c>
      <c r="B3806" s="107">
        <v>36369</v>
      </c>
      <c r="C3806" s="121">
        <v>431.28</v>
      </c>
      <c r="D3806" s="122">
        <v>571.9</v>
      </c>
      <c r="E3806" s="122">
        <f t="shared" si="134"/>
        <v>79.21052631578948</v>
      </c>
      <c r="F3806" s="77">
        <v>5.42</v>
      </c>
      <c r="G3806" s="77">
        <v>0</v>
      </c>
      <c r="H3806" s="77">
        <v>0</v>
      </c>
      <c r="J3806" s="77">
        <f t="shared" si="133"/>
        <v>5.42</v>
      </c>
      <c r="K3806" s="103">
        <v>0.82</v>
      </c>
      <c r="L3806" s="104">
        <v>2.7</v>
      </c>
      <c r="M3806" s="105">
        <v>0</v>
      </c>
      <c r="N3806" s="76">
        <f t="shared" si="132"/>
        <v>0.81999999999997719</v>
      </c>
    </row>
    <row r="3807" spans="1:14" x14ac:dyDescent="0.25">
      <c r="A3807" s="100">
        <v>2767</v>
      </c>
      <c r="B3807" s="107">
        <v>36370</v>
      </c>
      <c r="C3807" s="121">
        <v>431.05</v>
      </c>
      <c r="D3807" s="122">
        <v>567.29999999999995</v>
      </c>
      <c r="E3807" s="122">
        <f t="shared" si="134"/>
        <v>78.57340720221606</v>
      </c>
      <c r="F3807" s="77">
        <v>6.55</v>
      </c>
      <c r="G3807" s="77">
        <v>0</v>
      </c>
      <c r="H3807" s="77">
        <v>0</v>
      </c>
      <c r="J3807" s="77">
        <f t="shared" si="133"/>
        <v>6.55</v>
      </c>
      <c r="K3807" s="103">
        <v>0.55000000000000004</v>
      </c>
      <c r="L3807" s="104">
        <v>3.41</v>
      </c>
      <c r="M3807" s="105">
        <v>0</v>
      </c>
      <c r="N3807" s="76">
        <f t="shared" si="132"/>
        <v>0.54999999999999982</v>
      </c>
    </row>
    <row r="3808" spans="1:14" x14ac:dyDescent="0.25">
      <c r="A3808" s="100">
        <v>2768</v>
      </c>
      <c r="B3808" s="107">
        <v>36371</v>
      </c>
      <c r="C3808" s="121">
        <v>430.75</v>
      </c>
      <c r="D3808" s="122">
        <v>561.29999999999995</v>
      </c>
      <c r="E3808" s="122">
        <f t="shared" si="134"/>
        <v>77.742382271468131</v>
      </c>
      <c r="F3808" s="77">
        <v>7.1</v>
      </c>
      <c r="G3808" s="77">
        <v>0</v>
      </c>
      <c r="H3808" s="77">
        <v>0</v>
      </c>
      <c r="J3808" s="77">
        <f t="shared" si="133"/>
        <v>7.1</v>
      </c>
      <c r="K3808" s="103">
        <v>1.2</v>
      </c>
      <c r="L3808" s="104">
        <v>3.69</v>
      </c>
      <c r="M3808" s="105">
        <v>0</v>
      </c>
      <c r="N3808" s="76">
        <f t="shared" si="132"/>
        <v>1.2000000000000224</v>
      </c>
    </row>
    <row r="3809" spans="1:14" x14ac:dyDescent="0.25">
      <c r="A3809" s="100">
        <v>2769</v>
      </c>
      <c r="B3809" s="107">
        <v>36372</v>
      </c>
      <c r="C3809" s="121">
        <v>430.45</v>
      </c>
      <c r="D3809" s="122">
        <v>555.4</v>
      </c>
      <c r="E3809" s="122">
        <f t="shared" si="134"/>
        <v>76.92520775623268</v>
      </c>
      <c r="F3809" s="77">
        <v>6.76</v>
      </c>
      <c r="G3809" s="77">
        <v>0</v>
      </c>
      <c r="H3809" s="77">
        <v>0</v>
      </c>
      <c r="J3809" s="77">
        <f t="shared" si="133"/>
        <v>6.76</v>
      </c>
      <c r="K3809" s="103">
        <v>0.53</v>
      </c>
      <c r="L3809" s="104">
        <v>3.61</v>
      </c>
      <c r="M3809" s="105">
        <v>0</v>
      </c>
      <c r="N3809" s="76">
        <f t="shared" si="132"/>
        <v>0.5299999999999816</v>
      </c>
    </row>
    <row r="3810" spans="1:14" x14ac:dyDescent="0.25">
      <c r="A3810" s="100">
        <v>2770</v>
      </c>
      <c r="B3810" s="107">
        <v>36373</v>
      </c>
      <c r="C3810" s="121">
        <v>430.13</v>
      </c>
      <c r="D3810" s="122">
        <v>549.16999999999996</v>
      </c>
      <c r="E3810" s="122">
        <f t="shared" si="134"/>
        <v>76.062326869806085</v>
      </c>
      <c r="F3810" s="77">
        <v>6.3</v>
      </c>
      <c r="G3810" s="77">
        <v>0</v>
      </c>
      <c r="H3810" s="77">
        <v>0</v>
      </c>
      <c r="J3810" s="77">
        <f t="shared" si="133"/>
        <v>6.3</v>
      </c>
      <c r="K3810" s="103">
        <v>11.15</v>
      </c>
      <c r="L3810" s="104">
        <v>3.26</v>
      </c>
      <c r="M3810" s="105">
        <v>7</v>
      </c>
      <c r="N3810" s="76">
        <f t="shared" si="132"/>
        <v>11.150000000000023</v>
      </c>
    </row>
    <row r="3811" spans="1:14" x14ac:dyDescent="0.25">
      <c r="A3811" s="100">
        <v>2771</v>
      </c>
      <c r="B3811" s="107">
        <v>36374</v>
      </c>
      <c r="C3811" s="121">
        <v>430.38</v>
      </c>
      <c r="D3811" s="122">
        <v>554.02</v>
      </c>
      <c r="E3811" s="122">
        <f t="shared" si="134"/>
        <v>76.73407202216066</v>
      </c>
      <c r="F3811" s="77">
        <v>6.74</v>
      </c>
      <c r="G3811" s="77">
        <v>0</v>
      </c>
      <c r="H3811" s="77">
        <v>0</v>
      </c>
      <c r="J3811" s="77">
        <f t="shared" si="133"/>
        <v>6.74</v>
      </c>
      <c r="K3811" s="103">
        <v>4.62</v>
      </c>
      <c r="L3811" s="104">
        <v>3.44</v>
      </c>
      <c r="M3811" s="105">
        <v>0</v>
      </c>
      <c r="N3811" s="76">
        <f t="shared" si="132"/>
        <v>4.6199999999999957</v>
      </c>
    </row>
    <row r="3812" spans="1:14" x14ac:dyDescent="0.25">
      <c r="A3812" s="100">
        <v>2772</v>
      </c>
      <c r="B3812" s="107">
        <v>36375</v>
      </c>
      <c r="C3812" s="121">
        <v>430.27</v>
      </c>
      <c r="D3812" s="122">
        <v>551.9</v>
      </c>
      <c r="E3812" s="122">
        <f t="shared" si="134"/>
        <v>76.44044321329639</v>
      </c>
      <c r="F3812" s="77">
        <v>7.86</v>
      </c>
      <c r="G3812" s="77">
        <v>0</v>
      </c>
      <c r="H3812" s="77">
        <v>0</v>
      </c>
      <c r="J3812" s="77">
        <f t="shared" si="133"/>
        <v>7.86</v>
      </c>
      <c r="K3812" s="103">
        <v>2.56</v>
      </c>
      <c r="L3812" s="104">
        <v>3.94</v>
      </c>
      <c r="M3812" s="105">
        <v>0</v>
      </c>
      <c r="N3812" s="76">
        <f t="shared" si="132"/>
        <v>2.5600000000000458</v>
      </c>
    </row>
    <row r="3813" spans="1:14" x14ac:dyDescent="0.25">
      <c r="A3813" s="100">
        <v>2773</v>
      </c>
      <c r="B3813" s="107">
        <v>36376</v>
      </c>
      <c r="C3813" s="121">
        <v>430</v>
      </c>
      <c r="D3813" s="122">
        <v>546.6</v>
      </c>
      <c r="E3813" s="122">
        <f t="shared" si="134"/>
        <v>75.70637119113573</v>
      </c>
      <c r="F3813" s="77">
        <v>6.59</v>
      </c>
      <c r="G3813" s="77">
        <v>0</v>
      </c>
      <c r="H3813" s="77">
        <v>0</v>
      </c>
      <c r="J3813" s="77">
        <f t="shared" si="133"/>
        <v>6.59</v>
      </c>
      <c r="K3813" s="103">
        <v>1.55</v>
      </c>
      <c r="L3813" s="104">
        <v>3.38</v>
      </c>
      <c r="M3813" s="105" t="s">
        <v>33</v>
      </c>
      <c r="N3813" s="76">
        <f t="shared" si="132"/>
        <v>1.5499999999999226</v>
      </c>
    </row>
    <row r="3814" spans="1:14" x14ac:dyDescent="0.25">
      <c r="A3814" s="100">
        <v>2774</v>
      </c>
      <c r="B3814" s="107">
        <v>36377</v>
      </c>
      <c r="C3814" s="121">
        <v>429.74</v>
      </c>
      <c r="D3814" s="122">
        <v>541.55999999999995</v>
      </c>
      <c r="E3814" s="122">
        <f t="shared" si="134"/>
        <v>75.00831024930747</v>
      </c>
      <c r="F3814" s="77">
        <v>6.69</v>
      </c>
      <c r="G3814" s="77">
        <v>0</v>
      </c>
      <c r="H3814" s="77">
        <v>0</v>
      </c>
      <c r="J3814" s="77">
        <f t="shared" si="133"/>
        <v>6.69</v>
      </c>
      <c r="K3814" s="103">
        <v>0.32</v>
      </c>
      <c r="L3814" s="104">
        <v>3.55</v>
      </c>
      <c r="M3814" s="105">
        <v>0</v>
      </c>
      <c r="N3814" s="76">
        <f t="shared" si="132"/>
        <v>0.32000000000010953</v>
      </c>
    </row>
    <row r="3815" spans="1:14" x14ac:dyDescent="0.25">
      <c r="A3815" s="100">
        <v>2775</v>
      </c>
      <c r="B3815" s="107">
        <v>36378</v>
      </c>
      <c r="C3815" s="121">
        <v>429.41</v>
      </c>
      <c r="D3815" s="122">
        <v>535.19000000000005</v>
      </c>
      <c r="E3815" s="122">
        <f t="shared" si="134"/>
        <v>74.126038781163444</v>
      </c>
      <c r="F3815" s="77">
        <v>5.97</v>
      </c>
      <c r="G3815" s="77">
        <v>0</v>
      </c>
      <c r="H3815" s="77">
        <v>0</v>
      </c>
      <c r="J3815" s="77">
        <f t="shared" si="133"/>
        <v>5.97</v>
      </c>
      <c r="K3815" s="103">
        <v>0.62</v>
      </c>
      <c r="L3815" s="104">
        <v>2.63</v>
      </c>
      <c r="M3815" s="105">
        <v>0</v>
      </c>
      <c r="N3815" s="76">
        <f t="shared" si="132"/>
        <v>1.119999999999977</v>
      </c>
    </row>
    <row r="3816" spans="1:14" x14ac:dyDescent="0.25">
      <c r="A3816" s="100">
        <v>2776</v>
      </c>
      <c r="B3816" s="107">
        <v>36379</v>
      </c>
      <c r="C3816" s="121">
        <v>429.16</v>
      </c>
      <c r="D3816" s="122">
        <v>530.34</v>
      </c>
      <c r="E3816" s="122">
        <f t="shared" si="134"/>
        <v>73.45429362880887</v>
      </c>
      <c r="F3816" s="77">
        <v>5.8</v>
      </c>
      <c r="G3816" s="77">
        <v>0</v>
      </c>
      <c r="H3816" s="77">
        <v>0</v>
      </c>
      <c r="J3816" s="77">
        <f t="shared" si="133"/>
        <v>5.8</v>
      </c>
      <c r="K3816" s="103">
        <v>0.28999999999999998</v>
      </c>
      <c r="L3816" s="104">
        <v>3.06</v>
      </c>
      <c r="M3816" s="105">
        <v>0</v>
      </c>
      <c r="N3816" s="76">
        <f t="shared" si="132"/>
        <v>-1.0000000000059295E-2</v>
      </c>
    </row>
    <row r="3817" spans="1:14" x14ac:dyDescent="0.25">
      <c r="A3817" s="100">
        <v>2777</v>
      </c>
      <c r="B3817" s="107">
        <v>36380</v>
      </c>
      <c r="C3817" s="121">
        <v>428.87</v>
      </c>
      <c r="D3817" s="122">
        <v>524.53</v>
      </c>
      <c r="E3817" s="122">
        <f t="shared" si="134"/>
        <v>72.649584487534625</v>
      </c>
      <c r="F3817" s="77">
        <v>5.93</v>
      </c>
      <c r="G3817" s="77">
        <v>0</v>
      </c>
      <c r="H3817" s="77">
        <v>0</v>
      </c>
      <c r="J3817" s="77">
        <f t="shared" si="133"/>
        <v>5.93</v>
      </c>
      <c r="K3817" s="103">
        <v>0.42</v>
      </c>
      <c r="L3817" s="104">
        <v>3.11</v>
      </c>
      <c r="M3817" s="105">
        <v>0</v>
      </c>
      <c r="N3817" s="76">
        <f t="shared" si="132"/>
        <v>0.72000000000007702</v>
      </c>
    </row>
    <row r="3818" spans="1:14" x14ac:dyDescent="0.25">
      <c r="A3818" s="100">
        <v>2778</v>
      </c>
      <c r="B3818" s="107">
        <v>36381</v>
      </c>
      <c r="C3818" s="121">
        <v>428.58</v>
      </c>
      <c r="D3818" s="122">
        <v>519.32000000000005</v>
      </c>
      <c r="E3818" s="122">
        <f t="shared" si="134"/>
        <v>71.927977839335185</v>
      </c>
      <c r="F3818" s="77">
        <v>4.8499999999999996</v>
      </c>
      <c r="G3818" s="77">
        <v>0</v>
      </c>
      <c r="H3818" s="77">
        <v>0</v>
      </c>
      <c r="J3818" s="77">
        <f t="shared" si="133"/>
        <v>4.8499999999999996</v>
      </c>
      <c r="K3818" s="103">
        <v>0.37</v>
      </c>
      <c r="L3818" s="104">
        <v>2.61</v>
      </c>
      <c r="M3818" s="105">
        <v>0</v>
      </c>
      <c r="N3818" s="76">
        <f t="shared" si="132"/>
        <v>-0.37000000000002764</v>
      </c>
    </row>
    <row r="3819" spans="1:14" x14ac:dyDescent="0.25">
      <c r="A3819" s="100">
        <v>2779</v>
      </c>
      <c r="B3819" s="107">
        <v>36382</v>
      </c>
      <c r="C3819" s="121">
        <v>428.3</v>
      </c>
      <c r="D3819" s="122">
        <v>514.1</v>
      </c>
      <c r="E3819" s="122">
        <f t="shared" si="134"/>
        <v>71.204986149584499</v>
      </c>
      <c r="F3819" s="77">
        <v>6.2</v>
      </c>
      <c r="G3819" s="77">
        <v>0</v>
      </c>
      <c r="H3819" s="77">
        <v>0</v>
      </c>
      <c r="J3819" s="77">
        <f t="shared" si="133"/>
        <v>6.2</v>
      </c>
      <c r="K3819" s="103">
        <v>0.22</v>
      </c>
      <c r="L3819" s="104">
        <v>3.18</v>
      </c>
      <c r="M3819" s="105">
        <v>0</v>
      </c>
      <c r="N3819" s="76">
        <f t="shared" si="132"/>
        <v>0.21999999999998199</v>
      </c>
    </row>
    <row r="3820" spans="1:14" x14ac:dyDescent="0.25">
      <c r="A3820" s="100">
        <v>2780</v>
      </c>
      <c r="B3820" s="107">
        <v>36383</v>
      </c>
      <c r="C3820" s="121">
        <v>427.98</v>
      </c>
      <c r="D3820" s="122">
        <v>508.12</v>
      </c>
      <c r="E3820" s="122">
        <f t="shared" si="134"/>
        <v>70.37673130193906</v>
      </c>
      <c r="F3820" s="77">
        <v>6.58</v>
      </c>
      <c r="G3820" s="77">
        <v>0</v>
      </c>
      <c r="H3820" s="77">
        <v>0</v>
      </c>
      <c r="J3820" s="77">
        <f t="shared" si="133"/>
        <v>6.58</v>
      </c>
      <c r="K3820" s="103">
        <v>0.1</v>
      </c>
      <c r="L3820" s="104">
        <v>3.39</v>
      </c>
      <c r="M3820" s="105">
        <v>0</v>
      </c>
      <c r="N3820" s="76">
        <f t="shared" si="132"/>
        <v>9.9999999999981881E-2</v>
      </c>
    </row>
    <row r="3821" spans="1:14" x14ac:dyDescent="0.25">
      <c r="A3821" s="100">
        <v>2781</v>
      </c>
      <c r="B3821" s="107">
        <v>36384</v>
      </c>
      <c r="C3821" s="121">
        <v>427.63</v>
      </c>
      <c r="D3821" s="122">
        <v>501.64</v>
      </c>
      <c r="E3821" s="122">
        <f t="shared" si="134"/>
        <v>69.479224376731295</v>
      </c>
      <c r="F3821" s="77">
        <v>6.2</v>
      </c>
      <c r="G3821" s="77">
        <v>0</v>
      </c>
      <c r="H3821" s="77">
        <v>0</v>
      </c>
      <c r="J3821" s="77">
        <f t="shared" si="133"/>
        <v>6.2</v>
      </c>
      <c r="K3821" s="103">
        <v>0.16</v>
      </c>
      <c r="L3821" s="104">
        <v>3.1</v>
      </c>
      <c r="M3821" s="105">
        <v>0</v>
      </c>
      <c r="N3821" s="76">
        <f t="shared" si="132"/>
        <v>0.16000000000003656</v>
      </c>
    </row>
    <row r="3822" spans="1:14" x14ac:dyDescent="0.25">
      <c r="A3822" s="100">
        <v>2782</v>
      </c>
      <c r="B3822" s="107">
        <v>36385</v>
      </c>
      <c r="C3822" s="121">
        <v>427.3</v>
      </c>
      <c r="D3822" s="122">
        <v>495.6</v>
      </c>
      <c r="E3822" s="122">
        <f t="shared" si="134"/>
        <v>68.6426592797784</v>
      </c>
      <c r="F3822" s="77">
        <v>6.07</v>
      </c>
      <c r="G3822" s="77">
        <v>0</v>
      </c>
      <c r="H3822" s="77">
        <v>0</v>
      </c>
      <c r="J3822" s="77">
        <f t="shared" si="133"/>
        <v>6.07</v>
      </c>
      <c r="K3822" s="103">
        <v>0.15</v>
      </c>
      <c r="L3822" s="104">
        <v>3.19</v>
      </c>
      <c r="M3822" s="105">
        <v>0</v>
      </c>
      <c r="N3822" s="76">
        <f t="shared" si="132"/>
        <v>-0.150000000000027</v>
      </c>
    </row>
    <row r="3823" spans="1:14" x14ac:dyDescent="0.25">
      <c r="A3823" s="100">
        <v>2783</v>
      </c>
      <c r="B3823" s="107">
        <v>36386</v>
      </c>
      <c r="C3823" s="121">
        <v>426.96</v>
      </c>
      <c r="D3823" s="122">
        <v>489.38</v>
      </c>
      <c r="E3823" s="122">
        <f t="shared" si="134"/>
        <v>67.78116343490305</v>
      </c>
      <c r="F3823" s="77">
        <v>4.1900000000000004</v>
      </c>
      <c r="G3823" s="77">
        <v>0</v>
      </c>
      <c r="H3823" s="77">
        <v>0</v>
      </c>
      <c r="J3823" s="77">
        <f t="shared" si="133"/>
        <v>4.1900000000000004</v>
      </c>
      <c r="K3823" s="103">
        <v>1.03</v>
      </c>
      <c r="L3823" s="104">
        <v>2.2000000000000002</v>
      </c>
      <c r="M3823" s="105">
        <v>0</v>
      </c>
      <c r="N3823" s="76">
        <f t="shared" si="132"/>
        <v>-1.0299999999999701</v>
      </c>
    </row>
    <row r="3824" spans="1:14" x14ac:dyDescent="0.25">
      <c r="A3824" s="100">
        <v>2784</v>
      </c>
      <c r="B3824" s="107">
        <v>36387</v>
      </c>
      <c r="C3824" s="121">
        <v>426.67</v>
      </c>
      <c r="D3824" s="122">
        <v>484.16</v>
      </c>
      <c r="E3824" s="122">
        <f t="shared" si="134"/>
        <v>67.058171745152364</v>
      </c>
      <c r="F3824" s="77">
        <v>4.75</v>
      </c>
      <c r="G3824" s="77">
        <v>0</v>
      </c>
      <c r="H3824" s="77">
        <v>0</v>
      </c>
      <c r="J3824" s="77">
        <f t="shared" si="133"/>
        <v>4.75</v>
      </c>
      <c r="K3824" s="103">
        <v>0.19</v>
      </c>
      <c r="L3824" s="104">
        <v>2.48</v>
      </c>
      <c r="M3824" s="105">
        <v>0</v>
      </c>
      <c r="N3824" s="76">
        <f t="shared" si="132"/>
        <v>-0.18999999999999773</v>
      </c>
    </row>
    <row r="3825" spans="1:14" x14ac:dyDescent="0.25">
      <c r="A3825" s="100">
        <v>2785</v>
      </c>
      <c r="B3825" s="107">
        <v>36388</v>
      </c>
      <c r="C3825" s="121">
        <v>426.39</v>
      </c>
      <c r="D3825" s="122">
        <v>479.22</v>
      </c>
      <c r="E3825" s="122">
        <f t="shared" si="134"/>
        <v>66.37396121883657</v>
      </c>
      <c r="F3825" s="77">
        <v>6.47</v>
      </c>
      <c r="G3825" s="77">
        <v>0</v>
      </c>
      <c r="H3825" s="77">
        <v>0</v>
      </c>
      <c r="J3825" s="77">
        <f t="shared" si="133"/>
        <v>6.47</v>
      </c>
      <c r="K3825" s="103">
        <v>0.74</v>
      </c>
      <c r="L3825" s="104">
        <v>3.44</v>
      </c>
      <c r="M3825" s="105">
        <v>0</v>
      </c>
      <c r="N3825" s="76">
        <f t="shared" si="132"/>
        <v>0.73999999999998156</v>
      </c>
    </row>
    <row r="3826" spans="1:14" x14ac:dyDescent="0.25">
      <c r="A3826" s="100">
        <v>2786</v>
      </c>
      <c r="B3826" s="107">
        <v>36389</v>
      </c>
      <c r="C3826" s="121">
        <v>426.07</v>
      </c>
      <c r="D3826" s="122">
        <v>473.49</v>
      </c>
      <c r="E3826" s="122">
        <f t="shared" si="134"/>
        <v>65.5803324099723</v>
      </c>
      <c r="F3826" s="77">
        <v>6.56</v>
      </c>
      <c r="G3826" s="77">
        <v>0</v>
      </c>
      <c r="H3826" s="77">
        <v>0</v>
      </c>
      <c r="J3826" s="77">
        <f t="shared" si="133"/>
        <v>6.56</v>
      </c>
      <c r="K3826" s="103">
        <v>0.43</v>
      </c>
      <c r="L3826" s="104">
        <v>3.34</v>
      </c>
      <c r="M3826" s="105">
        <v>0</v>
      </c>
      <c r="N3826" s="76">
        <f t="shared" si="132"/>
        <v>0.43000000000000416</v>
      </c>
    </row>
    <row r="3827" spans="1:14" x14ac:dyDescent="0.25">
      <c r="A3827" s="100">
        <v>2787</v>
      </c>
      <c r="B3827" s="107">
        <v>36390</v>
      </c>
      <c r="C3827" s="121">
        <v>425.72</v>
      </c>
      <c r="D3827" s="122">
        <v>467.36</v>
      </c>
      <c r="E3827" s="122">
        <f t="shared" si="134"/>
        <v>64.73130193905817</v>
      </c>
      <c r="F3827" s="77">
        <v>6.37</v>
      </c>
      <c r="G3827" s="77">
        <v>0</v>
      </c>
      <c r="H3827" s="77">
        <v>0</v>
      </c>
      <c r="J3827" s="77">
        <f t="shared" si="133"/>
        <v>6.37</v>
      </c>
      <c r="K3827" s="103">
        <v>0.27</v>
      </c>
      <c r="L3827" s="104">
        <v>3.3</v>
      </c>
      <c r="M3827" s="105">
        <v>0</v>
      </c>
      <c r="N3827" s="76">
        <f t="shared" si="132"/>
        <v>-0.26999999999998625</v>
      </c>
    </row>
    <row r="3828" spans="1:14" x14ac:dyDescent="0.25">
      <c r="A3828" s="100">
        <v>2788</v>
      </c>
      <c r="B3828" s="107">
        <v>36391</v>
      </c>
      <c r="C3828" s="121">
        <v>425.34</v>
      </c>
      <c r="D3828" s="122">
        <v>460.72</v>
      </c>
      <c r="E3828" s="122">
        <f t="shared" si="134"/>
        <v>63.811634349030477</v>
      </c>
      <c r="F3828" s="77">
        <v>6.54</v>
      </c>
      <c r="G3828" s="77">
        <v>0</v>
      </c>
      <c r="H3828" s="77">
        <v>0</v>
      </c>
      <c r="J3828" s="77">
        <f t="shared" si="133"/>
        <v>6.54</v>
      </c>
      <c r="K3828" s="103">
        <v>0.13</v>
      </c>
      <c r="L3828" s="104">
        <v>3.31</v>
      </c>
      <c r="M3828" s="105">
        <v>0</v>
      </c>
      <c r="N3828" s="76">
        <f t="shared" si="132"/>
        <v>-0.13000000000001588</v>
      </c>
    </row>
    <row r="3829" spans="1:14" x14ac:dyDescent="0.25">
      <c r="A3829" s="100">
        <v>2789</v>
      </c>
      <c r="B3829" s="107">
        <v>36392</v>
      </c>
      <c r="C3829" s="121">
        <v>424.95</v>
      </c>
      <c r="D3829" s="122">
        <v>454.05</v>
      </c>
      <c r="E3829" s="122">
        <f t="shared" si="134"/>
        <v>62.887811634349035</v>
      </c>
      <c r="F3829" s="77">
        <v>5.42</v>
      </c>
      <c r="G3829" s="77">
        <v>0</v>
      </c>
      <c r="H3829" s="77">
        <v>0</v>
      </c>
      <c r="J3829" s="77">
        <f t="shared" si="133"/>
        <v>5.42</v>
      </c>
      <c r="K3829" s="103">
        <v>0.63</v>
      </c>
      <c r="L3829" s="104">
        <v>2.71</v>
      </c>
      <c r="M3829" s="105">
        <v>0</v>
      </c>
      <c r="N3829" s="76">
        <f t="shared" si="132"/>
        <v>-0.63000000000001144</v>
      </c>
    </row>
    <row r="3830" spans="1:14" x14ac:dyDescent="0.25">
      <c r="A3830" s="100">
        <v>2790</v>
      </c>
      <c r="B3830" s="107">
        <v>36393</v>
      </c>
      <c r="C3830" s="121">
        <v>424.6</v>
      </c>
      <c r="D3830" s="122">
        <v>448</v>
      </c>
      <c r="E3830" s="122">
        <f t="shared" si="134"/>
        <v>62.049861495844873</v>
      </c>
      <c r="F3830" s="77">
        <v>5.2</v>
      </c>
      <c r="G3830" s="77">
        <v>0</v>
      </c>
      <c r="H3830" s="77">
        <v>0</v>
      </c>
      <c r="J3830" s="77">
        <f t="shared" si="133"/>
        <v>5.2</v>
      </c>
      <c r="K3830" s="103">
        <v>0.68</v>
      </c>
      <c r="L3830" s="104">
        <v>1.51</v>
      </c>
      <c r="M3830" s="105">
        <v>0</v>
      </c>
      <c r="N3830" s="76">
        <f t="shared" si="132"/>
        <v>-0.48000000000000664</v>
      </c>
    </row>
    <row r="3831" spans="1:14" x14ac:dyDescent="0.25">
      <c r="A3831" s="100">
        <v>2791</v>
      </c>
      <c r="B3831" s="107">
        <v>36394</v>
      </c>
      <c r="C3831" s="121">
        <v>424.26</v>
      </c>
      <c r="D3831" s="122">
        <v>442.32</v>
      </c>
      <c r="E3831" s="122">
        <f t="shared" si="134"/>
        <v>61.263157894736842</v>
      </c>
      <c r="F3831" s="77">
        <v>5.15</v>
      </c>
      <c r="G3831" s="77">
        <v>0</v>
      </c>
      <c r="H3831" s="77">
        <v>0</v>
      </c>
      <c r="J3831" s="77">
        <f t="shared" si="133"/>
        <v>5.15</v>
      </c>
      <c r="K3831" s="103">
        <v>0.73</v>
      </c>
      <c r="L3831" s="104">
        <v>2.2799999999999998</v>
      </c>
      <c r="M3831" s="105">
        <v>0</v>
      </c>
      <c r="N3831" s="76">
        <f t="shared" si="132"/>
        <v>0.72999999999998444</v>
      </c>
    </row>
    <row r="3832" spans="1:14" x14ac:dyDescent="0.25">
      <c r="A3832" s="100">
        <v>2792</v>
      </c>
      <c r="B3832" s="107">
        <v>36395</v>
      </c>
      <c r="C3832" s="121">
        <v>424</v>
      </c>
      <c r="D3832" s="122">
        <v>437.9</v>
      </c>
      <c r="E3832" s="122">
        <f t="shared" si="134"/>
        <v>60.650969529085877</v>
      </c>
      <c r="F3832" s="77">
        <v>7.09</v>
      </c>
      <c r="G3832" s="77">
        <v>0</v>
      </c>
      <c r="H3832" s="77">
        <v>0</v>
      </c>
      <c r="J3832" s="77">
        <f t="shared" si="133"/>
        <v>7.09</v>
      </c>
      <c r="K3832" s="103">
        <v>0.36</v>
      </c>
      <c r="L3832" s="104">
        <v>3.48</v>
      </c>
      <c r="M3832" s="105">
        <v>0</v>
      </c>
      <c r="N3832" s="76">
        <f t="shared" si="132"/>
        <v>-0.35999999999998877</v>
      </c>
    </row>
    <row r="3833" spans="1:14" x14ac:dyDescent="0.25">
      <c r="A3833" s="100">
        <v>2793</v>
      </c>
      <c r="B3833" s="107">
        <v>36396</v>
      </c>
      <c r="C3833" s="121">
        <v>423.55</v>
      </c>
      <c r="D3833" s="122">
        <v>430.45</v>
      </c>
      <c r="E3833" s="122">
        <f t="shared" si="134"/>
        <v>59.619113573407198</v>
      </c>
      <c r="F3833" s="77">
        <v>5.82</v>
      </c>
      <c r="G3833" s="77">
        <v>0</v>
      </c>
      <c r="H3833" s="77">
        <v>0</v>
      </c>
      <c r="J3833" s="77">
        <f t="shared" si="133"/>
        <v>5.82</v>
      </c>
      <c r="K3833" s="103">
        <v>0.23</v>
      </c>
      <c r="L3833" s="104">
        <v>2.87</v>
      </c>
      <c r="M3833" s="105">
        <v>0</v>
      </c>
      <c r="N3833" s="76">
        <f t="shared" si="132"/>
        <v>0.19999999999999574</v>
      </c>
    </row>
    <row r="3834" spans="1:14" x14ac:dyDescent="0.25">
      <c r="A3834" s="100">
        <v>2794</v>
      </c>
      <c r="B3834" s="107">
        <v>36397</v>
      </c>
      <c r="C3834" s="121">
        <v>423.04</v>
      </c>
      <c r="D3834" s="122">
        <v>424.83</v>
      </c>
      <c r="E3834" s="122">
        <f t="shared" si="134"/>
        <v>58.840720221606645</v>
      </c>
      <c r="F3834" s="77">
        <v>6.75</v>
      </c>
      <c r="G3834" s="77">
        <v>0</v>
      </c>
      <c r="H3834" s="77">
        <v>0</v>
      </c>
      <c r="J3834" s="77">
        <f t="shared" si="133"/>
        <v>6.75</v>
      </c>
      <c r="K3834" s="103">
        <v>2.4900000000000002</v>
      </c>
      <c r="L3834" s="104">
        <v>3.34</v>
      </c>
      <c r="M3834" s="105">
        <v>0</v>
      </c>
      <c r="N3834" s="76">
        <f t="shared" si="132"/>
        <v>2.5200000000000387</v>
      </c>
    </row>
    <row r="3835" spans="1:14" x14ac:dyDescent="0.25">
      <c r="A3835" s="100">
        <v>2795</v>
      </c>
      <c r="B3835" s="107">
        <v>36398</v>
      </c>
      <c r="C3835" s="121">
        <v>422.95</v>
      </c>
      <c r="D3835" s="122">
        <v>420.6</v>
      </c>
      <c r="E3835" s="122">
        <f t="shared" si="134"/>
        <v>58.254847645429365</v>
      </c>
      <c r="F3835" s="77">
        <v>4.12</v>
      </c>
      <c r="G3835" s="77">
        <v>0</v>
      </c>
      <c r="H3835" s="77">
        <v>0</v>
      </c>
      <c r="J3835" s="77">
        <f t="shared" si="133"/>
        <v>4.12</v>
      </c>
      <c r="K3835" s="103">
        <v>1.88</v>
      </c>
      <c r="L3835" s="104">
        <v>2.0499999999999998</v>
      </c>
      <c r="M3835" s="105">
        <v>0</v>
      </c>
      <c r="N3835" s="76">
        <f t="shared" si="132"/>
        <v>1.879999999999991</v>
      </c>
    </row>
    <row r="3836" spans="1:14" x14ac:dyDescent="0.25">
      <c r="A3836" s="100">
        <v>2796</v>
      </c>
      <c r="B3836" s="107">
        <v>36399</v>
      </c>
      <c r="C3836" s="121">
        <v>422.81</v>
      </c>
      <c r="D3836" s="122">
        <v>418.36</v>
      </c>
      <c r="E3836" s="122">
        <f t="shared" si="134"/>
        <v>57.94459833795014</v>
      </c>
      <c r="F3836" s="77">
        <v>7</v>
      </c>
      <c r="G3836" s="77">
        <v>0</v>
      </c>
      <c r="H3836" s="77">
        <v>0</v>
      </c>
      <c r="J3836" s="77">
        <f t="shared" si="133"/>
        <v>7</v>
      </c>
      <c r="K3836" s="103">
        <v>0.36</v>
      </c>
      <c r="L3836" s="104">
        <v>3.53</v>
      </c>
      <c r="M3836" s="105">
        <v>0</v>
      </c>
      <c r="N3836" s="76">
        <f t="shared" si="132"/>
        <v>-0.36000000000001364</v>
      </c>
    </row>
    <row r="3837" spans="1:14" x14ac:dyDescent="0.25">
      <c r="A3837" s="100">
        <v>2797</v>
      </c>
      <c r="B3837" s="107">
        <v>36400</v>
      </c>
      <c r="C3837" s="121">
        <v>422.35399999999998</v>
      </c>
      <c r="D3837" s="122">
        <v>411</v>
      </c>
      <c r="E3837" s="122">
        <f t="shared" si="134"/>
        <v>56.925207756232687</v>
      </c>
      <c r="F3837" s="77">
        <v>5.5</v>
      </c>
      <c r="G3837" s="77">
        <v>0</v>
      </c>
      <c r="H3837" s="77">
        <v>0</v>
      </c>
      <c r="J3837" s="77">
        <f t="shared" si="133"/>
        <v>5.5</v>
      </c>
      <c r="K3837" s="103">
        <v>0.04</v>
      </c>
      <c r="L3837" s="104">
        <v>3.62</v>
      </c>
      <c r="M3837" s="105">
        <v>0</v>
      </c>
      <c r="N3837" s="76">
        <f t="shared" si="132"/>
        <v>6.0000000000002274E-2</v>
      </c>
    </row>
    <row r="3838" spans="1:14" x14ac:dyDescent="0.25">
      <c r="A3838" s="100">
        <v>2798</v>
      </c>
      <c r="B3838" s="107">
        <v>36401</v>
      </c>
      <c r="C3838" s="121">
        <v>422.01</v>
      </c>
      <c r="D3838" s="122">
        <v>405.56</v>
      </c>
      <c r="E3838" s="122">
        <f t="shared" si="134"/>
        <v>56.171745152354568</v>
      </c>
      <c r="F3838" s="77">
        <v>5.78</v>
      </c>
      <c r="G3838" s="77">
        <v>0</v>
      </c>
      <c r="H3838" s="77">
        <v>0</v>
      </c>
      <c r="J3838" s="77">
        <f t="shared" si="133"/>
        <v>5.78</v>
      </c>
      <c r="K3838" s="103">
        <v>0.2</v>
      </c>
      <c r="L3838" s="104">
        <v>2.92</v>
      </c>
      <c r="M3838" s="105">
        <v>0</v>
      </c>
      <c r="N3838" s="76">
        <f t="shared" si="132"/>
        <v>-0.20000000000001794</v>
      </c>
    </row>
    <row r="3839" spans="1:14" x14ac:dyDescent="0.25">
      <c r="A3839" s="100">
        <v>2799</v>
      </c>
      <c r="B3839" s="107">
        <v>36402</v>
      </c>
      <c r="C3839" s="121">
        <v>421.63</v>
      </c>
      <c r="D3839" s="122">
        <v>399.58</v>
      </c>
      <c r="E3839" s="122">
        <f t="shared" si="134"/>
        <v>55.343490304709142</v>
      </c>
      <c r="F3839" s="77">
        <v>6.14</v>
      </c>
      <c r="G3839" s="77">
        <v>0</v>
      </c>
      <c r="H3839" s="77">
        <v>0</v>
      </c>
      <c r="J3839" s="77">
        <f t="shared" si="133"/>
        <v>6.14</v>
      </c>
      <c r="K3839" s="103">
        <v>0.54</v>
      </c>
      <c r="L3839" s="104">
        <v>3.07</v>
      </c>
      <c r="M3839" s="105">
        <v>0</v>
      </c>
      <c r="N3839" s="76">
        <f t="shared" si="132"/>
        <v>-0.54000000000000714</v>
      </c>
    </row>
    <row r="3840" spans="1:14" x14ac:dyDescent="0.25">
      <c r="A3840" s="100">
        <v>2800</v>
      </c>
      <c r="B3840" s="107">
        <v>36403</v>
      </c>
      <c r="C3840" s="121">
        <v>421.2</v>
      </c>
      <c r="D3840" s="122">
        <v>392.9</v>
      </c>
      <c r="E3840" s="122">
        <f t="shared" si="134"/>
        <v>54.418282548476448</v>
      </c>
      <c r="F3840" s="77">
        <v>6.71</v>
      </c>
      <c r="G3840" s="77">
        <v>0</v>
      </c>
      <c r="H3840" s="77">
        <v>0</v>
      </c>
      <c r="J3840" s="77">
        <f t="shared" si="133"/>
        <v>6.71</v>
      </c>
      <c r="K3840" s="103">
        <v>0.28999999999999998</v>
      </c>
      <c r="L3840" s="104">
        <v>3.29</v>
      </c>
      <c r="M3840" s="105">
        <v>0</v>
      </c>
      <c r="N3840" s="76">
        <f t="shared" si="132"/>
        <v>-0.29000000000000004</v>
      </c>
    </row>
    <row r="3841" spans="1:14" x14ac:dyDescent="0.25">
      <c r="A3841" s="100">
        <v>2801</v>
      </c>
      <c r="B3841" s="107">
        <v>36404</v>
      </c>
      <c r="C3841" s="121">
        <v>420.74</v>
      </c>
      <c r="D3841" s="122">
        <v>385.9</v>
      </c>
      <c r="E3841" s="122">
        <f t="shared" si="134"/>
        <v>53.448753462603868</v>
      </c>
      <c r="F3841" s="77">
        <v>6.75</v>
      </c>
      <c r="G3841" s="77">
        <v>0</v>
      </c>
      <c r="H3841" s="77">
        <v>0</v>
      </c>
      <c r="J3841" s="77">
        <f t="shared" si="133"/>
        <v>6.75</v>
      </c>
      <c r="K3841" s="103">
        <v>0.7</v>
      </c>
      <c r="L3841" s="104">
        <v>3.33</v>
      </c>
      <c r="M3841" s="105">
        <v>0</v>
      </c>
      <c r="N3841" s="76">
        <f t="shared" si="132"/>
        <v>-0.69999999999998863</v>
      </c>
    </row>
    <row r="3842" spans="1:14" x14ac:dyDescent="0.25">
      <c r="A3842" s="100">
        <v>2802</v>
      </c>
      <c r="B3842" s="107">
        <v>36405</v>
      </c>
      <c r="C3842" s="121">
        <v>420.25</v>
      </c>
      <c r="D3842" s="122">
        <v>378.45</v>
      </c>
      <c r="E3842" s="122">
        <f t="shared" si="134"/>
        <v>52.41689750692521</v>
      </c>
      <c r="F3842" s="77">
        <v>5.82</v>
      </c>
      <c r="G3842" s="77">
        <v>0</v>
      </c>
      <c r="H3842" s="77">
        <v>0</v>
      </c>
      <c r="J3842" s="77">
        <f t="shared" si="133"/>
        <v>5.82</v>
      </c>
      <c r="K3842" s="103">
        <v>0.08</v>
      </c>
      <c r="L3842" s="104">
        <v>2.85</v>
      </c>
      <c r="M3842" s="105">
        <v>2.6</v>
      </c>
      <c r="N3842" s="76">
        <f t="shared" si="132"/>
        <v>-7.9999999999976978E-2</v>
      </c>
    </row>
    <row r="3843" spans="1:14" x14ac:dyDescent="0.25">
      <c r="A3843" s="100">
        <v>2803</v>
      </c>
      <c r="B3843" s="107">
        <v>36406</v>
      </c>
      <c r="C3843" s="121">
        <v>419.85</v>
      </c>
      <c r="D3843" s="122">
        <v>372.55</v>
      </c>
      <c r="E3843" s="122">
        <f t="shared" si="134"/>
        <v>51.59972299168976</v>
      </c>
      <c r="F3843" s="77">
        <v>5.95</v>
      </c>
      <c r="G3843" s="77">
        <v>0</v>
      </c>
      <c r="H3843" s="77">
        <v>0</v>
      </c>
      <c r="J3843" s="77">
        <f t="shared" si="133"/>
        <v>5.95</v>
      </c>
      <c r="K3843" s="103">
        <v>0.7</v>
      </c>
      <c r="L3843" s="104">
        <v>3.02</v>
      </c>
      <c r="M3843" s="105">
        <v>0</v>
      </c>
      <c r="N3843" s="76">
        <f t="shared" si="132"/>
        <v>-0.70000000000003393</v>
      </c>
    </row>
    <row r="3844" spans="1:14" x14ac:dyDescent="0.25">
      <c r="A3844" s="100">
        <v>2804</v>
      </c>
      <c r="B3844" s="107">
        <v>36407</v>
      </c>
      <c r="C3844" s="121">
        <v>419.4</v>
      </c>
      <c r="D3844" s="122">
        <v>365.9</v>
      </c>
      <c r="E3844" s="122">
        <f t="shared" si="134"/>
        <v>50.6786703601108</v>
      </c>
      <c r="F3844" s="77">
        <v>4.72</v>
      </c>
      <c r="G3844" s="77">
        <v>0</v>
      </c>
      <c r="H3844" s="77">
        <v>0</v>
      </c>
      <c r="J3844" s="77">
        <f t="shared" si="133"/>
        <v>4.72</v>
      </c>
      <c r="K3844" s="103">
        <v>0.33</v>
      </c>
      <c r="L3844" s="104">
        <v>2.4</v>
      </c>
      <c r="M3844" s="105">
        <v>0</v>
      </c>
      <c r="N3844" s="76">
        <f t="shared" si="132"/>
        <v>-0.32999999999995477</v>
      </c>
    </row>
    <row r="3845" spans="1:14" x14ac:dyDescent="0.25">
      <c r="A3845" s="100">
        <v>2805</v>
      </c>
      <c r="B3845" s="107">
        <v>36408</v>
      </c>
      <c r="C3845" s="121">
        <v>419.05</v>
      </c>
      <c r="D3845" s="122">
        <v>360.85</v>
      </c>
      <c r="E3845" s="122">
        <f t="shared" si="134"/>
        <v>49.97922437673131</v>
      </c>
      <c r="F3845" s="77">
        <v>5.16</v>
      </c>
      <c r="G3845" s="77">
        <v>0</v>
      </c>
      <c r="H3845" s="77">
        <v>0</v>
      </c>
      <c r="J3845" s="77">
        <f t="shared" si="133"/>
        <v>5.16</v>
      </c>
      <c r="K3845" s="103">
        <v>0.45</v>
      </c>
      <c r="L3845" s="104">
        <v>2.5299999999999998</v>
      </c>
      <c r="M3845" s="105">
        <v>0</v>
      </c>
      <c r="N3845" s="76">
        <f t="shared" si="132"/>
        <v>-0.4500000000000135</v>
      </c>
    </row>
    <row r="3846" spans="1:14" x14ac:dyDescent="0.25">
      <c r="A3846" s="100">
        <v>2806</v>
      </c>
      <c r="B3846" s="107">
        <v>36409</v>
      </c>
      <c r="C3846" s="121">
        <v>418.66</v>
      </c>
      <c r="D3846" s="122">
        <v>355.24</v>
      </c>
      <c r="E3846" s="122">
        <f t="shared" si="134"/>
        <v>49.202216066481995</v>
      </c>
      <c r="F3846" s="77">
        <v>5.12</v>
      </c>
      <c r="G3846" s="77">
        <v>0</v>
      </c>
      <c r="H3846" s="77">
        <v>0</v>
      </c>
      <c r="J3846" s="77">
        <f t="shared" si="133"/>
        <v>5.12</v>
      </c>
      <c r="K3846" s="103">
        <v>0.48</v>
      </c>
      <c r="L3846" s="104">
        <v>1.54</v>
      </c>
      <c r="M3846" s="105">
        <v>0</v>
      </c>
      <c r="N3846" s="76">
        <f t="shared" si="132"/>
        <v>-5.4800000000000226</v>
      </c>
    </row>
    <row r="3847" spans="1:14" x14ac:dyDescent="0.25">
      <c r="A3847" s="100">
        <v>2807</v>
      </c>
      <c r="B3847" s="107">
        <v>36410</v>
      </c>
      <c r="C3847" s="121">
        <v>418.26</v>
      </c>
      <c r="D3847" s="122">
        <v>344.64</v>
      </c>
      <c r="E3847" s="122">
        <f t="shared" si="134"/>
        <v>47.73407202216066</v>
      </c>
      <c r="F3847" s="77">
        <v>5.65</v>
      </c>
      <c r="G3847" s="77">
        <v>0</v>
      </c>
      <c r="H3847" s="77">
        <v>0</v>
      </c>
      <c r="J3847" s="77">
        <f t="shared" si="133"/>
        <v>5.65</v>
      </c>
      <c r="K3847" s="103">
        <v>0.79</v>
      </c>
      <c r="L3847" s="104">
        <v>2.82</v>
      </c>
      <c r="M3847" s="105">
        <v>0</v>
      </c>
      <c r="N3847" s="76">
        <f t="shared" si="132"/>
        <v>4.2100000000000026</v>
      </c>
    </row>
    <row r="3848" spans="1:14" x14ac:dyDescent="0.25">
      <c r="A3848" s="100">
        <v>2808</v>
      </c>
      <c r="B3848" s="107">
        <v>36411</v>
      </c>
      <c r="C3848" s="121">
        <v>417.8</v>
      </c>
      <c r="D3848" s="122">
        <v>343.2</v>
      </c>
      <c r="E3848" s="122">
        <f t="shared" si="134"/>
        <v>47.534626038781163</v>
      </c>
      <c r="F3848" s="77">
        <v>4.4800000000000004</v>
      </c>
      <c r="G3848" s="77">
        <v>0</v>
      </c>
      <c r="H3848" s="77">
        <v>0</v>
      </c>
      <c r="J3848" s="77">
        <f t="shared" si="133"/>
        <v>4.4800000000000004</v>
      </c>
      <c r="K3848" s="103">
        <v>0.04</v>
      </c>
      <c r="L3848" s="104">
        <v>2.16</v>
      </c>
      <c r="M3848" s="105">
        <v>0</v>
      </c>
      <c r="N3848" s="76">
        <f t="shared" ref="N3848:N3911" si="135">+D3849-D3848+J3848</f>
        <v>-3.9999999999981384E-2</v>
      </c>
    </row>
    <row r="3849" spans="1:14" x14ac:dyDescent="0.25">
      <c r="A3849" s="100">
        <v>2809</v>
      </c>
      <c r="B3849" s="107">
        <v>36412</v>
      </c>
      <c r="C3849" s="121">
        <v>417.47</v>
      </c>
      <c r="D3849" s="122">
        <v>338.68</v>
      </c>
      <c r="E3849" s="122">
        <f t="shared" si="134"/>
        <v>46.908587257617725</v>
      </c>
      <c r="F3849" s="77">
        <v>5.84</v>
      </c>
      <c r="G3849" s="77">
        <v>0</v>
      </c>
      <c r="H3849" s="77">
        <v>0</v>
      </c>
      <c r="J3849" s="77">
        <f t="shared" si="133"/>
        <v>5.84</v>
      </c>
      <c r="K3849" s="103">
        <v>0.2</v>
      </c>
      <c r="L3849" s="104">
        <v>2.8</v>
      </c>
      <c r="M3849" s="105">
        <v>0</v>
      </c>
      <c r="N3849" s="76">
        <f t="shared" si="135"/>
        <v>0.2000000000000135</v>
      </c>
    </row>
    <row r="3850" spans="1:14" x14ac:dyDescent="0.25">
      <c r="A3850" s="100">
        <v>2810</v>
      </c>
      <c r="B3850" s="107">
        <v>36413</v>
      </c>
      <c r="C3850" s="121">
        <v>417.06</v>
      </c>
      <c r="D3850" s="122">
        <v>333.04</v>
      </c>
      <c r="E3850" s="122">
        <f t="shared" si="134"/>
        <v>46.12742382271469</v>
      </c>
      <c r="F3850" s="77">
        <v>5.43</v>
      </c>
      <c r="G3850" s="77">
        <v>0</v>
      </c>
      <c r="H3850" s="77">
        <v>0</v>
      </c>
      <c r="J3850" s="77">
        <f t="shared" si="133"/>
        <v>5.43</v>
      </c>
      <c r="K3850" s="103">
        <v>3.29</v>
      </c>
      <c r="L3850" s="104">
        <v>2.71</v>
      </c>
      <c r="M3850" s="105">
        <v>0</v>
      </c>
      <c r="N3850" s="76">
        <f t="shared" si="135"/>
        <v>3.2899999999999565</v>
      </c>
    </row>
    <row r="3851" spans="1:14" x14ac:dyDescent="0.25">
      <c r="A3851" s="100">
        <v>2811</v>
      </c>
      <c r="B3851" s="107">
        <v>36414</v>
      </c>
      <c r="C3851" s="121">
        <v>416.9</v>
      </c>
      <c r="D3851" s="122">
        <v>330.9</v>
      </c>
      <c r="E3851" s="122">
        <f t="shared" si="134"/>
        <v>45.831024930747922</v>
      </c>
      <c r="F3851" s="77">
        <v>4.6500000000000004</v>
      </c>
      <c r="G3851" s="77">
        <v>0</v>
      </c>
      <c r="H3851" s="77">
        <v>0</v>
      </c>
      <c r="J3851" s="77">
        <f t="shared" si="133"/>
        <v>4.6500000000000004</v>
      </c>
      <c r="K3851" s="103">
        <v>1.82</v>
      </c>
      <c r="L3851" s="104">
        <v>2.15</v>
      </c>
      <c r="M3851" s="105">
        <v>0</v>
      </c>
      <c r="N3851" s="76">
        <f t="shared" si="135"/>
        <v>1.8200000000000163</v>
      </c>
    </row>
    <row r="3852" spans="1:14" x14ac:dyDescent="0.25">
      <c r="A3852" s="100">
        <v>2812</v>
      </c>
      <c r="B3852" s="107">
        <v>36415</v>
      </c>
      <c r="C3852" s="121">
        <v>416.69</v>
      </c>
      <c r="D3852" s="122">
        <v>328.07</v>
      </c>
      <c r="E3852" s="122">
        <f t="shared" si="134"/>
        <v>45.439058171745152</v>
      </c>
      <c r="F3852" s="77">
        <v>5.55</v>
      </c>
      <c r="G3852" s="77">
        <v>0</v>
      </c>
      <c r="H3852" s="77">
        <v>0</v>
      </c>
      <c r="J3852" s="77">
        <f t="shared" si="133"/>
        <v>5.55</v>
      </c>
      <c r="K3852" s="103">
        <v>1.42</v>
      </c>
      <c r="L3852" s="104">
        <v>2.75</v>
      </c>
      <c r="M3852" s="105">
        <v>0</v>
      </c>
      <c r="N3852" s="76">
        <f t="shared" si="135"/>
        <v>1.4200000000000044</v>
      </c>
    </row>
    <row r="3853" spans="1:14" x14ac:dyDescent="0.25">
      <c r="A3853" s="100">
        <v>2813</v>
      </c>
      <c r="B3853" s="107">
        <v>36416</v>
      </c>
      <c r="C3853" s="121">
        <v>416.38</v>
      </c>
      <c r="D3853" s="122">
        <v>323.94</v>
      </c>
      <c r="E3853" s="122">
        <f t="shared" si="134"/>
        <v>44.86703601108033</v>
      </c>
      <c r="F3853" s="77">
        <v>5.68</v>
      </c>
      <c r="G3853" s="77">
        <v>0</v>
      </c>
      <c r="H3853" s="77">
        <v>0</v>
      </c>
      <c r="J3853" s="77">
        <f t="shared" si="133"/>
        <v>5.68</v>
      </c>
      <c r="K3853" s="103">
        <v>1.76</v>
      </c>
      <c r="L3853" s="104">
        <v>2.83</v>
      </c>
      <c r="M3853" s="105">
        <v>0</v>
      </c>
      <c r="N3853" s="76">
        <f t="shared" si="135"/>
        <v>2.5599999999999952</v>
      </c>
    </row>
    <row r="3854" spans="1:14" x14ac:dyDescent="0.25">
      <c r="A3854" s="100">
        <v>2814</v>
      </c>
      <c r="B3854" s="107">
        <v>36417</v>
      </c>
      <c r="C3854" s="121">
        <v>416.14</v>
      </c>
      <c r="D3854" s="122">
        <v>320.82</v>
      </c>
      <c r="E3854" s="122">
        <f t="shared" si="134"/>
        <v>44.43490304709141</v>
      </c>
      <c r="F3854" s="77">
        <v>5.2</v>
      </c>
      <c r="G3854" s="77">
        <v>0</v>
      </c>
      <c r="H3854" s="77">
        <v>0</v>
      </c>
      <c r="J3854" s="77">
        <f t="shared" ref="J3854:J3917" si="136">SUM(F3854:H3854)</f>
        <v>5.2</v>
      </c>
      <c r="K3854" s="103">
        <v>3.38</v>
      </c>
      <c r="L3854" s="104">
        <v>2.48</v>
      </c>
      <c r="M3854" s="105">
        <v>0</v>
      </c>
      <c r="N3854" s="76">
        <f t="shared" si="135"/>
        <v>3.380000000000007</v>
      </c>
    </row>
    <row r="3855" spans="1:14" x14ac:dyDescent="0.25">
      <c r="A3855" s="100">
        <v>2815</v>
      </c>
      <c r="B3855" s="107">
        <v>36418</v>
      </c>
      <c r="C3855" s="121">
        <v>416</v>
      </c>
      <c r="D3855" s="122">
        <v>319</v>
      </c>
      <c r="E3855" s="122">
        <f t="shared" ref="E3855:E3918" si="137">(D3855/722)*100</f>
        <v>44.182825484764543</v>
      </c>
      <c r="F3855" s="77">
        <v>5.59</v>
      </c>
      <c r="G3855" s="77">
        <v>0</v>
      </c>
      <c r="H3855" s="77">
        <v>0</v>
      </c>
      <c r="J3855" s="77">
        <f t="shared" si="136"/>
        <v>5.59</v>
      </c>
      <c r="K3855" s="103">
        <v>2.0299999999999998</v>
      </c>
      <c r="L3855" s="104">
        <v>2.66</v>
      </c>
      <c r="M3855" s="105">
        <v>0</v>
      </c>
      <c r="N3855" s="76">
        <f t="shared" si="135"/>
        <v>4.0299999999999976</v>
      </c>
    </row>
    <row r="3856" spans="1:14" x14ac:dyDescent="0.25">
      <c r="A3856" s="100">
        <v>2816</v>
      </c>
      <c r="B3856" s="107">
        <v>36419</v>
      </c>
      <c r="C3856" s="121">
        <v>415.88</v>
      </c>
      <c r="D3856" s="122">
        <v>317.44</v>
      </c>
      <c r="E3856" s="122">
        <f t="shared" si="137"/>
        <v>43.966759002770083</v>
      </c>
      <c r="F3856" s="77">
        <v>5.34</v>
      </c>
      <c r="G3856" s="77">
        <v>0</v>
      </c>
      <c r="H3856" s="77">
        <v>0</v>
      </c>
      <c r="J3856" s="77">
        <f t="shared" si="136"/>
        <v>5.34</v>
      </c>
      <c r="K3856" s="103">
        <v>2.87</v>
      </c>
      <c r="L3856" s="104">
        <v>2.5499999999999998</v>
      </c>
      <c r="M3856" s="105">
        <v>0</v>
      </c>
      <c r="N3856" s="76">
        <f t="shared" si="135"/>
        <v>2.8700000000000294</v>
      </c>
    </row>
    <row r="3857" spans="1:14" x14ac:dyDescent="0.25">
      <c r="A3857" s="100">
        <v>2817</v>
      </c>
      <c r="B3857" s="107">
        <v>36420</v>
      </c>
      <c r="C3857" s="121">
        <v>415.69</v>
      </c>
      <c r="D3857" s="122">
        <v>314.97000000000003</v>
      </c>
      <c r="E3857" s="122">
        <f t="shared" si="137"/>
        <v>43.624653739612192</v>
      </c>
      <c r="F3857" s="77">
        <v>4.71</v>
      </c>
      <c r="G3857" s="77">
        <v>0</v>
      </c>
      <c r="H3857" s="77">
        <v>0</v>
      </c>
      <c r="J3857" s="77">
        <f t="shared" si="136"/>
        <v>4.71</v>
      </c>
      <c r="K3857" s="103">
        <v>3.28</v>
      </c>
      <c r="L3857" s="104">
        <v>2.1800000000000002</v>
      </c>
      <c r="M3857" s="105">
        <v>0</v>
      </c>
      <c r="N3857" s="76">
        <f t="shared" si="135"/>
        <v>3.0799999999999477</v>
      </c>
    </row>
    <row r="3858" spans="1:14" x14ac:dyDescent="0.25">
      <c r="A3858" s="100">
        <v>2818</v>
      </c>
      <c r="B3858" s="107">
        <v>36421</v>
      </c>
      <c r="C3858" s="121">
        <v>415.58</v>
      </c>
      <c r="D3858" s="122">
        <v>313.33999999999997</v>
      </c>
      <c r="E3858" s="122">
        <f t="shared" si="137"/>
        <v>43.398891966759003</v>
      </c>
      <c r="F3858" s="77">
        <v>5.47</v>
      </c>
      <c r="G3858" s="77">
        <v>0</v>
      </c>
      <c r="H3858" s="77">
        <v>0</v>
      </c>
      <c r="J3858" s="77">
        <f t="shared" si="136"/>
        <v>5.47</v>
      </c>
      <c r="K3858" s="103">
        <v>1.35</v>
      </c>
      <c r="L3858" s="104">
        <v>2.7</v>
      </c>
      <c r="M3858" s="105">
        <v>0</v>
      </c>
      <c r="N3858" s="76">
        <f t="shared" si="135"/>
        <v>1.5500000000000407</v>
      </c>
    </row>
    <row r="3859" spans="1:14" x14ac:dyDescent="0.25">
      <c r="A3859" s="100">
        <v>2819</v>
      </c>
      <c r="B3859" s="107">
        <v>36422</v>
      </c>
      <c r="C3859" s="121">
        <v>415.26</v>
      </c>
      <c r="D3859" s="122">
        <v>309.42</v>
      </c>
      <c r="E3859" s="122">
        <f t="shared" si="137"/>
        <v>42.855955678670362</v>
      </c>
      <c r="F3859" s="77">
        <v>4.26</v>
      </c>
      <c r="G3859" s="77">
        <v>0</v>
      </c>
      <c r="H3859" s="77">
        <v>0</v>
      </c>
      <c r="J3859" s="77">
        <f t="shared" si="136"/>
        <v>4.26</v>
      </c>
      <c r="K3859" s="103">
        <v>1.07</v>
      </c>
      <c r="L3859" s="104">
        <v>2.02</v>
      </c>
      <c r="M3859" s="105">
        <v>0</v>
      </c>
      <c r="N3859" s="76">
        <f t="shared" si="135"/>
        <v>1.0700000000000021</v>
      </c>
    </row>
    <row r="3860" spans="1:14" x14ac:dyDescent="0.25">
      <c r="A3860" s="100">
        <v>2820</v>
      </c>
      <c r="B3860" s="107">
        <v>36423</v>
      </c>
      <c r="C3860" s="121">
        <v>415.01</v>
      </c>
      <c r="D3860" s="122">
        <v>306.23</v>
      </c>
      <c r="E3860" s="122">
        <f t="shared" si="137"/>
        <v>42.41412742382272</v>
      </c>
      <c r="F3860" s="77">
        <v>5.46</v>
      </c>
      <c r="G3860" s="77">
        <v>0</v>
      </c>
      <c r="H3860" s="77">
        <v>0</v>
      </c>
      <c r="J3860" s="77">
        <f t="shared" si="136"/>
        <v>5.46</v>
      </c>
      <c r="K3860" s="103">
        <v>1.08</v>
      </c>
      <c r="L3860" s="104">
        <v>2.4500000000000002</v>
      </c>
      <c r="M3860" s="105">
        <v>0</v>
      </c>
      <c r="N3860" s="76">
        <f t="shared" si="135"/>
        <v>1.1099999999999772</v>
      </c>
    </row>
    <row r="3861" spans="1:14" x14ac:dyDescent="0.25">
      <c r="A3861" s="100">
        <v>2821</v>
      </c>
      <c r="B3861" s="107">
        <v>36424</v>
      </c>
      <c r="C3861" s="121">
        <v>414.66</v>
      </c>
      <c r="D3861" s="122">
        <v>301.88</v>
      </c>
      <c r="E3861" s="122">
        <f t="shared" si="137"/>
        <v>41.81163434903047</v>
      </c>
      <c r="F3861" s="77">
        <v>6.4</v>
      </c>
      <c r="G3861" s="77">
        <v>0</v>
      </c>
      <c r="H3861" s="77">
        <v>0</v>
      </c>
      <c r="J3861" s="77">
        <f t="shared" si="136"/>
        <v>6.4</v>
      </c>
      <c r="K3861" s="103">
        <v>1.08</v>
      </c>
      <c r="L3861" s="104">
        <v>3.11</v>
      </c>
      <c r="M3861" s="105">
        <v>4.2</v>
      </c>
      <c r="N3861" s="76">
        <f t="shared" si="135"/>
        <v>1.0800000000000072</v>
      </c>
    </row>
    <row r="3862" spans="1:14" x14ac:dyDescent="0.25">
      <c r="A3862" s="100">
        <v>2822</v>
      </c>
      <c r="B3862" s="107">
        <v>36425</v>
      </c>
      <c r="C3862" s="121">
        <v>414.23</v>
      </c>
      <c r="D3862" s="122">
        <v>296.56</v>
      </c>
      <c r="E3862" s="122">
        <f t="shared" si="137"/>
        <v>41.074792243767313</v>
      </c>
      <c r="F3862" s="77">
        <v>6.7</v>
      </c>
      <c r="G3862" s="77">
        <v>0</v>
      </c>
      <c r="H3862" s="77">
        <v>0</v>
      </c>
      <c r="J3862" s="77">
        <f t="shared" si="136"/>
        <v>6.7</v>
      </c>
      <c r="K3862" s="103">
        <v>1.32</v>
      </c>
      <c r="L3862" s="104">
        <v>3.18</v>
      </c>
      <c r="M3862" s="105">
        <v>1.8</v>
      </c>
      <c r="N3862" s="76">
        <f t="shared" si="135"/>
        <v>1.3200000000000047</v>
      </c>
    </row>
    <row r="3863" spans="1:14" x14ac:dyDescent="0.25">
      <c r="A3863" s="100">
        <v>2823</v>
      </c>
      <c r="B3863" s="107">
        <v>36426</v>
      </c>
      <c r="C3863" s="121">
        <v>413.79</v>
      </c>
      <c r="D3863" s="122">
        <v>291.18</v>
      </c>
      <c r="E3863" s="122">
        <f t="shared" si="137"/>
        <v>40.329639889196677</v>
      </c>
      <c r="F3863" s="77">
        <v>5.29</v>
      </c>
      <c r="G3863" s="77">
        <v>0</v>
      </c>
      <c r="H3863" s="77">
        <v>0</v>
      </c>
      <c r="J3863" s="77">
        <f t="shared" si="136"/>
        <v>5.29</v>
      </c>
      <c r="K3863" s="103">
        <v>1.81</v>
      </c>
      <c r="L3863" s="104">
        <v>2.52</v>
      </c>
      <c r="M3863" s="105">
        <v>33</v>
      </c>
      <c r="N3863" s="76">
        <f t="shared" si="135"/>
        <v>1.8099999999999818</v>
      </c>
    </row>
    <row r="3864" spans="1:14" x14ac:dyDescent="0.25">
      <c r="A3864" s="100">
        <v>2824</v>
      </c>
      <c r="B3864" s="107">
        <v>36427</v>
      </c>
      <c r="C3864" s="121">
        <v>413.5</v>
      </c>
      <c r="D3864" s="122">
        <v>287.7</v>
      </c>
      <c r="E3864" s="122">
        <f t="shared" si="137"/>
        <v>39.847645429362878</v>
      </c>
      <c r="F3864" s="77">
        <v>6.09</v>
      </c>
      <c r="G3864" s="77">
        <v>0</v>
      </c>
      <c r="H3864" s="77">
        <v>0</v>
      </c>
      <c r="J3864" s="77">
        <f t="shared" si="136"/>
        <v>6.09</v>
      </c>
      <c r="K3864" s="103">
        <v>1.41</v>
      </c>
      <c r="L3864" s="104">
        <v>2.61</v>
      </c>
      <c r="M3864" s="105">
        <v>0</v>
      </c>
      <c r="N3864" s="76">
        <f t="shared" si="135"/>
        <v>1.409999999999993</v>
      </c>
    </row>
    <row r="3865" spans="1:14" x14ac:dyDescent="0.25">
      <c r="A3865" s="100">
        <v>2825</v>
      </c>
      <c r="B3865" s="107">
        <v>36428</v>
      </c>
      <c r="C3865" s="121">
        <v>413.11</v>
      </c>
      <c r="D3865" s="122">
        <v>283.02</v>
      </c>
      <c r="E3865" s="122">
        <f t="shared" si="137"/>
        <v>39.199445983379498</v>
      </c>
      <c r="F3865" s="77">
        <v>3.78</v>
      </c>
      <c r="G3865" s="77">
        <v>0</v>
      </c>
      <c r="H3865" s="77">
        <v>0</v>
      </c>
      <c r="J3865" s="77">
        <f t="shared" si="136"/>
        <v>3.78</v>
      </c>
      <c r="K3865" s="103">
        <v>2.13</v>
      </c>
      <c r="L3865" s="104">
        <v>1.32</v>
      </c>
      <c r="M3865" s="105">
        <v>27</v>
      </c>
      <c r="N3865" s="76">
        <f t="shared" si="135"/>
        <v>2.1300000000000225</v>
      </c>
    </row>
    <row r="3866" spans="1:14" x14ac:dyDescent="0.25">
      <c r="A3866" s="100">
        <v>2826</v>
      </c>
      <c r="B3866" s="107">
        <v>36429</v>
      </c>
      <c r="C3866" s="121">
        <v>412.97</v>
      </c>
      <c r="D3866" s="122">
        <v>281.37</v>
      </c>
      <c r="E3866" s="122">
        <f t="shared" si="137"/>
        <v>38.970914127423825</v>
      </c>
      <c r="F3866" s="77">
        <v>6.43</v>
      </c>
      <c r="G3866" s="77">
        <v>0</v>
      </c>
      <c r="H3866" s="77">
        <v>0</v>
      </c>
      <c r="J3866" s="77">
        <f t="shared" si="136"/>
        <v>6.43</v>
      </c>
      <c r="K3866" s="103">
        <v>0.96</v>
      </c>
      <c r="L3866" s="104">
        <v>2.92</v>
      </c>
      <c r="M3866" s="105">
        <v>3.3</v>
      </c>
      <c r="N3866" s="76">
        <f t="shared" si="135"/>
        <v>0.95999999999997243</v>
      </c>
    </row>
    <row r="3867" spans="1:14" x14ac:dyDescent="0.25">
      <c r="A3867" s="100">
        <v>2827</v>
      </c>
      <c r="B3867" s="107">
        <v>36430</v>
      </c>
      <c r="C3867" s="121">
        <v>412.5</v>
      </c>
      <c r="D3867" s="122">
        <v>275.89999999999998</v>
      </c>
      <c r="E3867" s="122">
        <f t="shared" si="137"/>
        <v>38.213296398891963</v>
      </c>
      <c r="F3867" s="77">
        <v>6.62</v>
      </c>
      <c r="G3867" s="77">
        <v>0</v>
      </c>
      <c r="H3867" s="77">
        <v>0</v>
      </c>
      <c r="J3867" s="77">
        <f t="shared" si="136"/>
        <v>6.62</v>
      </c>
      <c r="K3867" s="103">
        <v>1.03</v>
      </c>
      <c r="L3867" s="104">
        <v>3.07</v>
      </c>
      <c r="M3867" s="105">
        <v>0</v>
      </c>
      <c r="N3867" s="76">
        <f t="shared" si="135"/>
        <v>1.2300000000000137</v>
      </c>
    </row>
    <row r="3868" spans="1:14" x14ac:dyDescent="0.25">
      <c r="A3868" s="100">
        <v>2828</v>
      </c>
      <c r="B3868" s="107">
        <v>36431</v>
      </c>
      <c r="C3868" s="121">
        <v>412.01</v>
      </c>
      <c r="D3868" s="122">
        <v>270.51</v>
      </c>
      <c r="E3868" s="122">
        <f t="shared" si="137"/>
        <v>37.466759002770083</v>
      </c>
      <c r="F3868" s="77">
        <v>5.87</v>
      </c>
      <c r="G3868" s="77">
        <v>0</v>
      </c>
      <c r="H3868" s="77">
        <v>0</v>
      </c>
      <c r="J3868" s="77">
        <f t="shared" si="136"/>
        <v>5.87</v>
      </c>
      <c r="K3868" s="103">
        <v>0.06</v>
      </c>
      <c r="L3868" s="104">
        <v>2.72</v>
      </c>
      <c r="M3868" s="105">
        <v>3</v>
      </c>
      <c r="N3868" s="76">
        <f t="shared" si="135"/>
        <v>-0.1399999999999908</v>
      </c>
    </row>
    <row r="3869" spans="1:14" x14ac:dyDescent="0.25">
      <c r="A3869" s="100">
        <v>2829</v>
      </c>
      <c r="B3869" s="107">
        <v>36432</v>
      </c>
      <c r="C3869" s="121">
        <v>411.5</v>
      </c>
      <c r="D3869" s="122">
        <v>264.5</v>
      </c>
      <c r="E3869" s="122">
        <f t="shared" si="137"/>
        <v>36.634349030470915</v>
      </c>
      <c r="F3869" s="77">
        <v>5.7</v>
      </c>
      <c r="G3869" s="77">
        <v>0</v>
      </c>
      <c r="H3869" s="77">
        <v>0</v>
      </c>
      <c r="J3869" s="77">
        <f t="shared" si="136"/>
        <v>5.7</v>
      </c>
      <c r="K3869" s="103">
        <v>0.2</v>
      </c>
      <c r="L3869" s="104">
        <v>2.56</v>
      </c>
      <c r="M3869" s="105">
        <v>0</v>
      </c>
      <c r="N3869" s="76">
        <f t="shared" si="135"/>
        <v>0.20000000000000018</v>
      </c>
    </row>
    <row r="3870" spans="1:14" x14ac:dyDescent="0.25">
      <c r="A3870" s="100">
        <v>2830</v>
      </c>
      <c r="B3870" s="107">
        <v>36433</v>
      </c>
      <c r="C3870" s="121">
        <v>411</v>
      </c>
      <c r="D3870" s="122">
        <v>259</v>
      </c>
      <c r="E3870" s="122">
        <f t="shared" si="137"/>
        <v>35.872576177285318</v>
      </c>
      <c r="F3870" s="77">
        <v>6.21</v>
      </c>
      <c r="G3870" s="77">
        <v>0</v>
      </c>
      <c r="H3870" s="77">
        <v>0</v>
      </c>
      <c r="J3870" s="77">
        <f t="shared" si="136"/>
        <v>6.21</v>
      </c>
      <c r="K3870" s="103">
        <v>0.26</v>
      </c>
      <c r="L3870" s="104">
        <v>2.81</v>
      </c>
      <c r="M3870" s="105">
        <v>5.3</v>
      </c>
      <c r="N3870" s="76">
        <f t="shared" si="135"/>
        <v>0.26000000000001133</v>
      </c>
    </row>
    <row r="3871" spans="1:14" x14ac:dyDescent="0.25">
      <c r="A3871" s="100">
        <v>2831</v>
      </c>
      <c r="B3871" s="107">
        <v>36434</v>
      </c>
      <c r="C3871" s="121">
        <v>410.45</v>
      </c>
      <c r="D3871" s="122">
        <v>253.05</v>
      </c>
      <c r="E3871" s="122">
        <f t="shared" si="137"/>
        <v>35.048476454293635</v>
      </c>
      <c r="F3871" s="77">
        <v>5.14</v>
      </c>
      <c r="G3871" s="77">
        <v>0</v>
      </c>
      <c r="H3871" s="77">
        <v>0</v>
      </c>
      <c r="J3871" s="77">
        <f t="shared" si="136"/>
        <v>5.14</v>
      </c>
      <c r="K3871" s="103">
        <v>0.17</v>
      </c>
      <c r="L3871" s="104">
        <v>2.39</v>
      </c>
      <c r="M3871" s="126">
        <v>3</v>
      </c>
      <c r="N3871" s="76">
        <f t="shared" si="135"/>
        <v>0.17000000000000082</v>
      </c>
    </row>
    <row r="3872" spans="1:14" x14ac:dyDescent="0.25">
      <c r="A3872" s="100">
        <v>2832</v>
      </c>
      <c r="B3872" s="107">
        <v>36435</v>
      </c>
      <c r="C3872" s="121">
        <v>409.98</v>
      </c>
      <c r="D3872" s="122">
        <v>248.08</v>
      </c>
      <c r="E3872" s="122">
        <f t="shared" si="137"/>
        <v>34.360110803324098</v>
      </c>
      <c r="F3872" s="77">
        <v>5.0999999999999996</v>
      </c>
      <c r="G3872" s="77">
        <v>0</v>
      </c>
      <c r="H3872" s="77">
        <v>0</v>
      </c>
      <c r="J3872" s="77">
        <f t="shared" si="136"/>
        <v>5.0999999999999996</v>
      </c>
      <c r="K3872" s="103">
        <v>0.02</v>
      </c>
      <c r="L3872" s="104">
        <v>2.35</v>
      </c>
      <c r="M3872" s="105">
        <v>1.6</v>
      </c>
      <c r="N3872" s="76">
        <f t="shared" si="135"/>
        <v>1.9999999999987139E-2</v>
      </c>
    </row>
    <row r="3873" spans="1:14" x14ac:dyDescent="0.25">
      <c r="A3873" s="100">
        <v>2833</v>
      </c>
      <c r="B3873" s="107">
        <v>36436</v>
      </c>
      <c r="C3873" s="121">
        <v>409.5</v>
      </c>
      <c r="D3873" s="122">
        <v>243</v>
      </c>
      <c r="E3873" s="122">
        <f t="shared" si="137"/>
        <v>33.656509695290858</v>
      </c>
      <c r="F3873" s="77">
        <v>4.34</v>
      </c>
      <c r="G3873" s="77">
        <v>0</v>
      </c>
      <c r="H3873" s="77">
        <v>0</v>
      </c>
      <c r="J3873" s="77">
        <f t="shared" si="136"/>
        <v>4.34</v>
      </c>
      <c r="K3873" s="103">
        <v>0.74</v>
      </c>
      <c r="L3873" s="104">
        <v>1.94</v>
      </c>
      <c r="M3873" s="105">
        <v>10.1</v>
      </c>
      <c r="N3873" s="76">
        <f t="shared" si="135"/>
        <v>0.74000000000000554</v>
      </c>
    </row>
    <row r="3874" spans="1:14" x14ac:dyDescent="0.25">
      <c r="A3874" s="100">
        <v>2834</v>
      </c>
      <c r="B3874" s="107">
        <v>36437</v>
      </c>
      <c r="C3874" s="121">
        <v>409.15</v>
      </c>
      <c r="D3874" s="122">
        <v>239.4</v>
      </c>
      <c r="E3874" s="122">
        <f t="shared" si="137"/>
        <v>33.15789473684211</v>
      </c>
      <c r="F3874" s="77">
        <v>6.3</v>
      </c>
      <c r="G3874" s="77">
        <v>0</v>
      </c>
      <c r="H3874" s="77">
        <v>0</v>
      </c>
      <c r="J3874" s="77">
        <f t="shared" si="136"/>
        <v>6.3</v>
      </c>
      <c r="K3874" s="103">
        <v>5</v>
      </c>
      <c r="L3874" s="104">
        <v>2.86</v>
      </c>
      <c r="M3874" s="105">
        <v>31.7</v>
      </c>
      <c r="N3874" s="76">
        <f t="shared" si="135"/>
        <v>4.9999999999999885</v>
      </c>
    </row>
    <row r="3875" spans="1:14" x14ac:dyDescent="0.25">
      <c r="A3875" s="100">
        <v>2835</v>
      </c>
      <c r="B3875" s="107">
        <v>36438</v>
      </c>
      <c r="C3875" s="121">
        <v>409.02</v>
      </c>
      <c r="D3875" s="122">
        <v>238.1</v>
      </c>
      <c r="E3875" s="122">
        <f t="shared" si="137"/>
        <v>32.97783933518005</v>
      </c>
      <c r="F3875" s="77">
        <v>7.42</v>
      </c>
      <c r="G3875" s="77">
        <v>0</v>
      </c>
      <c r="H3875" s="77">
        <v>0</v>
      </c>
      <c r="J3875" s="77">
        <f t="shared" si="136"/>
        <v>7.42</v>
      </c>
      <c r="K3875" s="103">
        <v>1.52</v>
      </c>
      <c r="L3875" s="104">
        <v>3.31</v>
      </c>
      <c r="M3875" s="105">
        <v>7.3</v>
      </c>
      <c r="N3875" s="76">
        <f t="shared" si="135"/>
        <v>1.5199999999999942</v>
      </c>
    </row>
    <row r="3876" spans="1:14" x14ac:dyDescent="0.25">
      <c r="A3876" s="100">
        <v>2836</v>
      </c>
      <c r="B3876" s="107">
        <v>36439</v>
      </c>
      <c r="C3876" s="121">
        <v>408.44</v>
      </c>
      <c r="D3876" s="122">
        <v>232.2</v>
      </c>
      <c r="E3876" s="122">
        <f t="shared" si="137"/>
        <v>32.160664819944593</v>
      </c>
      <c r="F3876" s="77">
        <v>7.45</v>
      </c>
      <c r="G3876" s="77">
        <v>0</v>
      </c>
      <c r="H3876" s="77">
        <v>0</v>
      </c>
      <c r="J3876" s="77">
        <f t="shared" si="136"/>
        <v>7.45</v>
      </c>
      <c r="K3876" s="103">
        <v>6.15</v>
      </c>
      <c r="L3876" s="104">
        <v>3.39</v>
      </c>
      <c r="M3876" s="105">
        <v>18</v>
      </c>
      <c r="N3876" s="76">
        <f t="shared" si="135"/>
        <v>6.1500000000000172</v>
      </c>
    </row>
    <row r="3877" spans="1:14" x14ac:dyDescent="0.25">
      <c r="A3877" s="100">
        <v>2837</v>
      </c>
      <c r="B3877" s="107">
        <v>36440</v>
      </c>
      <c r="C3877" s="121">
        <v>408.31</v>
      </c>
      <c r="D3877" s="122">
        <v>230.9</v>
      </c>
      <c r="E3877" s="122">
        <f t="shared" si="137"/>
        <v>31.980609418282551</v>
      </c>
      <c r="F3877" s="77">
        <v>6.24</v>
      </c>
      <c r="G3877" s="77">
        <v>0</v>
      </c>
      <c r="H3877" s="77">
        <v>0</v>
      </c>
      <c r="J3877" s="77">
        <f t="shared" si="136"/>
        <v>6.24</v>
      </c>
      <c r="K3877" s="103">
        <v>2.2400000000000002</v>
      </c>
      <c r="L3877" s="104">
        <v>2.83</v>
      </c>
      <c r="M3877" s="105">
        <v>1.1000000000000001</v>
      </c>
      <c r="N3877" s="76">
        <f t="shared" si="135"/>
        <v>2.2400000000000002</v>
      </c>
    </row>
    <row r="3878" spans="1:14" x14ac:dyDescent="0.25">
      <c r="A3878" s="100">
        <v>2838</v>
      </c>
      <c r="B3878" s="107">
        <v>36441</v>
      </c>
      <c r="C3878" s="121">
        <v>407.9</v>
      </c>
      <c r="D3878" s="122">
        <v>226.9</v>
      </c>
      <c r="E3878" s="122">
        <f t="shared" si="137"/>
        <v>31.426592797783936</v>
      </c>
      <c r="F3878" s="77">
        <v>5.43</v>
      </c>
      <c r="G3878" s="77">
        <v>0</v>
      </c>
      <c r="H3878" s="77">
        <v>0</v>
      </c>
      <c r="J3878" s="77">
        <f t="shared" si="136"/>
        <v>5.43</v>
      </c>
      <c r="K3878" s="103">
        <v>1.43</v>
      </c>
      <c r="L3878" s="104">
        <v>2.48</v>
      </c>
      <c r="M3878" s="105">
        <v>0</v>
      </c>
      <c r="N3878" s="76">
        <f t="shared" si="135"/>
        <v>1.529999999999994</v>
      </c>
    </row>
    <row r="3879" spans="1:14" x14ac:dyDescent="0.25">
      <c r="A3879" s="100">
        <v>2839</v>
      </c>
      <c r="B3879" s="107">
        <v>36442</v>
      </c>
      <c r="C3879" s="121">
        <v>407.5</v>
      </c>
      <c r="D3879" s="122">
        <v>223</v>
      </c>
      <c r="E3879" s="122">
        <f t="shared" si="137"/>
        <v>30.886426592797783</v>
      </c>
      <c r="F3879" s="77">
        <v>4.3499999999999996</v>
      </c>
      <c r="G3879" s="77">
        <v>0</v>
      </c>
      <c r="H3879" s="77">
        <v>0</v>
      </c>
      <c r="J3879" s="77">
        <f t="shared" si="136"/>
        <v>4.3499999999999996</v>
      </c>
      <c r="K3879" s="103">
        <v>1.45</v>
      </c>
      <c r="L3879" s="104">
        <v>1.81</v>
      </c>
      <c r="M3879" s="105">
        <v>1.4</v>
      </c>
      <c r="N3879" s="76">
        <f t="shared" si="135"/>
        <v>4.9999999999988276E-2</v>
      </c>
    </row>
    <row r="3880" spans="1:14" x14ac:dyDescent="0.25">
      <c r="A3880" s="100">
        <v>2840</v>
      </c>
      <c r="B3880" s="107">
        <v>36443</v>
      </c>
      <c r="C3880" s="121">
        <v>407.05</v>
      </c>
      <c r="D3880" s="122">
        <v>218.7</v>
      </c>
      <c r="E3880" s="122">
        <f t="shared" si="137"/>
        <v>30.290858725761773</v>
      </c>
      <c r="F3880" s="77">
        <v>5.85</v>
      </c>
      <c r="G3880" s="77">
        <v>0</v>
      </c>
      <c r="H3880" s="77">
        <v>0</v>
      </c>
      <c r="J3880" s="77">
        <f t="shared" si="136"/>
        <v>5.85</v>
      </c>
      <c r="K3880" s="103">
        <v>1.21</v>
      </c>
      <c r="L3880" s="104">
        <v>2.66</v>
      </c>
      <c r="M3880" s="105">
        <v>0</v>
      </c>
      <c r="N3880" s="76">
        <f t="shared" si="135"/>
        <v>2.9500000000000224</v>
      </c>
    </row>
    <row r="3881" spans="1:14" x14ac:dyDescent="0.25">
      <c r="A3881" s="100">
        <v>2841</v>
      </c>
      <c r="B3881" s="107">
        <v>36444</v>
      </c>
      <c r="C3881" s="121">
        <v>406.74</v>
      </c>
      <c r="D3881" s="122">
        <v>215.8</v>
      </c>
      <c r="E3881" s="122">
        <f t="shared" si="137"/>
        <v>29.889196675900276</v>
      </c>
      <c r="F3881" s="77">
        <v>5.85</v>
      </c>
      <c r="G3881" s="77">
        <v>0</v>
      </c>
      <c r="H3881" s="77">
        <v>0</v>
      </c>
      <c r="J3881" s="77">
        <f t="shared" si="136"/>
        <v>5.85</v>
      </c>
      <c r="K3881" s="103">
        <v>1.21</v>
      </c>
      <c r="L3881" s="104">
        <v>2.66</v>
      </c>
      <c r="M3881" s="105">
        <v>0</v>
      </c>
      <c r="N3881" s="76">
        <f t="shared" si="135"/>
        <v>1.2099999999999849</v>
      </c>
    </row>
    <row r="3882" spans="1:14" x14ac:dyDescent="0.25">
      <c r="A3882" s="100">
        <v>2842</v>
      </c>
      <c r="B3882" s="107">
        <v>36445</v>
      </c>
      <c r="C3882" s="121">
        <v>406.24</v>
      </c>
      <c r="D3882" s="122">
        <v>211.16</v>
      </c>
      <c r="E3882" s="122">
        <f t="shared" si="137"/>
        <v>29.246537396121887</v>
      </c>
      <c r="F3882" s="77">
        <v>5.65</v>
      </c>
      <c r="G3882" s="77">
        <v>0</v>
      </c>
      <c r="H3882" s="77">
        <v>0</v>
      </c>
      <c r="J3882" s="77">
        <f t="shared" si="136"/>
        <v>5.65</v>
      </c>
      <c r="K3882" s="103">
        <v>3.58</v>
      </c>
      <c r="L3882" s="104">
        <v>2.46</v>
      </c>
      <c r="M3882" s="105">
        <v>3.4</v>
      </c>
      <c r="N3882" s="76">
        <f t="shared" si="135"/>
        <v>3.5800000000000072</v>
      </c>
    </row>
    <row r="3883" spans="1:14" x14ac:dyDescent="0.25">
      <c r="A3883" s="100">
        <v>2843</v>
      </c>
      <c r="B3883" s="107">
        <v>36446</v>
      </c>
      <c r="C3883" s="121">
        <v>406.01</v>
      </c>
      <c r="D3883" s="122">
        <v>209.09</v>
      </c>
      <c r="E3883" s="122">
        <f t="shared" si="137"/>
        <v>28.95983379501385</v>
      </c>
      <c r="F3883" s="77">
        <v>6.16</v>
      </c>
      <c r="G3883" s="77">
        <v>0</v>
      </c>
      <c r="H3883" s="77">
        <v>0</v>
      </c>
      <c r="J3883" s="77">
        <f t="shared" si="136"/>
        <v>6.16</v>
      </c>
      <c r="K3883" s="103">
        <v>6.97</v>
      </c>
      <c r="L3883" s="104">
        <v>2.89</v>
      </c>
      <c r="M3883" s="105">
        <v>10</v>
      </c>
      <c r="N3883" s="76">
        <f t="shared" si="135"/>
        <v>6.9700000000000024</v>
      </c>
    </row>
    <row r="3884" spans="1:14" x14ac:dyDescent="0.25">
      <c r="A3884" s="100">
        <v>2844</v>
      </c>
      <c r="B3884" s="107">
        <v>36447</v>
      </c>
      <c r="C3884" s="121">
        <v>406.1</v>
      </c>
      <c r="D3884" s="122">
        <v>209.9</v>
      </c>
      <c r="E3884" s="122">
        <f t="shared" si="137"/>
        <v>29.072022160664822</v>
      </c>
      <c r="F3884" s="77">
        <v>5.38</v>
      </c>
      <c r="G3884" s="77">
        <v>0</v>
      </c>
      <c r="H3884" s="77">
        <v>0</v>
      </c>
      <c r="J3884" s="77">
        <f t="shared" si="136"/>
        <v>5.38</v>
      </c>
      <c r="K3884" s="103">
        <v>4.57</v>
      </c>
      <c r="L3884" s="104">
        <v>2.4900000000000002</v>
      </c>
      <c r="M3884" s="105">
        <v>1.7</v>
      </c>
      <c r="N3884" s="76">
        <f t="shared" si="135"/>
        <v>4.5699999999999976</v>
      </c>
    </row>
    <row r="3885" spans="1:14" x14ac:dyDescent="0.25">
      <c r="A3885" s="100">
        <v>2845</v>
      </c>
      <c r="B3885" s="107">
        <v>36448</v>
      </c>
      <c r="C3885" s="121">
        <v>406.01</v>
      </c>
      <c r="D3885" s="122">
        <v>209.09</v>
      </c>
      <c r="E3885" s="122">
        <f t="shared" si="137"/>
        <v>28.95983379501385</v>
      </c>
      <c r="F3885" s="77">
        <v>5.14</v>
      </c>
      <c r="G3885" s="77">
        <v>0</v>
      </c>
      <c r="H3885" s="77">
        <v>0</v>
      </c>
      <c r="J3885" s="77">
        <f t="shared" si="136"/>
        <v>5.14</v>
      </c>
      <c r="K3885" s="103">
        <v>9.42</v>
      </c>
      <c r="L3885" s="104">
        <v>2.4</v>
      </c>
      <c r="M3885" s="105">
        <v>0.05</v>
      </c>
      <c r="N3885" s="76">
        <f t="shared" si="135"/>
        <v>4.4200000000000008</v>
      </c>
    </row>
    <row r="3886" spans="1:14" x14ac:dyDescent="0.25">
      <c r="A3886" s="100">
        <v>2846</v>
      </c>
      <c r="B3886" s="107">
        <v>36449</v>
      </c>
      <c r="C3886" s="121">
        <v>405.93</v>
      </c>
      <c r="D3886" s="122">
        <v>208.37</v>
      </c>
      <c r="E3886" s="122">
        <f t="shared" si="137"/>
        <v>28.860110803324101</v>
      </c>
      <c r="F3886" s="77">
        <v>4.7</v>
      </c>
      <c r="G3886" s="77">
        <v>0</v>
      </c>
      <c r="H3886" s="77">
        <v>0</v>
      </c>
      <c r="J3886" s="77">
        <f t="shared" si="136"/>
        <v>4.7</v>
      </c>
      <c r="K3886" s="103">
        <v>6.14</v>
      </c>
      <c r="L3886" s="104">
        <v>2.17</v>
      </c>
      <c r="M3886" s="105">
        <v>5.9</v>
      </c>
      <c r="N3886" s="76">
        <f t="shared" si="135"/>
        <v>6.0499999999999945</v>
      </c>
    </row>
    <row r="3887" spans="1:14" x14ac:dyDescent="0.25">
      <c r="A3887" s="100">
        <v>2847</v>
      </c>
      <c r="B3887" s="107">
        <v>36450</v>
      </c>
      <c r="C3887" s="121">
        <v>406.08</v>
      </c>
      <c r="D3887" s="122">
        <v>209.72</v>
      </c>
      <c r="E3887" s="122">
        <f t="shared" si="137"/>
        <v>29.047091412742382</v>
      </c>
      <c r="F3887" s="77">
        <v>4.0599999999999996</v>
      </c>
      <c r="G3887" s="77">
        <v>0</v>
      </c>
      <c r="H3887" s="77">
        <v>0</v>
      </c>
      <c r="J3887" s="77">
        <f t="shared" si="136"/>
        <v>4.0599999999999996</v>
      </c>
      <c r="K3887" s="103">
        <v>8.52</v>
      </c>
      <c r="L3887" s="104">
        <v>1.28</v>
      </c>
      <c r="M3887" s="105">
        <v>2.2999999999999998</v>
      </c>
      <c r="N3887" s="76">
        <f t="shared" si="135"/>
        <v>8.5699999999999896</v>
      </c>
    </row>
    <row r="3888" spans="1:14" x14ac:dyDescent="0.25">
      <c r="A3888" s="100">
        <v>2848</v>
      </c>
      <c r="B3888" s="107">
        <v>36451</v>
      </c>
      <c r="C3888" s="121">
        <v>406.57</v>
      </c>
      <c r="D3888" s="122">
        <v>214.23</v>
      </c>
      <c r="E3888" s="122">
        <f t="shared" si="137"/>
        <v>29.671745152354568</v>
      </c>
      <c r="F3888" s="77">
        <v>3.32</v>
      </c>
      <c r="G3888" s="77">
        <v>0</v>
      </c>
      <c r="H3888" s="77">
        <v>0</v>
      </c>
      <c r="J3888" s="77">
        <f t="shared" si="136"/>
        <v>3.32</v>
      </c>
      <c r="K3888" s="103">
        <v>4.59</v>
      </c>
      <c r="L3888" s="104">
        <v>1.68</v>
      </c>
      <c r="M3888" s="105">
        <v>1.4</v>
      </c>
      <c r="N3888" s="76">
        <f t="shared" si="135"/>
        <v>4.8900000000000219</v>
      </c>
    </row>
    <row r="3889" spans="1:14" x14ac:dyDescent="0.25">
      <c r="A3889" s="100">
        <v>2849</v>
      </c>
      <c r="B3889" s="107">
        <v>36452</v>
      </c>
      <c r="C3889" s="121">
        <v>406.74</v>
      </c>
      <c r="D3889" s="122">
        <v>215.8</v>
      </c>
      <c r="E3889" s="122">
        <f t="shared" si="137"/>
        <v>29.889196675900276</v>
      </c>
      <c r="F3889" s="77">
        <v>3.1</v>
      </c>
      <c r="G3889" s="77">
        <v>0</v>
      </c>
      <c r="H3889" s="77">
        <v>0</v>
      </c>
      <c r="J3889" s="77">
        <f t="shared" si="136"/>
        <v>3.1</v>
      </c>
      <c r="K3889" s="103">
        <v>5.14</v>
      </c>
      <c r="L3889" s="104">
        <v>1.64</v>
      </c>
      <c r="M3889" s="105">
        <v>0</v>
      </c>
      <c r="N3889" s="76">
        <f t="shared" si="135"/>
        <v>5.1399999999999917</v>
      </c>
    </row>
    <row r="3890" spans="1:14" x14ac:dyDescent="0.25">
      <c r="A3890" s="100">
        <v>2850</v>
      </c>
      <c r="B3890" s="107">
        <v>36453</v>
      </c>
      <c r="C3890" s="121">
        <v>406.96</v>
      </c>
      <c r="D3890" s="122">
        <v>217.84</v>
      </c>
      <c r="E3890" s="122">
        <f t="shared" si="137"/>
        <v>30.171745152354575</v>
      </c>
      <c r="F3890" s="77">
        <v>3.36</v>
      </c>
      <c r="G3890" s="77">
        <v>0</v>
      </c>
      <c r="H3890" s="77">
        <v>0</v>
      </c>
      <c r="J3890" s="77">
        <f t="shared" si="136"/>
        <v>3.36</v>
      </c>
      <c r="K3890" s="103">
        <v>4.42</v>
      </c>
      <c r="L3890" s="104">
        <v>1.78</v>
      </c>
      <c r="M3890" s="105">
        <v>0</v>
      </c>
      <c r="N3890" s="76">
        <f t="shared" si="135"/>
        <v>4.4200000000000017</v>
      </c>
    </row>
    <row r="3891" spans="1:14" x14ac:dyDescent="0.25">
      <c r="A3891" s="100">
        <v>2851</v>
      </c>
      <c r="B3891" s="107">
        <v>36454</v>
      </c>
      <c r="C3891" s="121">
        <v>407.07</v>
      </c>
      <c r="D3891" s="122">
        <v>218.9</v>
      </c>
      <c r="E3891" s="122">
        <f t="shared" si="137"/>
        <v>30.318559556786706</v>
      </c>
      <c r="F3891" s="77">
        <v>3.81</v>
      </c>
      <c r="G3891" s="77">
        <v>0</v>
      </c>
      <c r="H3891" s="77">
        <v>0</v>
      </c>
      <c r="J3891" s="77">
        <f t="shared" si="136"/>
        <v>3.81</v>
      </c>
      <c r="K3891" s="103">
        <v>2.84</v>
      </c>
      <c r="L3891" s="104">
        <v>1.99</v>
      </c>
      <c r="M3891" s="105">
        <v>0.6</v>
      </c>
      <c r="N3891" s="76">
        <f t="shared" si="135"/>
        <v>2.8400000000000012</v>
      </c>
    </row>
    <row r="3892" spans="1:14" x14ac:dyDescent="0.25">
      <c r="A3892" s="100">
        <v>2852</v>
      </c>
      <c r="B3892" s="107">
        <v>36455</v>
      </c>
      <c r="C3892" s="121">
        <v>406.97</v>
      </c>
      <c r="D3892" s="122">
        <v>217.93</v>
      </c>
      <c r="E3892" s="122">
        <f t="shared" si="137"/>
        <v>30.184210526315791</v>
      </c>
      <c r="F3892" s="77">
        <v>3.79</v>
      </c>
      <c r="G3892" s="77">
        <v>0</v>
      </c>
      <c r="H3892" s="77">
        <v>0</v>
      </c>
      <c r="J3892" s="77">
        <f t="shared" si="136"/>
        <v>3.79</v>
      </c>
      <c r="K3892" s="103">
        <v>1.86</v>
      </c>
      <c r="L3892" s="104">
        <v>1.66</v>
      </c>
      <c r="M3892" s="105">
        <v>0</v>
      </c>
      <c r="N3892" s="76">
        <f t="shared" si="135"/>
        <v>1.8599999999999932</v>
      </c>
    </row>
    <row r="3893" spans="1:14" x14ac:dyDescent="0.25">
      <c r="A3893" s="100">
        <v>2853</v>
      </c>
      <c r="B3893" s="107">
        <v>36456</v>
      </c>
      <c r="C3893" s="121">
        <v>406.76</v>
      </c>
      <c r="D3893" s="122">
        <v>216</v>
      </c>
      <c r="E3893" s="122">
        <f t="shared" si="137"/>
        <v>29.916897506925206</v>
      </c>
      <c r="F3893" s="77">
        <v>2.82</v>
      </c>
      <c r="G3893" s="77">
        <v>0</v>
      </c>
      <c r="H3893" s="77">
        <v>0</v>
      </c>
      <c r="J3893" s="77">
        <f t="shared" si="136"/>
        <v>2.82</v>
      </c>
      <c r="K3893" s="103">
        <v>2.13</v>
      </c>
      <c r="L3893" s="104">
        <v>1.54</v>
      </c>
      <c r="M3893" s="105">
        <v>0</v>
      </c>
      <c r="N3893" s="76">
        <f t="shared" si="135"/>
        <v>2.139999999999993</v>
      </c>
    </row>
    <row r="3894" spans="1:14" x14ac:dyDescent="0.25">
      <c r="A3894" s="100">
        <v>2854</v>
      </c>
      <c r="B3894" s="107">
        <v>36457</v>
      </c>
      <c r="C3894" s="121">
        <v>406.69</v>
      </c>
      <c r="D3894" s="122">
        <v>215.32</v>
      </c>
      <c r="E3894" s="122">
        <f t="shared" si="137"/>
        <v>29.822714681440445</v>
      </c>
      <c r="F3894" s="77">
        <v>3.42</v>
      </c>
      <c r="G3894" s="77">
        <v>0</v>
      </c>
      <c r="H3894" s="77">
        <v>0</v>
      </c>
      <c r="J3894" s="77">
        <f t="shared" si="136"/>
        <v>3.42</v>
      </c>
      <c r="K3894" s="103">
        <v>2.61</v>
      </c>
      <c r="L3894" s="104">
        <v>1.8</v>
      </c>
      <c r="M3894" s="105">
        <v>5.4</v>
      </c>
      <c r="N3894" s="76">
        <f t="shared" si="135"/>
        <v>2.6000000000000068</v>
      </c>
    </row>
    <row r="3895" spans="1:14" x14ac:dyDescent="0.25">
      <c r="A3895" s="100">
        <v>2855</v>
      </c>
      <c r="B3895" s="107">
        <v>36458</v>
      </c>
      <c r="C3895" s="121">
        <v>406.6</v>
      </c>
      <c r="D3895" s="122">
        <v>214.5</v>
      </c>
      <c r="E3895" s="122">
        <f t="shared" si="137"/>
        <v>29.709141274238227</v>
      </c>
      <c r="F3895" s="77">
        <v>3.23</v>
      </c>
      <c r="G3895" s="77">
        <v>0</v>
      </c>
      <c r="H3895" s="77">
        <v>0</v>
      </c>
      <c r="J3895" s="77">
        <f t="shared" si="136"/>
        <v>3.23</v>
      </c>
      <c r="K3895" s="103">
        <v>2.0299999999999998</v>
      </c>
      <c r="L3895" s="104">
        <v>1.59</v>
      </c>
      <c r="M3895" s="105">
        <v>1.3</v>
      </c>
      <c r="N3895" s="76">
        <f t="shared" si="135"/>
        <v>2.0300000000000114</v>
      </c>
    </row>
    <row r="3896" spans="1:14" x14ac:dyDescent="0.25">
      <c r="A3896" s="100">
        <v>2856</v>
      </c>
      <c r="B3896" s="107">
        <v>36459</v>
      </c>
      <c r="C3896" s="121">
        <v>406.47</v>
      </c>
      <c r="D3896" s="122">
        <v>213.3</v>
      </c>
      <c r="E3896" s="122">
        <f t="shared" si="137"/>
        <v>29.542936288088644</v>
      </c>
      <c r="F3896" s="77">
        <v>3.11</v>
      </c>
      <c r="G3896" s="77">
        <v>0</v>
      </c>
      <c r="H3896" s="77">
        <v>0</v>
      </c>
      <c r="J3896" s="77">
        <f t="shared" si="136"/>
        <v>3.11</v>
      </c>
      <c r="K3896" s="103">
        <v>1.6</v>
      </c>
      <c r="L3896" s="104">
        <v>1.61</v>
      </c>
      <c r="M3896" s="105">
        <v>0.5</v>
      </c>
      <c r="N3896" s="76">
        <f t="shared" si="135"/>
        <v>1.5999999999999805</v>
      </c>
    </row>
    <row r="3897" spans="1:14" x14ac:dyDescent="0.25">
      <c r="A3897" s="100">
        <v>2857</v>
      </c>
      <c r="B3897" s="107">
        <v>36460</v>
      </c>
      <c r="C3897" s="121">
        <v>406.31</v>
      </c>
      <c r="D3897" s="122">
        <v>211.79</v>
      </c>
      <c r="E3897" s="122">
        <f t="shared" si="137"/>
        <v>29.333795013850416</v>
      </c>
      <c r="F3897" s="77">
        <v>2.97</v>
      </c>
      <c r="G3897" s="77">
        <v>0</v>
      </c>
      <c r="H3897" s="77">
        <v>0</v>
      </c>
      <c r="J3897" s="77">
        <f t="shared" si="136"/>
        <v>2.97</v>
      </c>
      <c r="K3897" s="103">
        <v>2.34</v>
      </c>
      <c r="L3897" s="104">
        <v>1.62</v>
      </c>
      <c r="M3897" s="105">
        <v>3.2</v>
      </c>
      <c r="N3897" s="76">
        <f t="shared" si="135"/>
        <v>2.3400000000000047</v>
      </c>
    </row>
    <row r="3898" spans="1:14" x14ac:dyDescent="0.25">
      <c r="A3898" s="100">
        <v>2858</v>
      </c>
      <c r="B3898" s="107">
        <v>36461</v>
      </c>
      <c r="C3898" s="121">
        <v>406.24</v>
      </c>
      <c r="D3898" s="122">
        <v>211.16</v>
      </c>
      <c r="E3898" s="122">
        <f t="shared" si="137"/>
        <v>29.246537396121887</v>
      </c>
      <c r="F3898" s="77">
        <v>3.79</v>
      </c>
      <c r="G3898" s="77">
        <v>0</v>
      </c>
      <c r="H3898" s="77">
        <v>0</v>
      </c>
      <c r="J3898" s="77">
        <f t="shared" si="136"/>
        <v>3.79</v>
      </c>
      <c r="K3898" s="103">
        <v>8.5299999999999994</v>
      </c>
      <c r="L3898" s="104">
        <v>1.95</v>
      </c>
      <c r="M3898" s="105">
        <v>1.2</v>
      </c>
      <c r="N3898" s="76">
        <f t="shared" si="135"/>
        <v>8.5300000000000082</v>
      </c>
    </row>
    <row r="3899" spans="1:14" x14ac:dyDescent="0.25">
      <c r="A3899" s="100">
        <v>2859</v>
      </c>
      <c r="B3899" s="107">
        <v>36462</v>
      </c>
      <c r="C3899" s="121">
        <v>406.75</v>
      </c>
      <c r="D3899" s="122">
        <v>215.9</v>
      </c>
      <c r="E3899" s="122">
        <f t="shared" si="137"/>
        <v>29.903047091412745</v>
      </c>
      <c r="F3899" s="77">
        <v>2.67</v>
      </c>
      <c r="G3899" s="77">
        <v>0</v>
      </c>
      <c r="H3899" s="77">
        <v>0</v>
      </c>
      <c r="J3899" s="77">
        <f t="shared" si="136"/>
        <v>2.67</v>
      </c>
      <c r="K3899" s="103">
        <v>5.17</v>
      </c>
      <c r="L3899" s="104">
        <v>1.43</v>
      </c>
      <c r="M3899" s="105">
        <v>0.3</v>
      </c>
      <c r="N3899" s="76">
        <f t="shared" si="135"/>
        <v>5.17</v>
      </c>
    </row>
    <row r="3900" spans="1:14" x14ac:dyDescent="0.25">
      <c r="A3900" s="100">
        <v>2860</v>
      </c>
      <c r="B3900" s="107">
        <v>36463</v>
      </c>
      <c r="C3900" s="121">
        <v>407.02</v>
      </c>
      <c r="D3900" s="122">
        <v>218.4</v>
      </c>
      <c r="E3900" s="122">
        <f t="shared" si="137"/>
        <v>30.249307479224381</v>
      </c>
      <c r="F3900" s="77">
        <v>1.95</v>
      </c>
      <c r="G3900" s="77">
        <v>0</v>
      </c>
      <c r="H3900" s="77">
        <v>0</v>
      </c>
      <c r="J3900" s="77">
        <f t="shared" si="136"/>
        <v>1.95</v>
      </c>
      <c r="K3900" s="103">
        <v>1.94</v>
      </c>
      <c r="L3900" s="104">
        <v>1.62</v>
      </c>
      <c r="M3900" s="105">
        <v>0</v>
      </c>
      <c r="N3900" s="76">
        <f t="shared" si="135"/>
        <v>0.88999999999999768</v>
      </c>
    </row>
    <row r="3901" spans="1:14" x14ac:dyDescent="0.25">
      <c r="A3901" s="100">
        <v>2861</v>
      </c>
      <c r="B3901" s="107">
        <v>36464</v>
      </c>
      <c r="C3901" s="121">
        <v>406.91</v>
      </c>
      <c r="D3901" s="122">
        <v>217.34</v>
      </c>
      <c r="E3901" s="122">
        <f t="shared" si="137"/>
        <v>30.102493074792246</v>
      </c>
      <c r="F3901" s="77">
        <v>2.88</v>
      </c>
      <c r="G3901" s="77">
        <v>0</v>
      </c>
      <c r="H3901" s="77">
        <v>0</v>
      </c>
      <c r="J3901" s="77">
        <f t="shared" si="136"/>
        <v>2.88</v>
      </c>
      <c r="K3901" s="103">
        <v>1.29</v>
      </c>
      <c r="L3901" s="104">
        <v>1.55</v>
      </c>
      <c r="M3901" s="105">
        <v>0</v>
      </c>
      <c r="N3901" s="76">
        <f t="shared" si="135"/>
        <v>1.3400000000000079</v>
      </c>
    </row>
    <row r="3902" spans="1:14" x14ac:dyDescent="0.25">
      <c r="A3902" s="100">
        <v>2862</v>
      </c>
      <c r="B3902" s="107">
        <v>36465</v>
      </c>
      <c r="C3902" s="121">
        <v>406.74</v>
      </c>
      <c r="D3902" s="122">
        <v>215.8</v>
      </c>
      <c r="E3902" s="122">
        <f t="shared" si="137"/>
        <v>29.889196675900276</v>
      </c>
      <c r="F3902" s="77">
        <v>2.64</v>
      </c>
      <c r="G3902" s="77">
        <v>0</v>
      </c>
      <c r="H3902" s="77">
        <v>0</v>
      </c>
      <c r="J3902" s="77">
        <f t="shared" si="136"/>
        <v>2.64</v>
      </c>
      <c r="K3902" s="103">
        <v>0.06</v>
      </c>
      <c r="L3902" s="104">
        <v>1.41</v>
      </c>
      <c r="M3902" s="105">
        <v>0</v>
      </c>
      <c r="N3902" s="76">
        <f t="shared" si="135"/>
        <v>-6.0000000000016929E-2</v>
      </c>
    </row>
    <row r="3903" spans="1:14" x14ac:dyDescent="0.25">
      <c r="A3903" s="100">
        <v>2863</v>
      </c>
      <c r="B3903" s="107">
        <v>36466</v>
      </c>
      <c r="C3903" s="121">
        <v>406.45</v>
      </c>
      <c r="D3903" s="122">
        <v>213.1</v>
      </c>
      <c r="E3903" s="122">
        <f t="shared" si="137"/>
        <v>29.51523545706371</v>
      </c>
      <c r="F3903" s="77">
        <v>2.41</v>
      </c>
      <c r="G3903" s="77">
        <v>0</v>
      </c>
      <c r="H3903" s="77">
        <v>0</v>
      </c>
      <c r="J3903" s="77">
        <f t="shared" si="136"/>
        <v>2.41</v>
      </c>
      <c r="K3903" s="103">
        <v>0.74</v>
      </c>
      <c r="L3903" s="104">
        <v>1.23</v>
      </c>
      <c r="M3903" s="105">
        <v>0</v>
      </c>
      <c r="N3903" s="76">
        <f t="shared" si="135"/>
        <v>0.74000000000001265</v>
      </c>
    </row>
    <row r="3904" spans="1:14" x14ac:dyDescent="0.25">
      <c r="A3904" s="100">
        <v>2864</v>
      </c>
      <c r="B3904" s="107">
        <v>36467</v>
      </c>
      <c r="C3904" s="121">
        <v>406.21</v>
      </c>
      <c r="D3904" s="122">
        <v>211.43</v>
      </c>
      <c r="E3904" s="122">
        <f t="shared" si="137"/>
        <v>29.28393351800554</v>
      </c>
      <c r="F3904" s="77">
        <v>1.73</v>
      </c>
      <c r="G3904" s="77">
        <v>0</v>
      </c>
      <c r="H3904" s="77">
        <v>0</v>
      </c>
      <c r="J3904" s="77">
        <f t="shared" si="136"/>
        <v>1.73</v>
      </c>
      <c r="K3904" s="103">
        <v>0.83</v>
      </c>
      <c r="L3904" s="104">
        <v>0.89</v>
      </c>
      <c r="M3904" s="105">
        <v>0</v>
      </c>
      <c r="N3904" s="76">
        <f t="shared" si="135"/>
        <v>0.8299999999999943</v>
      </c>
    </row>
    <row r="3905" spans="1:14" x14ac:dyDescent="0.25">
      <c r="A3905" s="100">
        <v>2865</v>
      </c>
      <c r="B3905" s="107">
        <v>36468</v>
      </c>
      <c r="C3905" s="121">
        <v>406.17</v>
      </c>
      <c r="D3905" s="122">
        <v>210.53</v>
      </c>
      <c r="E3905" s="122">
        <f t="shared" si="137"/>
        <v>29.159279778393355</v>
      </c>
      <c r="F3905" s="77">
        <v>1.82</v>
      </c>
      <c r="G3905" s="77">
        <v>0</v>
      </c>
      <c r="H3905" s="77">
        <v>0</v>
      </c>
      <c r="J3905" s="77">
        <f t="shared" si="136"/>
        <v>1.82</v>
      </c>
      <c r="K3905" s="103">
        <v>3.08</v>
      </c>
      <c r="L3905" s="104">
        <v>0.85</v>
      </c>
      <c r="M3905" s="105">
        <v>0</v>
      </c>
      <c r="N3905" s="76">
        <f t="shared" si="135"/>
        <v>3.0799999999999912</v>
      </c>
    </row>
    <row r="3906" spans="1:14" x14ac:dyDescent="0.25">
      <c r="A3906" s="100">
        <v>2866</v>
      </c>
      <c r="B3906" s="107">
        <v>36469</v>
      </c>
      <c r="C3906" s="121">
        <v>406.31</v>
      </c>
      <c r="D3906" s="122">
        <v>211.79</v>
      </c>
      <c r="E3906" s="122">
        <f t="shared" si="137"/>
        <v>29.333795013850416</v>
      </c>
      <c r="F3906" s="77">
        <v>2</v>
      </c>
      <c r="G3906" s="77">
        <v>0</v>
      </c>
      <c r="H3906" s="77">
        <v>0</v>
      </c>
      <c r="J3906" s="77">
        <f t="shared" si="136"/>
        <v>2</v>
      </c>
      <c r="K3906" s="103">
        <v>1.28</v>
      </c>
      <c r="L3906" s="104">
        <v>0.87</v>
      </c>
      <c r="M3906" s="105">
        <v>0</v>
      </c>
      <c r="N3906" s="76">
        <f t="shared" si="135"/>
        <v>1.2800000000000011</v>
      </c>
    </row>
    <row r="3907" spans="1:14" x14ac:dyDescent="0.25">
      <c r="A3907" s="100">
        <v>2867</v>
      </c>
      <c r="B3907" s="107">
        <v>36470</v>
      </c>
      <c r="C3907" s="121">
        <v>406.23</v>
      </c>
      <c r="D3907" s="122">
        <v>211.07</v>
      </c>
      <c r="E3907" s="122">
        <f t="shared" si="137"/>
        <v>29.23407202216066</v>
      </c>
      <c r="F3907" s="77">
        <v>1.95</v>
      </c>
      <c r="G3907" s="77">
        <v>0</v>
      </c>
      <c r="H3907" s="77">
        <v>0</v>
      </c>
      <c r="J3907" s="77">
        <f t="shared" si="136"/>
        <v>1.95</v>
      </c>
      <c r="K3907" s="103">
        <v>1.22</v>
      </c>
      <c r="L3907" s="104">
        <v>0.89</v>
      </c>
      <c r="M3907" s="105">
        <v>0</v>
      </c>
      <c r="N3907" s="76">
        <f t="shared" si="135"/>
        <v>2.2200000000000104</v>
      </c>
    </row>
    <row r="3908" spans="1:14" x14ac:dyDescent="0.25">
      <c r="A3908" s="100">
        <v>2868</v>
      </c>
      <c r="B3908" s="107">
        <v>36471</v>
      </c>
      <c r="C3908" s="121">
        <v>406.26</v>
      </c>
      <c r="D3908" s="122">
        <v>211.34</v>
      </c>
      <c r="E3908" s="122">
        <f t="shared" si="137"/>
        <v>29.27146814404432</v>
      </c>
      <c r="F3908" s="77">
        <v>1.62</v>
      </c>
      <c r="G3908" s="77">
        <v>0</v>
      </c>
      <c r="H3908" s="77">
        <v>0</v>
      </c>
      <c r="J3908" s="77">
        <f t="shared" si="136"/>
        <v>1.62</v>
      </c>
      <c r="K3908" s="103">
        <v>1.26</v>
      </c>
      <c r="L3908" s="104">
        <v>0.78</v>
      </c>
      <c r="M3908" s="105">
        <v>4</v>
      </c>
      <c r="N3908" s="76">
        <f t="shared" si="135"/>
        <v>1.2599999999999865</v>
      </c>
    </row>
    <row r="3909" spans="1:14" x14ac:dyDescent="0.25">
      <c r="A3909" s="100">
        <v>2869</v>
      </c>
      <c r="B3909" s="107">
        <v>36472</v>
      </c>
      <c r="C3909" s="121">
        <v>406.22</v>
      </c>
      <c r="D3909" s="122">
        <v>210.98</v>
      </c>
      <c r="E3909" s="122">
        <f t="shared" si="137"/>
        <v>29.221606648199444</v>
      </c>
      <c r="F3909" s="77">
        <v>1.84</v>
      </c>
      <c r="G3909" s="77">
        <v>0</v>
      </c>
      <c r="H3909" s="77">
        <v>0</v>
      </c>
      <c r="J3909" s="77">
        <f t="shared" si="136"/>
        <v>1.84</v>
      </c>
      <c r="K3909" s="103">
        <v>6.52</v>
      </c>
      <c r="L3909" s="104">
        <v>1.05</v>
      </c>
      <c r="M3909" s="105">
        <v>29.3</v>
      </c>
      <c r="N3909" s="76">
        <f t="shared" si="135"/>
        <v>6.5599999999999987</v>
      </c>
    </row>
    <row r="3910" spans="1:14" x14ac:dyDescent="0.25">
      <c r="A3910" s="100">
        <v>2870</v>
      </c>
      <c r="B3910" s="107">
        <v>36473</v>
      </c>
      <c r="C3910" s="121">
        <v>406.73</v>
      </c>
      <c r="D3910" s="122">
        <v>215.7</v>
      </c>
      <c r="E3910" s="122">
        <f t="shared" si="137"/>
        <v>29.875346260387808</v>
      </c>
      <c r="F3910" s="77">
        <v>1.67</v>
      </c>
      <c r="G3910" s="77">
        <v>0</v>
      </c>
      <c r="H3910" s="77">
        <v>0</v>
      </c>
      <c r="J3910" s="77">
        <f t="shared" si="136"/>
        <v>1.67</v>
      </c>
      <c r="K3910" s="103">
        <v>5.17</v>
      </c>
      <c r="L3910" s="104">
        <v>1.17</v>
      </c>
      <c r="M3910" s="105">
        <v>9.6</v>
      </c>
      <c r="N3910" s="76">
        <f t="shared" si="135"/>
        <v>5.17</v>
      </c>
    </row>
    <row r="3911" spans="1:14" x14ac:dyDescent="0.25">
      <c r="A3911" s="100">
        <v>2871</v>
      </c>
      <c r="B3911" s="107">
        <v>36474</v>
      </c>
      <c r="C3911" s="121">
        <v>407.1</v>
      </c>
      <c r="D3911" s="122">
        <v>219.2</v>
      </c>
      <c r="E3911" s="122">
        <f t="shared" si="137"/>
        <v>30.360110803324098</v>
      </c>
      <c r="F3911" s="77">
        <v>1.71</v>
      </c>
      <c r="G3911" s="77">
        <v>0</v>
      </c>
      <c r="H3911" s="77">
        <v>0</v>
      </c>
      <c r="J3911" s="77">
        <f t="shared" si="136"/>
        <v>1.71</v>
      </c>
      <c r="K3911" s="103">
        <v>1.61</v>
      </c>
      <c r="L3911" s="104">
        <v>0.81</v>
      </c>
      <c r="M3911" s="105">
        <v>0</v>
      </c>
      <c r="N3911" s="76">
        <f t="shared" si="135"/>
        <v>1.6100000000000056</v>
      </c>
    </row>
    <row r="3912" spans="1:14" x14ac:dyDescent="0.25">
      <c r="A3912" s="100">
        <v>2872</v>
      </c>
      <c r="B3912" s="107">
        <v>36475</v>
      </c>
      <c r="C3912" s="121">
        <v>407.09</v>
      </c>
      <c r="D3912" s="122">
        <v>219.1</v>
      </c>
      <c r="E3912" s="122">
        <f t="shared" si="137"/>
        <v>30.346260387811636</v>
      </c>
      <c r="F3912" s="77">
        <v>1.75</v>
      </c>
      <c r="G3912" s="77">
        <v>0</v>
      </c>
      <c r="H3912" s="77">
        <v>0</v>
      </c>
      <c r="J3912" s="77">
        <f t="shared" si="136"/>
        <v>1.75</v>
      </c>
      <c r="K3912" s="103">
        <v>1.25</v>
      </c>
      <c r="L3912" s="104">
        <v>0.79</v>
      </c>
      <c r="M3912" s="105">
        <v>0</v>
      </c>
      <c r="N3912" s="76">
        <f t="shared" ref="N3912:N3975" si="138">+D3913-D3912+J3912</f>
        <v>1.25</v>
      </c>
    </row>
    <row r="3913" spans="1:14" x14ac:dyDescent="0.25">
      <c r="A3913" s="100">
        <v>2873</v>
      </c>
      <c r="B3913" s="107">
        <v>36476</v>
      </c>
      <c r="C3913" s="121">
        <v>407.04</v>
      </c>
      <c r="D3913" s="122">
        <v>218.6</v>
      </c>
      <c r="E3913" s="122">
        <f t="shared" si="137"/>
        <v>30.277008310249307</v>
      </c>
      <c r="F3913" s="77">
        <v>1.7</v>
      </c>
      <c r="G3913" s="77">
        <v>0</v>
      </c>
      <c r="H3913" s="77">
        <v>0</v>
      </c>
      <c r="J3913" s="77">
        <f t="shared" si="136"/>
        <v>1.7</v>
      </c>
      <c r="K3913" s="103">
        <v>1.3</v>
      </c>
      <c r="L3913" s="104">
        <v>0.79</v>
      </c>
      <c r="M3913" s="105">
        <v>3</v>
      </c>
      <c r="N3913" s="76">
        <f t="shared" si="138"/>
        <v>1.2999999999999943</v>
      </c>
    </row>
    <row r="3914" spans="1:14" x14ac:dyDescent="0.25">
      <c r="A3914" s="100">
        <v>2874</v>
      </c>
      <c r="B3914" s="107">
        <v>36477</v>
      </c>
      <c r="C3914" s="121">
        <v>407</v>
      </c>
      <c r="D3914" s="122">
        <v>218.2</v>
      </c>
      <c r="E3914" s="122">
        <f t="shared" si="137"/>
        <v>30.221606648199444</v>
      </c>
      <c r="F3914" s="77">
        <v>1.84</v>
      </c>
      <c r="G3914" s="77">
        <v>0</v>
      </c>
      <c r="H3914" s="77">
        <v>0</v>
      </c>
      <c r="J3914" s="77">
        <f t="shared" si="136"/>
        <v>1.84</v>
      </c>
      <c r="K3914" s="103">
        <v>1.21</v>
      </c>
      <c r="L3914" s="104">
        <v>0.85</v>
      </c>
      <c r="M3914" s="105">
        <v>3</v>
      </c>
      <c r="N3914" s="76">
        <f t="shared" si="138"/>
        <v>1.2100000000000046</v>
      </c>
    </row>
    <row r="3915" spans="1:14" x14ac:dyDescent="0.25">
      <c r="A3915" s="100">
        <v>2875</v>
      </c>
      <c r="B3915" s="107">
        <v>36478</v>
      </c>
      <c r="C3915" s="121">
        <v>406.93</v>
      </c>
      <c r="D3915" s="122">
        <v>217.57</v>
      </c>
      <c r="E3915" s="122">
        <f t="shared" si="137"/>
        <v>30.134349030470915</v>
      </c>
      <c r="F3915" s="77">
        <v>1.59</v>
      </c>
      <c r="G3915" s="77">
        <v>0</v>
      </c>
      <c r="H3915" s="77">
        <v>0</v>
      </c>
      <c r="J3915" s="77">
        <f t="shared" si="136"/>
        <v>1.59</v>
      </c>
      <c r="K3915" s="103">
        <v>1.5</v>
      </c>
      <c r="L3915" s="104">
        <v>0.75</v>
      </c>
      <c r="M3915" s="105">
        <v>8.6999999999999993</v>
      </c>
      <c r="N3915" s="76">
        <f t="shared" si="138"/>
        <v>1.4999999999999967</v>
      </c>
    </row>
    <row r="3916" spans="1:14" x14ac:dyDescent="0.25">
      <c r="A3916" s="100">
        <v>2876</v>
      </c>
      <c r="B3916" s="107">
        <v>36479</v>
      </c>
      <c r="C3916" s="121">
        <v>406.92</v>
      </c>
      <c r="D3916" s="122">
        <v>217.48</v>
      </c>
      <c r="E3916" s="122">
        <f t="shared" si="137"/>
        <v>30.121883656509695</v>
      </c>
      <c r="F3916" s="77">
        <v>1.96</v>
      </c>
      <c r="G3916" s="77">
        <v>0</v>
      </c>
      <c r="H3916" s="77">
        <v>0</v>
      </c>
      <c r="J3916" s="77">
        <f t="shared" si="136"/>
        <v>1.96</v>
      </c>
      <c r="K3916" s="103">
        <v>1.1499999999999999</v>
      </c>
      <c r="L3916" s="104">
        <v>0.94</v>
      </c>
      <c r="M3916" s="105">
        <v>0</v>
      </c>
      <c r="N3916" s="76">
        <f t="shared" si="138"/>
        <v>1.1499999999999977</v>
      </c>
    </row>
    <row r="3917" spans="1:14" x14ac:dyDescent="0.25">
      <c r="A3917" s="100">
        <v>2877</v>
      </c>
      <c r="B3917" s="107">
        <v>36480</v>
      </c>
      <c r="C3917" s="121">
        <v>406.83</v>
      </c>
      <c r="D3917" s="122">
        <v>216.67</v>
      </c>
      <c r="E3917" s="122">
        <f t="shared" si="137"/>
        <v>30.009695290858723</v>
      </c>
      <c r="F3917" s="77">
        <v>1.89</v>
      </c>
      <c r="G3917" s="77">
        <v>0</v>
      </c>
      <c r="H3917" s="77">
        <v>0</v>
      </c>
      <c r="J3917" s="77">
        <f t="shared" si="136"/>
        <v>1.89</v>
      </c>
      <c r="K3917" s="103">
        <v>3.52</v>
      </c>
      <c r="L3917" s="104">
        <v>0.88</v>
      </c>
      <c r="M3917" s="105">
        <v>5.5</v>
      </c>
      <c r="N3917" s="76">
        <f t="shared" si="138"/>
        <v>3.5200000000000236</v>
      </c>
    </row>
    <row r="3918" spans="1:14" x14ac:dyDescent="0.25">
      <c r="A3918" s="100">
        <v>2878</v>
      </c>
      <c r="B3918" s="107">
        <v>36481</v>
      </c>
      <c r="C3918" s="121">
        <v>407.01</v>
      </c>
      <c r="D3918" s="122">
        <v>218.3</v>
      </c>
      <c r="E3918" s="122">
        <f t="shared" si="137"/>
        <v>30.235457063711912</v>
      </c>
      <c r="F3918" s="77">
        <v>2.23</v>
      </c>
      <c r="G3918" s="77">
        <v>0</v>
      </c>
      <c r="H3918" s="77">
        <v>0</v>
      </c>
      <c r="J3918" s="77">
        <f t="shared" ref="J3918:J3962" si="139">SUM(F3918:H3918)</f>
        <v>2.23</v>
      </c>
      <c r="K3918" s="103">
        <v>5.57</v>
      </c>
      <c r="L3918" s="104">
        <v>1.1000000000000001</v>
      </c>
      <c r="M3918" s="105">
        <v>5</v>
      </c>
      <c r="N3918" s="76">
        <f t="shared" si="138"/>
        <v>5.5699999999999754</v>
      </c>
    </row>
    <row r="3919" spans="1:14" x14ac:dyDescent="0.25">
      <c r="A3919" s="100">
        <v>2879</v>
      </c>
      <c r="B3919" s="107">
        <v>36482</v>
      </c>
      <c r="C3919" s="121">
        <v>407.36</v>
      </c>
      <c r="D3919" s="122">
        <v>221.64</v>
      </c>
      <c r="E3919" s="122">
        <f t="shared" ref="E3919:E3962" si="140">(D3919/722)*100</f>
        <v>30.698060941828253</v>
      </c>
      <c r="F3919" s="77">
        <v>1.89</v>
      </c>
      <c r="G3919" s="77">
        <v>0</v>
      </c>
      <c r="H3919" s="77">
        <v>0</v>
      </c>
      <c r="J3919" s="77">
        <f t="shared" si="139"/>
        <v>1.89</v>
      </c>
      <c r="K3919" s="103">
        <v>2.19</v>
      </c>
      <c r="L3919" s="104">
        <v>0.85</v>
      </c>
      <c r="M3919" s="105">
        <v>6.4</v>
      </c>
      <c r="N3919" s="76">
        <f t="shared" si="138"/>
        <v>2.2500000000000133</v>
      </c>
    </row>
    <row r="3920" spans="1:14" x14ac:dyDescent="0.25">
      <c r="A3920" s="100">
        <v>2880</v>
      </c>
      <c r="B3920" s="107">
        <v>36483</v>
      </c>
      <c r="C3920" s="121">
        <v>407.4</v>
      </c>
      <c r="D3920" s="122">
        <v>222</v>
      </c>
      <c r="E3920" s="122">
        <f t="shared" si="140"/>
        <v>30.747922437673132</v>
      </c>
      <c r="F3920" s="77">
        <v>2</v>
      </c>
      <c r="G3920" s="77">
        <v>0</v>
      </c>
      <c r="H3920" s="77">
        <v>0</v>
      </c>
      <c r="J3920" s="77">
        <f t="shared" si="139"/>
        <v>2</v>
      </c>
      <c r="K3920" s="103">
        <v>11.3</v>
      </c>
      <c r="L3920" s="104">
        <v>1.94</v>
      </c>
      <c r="M3920" s="105">
        <v>50</v>
      </c>
      <c r="N3920" s="76">
        <f t="shared" si="138"/>
        <v>11.300000000000011</v>
      </c>
    </row>
    <row r="3921" spans="1:14" x14ac:dyDescent="0.25">
      <c r="A3921" s="100">
        <v>2881</v>
      </c>
      <c r="B3921" s="107">
        <v>36484</v>
      </c>
      <c r="C3921" s="121">
        <v>408.35</v>
      </c>
      <c r="D3921" s="122">
        <v>231.3</v>
      </c>
      <c r="E3921" s="122">
        <f t="shared" si="140"/>
        <v>32.036011080332408</v>
      </c>
      <c r="F3921" s="77">
        <v>2.69</v>
      </c>
      <c r="G3921" s="77">
        <v>0</v>
      </c>
      <c r="H3921" s="77">
        <v>0</v>
      </c>
      <c r="J3921" s="77">
        <f t="shared" si="139"/>
        <v>2.69</v>
      </c>
      <c r="K3921" s="103">
        <v>8.9600000000000009</v>
      </c>
      <c r="L3921" s="104">
        <v>1.37</v>
      </c>
      <c r="M3921" s="105">
        <v>26.5</v>
      </c>
      <c r="N3921" s="76">
        <f t="shared" si="138"/>
        <v>8.9599999999999813</v>
      </c>
    </row>
    <row r="3922" spans="1:14" x14ac:dyDescent="0.25">
      <c r="A3922" s="100">
        <v>2882</v>
      </c>
      <c r="B3922" s="107">
        <v>36485</v>
      </c>
      <c r="C3922" s="121">
        <v>408.97</v>
      </c>
      <c r="D3922" s="122">
        <v>237.57</v>
      </c>
      <c r="E3922" s="122">
        <f t="shared" si="140"/>
        <v>32.90443213296399</v>
      </c>
      <c r="F3922" s="77">
        <v>1.98</v>
      </c>
      <c r="G3922" s="77">
        <v>0</v>
      </c>
      <c r="H3922" s="77">
        <v>0</v>
      </c>
      <c r="J3922" s="77">
        <f t="shared" si="139"/>
        <v>1.98</v>
      </c>
      <c r="K3922" s="103">
        <v>2.91</v>
      </c>
      <c r="L3922" s="104">
        <v>0.96</v>
      </c>
      <c r="M3922" s="105">
        <v>1.71</v>
      </c>
      <c r="N3922" s="76">
        <f t="shared" si="138"/>
        <v>2.4600000000000182</v>
      </c>
    </row>
    <row r="3923" spans="1:14" x14ac:dyDescent="0.25">
      <c r="A3923" s="100">
        <v>2883</v>
      </c>
      <c r="B3923" s="107">
        <v>36486</v>
      </c>
      <c r="C3923" s="121">
        <v>409.06</v>
      </c>
      <c r="D3923" s="122">
        <v>238.05</v>
      </c>
      <c r="E3923" s="122">
        <f t="shared" si="140"/>
        <v>32.970914127423825</v>
      </c>
      <c r="F3923" s="77">
        <v>1.8</v>
      </c>
      <c r="G3923" s="77">
        <v>0</v>
      </c>
      <c r="H3923" s="77">
        <v>0</v>
      </c>
      <c r="J3923" s="77">
        <f t="shared" si="139"/>
        <v>1.8</v>
      </c>
      <c r="K3923" s="103">
        <v>4.8600000000000003</v>
      </c>
      <c r="L3923" s="104">
        <v>0.59</v>
      </c>
      <c r="M3923" s="105">
        <v>15</v>
      </c>
      <c r="N3923" s="76">
        <f t="shared" si="138"/>
        <v>5.3099999999999907</v>
      </c>
    </row>
    <row r="3924" spans="1:14" x14ac:dyDescent="0.25">
      <c r="A3924" s="100">
        <v>2884</v>
      </c>
      <c r="B3924" s="107">
        <v>36487</v>
      </c>
      <c r="C3924" s="121">
        <v>409.36</v>
      </c>
      <c r="D3924" s="122">
        <v>241.56</v>
      </c>
      <c r="E3924" s="122">
        <f t="shared" si="140"/>
        <v>33.457063711911353</v>
      </c>
      <c r="F3924" s="77">
        <v>3.21</v>
      </c>
      <c r="G3924" s="77">
        <v>0</v>
      </c>
      <c r="H3924" s="77">
        <v>0</v>
      </c>
      <c r="J3924" s="77">
        <f t="shared" si="139"/>
        <v>3.21</v>
      </c>
      <c r="K3924" s="103">
        <v>2.77</v>
      </c>
      <c r="L3924" s="104">
        <v>1.54</v>
      </c>
      <c r="M3924" s="105">
        <v>4</v>
      </c>
      <c r="N3924" s="76">
        <f t="shared" si="138"/>
        <v>2.6700000000000079</v>
      </c>
    </row>
    <row r="3925" spans="1:14" x14ac:dyDescent="0.25">
      <c r="A3925" s="100">
        <v>2885</v>
      </c>
      <c r="B3925" s="107">
        <v>36488</v>
      </c>
      <c r="C3925" s="121">
        <v>409.32</v>
      </c>
      <c r="D3925" s="122">
        <v>241.02</v>
      </c>
      <c r="E3925" s="122">
        <f t="shared" si="140"/>
        <v>33.382271468144047</v>
      </c>
      <c r="F3925" s="77">
        <v>1.68</v>
      </c>
      <c r="G3925" s="77">
        <v>0</v>
      </c>
      <c r="H3925" s="77">
        <v>0</v>
      </c>
      <c r="J3925" s="77">
        <f t="shared" si="139"/>
        <v>1.68</v>
      </c>
      <c r="K3925" s="103">
        <v>1.56</v>
      </c>
      <c r="L3925" s="104">
        <v>1.34</v>
      </c>
      <c r="M3925" s="105">
        <v>0</v>
      </c>
      <c r="N3925" s="76">
        <f t="shared" si="138"/>
        <v>0.65999999999998971</v>
      </c>
    </row>
    <row r="3926" spans="1:14" x14ac:dyDescent="0.25">
      <c r="A3926" s="100">
        <v>2886</v>
      </c>
      <c r="B3926" s="107">
        <v>36489</v>
      </c>
      <c r="C3926" s="121">
        <v>409.21</v>
      </c>
      <c r="D3926" s="122">
        <v>240</v>
      </c>
      <c r="E3926" s="122">
        <f t="shared" si="140"/>
        <v>33.2409972299169</v>
      </c>
      <c r="F3926" s="77">
        <v>1.67</v>
      </c>
      <c r="G3926" s="77">
        <v>0</v>
      </c>
      <c r="H3926" s="77">
        <v>0</v>
      </c>
      <c r="J3926" s="77">
        <f t="shared" si="139"/>
        <v>1.67</v>
      </c>
      <c r="K3926" s="103">
        <v>3.23</v>
      </c>
      <c r="L3926" s="104">
        <v>0.79</v>
      </c>
      <c r="M3926" s="105">
        <v>0</v>
      </c>
      <c r="N3926" s="76">
        <f t="shared" si="138"/>
        <v>3.2300000000000022</v>
      </c>
    </row>
    <row r="3927" spans="1:14" x14ac:dyDescent="0.25">
      <c r="A3927" s="100">
        <v>2887</v>
      </c>
      <c r="B3927" s="107">
        <v>36490</v>
      </c>
      <c r="C3927" s="121">
        <v>409.36</v>
      </c>
      <c r="D3927" s="122">
        <v>241.56</v>
      </c>
      <c r="E3927" s="122">
        <f t="shared" si="140"/>
        <v>33.457063711911353</v>
      </c>
      <c r="F3927" s="77">
        <v>1.81</v>
      </c>
      <c r="G3927" s="77">
        <v>0</v>
      </c>
      <c r="H3927" s="77">
        <v>0</v>
      </c>
      <c r="J3927" s="77">
        <f t="shared" si="139"/>
        <v>1.81</v>
      </c>
      <c r="K3927" s="103">
        <v>2.75</v>
      </c>
      <c r="L3927" s="104">
        <v>0.86</v>
      </c>
      <c r="M3927" s="105">
        <v>0.5</v>
      </c>
      <c r="N3927" s="76">
        <f t="shared" si="138"/>
        <v>2.7499999999999978</v>
      </c>
    </row>
    <row r="3928" spans="1:14" x14ac:dyDescent="0.25">
      <c r="A3928" s="100">
        <v>2888</v>
      </c>
      <c r="B3928" s="107">
        <v>36491</v>
      </c>
      <c r="C3928" s="121">
        <v>409.45</v>
      </c>
      <c r="D3928" s="122">
        <v>242.5</v>
      </c>
      <c r="E3928" s="122">
        <f t="shared" si="140"/>
        <v>33.587257617728532</v>
      </c>
      <c r="F3928" s="77">
        <v>2.62</v>
      </c>
      <c r="G3928" s="77">
        <v>0</v>
      </c>
      <c r="H3928" s="77">
        <v>0</v>
      </c>
      <c r="J3928" s="77">
        <f t="shared" si="139"/>
        <v>2.62</v>
      </c>
      <c r="K3928" s="103">
        <v>1.68</v>
      </c>
      <c r="L3928" s="104">
        <v>1.46</v>
      </c>
      <c r="M3928" s="105">
        <v>0</v>
      </c>
      <c r="N3928" s="76">
        <f t="shared" si="138"/>
        <v>1.6800000000000024</v>
      </c>
    </row>
    <row r="3929" spans="1:14" x14ac:dyDescent="0.25">
      <c r="A3929" s="100">
        <v>2889</v>
      </c>
      <c r="B3929" s="107">
        <v>36492</v>
      </c>
      <c r="C3929" s="121">
        <v>409.36</v>
      </c>
      <c r="D3929" s="122">
        <v>241.56</v>
      </c>
      <c r="E3929" s="122">
        <f t="shared" si="140"/>
        <v>33.457063711911353</v>
      </c>
      <c r="F3929" s="77">
        <v>1.91</v>
      </c>
      <c r="G3929" s="77">
        <v>0</v>
      </c>
      <c r="H3929" s="77">
        <v>0</v>
      </c>
      <c r="J3929" s="77">
        <f t="shared" si="139"/>
        <v>1.91</v>
      </c>
      <c r="K3929" s="103">
        <v>6.45</v>
      </c>
      <c r="L3929" s="104">
        <v>0.67</v>
      </c>
      <c r="M3929" s="105">
        <v>0</v>
      </c>
      <c r="N3929" s="76">
        <f t="shared" si="138"/>
        <v>6.4499999999999922</v>
      </c>
    </row>
    <row r="3930" spans="1:14" x14ac:dyDescent="0.25">
      <c r="A3930" s="100">
        <v>2890</v>
      </c>
      <c r="B3930" s="107">
        <v>36493</v>
      </c>
      <c r="C3930" s="121">
        <v>409.8</v>
      </c>
      <c r="D3930" s="122">
        <v>246.1</v>
      </c>
      <c r="E3930" s="122">
        <f t="shared" si="140"/>
        <v>34.085872576177287</v>
      </c>
      <c r="F3930" s="77">
        <v>1.56</v>
      </c>
      <c r="G3930" s="77">
        <v>0</v>
      </c>
      <c r="H3930" s="77">
        <v>0</v>
      </c>
      <c r="J3930" s="77">
        <f t="shared" si="139"/>
        <v>1.56</v>
      </c>
      <c r="K3930" s="103">
        <v>2.99</v>
      </c>
      <c r="L3930" s="104">
        <v>0.78</v>
      </c>
      <c r="M3930" s="105">
        <v>5.9</v>
      </c>
      <c r="N3930" s="76">
        <f t="shared" si="138"/>
        <v>3.0100000000000171</v>
      </c>
    </row>
    <row r="3931" spans="1:14" x14ac:dyDescent="0.25">
      <c r="A3931" s="100">
        <v>2891</v>
      </c>
      <c r="B3931" s="107">
        <v>36494</v>
      </c>
      <c r="C3931" s="121">
        <v>409.93</v>
      </c>
      <c r="D3931" s="122">
        <v>247.55</v>
      </c>
      <c r="E3931" s="122">
        <f t="shared" si="140"/>
        <v>34.286703601108037</v>
      </c>
      <c r="F3931" s="77">
        <v>1.84</v>
      </c>
      <c r="G3931" s="77">
        <v>0</v>
      </c>
      <c r="H3931" s="77">
        <v>0</v>
      </c>
      <c r="J3931" s="77">
        <f t="shared" si="139"/>
        <v>1.84</v>
      </c>
      <c r="K3931" s="103">
        <v>2.5</v>
      </c>
      <c r="L3931" s="104">
        <v>0.68</v>
      </c>
      <c r="M3931" s="105">
        <v>7.9</v>
      </c>
      <c r="N3931" s="76">
        <f t="shared" si="138"/>
        <v>2.4799999999999862</v>
      </c>
    </row>
    <row r="3932" spans="1:14" x14ac:dyDescent="0.25">
      <c r="A3932" s="100">
        <v>2892</v>
      </c>
      <c r="B3932" s="107">
        <v>36495</v>
      </c>
      <c r="C3932" s="121">
        <v>409.99</v>
      </c>
      <c r="D3932" s="122">
        <v>248.19</v>
      </c>
      <c r="E3932" s="122">
        <f t="shared" si="140"/>
        <v>34.375346260387815</v>
      </c>
      <c r="F3932" s="77">
        <v>1.61</v>
      </c>
      <c r="G3932" s="77">
        <v>0</v>
      </c>
      <c r="H3932" s="77">
        <v>0</v>
      </c>
      <c r="J3932" s="77">
        <f t="shared" si="139"/>
        <v>1.61</v>
      </c>
      <c r="K3932" s="103">
        <v>1.92</v>
      </c>
      <c r="L3932" s="104">
        <v>0.78</v>
      </c>
      <c r="M3932" s="105">
        <v>10.8</v>
      </c>
      <c r="N3932" s="76">
        <f t="shared" si="138"/>
        <v>1.9200000000000024</v>
      </c>
    </row>
    <row r="3933" spans="1:14" x14ac:dyDescent="0.25">
      <c r="A3933" s="100">
        <v>2893</v>
      </c>
      <c r="B3933" s="107">
        <v>36496</v>
      </c>
      <c r="C3933" s="121">
        <v>410.02</v>
      </c>
      <c r="D3933" s="122">
        <v>248.5</v>
      </c>
      <c r="E3933" s="122">
        <f t="shared" si="140"/>
        <v>34.418282548476455</v>
      </c>
      <c r="F3933" s="77">
        <v>1.53</v>
      </c>
      <c r="G3933" s="77">
        <v>0</v>
      </c>
      <c r="H3933" s="77">
        <v>0</v>
      </c>
      <c r="J3933" s="77">
        <f t="shared" si="139"/>
        <v>1.53</v>
      </c>
      <c r="K3933" s="103">
        <v>3.1</v>
      </c>
      <c r="L3933" s="104">
        <v>0.67</v>
      </c>
      <c r="M3933" s="105">
        <v>2.6</v>
      </c>
      <c r="N3933" s="76">
        <f t="shared" si="138"/>
        <v>3.0999999999999934</v>
      </c>
    </row>
    <row r="3934" spans="1:14" x14ac:dyDescent="0.25">
      <c r="A3934" s="100">
        <v>2894</v>
      </c>
      <c r="B3934" s="107">
        <v>36497</v>
      </c>
      <c r="C3934" s="121">
        <v>410.17</v>
      </c>
      <c r="D3934" s="122">
        <v>250.07</v>
      </c>
      <c r="E3934" s="122">
        <f t="shared" si="140"/>
        <v>34.63573407202216</v>
      </c>
      <c r="F3934" s="77">
        <v>1.8</v>
      </c>
      <c r="G3934" s="77">
        <v>0</v>
      </c>
      <c r="H3934" s="77">
        <v>0</v>
      </c>
      <c r="J3934" s="77">
        <f t="shared" si="139"/>
        <v>1.8</v>
      </c>
      <c r="K3934" s="103">
        <v>2.4300000000000002</v>
      </c>
      <c r="L3934" s="104">
        <v>0.51</v>
      </c>
      <c r="M3934" s="105">
        <v>0</v>
      </c>
      <c r="N3934" s="76">
        <f t="shared" si="138"/>
        <v>2.4299999999999953</v>
      </c>
    </row>
    <row r="3935" spans="1:14" x14ac:dyDescent="0.25">
      <c r="A3935" s="100">
        <v>2895</v>
      </c>
      <c r="B3935" s="107">
        <v>36498</v>
      </c>
      <c r="C3935" s="121">
        <v>410.23</v>
      </c>
      <c r="D3935" s="122">
        <v>250.7</v>
      </c>
      <c r="E3935" s="122">
        <f t="shared" si="140"/>
        <v>34.722991689750693</v>
      </c>
      <c r="F3935" s="77">
        <v>1.69</v>
      </c>
      <c r="G3935" s="77">
        <v>0</v>
      </c>
      <c r="H3935" s="77">
        <v>0</v>
      </c>
      <c r="J3935" s="77">
        <f t="shared" si="139"/>
        <v>1.69</v>
      </c>
      <c r="K3935" s="103">
        <v>2.06</v>
      </c>
      <c r="L3935" s="104">
        <v>0.88</v>
      </c>
      <c r="M3935" s="105">
        <v>3.8</v>
      </c>
      <c r="N3935" s="76">
        <f t="shared" si="138"/>
        <v>1.0600000000000045</v>
      </c>
    </row>
    <row r="3936" spans="1:14" x14ac:dyDescent="0.25">
      <c r="A3936" s="100">
        <v>2896</v>
      </c>
      <c r="B3936" s="107">
        <v>36499</v>
      </c>
      <c r="C3936" s="121">
        <v>410.17</v>
      </c>
      <c r="D3936" s="122">
        <v>250.07</v>
      </c>
      <c r="E3936" s="122">
        <f t="shared" si="140"/>
        <v>34.63573407202216</v>
      </c>
      <c r="F3936" s="77">
        <v>2.74</v>
      </c>
      <c r="G3936" s="77">
        <v>0</v>
      </c>
      <c r="H3936" s="77">
        <v>0</v>
      </c>
      <c r="J3936" s="77">
        <f t="shared" si="139"/>
        <v>2.74</v>
      </c>
      <c r="K3936" s="103">
        <v>2.85</v>
      </c>
      <c r="L3936" s="104">
        <v>0.91</v>
      </c>
      <c r="M3936" s="105">
        <v>0</v>
      </c>
      <c r="N3936" s="76">
        <f t="shared" si="138"/>
        <v>2.8500000000000139</v>
      </c>
    </row>
    <row r="3937" spans="1:14" x14ac:dyDescent="0.25">
      <c r="A3937" s="100">
        <v>2897</v>
      </c>
      <c r="B3937" s="107">
        <v>36500</v>
      </c>
      <c r="C3937" s="121">
        <v>410.18</v>
      </c>
      <c r="D3937" s="122">
        <v>250.18</v>
      </c>
      <c r="E3937" s="122">
        <f t="shared" si="140"/>
        <v>34.65096952908587</v>
      </c>
      <c r="F3937" s="77">
        <v>3.18</v>
      </c>
      <c r="G3937" s="77">
        <v>0</v>
      </c>
      <c r="H3937" s="77">
        <v>0</v>
      </c>
      <c r="J3937" s="77">
        <f t="shared" si="139"/>
        <v>3.18</v>
      </c>
      <c r="K3937" s="103">
        <v>4.4000000000000004</v>
      </c>
      <c r="L3937" s="104">
        <v>1.18</v>
      </c>
      <c r="M3937" s="105">
        <v>0</v>
      </c>
      <c r="N3937" s="76">
        <f t="shared" si="138"/>
        <v>4.3999999999999986</v>
      </c>
    </row>
    <row r="3938" spans="1:14" x14ac:dyDescent="0.25">
      <c r="A3938" s="100">
        <v>2898</v>
      </c>
      <c r="B3938" s="107">
        <v>36501</v>
      </c>
      <c r="C3938" s="121">
        <v>410.4</v>
      </c>
      <c r="D3938" s="122">
        <v>251.4</v>
      </c>
      <c r="E3938" s="122">
        <f t="shared" si="140"/>
        <v>34.819944598337948</v>
      </c>
      <c r="F3938" s="77">
        <v>3.65</v>
      </c>
      <c r="G3938" s="77">
        <v>0</v>
      </c>
      <c r="H3938" s="77">
        <v>0</v>
      </c>
      <c r="J3938" s="77">
        <f t="shared" si="139"/>
        <v>3.65</v>
      </c>
      <c r="K3938" s="103">
        <v>2.21</v>
      </c>
      <c r="L3938" s="104">
        <v>1.63</v>
      </c>
      <c r="M3938" s="105">
        <v>0</v>
      </c>
      <c r="N3938" s="76">
        <f t="shared" si="138"/>
        <v>2.2100000000000022</v>
      </c>
    </row>
    <row r="3939" spans="1:14" x14ac:dyDescent="0.25">
      <c r="A3939" s="100">
        <v>2899</v>
      </c>
      <c r="B3939" s="107">
        <v>36502</v>
      </c>
      <c r="C3939" s="121">
        <v>410.16</v>
      </c>
      <c r="D3939" s="122">
        <v>249.96</v>
      </c>
      <c r="E3939" s="122">
        <f t="shared" si="140"/>
        <v>34.62049861495845</v>
      </c>
      <c r="F3939" s="77">
        <v>3.81</v>
      </c>
      <c r="G3939" s="77">
        <v>0</v>
      </c>
      <c r="H3939" s="77">
        <v>0</v>
      </c>
      <c r="J3939" s="77">
        <f t="shared" si="139"/>
        <v>3.81</v>
      </c>
      <c r="K3939" s="103">
        <v>3.81</v>
      </c>
      <c r="L3939" s="104">
        <v>1.48</v>
      </c>
      <c r="M3939" s="105">
        <v>0</v>
      </c>
      <c r="N3939" s="76">
        <f t="shared" si="138"/>
        <v>3.81</v>
      </c>
    </row>
    <row r="3940" spans="1:14" x14ac:dyDescent="0.25">
      <c r="A3940" s="100">
        <v>2900</v>
      </c>
      <c r="B3940" s="107">
        <v>36503</v>
      </c>
      <c r="C3940" s="121">
        <v>410.16</v>
      </c>
      <c r="D3940" s="122">
        <v>249.96</v>
      </c>
      <c r="E3940" s="122">
        <f t="shared" si="140"/>
        <v>34.62049861495845</v>
      </c>
      <c r="F3940" s="77">
        <v>3.99</v>
      </c>
      <c r="G3940" s="77">
        <v>0</v>
      </c>
      <c r="H3940" s="77">
        <v>0</v>
      </c>
      <c r="J3940" s="77">
        <f t="shared" si="139"/>
        <v>3.99</v>
      </c>
      <c r="K3940" s="103">
        <v>3.83</v>
      </c>
      <c r="L3940" s="104">
        <v>1.63</v>
      </c>
      <c r="M3940" s="105">
        <v>0</v>
      </c>
      <c r="N3940" s="76">
        <f t="shared" si="138"/>
        <v>3.0299999999999923</v>
      </c>
    </row>
    <row r="3941" spans="1:14" x14ac:dyDescent="0.25">
      <c r="A3941" s="100">
        <v>2901</v>
      </c>
      <c r="B3941" s="107">
        <v>36504</v>
      </c>
      <c r="C3941" s="121">
        <v>410.07</v>
      </c>
      <c r="D3941" s="122">
        <v>249</v>
      </c>
      <c r="E3941" s="122">
        <f t="shared" si="140"/>
        <v>34.48753462603878</v>
      </c>
      <c r="F3941" s="77">
        <v>3.89</v>
      </c>
      <c r="G3941" s="77">
        <v>0</v>
      </c>
      <c r="H3941" s="77">
        <v>0</v>
      </c>
      <c r="J3941" s="77">
        <f t="shared" si="139"/>
        <v>3.89</v>
      </c>
      <c r="K3941" s="103">
        <v>1.32</v>
      </c>
      <c r="L3941" s="104">
        <v>1.59</v>
      </c>
      <c r="M3941" s="105">
        <v>0</v>
      </c>
      <c r="N3941" s="76">
        <f t="shared" si="138"/>
        <v>1.3200000000000069</v>
      </c>
    </row>
    <row r="3942" spans="1:14" x14ac:dyDescent="0.25">
      <c r="A3942" s="100">
        <v>2902</v>
      </c>
      <c r="B3942" s="107">
        <v>36505</v>
      </c>
      <c r="C3942" s="121">
        <v>409.83</v>
      </c>
      <c r="D3942" s="122">
        <v>246.43</v>
      </c>
      <c r="E3942" s="122">
        <f t="shared" si="140"/>
        <v>34.131578947368425</v>
      </c>
      <c r="F3942" s="77">
        <v>4.1100000000000003</v>
      </c>
      <c r="G3942" s="77">
        <v>0</v>
      </c>
      <c r="H3942" s="77">
        <v>0</v>
      </c>
      <c r="J3942" s="77">
        <f t="shared" si="139"/>
        <v>4.1100000000000003</v>
      </c>
      <c r="K3942" s="103">
        <v>1.79</v>
      </c>
      <c r="L3942" s="104">
        <v>1.51</v>
      </c>
      <c r="M3942" s="105">
        <v>0</v>
      </c>
      <c r="N3942" s="76">
        <f t="shared" si="138"/>
        <v>1.7900000000000071</v>
      </c>
    </row>
    <row r="3943" spans="1:14" x14ac:dyDescent="0.25">
      <c r="A3943" s="100">
        <v>2903</v>
      </c>
      <c r="B3943" s="107">
        <v>36506</v>
      </c>
      <c r="C3943" s="121">
        <v>409.61</v>
      </c>
      <c r="D3943" s="122">
        <v>244.11</v>
      </c>
      <c r="E3943" s="122">
        <f t="shared" si="140"/>
        <v>33.810249307479232</v>
      </c>
      <c r="F3943" s="77">
        <v>2.65</v>
      </c>
      <c r="G3943" s="77">
        <v>0</v>
      </c>
      <c r="H3943" s="77">
        <v>0</v>
      </c>
      <c r="J3943" s="77">
        <f t="shared" si="139"/>
        <v>2.65</v>
      </c>
      <c r="K3943" s="103">
        <v>4.6399999999999997</v>
      </c>
      <c r="L3943" s="104">
        <v>0.88</v>
      </c>
      <c r="M3943" s="105">
        <v>0</v>
      </c>
      <c r="N3943" s="76">
        <f t="shared" si="138"/>
        <v>4.639999999999981</v>
      </c>
    </row>
    <row r="3944" spans="1:14" x14ac:dyDescent="0.25">
      <c r="A3944" s="100">
        <v>2904</v>
      </c>
      <c r="B3944" s="107">
        <v>36507</v>
      </c>
      <c r="C3944" s="121">
        <v>409.8</v>
      </c>
      <c r="D3944" s="122">
        <v>246.1</v>
      </c>
      <c r="E3944" s="122">
        <f t="shared" si="140"/>
        <v>34.085872576177287</v>
      </c>
      <c r="F3944" s="77">
        <v>4.04</v>
      </c>
      <c r="G3944" s="77">
        <v>0</v>
      </c>
      <c r="H3944" s="77">
        <v>0</v>
      </c>
      <c r="J3944" s="77">
        <f t="shared" si="139"/>
        <v>4.04</v>
      </c>
      <c r="K3944" s="103">
        <v>9.34</v>
      </c>
      <c r="L3944" s="104">
        <v>1.43</v>
      </c>
      <c r="M3944" s="105">
        <v>70.2</v>
      </c>
      <c r="N3944" s="76">
        <f t="shared" si="138"/>
        <v>9.3400000000000105</v>
      </c>
    </row>
    <row r="3945" spans="1:14" x14ac:dyDescent="0.25">
      <c r="A3945" s="100">
        <v>2905</v>
      </c>
      <c r="B3945" s="107">
        <v>36508</v>
      </c>
      <c r="C3945" s="121">
        <v>410.3</v>
      </c>
      <c r="D3945" s="122">
        <v>251.4</v>
      </c>
      <c r="E3945" s="122">
        <f t="shared" si="140"/>
        <v>34.819944598337948</v>
      </c>
      <c r="F3945" s="77">
        <v>4.28</v>
      </c>
      <c r="G3945" s="77">
        <v>0</v>
      </c>
      <c r="H3945" s="77">
        <v>0</v>
      </c>
      <c r="J3945" s="77">
        <f t="shared" si="139"/>
        <v>4.28</v>
      </c>
      <c r="K3945" s="103">
        <v>7.58</v>
      </c>
      <c r="L3945" s="104">
        <v>1.8</v>
      </c>
      <c r="M3945" s="105">
        <v>5.0999999999999996</v>
      </c>
      <c r="N3945" s="76">
        <f t="shared" si="138"/>
        <v>7.5799999999999832</v>
      </c>
    </row>
    <row r="3946" spans="1:14" x14ac:dyDescent="0.25">
      <c r="A3946" s="100">
        <v>2906</v>
      </c>
      <c r="B3946" s="107">
        <v>36509</v>
      </c>
      <c r="C3946" s="121">
        <v>410.6</v>
      </c>
      <c r="D3946" s="122">
        <v>254.7</v>
      </c>
      <c r="E3946" s="122">
        <f t="shared" si="140"/>
        <v>35.277008310249307</v>
      </c>
      <c r="F3946" s="77">
        <v>4.4000000000000004</v>
      </c>
      <c r="G3946" s="77">
        <v>0</v>
      </c>
      <c r="H3946" s="77">
        <v>0</v>
      </c>
      <c r="J3946" s="77">
        <f t="shared" si="139"/>
        <v>4.4000000000000004</v>
      </c>
      <c r="K3946" s="103">
        <v>4.0599999999999996</v>
      </c>
      <c r="L3946" s="104">
        <v>1.79</v>
      </c>
      <c r="M3946" s="105">
        <v>0</v>
      </c>
      <c r="N3946" s="76">
        <f t="shared" si="138"/>
        <v>6.0000000000000231</v>
      </c>
    </row>
    <row r="3947" spans="1:14" x14ac:dyDescent="0.25">
      <c r="A3947" s="100">
        <v>2907</v>
      </c>
      <c r="B3947" s="107">
        <v>36510</v>
      </c>
      <c r="C3947" s="121">
        <v>410.76</v>
      </c>
      <c r="D3947" s="122">
        <v>256.3</v>
      </c>
      <c r="E3947" s="122">
        <f t="shared" si="140"/>
        <v>35.498614958448755</v>
      </c>
      <c r="F3947" s="77">
        <v>4.3</v>
      </c>
      <c r="G3947" s="77">
        <v>0</v>
      </c>
      <c r="H3947" s="77">
        <v>0</v>
      </c>
      <c r="J3947" s="77">
        <f t="shared" si="139"/>
        <v>4.3</v>
      </c>
      <c r="K3947" s="103">
        <v>7.38</v>
      </c>
      <c r="L3947" s="104">
        <v>1.64</v>
      </c>
      <c r="M3947" s="105">
        <v>29.2</v>
      </c>
      <c r="N3947" s="76">
        <f t="shared" si="138"/>
        <v>7.4399999999999862</v>
      </c>
    </row>
    <row r="3948" spans="1:14" x14ac:dyDescent="0.25">
      <c r="A3948" s="100">
        <v>2908</v>
      </c>
      <c r="B3948" s="107">
        <v>36511</v>
      </c>
      <c r="C3948" s="121">
        <v>411.04</v>
      </c>
      <c r="D3948" s="122">
        <v>259.44</v>
      </c>
      <c r="E3948" s="122">
        <f t="shared" si="140"/>
        <v>35.933518005540165</v>
      </c>
      <c r="F3948" s="77">
        <v>4.6399999999999997</v>
      </c>
      <c r="G3948" s="77">
        <v>0</v>
      </c>
      <c r="H3948" s="77">
        <v>0</v>
      </c>
      <c r="J3948" s="77">
        <f t="shared" si="139"/>
        <v>4.6399999999999997</v>
      </c>
      <c r="K3948" s="103">
        <v>7.5</v>
      </c>
      <c r="L3948" s="104">
        <v>1.86</v>
      </c>
      <c r="M3948" s="105">
        <v>5.9</v>
      </c>
      <c r="N3948" s="76">
        <f t="shared" si="138"/>
        <v>7.5000000000000133</v>
      </c>
    </row>
    <row r="3949" spans="1:14" x14ac:dyDescent="0.25">
      <c r="A3949" s="100">
        <v>2909</v>
      </c>
      <c r="B3949" s="107">
        <v>36512</v>
      </c>
      <c r="C3949" s="121">
        <v>411.3</v>
      </c>
      <c r="D3949" s="122">
        <v>262.3</v>
      </c>
      <c r="E3949" s="122">
        <f t="shared" si="140"/>
        <v>36.329639889196677</v>
      </c>
      <c r="F3949" s="77">
        <v>3.82</v>
      </c>
      <c r="G3949" s="77">
        <v>0</v>
      </c>
      <c r="H3949" s="77">
        <v>0</v>
      </c>
      <c r="J3949" s="77">
        <f t="shared" si="139"/>
        <v>3.82</v>
      </c>
      <c r="K3949" s="103">
        <v>10.52</v>
      </c>
      <c r="L3949" s="104">
        <v>1.51</v>
      </c>
      <c r="M3949" s="105">
        <v>12.4</v>
      </c>
      <c r="N3949" s="76">
        <f t="shared" si="138"/>
        <v>10.519999999999989</v>
      </c>
    </row>
    <row r="3950" spans="1:14" x14ac:dyDescent="0.25">
      <c r="A3950" s="100">
        <v>2910</v>
      </c>
      <c r="B3950" s="107">
        <v>36513</v>
      </c>
      <c r="C3950" s="121">
        <v>411.9</v>
      </c>
      <c r="D3950" s="122">
        <v>269</v>
      </c>
      <c r="E3950" s="122">
        <f t="shared" si="140"/>
        <v>37.257617728531855</v>
      </c>
      <c r="F3950" s="77">
        <v>3.73</v>
      </c>
      <c r="G3950" s="77">
        <v>0</v>
      </c>
      <c r="H3950" s="77">
        <v>0</v>
      </c>
      <c r="J3950" s="77">
        <f t="shared" si="139"/>
        <v>3.73</v>
      </c>
      <c r="K3950" s="103">
        <v>6.75</v>
      </c>
      <c r="L3950" s="104">
        <v>1.45</v>
      </c>
      <c r="M3950" s="105">
        <v>0</v>
      </c>
      <c r="N3950" s="76">
        <f t="shared" si="138"/>
        <v>6.7499999999999822</v>
      </c>
    </row>
    <row r="3951" spans="1:14" x14ac:dyDescent="0.25">
      <c r="A3951" s="100">
        <v>2911</v>
      </c>
      <c r="B3951" s="107">
        <v>36514</v>
      </c>
      <c r="C3951" s="121">
        <v>412.16</v>
      </c>
      <c r="D3951" s="122">
        <v>272.02</v>
      </c>
      <c r="E3951" s="122">
        <f t="shared" si="140"/>
        <v>37.675900277008303</v>
      </c>
      <c r="F3951" s="77">
        <v>3.84</v>
      </c>
      <c r="G3951" s="77">
        <v>0</v>
      </c>
      <c r="H3951" s="77">
        <v>0</v>
      </c>
      <c r="J3951" s="77">
        <f t="shared" si="139"/>
        <v>3.84</v>
      </c>
      <c r="K3951" s="103">
        <v>4.76</v>
      </c>
      <c r="L3951" s="104">
        <v>1.45</v>
      </c>
      <c r="M3951" s="105">
        <v>0</v>
      </c>
      <c r="N3951" s="76">
        <f t="shared" si="138"/>
        <v>4.7600000000000158</v>
      </c>
    </row>
    <row r="3952" spans="1:14" x14ac:dyDescent="0.25">
      <c r="A3952" s="100">
        <v>2912</v>
      </c>
      <c r="B3952" s="107">
        <v>36515</v>
      </c>
      <c r="C3952" s="121">
        <v>412.24</v>
      </c>
      <c r="D3952" s="122">
        <v>272.94</v>
      </c>
      <c r="E3952" s="122">
        <f t="shared" si="140"/>
        <v>37.803324099722992</v>
      </c>
      <c r="F3952" s="77">
        <v>3.51</v>
      </c>
      <c r="G3952" s="77">
        <v>0</v>
      </c>
      <c r="H3952" s="77">
        <v>0</v>
      </c>
      <c r="J3952" s="77">
        <f t="shared" si="139"/>
        <v>3.51</v>
      </c>
      <c r="K3952" s="103">
        <v>2.95</v>
      </c>
      <c r="L3952" s="104">
        <v>1.27</v>
      </c>
      <c r="M3952" s="105">
        <v>0</v>
      </c>
      <c r="N3952" s="76">
        <f t="shared" si="138"/>
        <v>2.9499999999999975</v>
      </c>
    </row>
    <row r="3953" spans="1:14" x14ac:dyDescent="0.25">
      <c r="A3953" s="100">
        <v>2913</v>
      </c>
      <c r="B3953" s="107">
        <v>36516</v>
      </c>
      <c r="C3953" s="121">
        <v>412.14</v>
      </c>
      <c r="D3953" s="122">
        <v>272.38</v>
      </c>
      <c r="E3953" s="122">
        <f t="shared" si="140"/>
        <v>37.725761772853183</v>
      </c>
      <c r="F3953" s="77">
        <v>3.63</v>
      </c>
      <c r="G3953" s="77">
        <v>0</v>
      </c>
      <c r="H3953" s="77">
        <v>0</v>
      </c>
      <c r="J3953" s="77">
        <f t="shared" si="139"/>
        <v>3.63</v>
      </c>
      <c r="K3953" s="103">
        <v>3.27</v>
      </c>
      <c r="L3953" s="104">
        <v>1.45</v>
      </c>
      <c r="M3953" s="105">
        <v>0</v>
      </c>
      <c r="N3953" s="76">
        <f t="shared" si="138"/>
        <v>3.2699999999999863</v>
      </c>
    </row>
    <row r="3954" spans="1:14" x14ac:dyDescent="0.25">
      <c r="A3954" s="100">
        <v>2914</v>
      </c>
      <c r="B3954" s="107">
        <v>36517</v>
      </c>
      <c r="C3954" s="121">
        <v>412.16</v>
      </c>
      <c r="D3954" s="122">
        <v>272.02</v>
      </c>
      <c r="E3954" s="122">
        <f t="shared" si="140"/>
        <v>37.675900277008303</v>
      </c>
      <c r="F3954" s="77">
        <v>3.26</v>
      </c>
      <c r="G3954" s="77">
        <v>0</v>
      </c>
      <c r="H3954" s="77">
        <v>0</v>
      </c>
      <c r="J3954" s="77">
        <f t="shared" si="139"/>
        <v>3.26</v>
      </c>
      <c r="K3954" s="103">
        <v>3.85</v>
      </c>
      <c r="L3954" s="104">
        <v>1.28</v>
      </c>
      <c r="M3954" s="105">
        <v>21</v>
      </c>
      <c r="N3954" s="76">
        <f t="shared" si="138"/>
        <v>3.8500000000000316</v>
      </c>
    </row>
    <row r="3955" spans="1:14" x14ac:dyDescent="0.25">
      <c r="A3955" s="100">
        <v>2915</v>
      </c>
      <c r="B3955" s="107">
        <v>36518</v>
      </c>
      <c r="C3955" s="121">
        <v>412.21</v>
      </c>
      <c r="D3955" s="122">
        <v>272.61</v>
      </c>
      <c r="E3955" s="122">
        <f t="shared" si="140"/>
        <v>37.757617728531855</v>
      </c>
      <c r="F3955" s="77">
        <v>2.69</v>
      </c>
      <c r="G3955" s="77">
        <v>0</v>
      </c>
      <c r="H3955" s="77">
        <v>0</v>
      </c>
      <c r="J3955" s="77">
        <f t="shared" si="139"/>
        <v>2.69</v>
      </c>
      <c r="K3955" s="103">
        <v>3.92</v>
      </c>
      <c r="L3955" s="104">
        <v>1.7</v>
      </c>
      <c r="M3955" s="105">
        <v>4</v>
      </c>
      <c r="N3955" s="76">
        <f t="shared" si="138"/>
        <v>3.4199999999999613</v>
      </c>
    </row>
    <row r="3956" spans="1:14" x14ac:dyDescent="0.25">
      <c r="A3956" s="100">
        <v>2916</v>
      </c>
      <c r="B3956" s="107">
        <v>36519</v>
      </c>
      <c r="C3956" s="121">
        <v>412.32</v>
      </c>
      <c r="D3956" s="122">
        <v>273.33999999999997</v>
      </c>
      <c r="E3956" s="122">
        <f t="shared" si="140"/>
        <v>37.858725761772845</v>
      </c>
      <c r="F3956" s="77">
        <v>4.1500000000000004</v>
      </c>
      <c r="G3956" s="77">
        <v>0</v>
      </c>
      <c r="H3956" s="77">
        <v>0</v>
      </c>
      <c r="J3956" s="77">
        <f t="shared" si="139"/>
        <v>4.1500000000000004</v>
      </c>
      <c r="K3956" s="103">
        <v>4.3</v>
      </c>
      <c r="L3956" s="104">
        <v>1.1100000000000001</v>
      </c>
      <c r="M3956" s="105">
        <v>1.9</v>
      </c>
      <c r="N3956" s="76">
        <f t="shared" si="138"/>
        <v>4.5300000000000527</v>
      </c>
    </row>
    <row r="3957" spans="1:14" x14ac:dyDescent="0.25">
      <c r="A3957" s="100">
        <v>2917</v>
      </c>
      <c r="B3957" s="107">
        <v>36520</v>
      </c>
      <c r="C3957" s="121">
        <v>412.31</v>
      </c>
      <c r="D3957" s="122">
        <v>273.72000000000003</v>
      </c>
      <c r="E3957" s="122">
        <f t="shared" si="140"/>
        <v>37.911357340720222</v>
      </c>
      <c r="F3957" s="77">
        <v>2.91</v>
      </c>
      <c r="G3957" s="77">
        <v>0</v>
      </c>
      <c r="H3957" s="77">
        <v>0</v>
      </c>
      <c r="J3957" s="77">
        <f t="shared" si="139"/>
        <v>2.91</v>
      </c>
      <c r="K3957" s="103">
        <v>3.39</v>
      </c>
      <c r="L3957" s="104">
        <v>0.71</v>
      </c>
      <c r="M3957" s="105">
        <v>0</v>
      </c>
      <c r="N3957" s="76">
        <f t="shared" si="138"/>
        <v>3.3899999999999615</v>
      </c>
    </row>
    <row r="3958" spans="1:14" x14ac:dyDescent="0.25">
      <c r="A3958" s="100">
        <v>2918</v>
      </c>
      <c r="B3958" s="107">
        <v>36521</v>
      </c>
      <c r="C3958" s="121">
        <v>412.35</v>
      </c>
      <c r="D3958" s="122">
        <v>274.2</v>
      </c>
      <c r="E3958" s="122">
        <f t="shared" si="140"/>
        <v>37.97783933518005</v>
      </c>
      <c r="F3958" s="77">
        <v>3.47</v>
      </c>
      <c r="G3958" s="77">
        <v>0</v>
      </c>
      <c r="H3958" s="77">
        <v>0</v>
      </c>
      <c r="J3958" s="77">
        <f t="shared" si="139"/>
        <v>3.47</v>
      </c>
      <c r="K3958" s="103">
        <v>2.69</v>
      </c>
      <c r="L3958" s="104">
        <v>1.31</v>
      </c>
      <c r="M3958" s="105">
        <v>0</v>
      </c>
      <c r="N3958" s="76">
        <f t="shared" si="138"/>
        <v>2.2100000000000093</v>
      </c>
    </row>
    <row r="3959" spans="1:14" x14ac:dyDescent="0.25">
      <c r="A3959" s="100">
        <v>2919</v>
      </c>
      <c r="B3959" s="107">
        <v>36522</v>
      </c>
      <c r="C3959" s="121">
        <v>412.24</v>
      </c>
      <c r="D3959" s="122">
        <v>272.94</v>
      </c>
      <c r="E3959" s="122">
        <f t="shared" si="140"/>
        <v>37.803324099722992</v>
      </c>
      <c r="F3959" s="77">
        <v>3.41</v>
      </c>
      <c r="G3959" s="77">
        <v>0</v>
      </c>
      <c r="H3959" s="77">
        <v>0</v>
      </c>
      <c r="J3959" s="77">
        <f t="shared" si="139"/>
        <v>3.41</v>
      </c>
      <c r="K3959" s="103">
        <v>2.0099999999999998</v>
      </c>
      <c r="L3959" s="104">
        <v>1.36</v>
      </c>
      <c r="M3959" s="105">
        <v>0</v>
      </c>
      <c r="N3959" s="76">
        <f t="shared" si="138"/>
        <v>2.0100000000000229</v>
      </c>
    </row>
    <row r="3960" spans="1:14" x14ac:dyDescent="0.25">
      <c r="A3960" s="100">
        <v>2920</v>
      </c>
      <c r="B3960" s="107">
        <v>36523</v>
      </c>
      <c r="C3960" s="121">
        <v>412.12</v>
      </c>
      <c r="D3960" s="122">
        <v>271.54000000000002</v>
      </c>
      <c r="E3960" s="122">
        <f t="shared" si="140"/>
        <v>37.609418282548482</v>
      </c>
      <c r="F3960" s="77">
        <v>3.82</v>
      </c>
      <c r="G3960" s="77">
        <v>0</v>
      </c>
      <c r="H3960" s="77">
        <v>0</v>
      </c>
      <c r="J3960" s="77">
        <f t="shared" si="139"/>
        <v>3.82</v>
      </c>
      <c r="K3960" s="103">
        <v>2.36</v>
      </c>
      <c r="L3960" s="104">
        <v>0.32</v>
      </c>
      <c r="M3960" s="105">
        <v>0</v>
      </c>
      <c r="N3960" s="76">
        <f t="shared" si="138"/>
        <v>303.26</v>
      </c>
    </row>
    <row r="3961" spans="1:14" x14ac:dyDescent="0.25">
      <c r="A3961" s="100">
        <v>2921</v>
      </c>
      <c r="B3961" s="107">
        <v>36524</v>
      </c>
      <c r="C3961" s="121">
        <v>411.99</v>
      </c>
      <c r="D3961" s="122">
        <v>570.98</v>
      </c>
      <c r="E3961" s="122">
        <f t="shared" si="140"/>
        <v>79.08310249307479</v>
      </c>
      <c r="F3961" s="77">
        <v>3.22</v>
      </c>
      <c r="G3961" s="77">
        <v>0</v>
      </c>
      <c r="H3961" s="77">
        <v>0</v>
      </c>
      <c r="J3961" s="77">
        <f t="shared" si="139"/>
        <v>3.22</v>
      </c>
      <c r="K3961" s="103">
        <v>2.5</v>
      </c>
      <c r="L3961" s="104">
        <v>0.87</v>
      </c>
      <c r="M3961" s="105">
        <v>0</v>
      </c>
      <c r="N3961" s="76">
        <f t="shared" si="138"/>
        <v>-298.39999999999998</v>
      </c>
    </row>
    <row r="3962" spans="1:14" x14ac:dyDescent="0.25">
      <c r="A3962" s="100">
        <v>2922</v>
      </c>
      <c r="B3962" s="107">
        <v>36525</v>
      </c>
      <c r="C3962" s="121">
        <v>411.93</v>
      </c>
      <c r="D3962" s="122">
        <v>269.36</v>
      </c>
      <c r="E3962" s="122">
        <f t="shared" si="140"/>
        <v>37.307479224376735</v>
      </c>
      <c r="F3962" s="77">
        <v>2.74</v>
      </c>
      <c r="G3962" s="77">
        <v>0</v>
      </c>
      <c r="H3962" s="77">
        <v>0</v>
      </c>
      <c r="J3962" s="77">
        <f t="shared" si="139"/>
        <v>2.74</v>
      </c>
      <c r="K3962" s="103">
        <v>2.5</v>
      </c>
      <c r="L3962" s="104">
        <v>0.65</v>
      </c>
      <c r="M3962" s="105">
        <v>0</v>
      </c>
      <c r="N3962" s="76">
        <f t="shared" si="138"/>
        <v>-266.62</v>
      </c>
    </row>
    <row r="3963" spans="1:14" x14ac:dyDescent="0.25">
      <c r="B3963" s="99" t="s">
        <v>72</v>
      </c>
      <c r="C3963" s="124"/>
      <c r="D3963" s="125"/>
      <c r="E3963" s="125"/>
      <c r="F3963" s="117">
        <f>SUM(F3598:F3962)</f>
        <v>1750.2800000000013</v>
      </c>
      <c r="G3963" s="117">
        <f t="shared" ref="G3963:M3963" si="141">SUM(G3598:G3962)</f>
        <v>0</v>
      </c>
      <c r="H3963" s="117">
        <f t="shared" si="141"/>
        <v>0</v>
      </c>
      <c r="I3963" s="117"/>
      <c r="J3963" s="117">
        <f t="shared" si="141"/>
        <v>1750.2800000000013</v>
      </c>
      <c r="K3963" s="118">
        <f t="shared" si="141"/>
        <v>1517.1899999999989</v>
      </c>
      <c r="L3963" s="119">
        <f t="shared" si="141"/>
        <v>867.21999999999969</v>
      </c>
      <c r="M3963" s="120">
        <f t="shared" si="141"/>
        <v>1252.7600000000002</v>
      </c>
      <c r="N3963" s="76">
        <f t="shared" si="138"/>
        <v>2019.4000000000015</v>
      </c>
    </row>
    <row r="3964" spans="1:14" ht="14.25" customHeight="1" x14ac:dyDescent="0.25">
      <c r="A3964" s="100">
        <v>2923</v>
      </c>
      <c r="B3964" s="99">
        <v>36526</v>
      </c>
      <c r="C3964" s="121">
        <v>411.91</v>
      </c>
      <c r="D3964" s="122">
        <v>269.12</v>
      </c>
      <c r="E3964" s="122">
        <f>(D3964/722)*100</f>
        <v>37.274238227146817</v>
      </c>
      <c r="F3964" s="77">
        <v>2.71</v>
      </c>
      <c r="G3964" s="77">
        <v>0</v>
      </c>
      <c r="H3964" s="77">
        <v>0</v>
      </c>
      <c r="J3964" s="77">
        <f t="shared" ref="J3964:J4027" si="142">SUM(F3964:H3964)</f>
        <v>2.71</v>
      </c>
      <c r="K3964" s="103">
        <v>2.2599999999999998</v>
      </c>
      <c r="L3964" s="104">
        <v>0.59</v>
      </c>
      <c r="M3964" s="105">
        <v>0</v>
      </c>
      <c r="N3964" s="76">
        <f t="shared" si="138"/>
        <v>2.2600000000000113</v>
      </c>
    </row>
    <row r="3965" spans="1:14" x14ac:dyDescent="0.25">
      <c r="A3965" s="100">
        <v>2924</v>
      </c>
      <c r="B3965" s="107">
        <v>36527</v>
      </c>
      <c r="C3965" s="121">
        <v>411.87</v>
      </c>
      <c r="D3965" s="122">
        <v>268.67</v>
      </c>
      <c r="E3965" s="122">
        <f t="shared" ref="E3965:E4028" si="143">(D3965/722)*100</f>
        <v>37.211911357340725</v>
      </c>
      <c r="F3965" s="77">
        <v>2.99</v>
      </c>
      <c r="G3965" s="77">
        <v>0</v>
      </c>
      <c r="H3965" s="77">
        <v>0</v>
      </c>
      <c r="J3965" s="77">
        <f t="shared" si="142"/>
        <v>2.99</v>
      </c>
      <c r="K3965" s="103">
        <v>2.2200000000000002</v>
      </c>
      <c r="L3965" s="104">
        <v>0.71</v>
      </c>
      <c r="M3965" s="105">
        <v>4.7</v>
      </c>
      <c r="N3965" s="76">
        <f t="shared" si="138"/>
        <v>2.2300000000000093</v>
      </c>
    </row>
    <row r="3966" spans="1:14" x14ac:dyDescent="0.25">
      <c r="A3966" s="100">
        <v>2925</v>
      </c>
      <c r="B3966" s="107">
        <v>36528</v>
      </c>
      <c r="C3966" s="121">
        <v>411.8</v>
      </c>
      <c r="D3966" s="122">
        <v>267.91000000000003</v>
      </c>
      <c r="E3966" s="122">
        <f t="shared" si="143"/>
        <v>37.106648199445985</v>
      </c>
      <c r="F3966" s="77">
        <v>2.79</v>
      </c>
      <c r="G3966" s="77">
        <v>0</v>
      </c>
      <c r="H3966" s="77">
        <v>0</v>
      </c>
      <c r="J3966" s="77">
        <f t="shared" si="142"/>
        <v>2.79</v>
      </c>
      <c r="K3966" s="103">
        <v>3.78</v>
      </c>
      <c r="L3966" s="104">
        <v>0.5</v>
      </c>
      <c r="M3966" s="105">
        <v>18.2</v>
      </c>
      <c r="N3966" s="76">
        <f t="shared" si="138"/>
        <v>3.7699999999999614</v>
      </c>
    </row>
    <row r="3967" spans="1:14" x14ac:dyDescent="0.25">
      <c r="A3967" s="100">
        <v>2926</v>
      </c>
      <c r="B3967" s="107">
        <v>36529</v>
      </c>
      <c r="C3967" s="121">
        <v>411.89</v>
      </c>
      <c r="D3967" s="122">
        <v>268.89</v>
      </c>
      <c r="E3967" s="122">
        <f t="shared" si="143"/>
        <v>37.242382271468145</v>
      </c>
      <c r="F3967" s="77">
        <v>2.87</v>
      </c>
      <c r="G3967" s="77">
        <v>0</v>
      </c>
      <c r="H3967" s="77">
        <v>0</v>
      </c>
      <c r="J3967" s="77">
        <f t="shared" si="142"/>
        <v>2.87</v>
      </c>
      <c r="K3967" s="103">
        <v>4.79</v>
      </c>
      <c r="L3967" s="104">
        <v>0.51</v>
      </c>
      <c r="M3967" s="105">
        <v>3.9</v>
      </c>
      <c r="N3967" s="76">
        <f t="shared" si="138"/>
        <v>4.8400000000000274</v>
      </c>
    </row>
    <row r="3968" spans="1:14" x14ac:dyDescent="0.25">
      <c r="A3968" s="100">
        <v>2927</v>
      </c>
      <c r="B3968" s="107">
        <v>36530</v>
      </c>
      <c r="C3968" s="121">
        <v>412.06</v>
      </c>
      <c r="D3968" s="122">
        <v>270.86</v>
      </c>
      <c r="E3968" s="122">
        <f t="shared" si="143"/>
        <v>37.51523545706371</v>
      </c>
      <c r="F3968" s="77">
        <v>2.83</v>
      </c>
      <c r="G3968" s="77">
        <v>0</v>
      </c>
      <c r="H3968" s="77">
        <v>0</v>
      </c>
      <c r="J3968" s="77">
        <f t="shared" si="142"/>
        <v>2.83</v>
      </c>
      <c r="K3968" s="103">
        <v>5.13</v>
      </c>
      <c r="L3968" s="104">
        <v>0.59</v>
      </c>
      <c r="M3968" s="105">
        <v>15.5</v>
      </c>
      <c r="N3968" s="76">
        <f t="shared" si="138"/>
        <v>5.1300000000000114</v>
      </c>
    </row>
    <row r="3969" spans="1:14" x14ac:dyDescent="0.25">
      <c r="A3969" s="100">
        <v>2928</v>
      </c>
      <c r="B3969" s="107">
        <v>36531</v>
      </c>
      <c r="C3969" s="121">
        <v>412.26</v>
      </c>
      <c r="D3969" s="122">
        <v>273.16000000000003</v>
      </c>
      <c r="E3969" s="122">
        <f t="shared" si="143"/>
        <v>37.83379501385042</v>
      </c>
      <c r="F3969" s="77">
        <v>2.99</v>
      </c>
      <c r="G3969" s="77">
        <v>0</v>
      </c>
      <c r="H3969" s="77">
        <v>0</v>
      </c>
      <c r="J3969" s="77">
        <f t="shared" si="142"/>
        <v>2.99</v>
      </c>
      <c r="K3969" s="103">
        <v>5.07</v>
      </c>
      <c r="L3969" s="104">
        <v>0.56999999999999995</v>
      </c>
      <c r="M3969" s="105">
        <v>3.5</v>
      </c>
      <c r="N3969" s="76">
        <f t="shared" si="138"/>
        <v>5.0699999999999843</v>
      </c>
    </row>
    <row r="3970" spans="1:14" x14ac:dyDescent="0.25">
      <c r="A3970" s="100">
        <v>2929</v>
      </c>
      <c r="B3970" s="107">
        <v>36532</v>
      </c>
      <c r="C3970" s="121">
        <v>412.44</v>
      </c>
      <c r="D3970" s="122">
        <v>275.24</v>
      </c>
      <c r="E3970" s="122">
        <f t="shared" si="143"/>
        <v>38.121883656509695</v>
      </c>
      <c r="F3970" s="77">
        <v>2.72</v>
      </c>
      <c r="G3970" s="77">
        <v>0</v>
      </c>
      <c r="H3970" s="77">
        <v>0</v>
      </c>
      <c r="J3970" s="77">
        <f t="shared" si="142"/>
        <v>2.72</v>
      </c>
      <c r="K3970" s="103">
        <v>3.74</v>
      </c>
      <c r="L3970" s="104">
        <v>0.53</v>
      </c>
      <c r="M3970" s="105">
        <v>6.89</v>
      </c>
      <c r="N3970" s="76">
        <f t="shared" si="138"/>
        <v>3.739999999999982</v>
      </c>
    </row>
    <row r="3971" spans="1:14" x14ac:dyDescent="0.25">
      <c r="A3971" s="100">
        <v>2930</v>
      </c>
      <c r="B3971" s="107">
        <v>36533</v>
      </c>
      <c r="C3971" s="121">
        <v>412.53</v>
      </c>
      <c r="D3971" s="122">
        <v>276.26</v>
      </c>
      <c r="E3971" s="122">
        <f t="shared" si="143"/>
        <v>38.263157894736842</v>
      </c>
      <c r="F3971" s="77">
        <v>3.08</v>
      </c>
      <c r="G3971" s="77">
        <v>0</v>
      </c>
      <c r="H3971" s="77">
        <v>0</v>
      </c>
      <c r="J3971" s="77">
        <f t="shared" si="142"/>
        <v>3.08</v>
      </c>
      <c r="K3971" s="103">
        <v>3.68</v>
      </c>
      <c r="L3971" s="104">
        <v>0.59</v>
      </c>
      <c r="M3971" s="105">
        <v>10.3</v>
      </c>
      <c r="N3971" s="76">
        <f t="shared" si="138"/>
        <v>3.6800000000000228</v>
      </c>
    </row>
    <row r="3972" spans="1:14" x14ac:dyDescent="0.25">
      <c r="A3972" s="100">
        <v>2931</v>
      </c>
      <c r="B3972" s="107">
        <v>36534</v>
      </c>
      <c r="C3972" s="121">
        <v>412.58</v>
      </c>
      <c r="D3972" s="122">
        <v>276.86</v>
      </c>
      <c r="E3972" s="122">
        <f t="shared" si="143"/>
        <v>38.34626038781164</v>
      </c>
      <c r="F3972" s="77">
        <v>2.85</v>
      </c>
      <c r="G3972" s="77">
        <v>0</v>
      </c>
      <c r="H3972" s="77">
        <v>0</v>
      </c>
      <c r="J3972" s="77">
        <f t="shared" si="142"/>
        <v>2.85</v>
      </c>
      <c r="K3972" s="103">
        <v>4.1900000000000004</v>
      </c>
      <c r="L3972" s="104">
        <v>0.55000000000000004</v>
      </c>
      <c r="M3972" s="105">
        <v>4</v>
      </c>
      <c r="N3972" s="76">
        <f t="shared" si="138"/>
        <v>4.1899999999999746</v>
      </c>
    </row>
    <row r="3973" spans="1:14" x14ac:dyDescent="0.25">
      <c r="A3973" s="100">
        <v>2932</v>
      </c>
      <c r="B3973" s="107">
        <v>36535</v>
      </c>
      <c r="C3973" s="121">
        <v>412.7</v>
      </c>
      <c r="D3973" s="122">
        <v>278.2</v>
      </c>
      <c r="E3973" s="122">
        <f t="shared" si="143"/>
        <v>38.531855955678665</v>
      </c>
      <c r="F3973" s="77">
        <v>2.88</v>
      </c>
      <c r="G3973" s="77">
        <v>0</v>
      </c>
      <c r="H3973" s="77">
        <v>0</v>
      </c>
      <c r="J3973" s="77">
        <f t="shared" si="142"/>
        <v>2.88</v>
      </c>
      <c r="K3973" s="103">
        <v>3.84</v>
      </c>
      <c r="L3973" s="104">
        <v>0.52</v>
      </c>
      <c r="M3973" s="105">
        <v>3.2</v>
      </c>
      <c r="N3973" s="76">
        <f t="shared" si="138"/>
        <v>3.8400000000000363</v>
      </c>
    </row>
    <row r="3974" spans="1:14" x14ac:dyDescent="0.25">
      <c r="A3974" s="100">
        <v>2933</v>
      </c>
      <c r="B3974" s="107">
        <v>36536</v>
      </c>
      <c r="C3974" s="121">
        <v>412.78</v>
      </c>
      <c r="D3974" s="122">
        <v>279.16000000000003</v>
      </c>
      <c r="E3974" s="122">
        <f t="shared" si="143"/>
        <v>38.664819944598335</v>
      </c>
      <c r="F3974" s="77">
        <v>2.69</v>
      </c>
      <c r="G3974" s="77">
        <v>0</v>
      </c>
      <c r="H3974" s="77">
        <v>0</v>
      </c>
      <c r="J3974" s="77">
        <f t="shared" si="142"/>
        <v>2.69</v>
      </c>
      <c r="K3974" s="103">
        <v>3.05</v>
      </c>
      <c r="L3974" s="104">
        <v>0.45</v>
      </c>
      <c r="M3974" s="105">
        <v>26.9</v>
      </c>
      <c r="N3974" s="76">
        <f t="shared" si="138"/>
        <v>3.0499999999999567</v>
      </c>
    </row>
    <row r="3975" spans="1:14" x14ac:dyDescent="0.25">
      <c r="A3975" s="100">
        <v>2934</v>
      </c>
      <c r="B3975" s="107">
        <v>36537</v>
      </c>
      <c r="C3975" s="121">
        <v>412.81</v>
      </c>
      <c r="D3975" s="122">
        <v>279.52</v>
      </c>
      <c r="E3975" s="122">
        <f t="shared" si="143"/>
        <v>38.714681440443208</v>
      </c>
      <c r="F3975" s="77">
        <v>2.66</v>
      </c>
      <c r="G3975" s="77">
        <v>0</v>
      </c>
      <c r="H3975" s="77">
        <v>0</v>
      </c>
      <c r="J3975" s="77">
        <f t="shared" si="142"/>
        <v>2.66</v>
      </c>
      <c r="K3975" s="103">
        <v>9.8800000000000008</v>
      </c>
      <c r="L3975" s="104">
        <v>0.45</v>
      </c>
      <c r="M3975" s="105">
        <v>0</v>
      </c>
      <c r="N3975" s="76">
        <f t="shared" si="138"/>
        <v>9.8800000000000274</v>
      </c>
    </row>
    <row r="3976" spans="1:14" x14ac:dyDescent="0.25">
      <c r="A3976" s="100">
        <v>2935</v>
      </c>
      <c r="B3976" s="107">
        <v>36538</v>
      </c>
      <c r="C3976" s="121">
        <v>413.42</v>
      </c>
      <c r="D3976" s="122">
        <v>286.74</v>
      </c>
      <c r="E3976" s="122">
        <f t="shared" si="143"/>
        <v>39.714681440443215</v>
      </c>
      <c r="F3976" s="77">
        <v>2.75</v>
      </c>
      <c r="G3976" s="77">
        <v>0</v>
      </c>
      <c r="H3976" s="77">
        <v>0</v>
      </c>
      <c r="J3976" s="77">
        <f t="shared" si="142"/>
        <v>2.75</v>
      </c>
      <c r="K3976" s="103">
        <v>8.07</v>
      </c>
      <c r="L3976" s="104">
        <v>0.54</v>
      </c>
      <c r="M3976" s="105">
        <v>4.7</v>
      </c>
      <c r="N3976" s="76">
        <f t="shared" ref="N3976:N4039" si="144">+D3977-D3976+J3976</f>
        <v>7.0699999999999932</v>
      </c>
    </row>
    <row r="3977" spans="1:14" x14ac:dyDescent="0.25">
      <c r="A3977" s="100">
        <v>2936</v>
      </c>
      <c r="B3977" s="107">
        <v>36539</v>
      </c>
      <c r="C3977" s="121">
        <v>413.78</v>
      </c>
      <c r="D3977" s="122">
        <v>291.06</v>
      </c>
      <c r="E3977" s="122">
        <f t="shared" si="143"/>
        <v>40.313019390581715</v>
      </c>
      <c r="F3977" s="77">
        <v>2.62</v>
      </c>
      <c r="G3977" s="77">
        <v>0</v>
      </c>
      <c r="H3977" s="77">
        <v>0</v>
      </c>
      <c r="J3977" s="77">
        <f t="shared" si="142"/>
        <v>2.62</v>
      </c>
      <c r="K3977" s="103">
        <v>9.08</v>
      </c>
      <c r="L3977" s="104">
        <v>0.54</v>
      </c>
      <c r="M3977" s="105">
        <v>15.8</v>
      </c>
      <c r="N3977" s="76">
        <f t="shared" si="144"/>
        <v>9.0799999999999805</v>
      </c>
    </row>
    <row r="3978" spans="1:14" x14ac:dyDescent="0.25">
      <c r="A3978" s="100">
        <v>2937</v>
      </c>
      <c r="B3978" s="107">
        <v>36540</v>
      </c>
      <c r="C3978" s="121">
        <v>414.31</v>
      </c>
      <c r="D3978" s="122">
        <v>297.52</v>
      </c>
      <c r="E3978" s="122">
        <f t="shared" si="143"/>
        <v>41.207756232686975</v>
      </c>
      <c r="F3978" s="77">
        <v>2.65</v>
      </c>
      <c r="G3978" s="77">
        <v>0</v>
      </c>
      <c r="H3978" s="77">
        <v>0</v>
      </c>
      <c r="J3978" s="77">
        <f t="shared" si="142"/>
        <v>2.65</v>
      </c>
      <c r="K3978" s="103">
        <v>8.1300000000000008</v>
      </c>
      <c r="L3978" s="104">
        <v>0.45</v>
      </c>
      <c r="M3978" s="105">
        <v>4.4000000000000004</v>
      </c>
      <c r="N3978" s="76">
        <f t="shared" si="144"/>
        <v>8.1300000000000185</v>
      </c>
    </row>
    <row r="3979" spans="1:14" x14ac:dyDescent="0.25">
      <c r="A3979" s="100">
        <v>2938</v>
      </c>
      <c r="B3979" s="107">
        <v>36541</v>
      </c>
      <c r="C3979" s="121">
        <v>414.75</v>
      </c>
      <c r="D3979" s="122">
        <v>303</v>
      </c>
      <c r="E3979" s="122">
        <f t="shared" si="143"/>
        <v>41.966759002770083</v>
      </c>
      <c r="F3979" s="77">
        <v>2.76</v>
      </c>
      <c r="G3979" s="77">
        <v>0</v>
      </c>
      <c r="H3979" s="77">
        <v>0</v>
      </c>
      <c r="J3979" s="77">
        <f t="shared" si="142"/>
        <v>2.76</v>
      </c>
      <c r="K3979" s="103">
        <v>8.1999999999999993</v>
      </c>
      <c r="L3979" s="104">
        <v>0.5</v>
      </c>
      <c r="M3979" s="105">
        <v>8.5</v>
      </c>
      <c r="N3979" s="76">
        <f t="shared" si="144"/>
        <v>8.1999999999999975</v>
      </c>
    </row>
    <row r="3980" spans="1:14" x14ac:dyDescent="0.25">
      <c r="A3980" s="100">
        <v>2939</v>
      </c>
      <c r="B3980" s="107">
        <v>36542</v>
      </c>
      <c r="C3980" s="121">
        <v>415.18</v>
      </c>
      <c r="D3980" s="122">
        <v>308.44</v>
      </c>
      <c r="E3980" s="122">
        <f t="shared" si="143"/>
        <v>42.720221606648202</v>
      </c>
      <c r="F3980" s="77">
        <v>2.56</v>
      </c>
      <c r="G3980" s="77">
        <v>0</v>
      </c>
      <c r="H3980" s="77">
        <v>0</v>
      </c>
      <c r="J3980" s="77">
        <f t="shared" si="142"/>
        <v>2.56</v>
      </c>
      <c r="K3980" s="103">
        <v>8.57</v>
      </c>
      <c r="L3980" s="104">
        <v>0.37</v>
      </c>
      <c r="M3980" s="105">
        <v>0</v>
      </c>
      <c r="N3980" s="76">
        <f t="shared" si="144"/>
        <v>8.5699999999999914</v>
      </c>
    </row>
    <row r="3981" spans="1:14" x14ac:dyDescent="0.25">
      <c r="A3981" s="100">
        <v>2940</v>
      </c>
      <c r="B3981" s="107">
        <v>36543</v>
      </c>
      <c r="C3981" s="121">
        <v>415.65</v>
      </c>
      <c r="D3981" s="122">
        <v>314.45</v>
      </c>
      <c r="E3981" s="122">
        <f t="shared" si="143"/>
        <v>43.552631578947363</v>
      </c>
      <c r="F3981" s="77">
        <v>3</v>
      </c>
      <c r="G3981" s="77">
        <v>0</v>
      </c>
      <c r="H3981" s="77">
        <v>0</v>
      </c>
      <c r="J3981" s="77">
        <f t="shared" si="142"/>
        <v>3</v>
      </c>
      <c r="K3981" s="103">
        <v>5.86</v>
      </c>
      <c r="L3981" s="104">
        <v>0.64</v>
      </c>
      <c r="M3981" s="105">
        <v>0</v>
      </c>
      <c r="N3981" s="76">
        <f t="shared" si="144"/>
        <v>5.8600000000000136</v>
      </c>
    </row>
    <row r="3982" spans="1:14" x14ac:dyDescent="0.25">
      <c r="A3982" s="100">
        <v>2941</v>
      </c>
      <c r="B3982" s="107">
        <v>36544</v>
      </c>
      <c r="C3982" s="121">
        <v>415.87</v>
      </c>
      <c r="D3982" s="122">
        <v>317.31</v>
      </c>
      <c r="E3982" s="122">
        <f t="shared" si="143"/>
        <v>43.948753462603882</v>
      </c>
      <c r="F3982" s="77">
        <v>2.77</v>
      </c>
      <c r="G3982" s="77">
        <v>0</v>
      </c>
      <c r="H3982" s="77">
        <v>0</v>
      </c>
      <c r="J3982" s="77">
        <f t="shared" si="142"/>
        <v>2.77</v>
      </c>
      <c r="K3982" s="103">
        <v>5.37</v>
      </c>
      <c r="L3982" s="104">
        <v>0.56999999999999995</v>
      </c>
      <c r="M3982" s="105">
        <v>0</v>
      </c>
      <c r="N3982" s="76">
        <f t="shared" si="144"/>
        <v>4.3700000000000223</v>
      </c>
    </row>
    <row r="3983" spans="1:14" x14ac:dyDescent="0.25">
      <c r="A3983" s="100">
        <v>2942</v>
      </c>
      <c r="B3983" s="107">
        <v>36545</v>
      </c>
      <c r="C3983" s="121">
        <v>416.07</v>
      </c>
      <c r="D3983" s="122">
        <v>318.91000000000003</v>
      </c>
      <c r="E3983" s="122">
        <f t="shared" si="143"/>
        <v>44.170360110803323</v>
      </c>
      <c r="F3983" s="77">
        <v>2.71</v>
      </c>
      <c r="G3983" s="77">
        <v>0</v>
      </c>
      <c r="H3983" s="77">
        <v>0</v>
      </c>
      <c r="J3983" s="77">
        <f t="shared" si="142"/>
        <v>2.71</v>
      </c>
      <c r="K3983" s="103">
        <v>5.18</v>
      </c>
      <c r="L3983" s="104">
        <v>0.36</v>
      </c>
      <c r="M3983" s="105">
        <v>0</v>
      </c>
      <c r="N3983" s="76">
        <f t="shared" si="144"/>
        <v>6.1799999999999704</v>
      </c>
    </row>
    <row r="3984" spans="1:14" x14ac:dyDescent="0.25">
      <c r="A3984" s="100">
        <v>2943</v>
      </c>
      <c r="B3984" s="107">
        <v>36546</v>
      </c>
      <c r="C3984" s="121">
        <v>416.26</v>
      </c>
      <c r="D3984" s="122">
        <v>322.38</v>
      </c>
      <c r="E3984" s="122">
        <f t="shared" si="143"/>
        <v>44.65096952908587</v>
      </c>
      <c r="F3984" s="77">
        <v>3</v>
      </c>
      <c r="G3984" s="77">
        <v>0</v>
      </c>
      <c r="H3984" s="77">
        <v>0</v>
      </c>
      <c r="J3984" s="77">
        <f t="shared" si="142"/>
        <v>3</v>
      </c>
      <c r="K3984" s="103">
        <v>4.43</v>
      </c>
      <c r="L3984" s="104">
        <v>0.59</v>
      </c>
      <c r="M3984" s="105">
        <v>0</v>
      </c>
      <c r="N3984" s="76">
        <f t="shared" si="144"/>
        <v>4.4300000000000068</v>
      </c>
    </row>
    <row r="3985" spans="1:14" x14ac:dyDescent="0.25">
      <c r="A3985" s="100">
        <v>2944</v>
      </c>
      <c r="B3985" s="107">
        <v>36547</v>
      </c>
      <c r="C3985" s="121">
        <v>416.37</v>
      </c>
      <c r="D3985" s="122">
        <v>323.81</v>
      </c>
      <c r="E3985" s="122">
        <f t="shared" si="143"/>
        <v>44.849030470914123</v>
      </c>
      <c r="F3985" s="77">
        <v>2.2000000000000002</v>
      </c>
      <c r="G3985" s="77">
        <v>0</v>
      </c>
      <c r="H3985" s="77">
        <v>0</v>
      </c>
      <c r="J3985" s="77">
        <f t="shared" si="142"/>
        <v>2.2000000000000002</v>
      </c>
      <c r="K3985" s="103">
        <v>3.99</v>
      </c>
      <c r="L3985" s="104">
        <v>0.49</v>
      </c>
      <c r="M3985" s="105">
        <v>0</v>
      </c>
      <c r="N3985" s="76">
        <f t="shared" si="144"/>
        <v>3.9900000000000206</v>
      </c>
    </row>
    <row r="3986" spans="1:14" x14ac:dyDescent="0.25">
      <c r="A3986" s="100">
        <v>2945</v>
      </c>
      <c r="B3986" s="107">
        <v>36548</v>
      </c>
      <c r="C3986" s="121">
        <v>416.5</v>
      </c>
      <c r="D3986" s="122">
        <v>325.60000000000002</v>
      </c>
      <c r="E3986" s="122">
        <f t="shared" si="143"/>
        <v>45.096952908587262</v>
      </c>
      <c r="F3986" s="77">
        <v>2.12</v>
      </c>
      <c r="G3986" s="77">
        <v>0</v>
      </c>
      <c r="H3986" s="77">
        <v>0</v>
      </c>
      <c r="J3986" s="77">
        <f t="shared" si="142"/>
        <v>2.12</v>
      </c>
      <c r="K3986" s="103">
        <v>3.42</v>
      </c>
      <c r="L3986" s="104">
        <v>0.46</v>
      </c>
      <c r="M3986" s="105">
        <v>0</v>
      </c>
      <c r="N3986" s="76">
        <f t="shared" si="144"/>
        <v>3.4199999999999546</v>
      </c>
    </row>
    <row r="3987" spans="1:14" x14ac:dyDescent="0.25">
      <c r="A3987" s="100">
        <v>2946</v>
      </c>
      <c r="B3987" s="107">
        <v>36549</v>
      </c>
      <c r="C3987" s="121">
        <v>416.6</v>
      </c>
      <c r="D3987" s="122">
        <v>326.89999999999998</v>
      </c>
      <c r="E3987" s="122">
        <f t="shared" si="143"/>
        <v>45.277008310249307</v>
      </c>
      <c r="F3987" s="77">
        <v>1.43</v>
      </c>
      <c r="G3987" s="77">
        <v>0</v>
      </c>
      <c r="H3987" s="77">
        <v>0</v>
      </c>
      <c r="J3987" s="77">
        <f t="shared" si="142"/>
        <v>1.43</v>
      </c>
      <c r="K3987" s="103">
        <v>3.21</v>
      </c>
      <c r="L3987" s="104">
        <v>0.65</v>
      </c>
      <c r="M3987" s="105">
        <v>0</v>
      </c>
      <c r="N3987" s="76">
        <f t="shared" si="144"/>
        <v>2.2100000000000293</v>
      </c>
    </row>
    <row r="3988" spans="1:14" x14ac:dyDescent="0.25">
      <c r="A3988" s="100">
        <v>2947</v>
      </c>
      <c r="B3988" s="107">
        <v>36550</v>
      </c>
      <c r="C3988" s="121">
        <v>416.66</v>
      </c>
      <c r="D3988" s="122">
        <v>327.68</v>
      </c>
      <c r="E3988" s="122">
        <f t="shared" si="143"/>
        <v>45.385041551246545</v>
      </c>
      <c r="F3988" s="77">
        <v>3.12</v>
      </c>
      <c r="G3988" s="77">
        <v>0</v>
      </c>
      <c r="H3988" s="77">
        <v>0</v>
      </c>
      <c r="J3988" s="77">
        <f t="shared" si="142"/>
        <v>3.12</v>
      </c>
      <c r="K3988" s="103">
        <v>2.08</v>
      </c>
      <c r="L3988" s="104">
        <v>0.89</v>
      </c>
      <c r="M3988" s="105">
        <v>0</v>
      </c>
      <c r="N3988" s="76">
        <f t="shared" si="144"/>
        <v>2.0799999999999796</v>
      </c>
    </row>
    <row r="3989" spans="1:14" x14ac:dyDescent="0.25">
      <c r="A3989" s="100">
        <v>2948</v>
      </c>
      <c r="B3989" s="107">
        <v>36551</v>
      </c>
      <c r="C3989" s="121">
        <v>416.58</v>
      </c>
      <c r="D3989" s="122">
        <v>326.64</v>
      </c>
      <c r="E3989" s="122">
        <f t="shared" si="143"/>
        <v>45.240997229916893</v>
      </c>
      <c r="F3989" s="77">
        <v>2.5</v>
      </c>
      <c r="G3989" s="77">
        <v>0</v>
      </c>
      <c r="H3989" s="77">
        <v>0</v>
      </c>
      <c r="J3989" s="77">
        <f t="shared" si="142"/>
        <v>2.5</v>
      </c>
      <c r="K3989" s="103">
        <v>1.46</v>
      </c>
      <c r="L3989" s="104">
        <v>0.8</v>
      </c>
      <c r="M3989" s="105">
        <v>0</v>
      </c>
      <c r="N3989" s="76">
        <f t="shared" si="144"/>
        <v>1.4600000000000364</v>
      </c>
    </row>
    <row r="3990" spans="1:14" x14ac:dyDescent="0.25">
      <c r="A3990" s="100">
        <v>2949</v>
      </c>
      <c r="B3990" s="107">
        <v>36552</v>
      </c>
      <c r="C3990" s="121">
        <v>416.5</v>
      </c>
      <c r="D3990" s="122">
        <v>325.60000000000002</v>
      </c>
      <c r="E3990" s="122">
        <f t="shared" si="143"/>
        <v>45.096952908587262</v>
      </c>
      <c r="F3990" s="77">
        <v>1.2</v>
      </c>
      <c r="G3990" s="77">
        <v>0</v>
      </c>
      <c r="H3990" s="77">
        <v>0</v>
      </c>
      <c r="J3990" s="77">
        <f t="shared" si="142"/>
        <v>1.2</v>
      </c>
      <c r="K3990" s="103">
        <v>0.64</v>
      </c>
      <c r="L3990" s="104">
        <v>0.52</v>
      </c>
      <c r="M3990" s="105">
        <v>3.4</v>
      </c>
      <c r="N3990" s="76">
        <f t="shared" si="144"/>
        <v>0.63999999999999768</v>
      </c>
    </row>
    <row r="3991" spans="1:14" x14ac:dyDescent="0.25">
      <c r="A3991" s="100">
        <v>2950</v>
      </c>
      <c r="B3991" s="107">
        <v>36553</v>
      </c>
      <c r="C3991" s="121">
        <v>416.46</v>
      </c>
      <c r="D3991" s="122">
        <v>325.04000000000002</v>
      </c>
      <c r="E3991" s="122">
        <f t="shared" si="143"/>
        <v>45.019390581717452</v>
      </c>
      <c r="F3991" s="77">
        <v>1.86</v>
      </c>
      <c r="G3991" s="77">
        <v>0</v>
      </c>
      <c r="H3991" s="77">
        <v>0</v>
      </c>
      <c r="J3991" s="77">
        <f t="shared" si="142"/>
        <v>1.86</v>
      </c>
      <c r="K3991" s="103">
        <v>1.58</v>
      </c>
      <c r="L3991" s="104">
        <v>0.8</v>
      </c>
      <c r="M3991" s="105">
        <v>19.5</v>
      </c>
      <c r="N3991" s="76">
        <f t="shared" si="144"/>
        <v>1.5799999999999705</v>
      </c>
    </row>
    <row r="3992" spans="1:14" x14ac:dyDescent="0.25">
      <c r="A3992" s="100">
        <v>2951</v>
      </c>
      <c r="B3992" s="107">
        <v>36554</v>
      </c>
      <c r="C3992" s="121">
        <v>416.44</v>
      </c>
      <c r="D3992" s="122">
        <v>324.76</v>
      </c>
      <c r="E3992" s="122">
        <f t="shared" si="143"/>
        <v>44.980609418282548</v>
      </c>
      <c r="F3992" s="77">
        <v>1.52</v>
      </c>
      <c r="G3992" s="77">
        <v>0</v>
      </c>
      <c r="H3992" s="77">
        <v>0</v>
      </c>
      <c r="J3992" s="77">
        <f t="shared" si="142"/>
        <v>1.52</v>
      </c>
      <c r="K3992" s="103">
        <v>5.94</v>
      </c>
      <c r="L3992" s="104">
        <v>0.64</v>
      </c>
      <c r="M3992" s="105">
        <v>28.6</v>
      </c>
      <c r="N3992" s="76">
        <f t="shared" si="144"/>
        <v>0.94000000000001593</v>
      </c>
    </row>
    <row r="3993" spans="1:14" x14ac:dyDescent="0.25">
      <c r="A3993" s="100">
        <v>2952</v>
      </c>
      <c r="B3993" s="107">
        <v>36555</v>
      </c>
      <c r="C3993" s="121">
        <v>416.77</v>
      </c>
      <c r="D3993" s="122">
        <v>324.18</v>
      </c>
      <c r="E3993" s="122">
        <f t="shared" si="143"/>
        <v>44.900277008310255</v>
      </c>
      <c r="F3993" s="77">
        <v>1.37</v>
      </c>
      <c r="G3993" s="77">
        <v>0</v>
      </c>
      <c r="H3993" s="77">
        <v>0</v>
      </c>
      <c r="J3993" s="77">
        <f t="shared" si="142"/>
        <v>1.37</v>
      </c>
      <c r="K3993" s="103">
        <v>5.09</v>
      </c>
      <c r="L3993" s="104">
        <v>0.59</v>
      </c>
      <c r="M3993" s="105">
        <v>7.1</v>
      </c>
      <c r="N3993" s="76">
        <f t="shared" si="144"/>
        <v>10.089999999999971</v>
      </c>
    </row>
    <row r="3994" spans="1:14" x14ac:dyDescent="0.25">
      <c r="A3994" s="100">
        <v>2953</v>
      </c>
      <c r="B3994" s="107">
        <v>36556</v>
      </c>
      <c r="C3994" s="121">
        <v>417.05</v>
      </c>
      <c r="D3994" s="122">
        <v>332.9</v>
      </c>
      <c r="E3994" s="122">
        <f t="shared" si="143"/>
        <v>46.108033240997223</v>
      </c>
      <c r="F3994" s="77">
        <v>1.47</v>
      </c>
      <c r="G3994" s="77">
        <v>0</v>
      </c>
      <c r="H3994" s="77">
        <v>0</v>
      </c>
      <c r="J3994" s="77">
        <f t="shared" si="142"/>
        <v>1.47</v>
      </c>
      <c r="K3994" s="103">
        <v>2.11</v>
      </c>
      <c r="L3994" s="104">
        <v>0.91</v>
      </c>
      <c r="M3994" s="105">
        <v>0</v>
      </c>
      <c r="N3994" s="76">
        <f t="shared" si="144"/>
        <v>1.6100000000000432</v>
      </c>
    </row>
    <row r="3995" spans="1:14" x14ac:dyDescent="0.25">
      <c r="A3995" s="100">
        <v>2954</v>
      </c>
      <c r="B3995" s="107">
        <v>36557</v>
      </c>
      <c r="C3995" s="121">
        <v>417.06</v>
      </c>
      <c r="D3995" s="122">
        <v>333.04</v>
      </c>
      <c r="E3995" s="122">
        <f t="shared" si="143"/>
        <v>46.12742382271469</v>
      </c>
      <c r="F3995" s="77">
        <v>2.88</v>
      </c>
      <c r="G3995" s="77">
        <v>0</v>
      </c>
      <c r="H3995" s="77">
        <v>0</v>
      </c>
      <c r="J3995" s="77">
        <f t="shared" si="142"/>
        <v>2.88</v>
      </c>
      <c r="K3995" s="103">
        <v>2.1800000000000002</v>
      </c>
      <c r="L3995" s="104">
        <v>1.25</v>
      </c>
      <c r="M3995" s="105">
        <v>18.2</v>
      </c>
      <c r="N3995" s="76">
        <f t="shared" si="144"/>
        <v>2.1799999999999544</v>
      </c>
    </row>
    <row r="3996" spans="1:14" x14ac:dyDescent="0.25">
      <c r="A3996" s="100">
        <v>2955</v>
      </c>
      <c r="B3996" s="107">
        <v>36558</v>
      </c>
      <c r="C3996" s="121">
        <v>417.01</v>
      </c>
      <c r="D3996" s="122">
        <v>332.34</v>
      </c>
      <c r="E3996" s="122">
        <f t="shared" si="143"/>
        <v>46.03047091412742</v>
      </c>
      <c r="F3996" s="77">
        <v>2.19</v>
      </c>
      <c r="G3996" s="77">
        <v>0</v>
      </c>
      <c r="H3996" s="77">
        <v>0</v>
      </c>
      <c r="J3996" s="77">
        <f t="shared" si="142"/>
        <v>2.19</v>
      </c>
      <c r="K3996" s="103">
        <v>8.81</v>
      </c>
      <c r="L3996" s="104">
        <v>0.96</v>
      </c>
      <c r="M3996" s="105">
        <v>23.3</v>
      </c>
      <c r="N3996" s="76">
        <f t="shared" si="144"/>
        <v>8.8100000000000041</v>
      </c>
    </row>
    <row r="3997" spans="1:14" x14ac:dyDescent="0.25">
      <c r="A3997" s="100">
        <v>2956</v>
      </c>
      <c r="B3997" s="107">
        <v>36559</v>
      </c>
      <c r="C3997" s="121">
        <v>417.49</v>
      </c>
      <c r="D3997" s="122">
        <v>338.96</v>
      </c>
      <c r="E3997" s="122">
        <f t="shared" si="143"/>
        <v>46.94736842105263</v>
      </c>
      <c r="F3997" s="77">
        <v>3.47</v>
      </c>
      <c r="G3997" s="77">
        <v>0</v>
      </c>
      <c r="H3997" s="77">
        <v>0</v>
      </c>
      <c r="J3997" s="77">
        <f t="shared" si="142"/>
        <v>3.47</v>
      </c>
      <c r="K3997" s="103">
        <v>8.69</v>
      </c>
      <c r="L3997" s="104">
        <v>2.2200000000000002</v>
      </c>
      <c r="M3997" s="105">
        <v>2.8</v>
      </c>
      <c r="N3997" s="76">
        <f t="shared" si="144"/>
        <v>8.6900000000000279</v>
      </c>
    </row>
    <row r="3998" spans="1:14" x14ac:dyDescent="0.25">
      <c r="A3998" s="100">
        <v>2957</v>
      </c>
      <c r="B3998" s="107">
        <v>36560</v>
      </c>
      <c r="C3998" s="121">
        <v>417.87</v>
      </c>
      <c r="D3998" s="122">
        <v>344.18</v>
      </c>
      <c r="E3998" s="122">
        <f t="shared" si="143"/>
        <v>47.670360110803323</v>
      </c>
      <c r="F3998" s="77">
        <v>2.68</v>
      </c>
      <c r="G3998" s="77">
        <v>0</v>
      </c>
      <c r="H3998" s="77">
        <v>0</v>
      </c>
      <c r="J3998" s="77">
        <f t="shared" si="142"/>
        <v>2.68</v>
      </c>
      <c r="K3998" s="103">
        <v>4.78</v>
      </c>
      <c r="L3998" s="104">
        <v>1.19</v>
      </c>
      <c r="M3998" s="105">
        <v>1.8</v>
      </c>
      <c r="N3998" s="76">
        <f t="shared" si="144"/>
        <v>4.7799999999999656</v>
      </c>
    </row>
    <row r="3999" spans="1:14" x14ac:dyDescent="0.25">
      <c r="A3999" s="100">
        <v>2958</v>
      </c>
      <c r="B3999" s="107">
        <v>36561</v>
      </c>
      <c r="C3999" s="121">
        <v>418.02</v>
      </c>
      <c r="D3999" s="122">
        <v>346.28</v>
      </c>
      <c r="E3999" s="122">
        <f t="shared" si="143"/>
        <v>47.961218836565095</v>
      </c>
      <c r="F3999" s="77">
        <v>3.52</v>
      </c>
      <c r="G3999" s="77">
        <v>0</v>
      </c>
      <c r="H3999" s="77">
        <v>0</v>
      </c>
      <c r="J3999" s="77">
        <f t="shared" si="142"/>
        <v>3.52</v>
      </c>
      <c r="K3999" s="103">
        <v>6.44</v>
      </c>
      <c r="L3999" s="104">
        <v>1.46</v>
      </c>
      <c r="M3999" s="105">
        <v>0</v>
      </c>
      <c r="N3999" s="76">
        <f t="shared" si="144"/>
        <v>6.4600000000000541</v>
      </c>
    </row>
    <row r="4000" spans="1:14" x14ac:dyDescent="0.25">
      <c r="A4000" s="100">
        <v>2959</v>
      </c>
      <c r="B4000" s="107">
        <v>36562</v>
      </c>
      <c r="C4000" s="121">
        <v>418.23</v>
      </c>
      <c r="D4000" s="122">
        <v>349.22</v>
      </c>
      <c r="E4000" s="122">
        <f t="shared" si="143"/>
        <v>48.368421052631582</v>
      </c>
      <c r="F4000" s="77">
        <v>2.09</v>
      </c>
      <c r="G4000" s="77">
        <v>0</v>
      </c>
      <c r="H4000" s="77">
        <v>0</v>
      </c>
      <c r="J4000" s="77">
        <f t="shared" si="142"/>
        <v>2.09</v>
      </c>
      <c r="K4000" s="103">
        <v>5.59</v>
      </c>
      <c r="L4000" s="104">
        <v>1.95</v>
      </c>
      <c r="M4000" s="105">
        <v>65</v>
      </c>
      <c r="N4000" s="76">
        <f t="shared" si="144"/>
        <v>5.59</v>
      </c>
    </row>
    <row r="4001" spans="1:14" x14ac:dyDescent="0.25">
      <c r="A4001" s="100">
        <v>2960</v>
      </c>
      <c r="B4001" s="107">
        <v>36563</v>
      </c>
      <c r="C4001" s="121">
        <v>418.48</v>
      </c>
      <c r="D4001" s="122">
        <v>352.72</v>
      </c>
      <c r="E4001" s="122">
        <f t="shared" si="143"/>
        <v>48.853185595567872</v>
      </c>
      <c r="F4001" s="77">
        <v>5.33</v>
      </c>
      <c r="G4001" s="77">
        <v>0</v>
      </c>
      <c r="H4001" s="77">
        <v>0</v>
      </c>
      <c r="J4001" s="77">
        <f t="shared" si="142"/>
        <v>5.33</v>
      </c>
      <c r="K4001" s="103">
        <v>9.31</v>
      </c>
      <c r="L4001" s="104">
        <v>2.66</v>
      </c>
      <c r="M4001" s="105">
        <v>25.4</v>
      </c>
      <c r="N4001" s="76">
        <f t="shared" si="144"/>
        <v>9.33</v>
      </c>
    </row>
    <row r="4002" spans="1:14" x14ac:dyDescent="0.25">
      <c r="A4002" s="100">
        <v>2961</v>
      </c>
      <c r="B4002" s="107">
        <v>36564</v>
      </c>
      <c r="C4002" s="121">
        <v>418.76</v>
      </c>
      <c r="D4002" s="122">
        <v>356.72</v>
      </c>
      <c r="E4002" s="122">
        <f t="shared" si="143"/>
        <v>49.407202216066487</v>
      </c>
      <c r="F4002" s="77">
        <v>4.21</v>
      </c>
      <c r="G4002" s="77">
        <v>0</v>
      </c>
      <c r="H4002" s="77">
        <v>0</v>
      </c>
      <c r="J4002" s="77">
        <f t="shared" si="142"/>
        <v>4.21</v>
      </c>
      <c r="K4002" s="103">
        <v>7.74</v>
      </c>
      <c r="L4002" s="104">
        <v>2.1</v>
      </c>
      <c r="M4002" s="105">
        <v>0</v>
      </c>
      <c r="N4002" s="76">
        <f t="shared" si="144"/>
        <v>7.7399999999999727</v>
      </c>
    </row>
    <row r="4003" spans="1:14" x14ac:dyDescent="0.25">
      <c r="A4003" s="100">
        <v>2962</v>
      </c>
      <c r="B4003" s="107">
        <v>36565</v>
      </c>
      <c r="C4003" s="121">
        <v>419.01</v>
      </c>
      <c r="D4003" s="122">
        <v>360.25</v>
      </c>
      <c r="E4003" s="122">
        <f t="shared" si="143"/>
        <v>49.896121883656505</v>
      </c>
      <c r="F4003" s="77">
        <v>3.4</v>
      </c>
      <c r="G4003" s="77">
        <v>0</v>
      </c>
      <c r="H4003" s="77">
        <v>0</v>
      </c>
      <c r="J4003" s="77">
        <f t="shared" si="142"/>
        <v>3.4</v>
      </c>
      <c r="K4003" s="103">
        <v>5.75</v>
      </c>
      <c r="L4003" s="104">
        <v>1.81</v>
      </c>
      <c r="M4003" s="105">
        <v>0</v>
      </c>
      <c r="N4003" s="76">
        <f t="shared" si="144"/>
        <v>5.7500000000000231</v>
      </c>
    </row>
    <row r="4004" spans="1:14" x14ac:dyDescent="0.25">
      <c r="A4004" s="100">
        <v>2963</v>
      </c>
      <c r="B4004" s="107">
        <v>36566</v>
      </c>
      <c r="C4004" s="121">
        <v>419.17</v>
      </c>
      <c r="D4004" s="122">
        <v>362.6</v>
      </c>
      <c r="E4004" s="122">
        <f t="shared" si="143"/>
        <v>50.221606648199447</v>
      </c>
      <c r="F4004" s="77">
        <v>3.29</v>
      </c>
      <c r="G4004" s="77">
        <v>0</v>
      </c>
      <c r="H4004" s="77">
        <v>0</v>
      </c>
      <c r="J4004" s="77">
        <f t="shared" si="142"/>
        <v>3.29</v>
      </c>
      <c r="K4004" s="103">
        <v>3.58</v>
      </c>
      <c r="L4004" s="104">
        <v>1.87</v>
      </c>
      <c r="M4004" s="105">
        <v>0</v>
      </c>
      <c r="N4004" s="76">
        <f t="shared" si="144"/>
        <v>3.5799999999999637</v>
      </c>
    </row>
    <row r="4005" spans="1:14" x14ac:dyDescent="0.25">
      <c r="A4005" s="100">
        <v>2964</v>
      </c>
      <c r="B4005" s="107">
        <v>36567</v>
      </c>
      <c r="C4005" s="121">
        <v>419.19</v>
      </c>
      <c r="D4005" s="122">
        <v>362.89</v>
      </c>
      <c r="E4005" s="122">
        <f t="shared" si="143"/>
        <v>50.26177285318559</v>
      </c>
      <c r="F4005" s="77">
        <v>3.07</v>
      </c>
      <c r="G4005" s="77">
        <v>0</v>
      </c>
      <c r="H4005" s="77">
        <v>0</v>
      </c>
      <c r="J4005" s="77">
        <f t="shared" si="142"/>
        <v>3.07</v>
      </c>
      <c r="K4005" s="103">
        <v>4.4000000000000004</v>
      </c>
      <c r="L4005" s="104">
        <v>1.56</v>
      </c>
      <c r="M4005" s="105">
        <v>0</v>
      </c>
      <c r="N4005" s="76">
        <f t="shared" si="144"/>
        <v>4.4000000000000412</v>
      </c>
    </row>
    <row r="4006" spans="1:14" x14ac:dyDescent="0.25">
      <c r="A4006" s="100">
        <v>2965</v>
      </c>
      <c r="B4006" s="107">
        <v>36568</v>
      </c>
      <c r="C4006" s="121">
        <v>419.28</v>
      </c>
      <c r="D4006" s="122">
        <v>364.22</v>
      </c>
      <c r="E4006" s="122">
        <f t="shared" si="143"/>
        <v>50.445983379501392</v>
      </c>
      <c r="F4006" s="77">
        <v>3.2</v>
      </c>
      <c r="G4006" s="77">
        <v>0</v>
      </c>
      <c r="H4006" s="77">
        <v>0</v>
      </c>
      <c r="J4006" s="77">
        <f t="shared" si="142"/>
        <v>3.2</v>
      </c>
      <c r="K4006" s="103">
        <v>2.17</v>
      </c>
      <c r="L4006" s="104">
        <v>1.7</v>
      </c>
      <c r="M4006" s="105">
        <v>0</v>
      </c>
      <c r="N4006" s="76">
        <f t="shared" si="144"/>
        <v>2.1699999999999706</v>
      </c>
    </row>
    <row r="4007" spans="1:14" x14ac:dyDescent="0.25">
      <c r="A4007" s="100">
        <v>2966</v>
      </c>
      <c r="B4007" s="107">
        <v>36569</v>
      </c>
      <c r="C4007" s="121">
        <v>419.21</v>
      </c>
      <c r="D4007" s="122">
        <v>363.19</v>
      </c>
      <c r="E4007" s="122">
        <f t="shared" si="143"/>
        <v>50.303324099722992</v>
      </c>
      <c r="F4007" s="77">
        <v>2.4</v>
      </c>
      <c r="G4007" s="77">
        <v>0</v>
      </c>
      <c r="H4007" s="77">
        <v>0</v>
      </c>
      <c r="J4007" s="77">
        <f t="shared" si="142"/>
        <v>2.4</v>
      </c>
      <c r="K4007" s="103">
        <v>0.93</v>
      </c>
      <c r="L4007" s="104">
        <v>1.47</v>
      </c>
      <c r="M4007" s="105">
        <v>0</v>
      </c>
      <c r="N4007" s="76">
        <f t="shared" si="144"/>
        <v>0.93000000000002947</v>
      </c>
    </row>
    <row r="4008" spans="1:14" x14ac:dyDescent="0.25">
      <c r="A4008" s="100">
        <v>2967</v>
      </c>
      <c r="B4008" s="107">
        <v>36570</v>
      </c>
      <c r="C4008" s="121">
        <v>419.11</v>
      </c>
      <c r="D4008" s="122">
        <v>361.72</v>
      </c>
      <c r="E4008" s="122">
        <f t="shared" si="143"/>
        <v>50.099722991689752</v>
      </c>
      <c r="F4008" s="77">
        <v>3.72</v>
      </c>
      <c r="G4008" s="77">
        <v>0</v>
      </c>
      <c r="H4008" s="77">
        <v>0</v>
      </c>
      <c r="J4008" s="77">
        <f t="shared" si="142"/>
        <v>3.72</v>
      </c>
      <c r="K4008" s="103">
        <v>0.96</v>
      </c>
      <c r="L4008" s="104">
        <v>1.05</v>
      </c>
      <c r="M4008" s="105">
        <v>0</v>
      </c>
      <c r="N4008" s="76">
        <f t="shared" si="144"/>
        <v>1.9599999999999524</v>
      </c>
    </row>
    <row r="4009" spans="1:14" x14ac:dyDescent="0.25">
      <c r="A4009" s="100">
        <v>2968</v>
      </c>
      <c r="B4009" s="107">
        <v>36571</v>
      </c>
      <c r="C4009" s="121">
        <v>418.99</v>
      </c>
      <c r="D4009" s="122">
        <v>359.96</v>
      </c>
      <c r="E4009" s="122">
        <f t="shared" si="143"/>
        <v>49.855955678670355</v>
      </c>
      <c r="F4009" s="77">
        <v>3.33</v>
      </c>
      <c r="G4009" s="77">
        <v>0</v>
      </c>
      <c r="H4009" s="77">
        <v>0</v>
      </c>
      <c r="J4009" s="77">
        <f t="shared" si="142"/>
        <v>3.33</v>
      </c>
      <c r="K4009" s="103">
        <v>0.91</v>
      </c>
      <c r="L4009" s="104">
        <v>1.71</v>
      </c>
      <c r="M4009" s="105">
        <v>0</v>
      </c>
      <c r="N4009" s="76">
        <f t="shared" si="144"/>
        <v>3.910000000000041</v>
      </c>
    </row>
    <row r="4010" spans="1:14" x14ac:dyDescent="0.25">
      <c r="A4010" s="100">
        <v>2969</v>
      </c>
      <c r="B4010" s="107">
        <v>36572</v>
      </c>
      <c r="C4010" s="121">
        <v>419.03</v>
      </c>
      <c r="D4010" s="122">
        <v>360.54</v>
      </c>
      <c r="E4010" s="122">
        <f t="shared" si="143"/>
        <v>49.936288088642662</v>
      </c>
      <c r="F4010" s="77">
        <v>2.9</v>
      </c>
      <c r="G4010" s="77">
        <v>0</v>
      </c>
      <c r="H4010" s="77">
        <v>0</v>
      </c>
      <c r="J4010" s="77">
        <f t="shared" si="142"/>
        <v>2.9</v>
      </c>
      <c r="K4010" s="103">
        <v>4.22</v>
      </c>
      <c r="L4010" s="104">
        <v>1.57</v>
      </c>
      <c r="M4010" s="105">
        <v>0</v>
      </c>
      <c r="N4010" s="76">
        <f t="shared" si="144"/>
        <v>4.2199999999999935</v>
      </c>
    </row>
    <row r="4011" spans="1:14" x14ac:dyDescent="0.25">
      <c r="A4011" s="100">
        <v>2970</v>
      </c>
      <c r="B4011" s="107">
        <v>36573</v>
      </c>
      <c r="C4011" s="121">
        <v>419.13</v>
      </c>
      <c r="D4011" s="122">
        <v>361.86</v>
      </c>
      <c r="E4011" s="122">
        <f t="shared" si="143"/>
        <v>50.119113573407205</v>
      </c>
      <c r="F4011" s="77">
        <v>3.54</v>
      </c>
      <c r="G4011" s="77">
        <v>0</v>
      </c>
      <c r="H4011" s="77">
        <v>0</v>
      </c>
      <c r="J4011" s="77">
        <f t="shared" si="142"/>
        <v>3.54</v>
      </c>
      <c r="K4011" s="103">
        <v>0.51</v>
      </c>
      <c r="L4011" s="104">
        <v>1.9</v>
      </c>
      <c r="M4011" s="105">
        <v>0</v>
      </c>
      <c r="N4011" s="76">
        <f t="shared" si="144"/>
        <v>0.50999999999997048</v>
      </c>
    </row>
    <row r="4012" spans="1:14" x14ac:dyDescent="0.25">
      <c r="A4012" s="100">
        <v>2971</v>
      </c>
      <c r="B4012" s="107">
        <v>36574</v>
      </c>
      <c r="C4012" s="121">
        <v>418.91</v>
      </c>
      <c r="D4012" s="122">
        <v>358.83</v>
      </c>
      <c r="E4012" s="122">
        <f t="shared" si="143"/>
        <v>49.699445983379498</v>
      </c>
      <c r="F4012" s="77">
        <v>3.56</v>
      </c>
      <c r="G4012" s="77">
        <v>0</v>
      </c>
      <c r="H4012" s="77">
        <v>0</v>
      </c>
      <c r="J4012" s="77">
        <f t="shared" si="142"/>
        <v>3.56</v>
      </c>
      <c r="K4012" s="103">
        <v>3.28</v>
      </c>
      <c r="L4012" s="104">
        <v>1.9</v>
      </c>
      <c r="M4012" s="105">
        <v>2</v>
      </c>
      <c r="N4012" s="76">
        <f t="shared" si="144"/>
        <v>3.2599999999999887</v>
      </c>
    </row>
    <row r="4013" spans="1:14" x14ac:dyDescent="0.25">
      <c r="A4013" s="100">
        <v>2972</v>
      </c>
      <c r="B4013" s="107">
        <v>36575</v>
      </c>
      <c r="C4013" s="121">
        <v>418.89</v>
      </c>
      <c r="D4013" s="122">
        <v>358.53</v>
      </c>
      <c r="E4013" s="122">
        <f t="shared" si="143"/>
        <v>49.657894736842103</v>
      </c>
      <c r="F4013" s="77">
        <v>2.35</v>
      </c>
      <c r="G4013" s="77">
        <v>0</v>
      </c>
      <c r="H4013" s="77">
        <v>0</v>
      </c>
      <c r="J4013" s="77">
        <f t="shared" si="142"/>
        <v>2.35</v>
      </c>
      <c r="K4013" s="103">
        <v>1.36</v>
      </c>
      <c r="L4013" s="104">
        <v>1.46</v>
      </c>
      <c r="M4013" s="105">
        <v>0</v>
      </c>
      <c r="N4013" s="76">
        <f t="shared" si="144"/>
        <v>1.3800000000000296</v>
      </c>
    </row>
    <row r="4014" spans="1:14" x14ac:dyDescent="0.25">
      <c r="A4014" s="100">
        <v>2973</v>
      </c>
      <c r="B4014" s="107">
        <v>36576</v>
      </c>
      <c r="C4014" s="121">
        <v>418.82</v>
      </c>
      <c r="D4014" s="122">
        <v>357.56</v>
      </c>
      <c r="E4014" s="122">
        <f t="shared" si="143"/>
        <v>49.523545706371195</v>
      </c>
      <c r="F4014" s="77">
        <v>3.23</v>
      </c>
      <c r="G4014" s="77">
        <v>0</v>
      </c>
      <c r="H4014" s="77">
        <v>0</v>
      </c>
      <c r="J4014" s="77">
        <f t="shared" si="142"/>
        <v>3.23</v>
      </c>
      <c r="K4014" s="103">
        <v>1.82</v>
      </c>
      <c r="L4014" s="104">
        <v>1.81</v>
      </c>
      <c r="M4014" s="105">
        <v>0</v>
      </c>
      <c r="N4014" s="76">
        <f t="shared" si="144"/>
        <v>1.819999999999975</v>
      </c>
    </row>
    <row r="4015" spans="1:14" x14ac:dyDescent="0.25">
      <c r="A4015" s="100">
        <v>2974</v>
      </c>
      <c r="B4015" s="107">
        <v>36577</v>
      </c>
      <c r="C4015" s="121">
        <v>418.72</v>
      </c>
      <c r="D4015" s="122">
        <v>356.15</v>
      </c>
      <c r="E4015" s="122">
        <f t="shared" si="143"/>
        <v>49.328254847645425</v>
      </c>
      <c r="F4015" s="77">
        <v>3.61</v>
      </c>
      <c r="G4015" s="77">
        <v>0</v>
      </c>
      <c r="H4015" s="77">
        <v>0</v>
      </c>
      <c r="J4015" s="77">
        <f t="shared" si="142"/>
        <v>3.61</v>
      </c>
      <c r="K4015" s="103">
        <v>4.74</v>
      </c>
      <c r="L4015" s="104">
        <v>1.97</v>
      </c>
      <c r="M4015" s="105">
        <v>16</v>
      </c>
      <c r="N4015" s="76">
        <f t="shared" si="144"/>
        <v>4.7399999999999949</v>
      </c>
    </row>
    <row r="4016" spans="1:14" x14ac:dyDescent="0.25">
      <c r="A4016" s="100">
        <v>2975</v>
      </c>
      <c r="B4016" s="107">
        <v>36578</v>
      </c>
      <c r="C4016" s="121">
        <v>418.8</v>
      </c>
      <c r="D4016" s="122">
        <v>357.28</v>
      </c>
      <c r="E4016" s="122">
        <f t="shared" si="143"/>
        <v>49.484764542936283</v>
      </c>
      <c r="F4016" s="77">
        <v>3.69</v>
      </c>
      <c r="G4016" s="77">
        <v>0</v>
      </c>
      <c r="H4016" s="77">
        <v>0</v>
      </c>
      <c r="J4016" s="77">
        <f t="shared" si="142"/>
        <v>3.69</v>
      </c>
      <c r="K4016" s="103">
        <v>4.1500000000000004</v>
      </c>
      <c r="L4016" s="104">
        <v>2</v>
      </c>
      <c r="M4016" s="105">
        <v>69.8</v>
      </c>
      <c r="N4016" s="76">
        <f t="shared" si="144"/>
        <v>14.150000000000036</v>
      </c>
    </row>
    <row r="4017" spans="1:14" x14ac:dyDescent="0.25">
      <c r="A4017" s="100">
        <v>2976</v>
      </c>
      <c r="B4017" s="107">
        <v>36579</v>
      </c>
      <c r="C4017" s="121">
        <v>419.52</v>
      </c>
      <c r="D4017" s="122">
        <v>367.74</v>
      </c>
      <c r="E4017" s="122">
        <f t="shared" si="143"/>
        <v>50.933518005540165</v>
      </c>
      <c r="F4017" s="77">
        <v>3.59</v>
      </c>
      <c r="G4017" s="77">
        <v>0</v>
      </c>
      <c r="H4017" s="77">
        <v>0</v>
      </c>
      <c r="J4017" s="77">
        <f t="shared" si="142"/>
        <v>3.59</v>
      </c>
      <c r="K4017" s="103">
        <v>10.36</v>
      </c>
      <c r="L4017" s="104">
        <v>2.04</v>
      </c>
      <c r="M4017" s="105">
        <v>8.5</v>
      </c>
      <c r="N4017" s="76">
        <f t="shared" si="144"/>
        <v>10.419999999999984</v>
      </c>
    </row>
    <row r="4018" spans="1:14" x14ac:dyDescent="0.25">
      <c r="A4018" s="100">
        <v>2977</v>
      </c>
      <c r="B4018" s="107">
        <v>36580</v>
      </c>
      <c r="C4018" s="121">
        <v>419.98</v>
      </c>
      <c r="D4018" s="122">
        <v>374.57</v>
      </c>
      <c r="E4018" s="122">
        <f t="shared" si="143"/>
        <v>51.87950138504155</v>
      </c>
      <c r="F4018" s="77">
        <v>3</v>
      </c>
      <c r="G4018" s="77">
        <v>0</v>
      </c>
      <c r="H4018" s="77">
        <v>0</v>
      </c>
      <c r="J4018" s="77">
        <f t="shared" si="142"/>
        <v>3</v>
      </c>
      <c r="K4018" s="103">
        <v>7.04</v>
      </c>
      <c r="L4018" s="104">
        <v>1.56</v>
      </c>
      <c r="M4018" s="105">
        <v>0</v>
      </c>
      <c r="N4018" s="76">
        <f t="shared" si="144"/>
        <v>6.9800000000000182</v>
      </c>
    </row>
    <row r="4019" spans="1:14" x14ac:dyDescent="0.25">
      <c r="A4019" s="100">
        <v>2978</v>
      </c>
      <c r="B4019" s="107">
        <v>36581</v>
      </c>
      <c r="C4019" s="121">
        <v>420.25</v>
      </c>
      <c r="D4019" s="122">
        <v>378.55</v>
      </c>
      <c r="E4019" s="122">
        <f t="shared" si="143"/>
        <v>52.430747922437668</v>
      </c>
      <c r="F4019" s="77">
        <v>3.45</v>
      </c>
      <c r="G4019" s="77">
        <v>0</v>
      </c>
      <c r="H4019" s="77">
        <v>0</v>
      </c>
      <c r="J4019" s="77">
        <f t="shared" si="142"/>
        <v>3.45</v>
      </c>
      <c r="K4019" s="103">
        <v>5.0999999999999996</v>
      </c>
      <c r="L4019" s="104">
        <v>2.34</v>
      </c>
      <c r="M4019" s="105">
        <v>0</v>
      </c>
      <c r="N4019" s="76">
        <f t="shared" si="144"/>
        <v>5.0999999999999774</v>
      </c>
    </row>
    <row r="4020" spans="1:14" x14ac:dyDescent="0.25">
      <c r="A4020" s="100">
        <v>2979</v>
      </c>
      <c r="B4020" s="107">
        <v>36582</v>
      </c>
      <c r="C4020" s="121">
        <v>420.36</v>
      </c>
      <c r="D4020" s="122">
        <v>380.2</v>
      </c>
      <c r="E4020" s="122">
        <f t="shared" si="143"/>
        <v>52.659279778393355</v>
      </c>
      <c r="F4020" s="77">
        <v>4.3099999999999996</v>
      </c>
      <c r="G4020" s="77">
        <v>0</v>
      </c>
      <c r="H4020" s="77">
        <v>0</v>
      </c>
      <c r="J4020" s="77">
        <f t="shared" si="142"/>
        <v>4.3099999999999996</v>
      </c>
      <c r="K4020" s="103">
        <v>3.26</v>
      </c>
      <c r="L4020" s="104">
        <v>1.95</v>
      </c>
      <c r="M4020" s="105">
        <v>0</v>
      </c>
      <c r="N4020" s="76">
        <f t="shared" si="144"/>
        <v>3.4000000000000314</v>
      </c>
    </row>
    <row r="4021" spans="1:14" x14ac:dyDescent="0.25">
      <c r="A4021" s="100">
        <v>2980</v>
      </c>
      <c r="B4021" s="107">
        <v>36583</v>
      </c>
      <c r="C4021" s="121">
        <v>420.29</v>
      </c>
      <c r="D4021" s="122">
        <v>379.29</v>
      </c>
      <c r="E4021" s="122">
        <f t="shared" si="143"/>
        <v>52.533240997229925</v>
      </c>
      <c r="F4021" s="77">
        <v>2.73</v>
      </c>
      <c r="G4021" s="77">
        <v>0</v>
      </c>
      <c r="H4021" s="77">
        <v>0</v>
      </c>
      <c r="J4021" s="77">
        <f t="shared" si="142"/>
        <v>2.73</v>
      </c>
      <c r="K4021" s="103">
        <v>3.48</v>
      </c>
      <c r="L4021" s="104">
        <v>1.0900000000000001</v>
      </c>
      <c r="M4021" s="105">
        <v>0</v>
      </c>
      <c r="N4021" s="76">
        <f t="shared" si="144"/>
        <v>3.3399999999999568</v>
      </c>
    </row>
    <row r="4022" spans="1:14" x14ac:dyDescent="0.25">
      <c r="A4022" s="100">
        <v>2981</v>
      </c>
      <c r="B4022" s="107">
        <v>36584</v>
      </c>
      <c r="C4022" s="121">
        <v>420.34</v>
      </c>
      <c r="D4022" s="122">
        <v>379.9</v>
      </c>
      <c r="E4022" s="122">
        <f t="shared" si="143"/>
        <v>52.61772853185596</v>
      </c>
      <c r="F4022" s="77">
        <v>4.17</v>
      </c>
      <c r="G4022" s="77">
        <v>0</v>
      </c>
      <c r="H4022" s="77">
        <v>0</v>
      </c>
      <c r="J4022" s="77">
        <f t="shared" si="142"/>
        <v>4.17</v>
      </c>
      <c r="K4022" s="103">
        <v>2.97</v>
      </c>
      <c r="L4022" s="104">
        <v>2.2999999999999998</v>
      </c>
      <c r="M4022" s="105">
        <v>5</v>
      </c>
      <c r="N4022" s="76">
        <f t="shared" si="144"/>
        <v>2.9700000000000113</v>
      </c>
    </row>
    <row r="4023" spans="1:14" x14ac:dyDescent="0.25">
      <c r="A4023" s="100">
        <v>2982</v>
      </c>
      <c r="B4023" s="107">
        <v>36585</v>
      </c>
      <c r="C4023" s="121">
        <v>420.26</v>
      </c>
      <c r="D4023" s="122">
        <v>378.7</v>
      </c>
      <c r="E4023" s="122">
        <f t="shared" si="143"/>
        <v>52.451523545706365</v>
      </c>
      <c r="F4023" s="77">
        <v>4.5999999999999996</v>
      </c>
      <c r="G4023" s="77">
        <v>0</v>
      </c>
      <c r="H4023" s="77">
        <v>0</v>
      </c>
      <c r="J4023" s="77">
        <f t="shared" si="142"/>
        <v>4.5999999999999996</v>
      </c>
      <c r="K4023" s="103">
        <v>6.1</v>
      </c>
      <c r="L4023" s="104">
        <v>2.48</v>
      </c>
      <c r="M4023" s="105">
        <v>32.5</v>
      </c>
      <c r="N4023" s="76">
        <f t="shared" si="144"/>
        <v>6.1</v>
      </c>
    </row>
    <row r="4024" spans="1:14" x14ac:dyDescent="0.25">
      <c r="A4024" s="100">
        <v>2983</v>
      </c>
      <c r="B4024" s="107">
        <v>36586</v>
      </c>
      <c r="C4024" s="121">
        <v>420.36</v>
      </c>
      <c r="D4024" s="122">
        <v>380.2</v>
      </c>
      <c r="E4024" s="122">
        <f t="shared" si="143"/>
        <v>52.659279778393355</v>
      </c>
      <c r="F4024" s="77">
        <v>4.92</v>
      </c>
      <c r="G4024" s="77">
        <v>0</v>
      </c>
      <c r="H4024" s="77">
        <v>0</v>
      </c>
      <c r="J4024" s="77">
        <f t="shared" si="142"/>
        <v>4.92</v>
      </c>
      <c r="K4024" s="103">
        <v>4.0199999999999996</v>
      </c>
      <c r="L4024" s="104">
        <v>2.58</v>
      </c>
      <c r="M4024" s="105">
        <v>0</v>
      </c>
      <c r="N4024" s="76">
        <f t="shared" si="144"/>
        <v>4.0200000000000227</v>
      </c>
    </row>
    <row r="4025" spans="1:14" x14ac:dyDescent="0.25">
      <c r="A4025" s="100">
        <v>2984</v>
      </c>
      <c r="B4025" s="107">
        <v>36587</v>
      </c>
      <c r="C4025" s="121">
        <v>420.3</v>
      </c>
      <c r="D4025" s="122">
        <v>379.3</v>
      </c>
      <c r="E4025" s="122">
        <f t="shared" si="143"/>
        <v>52.534626038781163</v>
      </c>
      <c r="F4025" s="77">
        <v>4.4000000000000004</v>
      </c>
      <c r="G4025" s="77">
        <v>0</v>
      </c>
      <c r="H4025" s="77">
        <v>0</v>
      </c>
      <c r="J4025" s="77">
        <f t="shared" si="142"/>
        <v>4.4000000000000004</v>
      </c>
      <c r="K4025" s="103">
        <v>2.6</v>
      </c>
      <c r="L4025" s="104">
        <v>2.13</v>
      </c>
      <c r="M4025" s="105">
        <v>0</v>
      </c>
      <c r="N4025" s="76">
        <f t="shared" si="144"/>
        <v>2.599999999999989</v>
      </c>
    </row>
    <row r="4026" spans="1:14" x14ac:dyDescent="0.25">
      <c r="A4026" s="100">
        <v>2985</v>
      </c>
      <c r="B4026" s="107">
        <v>36588</v>
      </c>
      <c r="C4026" s="121">
        <v>420.18</v>
      </c>
      <c r="D4026" s="122">
        <v>377.5</v>
      </c>
      <c r="E4026" s="122">
        <f t="shared" si="143"/>
        <v>52.285318559556785</v>
      </c>
      <c r="F4026" s="77">
        <v>4.63</v>
      </c>
      <c r="G4026" s="77">
        <v>0</v>
      </c>
      <c r="H4026" s="77">
        <v>0</v>
      </c>
      <c r="J4026" s="77">
        <f t="shared" si="142"/>
        <v>4.63</v>
      </c>
      <c r="K4026" s="103">
        <v>2.38</v>
      </c>
      <c r="L4026" s="104">
        <v>2.2999999999999998</v>
      </c>
      <c r="M4026" s="105">
        <v>0</v>
      </c>
      <c r="N4026" s="76">
        <f t="shared" si="144"/>
        <v>2.3600000000000181</v>
      </c>
    </row>
    <row r="4027" spans="1:14" x14ac:dyDescent="0.25">
      <c r="A4027" s="100">
        <v>2986</v>
      </c>
      <c r="B4027" s="107">
        <v>36589</v>
      </c>
      <c r="C4027" s="121">
        <v>420.03</v>
      </c>
      <c r="D4027" s="122">
        <v>375.23</v>
      </c>
      <c r="E4027" s="122">
        <f t="shared" si="143"/>
        <v>51.970914127423825</v>
      </c>
      <c r="F4027" s="77">
        <v>4.54</v>
      </c>
      <c r="G4027" s="77">
        <v>0</v>
      </c>
      <c r="H4027" s="77">
        <v>0</v>
      </c>
      <c r="J4027" s="77">
        <f t="shared" si="142"/>
        <v>4.54</v>
      </c>
      <c r="K4027" s="103">
        <v>2.62</v>
      </c>
      <c r="L4027" s="104">
        <v>2.0499999999999998</v>
      </c>
      <c r="M4027" s="105">
        <v>0</v>
      </c>
      <c r="N4027" s="76">
        <f t="shared" si="144"/>
        <v>2.6399999999999659</v>
      </c>
    </row>
    <row r="4028" spans="1:14" x14ac:dyDescent="0.25">
      <c r="A4028" s="100">
        <v>2987</v>
      </c>
      <c r="B4028" s="107">
        <v>36590</v>
      </c>
      <c r="C4028" s="121">
        <v>419.9</v>
      </c>
      <c r="D4028" s="122">
        <v>373.33</v>
      </c>
      <c r="E4028" s="122">
        <f t="shared" si="143"/>
        <v>51.707756232686975</v>
      </c>
      <c r="F4028" s="77">
        <v>3.86</v>
      </c>
      <c r="G4028" s="77">
        <v>0</v>
      </c>
      <c r="H4028" s="77">
        <v>0</v>
      </c>
      <c r="J4028" s="77">
        <f t="shared" ref="J4028:J4091" si="145">SUM(F4028:H4028)</f>
        <v>3.86</v>
      </c>
      <c r="K4028" s="103">
        <v>2.68</v>
      </c>
      <c r="L4028" s="104">
        <v>1.75</v>
      </c>
      <c r="M4028" s="105">
        <v>0</v>
      </c>
      <c r="N4028" s="76">
        <f t="shared" si="144"/>
        <v>2.6799999999999931</v>
      </c>
    </row>
    <row r="4029" spans="1:14" x14ac:dyDescent="0.25">
      <c r="A4029" s="100">
        <v>2988</v>
      </c>
      <c r="B4029" s="107">
        <v>36591</v>
      </c>
      <c r="C4029" s="121">
        <v>419.82</v>
      </c>
      <c r="D4029" s="122">
        <v>372.15</v>
      </c>
      <c r="E4029" s="122">
        <f t="shared" ref="E4029:E4092" si="146">(D4029/722)*100</f>
        <v>51.544321329639885</v>
      </c>
      <c r="F4029" s="77">
        <v>4.4000000000000004</v>
      </c>
      <c r="G4029" s="77">
        <v>0</v>
      </c>
      <c r="H4029" s="77">
        <v>0</v>
      </c>
      <c r="J4029" s="77">
        <f t="shared" si="145"/>
        <v>4.4000000000000004</v>
      </c>
      <c r="K4029" s="103">
        <v>3.45</v>
      </c>
      <c r="L4029" s="104">
        <v>2.38</v>
      </c>
      <c r="M4029" s="105">
        <v>19.8</v>
      </c>
      <c r="N4029" s="76">
        <f t="shared" si="144"/>
        <v>3.3800000000000185</v>
      </c>
    </row>
    <row r="4030" spans="1:14" x14ac:dyDescent="0.25">
      <c r="A4030" s="100">
        <v>2989</v>
      </c>
      <c r="B4030" s="107">
        <v>36592</v>
      </c>
      <c r="C4030" s="121">
        <v>419.72</v>
      </c>
      <c r="D4030" s="122">
        <v>371.13</v>
      </c>
      <c r="E4030" s="122">
        <f t="shared" si="146"/>
        <v>51.403047091412745</v>
      </c>
      <c r="F4030" s="77">
        <v>5.5</v>
      </c>
      <c r="G4030" s="77">
        <v>0</v>
      </c>
      <c r="H4030" s="77">
        <v>0</v>
      </c>
      <c r="J4030" s="77">
        <f t="shared" si="145"/>
        <v>5.5</v>
      </c>
      <c r="K4030" s="103">
        <v>5.64</v>
      </c>
      <c r="L4030" s="104">
        <v>2.82</v>
      </c>
      <c r="M4030" s="105">
        <v>10.4</v>
      </c>
      <c r="N4030" s="76">
        <f t="shared" si="144"/>
        <v>5.6399999999999864</v>
      </c>
    </row>
    <row r="4031" spans="1:14" x14ac:dyDescent="0.25">
      <c r="A4031" s="100">
        <v>2990</v>
      </c>
      <c r="B4031" s="107">
        <v>36593</v>
      </c>
      <c r="C4031" s="121">
        <v>419.76</v>
      </c>
      <c r="D4031" s="122">
        <v>371.27</v>
      </c>
      <c r="E4031" s="122">
        <f t="shared" si="146"/>
        <v>51.422437673130197</v>
      </c>
      <c r="F4031" s="77">
        <v>6.07</v>
      </c>
      <c r="G4031" s="77">
        <v>0</v>
      </c>
      <c r="H4031" s="77">
        <v>0</v>
      </c>
      <c r="J4031" s="77">
        <f t="shared" si="145"/>
        <v>6.07</v>
      </c>
      <c r="K4031" s="103">
        <v>3.13</v>
      </c>
      <c r="L4031" s="104">
        <v>3</v>
      </c>
      <c r="M4031" s="105">
        <v>8.3000000000000007</v>
      </c>
      <c r="N4031" s="76">
        <f t="shared" si="144"/>
        <v>3.1300000000000026</v>
      </c>
    </row>
    <row r="4032" spans="1:14" x14ac:dyDescent="0.25">
      <c r="A4032" s="100">
        <v>2991</v>
      </c>
      <c r="B4032" s="107">
        <v>36594</v>
      </c>
      <c r="C4032" s="121">
        <v>419.56</v>
      </c>
      <c r="D4032" s="122">
        <v>368.33</v>
      </c>
      <c r="E4032" s="122">
        <f t="shared" si="146"/>
        <v>51.01523545706371</v>
      </c>
      <c r="F4032" s="77">
        <v>4.8600000000000003</v>
      </c>
      <c r="G4032" s="77">
        <v>0</v>
      </c>
      <c r="H4032" s="77">
        <v>0</v>
      </c>
      <c r="J4032" s="77">
        <f t="shared" si="145"/>
        <v>4.8600000000000003</v>
      </c>
      <c r="K4032" s="103">
        <v>6.63</v>
      </c>
      <c r="L4032" s="104">
        <v>2.12</v>
      </c>
      <c r="M4032" s="105">
        <v>2.4</v>
      </c>
      <c r="N4032" s="76">
        <f t="shared" si="144"/>
        <v>6.630000000000039</v>
      </c>
    </row>
    <row r="4033" spans="1:14" x14ac:dyDescent="0.25">
      <c r="A4033" s="100">
        <v>2992</v>
      </c>
      <c r="B4033" s="107">
        <v>36595</v>
      </c>
      <c r="C4033" s="121">
        <v>419.68</v>
      </c>
      <c r="D4033" s="122">
        <v>370.1</v>
      </c>
      <c r="E4033" s="122">
        <f t="shared" si="146"/>
        <v>51.260387811634359</v>
      </c>
      <c r="F4033" s="77">
        <v>5.19</v>
      </c>
      <c r="G4033" s="77">
        <v>0</v>
      </c>
      <c r="H4033" s="77">
        <v>0</v>
      </c>
      <c r="J4033" s="77">
        <f t="shared" si="145"/>
        <v>5.19</v>
      </c>
      <c r="K4033" s="103">
        <v>3.13</v>
      </c>
      <c r="L4033" s="104">
        <v>2.63</v>
      </c>
      <c r="M4033" s="105">
        <v>0</v>
      </c>
      <c r="N4033" s="76">
        <f t="shared" si="144"/>
        <v>3.1299999999999981</v>
      </c>
    </row>
    <row r="4034" spans="1:14" x14ac:dyDescent="0.25">
      <c r="A4034" s="100">
        <v>2993</v>
      </c>
      <c r="B4034" s="107">
        <v>36596</v>
      </c>
      <c r="C4034" s="121">
        <v>419.54</v>
      </c>
      <c r="D4034" s="122">
        <v>368.04</v>
      </c>
      <c r="E4034" s="122">
        <f t="shared" si="146"/>
        <v>50.975069252077567</v>
      </c>
      <c r="F4034" s="77">
        <v>5.25</v>
      </c>
      <c r="G4034" s="77">
        <v>0</v>
      </c>
      <c r="H4034" s="77">
        <v>0</v>
      </c>
      <c r="J4034" s="77">
        <f t="shared" si="145"/>
        <v>5.25</v>
      </c>
      <c r="K4034" s="103">
        <v>2.6</v>
      </c>
      <c r="L4034" s="104">
        <v>2.57</v>
      </c>
      <c r="M4034" s="105">
        <v>0</v>
      </c>
      <c r="N4034" s="76">
        <f t="shared" si="144"/>
        <v>2.5999999999999659</v>
      </c>
    </row>
    <row r="4035" spans="1:14" x14ac:dyDescent="0.25">
      <c r="A4035" s="100">
        <v>2994</v>
      </c>
      <c r="B4035" s="107">
        <v>36597</v>
      </c>
      <c r="C4035" s="121">
        <v>419.36</v>
      </c>
      <c r="D4035" s="122">
        <v>365.39</v>
      </c>
      <c r="E4035" s="122">
        <f t="shared" si="146"/>
        <v>50.60803324099723</v>
      </c>
      <c r="F4035" s="77">
        <v>2.61</v>
      </c>
      <c r="G4035" s="77">
        <v>0</v>
      </c>
      <c r="H4035" s="77">
        <v>0</v>
      </c>
      <c r="J4035" s="77">
        <f t="shared" si="145"/>
        <v>2.61</v>
      </c>
      <c r="K4035" s="103">
        <v>2.91</v>
      </c>
      <c r="L4035" s="104">
        <v>1.08</v>
      </c>
      <c r="M4035" s="105">
        <v>4.5</v>
      </c>
      <c r="N4035" s="76">
        <f t="shared" si="144"/>
        <v>2.9100000000000112</v>
      </c>
    </row>
    <row r="4036" spans="1:14" x14ac:dyDescent="0.25">
      <c r="A4036" s="100">
        <v>2995</v>
      </c>
      <c r="B4036" s="107">
        <v>36598</v>
      </c>
      <c r="C4036" s="121">
        <v>419.38</v>
      </c>
      <c r="D4036" s="122">
        <v>365.69</v>
      </c>
      <c r="E4036" s="122">
        <f t="shared" si="146"/>
        <v>50.649584487534625</v>
      </c>
      <c r="F4036" s="77">
        <v>6.61</v>
      </c>
      <c r="G4036" s="77">
        <v>0</v>
      </c>
      <c r="H4036" s="77">
        <v>0</v>
      </c>
      <c r="J4036" s="77">
        <f t="shared" si="145"/>
        <v>6.61</v>
      </c>
      <c r="K4036" s="103">
        <v>2.0499999999999998</v>
      </c>
      <c r="L4036" s="104">
        <v>3.07</v>
      </c>
      <c r="M4036" s="105">
        <v>0</v>
      </c>
      <c r="N4036" s="76">
        <f t="shared" si="144"/>
        <v>2.049999999999998</v>
      </c>
    </row>
    <row r="4037" spans="1:14" x14ac:dyDescent="0.25">
      <c r="A4037" s="100">
        <v>2996</v>
      </c>
      <c r="B4037" s="107">
        <v>36599</v>
      </c>
      <c r="C4037" s="121">
        <v>419.07</v>
      </c>
      <c r="D4037" s="122">
        <v>361.13</v>
      </c>
      <c r="E4037" s="122">
        <f t="shared" si="146"/>
        <v>50.0180055401662</v>
      </c>
      <c r="F4037" s="77">
        <v>5.82</v>
      </c>
      <c r="G4037" s="77">
        <v>0</v>
      </c>
      <c r="H4037" s="77">
        <v>0</v>
      </c>
      <c r="J4037" s="77">
        <f t="shared" si="145"/>
        <v>5.82</v>
      </c>
      <c r="K4037" s="103">
        <v>1.41</v>
      </c>
      <c r="L4037" s="104">
        <v>2.84</v>
      </c>
      <c r="M4037" s="105">
        <v>0</v>
      </c>
      <c r="N4037" s="76">
        <f t="shared" si="144"/>
        <v>1.4100000000000321</v>
      </c>
    </row>
    <row r="4038" spans="1:14" x14ac:dyDescent="0.25">
      <c r="A4038" s="100">
        <v>2997</v>
      </c>
      <c r="B4038" s="107">
        <v>36600</v>
      </c>
      <c r="C4038" s="121">
        <v>418.76</v>
      </c>
      <c r="D4038" s="122">
        <v>356.72</v>
      </c>
      <c r="E4038" s="122">
        <f t="shared" si="146"/>
        <v>49.407202216066487</v>
      </c>
      <c r="F4038" s="77">
        <v>6.06</v>
      </c>
      <c r="G4038" s="77">
        <v>0</v>
      </c>
      <c r="H4038" s="77">
        <v>0</v>
      </c>
      <c r="J4038" s="77">
        <f t="shared" si="145"/>
        <v>6.06</v>
      </c>
      <c r="K4038" s="103">
        <v>1.69</v>
      </c>
      <c r="L4038" s="104">
        <v>2.99</v>
      </c>
      <c r="M4038" s="105">
        <v>0</v>
      </c>
      <c r="N4038" s="76">
        <f t="shared" si="144"/>
        <v>1.6899999999999951</v>
      </c>
    </row>
    <row r="4039" spans="1:14" x14ac:dyDescent="0.25">
      <c r="A4039" s="100">
        <v>2998</v>
      </c>
      <c r="B4039" s="107">
        <v>36601</v>
      </c>
      <c r="C4039" s="121">
        <v>418.45</v>
      </c>
      <c r="D4039" s="122">
        <v>352.35</v>
      </c>
      <c r="E4039" s="122">
        <f t="shared" si="146"/>
        <v>48.801939058171747</v>
      </c>
      <c r="F4039" s="77">
        <v>5.58</v>
      </c>
      <c r="G4039" s="77">
        <v>0</v>
      </c>
      <c r="H4039" s="77">
        <v>0</v>
      </c>
      <c r="J4039" s="77">
        <f t="shared" si="145"/>
        <v>5.58</v>
      </c>
      <c r="K4039" s="103">
        <v>2.19</v>
      </c>
      <c r="L4039" s="104">
        <v>2.83</v>
      </c>
      <c r="M4039" s="105">
        <v>0</v>
      </c>
      <c r="N4039" s="76">
        <f t="shared" si="144"/>
        <v>2.1899999999999569</v>
      </c>
    </row>
    <row r="4040" spans="1:14" x14ac:dyDescent="0.25">
      <c r="A4040" s="100">
        <v>2999</v>
      </c>
      <c r="B4040" s="107">
        <v>36602</v>
      </c>
      <c r="C4040" s="121">
        <v>418.21</v>
      </c>
      <c r="D4040" s="122">
        <v>348.96</v>
      </c>
      <c r="E4040" s="122">
        <f t="shared" si="146"/>
        <v>48.332409972299168</v>
      </c>
      <c r="F4040" s="77">
        <v>4.17</v>
      </c>
      <c r="G4040" s="77">
        <v>0</v>
      </c>
      <c r="H4040" s="77">
        <v>0</v>
      </c>
      <c r="J4040" s="77">
        <f t="shared" si="145"/>
        <v>4.17</v>
      </c>
      <c r="K4040" s="103">
        <v>2.76</v>
      </c>
      <c r="L4040" s="104">
        <v>2.14</v>
      </c>
      <c r="M4040" s="105">
        <v>0</v>
      </c>
      <c r="N4040" s="76">
        <f t="shared" ref="N4040:N4103" si="147">+D4041-D4040+J4040</f>
        <v>2.7600000000000318</v>
      </c>
    </row>
    <row r="4041" spans="1:14" x14ac:dyDescent="0.25">
      <c r="A4041" s="100">
        <v>3000</v>
      </c>
      <c r="B4041" s="107">
        <v>36603</v>
      </c>
      <c r="C4041" s="121">
        <v>418.11</v>
      </c>
      <c r="D4041" s="122">
        <v>347.55</v>
      </c>
      <c r="E4041" s="122">
        <f t="shared" si="146"/>
        <v>48.137119113573405</v>
      </c>
      <c r="F4041" s="77">
        <v>3.61</v>
      </c>
      <c r="G4041" s="77">
        <v>0</v>
      </c>
      <c r="H4041" s="77">
        <v>0</v>
      </c>
      <c r="J4041" s="77">
        <f t="shared" si="145"/>
        <v>3.61</v>
      </c>
      <c r="K4041" s="103">
        <v>0.96</v>
      </c>
      <c r="L4041" s="104">
        <v>1.93</v>
      </c>
      <c r="M4041" s="105">
        <v>0</v>
      </c>
      <c r="N4041" s="76">
        <f t="shared" si="147"/>
        <v>0.95999999999996577</v>
      </c>
    </row>
    <row r="4042" spans="1:14" x14ac:dyDescent="0.25">
      <c r="A4042" s="100">
        <v>3001</v>
      </c>
      <c r="B4042" s="107">
        <v>36604</v>
      </c>
      <c r="C4042" s="121">
        <v>417.92</v>
      </c>
      <c r="D4042" s="122">
        <v>344.9</v>
      </c>
      <c r="E4042" s="122">
        <f t="shared" si="146"/>
        <v>47.770083102493075</v>
      </c>
      <c r="F4042" s="77">
        <v>3.59</v>
      </c>
      <c r="G4042" s="77">
        <v>0</v>
      </c>
      <c r="H4042" s="77">
        <v>0</v>
      </c>
      <c r="J4042" s="77">
        <f t="shared" si="145"/>
        <v>3.59</v>
      </c>
      <c r="K4042" s="103">
        <v>1.1000000000000001</v>
      </c>
      <c r="L4042" s="104">
        <v>1.78</v>
      </c>
      <c r="M4042" s="105">
        <v>0</v>
      </c>
      <c r="N4042" s="76">
        <f t="shared" si="147"/>
        <v>1.1000000000000476</v>
      </c>
    </row>
    <row r="4043" spans="1:14" x14ac:dyDescent="0.25">
      <c r="A4043" s="100">
        <v>3002</v>
      </c>
      <c r="B4043" s="107">
        <v>36605</v>
      </c>
      <c r="C4043" s="121">
        <v>417.74</v>
      </c>
      <c r="D4043" s="122">
        <v>342.41</v>
      </c>
      <c r="E4043" s="122">
        <f t="shared" si="146"/>
        <v>47.425207756232687</v>
      </c>
      <c r="F4043" s="77">
        <v>4.72</v>
      </c>
      <c r="G4043" s="77">
        <v>0</v>
      </c>
      <c r="H4043" s="77">
        <v>0</v>
      </c>
      <c r="J4043" s="77">
        <f t="shared" si="145"/>
        <v>4.72</v>
      </c>
      <c r="K4043" s="103">
        <v>0.31</v>
      </c>
      <c r="L4043" s="104">
        <v>1.8</v>
      </c>
      <c r="M4043" s="105">
        <v>0</v>
      </c>
      <c r="N4043" s="76">
        <f t="shared" si="147"/>
        <v>0.30999999999997474</v>
      </c>
    </row>
    <row r="4044" spans="1:14" x14ac:dyDescent="0.25">
      <c r="A4044" s="100">
        <v>3003</v>
      </c>
      <c r="B4044" s="107">
        <v>36606</v>
      </c>
      <c r="C4044" s="121">
        <v>417.42</v>
      </c>
      <c r="D4044" s="122">
        <v>338</v>
      </c>
      <c r="E4044" s="122">
        <f t="shared" si="146"/>
        <v>46.814404432132967</v>
      </c>
      <c r="F4044" s="77">
        <v>5.75</v>
      </c>
      <c r="G4044" s="77">
        <v>0</v>
      </c>
      <c r="H4044" s="77">
        <v>0</v>
      </c>
      <c r="J4044" s="77">
        <f t="shared" si="145"/>
        <v>5.75</v>
      </c>
      <c r="K4044" s="103">
        <v>0.05</v>
      </c>
      <c r="L4044" s="104">
        <v>2.95</v>
      </c>
      <c r="M4044" s="105">
        <v>0</v>
      </c>
      <c r="N4044" s="76">
        <f t="shared" si="147"/>
        <v>-5.0000000000011369E-2</v>
      </c>
    </row>
    <row r="4045" spans="1:14" x14ac:dyDescent="0.25">
      <c r="A4045" s="100">
        <v>3004</v>
      </c>
      <c r="B4045" s="107">
        <v>36607</v>
      </c>
      <c r="C4045" s="121">
        <v>417</v>
      </c>
      <c r="D4045" s="122">
        <v>332.2</v>
      </c>
      <c r="E4045" s="122">
        <f t="shared" si="146"/>
        <v>46.011080332409968</v>
      </c>
      <c r="F4045" s="77">
        <v>5.7</v>
      </c>
      <c r="G4045" s="77">
        <v>0</v>
      </c>
      <c r="H4045" s="77">
        <v>0</v>
      </c>
      <c r="J4045" s="77">
        <f t="shared" si="145"/>
        <v>5.7</v>
      </c>
      <c r="K4045" s="103">
        <v>0.55000000000000004</v>
      </c>
      <c r="L4045" s="104">
        <v>3.02</v>
      </c>
      <c r="M4045" s="105">
        <v>0</v>
      </c>
      <c r="N4045" s="76">
        <f t="shared" si="147"/>
        <v>-2.4499999999999771</v>
      </c>
    </row>
    <row r="4046" spans="1:14" x14ac:dyDescent="0.25">
      <c r="A4046" s="100">
        <v>3005</v>
      </c>
      <c r="B4046" s="107">
        <v>36608</v>
      </c>
      <c r="C4046" s="121">
        <v>416.61</v>
      </c>
      <c r="D4046" s="122">
        <v>324.05</v>
      </c>
      <c r="E4046" s="122">
        <f t="shared" si="146"/>
        <v>44.882271468144047</v>
      </c>
      <c r="F4046" s="77">
        <v>4.1900000000000004</v>
      </c>
      <c r="G4046" s="77">
        <v>0</v>
      </c>
      <c r="H4046" s="77">
        <v>0</v>
      </c>
      <c r="J4046" s="77">
        <f t="shared" si="145"/>
        <v>4.1900000000000004</v>
      </c>
      <c r="K4046" s="103">
        <v>1.36</v>
      </c>
      <c r="L4046" s="104">
        <v>2.4</v>
      </c>
      <c r="M4046" s="105">
        <v>2.0099999999999998</v>
      </c>
      <c r="N4046" s="76">
        <f t="shared" si="147"/>
        <v>4.2099999999999822</v>
      </c>
    </row>
    <row r="4047" spans="1:14" x14ac:dyDescent="0.25">
      <c r="A4047" s="100">
        <v>3006</v>
      </c>
      <c r="B4047" s="107">
        <v>36609</v>
      </c>
      <c r="C4047" s="121">
        <v>416.39</v>
      </c>
      <c r="D4047" s="122">
        <v>324.07</v>
      </c>
      <c r="E4047" s="122">
        <f t="shared" si="146"/>
        <v>44.885041551246537</v>
      </c>
      <c r="F4047" s="77">
        <v>5.47</v>
      </c>
      <c r="G4047" s="77">
        <v>0</v>
      </c>
      <c r="H4047" s="77">
        <v>0</v>
      </c>
      <c r="J4047" s="77">
        <f t="shared" si="145"/>
        <v>5.47</v>
      </c>
      <c r="K4047" s="103">
        <v>0.92</v>
      </c>
      <c r="L4047" s="104">
        <v>2.83</v>
      </c>
      <c r="M4047" s="105">
        <v>4.5999999999999996</v>
      </c>
      <c r="N4047" s="76">
        <f t="shared" si="147"/>
        <v>0.92999999999997929</v>
      </c>
    </row>
    <row r="4048" spans="1:14" x14ac:dyDescent="0.25">
      <c r="A4048" s="100">
        <v>3007</v>
      </c>
      <c r="B4048" s="107">
        <v>36610</v>
      </c>
      <c r="C4048" s="121">
        <v>416.04</v>
      </c>
      <c r="D4048" s="122">
        <v>319.52999999999997</v>
      </c>
      <c r="E4048" s="122">
        <f t="shared" si="146"/>
        <v>44.25623268698061</v>
      </c>
      <c r="F4048" s="77">
        <v>5.44</v>
      </c>
      <c r="G4048" s="77">
        <v>0</v>
      </c>
      <c r="H4048" s="77">
        <v>0</v>
      </c>
      <c r="J4048" s="77">
        <f t="shared" si="145"/>
        <v>5.44</v>
      </c>
      <c r="K4048" s="103">
        <v>0.27</v>
      </c>
      <c r="L4048" s="104">
        <v>2.78</v>
      </c>
      <c r="M4048" s="105">
        <v>1.2</v>
      </c>
      <c r="N4048" s="76">
        <f t="shared" si="147"/>
        <v>0.27000000000004132</v>
      </c>
    </row>
    <row r="4049" spans="1:14" x14ac:dyDescent="0.25">
      <c r="A4049" s="100">
        <v>3008</v>
      </c>
      <c r="B4049" s="107">
        <v>36611</v>
      </c>
      <c r="C4049" s="121">
        <v>415.64</v>
      </c>
      <c r="D4049" s="122">
        <v>314.36</v>
      </c>
      <c r="E4049" s="122">
        <f t="shared" si="146"/>
        <v>43.54016620498615</v>
      </c>
      <c r="F4049" s="77">
        <v>3.43</v>
      </c>
      <c r="G4049" s="77">
        <v>0</v>
      </c>
      <c r="H4049" s="77">
        <v>0</v>
      </c>
      <c r="J4049" s="77">
        <f t="shared" si="145"/>
        <v>3.43</v>
      </c>
      <c r="K4049" s="103">
        <v>1.75</v>
      </c>
      <c r="L4049" s="104">
        <v>1.9</v>
      </c>
      <c r="M4049" s="105">
        <v>0</v>
      </c>
      <c r="N4049" s="76">
        <f t="shared" si="147"/>
        <v>1.7499999999999933</v>
      </c>
    </row>
    <row r="4050" spans="1:14" x14ac:dyDescent="0.25">
      <c r="A4050" s="100">
        <v>3009</v>
      </c>
      <c r="B4050" s="107">
        <v>36612</v>
      </c>
      <c r="C4050" s="121">
        <v>415.51</v>
      </c>
      <c r="D4050" s="122">
        <v>312.68</v>
      </c>
      <c r="E4050" s="122">
        <f t="shared" si="146"/>
        <v>43.307479224376735</v>
      </c>
      <c r="F4050" s="77">
        <v>5.77</v>
      </c>
      <c r="G4050" s="77">
        <v>0</v>
      </c>
      <c r="H4050" s="77">
        <v>0</v>
      </c>
      <c r="J4050" s="77">
        <f t="shared" si="145"/>
        <v>5.77</v>
      </c>
      <c r="K4050" s="103">
        <v>1.29</v>
      </c>
      <c r="L4050" s="104">
        <v>1.81</v>
      </c>
      <c r="M4050" s="105">
        <v>0</v>
      </c>
      <c r="N4050" s="76">
        <f t="shared" si="147"/>
        <v>2.2899999999999814</v>
      </c>
    </row>
    <row r="4051" spans="1:14" x14ac:dyDescent="0.25">
      <c r="A4051" s="100">
        <v>3010</v>
      </c>
      <c r="B4051" s="107">
        <v>36613</v>
      </c>
      <c r="C4051" s="121">
        <v>415.24</v>
      </c>
      <c r="D4051" s="122">
        <v>309.2</v>
      </c>
      <c r="E4051" s="122">
        <f t="shared" si="146"/>
        <v>42.825484764542935</v>
      </c>
      <c r="F4051" s="77">
        <v>5.37</v>
      </c>
      <c r="G4051" s="77">
        <v>0</v>
      </c>
      <c r="H4051" s="77">
        <v>0</v>
      </c>
      <c r="J4051" s="77">
        <f t="shared" si="145"/>
        <v>5.37</v>
      </c>
      <c r="K4051" s="103">
        <v>3.3</v>
      </c>
      <c r="L4051" s="104">
        <v>2.75</v>
      </c>
      <c r="M4051" s="105">
        <v>0</v>
      </c>
      <c r="N4051" s="76">
        <f t="shared" si="147"/>
        <v>3.3000000000000069</v>
      </c>
    </row>
    <row r="4052" spans="1:14" x14ac:dyDescent="0.25">
      <c r="A4052" s="100">
        <v>3011</v>
      </c>
      <c r="B4052" s="107">
        <v>36614</v>
      </c>
      <c r="C4052" s="121">
        <v>415.08</v>
      </c>
      <c r="D4052" s="122">
        <v>307.13</v>
      </c>
      <c r="E4052" s="122">
        <f t="shared" si="146"/>
        <v>42.538781163434905</v>
      </c>
      <c r="F4052" s="77">
        <v>6.37</v>
      </c>
      <c r="G4052" s="77">
        <v>0</v>
      </c>
      <c r="H4052" s="77">
        <v>0</v>
      </c>
      <c r="J4052" s="77">
        <f t="shared" si="145"/>
        <v>6.37</v>
      </c>
      <c r="K4052" s="103">
        <v>2.74</v>
      </c>
      <c r="L4052" s="104">
        <v>3.03</v>
      </c>
      <c r="M4052" s="105">
        <v>0</v>
      </c>
      <c r="N4052" s="76">
        <f t="shared" si="147"/>
        <v>2.7400000000000047</v>
      </c>
    </row>
    <row r="4053" spans="1:14" x14ac:dyDescent="0.25">
      <c r="A4053" s="100">
        <v>3012</v>
      </c>
      <c r="B4053" s="107">
        <v>36615</v>
      </c>
      <c r="C4053" s="121">
        <v>414.79</v>
      </c>
      <c r="D4053" s="122">
        <v>303.5</v>
      </c>
      <c r="E4053" s="122">
        <f t="shared" si="146"/>
        <v>42.036011080332408</v>
      </c>
      <c r="F4053" s="77">
        <v>5.13</v>
      </c>
      <c r="G4053" s="77">
        <v>0</v>
      </c>
      <c r="H4053" s="77">
        <v>0</v>
      </c>
      <c r="J4053" s="77">
        <f t="shared" si="145"/>
        <v>5.13</v>
      </c>
      <c r="K4053" s="103">
        <v>4.84</v>
      </c>
      <c r="L4053" s="104">
        <v>2.5099999999999998</v>
      </c>
      <c r="M4053" s="105">
        <v>0</v>
      </c>
      <c r="N4053" s="76">
        <f t="shared" si="147"/>
        <v>1.5299999999999772</v>
      </c>
    </row>
    <row r="4054" spans="1:14" x14ac:dyDescent="0.25">
      <c r="A4054" s="100">
        <v>3013</v>
      </c>
      <c r="B4054" s="107">
        <v>36616</v>
      </c>
      <c r="C4054" s="121">
        <v>414.5</v>
      </c>
      <c r="D4054" s="122">
        <v>299.89999999999998</v>
      </c>
      <c r="E4054" s="122">
        <f t="shared" si="146"/>
        <v>41.537396121883653</v>
      </c>
      <c r="F4054" s="77">
        <v>4.72</v>
      </c>
      <c r="G4054" s="77">
        <v>0</v>
      </c>
      <c r="H4054" s="77">
        <v>0</v>
      </c>
      <c r="J4054" s="77">
        <f t="shared" si="145"/>
        <v>4.72</v>
      </c>
      <c r="K4054" s="103">
        <v>1.37</v>
      </c>
      <c r="L4054" s="104">
        <v>2.25</v>
      </c>
      <c r="M4054" s="105">
        <v>0</v>
      </c>
      <c r="N4054" s="76">
        <f t="shared" si="147"/>
        <v>1.3700000000000339</v>
      </c>
    </row>
    <row r="4055" spans="1:14" x14ac:dyDescent="0.25">
      <c r="A4055" s="100">
        <v>3014</v>
      </c>
      <c r="B4055" s="107">
        <v>36617</v>
      </c>
      <c r="C4055" s="121">
        <v>414.23</v>
      </c>
      <c r="D4055" s="122">
        <v>296.55</v>
      </c>
      <c r="E4055" s="122">
        <f t="shared" si="146"/>
        <v>41.073407202216067</v>
      </c>
      <c r="F4055" s="77">
        <v>3.91</v>
      </c>
      <c r="G4055" s="77">
        <v>0</v>
      </c>
      <c r="H4055" s="77">
        <v>0</v>
      </c>
      <c r="J4055" s="77">
        <f t="shared" si="145"/>
        <v>3.91</v>
      </c>
      <c r="K4055" s="103">
        <v>0.82</v>
      </c>
      <c r="L4055" s="104">
        <v>1</v>
      </c>
      <c r="M4055" s="105">
        <v>0</v>
      </c>
      <c r="N4055" s="76">
        <f t="shared" si="147"/>
        <v>0.81999999999996831</v>
      </c>
    </row>
    <row r="4056" spans="1:14" x14ac:dyDescent="0.25">
      <c r="A4056" s="100">
        <v>3015</v>
      </c>
      <c r="B4056" s="107">
        <v>36618</v>
      </c>
      <c r="C4056" s="121">
        <v>413.98</v>
      </c>
      <c r="D4056" s="122">
        <v>293.45999999999998</v>
      </c>
      <c r="E4056" s="122">
        <f t="shared" si="146"/>
        <v>40.645429362880883</v>
      </c>
      <c r="F4056" s="77">
        <v>3.6</v>
      </c>
      <c r="G4056" s="77">
        <v>0</v>
      </c>
      <c r="H4056" s="77">
        <v>0</v>
      </c>
      <c r="J4056" s="77">
        <f t="shared" si="145"/>
        <v>3.6</v>
      </c>
      <c r="K4056" s="103">
        <v>1.44</v>
      </c>
      <c r="L4056" s="104">
        <v>1.72</v>
      </c>
      <c r="M4056" s="105">
        <v>0</v>
      </c>
      <c r="N4056" s="76">
        <f t="shared" si="147"/>
        <v>1.4400000000000319</v>
      </c>
    </row>
    <row r="4057" spans="1:14" x14ac:dyDescent="0.25">
      <c r="A4057" s="100">
        <v>3016</v>
      </c>
      <c r="B4057" s="107">
        <v>36619</v>
      </c>
      <c r="C4057" s="121">
        <v>413.8</v>
      </c>
      <c r="D4057" s="122">
        <v>291.3</v>
      </c>
      <c r="E4057" s="122">
        <f t="shared" si="146"/>
        <v>40.346260387811633</v>
      </c>
      <c r="F4057" s="77">
        <v>6.14</v>
      </c>
      <c r="G4057" s="77">
        <v>0</v>
      </c>
      <c r="H4057" s="77">
        <v>0</v>
      </c>
      <c r="J4057" s="77">
        <f t="shared" si="145"/>
        <v>6.14</v>
      </c>
      <c r="K4057" s="103">
        <v>0.38</v>
      </c>
      <c r="L4057" s="104">
        <v>3.07</v>
      </c>
      <c r="M4057" s="105">
        <v>19.7</v>
      </c>
      <c r="N4057" s="76">
        <f t="shared" si="147"/>
        <v>0.38000000000000878</v>
      </c>
    </row>
    <row r="4058" spans="1:14" x14ac:dyDescent="0.25">
      <c r="A4058" s="100">
        <v>3017</v>
      </c>
      <c r="B4058" s="107">
        <v>36620</v>
      </c>
      <c r="C4058" s="121">
        <v>413.32</v>
      </c>
      <c r="D4058" s="122">
        <v>285.54000000000002</v>
      </c>
      <c r="E4058" s="122">
        <f t="shared" si="146"/>
        <v>39.548476454293628</v>
      </c>
      <c r="F4058" s="77">
        <v>6.11</v>
      </c>
      <c r="G4058" s="77">
        <v>0</v>
      </c>
      <c r="H4058" s="77">
        <v>0</v>
      </c>
      <c r="J4058" s="77">
        <f t="shared" si="145"/>
        <v>6.11</v>
      </c>
      <c r="K4058" s="103">
        <v>1.7</v>
      </c>
      <c r="L4058" s="104">
        <v>2.86</v>
      </c>
      <c r="M4058" s="105">
        <v>5.6</v>
      </c>
      <c r="N4058" s="76">
        <f t="shared" si="147"/>
        <v>1.6999999999999753</v>
      </c>
    </row>
    <row r="4059" spans="1:14" x14ac:dyDescent="0.25">
      <c r="A4059" s="100">
        <v>3018</v>
      </c>
      <c r="B4059" s="107">
        <v>36621</v>
      </c>
      <c r="C4059" s="121">
        <v>412.95</v>
      </c>
      <c r="D4059" s="122">
        <v>281.13</v>
      </c>
      <c r="E4059" s="122">
        <f t="shared" si="146"/>
        <v>38.937673130193907</v>
      </c>
      <c r="F4059" s="77">
        <v>4.6100000000000003</v>
      </c>
      <c r="G4059" s="77">
        <v>0</v>
      </c>
      <c r="H4059" s="77">
        <v>0</v>
      </c>
      <c r="J4059" s="77">
        <f t="shared" si="145"/>
        <v>4.6100000000000003</v>
      </c>
      <c r="K4059" s="103">
        <v>2.31</v>
      </c>
      <c r="L4059" s="104">
        <v>2.14</v>
      </c>
      <c r="M4059" s="105">
        <v>1.2</v>
      </c>
      <c r="N4059" s="76">
        <f t="shared" si="147"/>
        <v>2.309999999999989</v>
      </c>
    </row>
    <row r="4060" spans="1:14" x14ac:dyDescent="0.25">
      <c r="A4060" s="100">
        <v>3019</v>
      </c>
      <c r="B4060" s="107">
        <v>36622</v>
      </c>
      <c r="C4060" s="121">
        <v>412.75</v>
      </c>
      <c r="D4060" s="122">
        <v>278.83</v>
      </c>
      <c r="E4060" s="122">
        <f t="shared" si="146"/>
        <v>38.619113573407198</v>
      </c>
      <c r="F4060" s="77">
        <v>5.53</v>
      </c>
      <c r="G4060" s="77">
        <v>0</v>
      </c>
      <c r="H4060" s="77">
        <v>0</v>
      </c>
      <c r="J4060" s="77">
        <f t="shared" si="145"/>
        <v>5.53</v>
      </c>
      <c r="K4060" s="103">
        <v>1.96</v>
      </c>
      <c r="L4060" s="104">
        <v>2.72</v>
      </c>
      <c r="M4060" s="105">
        <v>23</v>
      </c>
      <c r="N4060" s="76">
        <f t="shared" si="147"/>
        <v>2.3600000000000412</v>
      </c>
    </row>
    <row r="4061" spans="1:14" x14ac:dyDescent="0.25">
      <c r="A4061" s="100">
        <v>3020</v>
      </c>
      <c r="B4061" s="107">
        <v>36623</v>
      </c>
      <c r="C4061" s="121">
        <v>412.44</v>
      </c>
      <c r="D4061" s="122">
        <v>275.66000000000003</v>
      </c>
      <c r="E4061" s="122">
        <f t="shared" si="146"/>
        <v>38.180055401662052</v>
      </c>
      <c r="F4061" s="77">
        <v>5.64</v>
      </c>
      <c r="G4061" s="77">
        <v>0</v>
      </c>
      <c r="H4061" s="77">
        <v>0</v>
      </c>
      <c r="J4061" s="77">
        <f t="shared" si="145"/>
        <v>5.64</v>
      </c>
      <c r="K4061" s="103">
        <v>11.74</v>
      </c>
      <c r="L4061" s="104">
        <v>2.78</v>
      </c>
      <c r="M4061" s="105">
        <v>51.6</v>
      </c>
      <c r="N4061" s="76">
        <f t="shared" si="147"/>
        <v>11.339999999999989</v>
      </c>
    </row>
    <row r="4062" spans="1:14" x14ac:dyDescent="0.25">
      <c r="A4062" s="100">
        <v>3021</v>
      </c>
      <c r="B4062" s="107">
        <v>36624</v>
      </c>
      <c r="C4062" s="121">
        <v>412.97</v>
      </c>
      <c r="D4062" s="122">
        <v>281.36</v>
      </c>
      <c r="E4062" s="122">
        <f t="shared" si="146"/>
        <v>38.96952908587258</v>
      </c>
      <c r="F4062" s="77">
        <v>5.71</v>
      </c>
      <c r="G4062" s="77">
        <v>0</v>
      </c>
      <c r="H4062" s="77">
        <v>0</v>
      </c>
      <c r="J4062" s="77">
        <f t="shared" si="145"/>
        <v>5.71</v>
      </c>
      <c r="K4062" s="103">
        <v>7.01</v>
      </c>
      <c r="L4062" s="104">
        <v>2.87</v>
      </c>
      <c r="M4062" s="105">
        <v>0</v>
      </c>
      <c r="N4062" s="76">
        <f t="shared" si="147"/>
        <v>7.0100000000000113</v>
      </c>
    </row>
    <row r="4063" spans="1:14" x14ac:dyDescent="0.25">
      <c r="A4063" s="100">
        <v>3022</v>
      </c>
      <c r="B4063" s="107">
        <v>36625</v>
      </c>
      <c r="C4063" s="121">
        <v>413.08</v>
      </c>
      <c r="D4063" s="122">
        <v>282.66000000000003</v>
      </c>
      <c r="E4063" s="122">
        <f t="shared" si="146"/>
        <v>39.149584487534625</v>
      </c>
      <c r="F4063" s="77">
        <v>3.7</v>
      </c>
      <c r="G4063" s="77">
        <v>0</v>
      </c>
      <c r="H4063" s="77">
        <v>0</v>
      </c>
      <c r="J4063" s="77">
        <f t="shared" si="145"/>
        <v>3.7</v>
      </c>
      <c r="K4063" s="103">
        <v>3.46</v>
      </c>
      <c r="L4063" s="104">
        <v>2.63</v>
      </c>
      <c r="M4063" s="105">
        <v>5.5</v>
      </c>
      <c r="N4063" s="76">
        <f t="shared" si="147"/>
        <v>3.4599999999999911</v>
      </c>
    </row>
    <row r="4064" spans="1:14" x14ac:dyDescent="0.25">
      <c r="A4064" s="100">
        <v>3023</v>
      </c>
      <c r="B4064" s="107">
        <v>36626</v>
      </c>
      <c r="C4064" s="121">
        <v>413.06</v>
      </c>
      <c r="D4064" s="122">
        <v>282.42</v>
      </c>
      <c r="E4064" s="122">
        <f t="shared" si="146"/>
        <v>39.116343490304715</v>
      </c>
      <c r="F4064" s="77">
        <v>5.0679999999999996</v>
      </c>
      <c r="G4064" s="77">
        <v>0</v>
      </c>
      <c r="H4064" s="77">
        <v>0</v>
      </c>
      <c r="J4064" s="77">
        <f t="shared" si="145"/>
        <v>5.0679999999999996</v>
      </c>
      <c r="K4064" s="103">
        <v>1.93</v>
      </c>
      <c r="L4064" s="104">
        <v>2.65</v>
      </c>
      <c r="M4064" s="105">
        <v>0</v>
      </c>
      <c r="N4064" s="76">
        <f t="shared" si="147"/>
        <v>1.9380000000000042</v>
      </c>
    </row>
    <row r="4065" spans="1:14" x14ac:dyDescent="0.25">
      <c r="A4065" s="100">
        <v>3024</v>
      </c>
      <c r="B4065" s="107">
        <v>36627</v>
      </c>
      <c r="C4065" s="121">
        <v>412.79</v>
      </c>
      <c r="D4065" s="122">
        <v>279.29000000000002</v>
      </c>
      <c r="E4065" s="122">
        <f t="shared" si="146"/>
        <v>38.682825484764543</v>
      </c>
      <c r="F4065" s="77">
        <v>3.427</v>
      </c>
      <c r="G4065" s="77">
        <v>0</v>
      </c>
      <c r="H4065" s="77">
        <v>0</v>
      </c>
      <c r="J4065" s="77">
        <f t="shared" si="145"/>
        <v>3.427</v>
      </c>
      <c r="K4065" s="103">
        <v>1.69</v>
      </c>
      <c r="L4065" s="104">
        <v>1.61</v>
      </c>
      <c r="M4065" s="105">
        <v>0</v>
      </c>
      <c r="N4065" s="76">
        <f t="shared" si="147"/>
        <v>1.6969999999999819</v>
      </c>
    </row>
    <row r="4066" spans="1:14" x14ac:dyDescent="0.25">
      <c r="A4066" s="100">
        <v>3025</v>
      </c>
      <c r="B4066" s="107">
        <v>36628</v>
      </c>
      <c r="C4066" s="121">
        <v>412.34</v>
      </c>
      <c r="D4066" s="122">
        <v>277.56</v>
      </c>
      <c r="E4066" s="122">
        <f t="shared" si="146"/>
        <v>38.443213296398895</v>
      </c>
      <c r="F4066" s="77">
        <v>2.59</v>
      </c>
      <c r="G4066" s="77">
        <v>0</v>
      </c>
      <c r="H4066" s="77">
        <v>0</v>
      </c>
      <c r="J4066" s="77">
        <f t="shared" si="145"/>
        <v>2.59</v>
      </c>
      <c r="K4066" s="103">
        <v>1.67</v>
      </c>
      <c r="L4066" s="104">
        <v>1.25</v>
      </c>
      <c r="M4066" s="105">
        <v>0</v>
      </c>
      <c r="N4066" s="76">
        <f t="shared" si="147"/>
        <v>1.6699999999999839</v>
      </c>
    </row>
    <row r="4067" spans="1:14" x14ac:dyDescent="0.25">
      <c r="A4067" s="100">
        <v>3026</v>
      </c>
      <c r="B4067" s="107">
        <v>36629</v>
      </c>
      <c r="C4067" s="121">
        <v>412.56</v>
      </c>
      <c r="D4067" s="122">
        <v>276.64</v>
      </c>
      <c r="E4067" s="122">
        <f t="shared" si="146"/>
        <v>38.315789473684205</v>
      </c>
      <c r="F4067" s="77">
        <v>2.93</v>
      </c>
      <c r="G4067" s="77">
        <v>0</v>
      </c>
      <c r="H4067" s="77">
        <v>0</v>
      </c>
      <c r="J4067" s="77">
        <f t="shared" si="145"/>
        <v>2.93</v>
      </c>
      <c r="K4067" s="103">
        <v>1.9</v>
      </c>
      <c r="L4067" s="104">
        <v>1.38</v>
      </c>
      <c r="M4067" s="105">
        <v>0</v>
      </c>
      <c r="N4067" s="76">
        <f t="shared" si="147"/>
        <v>1.9000000000000274</v>
      </c>
    </row>
    <row r="4068" spans="1:14" x14ac:dyDescent="0.25">
      <c r="A4068" s="100">
        <v>3027</v>
      </c>
      <c r="B4068" s="107">
        <v>36630</v>
      </c>
      <c r="C4068" s="121">
        <v>412.47</v>
      </c>
      <c r="D4068" s="122">
        <v>275.61</v>
      </c>
      <c r="E4068" s="122">
        <f t="shared" si="146"/>
        <v>38.17313019390582</v>
      </c>
      <c r="F4068" s="77">
        <v>2.31</v>
      </c>
      <c r="G4068" s="77">
        <v>0</v>
      </c>
      <c r="H4068" s="77">
        <v>0</v>
      </c>
      <c r="J4068" s="77">
        <f t="shared" si="145"/>
        <v>2.31</v>
      </c>
      <c r="K4068" s="103">
        <v>1.5</v>
      </c>
      <c r="L4068" s="104">
        <v>1.56</v>
      </c>
      <c r="M4068" s="105">
        <v>0</v>
      </c>
      <c r="N4068" s="76">
        <f t="shared" si="147"/>
        <v>1.4999999999999978</v>
      </c>
    </row>
    <row r="4069" spans="1:14" x14ac:dyDescent="0.25">
      <c r="A4069" s="100">
        <v>3028</v>
      </c>
      <c r="B4069" s="107">
        <v>36631</v>
      </c>
      <c r="C4069" s="121">
        <v>412.4</v>
      </c>
      <c r="D4069" s="122">
        <v>274.8</v>
      </c>
      <c r="E4069" s="122">
        <f t="shared" si="146"/>
        <v>38.060941828254855</v>
      </c>
      <c r="F4069" s="77">
        <v>2.83</v>
      </c>
      <c r="G4069" s="77">
        <v>0</v>
      </c>
      <c r="H4069" s="77">
        <v>0</v>
      </c>
      <c r="J4069" s="77">
        <f t="shared" si="145"/>
        <v>2.83</v>
      </c>
      <c r="K4069" s="103">
        <v>1.33</v>
      </c>
      <c r="L4069" s="104">
        <v>1.36</v>
      </c>
      <c r="M4069" s="105">
        <v>0</v>
      </c>
      <c r="N4069" s="76">
        <f t="shared" si="147"/>
        <v>1.33</v>
      </c>
    </row>
    <row r="4070" spans="1:14" x14ac:dyDescent="0.25">
      <c r="A4070" s="100">
        <v>3029</v>
      </c>
      <c r="B4070" s="107">
        <v>36632</v>
      </c>
      <c r="C4070" s="121">
        <v>412.27</v>
      </c>
      <c r="D4070" s="122">
        <v>273.3</v>
      </c>
      <c r="E4070" s="122">
        <f t="shared" si="146"/>
        <v>37.853185595567865</v>
      </c>
      <c r="F4070" s="77">
        <v>3.17</v>
      </c>
      <c r="G4070" s="77">
        <v>0</v>
      </c>
      <c r="H4070" s="77">
        <v>0</v>
      </c>
      <c r="J4070" s="77">
        <f t="shared" si="145"/>
        <v>3.17</v>
      </c>
      <c r="K4070" s="103">
        <v>0.76</v>
      </c>
      <c r="L4070" s="104">
        <v>1.51</v>
      </c>
      <c r="M4070" s="105">
        <v>0</v>
      </c>
      <c r="N4070" s="76">
        <f t="shared" si="147"/>
        <v>0.75999999999997492</v>
      </c>
    </row>
    <row r="4071" spans="1:14" x14ac:dyDescent="0.25">
      <c r="A4071" s="100">
        <v>3030</v>
      </c>
      <c r="B4071" s="107">
        <v>36633</v>
      </c>
      <c r="C4071" s="121">
        <v>412.06</v>
      </c>
      <c r="D4071" s="122">
        <v>270.89</v>
      </c>
      <c r="E4071" s="122">
        <f t="shared" si="146"/>
        <v>37.519390581717445</v>
      </c>
      <c r="F4071" s="77">
        <v>2.77</v>
      </c>
      <c r="G4071" s="77">
        <v>0</v>
      </c>
      <c r="H4071" s="77">
        <v>0</v>
      </c>
      <c r="J4071" s="77">
        <f t="shared" si="145"/>
        <v>2.77</v>
      </c>
      <c r="K4071" s="103">
        <v>0.28999999999999998</v>
      </c>
      <c r="L4071" s="104">
        <v>0</v>
      </c>
      <c r="M4071" s="105">
        <v>0</v>
      </c>
      <c r="N4071" s="76">
        <f t="shared" si="147"/>
        <v>0.29000000000003867</v>
      </c>
    </row>
    <row r="4072" spans="1:14" x14ac:dyDescent="0.25">
      <c r="A4072" s="100">
        <v>3031</v>
      </c>
      <c r="B4072" s="107">
        <v>36634</v>
      </c>
      <c r="C4072" s="121">
        <v>411.84</v>
      </c>
      <c r="D4072" s="122">
        <v>268.41000000000003</v>
      </c>
      <c r="E4072" s="122">
        <f t="shared" si="146"/>
        <v>37.17590027700831</v>
      </c>
      <c r="F4072" s="77">
        <v>2.56</v>
      </c>
      <c r="G4072" s="77">
        <v>0</v>
      </c>
      <c r="H4072" s="77">
        <v>0</v>
      </c>
      <c r="J4072" s="77">
        <f t="shared" si="145"/>
        <v>2.56</v>
      </c>
      <c r="K4072" s="103">
        <v>0.21</v>
      </c>
      <c r="L4072" s="104">
        <v>1.4</v>
      </c>
      <c r="M4072" s="105">
        <v>0</v>
      </c>
      <c r="N4072" s="76">
        <f t="shared" si="147"/>
        <v>0.20999999999997732</v>
      </c>
    </row>
    <row r="4073" spans="1:14" x14ac:dyDescent="0.25">
      <c r="A4073" s="100">
        <v>3032</v>
      </c>
      <c r="B4073" s="107">
        <v>36635</v>
      </c>
      <c r="C4073" s="121">
        <v>411.63</v>
      </c>
      <c r="D4073" s="122">
        <v>266.06</v>
      </c>
      <c r="E4073" s="122">
        <f t="shared" si="146"/>
        <v>36.850415512465375</v>
      </c>
      <c r="F4073" s="77">
        <v>3.44</v>
      </c>
      <c r="G4073" s="77">
        <v>0</v>
      </c>
      <c r="H4073" s="77">
        <v>0</v>
      </c>
      <c r="J4073" s="77">
        <f t="shared" si="145"/>
        <v>3.44</v>
      </c>
      <c r="K4073" s="103">
        <v>6.35</v>
      </c>
      <c r="L4073" s="104">
        <v>1.69</v>
      </c>
      <c r="M4073" s="105">
        <v>9.6</v>
      </c>
      <c r="N4073" s="76">
        <f t="shared" si="147"/>
        <v>6.3500000000000245</v>
      </c>
    </row>
    <row r="4074" spans="1:14" x14ac:dyDescent="0.25">
      <c r="A4074" s="100">
        <v>3033</v>
      </c>
      <c r="B4074" s="107">
        <v>36636</v>
      </c>
      <c r="C4074" s="121">
        <v>411.89</v>
      </c>
      <c r="D4074" s="122">
        <v>268.97000000000003</v>
      </c>
      <c r="E4074" s="122">
        <f t="shared" si="146"/>
        <v>37.25346260387812</v>
      </c>
      <c r="F4074" s="77">
        <v>5.23</v>
      </c>
      <c r="G4074" s="77">
        <v>0</v>
      </c>
      <c r="H4074" s="77">
        <v>0</v>
      </c>
      <c r="J4074" s="77">
        <f t="shared" si="145"/>
        <v>5.23</v>
      </c>
      <c r="K4074" s="103">
        <v>6.01</v>
      </c>
      <c r="L4074" s="104">
        <v>2.4700000000000002</v>
      </c>
      <c r="M4074" s="105">
        <v>15.8</v>
      </c>
      <c r="N4074" s="76">
        <f t="shared" si="147"/>
        <v>6.0099999999999731</v>
      </c>
    </row>
    <row r="4075" spans="1:14" x14ac:dyDescent="0.25">
      <c r="A4075" s="100">
        <v>3034</v>
      </c>
      <c r="B4075" s="107">
        <v>36637</v>
      </c>
      <c r="C4075" s="121">
        <v>411.96</v>
      </c>
      <c r="D4075" s="122">
        <v>269.75</v>
      </c>
      <c r="E4075" s="122">
        <f t="shared" si="146"/>
        <v>37.36149584487535</v>
      </c>
      <c r="F4075" s="77">
        <v>3.61</v>
      </c>
      <c r="G4075" s="77">
        <v>0</v>
      </c>
      <c r="H4075" s="77">
        <v>0</v>
      </c>
      <c r="J4075" s="77">
        <f t="shared" si="145"/>
        <v>3.61</v>
      </c>
      <c r="K4075" s="103">
        <v>2.27</v>
      </c>
      <c r="L4075" s="104">
        <v>1.89</v>
      </c>
      <c r="M4075" s="105">
        <v>0</v>
      </c>
      <c r="N4075" s="76">
        <f t="shared" si="147"/>
        <v>2.2700000000000249</v>
      </c>
    </row>
    <row r="4076" spans="1:14" x14ac:dyDescent="0.25">
      <c r="A4076" s="100">
        <v>3035</v>
      </c>
      <c r="B4076" s="107">
        <v>36638</v>
      </c>
      <c r="C4076" s="121">
        <v>411.84</v>
      </c>
      <c r="D4076" s="122">
        <v>268.41000000000003</v>
      </c>
      <c r="E4076" s="122">
        <f t="shared" si="146"/>
        <v>37.17590027700831</v>
      </c>
      <c r="F4076" s="77">
        <v>3.59</v>
      </c>
      <c r="G4076" s="77">
        <v>0</v>
      </c>
      <c r="H4076" s="77">
        <v>0</v>
      </c>
      <c r="J4076" s="77">
        <f t="shared" si="145"/>
        <v>3.59</v>
      </c>
      <c r="K4076" s="103">
        <v>1.1200000000000001</v>
      </c>
      <c r="L4076" s="104">
        <v>1.8</v>
      </c>
      <c r="M4076" s="105">
        <v>0</v>
      </c>
      <c r="N4076" s="76">
        <f t="shared" si="147"/>
        <v>1.1199999999999726</v>
      </c>
    </row>
    <row r="4077" spans="1:14" x14ac:dyDescent="0.25">
      <c r="A4077" s="100">
        <v>3036</v>
      </c>
      <c r="B4077" s="107">
        <v>36639</v>
      </c>
      <c r="C4077" s="121">
        <v>411.62</v>
      </c>
      <c r="D4077" s="122">
        <v>265.94</v>
      </c>
      <c r="E4077" s="122">
        <f t="shared" si="146"/>
        <v>36.83379501385042</v>
      </c>
      <c r="F4077" s="77">
        <v>3.27</v>
      </c>
      <c r="G4077" s="77">
        <v>0</v>
      </c>
      <c r="H4077" s="77">
        <v>0</v>
      </c>
      <c r="J4077" s="77">
        <f t="shared" si="145"/>
        <v>3.27</v>
      </c>
      <c r="K4077" s="103">
        <v>2.27</v>
      </c>
      <c r="L4077" s="104">
        <v>1.51</v>
      </c>
      <c r="M4077" s="105">
        <v>0</v>
      </c>
      <c r="N4077" s="76">
        <f t="shared" si="147"/>
        <v>2.27</v>
      </c>
    </row>
    <row r="4078" spans="1:14" x14ac:dyDescent="0.25">
      <c r="A4078" s="100">
        <v>3037</v>
      </c>
      <c r="B4078" s="107">
        <v>36640</v>
      </c>
      <c r="C4078" s="121">
        <v>411.53</v>
      </c>
      <c r="D4078" s="122">
        <v>264.94</v>
      </c>
      <c r="E4078" s="122">
        <f t="shared" si="146"/>
        <v>36.695290858725762</v>
      </c>
      <c r="F4078" s="77">
        <v>5.89</v>
      </c>
      <c r="G4078" s="77">
        <v>0</v>
      </c>
      <c r="H4078" s="77">
        <v>0</v>
      </c>
      <c r="J4078" s="77">
        <f t="shared" si="145"/>
        <v>5.89</v>
      </c>
      <c r="K4078" s="103">
        <v>1.85</v>
      </c>
      <c r="L4078" s="104">
        <v>2.23</v>
      </c>
      <c r="M4078" s="105">
        <v>0</v>
      </c>
      <c r="N4078" s="76">
        <f t="shared" si="147"/>
        <v>1.8499999999999792</v>
      </c>
    </row>
    <row r="4079" spans="1:14" x14ac:dyDescent="0.25">
      <c r="A4079" s="100">
        <v>3038</v>
      </c>
      <c r="B4079" s="107">
        <v>36641</v>
      </c>
      <c r="C4079" s="121">
        <v>411.17</v>
      </c>
      <c r="D4079" s="122">
        <v>260.89999999999998</v>
      </c>
      <c r="E4079" s="122">
        <f t="shared" si="146"/>
        <v>36.13573407202216</v>
      </c>
      <c r="F4079" s="77">
        <v>4.3099999999999996</v>
      </c>
      <c r="G4079" s="77">
        <v>0</v>
      </c>
      <c r="H4079" s="77">
        <v>0</v>
      </c>
      <c r="J4079" s="77">
        <f t="shared" si="145"/>
        <v>4.3099999999999996</v>
      </c>
      <c r="K4079" s="103">
        <v>2.2999999999999998</v>
      </c>
      <c r="L4079" s="104">
        <v>1.94</v>
      </c>
      <c r="M4079" s="105">
        <v>0</v>
      </c>
      <c r="N4079" s="76">
        <f t="shared" si="147"/>
        <v>2.3000000000000087</v>
      </c>
    </row>
    <row r="4080" spans="1:14" x14ac:dyDescent="0.25">
      <c r="A4080" s="100">
        <v>3039</v>
      </c>
      <c r="B4080" s="107">
        <v>36642</v>
      </c>
      <c r="C4080" s="121">
        <v>410.99</v>
      </c>
      <c r="D4080" s="122">
        <v>258.89</v>
      </c>
      <c r="E4080" s="122">
        <f t="shared" si="146"/>
        <v>35.8573407202216</v>
      </c>
      <c r="F4080" s="77">
        <v>5.67</v>
      </c>
      <c r="G4080" s="77">
        <v>0</v>
      </c>
      <c r="H4080" s="77">
        <v>0</v>
      </c>
      <c r="J4080" s="77">
        <f t="shared" si="145"/>
        <v>5.67</v>
      </c>
      <c r="K4080" s="103">
        <v>2.0299999999999998</v>
      </c>
      <c r="L4080" s="104">
        <v>2.68</v>
      </c>
      <c r="M4080" s="105">
        <v>0</v>
      </c>
      <c r="N4080" s="76">
        <f t="shared" si="147"/>
        <v>2.0300000000000136</v>
      </c>
    </row>
    <row r="4081" spans="1:14" x14ac:dyDescent="0.25">
      <c r="A4081" s="100">
        <v>3040</v>
      </c>
      <c r="B4081" s="107">
        <v>36643</v>
      </c>
      <c r="C4081" s="121">
        <v>410.65</v>
      </c>
      <c r="D4081" s="122">
        <v>255.25</v>
      </c>
      <c r="E4081" s="122">
        <f t="shared" si="146"/>
        <v>35.353185595567865</v>
      </c>
      <c r="F4081" s="77">
        <v>6.42</v>
      </c>
      <c r="G4081" s="77">
        <v>0</v>
      </c>
      <c r="H4081" s="77">
        <v>0</v>
      </c>
      <c r="J4081" s="77">
        <f t="shared" si="145"/>
        <v>6.42</v>
      </c>
      <c r="K4081" s="103">
        <v>0.65</v>
      </c>
      <c r="L4081" s="104">
        <v>3.03</v>
      </c>
      <c r="M4081" s="105">
        <v>0</v>
      </c>
      <c r="N4081" s="76">
        <f t="shared" si="147"/>
        <v>0.6499999999999897</v>
      </c>
    </row>
    <row r="4082" spans="1:14" x14ac:dyDescent="0.25">
      <c r="A4082" s="100">
        <v>3041</v>
      </c>
      <c r="B4082" s="107">
        <v>36644</v>
      </c>
      <c r="C4082" s="121">
        <v>410.11</v>
      </c>
      <c r="D4082" s="122">
        <v>249.48</v>
      </c>
      <c r="E4082" s="122">
        <f t="shared" si="146"/>
        <v>34.554016620498615</v>
      </c>
      <c r="F4082" s="77">
        <v>4.82</v>
      </c>
      <c r="G4082" s="77">
        <v>0</v>
      </c>
      <c r="H4082" s="77">
        <v>0</v>
      </c>
      <c r="J4082" s="77">
        <f t="shared" si="145"/>
        <v>4.82</v>
      </c>
      <c r="K4082" s="103">
        <v>3.43</v>
      </c>
      <c r="L4082" s="104">
        <v>2.16</v>
      </c>
      <c r="M4082" s="105">
        <v>0</v>
      </c>
      <c r="N4082" s="76">
        <f t="shared" si="147"/>
        <v>3.4300000000000139</v>
      </c>
    </row>
    <row r="4083" spans="1:14" x14ac:dyDescent="0.25">
      <c r="A4083" s="100">
        <v>3042</v>
      </c>
      <c r="B4083" s="107">
        <v>36645</v>
      </c>
      <c r="C4083" s="121">
        <v>409.98</v>
      </c>
      <c r="D4083" s="122">
        <v>248.09</v>
      </c>
      <c r="E4083" s="122">
        <f t="shared" si="146"/>
        <v>34.361495844875343</v>
      </c>
      <c r="F4083" s="77">
        <v>4.1900000000000004</v>
      </c>
      <c r="G4083" s="77">
        <v>0</v>
      </c>
      <c r="H4083" s="77">
        <v>0</v>
      </c>
      <c r="J4083" s="77">
        <f t="shared" si="145"/>
        <v>4.1900000000000004</v>
      </c>
      <c r="K4083" s="103">
        <v>0.97</v>
      </c>
      <c r="L4083" s="104">
        <v>2.0299999999999998</v>
      </c>
      <c r="M4083" s="105">
        <v>0</v>
      </c>
      <c r="N4083" s="76">
        <f t="shared" si="147"/>
        <v>0.97000000000000153</v>
      </c>
    </row>
    <row r="4084" spans="1:14" x14ac:dyDescent="0.25">
      <c r="A4084" s="100">
        <v>3043</v>
      </c>
      <c r="B4084" s="107">
        <v>36646</v>
      </c>
      <c r="C4084" s="121">
        <v>409.67</v>
      </c>
      <c r="D4084" s="122">
        <v>244.87</v>
      </c>
      <c r="E4084" s="122">
        <f t="shared" si="146"/>
        <v>33.915512465373958</v>
      </c>
      <c r="F4084" s="77">
        <v>3.1</v>
      </c>
      <c r="G4084" s="77">
        <v>0</v>
      </c>
      <c r="H4084" s="77">
        <v>0</v>
      </c>
      <c r="J4084" s="77">
        <f t="shared" si="145"/>
        <v>3.1</v>
      </c>
      <c r="K4084" s="103">
        <v>0.28999999999999998</v>
      </c>
      <c r="L4084" s="104">
        <v>1.66</v>
      </c>
      <c r="M4084" s="105">
        <v>0</v>
      </c>
      <c r="N4084" s="76">
        <f t="shared" si="147"/>
        <v>0.28999999999999782</v>
      </c>
    </row>
    <row r="4085" spans="1:14" x14ac:dyDescent="0.25">
      <c r="A4085" s="100">
        <v>3044</v>
      </c>
      <c r="B4085" s="107">
        <v>36647</v>
      </c>
      <c r="C4085" s="121">
        <v>409.4</v>
      </c>
      <c r="D4085" s="122">
        <v>242.06</v>
      </c>
      <c r="E4085" s="122">
        <f t="shared" si="146"/>
        <v>33.526315789473685</v>
      </c>
      <c r="F4085" s="77">
        <v>2.5299999999999998</v>
      </c>
      <c r="G4085" s="77">
        <v>0</v>
      </c>
      <c r="H4085" s="77">
        <v>0</v>
      </c>
      <c r="J4085" s="77">
        <f t="shared" si="145"/>
        <v>2.5299999999999998</v>
      </c>
      <c r="K4085" s="103">
        <v>0.14000000000000001</v>
      </c>
      <c r="L4085" s="104">
        <v>1.34</v>
      </c>
      <c r="M4085" s="105">
        <v>0</v>
      </c>
      <c r="N4085" s="76">
        <f t="shared" si="147"/>
        <v>0.13999999999998503</v>
      </c>
    </row>
    <row r="4086" spans="1:14" x14ac:dyDescent="0.25">
      <c r="A4086" s="100">
        <v>3045</v>
      </c>
      <c r="B4086" s="107">
        <v>36648</v>
      </c>
      <c r="C4086" s="100">
        <v>409.17</v>
      </c>
      <c r="D4086" s="122">
        <v>239.67</v>
      </c>
      <c r="E4086" s="122">
        <f t="shared" si="146"/>
        <v>33.195290858725762</v>
      </c>
      <c r="F4086" s="77">
        <v>5.03</v>
      </c>
      <c r="G4086" s="77">
        <v>0</v>
      </c>
      <c r="H4086" s="77">
        <v>0</v>
      </c>
      <c r="J4086" s="77">
        <f t="shared" si="145"/>
        <v>5.03</v>
      </c>
      <c r="K4086" s="103">
        <v>1.46</v>
      </c>
      <c r="L4086" s="104">
        <v>2</v>
      </c>
      <c r="M4086" s="105">
        <v>0</v>
      </c>
      <c r="N4086" s="76">
        <f t="shared" si="147"/>
        <v>1.4600000000000071</v>
      </c>
    </row>
    <row r="4087" spans="1:14" x14ac:dyDescent="0.25">
      <c r="A4087" s="100">
        <v>3046</v>
      </c>
      <c r="B4087" s="107">
        <v>36649</v>
      </c>
      <c r="C4087" s="121">
        <v>408.82</v>
      </c>
      <c r="D4087" s="122">
        <v>236.1</v>
      </c>
      <c r="E4087" s="122">
        <f t="shared" si="146"/>
        <v>32.70083102493075</v>
      </c>
      <c r="F4087" s="77">
        <v>4.78</v>
      </c>
      <c r="G4087" s="77">
        <v>0</v>
      </c>
      <c r="H4087" s="77">
        <v>0</v>
      </c>
      <c r="J4087" s="77">
        <f t="shared" si="145"/>
        <v>4.78</v>
      </c>
      <c r="K4087" s="103">
        <v>1.98</v>
      </c>
      <c r="L4087" s="104">
        <v>1.94</v>
      </c>
      <c r="M4087" s="105">
        <v>3</v>
      </c>
      <c r="N4087" s="76">
        <f t="shared" si="147"/>
        <v>1.9800000000000173</v>
      </c>
    </row>
    <row r="4088" spans="1:14" x14ac:dyDescent="0.25">
      <c r="A4088" s="100">
        <v>3047</v>
      </c>
      <c r="B4088" s="107">
        <v>36650</v>
      </c>
      <c r="C4088" s="121">
        <v>408.54</v>
      </c>
      <c r="D4088" s="122">
        <v>233.3</v>
      </c>
      <c r="E4088" s="122">
        <f t="shared" si="146"/>
        <v>32.313019390581722</v>
      </c>
      <c r="F4088" s="77">
        <v>4.53</v>
      </c>
      <c r="G4088" s="77">
        <v>0</v>
      </c>
      <c r="H4088" s="77">
        <v>0</v>
      </c>
      <c r="J4088" s="77">
        <f t="shared" si="145"/>
        <v>4.53</v>
      </c>
      <c r="K4088" s="103">
        <v>4.63</v>
      </c>
      <c r="L4088" s="104">
        <v>1.77</v>
      </c>
      <c r="M4088" s="105">
        <v>0</v>
      </c>
      <c r="N4088" s="76">
        <f t="shared" si="147"/>
        <v>4.6299999999999946</v>
      </c>
    </row>
    <row r="4089" spans="1:14" x14ac:dyDescent="0.25">
      <c r="A4089" s="100">
        <v>3048</v>
      </c>
      <c r="B4089" s="107">
        <v>36651</v>
      </c>
      <c r="C4089" s="121">
        <v>408.55</v>
      </c>
      <c r="D4089" s="122">
        <v>233.4</v>
      </c>
      <c r="E4089" s="122">
        <f t="shared" si="146"/>
        <v>32.32686980609418</v>
      </c>
      <c r="F4089" s="77">
        <v>5.01</v>
      </c>
      <c r="G4089" s="77">
        <v>0</v>
      </c>
      <c r="H4089" s="77">
        <v>0</v>
      </c>
      <c r="J4089" s="77">
        <f t="shared" si="145"/>
        <v>5.01</v>
      </c>
      <c r="K4089" s="103">
        <v>1.81</v>
      </c>
      <c r="L4089" s="104">
        <v>2.09</v>
      </c>
      <c r="M4089" s="105">
        <v>0</v>
      </c>
      <c r="N4089" s="76">
        <f t="shared" si="147"/>
        <v>1.8099999999999827</v>
      </c>
    </row>
    <row r="4090" spans="1:14" x14ac:dyDescent="0.25">
      <c r="A4090" s="100">
        <v>3049</v>
      </c>
      <c r="B4090" s="107">
        <v>36652</v>
      </c>
      <c r="C4090" s="121">
        <v>408.23</v>
      </c>
      <c r="D4090" s="122">
        <v>230.2</v>
      </c>
      <c r="E4090" s="122">
        <f t="shared" si="146"/>
        <v>31.883656509695292</v>
      </c>
      <c r="F4090" s="77">
        <v>4.28</v>
      </c>
      <c r="G4090" s="77">
        <v>0</v>
      </c>
      <c r="H4090" s="77">
        <v>0</v>
      </c>
      <c r="J4090" s="77">
        <f t="shared" si="145"/>
        <v>4.28</v>
      </c>
      <c r="K4090" s="103">
        <v>1.1100000000000001</v>
      </c>
      <c r="L4090" s="104">
        <v>1.65</v>
      </c>
      <c r="M4090" s="105">
        <v>0</v>
      </c>
      <c r="N4090" s="76">
        <f t="shared" si="147"/>
        <v>1.1100000000000128</v>
      </c>
    </row>
    <row r="4091" spans="1:14" x14ac:dyDescent="0.25">
      <c r="A4091" s="100">
        <v>3050</v>
      </c>
      <c r="B4091" s="107">
        <v>36653</v>
      </c>
      <c r="C4091" s="121">
        <v>407.91</v>
      </c>
      <c r="D4091" s="122">
        <v>227.03</v>
      </c>
      <c r="E4091" s="122">
        <f t="shared" si="146"/>
        <v>31.444598337950136</v>
      </c>
      <c r="F4091" s="77">
        <v>3.58</v>
      </c>
      <c r="G4091" s="77">
        <v>0</v>
      </c>
      <c r="H4091" s="77">
        <v>0</v>
      </c>
      <c r="J4091" s="77">
        <f t="shared" si="145"/>
        <v>3.58</v>
      </c>
      <c r="K4091" s="103">
        <v>2.3199999999999998</v>
      </c>
      <c r="L4091" s="104">
        <v>1.24</v>
      </c>
      <c r="M4091" s="105">
        <v>0</v>
      </c>
      <c r="N4091" s="76">
        <f t="shared" si="147"/>
        <v>2.3200000000000092</v>
      </c>
    </row>
    <row r="4092" spans="1:14" x14ac:dyDescent="0.25">
      <c r="A4092" s="100">
        <v>3051</v>
      </c>
      <c r="B4092" s="107">
        <v>36654</v>
      </c>
      <c r="C4092" s="121">
        <v>407.78</v>
      </c>
      <c r="D4092" s="122">
        <v>225.77</v>
      </c>
      <c r="E4092" s="122">
        <f t="shared" si="146"/>
        <v>31.270083102493075</v>
      </c>
      <c r="F4092" s="77">
        <v>4.76</v>
      </c>
      <c r="G4092" s="77">
        <v>0</v>
      </c>
      <c r="H4092" s="77">
        <v>0</v>
      </c>
      <c r="J4092" s="77">
        <f t="shared" ref="J4092:J4155" si="148">SUM(F4092:H4092)</f>
        <v>4.76</v>
      </c>
      <c r="K4092" s="103">
        <v>1.56</v>
      </c>
      <c r="L4092" s="104">
        <v>1.88</v>
      </c>
      <c r="M4092" s="105">
        <v>0</v>
      </c>
      <c r="N4092" s="76">
        <f t="shared" si="147"/>
        <v>1.5099999999999998</v>
      </c>
    </row>
    <row r="4093" spans="1:14" x14ac:dyDescent="0.25">
      <c r="A4093" s="100">
        <v>3052</v>
      </c>
      <c r="B4093" s="107">
        <v>36655</v>
      </c>
      <c r="C4093" s="121">
        <v>407.45</v>
      </c>
      <c r="D4093" s="122">
        <v>222.52</v>
      </c>
      <c r="E4093" s="122">
        <f t="shared" ref="E4093:E4156" si="149">(D4093/722)*100</f>
        <v>30.819944598337951</v>
      </c>
      <c r="F4093" s="77">
        <v>5.07</v>
      </c>
      <c r="G4093" s="77">
        <v>0</v>
      </c>
      <c r="H4093" s="77">
        <v>0</v>
      </c>
      <c r="J4093" s="77">
        <f t="shared" si="148"/>
        <v>5.07</v>
      </c>
      <c r="K4093" s="103">
        <v>0.15</v>
      </c>
      <c r="L4093" s="104">
        <v>2.0099999999999998</v>
      </c>
      <c r="M4093" s="105">
        <v>0</v>
      </c>
      <c r="N4093" s="76">
        <f t="shared" si="147"/>
        <v>0.19999999999999574</v>
      </c>
    </row>
    <row r="4094" spans="1:14" x14ac:dyDescent="0.25">
      <c r="A4094" s="100">
        <v>3053</v>
      </c>
      <c r="B4094" s="107">
        <v>36656</v>
      </c>
      <c r="C4094" s="121">
        <v>406.94</v>
      </c>
      <c r="D4094" s="122">
        <v>217.65</v>
      </c>
      <c r="E4094" s="122">
        <f t="shared" si="149"/>
        <v>30.145429362880886</v>
      </c>
      <c r="F4094" s="77">
        <v>4.87</v>
      </c>
      <c r="G4094" s="77">
        <v>0</v>
      </c>
      <c r="H4094" s="77">
        <v>0</v>
      </c>
      <c r="J4094" s="77">
        <f t="shared" si="148"/>
        <v>4.87</v>
      </c>
      <c r="K4094" s="103">
        <v>1</v>
      </c>
      <c r="L4094" s="104">
        <v>1.96</v>
      </c>
      <c r="M4094" s="105">
        <v>1</v>
      </c>
      <c r="N4094" s="76">
        <f t="shared" si="147"/>
        <v>0.99999999999999556</v>
      </c>
    </row>
    <row r="4095" spans="1:14" x14ac:dyDescent="0.25">
      <c r="A4095" s="100">
        <v>3054</v>
      </c>
      <c r="B4095" s="107">
        <v>36657</v>
      </c>
      <c r="C4095" s="121">
        <v>406.52</v>
      </c>
      <c r="D4095" s="122">
        <v>213.78</v>
      </c>
      <c r="E4095" s="122">
        <f t="shared" si="149"/>
        <v>29.609418282548479</v>
      </c>
      <c r="F4095" s="77">
        <v>4.17</v>
      </c>
      <c r="G4095" s="77">
        <v>0</v>
      </c>
      <c r="H4095" s="77">
        <v>0</v>
      </c>
      <c r="J4095" s="77">
        <f t="shared" si="148"/>
        <v>4.17</v>
      </c>
      <c r="K4095" s="103">
        <v>0.4</v>
      </c>
      <c r="L4095" s="104">
        <v>1.67</v>
      </c>
      <c r="M4095" s="105">
        <v>0</v>
      </c>
      <c r="N4095" s="76">
        <f t="shared" si="147"/>
        <v>0.48999999999999311</v>
      </c>
    </row>
    <row r="4096" spans="1:14" x14ac:dyDescent="0.25">
      <c r="A4096" s="100">
        <v>3055</v>
      </c>
      <c r="B4096" s="107">
        <v>36658</v>
      </c>
      <c r="C4096" s="121">
        <v>406.11</v>
      </c>
      <c r="D4096" s="122">
        <v>210.1</v>
      </c>
      <c r="E4096" s="122">
        <f t="shared" si="149"/>
        <v>29.099722991689752</v>
      </c>
      <c r="F4096" s="77">
        <v>4.49</v>
      </c>
      <c r="G4096" s="77">
        <v>0</v>
      </c>
      <c r="H4096" s="77">
        <v>0</v>
      </c>
      <c r="J4096" s="77">
        <f t="shared" si="148"/>
        <v>4.49</v>
      </c>
      <c r="K4096" s="103">
        <v>1.47</v>
      </c>
      <c r="L4096" s="104">
        <v>1.79</v>
      </c>
      <c r="M4096" s="105">
        <v>0</v>
      </c>
      <c r="N4096" s="76">
        <f t="shared" si="147"/>
        <v>-1.5599999999999827</v>
      </c>
    </row>
    <row r="4097" spans="1:14" x14ac:dyDescent="0.25">
      <c r="A4097" s="100">
        <v>3056</v>
      </c>
      <c r="B4097" s="107">
        <v>36659</v>
      </c>
      <c r="C4097" s="121">
        <v>405.45</v>
      </c>
      <c r="D4097" s="122">
        <v>204.05</v>
      </c>
      <c r="E4097" s="122">
        <f t="shared" si="149"/>
        <v>28.261772853185597</v>
      </c>
      <c r="F4097" s="77">
        <v>4.12</v>
      </c>
      <c r="G4097" s="77">
        <v>0</v>
      </c>
      <c r="H4097" s="77">
        <v>0</v>
      </c>
      <c r="J4097" s="77">
        <f t="shared" si="148"/>
        <v>4.12</v>
      </c>
      <c r="K4097" s="103">
        <v>0.12</v>
      </c>
      <c r="L4097" s="104">
        <v>1.71</v>
      </c>
      <c r="M4097" s="105">
        <v>0</v>
      </c>
      <c r="N4097" s="76">
        <f t="shared" si="147"/>
        <v>1.9499999999999842</v>
      </c>
    </row>
    <row r="4098" spans="1:14" x14ac:dyDescent="0.25">
      <c r="A4098" s="100">
        <v>3057</v>
      </c>
      <c r="B4098" s="107">
        <v>36660</v>
      </c>
      <c r="C4098" s="121">
        <v>405.2</v>
      </c>
      <c r="D4098" s="122">
        <v>201.88</v>
      </c>
      <c r="E4098" s="122">
        <f t="shared" si="149"/>
        <v>27.961218836565095</v>
      </c>
      <c r="F4098" s="77">
        <v>2.2799999999999998</v>
      </c>
      <c r="G4098" s="77">
        <v>0</v>
      </c>
      <c r="H4098" s="77">
        <v>0</v>
      </c>
      <c r="J4098" s="77">
        <f t="shared" si="148"/>
        <v>2.2799999999999998</v>
      </c>
      <c r="K4098" s="103">
        <v>0.5</v>
      </c>
      <c r="L4098" s="104">
        <v>0.8</v>
      </c>
      <c r="M4098" s="105">
        <v>0</v>
      </c>
      <c r="N4098" s="76">
        <f t="shared" si="147"/>
        <v>0.49999999999999867</v>
      </c>
    </row>
    <row r="4099" spans="1:14" x14ac:dyDescent="0.25">
      <c r="A4099" s="100">
        <v>3058</v>
      </c>
      <c r="B4099" s="107">
        <v>36661</v>
      </c>
      <c r="C4099" s="121">
        <v>405</v>
      </c>
      <c r="D4099" s="122">
        <v>200.1</v>
      </c>
      <c r="E4099" s="122">
        <f t="shared" si="149"/>
        <v>27.714681440443211</v>
      </c>
      <c r="F4099" s="77">
        <v>4.71</v>
      </c>
      <c r="G4099" s="77">
        <v>0</v>
      </c>
      <c r="H4099" s="77">
        <v>0</v>
      </c>
      <c r="J4099" s="77">
        <f t="shared" si="148"/>
        <v>4.71</v>
      </c>
      <c r="K4099" s="103">
        <v>0.26</v>
      </c>
      <c r="L4099" s="104">
        <v>1.91</v>
      </c>
      <c r="M4099" s="105">
        <v>0</v>
      </c>
      <c r="N4099" s="76">
        <f t="shared" si="147"/>
        <v>0.26000000000001133</v>
      </c>
    </row>
    <row r="4100" spans="1:14" x14ac:dyDescent="0.25">
      <c r="A4100" s="100">
        <v>3059</v>
      </c>
      <c r="B4100" s="107">
        <v>36662</v>
      </c>
      <c r="C4100" s="121">
        <v>404.47</v>
      </c>
      <c r="D4100" s="122">
        <v>195.65</v>
      </c>
      <c r="E4100" s="122">
        <f t="shared" si="149"/>
        <v>27.098337950138507</v>
      </c>
      <c r="F4100" s="77">
        <v>4.8499999999999996</v>
      </c>
      <c r="G4100" s="77">
        <v>0</v>
      </c>
      <c r="H4100" s="77">
        <v>0</v>
      </c>
      <c r="J4100" s="77">
        <f t="shared" si="148"/>
        <v>4.8499999999999996</v>
      </c>
      <c r="K4100" s="103">
        <v>0.16</v>
      </c>
      <c r="L4100" s="104">
        <v>1.98</v>
      </c>
      <c r="M4100" s="105">
        <v>0</v>
      </c>
      <c r="N4100" s="76">
        <f t="shared" si="147"/>
        <v>0.16000000000000192</v>
      </c>
    </row>
    <row r="4101" spans="1:14" x14ac:dyDescent="0.25">
      <c r="A4101" s="100">
        <v>3060</v>
      </c>
      <c r="B4101" s="107">
        <v>36663</v>
      </c>
      <c r="C4101" s="121">
        <v>403.91</v>
      </c>
      <c r="D4101" s="122">
        <v>190.96</v>
      </c>
      <c r="E4101" s="122">
        <f t="shared" si="149"/>
        <v>26.448753462603879</v>
      </c>
      <c r="F4101" s="77">
        <v>3.25</v>
      </c>
      <c r="G4101" s="77">
        <v>0</v>
      </c>
      <c r="H4101" s="77">
        <v>0</v>
      </c>
      <c r="J4101" s="77">
        <f t="shared" si="148"/>
        <v>3.25</v>
      </c>
      <c r="K4101" s="103">
        <v>0.22</v>
      </c>
      <c r="L4101" s="104">
        <v>1.26</v>
      </c>
      <c r="M4101" s="105">
        <v>0</v>
      </c>
      <c r="N4101" s="76">
        <f t="shared" si="147"/>
        <v>0.21999999999999886</v>
      </c>
    </row>
    <row r="4102" spans="1:14" x14ac:dyDescent="0.25">
      <c r="A4102" s="100">
        <v>3061</v>
      </c>
      <c r="B4102" s="107">
        <v>36664</v>
      </c>
      <c r="C4102" s="121">
        <v>403.54</v>
      </c>
      <c r="D4102" s="122">
        <v>187.93</v>
      </c>
      <c r="E4102" s="122">
        <f t="shared" si="149"/>
        <v>26.029085872576179</v>
      </c>
      <c r="F4102" s="77">
        <v>3.19</v>
      </c>
      <c r="G4102" s="77">
        <v>0</v>
      </c>
      <c r="H4102" s="77">
        <v>0</v>
      </c>
      <c r="J4102" s="77">
        <f t="shared" si="148"/>
        <v>3.19</v>
      </c>
      <c r="K4102" s="103">
        <v>7.0000000000000007E-2</v>
      </c>
      <c r="L4102" s="104">
        <v>1.31</v>
      </c>
      <c r="M4102" s="105">
        <v>0</v>
      </c>
      <c r="N4102" s="76">
        <f t="shared" si="147"/>
        <v>6.9999999999995399E-2</v>
      </c>
    </row>
    <row r="4103" spans="1:14" x14ac:dyDescent="0.25">
      <c r="A4103" s="100">
        <v>3062</v>
      </c>
      <c r="B4103" s="107">
        <v>36665</v>
      </c>
      <c r="C4103" s="121">
        <v>403.16</v>
      </c>
      <c r="D4103" s="122">
        <v>184.81</v>
      </c>
      <c r="E4103" s="122">
        <f t="shared" si="149"/>
        <v>25.596952908587255</v>
      </c>
      <c r="F4103" s="77">
        <v>4.3600000000000003</v>
      </c>
      <c r="G4103" s="77">
        <v>0</v>
      </c>
      <c r="H4103" s="77">
        <v>0</v>
      </c>
      <c r="J4103" s="77">
        <f t="shared" si="148"/>
        <v>4.3600000000000003</v>
      </c>
      <c r="K4103" s="103">
        <v>0.43</v>
      </c>
      <c r="L4103" s="104">
        <v>1.73</v>
      </c>
      <c r="M4103" s="105">
        <v>0</v>
      </c>
      <c r="N4103" s="76">
        <f t="shared" si="147"/>
        <v>0.4299999999999935</v>
      </c>
    </row>
    <row r="4104" spans="1:14" x14ac:dyDescent="0.25">
      <c r="A4104" s="100">
        <v>3063</v>
      </c>
      <c r="B4104" s="107">
        <v>36666</v>
      </c>
      <c r="C4104" s="121">
        <v>402.66</v>
      </c>
      <c r="D4104" s="122">
        <v>180.88</v>
      </c>
      <c r="E4104" s="122">
        <f t="shared" si="149"/>
        <v>25.052631578947366</v>
      </c>
      <c r="F4104" s="77">
        <v>4.4000000000000004</v>
      </c>
      <c r="G4104" s="77">
        <v>0</v>
      </c>
      <c r="H4104" s="77">
        <v>0</v>
      </c>
      <c r="J4104" s="77">
        <f t="shared" si="148"/>
        <v>4.4000000000000004</v>
      </c>
      <c r="K4104" s="103">
        <v>0.37</v>
      </c>
      <c r="L4104" s="104">
        <v>1.98</v>
      </c>
      <c r="M4104" s="105">
        <v>0</v>
      </c>
      <c r="N4104" s="76">
        <f t="shared" ref="N4104:N4167" si="150">+D4105-D4104+J4104</f>
        <v>-0.36999999999998145</v>
      </c>
    </row>
    <row r="4105" spans="1:14" x14ac:dyDescent="0.25">
      <c r="A4105" s="100">
        <v>3064</v>
      </c>
      <c r="B4105" s="107">
        <v>36667</v>
      </c>
      <c r="C4105" s="121">
        <v>402.04</v>
      </c>
      <c r="D4105" s="122">
        <v>176.11</v>
      </c>
      <c r="E4105" s="122">
        <f t="shared" si="149"/>
        <v>24.391966759002774</v>
      </c>
      <c r="F4105" s="77">
        <v>3.04</v>
      </c>
      <c r="G4105" s="77">
        <v>0</v>
      </c>
      <c r="H4105" s="77">
        <v>0</v>
      </c>
      <c r="J4105" s="77">
        <f t="shared" si="148"/>
        <v>3.04</v>
      </c>
      <c r="K4105" s="103">
        <v>0.2</v>
      </c>
      <c r="L4105" s="104">
        <v>1.36</v>
      </c>
      <c r="M4105" s="105">
        <v>0</v>
      </c>
      <c r="N4105" s="76">
        <f t="shared" si="150"/>
        <v>-0.20000000000000906</v>
      </c>
    </row>
    <row r="4106" spans="1:14" x14ac:dyDescent="0.25">
      <c r="A4106" s="100">
        <v>3065</v>
      </c>
      <c r="B4106" s="107">
        <v>36668</v>
      </c>
      <c r="C4106" s="121">
        <v>401.61</v>
      </c>
      <c r="D4106" s="122">
        <v>172.87</v>
      </c>
      <c r="E4106" s="122">
        <f t="shared" si="149"/>
        <v>23.943213296398895</v>
      </c>
      <c r="F4106" s="77">
        <v>3.07</v>
      </c>
      <c r="G4106" s="77">
        <v>0</v>
      </c>
      <c r="H4106" s="77">
        <v>0</v>
      </c>
      <c r="J4106" s="77">
        <f t="shared" si="148"/>
        <v>3.07</v>
      </c>
      <c r="K4106" s="103">
        <v>0.15</v>
      </c>
      <c r="L4106" s="104">
        <v>1.28</v>
      </c>
      <c r="M4106" s="105">
        <v>0</v>
      </c>
      <c r="N4106" s="76">
        <f t="shared" si="150"/>
        <v>0.14999999999998392</v>
      </c>
    </row>
    <row r="4107" spans="1:14" x14ac:dyDescent="0.25">
      <c r="A4107" s="100">
        <v>3066</v>
      </c>
      <c r="B4107" s="107">
        <v>36669</v>
      </c>
      <c r="C4107" s="121">
        <v>401.22</v>
      </c>
      <c r="D4107" s="122">
        <v>169.95</v>
      </c>
      <c r="E4107" s="122">
        <f t="shared" si="149"/>
        <v>23.538781163434901</v>
      </c>
      <c r="F4107" s="77">
        <v>2.79</v>
      </c>
      <c r="G4107" s="77">
        <v>0</v>
      </c>
      <c r="H4107" s="77">
        <v>0</v>
      </c>
      <c r="J4107" s="77">
        <f t="shared" si="148"/>
        <v>2.79</v>
      </c>
      <c r="K4107" s="103">
        <v>0.08</v>
      </c>
      <c r="L4107" s="104">
        <v>1.23</v>
      </c>
      <c r="M4107" s="105">
        <v>0</v>
      </c>
      <c r="N4107" s="76">
        <f t="shared" si="150"/>
        <v>8.0000000000020499E-2</v>
      </c>
    </row>
    <row r="4108" spans="1:14" x14ac:dyDescent="0.25">
      <c r="A4108" s="100">
        <v>3067</v>
      </c>
      <c r="B4108" s="107">
        <v>36670</v>
      </c>
      <c r="C4108" s="121">
        <v>400.85</v>
      </c>
      <c r="D4108" s="122">
        <v>167.24</v>
      </c>
      <c r="E4108" s="122">
        <f t="shared" si="149"/>
        <v>23.163434903047094</v>
      </c>
      <c r="F4108" s="77">
        <v>3.37</v>
      </c>
      <c r="G4108" s="77">
        <v>0</v>
      </c>
      <c r="H4108" s="77">
        <v>0</v>
      </c>
      <c r="J4108" s="77">
        <f t="shared" si="148"/>
        <v>3.37</v>
      </c>
      <c r="K4108" s="103">
        <v>0.31</v>
      </c>
      <c r="L4108" s="104">
        <v>1.28</v>
      </c>
      <c r="M4108" s="105">
        <v>0</v>
      </c>
      <c r="N4108" s="76">
        <f t="shared" si="150"/>
        <v>0.30999999999999783</v>
      </c>
    </row>
    <row r="4109" spans="1:14" x14ac:dyDescent="0.25">
      <c r="A4109" s="100">
        <v>3068</v>
      </c>
      <c r="B4109" s="107">
        <v>36671</v>
      </c>
      <c r="C4109" s="121">
        <v>400.42</v>
      </c>
      <c r="D4109" s="122">
        <v>164.18</v>
      </c>
      <c r="E4109" s="122">
        <f t="shared" si="149"/>
        <v>22.739612188365651</v>
      </c>
      <c r="F4109" s="77">
        <v>3</v>
      </c>
      <c r="G4109" s="77">
        <v>0</v>
      </c>
      <c r="H4109" s="77">
        <v>0</v>
      </c>
      <c r="J4109" s="77">
        <f t="shared" si="148"/>
        <v>3</v>
      </c>
      <c r="K4109" s="103">
        <v>0.23</v>
      </c>
      <c r="L4109" s="104">
        <v>1.0900000000000001</v>
      </c>
      <c r="M4109" s="105">
        <v>0</v>
      </c>
      <c r="N4109" s="76">
        <f t="shared" si="150"/>
        <v>0.22999999999998977</v>
      </c>
    </row>
    <row r="4110" spans="1:14" x14ac:dyDescent="0.25">
      <c r="A4110" s="100">
        <v>3069</v>
      </c>
      <c r="B4110" s="107">
        <v>36672</v>
      </c>
      <c r="C4110" s="121">
        <v>400.03</v>
      </c>
      <c r="D4110" s="122">
        <v>161.41</v>
      </c>
      <c r="E4110" s="122">
        <f t="shared" si="149"/>
        <v>22.355955678670359</v>
      </c>
      <c r="F4110" s="77">
        <v>2.84</v>
      </c>
      <c r="G4110" s="77">
        <v>0</v>
      </c>
      <c r="H4110" s="77">
        <v>0</v>
      </c>
      <c r="J4110" s="77">
        <f t="shared" si="148"/>
        <v>2.84</v>
      </c>
      <c r="K4110" s="103">
        <v>0.15</v>
      </c>
      <c r="L4110" s="104">
        <v>1.0900000000000001</v>
      </c>
      <c r="M4110" s="105">
        <v>0</v>
      </c>
      <c r="N4110" s="76">
        <f t="shared" si="150"/>
        <v>0.15000000000000213</v>
      </c>
    </row>
    <row r="4111" spans="1:14" x14ac:dyDescent="0.25">
      <c r="A4111" s="100">
        <v>3070</v>
      </c>
      <c r="B4111" s="107">
        <v>36673</v>
      </c>
      <c r="C4111" s="121">
        <v>399.67</v>
      </c>
      <c r="D4111" s="122">
        <v>158.72</v>
      </c>
      <c r="E4111" s="122">
        <f t="shared" si="149"/>
        <v>21.983379501385041</v>
      </c>
      <c r="F4111" s="77">
        <v>3.21</v>
      </c>
      <c r="G4111" s="77">
        <v>0</v>
      </c>
      <c r="H4111" s="77">
        <v>0</v>
      </c>
      <c r="J4111" s="77">
        <f t="shared" si="148"/>
        <v>3.21</v>
      </c>
      <c r="K4111" s="103">
        <v>0.18</v>
      </c>
      <c r="L4111" s="104">
        <v>1.25</v>
      </c>
      <c r="M4111" s="105">
        <v>0</v>
      </c>
      <c r="N4111" s="76">
        <f t="shared" si="150"/>
        <v>-0.17999999999998639</v>
      </c>
    </row>
    <row r="4112" spans="1:14" x14ac:dyDescent="0.25">
      <c r="A4112" s="100">
        <v>3071</v>
      </c>
      <c r="B4112" s="107">
        <v>36674</v>
      </c>
      <c r="C4112" s="121">
        <v>399.22</v>
      </c>
      <c r="D4112" s="122">
        <v>155.33000000000001</v>
      </c>
      <c r="E4112" s="122">
        <f t="shared" si="149"/>
        <v>21.513850415512469</v>
      </c>
      <c r="F4112" s="77">
        <v>2.48</v>
      </c>
      <c r="G4112" s="77">
        <v>0</v>
      </c>
      <c r="H4112" s="77">
        <v>0</v>
      </c>
      <c r="J4112" s="77">
        <f t="shared" si="148"/>
        <v>2.48</v>
      </c>
      <c r="K4112" s="103">
        <v>0.36</v>
      </c>
      <c r="L4112" s="104">
        <v>1.05</v>
      </c>
      <c r="M4112" s="105">
        <v>0</v>
      </c>
      <c r="N4112" s="76">
        <f t="shared" si="150"/>
        <v>0.35999999999999543</v>
      </c>
    </row>
    <row r="4113" spans="1:14" x14ac:dyDescent="0.25">
      <c r="A4113" s="100">
        <v>3072</v>
      </c>
      <c r="B4113" s="107">
        <v>36675</v>
      </c>
      <c r="C4113" s="121">
        <v>398.93</v>
      </c>
      <c r="D4113" s="122">
        <v>153.21</v>
      </c>
      <c r="E4113" s="122">
        <f t="shared" si="149"/>
        <v>21.220221606648202</v>
      </c>
      <c r="F4113" s="77">
        <v>2.44</v>
      </c>
      <c r="G4113" s="77">
        <v>0</v>
      </c>
      <c r="H4113" s="77">
        <v>0</v>
      </c>
      <c r="J4113" s="77">
        <f t="shared" si="148"/>
        <v>2.44</v>
      </c>
      <c r="K4113" s="103">
        <v>0</v>
      </c>
      <c r="L4113" s="104">
        <v>1.08</v>
      </c>
      <c r="M4113" s="105">
        <v>0</v>
      </c>
      <c r="N4113" s="76">
        <f t="shared" si="150"/>
        <v>0</v>
      </c>
    </row>
    <row r="4114" spans="1:14" x14ac:dyDescent="0.25">
      <c r="A4114" s="100">
        <v>3073</v>
      </c>
      <c r="B4114" s="107">
        <v>36676</v>
      </c>
      <c r="C4114" s="121">
        <v>398.56</v>
      </c>
      <c r="D4114" s="122">
        <v>150.77000000000001</v>
      </c>
      <c r="E4114" s="122">
        <f t="shared" si="149"/>
        <v>20.882271468144044</v>
      </c>
      <c r="F4114" s="77">
        <v>3.02</v>
      </c>
      <c r="G4114" s="77">
        <v>0</v>
      </c>
      <c r="H4114" s="77">
        <v>0</v>
      </c>
      <c r="J4114" s="77">
        <f t="shared" si="148"/>
        <v>3.02</v>
      </c>
      <c r="K4114" s="103">
        <v>0.11</v>
      </c>
      <c r="L4114" s="104">
        <v>1.26</v>
      </c>
      <c r="M4114" s="105">
        <v>3.2</v>
      </c>
      <c r="N4114" s="76">
        <f t="shared" si="150"/>
        <v>0.11000000000000343</v>
      </c>
    </row>
    <row r="4115" spans="1:14" x14ac:dyDescent="0.25">
      <c r="A4115" s="100">
        <v>3074</v>
      </c>
      <c r="B4115" s="107">
        <v>36677</v>
      </c>
      <c r="C4115" s="121">
        <v>398.12</v>
      </c>
      <c r="D4115" s="122">
        <v>147.86000000000001</v>
      </c>
      <c r="E4115" s="122">
        <f t="shared" si="149"/>
        <v>20.479224376731302</v>
      </c>
      <c r="F4115" s="77">
        <v>3</v>
      </c>
      <c r="G4115" s="77">
        <v>0</v>
      </c>
      <c r="H4115" s="77">
        <v>0</v>
      </c>
      <c r="J4115" s="77">
        <f t="shared" si="148"/>
        <v>3</v>
      </c>
      <c r="K4115" s="103">
        <v>3.33</v>
      </c>
      <c r="L4115" s="104">
        <v>1.23</v>
      </c>
      <c r="M4115" s="105">
        <v>8.1</v>
      </c>
      <c r="N4115" s="76">
        <f t="shared" si="150"/>
        <v>3.3099999999999739</v>
      </c>
    </row>
    <row r="4116" spans="1:14" x14ac:dyDescent="0.25">
      <c r="A4116" s="100">
        <v>3075</v>
      </c>
      <c r="B4116" s="107">
        <v>36678</v>
      </c>
      <c r="C4116" s="121">
        <v>398.17</v>
      </c>
      <c r="D4116" s="122">
        <v>148.16999999999999</v>
      </c>
      <c r="E4116" s="122">
        <f t="shared" si="149"/>
        <v>20.522160664819943</v>
      </c>
      <c r="F4116" s="77">
        <v>2.36</v>
      </c>
      <c r="G4116" s="77">
        <v>0</v>
      </c>
      <c r="H4116" s="77">
        <v>0</v>
      </c>
      <c r="J4116" s="77">
        <f t="shared" si="148"/>
        <v>2.36</v>
      </c>
      <c r="K4116" s="103">
        <v>7.99</v>
      </c>
      <c r="L4116" s="104">
        <v>0.88</v>
      </c>
      <c r="M4116" s="105">
        <v>2.2000000000000002</v>
      </c>
      <c r="N4116" s="76">
        <f t="shared" si="150"/>
        <v>8.0100000000000051</v>
      </c>
    </row>
    <row r="4117" spans="1:14" x14ac:dyDescent="0.25">
      <c r="A4117" s="100">
        <v>3076</v>
      </c>
      <c r="B4117" s="107">
        <v>36679</v>
      </c>
      <c r="C4117" s="121">
        <v>399.02</v>
      </c>
      <c r="D4117" s="122">
        <v>153.82</v>
      </c>
      <c r="E4117" s="122">
        <f t="shared" si="149"/>
        <v>21.304709141274238</v>
      </c>
      <c r="F4117" s="77">
        <v>2.85</v>
      </c>
      <c r="G4117" s="77">
        <v>0</v>
      </c>
      <c r="H4117" s="77">
        <v>0</v>
      </c>
      <c r="J4117" s="77">
        <f t="shared" si="148"/>
        <v>2.85</v>
      </c>
      <c r="K4117" s="103">
        <v>4.3600000000000003</v>
      </c>
      <c r="L4117" s="104">
        <v>1.1599999999999999</v>
      </c>
      <c r="M4117" s="105">
        <v>4.7</v>
      </c>
      <c r="N4117" s="76">
        <f t="shared" si="150"/>
        <v>4.360000000000019</v>
      </c>
    </row>
    <row r="4118" spans="1:14" x14ac:dyDescent="0.25">
      <c r="A4118" s="100">
        <v>3077</v>
      </c>
      <c r="B4118" s="107">
        <v>36680</v>
      </c>
      <c r="C4118" s="121">
        <v>399.22</v>
      </c>
      <c r="D4118" s="122">
        <v>155.33000000000001</v>
      </c>
      <c r="E4118" s="122">
        <f t="shared" si="149"/>
        <v>21.513850415512469</v>
      </c>
      <c r="F4118" s="77">
        <v>3.35</v>
      </c>
      <c r="G4118" s="77">
        <v>0</v>
      </c>
      <c r="H4118" s="77">
        <v>0</v>
      </c>
      <c r="J4118" s="77">
        <f t="shared" si="148"/>
        <v>3.35</v>
      </c>
      <c r="K4118" s="103">
        <v>1.69</v>
      </c>
      <c r="L4118" s="104">
        <v>1.2</v>
      </c>
      <c r="M4118" s="105">
        <v>0</v>
      </c>
      <c r="N4118" s="76">
        <f t="shared" si="150"/>
        <v>3.6899999999999751</v>
      </c>
    </row>
    <row r="4119" spans="1:14" x14ac:dyDescent="0.25">
      <c r="A4119" s="100">
        <v>3078</v>
      </c>
      <c r="B4119" s="107">
        <v>36681</v>
      </c>
      <c r="C4119" s="121">
        <v>399</v>
      </c>
      <c r="D4119" s="122">
        <v>155.66999999999999</v>
      </c>
      <c r="E4119" s="122">
        <f t="shared" si="149"/>
        <v>21.560941828254844</v>
      </c>
      <c r="F4119" s="77">
        <v>2.87</v>
      </c>
      <c r="G4119" s="77">
        <v>0</v>
      </c>
      <c r="H4119" s="77">
        <v>0</v>
      </c>
      <c r="J4119" s="77">
        <f t="shared" si="148"/>
        <v>2.87</v>
      </c>
      <c r="K4119" s="103">
        <v>2.8</v>
      </c>
      <c r="L4119" s="104">
        <v>1.2</v>
      </c>
      <c r="M4119" s="105">
        <v>0.5</v>
      </c>
      <c r="N4119" s="76">
        <f t="shared" si="150"/>
        <v>0.80000000000000693</v>
      </c>
    </row>
    <row r="4120" spans="1:14" x14ac:dyDescent="0.25">
      <c r="A4120" s="100">
        <v>3079</v>
      </c>
      <c r="B4120" s="107">
        <v>36682</v>
      </c>
      <c r="C4120" s="121">
        <v>398.99</v>
      </c>
      <c r="D4120" s="122">
        <v>153.6</v>
      </c>
      <c r="E4120" s="122">
        <f t="shared" si="149"/>
        <v>21.274238227146814</v>
      </c>
      <c r="F4120" s="77">
        <v>2.15</v>
      </c>
      <c r="G4120" s="77">
        <v>0</v>
      </c>
      <c r="H4120" s="77">
        <v>0</v>
      </c>
      <c r="J4120" s="77">
        <f t="shared" si="148"/>
        <v>2.15</v>
      </c>
      <c r="K4120" s="103">
        <v>1.3</v>
      </c>
      <c r="L4120" s="104">
        <v>0.99</v>
      </c>
      <c r="M4120" s="105">
        <v>7</v>
      </c>
      <c r="N4120" s="76">
        <f t="shared" si="150"/>
        <v>1.3000000000000056</v>
      </c>
    </row>
    <row r="4121" spans="1:14" x14ac:dyDescent="0.25">
      <c r="A4121" s="100">
        <v>3080</v>
      </c>
      <c r="B4121" s="107">
        <v>36683</v>
      </c>
      <c r="C4121" s="121">
        <v>398.87</v>
      </c>
      <c r="D4121" s="122">
        <v>152.75</v>
      </c>
      <c r="E4121" s="122">
        <f t="shared" si="149"/>
        <v>21.156509695290858</v>
      </c>
      <c r="F4121" s="77">
        <v>2.83</v>
      </c>
      <c r="G4121" s="77">
        <v>0</v>
      </c>
      <c r="H4121" s="77">
        <v>0</v>
      </c>
      <c r="J4121" s="77">
        <f t="shared" si="148"/>
        <v>2.83</v>
      </c>
      <c r="K4121" s="103">
        <v>5.86</v>
      </c>
      <c r="L4121" s="104">
        <v>1.17</v>
      </c>
      <c r="M4121" s="105">
        <v>1.5</v>
      </c>
      <c r="N4121" s="76">
        <f t="shared" si="150"/>
        <v>5.8600000000000012</v>
      </c>
    </row>
    <row r="4122" spans="1:14" x14ac:dyDescent="0.25">
      <c r="A4122" s="100">
        <v>3081</v>
      </c>
      <c r="B4122" s="107">
        <v>36684</v>
      </c>
      <c r="C4122" s="121">
        <v>399.28</v>
      </c>
      <c r="D4122" s="122">
        <v>155.78</v>
      </c>
      <c r="E4122" s="122">
        <f t="shared" si="149"/>
        <v>21.576177285318561</v>
      </c>
      <c r="F4122" s="77">
        <v>3.41</v>
      </c>
      <c r="G4122" s="77">
        <v>0</v>
      </c>
      <c r="H4122" s="77">
        <v>0</v>
      </c>
      <c r="J4122" s="77">
        <f t="shared" si="148"/>
        <v>3.41</v>
      </c>
      <c r="K4122" s="103">
        <v>4.46</v>
      </c>
      <c r="L4122" s="104">
        <v>1.25</v>
      </c>
      <c r="M4122" s="105">
        <v>0</v>
      </c>
      <c r="N4122" s="76">
        <f t="shared" si="150"/>
        <v>4.4600000000000115</v>
      </c>
    </row>
    <row r="4123" spans="1:14" x14ac:dyDescent="0.25">
      <c r="A4123" s="100">
        <v>3082</v>
      </c>
      <c r="B4123" s="107">
        <v>36685</v>
      </c>
      <c r="C4123" s="121">
        <v>399.42</v>
      </c>
      <c r="D4123" s="122">
        <v>156.83000000000001</v>
      </c>
      <c r="E4123" s="122">
        <f t="shared" si="149"/>
        <v>21.721606648199447</v>
      </c>
      <c r="F4123" s="77">
        <v>0.28999999999999998</v>
      </c>
      <c r="G4123" s="77">
        <v>0</v>
      </c>
      <c r="H4123" s="77">
        <v>0</v>
      </c>
      <c r="J4123" s="77">
        <f t="shared" si="148"/>
        <v>0.28999999999999998</v>
      </c>
      <c r="K4123" s="103">
        <v>3.82</v>
      </c>
      <c r="L4123" s="104">
        <v>1.03</v>
      </c>
      <c r="M4123" s="105">
        <v>0</v>
      </c>
      <c r="N4123" s="76">
        <f t="shared" si="150"/>
        <v>0.82000000000000117</v>
      </c>
    </row>
    <row r="4124" spans="1:14" x14ac:dyDescent="0.25">
      <c r="A4124" s="100">
        <v>3083</v>
      </c>
      <c r="B4124" s="107">
        <v>36686</v>
      </c>
      <c r="C4124" s="121">
        <v>399.49</v>
      </c>
      <c r="D4124" s="122">
        <v>157.36000000000001</v>
      </c>
      <c r="E4124" s="122">
        <f t="shared" si="149"/>
        <v>21.795013850415515</v>
      </c>
      <c r="F4124" s="77">
        <v>0.68</v>
      </c>
      <c r="G4124" s="77">
        <v>0</v>
      </c>
      <c r="H4124" s="77">
        <v>0</v>
      </c>
      <c r="J4124" s="77">
        <f t="shared" si="148"/>
        <v>0.68</v>
      </c>
      <c r="K4124" s="103">
        <v>1.87</v>
      </c>
      <c r="L4124" s="104">
        <v>1.28</v>
      </c>
      <c r="M4124" s="105">
        <v>0</v>
      </c>
      <c r="N4124" s="76">
        <f t="shared" si="150"/>
        <v>-1.1300000000000021</v>
      </c>
    </row>
    <row r="4125" spans="1:14" x14ac:dyDescent="0.25">
      <c r="A4125" s="100">
        <v>3084</v>
      </c>
      <c r="B4125" s="107">
        <v>36687</v>
      </c>
      <c r="C4125" s="121">
        <v>399.25</v>
      </c>
      <c r="D4125" s="122">
        <v>155.55000000000001</v>
      </c>
      <c r="E4125" s="122">
        <f t="shared" si="149"/>
        <v>21.544321329639889</v>
      </c>
      <c r="F4125" s="77">
        <v>3.43</v>
      </c>
      <c r="G4125" s="77">
        <v>0</v>
      </c>
      <c r="H4125" s="77">
        <v>0</v>
      </c>
      <c r="J4125" s="77">
        <f t="shared" si="148"/>
        <v>3.43</v>
      </c>
      <c r="K4125" s="103">
        <v>1.93</v>
      </c>
      <c r="L4125" s="104">
        <v>1.17</v>
      </c>
      <c r="M4125" s="105">
        <v>2</v>
      </c>
      <c r="N4125" s="76">
        <f t="shared" si="150"/>
        <v>1.8799999999999888</v>
      </c>
    </row>
    <row r="4126" spans="1:14" x14ac:dyDescent="0.25">
      <c r="A4126" s="100">
        <v>3085</v>
      </c>
      <c r="B4126" s="107">
        <v>36688</v>
      </c>
      <c r="C4126" s="121">
        <v>399.05</v>
      </c>
      <c r="D4126" s="122">
        <v>154</v>
      </c>
      <c r="E4126" s="122">
        <f t="shared" si="149"/>
        <v>21.329639889196674</v>
      </c>
      <c r="F4126" s="77">
        <v>2.67</v>
      </c>
      <c r="G4126" s="77">
        <v>0</v>
      </c>
      <c r="H4126" s="77">
        <v>0</v>
      </c>
      <c r="J4126" s="77">
        <f t="shared" si="148"/>
        <v>2.67</v>
      </c>
      <c r="K4126" s="103">
        <v>4.7699999999999996</v>
      </c>
      <c r="L4126" s="104">
        <v>0.88</v>
      </c>
      <c r="M4126" s="105">
        <v>1.9</v>
      </c>
      <c r="N4126" s="76">
        <f t="shared" si="150"/>
        <v>4.7500000000000124</v>
      </c>
    </row>
    <row r="4127" spans="1:14" x14ac:dyDescent="0.25">
      <c r="A4127" s="100">
        <v>3086</v>
      </c>
      <c r="B4127" s="107">
        <v>36689</v>
      </c>
      <c r="C4127" s="121">
        <v>399.32</v>
      </c>
      <c r="D4127" s="122">
        <v>156.08000000000001</v>
      </c>
      <c r="E4127" s="122">
        <f t="shared" si="149"/>
        <v>21.617728531855956</v>
      </c>
      <c r="F4127" s="77">
        <v>2.5299999999999998</v>
      </c>
      <c r="G4127" s="77">
        <v>0</v>
      </c>
      <c r="H4127" s="77">
        <v>0</v>
      </c>
      <c r="J4127" s="77">
        <f t="shared" si="148"/>
        <v>2.5299999999999998</v>
      </c>
      <c r="K4127" s="103">
        <v>6.97</v>
      </c>
      <c r="L4127" s="104">
        <v>0.91</v>
      </c>
      <c r="M4127" s="105">
        <v>0</v>
      </c>
      <c r="N4127" s="76">
        <f t="shared" si="150"/>
        <v>6.9699999999999971</v>
      </c>
    </row>
    <row r="4128" spans="1:14" x14ac:dyDescent="0.25">
      <c r="A4128" s="100">
        <v>3087</v>
      </c>
      <c r="B4128" s="107">
        <v>36690</v>
      </c>
      <c r="C4128" s="121">
        <v>399.91</v>
      </c>
      <c r="D4128" s="122">
        <v>160.52000000000001</v>
      </c>
      <c r="E4128" s="122">
        <f t="shared" si="149"/>
        <v>22.232686980609419</v>
      </c>
      <c r="F4128" s="77">
        <v>2.39</v>
      </c>
      <c r="G4128" s="77">
        <v>0</v>
      </c>
      <c r="H4128" s="77">
        <v>0</v>
      </c>
      <c r="J4128" s="77">
        <f t="shared" si="148"/>
        <v>2.39</v>
      </c>
      <c r="K4128" s="103">
        <v>3.28</v>
      </c>
      <c r="L4128" s="104">
        <v>0.92</v>
      </c>
      <c r="M4128" s="105">
        <v>0</v>
      </c>
      <c r="N4128" s="76">
        <f t="shared" si="150"/>
        <v>3.2799999999999865</v>
      </c>
    </row>
    <row r="4129" spans="1:14" x14ac:dyDescent="0.25">
      <c r="A4129" s="100">
        <v>3088</v>
      </c>
      <c r="B4129" s="107">
        <v>36691</v>
      </c>
      <c r="C4129" s="121">
        <v>400.03</v>
      </c>
      <c r="D4129" s="122">
        <v>161.41</v>
      </c>
      <c r="E4129" s="122">
        <f t="shared" si="149"/>
        <v>22.355955678670359</v>
      </c>
      <c r="F4129" s="77">
        <v>2.36</v>
      </c>
      <c r="G4129" s="77">
        <v>0</v>
      </c>
      <c r="H4129" s="77">
        <v>0</v>
      </c>
      <c r="J4129" s="77">
        <f t="shared" si="148"/>
        <v>2.36</v>
      </c>
      <c r="K4129" s="103">
        <v>2.62</v>
      </c>
      <c r="L4129" s="104">
        <v>1.94</v>
      </c>
      <c r="M4129" s="105">
        <v>0</v>
      </c>
      <c r="N4129" s="76">
        <f t="shared" si="150"/>
        <v>1.6199999999999908</v>
      </c>
    </row>
    <row r="4130" spans="1:14" x14ac:dyDescent="0.25">
      <c r="A4130" s="100">
        <v>3089</v>
      </c>
      <c r="B4130" s="107">
        <v>36692</v>
      </c>
      <c r="C4130" s="121">
        <v>399.93</v>
      </c>
      <c r="D4130" s="122">
        <v>160.66999999999999</v>
      </c>
      <c r="E4130" s="122">
        <f t="shared" si="149"/>
        <v>22.253462603878116</v>
      </c>
      <c r="F4130" s="77">
        <v>3.09</v>
      </c>
      <c r="G4130" s="77">
        <v>0</v>
      </c>
      <c r="H4130" s="77">
        <v>0</v>
      </c>
      <c r="J4130" s="77">
        <f t="shared" si="148"/>
        <v>3.09</v>
      </c>
      <c r="K4130" s="103">
        <v>0.98</v>
      </c>
      <c r="L4130" s="104">
        <v>1.1599999999999999</v>
      </c>
      <c r="M4130" s="105">
        <v>0</v>
      </c>
      <c r="N4130" s="76">
        <f t="shared" si="150"/>
        <v>0.98000000000001464</v>
      </c>
    </row>
    <row r="4131" spans="1:14" x14ac:dyDescent="0.25">
      <c r="A4131" s="100">
        <v>3090</v>
      </c>
      <c r="B4131" s="107">
        <v>36693</v>
      </c>
      <c r="C4131" s="121">
        <v>399.65</v>
      </c>
      <c r="D4131" s="122">
        <v>158.56</v>
      </c>
      <c r="E4131" s="122">
        <f t="shared" si="149"/>
        <v>21.961218836565095</v>
      </c>
      <c r="F4131" s="77">
        <v>2.58</v>
      </c>
      <c r="G4131" s="77">
        <v>0</v>
      </c>
      <c r="H4131" s="77">
        <v>0</v>
      </c>
      <c r="J4131" s="77">
        <f t="shared" si="148"/>
        <v>2.58</v>
      </c>
      <c r="K4131" s="103">
        <v>0.78</v>
      </c>
      <c r="L4131" s="104">
        <v>1.04</v>
      </c>
      <c r="M4131" s="105">
        <v>0</v>
      </c>
      <c r="N4131" s="76">
        <f t="shared" si="150"/>
        <v>0.7799999999999887</v>
      </c>
    </row>
    <row r="4132" spans="1:14" x14ac:dyDescent="0.25">
      <c r="A4132" s="100">
        <v>3091</v>
      </c>
      <c r="B4132" s="107">
        <v>36694</v>
      </c>
      <c r="C4132" s="121">
        <v>399.41</v>
      </c>
      <c r="D4132" s="122">
        <v>156.76</v>
      </c>
      <c r="E4132" s="122">
        <f t="shared" si="149"/>
        <v>21.711911357340718</v>
      </c>
      <c r="F4132" s="77">
        <v>3.21</v>
      </c>
      <c r="G4132" s="77">
        <v>0</v>
      </c>
      <c r="H4132" s="77">
        <v>0</v>
      </c>
      <c r="J4132" s="77">
        <f t="shared" si="148"/>
        <v>3.21</v>
      </c>
      <c r="K4132" s="103">
        <v>1.1000000000000001</v>
      </c>
      <c r="L4132" s="104">
        <v>1.29</v>
      </c>
      <c r="M4132" s="105">
        <v>0</v>
      </c>
      <c r="N4132" s="76">
        <f t="shared" si="150"/>
        <v>1.1000000000000147</v>
      </c>
    </row>
    <row r="4133" spans="1:14" x14ac:dyDescent="0.25">
      <c r="A4133" s="100">
        <v>3092</v>
      </c>
      <c r="B4133" s="107">
        <v>36695</v>
      </c>
      <c r="C4133" s="121">
        <v>399.13</v>
      </c>
      <c r="D4133" s="122">
        <v>154.65</v>
      </c>
      <c r="E4133" s="122">
        <f t="shared" si="149"/>
        <v>21.419667590027704</v>
      </c>
      <c r="F4133" s="77">
        <v>2.92</v>
      </c>
      <c r="G4133" s="77">
        <v>0</v>
      </c>
      <c r="H4133" s="77">
        <v>0</v>
      </c>
      <c r="J4133" s="77">
        <f t="shared" si="148"/>
        <v>2.92</v>
      </c>
      <c r="K4133" s="103">
        <v>0.42</v>
      </c>
      <c r="L4133" s="104">
        <v>1.41</v>
      </c>
      <c r="M4133" s="105">
        <v>0</v>
      </c>
      <c r="N4133" s="76">
        <f t="shared" si="150"/>
        <v>0.41999999999999993</v>
      </c>
    </row>
    <row r="4134" spans="1:14" x14ac:dyDescent="0.25">
      <c r="A4134" s="100">
        <v>3093</v>
      </c>
      <c r="B4134" s="107">
        <v>36696</v>
      </c>
      <c r="C4134" s="121">
        <v>398.77</v>
      </c>
      <c r="D4134" s="122">
        <v>152.15</v>
      </c>
      <c r="E4134" s="122">
        <f t="shared" si="149"/>
        <v>21.073407202216067</v>
      </c>
      <c r="F4134" s="77">
        <v>5.13</v>
      </c>
      <c r="G4134" s="77">
        <v>0</v>
      </c>
      <c r="H4134" s="77">
        <v>0</v>
      </c>
      <c r="J4134" s="77">
        <f t="shared" si="148"/>
        <v>5.13</v>
      </c>
      <c r="K4134" s="103">
        <v>1.37</v>
      </c>
      <c r="L4134" s="104">
        <v>2.31</v>
      </c>
      <c r="M4134" s="105">
        <v>0</v>
      </c>
      <c r="N4134" s="76">
        <f t="shared" si="150"/>
        <v>1.3699999999999806</v>
      </c>
    </row>
    <row r="4135" spans="1:14" x14ac:dyDescent="0.25">
      <c r="A4135" s="100">
        <v>3094</v>
      </c>
      <c r="B4135" s="107">
        <v>36697</v>
      </c>
      <c r="C4135" s="121">
        <v>398.2</v>
      </c>
      <c r="D4135" s="122">
        <v>148.38999999999999</v>
      </c>
      <c r="E4135" s="122">
        <f t="shared" si="149"/>
        <v>20.552631578947366</v>
      </c>
      <c r="F4135" s="77">
        <v>2.65</v>
      </c>
      <c r="G4135" s="77">
        <v>0</v>
      </c>
      <c r="H4135" s="77">
        <v>0</v>
      </c>
      <c r="J4135" s="77">
        <f t="shared" si="148"/>
        <v>2.65</v>
      </c>
      <c r="K4135" s="103">
        <v>1.08</v>
      </c>
      <c r="L4135" s="104">
        <v>1.17</v>
      </c>
      <c r="M4135" s="105">
        <v>0</v>
      </c>
      <c r="N4135" s="76">
        <f t="shared" si="150"/>
        <v>1.0800000000000067</v>
      </c>
    </row>
    <row r="4136" spans="1:14" x14ac:dyDescent="0.25">
      <c r="A4136" s="100">
        <v>3095</v>
      </c>
      <c r="B4136" s="107">
        <v>36698</v>
      </c>
      <c r="C4136" s="121">
        <v>397.96</v>
      </c>
      <c r="D4136" s="122">
        <v>146.82</v>
      </c>
      <c r="E4136" s="122">
        <f t="shared" si="149"/>
        <v>20.335180055401661</v>
      </c>
      <c r="F4136" s="77">
        <v>2.5</v>
      </c>
      <c r="G4136" s="77">
        <v>0</v>
      </c>
      <c r="H4136" s="77">
        <v>0</v>
      </c>
      <c r="J4136" s="77">
        <f t="shared" si="148"/>
        <v>2.5</v>
      </c>
      <c r="K4136" s="103">
        <v>0.42</v>
      </c>
      <c r="L4136" s="104">
        <v>1.1100000000000001</v>
      </c>
      <c r="M4136" s="105">
        <v>1</v>
      </c>
      <c r="N4136" s="76">
        <f t="shared" si="150"/>
        <v>0.42000000000001592</v>
      </c>
    </row>
    <row r="4137" spans="1:14" x14ac:dyDescent="0.25">
      <c r="A4137" s="100">
        <v>3096</v>
      </c>
      <c r="B4137" s="107">
        <v>36699</v>
      </c>
      <c r="C4137" s="121">
        <v>397.63</v>
      </c>
      <c r="D4137" s="122">
        <v>144.74</v>
      </c>
      <c r="E4137" s="122">
        <f t="shared" si="149"/>
        <v>20.047091412742382</v>
      </c>
      <c r="F4137" s="77">
        <v>2.4300000000000002</v>
      </c>
      <c r="G4137" s="77">
        <v>0</v>
      </c>
      <c r="H4137" s="77">
        <v>0</v>
      </c>
      <c r="J4137" s="77">
        <f t="shared" si="148"/>
        <v>2.4300000000000002</v>
      </c>
      <c r="K4137" s="103">
        <v>2.2999999999999998</v>
      </c>
      <c r="L4137" s="104">
        <v>1.1100000000000001</v>
      </c>
      <c r="M4137" s="105">
        <v>0</v>
      </c>
      <c r="N4137" s="76">
        <f t="shared" si="150"/>
        <v>2.3000000000000047</v>
      </c>
    </row>
    <row r="4138" spans="1:14" x14ac:dyDescent="0.25">
      <c r="A4138" s="100">
        <v>3097</v>
      </c>
      <c r="B4138" s="107">
        <v>36700</v>
      </c>
      <c r="C4138" s="121">
        <v>397.61</v>
      </c>
      <c r="D4138" s="122">
        <v>144.61000000000001</v>
      </c>
      <c r="E4138" s="122">
        <f t="shared" si="149"/>
        <v>20.029085872576179</v>
      </c>
      <c r="F4138" s="77">
        <v>2.21</v>
      </c>
      <c r="G4138" s="77">
        <v>0</v>
      </c>
      <c r="H4138" s="77">
        <v>0</v>
      </c>
      <c r="J4138" s="77">
        <f t="shared" si="148"/>
        <v>2.21</v>
      </c>
      <c r="K4138" s="103">
        <v>1.08</v>
      </c>
      <c r="L4138" s="104">
        <v>0.97</v>
      </c>
      <c r="M4138" s="105">
        <v>0</v>
      </c>
      <c r="N4138" s="76">
        <f t="shared" si="150"/>
        <v>1.8299999999999761</v>
      </c>
    </row>
    <row r="4139" spans="1:14" x14ac:dyDescent="0.25">
      <c r="A4139" s="100">
        <v>3098</v>
      </c>
      <c r="B4139" s="107">
        <v>36701</v>
      </c>
      <c r="C4139" s="121">
        <v>397.55</v>
      </c>
      <c r="D4139" s="122">
        <v>144.22999999999999</v>
      </c>
      <c r="E4139" s="122">
        <f t="shared" si="149"/>
        <v>19.976454293628805</v>
      </c>
      <c r="F4139" s="77">
        <v>2.83</v>
      </c>
      <c r="G4139" s="77">
        <v>0</v>
      </c>
      <c r="H4139" s="77">
        <v>0</v>
      </c>
      <c r="J4139" s="77">
        <f t="shared" si="148"/>
        <v>2.83</v>
      </c>
      <c r="K4139" s="103">
        <v>1.44</v>
      </c>
      <c r="L4139" s="104">
        <v>1.05</v>
      </c>
      <c r="M4139" s="105">
        <v>0</v>
      </c>
      <c r="N4139" s="76">
        <f t="shared" si="150"/>
        <v>1.4400000000000137</v>
      </c>
    </row>
    <row r="4140" spans="1:14" x14ac:dyDescent="0.25">
      <c r="A4140" s="100">
        <v>3099</v>
      </c>
      <c r="B4140" s="107">
        <v>36702</v>
      </c>
      <c r="C4140" s="121">
        <v>397.33</v>
      </c>
      <c r="D4140" s="122">
        <v>142.84</v>
      </c>
      <c r="E4140" s="122">
        <f t="shared" si="149"/>
        <v>19.783933518005544</v>
      </c>
      <c r="F4140" s="77">
        <v>3.17</v>
      </c>
      <c r="G4140" s="77">
        <v>0</v>
      </c>
      <c r="H4140" s="77">
        <v>0</v>
      </c>
      <c r="J4140" s="77">
        <f t="shared" si="148"/>
        <v>3.17</v>
      </c>
      <c r="K4140" s="103">
        <v>0.36</v>
      </c>
      <c r="L4140" s="104">
        <v>1.28</v>
      </c>
      <c r="M4140" s="105">
        <v>0</v>
      </c>
      <c r="N4140" s="76">
        <f t="shared" si="150"/>
        <v>0.35999999999999766</v>
      </c>
    </row>
    <row r="4141" spans="1:14" x14ac:dyDescent="0.25">
      <c r="A4141" s="100">
        <v>3100</v>
      </c>
      <c r="B4141" s="107">
        <v>36703</v>
      </c>
      <c r="C4141" s="121">
        <v>396.58</v>
      </c>
      <c r="D4141" s="122">
        <v>140.03</v>
      </c>
      <c r="E4141" s="122">
        <f t="shared" si="149"/>
        <v>19.394736842105264</v>
      </c>
      <c r="F4141" s="77">
        <v>2.86</v>
      </c>
      <c r="G4141" s="77">
        <v>0</v>
      </c>
      <c r="H4141" s="77">
        <v>0</v>
      </c>
      <c r="J4141" s="77">
        <f t="shared" si="148"/>
        <v>2.86</v>
      </c>
      <c r="K4141" s="103">
        <v>0.72</v>
      </c>
      <c r="L4141" s="104">
        <v>1.18</v>
      </c>
      <c r="M4141" s="105">
        <v>0</v>
      </c>
      <c r="N4141" s="76">
        <f t="shared" si="150"/>
        <v>0.7199999999999851</v>
      </c>
    </row>
    <row r="4142" spans="1:14" x14ac:dyDescent="0.25">
      <c r="A4142" s="100">
        <v>3101</v>
      </c>
      <c r="B4142" s="107">
        <v>36704</v>
      </c>
      <c r="C4142" s="121">
        <v>396.53</v>
      </c>
      <c r="D4142" s="122">
        <v>137.88999999999999</v>
      </c>
      <c r="E4142" s="122">
        <f t="shared" si="149"/>
        <v>19.098337950138504</v>
      </c>
      <c r="F4142" s="77">
        <v>2.16</v>
      </c>
      <c r="G4142" s="77">
        <v>0</v>
      </c>
      <c r="H4142" s="77">
        <v>0</v>
      </c>
      <c r="J4142" s="77">
        <f t="shared" si="148"/>
        <v>2.16</v>
      </c>
      <c r="K4142" s="103">
        <v>4.24</v>
      </c>
      <c r="L4142" s="104">
        <v>0.87</v>
      </c>
      <c r="M4142" s="105">
        <v>0</v>
      </c>
      <c r="N4142" s="76">
        <f t="shared" si="150"/>
        <v>4.2400000000000126</v>
      </c>
    </row>
    <row r="4143" spans="1:14" x14ac:dyDescent="0.25">
      <c r="A4143" s="100">
        <v>3102</v>
      </c>
      <c r="B4143" s="107">
        <v>36705</v>
      </c>
      <c r="C4143" s="121">
        <v>396.87</v>
      </c>
      <c r="D4143" s="122">
        <v>139.97</v>
      </c>
      <c r="E4143" s="122">
        <f t="shared" si="149"/>
        <v>19.386426592797783</v>
      </c>
      <c r="F4143" s="77">
        <v>0.72</v>
      </c>
      <c r="G4143" s="77">
        <v>0</v>
      </c>
      <c r="H4143" s="77">
        <v>0</v>
      </c>
      <c r="J4143" s="77">
        <f t="shared" si="148"/>
        <v>0.72</v>
      </c>
      <c r="K4143" s="103">
        <v>4.7699999999999996</v>
      </c>
      <c r="L4143" s="104">
        <v>1.1599999999999999</v>
      </c>
      <c r="M4143" s="105">
        <v>0</v>
      </c>
      <c r="N4143" s="76">
        <f t="shared" si="150"/>
        <v>2.8199999999999941</v>
      </c>
    </row>
    <row r="4144" spans="1:14" x14ac:dyDescent="0.25">
      <c r="A4144" s="100">
        <v>3103</v>
      </c>
      <c r="B4144" s="107">
        <v>36706</v>
      </c>
      <c r="C4144" s="121">
        <v>397.2</v>
      </c>
      <c r="D4144" s="122">
        <v>142.07</v>
      </c>
      <c r="E4144" s="122">
        <f t="shared" si="149"/>
        <v>19.677285318559555</v>
      </c>
      <c r="F4144" s="77">
        <v>2.67</v>
      </c>
      <c r="G4144" s="77">
        <v>0</v>
      </c>
      <c r="H4144" s="77">
        <v>0</v>
      </c>
      <c r="J4144" s="77">
        <f t="shared" si="148"/>
        <v>2.67</v>
      </c>
      <c r="K4144" s="103">
        <v>0.59</v>
      </c>
      <c r="L4144" s="104">
        <v>1.05</v>
      </c>
      <c r="M4144" s="105">
        <v>0</v>
      </c>
      <c r="N4144" s="76">
        <f t="shared" si="150"/>
        <v>1.1800000000000193</v>
      </c>
    </row>
    <row r="4145" spans="1:14" x14ac:dyDescent="0.25">
      <c r="A4145" s="100">
        <v>3104</v>
      </c>
      <c r="B4145" s="107">
        <v>36707</v>
      </c>
      <c r="C4145" s="121">
        <v>396.97</v>
      </c>
      <c r="D4145" s="122">
        <v>140.58000000000001</v>
      </c>
      <c r="E4145" s="122">
        <f t="shared" si="149"/>
        <v>19.470914127423825</v>
      </c>
      <c r="F4145" s="77">
        <v>2.88</v>
      </c>
      <c r="G4145" s="77">
        <v>0</v>
      </c>
      <c r="H4145" s="77">
        <v>0</v>
      </c>
      <c r="J4145" s="77">
        <f t="shared" si="148"/>
        <v>2.88</v>
      </c>
      <c r="K4145" s="103">
        <v>5.27</v>
      </c>
      <c r="L4145" s="104">
        <v>1.1599999999999999</v>
      </c>
      <c r="M4145" s="105">
        <v>4.5</v>
      </c>
      <c r="N4145" s="76">
        <f t="shared" si="150"/>
        <v>5.2699999999999863</v>
      </c>
    </row>
    <row r="4146" spans="1:14" x14ac:dyDescent="0.25">
      <c r="A4146" s="100">
        <v>3105</v>
      </c>
      <c r="B4146" s="107">
        <v>36708</v>
      </c>
      <c r="C4146" s="121">
        <v>397.35</v>
      </c>
      <c r="D4146" s="122">
        <v>142.97</v>
      </c>
      <c r="E4146" s="122">
        <f t="shared" si="149"/>
        <v>19.801939058171744</v>
      </c>
      <c r="F4146" s="77">
        <v>2.56</v>
      </c>
      <c r="G4146" s="77">
        <v>0</v>
      </c>
      <c r="H4146" s="77">
        <v>0</v>
      </c>
      <c r="J4146" s="77">
        <f t="shared" si="148"/>
        <v>2.56</v>
      </c>
      <c r="K4146" s="103">
        <v>5.27</v>
      </c>
      <c r="L4146" s="104">
        <v>0.95</v>
      </c>
      <c r="M4146" s="105">
        <v>0</v>
      </c>
      <c r="N4146" s="76">
        <f t="shared" si="150"/>
        <v>5.2700000000000085</v>
      </c>
    </row>
    <row r="4147" spans="1:14" x14ac:dyDescent="0.25">
      <c r="A4147" s="100">
        <v>3106</v>
      </c>
      <c r="B4147" s="107">
        <v>36709</v>
      </c>
      <c r="C4147" s="121">
        <v>397.78</v>
      </c>
      <c r="D4147" s="122">
        <v>145.68</v>
      </c>
      <c r="E4147" s="122">
        <f t="shared" si="149"/>
        <v>20.177285318559555</v>
      </c>
      <c r="F4147" s="77">
        <v>2.2400000000000002</v>
      </c>
      <c r="G4147" s="77">
        <v>0</v>
      </c>
      <c r="H4147" s="77">
        <v>0</v>
      </c>
      <c r="J4147" s="77">
        <f t="shared" si="148"/>
        <v>2.2400000000000002</v>
      </c>
      <c r="K4147" s="103">
        <v>7.86</v>
      </c>
      <c r="L4147" s="104">
        <v>0.84</v>
      </c>
      <c r="M4147" s="105">
        <v>0</v>
      </c>
      <c r="N4147" s="76">
        <f t="shared" si="150"/>
        <v>7.8600000000000048</v>
      </c>
    </row>
    <row r="4148" spans="1:14" x14ac:dyDescent="0.25">
      <c r="A4148" s="100">
        <v>3107</v>
      </c>
      <c r="B4148" s="107">
        <v>36710</v>
      </c>
      <c r="C4148" s="121">
        <v>398.6</v>
      </c>
      <c r="D4148" s="122">
        <v>151.30000000000001</v>
      </c>
      <c r="E4148" s="122">
        <f t="shared" si="149"/>
        <v>20.955678670360111</v>
      </c>
      <c r="F4148" s="77">
        <v>2.64</v>
      </c>
      <c r="G4148" s="77">
        <v>0</v>
      </c>
      <c r="H4148" s="77">
        <v>0</v>
      </c>
      <c r="J4148" s="77">
        <f t="shared" si="148"/>
        <v>2.64</v>
      </c>
      <c r="K4148" s="103">
        <v>3.63</v>
      </c>
      <c r="L4148" s="104">
        <v>1.07</v>
      </c>
      <c r="M4148" s="105">
        <v>0.5</v>
      </c>
      <c r="N4148" s="76">
        <f t="shared" si="150"/>
        <v>3.359999999999999</v>
      </c>
    </row>
    <row r="4149" spans="1:14" x14ac:dyDescent="0.25">
      <c r="A4149" s="100">
        <v>3108</v>
      </c>
      <c r="B4149" s="107">
        <v>36711</v>
      </c>
      <c r="C4149" s="121">
        <v>398.75</v>
      </c>
      <c r="D4149" s="122">
        <v>152.02000000000001</v>
      </c>
      <c r="E4149" s="122">
        <f t="shared" si="149"/>
        <v>21.055401662049864</v>
      </c>
      <c r="F4149" s="77">
        <v>2.2400000000000002</v>
      </c>
      <c r="G4149" s="77">
        <v>0</v>
      </c>
      <c r="H4149" s="77">
        <v>0</v>
      </c>
      <c r="J4149" s="77">
        <f t="shared" si="148"/>
        <v>2.2400000000000002</v>
      </c>
      <c r="K4149" s="103">
        <v>2.37</v>
      </c>
      <c r="L4149" s="104">
        <v>1.05</v>
      </c>
      <c r="M4149" s="105">
        <v>0</v>
      </c>
      <c r="N4149" s="76">
        <f t="shared" si="150"/>
        <v>2.3699999999999957</v>
      </c>
    </row>
    <row r="4150" spans="1:14" x14ac:dyDescent="0.25">
      <c r="A4150" s="100">
        <v>3109</v>
      </c>
      <c r="B4150" s="107">
        <v>36712</v>
      </c>
      <c r="C4150" s="121">
        <v>398.76</v>
      </c>
      <c r="D4150" s="122">
        <v>152.15</v>
      </c>
      <c r="E4150" s="122">
        <f t="shared" si="149"/>
        <v>21.073407202216067</v>
      </c>
      <c r="F4150" s="77">
        <v>2.2999999999999998</v>
      </c>
      <c r="G4150" s="77">
        <v>0</v>
      </c>
      <c r="H4150" s="77">
        <v>0</v>
      </c>
      <c r="J4150" s="77">
        <f t="shared" si="148"/>
        <v>2.2999999999999998</v>
      </c>
      <c r="K4150" s="103">
        <v>1.77</v>
      </c>
      <c r="L4150" s="104">
        <v>1.03</v>
      </c>
      <c r="M4150" s="105">
        <v>0</v>
      </c>
      <c r="N4150" s="76">
        <f t="shared" si="150"/>
        <v>1.7699999999999987</v>
      </c>
    </row>
    <row r="4151" spans="1:14" x14ac:dyDescent="0.25">
      <c r="A4151" s="100">
        <v>3110</v>
      </c>
      <c r="B4151" s="107">
        <v>36713</v>
      </c>
      <c r="C4151" s="121">
        <v>398.69</v>
      </c>
      <c r="D4151" s="122">
        <v>151.62</v>
      </c>
      <c r="E4151" s="122">
        <f t="shared" si="149"/>
        <v>21.000000000000004</v>
      </c>
      <c r="F4151" s="77">
        <v>2.79</v>
      </c>
      <c r="G4151" s="77">
        <v>0</v>
      </c>
      <c r="H4151" s="77">
        <v>0</v>
      </c>
      <c r="J4151" s="77">
        <f t="shared" si="148"/>
        <v>2.79</v>
      </c>
      <c r="K4151" s="103">
        <v>2.73</v>
      </c>
      <c r="L4151" s="104">
        <v>1.0900000000000001</v>
      </c>
      <c r="M4151" s="105">
        <v>0</v>
      </c>
      <c r="N4151" s="76">
        <f t="shared" si="150"/>
        <v>2.7299999999999978</v>
      </c>
    </row>
    <row r="4152" spans="1:14" x14ac:dyDescent="0.25">
      <c r="A4152" s="100">
        <v>3111</v>
      </c>
      <c r="B4152" s="107">
        <v>36714</v>
      </c>
      <c r="C4152" s="121">
        <v>398.68</v>
      </c>
      <c r="D4152" s="122">
        <v>151.56</v>
      </c>
      <c r="E4152" s="122">
        <f t="shared" si="149"/>
        <v>20.991689750692522</v>
      </c>
      <c r="F4152" s="77">
        <v>2.98</v>
      </c>
      <c r="G4152" s="77">
        <v>0</v>
      </c>
      <c r="H4152" s="77">
        <v>0</v>
      </c>
      <c r="J4152" s="77">
        <f t="shared" si="148"/>
        <v>2.98</v>
      </c>
      <c r="K4152" s="103">
        <v>4.63</v>
      </c>
      <c r="L4152" s="104">
        <v>1.1399999999999999</v>
      </c>
      <c r="M4152" s="105">
        <v>0</v>
      </c>
      <c r="N4152" s="76">
        <f t="shared" si="150"/>
        <v>4.6300000000000061</v>
      </c>
    </row>
    <row r="4153" spans="1:14" x14ac:dyDescent="0.25">
      <c r="A4153" s="100">
        <v>3112</v>
      </c>
      <c r="B4153" s="107">
        <v>36715</v>
      </c>
      <c r="C4153" s="121">
        <v>398.93</v>
      </c>
      <c r="D4153" s="122">
        <v>153.21</v>
      </c>
      <c r="E4153" s="122">
        <f t="shared" si="149"/>
        <v>21.220221606648202</v>
      </c>
      <c r="F4153" s="77">
        <v>2.41</v>
      </c>
      <c r="G4153" s="77">
        <v>0</v>
      </c>
      <c r="H4153" s="77">
        <v>0</v>
      </c>
      <c r="J4153" s="77">
        <f t="shared" si="148"/>
        <v>2.41</v>
      </c>
      <c r="K4153" s="103">
        <v>4.51</v>
      </c>
      <c r="L4153" s="104">
        <v>0.89</v>
      </c>
      <c r="M4153" s="105">
        <v>0</v>
      </c>
      <c r="N4153" s="76">
        <f t="shared" si="150"/>
        <v>4.679999999999982</v>
      </c>
    </row>
    <row r="4154" spans="1:14" x14ac:dyDescent="0.25">
      <c r="A4154" s="100">
        <v>3113</v>
      </c>
      <c r="B4154" s="107">
        <v>36716</v>
      </c>
      <c r="C4154" s="121">
        <v>399.24</v>
      </c>
      <c r="D4154" s="122">
        <v>155.47999999999999</v>
      </c>
      <c r="E4154" s="122">
        <f t="shared" si="149"/>
        <v>21.534626038781163</v>
      </c>
      <c r="F4154" s="77">
        <v>2.52</v>
      </c>
      <c r="G4154" s="77">
        <v>0</v>
      </c>
      <c r="H4154" s="77">
        <v>0</v>
      </c>
      <c r="J4154" s="77">
        <f t="shared" si="148"/>
        <v>2.52</v>
      </c>
      <c r="K4154" s="103">
        <v>2.29</v>
      </c>
      <c r="L4154" s="104">
        <v>1.19</v>
      </c>
      <c r="M4154" s="105">
        <v>0</v>
      </c>
      <c r="N4154" s="76">
        <f t="shared" si="150"/>
        <v>2.2900000000000102</v>
      </c>
    </row>
    <row r="4155" spans="1:14" x14ac:dyDescent="0.25">
      <c r="A4155" s="100">
        <v>3114</v>
      </c>
      <c r="B4155" s="107">
        <v>36717</v>
      </c>
      <c r="C4155" s="121">
        <v>399.21</v>
      </c>
      <c r="D4155" s="122">
        <v>155.25</v>
      </c>
      <c r="E4155" s="122">
        <f t="shared" si="149"/>
        <v>21.502770083102494</v>
      </c>
      <c r="F4155" s="77">
        <v>2.4</v>
      </c>
      <c r="G4155" s="77">
        <v>0</v>
      </c>
      <c r="H4155" s="77">
        <v>0</v>
      </c>
      <c r="J4155" s="77">
        <f t="shared" si="148"/>
        <v>2.4</v>
      </c>
      <c r="K4155" s="103">
        <v>1.42</v>
      </c>
      <c r="L4155" s="104">
        <v>1.1399999999999999</v>
      </c>
      <c r="M4155" s="105">
        <v>0</v>
      </c>
      <c r="N4155" s="76">
        <f t="shared" si="150"/>
        <v>1.4200000000000101</v>
      </c>
    </row>
    <row r="4156" spans="1:14" x14ac:dyDescent="0.25">
      <c r="A4156" s="100">
        <v>3115</v>
      </c>
      <c r="B4156" s="107">
        <v>36718</v>
      </c>
      <c r="C4156" s="121">
        <v>399.08</v>
      </c>
      <c r="D4156" s="122">
        <v>154.27000000000001</v>
      </c>
      <c r="E4156" s="122">
        <f t="shared" si="149"/>
        <v>21.367036011080334</v>
      </c>
      <c r="F4156" s="77">
        <v>3.52</v>
      </c>
      <c r="G4156" s="77">
        <v>0</v>
      </c>
      <c r="H4156" s="77">
        <v>0</v>
      </c>
      <c r="J4156" s="77">
        <f t="shared" ref="J4156:J4219" si="151">SUM(F4156:H4156)</f>
        <v>3.52</v>
      </c>
      <c r="K4156" s="103">
        <v>1.03</v>
      </c>
      <c r="L4156" s="104">
        <v>1.64</v>
      </c>
      <c r="M4156" s="105">
        <v>0</v>
      </c>
      <c r="N4156" s="76">
        <f t="shared" si="150"/>
        <v>0.98999999999999888</v>
      </c>
    </row>
    <row r="4157" spans="1:14" x14ac:dyDescent="0.25">
      <c r="A4157" s="100">
        <v>3116</v>
      </c>
      <c r="B4157" s="107">
        <v>36719</v>
      </c>
      <c r="C4157" s="121">
        <v>398.71</v>
      </c>
      <c r="D4157" s="122">
        <v>151.74</v>
      </c>
      <c r="E4157" s="122">
        <f t="shared" ref="E4157:E4220" si="152">(D4157/722)*100</f>
        <v>21.016620498614959</v>
      </c>
      <c r="F4157" s="77">
        <v>3.49</v>
      </c>
      <c r="G4157" s="77">
        <v>0</v>
      </c>
      <c r="H4157" s="77">
        <v>0</v>
      </c>
      <c r="J4157" s="77">
        <f t="shared" si="151"/>
        <v>3.49</v>
      </c>
      <c r="K4157" s="103">
        <v>0.57999999999999996</v>
      </c>
      <c r="L4157" s="104">
        <v>1.78</v>
      </c>
      <c r="M4157" s="105">
        <v>0</v>
      </c>
      <c r="N4157" s="76">
        <f t="shared" si="150"/>
        <v>0.59999999999998543</v>
      </c>
    </row>
    <row r="4158" spans="1:14" x14ac:dyDescent="0.25">
      <c r="A4158" s="100">
        <v>3117</v>
      </c>
      <c r="B4158" s="107">
        <v>36720</v>
      </c>
      <c r="C4158" s="121">
        <v>398.27</v>
      </c>
      <c r="D4158" s="122">
        <v>148.85</v>
      </c>
      <c r="E4158" s="122">
        <f t="shared" si="152"/>
        <v>20.616343490304708</v>
      </c>
      <c r="F4158" s="77">
        <v>4.5599999999999996</v>
      </c>
      <c r="G4158" s="77">
        <v>0</v>
      </c>
      <c r="H4158" s="77">
        <v>0</v>
      </c>
      <c r="J4158" s="77">
        <f t="shared" si="151"/>
        <v>4.5599999999999996</v>
      </c>
      <c r="K4158" s="103">
        <v>0.26</v>
      </c>
      <c r="L4158" s="104">
        <v>2.11</v>
      </c>
      <c r="M4158" s="105">
        <v>0</v>
      </c>
      <c r="N4158" s="76">
        <f t="shared" si="150"/>
        <v>0.26000000000001666</v>
      </c>
    </row>
    <row r="4159" spans="1:14" x14ac:dyDescent="0.25">
      <c r="A4159" s="100">
        <v>3118</v>
      </c>
      <c r="B4159" s="107">
        <v>36721</v>
      </c>
      <c r="C4159" s="121">
        <v>397.6</v>
      </c>
      <c r="D4159" s="122">
        <v>144.55000000000001</v>
      </c>
      <c r="E4159" s="122">
        <f t="shared" si="152"/>
        <v>20.020775623268701</v>
      </c>
      <c r="F4159" s="77">
        <v>4.43</v>
      </c>
      <c r="G4159" s="77">
        <v>0</v>
      </c>
      <c r="H4159" s="77">
        <v>0</v>
      </c>
      <c r="J4159" s="77">
        <f t="shared" si="151"/>
        <v>4.43</v>
      </c>
      <c r="K4159" s="103">
        <v>-0.34</v>
      </c>
      <c r="L4159" s="104">
        <v>2.04</v>
      </c>
      <c r="M4159" s="105">
        <v>0</v>
      </c>
      <c r="N4159" s="76">
        <f t="shared" si="150"/>
        <v>-0.34000000000001052</v>
      </c>
    </row>
    <row r="4160" spans="1:14" x14ac:dyDescent="0.25">
      <c r="A4160" s="100">
        <v>3119</v>
      </c>
      <c r="B4160" s="107">
        <v>36722</v>
      </c>
      <c r="C4160" s="121">
        <v>396.84</v>
      </c>
      <c r="D4160" s="122">
        <v>139.78</v>
      </c>
      <c r="E4160" s="122">
        <f t="shared" si="152"/>
        <v>19.360110803324098</v>
      </c>
      <c r="F4160" s="77">
        <v>3.54</v>
      </c>
      <c r="G4160" s="77">
        <v>0</v>
      </c>
      <c r="H4160" s="77">
        <v>0</v>
      </c>
      <c r="J4160" s="77">
        <f t="shared" si="151"/>
        <v>3.54</v>
      </c>
      <c r="K4160" s="103">
        <v>-0.12</v>
      </c>
      <c r="L4160" s="104">
        <v>1.66</v>
      </c>
      <c r="M4160" s="105">
        <v>0</v>
      </c>
      <c r="N4160" s="76">
        <f t="shared" si="150"/>
        <v>-0.11999999999999655</v>
      </c>
    </row>
    <row r="4161" spans="1:14" x14ac:dyDescent="0.25">
      <c r="A4161" s="100">
        <v>3120</v>
      </c>
      <c r="B4161" s="107">
        <v>36723</v>
      </c>
      <c r="C4161" s="121">
        <v>396.24</v>
      </c>
      <c r="D4161" s="122">
        <v>136.12</v>
      </c>
      <c r="E4161" s="122">
        <f t="shared" si="152"/>
        <v>18.853185595567869</v>
      </c>
      <c r="F4161" s="77">
        <v>2.7</v>
      </c>
      <c r="G4161" s="77">
        <v>0</v>
      </c>
      <c r="H4161" s="77">
        <v>0</v>
      </c>
      <c r="J4161" s="77">
        <f t="shared" si="151"/>
        <v>2.7</v>
      </c>
      <c r="K4161" s="103">
        <v>0</v>
      </c>
      <c r="L4161" s="104">
        <v>1.18</v>
      </c>
      <c r="M4161" s="105">
        <v>0</v>
      </c>
      <c r="N4161" s="76">
        <f t="shared" si="150"/>
        <v>-1.6875389974302379E-14</v>
      </c>
    </row>
    <row r="4162" spans="1:14" x14ac:dyDescent="0.25">
      <c r="A4162" s="100">
        <v>3121</v>
      </c>
      <c r="B4162" s="107">
        <v>36724</v>
      </c>
      <c r="C4162" s="121">
        <v>395.79</v>
      </c>
      <c r="D4162" s="122">
        <v>133.41999999999999</v>
      </c>
      <c r="E4162" s="122">
        <f t="shared" si="152"/>
        <v>18.479224376731302</v>
      </c>
      <c r="F4162" s="77">
        <v>3.58</v>
      </c>
      <c r="G4162" s="77">
        <v>0</v>
      </c>
      <c r="H4162" s="77">
        <v>0</v>
      </c>
      <c r="J4162" s="77">
        <f t="shared" si="151"/>
        <v>3.58</v>
      </c>
      <c r="K4162" s="103">
        <v>-0.93</v>
      </c>
      <c r="L4162" s="104">
        <v>1.66</v>
      </c>
      <c r="M4162" s="105">
        <v>0</v>
      </c>
      <c r="N4162" s="76">
        <f t="shared" si="150"/>
        <v>-0.42999999999999083</v>
      </c>
    </row>
    <row r="4163" spans="1:14" x14ac:dyDescent="0.25">
      <c r="A4163" s="100">
        <v>3122</v>
      </c>
      <c r="B4163" s="107">
        <v>36725</v>
      </c>
      <c r="C4163" s="121">
        <v>395.11</v>
      </c>
      <c r="D4163" s="122">
        <v>129.41</v>
      </c>
      <c r="E4163" s="122">
        <f t="shared" si="152"/>
        <v>17.923822714681439</v>
      </c>
      <c r="F4163" s="77">
        <v>3.22</v>
      </c>
      <c r="G4163" s="77">
        <v>0</v>
      </c>
      <c r="H4163" s="77">
        <v>0</v>
      </c>
      <c r="J4163" s="77">
        <f t="shared" si="151"/>
        <v>3.22</v>
      </c>
      <c r="K4163" s="103">
        <v>-0.51</v>
      </c>
      <c r="L4163" s="104">
        <v>1.54</v>
      </c>
      <c r="M4163" s="105">
        <v>0</v>
      </c>
      <c r="N4163" s="76">
        <f t="shared" si="150"/>
        <v>-0.50999999999998957</v>
      </c>
    </row>
    <row r="4164" spans="1:14" x14ac:dyDescent="0.25">
      <c r="A4164" s="100">
        <v>3123</v>
      </c>
      <c r="B4164" s="107">
        <v>36726</v>
      </c>
      <c r="C4164" s="121">
        <v>394.46</v>
      </c>
      <c r="D4164" s="122">
        <v>125.68</v>
      </c>
      <c r="E4164" s="122">
        <f t="shared" si="152"/>
        <v>17.407202216066484</v>
      </c>
      <c r="F4164" s="77">
        <v>2.23</v>
      </c>
      <c r="G4164" s="77">
        <v>0</v>
      </c>
      <c r="H4164" s="77">
        <v>0</v>
      </c>
      <c r="J4164" s="77">
        <f t="shared" si="151"/>
        <v>2.23</v>
      </c>
      <c r="K4164" s="103">
        <v>1.08</v>
      </c>
      <c r="L4164" s="104">
        <v>0.71</v>
      </c>
      <c r="M4164" s="105">
        <v>0</v>
      </c>
      <c r="N4164" s="76">
        <f t="shared" si="150"/>
        <v>1.0799999999999943</v>
      </c>
    </row>
    <row r="4165" spans="1:14" x14ac:dyDescent="0.25">
      <c r="A4165" s="100">
        <v>3124</v>
      </c>
      <c r="B4165" s="107">
        <v>36727</v>
      </c>
      <c r="C4165" s="121">
        <v>394.28</v>
      </c>
      <c r="D4165" s="122">
        <v>124.53</v>
      </c>
      <c r="E4165" s="122">
        <f t="shared" si="152"/>
        <v>17.247922437673129</v>
      </c>
      <c r="F4165" s="77">
        <v>0</v>
      </c>
      <c r="G4165" s="77">
        <v>0</v>
      </c>
      <c r="H4165" s="77">
        <v>0</v>
      </c>
      <c r="J4165" s="77">
        <f t="shared" si="151"/>
        <v>0</v>
      </c>
      <c r="K4165" s="103">
        <v>3.6</v>
      </c>
      <c r="L4165" s="104">
        <v>0</v>
      </c>
      <c r="M4165" s="105">
        <v>0</v>
      </c>
      <c r="N4165" s="76">
        <f t="shared" si="150"/>
        <v>1.4899999999999949</v>
      </c>
    </row>
    <row r="4166" spans="1:14" x14ac:dyDescent="0.25">
      <c r="A4166" s="100">
        <v>3125</v>
      </c>
      <c r="B4166" s="107">
        <v>36728</v>
      </c>
      <c r="C4166" s="121">
        <v>394.52</v>
      </c>
      <c r="D4166" s="122">
        <v>126.02</v>
      </c>
      <c r="E4166" s="122">
        <f t="shared" si="152"/>
        <v>17.454293628808866</v>
      </c>
      <c r="F4166" s="77">
        <v>0</v>
      </c>
      <c r="G4166" s="77">
        <v>0</v>
      </c>
      <c r="H4166" s="77">
        <v>0</v>
      </c>
      <c r="J4166" s="77">
        <f t="shared" si="151"/>
        <v>0</v>
      </c>
      <c r="K4166" s="103">
        <v>0.8</v>
      </c>
      <c r="L4166" s="104">
        <v>0</v>
      </c>
      <c r="M4166" s="105">
        <v>0</v>
      </c>
      <c r="N4166" s="76">
        <f t="shared" si="150"/>
        <v>0.79999999999999716</v>
      </c>
    </row>
    <row r="4167" spans="1:14" x14ac:dyDescent="0.25">
      <c r="A4167" s="100">
        <v>3126</v>
      </c>
      <c r="B4167" s="107">
        <v>36729</v>
      </c>
      <c r="C4167" s="121">
        <v>394.66</v>
      </c>
      <c r="D4167" s="122">
        <v>126.82</v>
      </c>
      <c r="E4167" s="122">
        <f t="shared" si="152"/>
        <v>17.565096952908586</v>
      </c>
      <c r="F4167" s="77">
        <v>0</v>
      </c>
      <c r="G4167" s="77">
        <v>0</v>
      </c>
      <c r="H4167" s="77">
        <v>0</v>
      </c>
      <c r="J4167" s="77">
        <f t="shared" si="151"/>
        <v>0</v>
      </c>
      <c r="K4167" s="103">
        <v>0.68</v>
      </c>
      <c r="L4167" s="104">
        <v>0</v>
      </c>
      <c r="M4167" s="105">
        <v>0</v>
      </c>
      <c r="N4167" s="76">
        <f t="shared" si="150"/>
        <v>0.68000000000000682</v>
      </c>
    </row>
    <row r="4168" spans="1:14" x14ac:dyDescent="0.25">
      <c r="A4168" s="100">
        <v>3127</v>
      </c>
      <c r="B4168" s="107">
        <v>36730</v>
      </c>
      <c r="C4168" s="121">
        <v>394.78</v>
      </c>
      <c r="D4168" s="122">
        <v>127.5</v>
      </c>
      <c r="E4168" s="122">
        <f t="shared" si="152"/>
        <v>17.659279778393351</v>
      </c>
      <c r="F4168" s="77">
        <v>0</v>
      </c>
      <c r="G4168" s="77">
        <v>0</v>
      </c>
      <c r="H4168" s="77">
        <v>0</v>
      </c>
      <c r="J4168" s="77">
        <f t="shared" si="151"/>
        <v>0</v>
      </c>
      <c r="K4168" s="103">
        <v>0.56999999999999995</v>
      </c>
      <c r="L4168" s="104">
        <v>0</v>
      </c>
      <c r="M4168" s="105">
        <v>0</v>
      </c>
      <c r="N4168" s="76">
        <f t="shared" ref="N4168:N4231" si="153">+D4169-D4168+J4168</f>
        <v>0.56999999999999318</v>
      </c>
    </row>
    <row r="4169" spans="1:14" x14ac:dyDescent="0.25">
      <c r="A4169" s="100">
        <v>3128</v>
      </c>
      <c r="B4169" s="107">
        <v>36731</v>
      </c>
      <c r="C4169" s="121">
        <v>394.88</v>
      </c>
      <c r="D4169" s="122">
        <v>128.07</v>
      </c>
      <c r="E4169" s="122">
        <f t="shared" si="152"/>
        <v>17.738227146814403</v>
      </c>
      <c r="F4169" s="77">
        <v>0</v>
      </c>
      <c r="G4169" s="77">
        <v>0</v>
      </c>
      <c r="H4169" s="77">
        <v>0</v>
      </c>
      <c r="J4169" s="77">
        <f t="shared" si="151"/>
        <v>0</v>
      </c>
      <c r="K4169" s="103">
        <v>0.28999999999999998</v>
      </c>
      <c r="L4169" s="104">
        <v>0</v>
      </c>
      <c r="M4169" s="105">
        <v>0</v>
      </c>
      <c r="N4169" s="76">
        <f t="shared" si="153"/>
        <v>0.29000000000002046</v>
      </c>
    </row>
    <row r="4170" spans="1:14" x14ac:dyDescent="0.25">
      <c r="A4170" s="100">
        <v>3129</v>
      </c>
      <c r="B4170" s="107">
        <v>36732</v>
      </c>
      <c r="C4170" s="121">
        <v>394.93</v>
      </c>
      <c r="D4170" s="122">
        <v>128.36000000000001</v>
      </c>
      <c r="E4170" s="122">
        <f t="shared" si="152"/>
        <v>17.778393351800556</v>
      </c>
      <c r="F4170" s="77">
        <v>0</v>
      </c>
      <c r="G4170" s="77">
        <v>0</v>
      </c>
      <c r="H4170" s="77">
        <v>0</v>
      </c>
      <c r="J4170" s="77">
        <f t="shared" si="151"/>
        <v>0</v>
      </c>
      <c r="K4170" s="103">
        <v>0.24</v>
      </c>
      <c r="L4170" s="104">
        <v>0</v>
      </c>
      <c r="M4170" s="105">
        <v>0</v>
      </c>
      <c r="N4170" s="76">
        <f t="shared" si="153"/>
        <v>0.21999999999999886</v>
      </c>
    </row>
    <row r="4171" spans="1:14" x14ac:dyDescent="0.25">
      <c r="A4171" s="100">
        <v>3130</v>
      </c>
      <c r="B4171" s="107">
        <v>36733</v>
      </c>
      <c r="C4171" s="121">
        <v>394.97</v>
      </c>
      <c r="D4171" s="122">
        <v>128.58000000000001</v>
      </c>
      <c r="E4171" s="122">
        <f t="shared" si="152"/>
        <v>17.80886426592798</v>
      </c>
      <c r="F4171" s="77">
        <v>0</v>
      </c>
      <c r="G4171" s="77">
        <v>0</v>
      </c>
      <c r="H4171" s="77">
        <v>0</v>
      </c>
      <c r="J4171" s="77">
        <f t="shared" si="151"/>
        <v>0</v>
      </c>
      <c r="K4171" s="103">
        <v>0.17</v>
      </c>
      <c r="L4171" s="104">
        <v>0</v>
      </c>
      <c r="M4171" s="105">
        <v>0</v>
      </c>
      <c r="N4171" s="76">
        <f t="shared" si="153"/>
        <v>0.1799999999999784</v>
      </c>
    </row>
    <row r="4172" spans="1:14" x14ac:dyDescent="0.25">
      <c r="A4172" s="100">
        <v>3131</v>
      </c>
      <c r="B4172" s="107">
        <v>36734</v>
      </c>
      <c r="C4172" s="121">
        <v>395</v>
      </c>
      <c r="D4172" s="122">
        <v>128.76</v>
      </c>
      <c r="E4172" s="122">
        <f t="shared" si="152"/>
        <v>17.833795013850416</v>
      </c>
      <c r="F4172" s="77">
        <v>0</v>
      </c>
      <c r="G4172" s="77">
        <v>0</v>
      </c>
      <c r="H4172" s="77">
        <v>0</v>
      </c>
      <c r="J4172" s="77">
        <f t="shared" si="151"/>
        <v>0</v>
      </c>
      <c r="K4172" s="103">
        <v>0.35</v>
      </c>
      <c r="L4172" s="104">
        <v>0</v>
      </c>
      <c r="M4172" s="105">
        <v>0</v>
      </c>
      <c r="N4172" s="76">
        <f t="shared" si="153"/>
        <v>0.35000000000002274</v>
      </c>
    </row>
    <row r="4173" spans="1:14" x14ac:dyDescent="0.25">
      <c r="A4173" s="100">
        <v>3132</v>
      </c>
      <c r="B4173" s="107">
        <v>36735</v>
      </c>
      <c r="C4173" s="121">
        <v>395.06</v>
      </c>
      <c r="D4173" s="122">
        <v>129.11000000000001</v>
      </c>
      <c r="E4173" s="122">
        <f t="shared" si="152"/>
        <v>17.882271468144044</v>
      </c>
      <c r="F4173" s="77">
        <v>0</v>
      </c>
      <c r="G4173" s="77">
        <v>0</v>
      </c>
      <c r="H4173" s="77">
        <v>0</v>
      </c>
      <c r="J4173" s="77">
        <f t="shared" si="151"/>
        <v>0</v>
      </c>
      <c r="K4173" s="103">
        <v>1.42</v>
      </c>
      <c r="L4173" s="104">
        <v>0</v>
      </c>
      <c r="M4173" s="105">
        <v>0</v>
      </c>
      <c r="N4173" s="76">
        <f t="shared" si="153"/>
        <v>1.4199999999999875</v>
      </c>
    </row>
    <row r="4174" spans="1:14" x14ac:dyDescent="0.25">
      <c r="A4174" s="100">
        <v>3133</v>
      </c>
      <c r="B4174" s="107">
        <v>36736</v>
      </c>
      <c r="C4174" s="121">
        <v>395.3</v>
      </c>
      <c r="D4174" s="122">
        <v>130.53</v>
      </c>
      <c r="E4174" s="122">
        <f t="shared" si="152"/>
        <v>18.078947368421051</v>
      </c>
      <c r="F4174" s="77">
        <v>0</v>
      </c>
      <c r="G4174" s="77">
        <v>0</v>
      </c>
      <c r="H4174" s="77">
        <v>0</v>
      </c>
      <c r="J4174" s="77">
        <f t="shared" si="151"/>
        <v>0</v>
      </c>
      <c r="K4174" s="103">
        <v>2.2999999999999998</v>
      </c>
      <c r="L4174" s="104">
        <v>0</v>
      </c>
      <c r="M4174" s="105">
        <v>0</v>
      </c>
      <c r="N4174" s="76">
        <f t="shared" si="153"/>
        <v>2.3000000000000114</v>
      </c>
    </row>
    <row r="4175" spans="1:14" x14ac:dyDescent="0.25">
      <c r="A4175" s="100">
        <v>3134</v>
      </c>
      <c r="B4175" s="107">
        <v>36737</v>
      </c>
      <c r="C4175" s="121">
        <v>395.69</v>
      </c>
      <c r="D4175" s="122">
        <v>132.83000000000001</v>
      </c>
      <c r="E4175" s="122">
        <f t="shared" si="152"/>
        <v>18.397506925207757</v>
      </c>
      <c r="F4175" s="77">
        <v>0</v>
      </c>
      <c r="G4175" s="77">
        <v>0</v>
      </c>
      <c r="H4175" s="77">
        <v>0</v>
      </c>
      <c r="J4175" s="77">
        <f t="shared" si="151"/>
        <v>0</v>
      </c>
      <c r="K4175" s="103">
        <v>2.68</v>
      </c>
      <c r="L4175" s="104">
        <v>0</v>
      </c>
      <c r="M4175" s="105">
        <v>0</v>
      </c>
      <c r="N4175" s="76">
        <f t="shared" si="153"/>
        <v>2.6799999999999784</v>
      </c>
    </row>
    <row r="4176" spans="1:14" x14ac:dyDescent="0.25">
      <c r="A4176" s="100">
        <v>3135</v>
      </c>
      <c r="B4176" s="107">
        <v>36738</v>
      </c>
      <c r="C4176" s="121">
        <v>396.14</v>
      </c>
      <c r="D4176" s="122">
        <v>135.51</v>
      </c>
      <c r="E4176" s="122">
        <f t="shared" si="152"/>
        <v>18.768698060941826</v>
      </c>
      <c r="F4176" s="77">
        <v>0</v>
      </c>
      <c r="G4176" s="77">
        <v>0</v>
      </c>
      <c r="H4176" s="77">
        <v>0</v>
      </c>
      <c r="J4176" s="77">
        <f t="shared" si="151"/>
        <v>0</v>
      </c>
      <c r="K4176" s="103">
        <v>0.8</v>
      </c>
      <c r="L4176" s="104">
        <v>0</v>
      </c>
      <c r="M4176" s="105">
        <v>0</v>
      </c>
      <c r="N4176" s="76">
        <f t="shared" si="153"/>
        <v>0.80000000000001137</v>
      </c>
    </row>
    <row r="4177" spans="1:14" x14ac:dyDescent="0.25">
      <c r="A4177" s="100">
        <v>3136</v>
      </c>
      <c r="B4177" s="107">
        <v>36739</v>
      </c>
      <c r="C4177" s="121">
        <v>396.27</v>
      </c>
      <c r="D4177" s="122">
        <v>136.31</v>
      </c>
      <c r="E4177" s="122">
        <f t="shared" si="152"/>
        <v>18.879501385041554</v>
      </c>
      <c r="F4177" s="77">
        <v>0</v>
      </c>
      <c r="G4177" s="77">
        <v>0</v>
      </c>
      <c r="H4177" s="77">
        <v>0</v>
      </c>
      <c r="J4177" s="77">
        <f t="shared" si="151"/>
        <v>0</v>
      </c>
      <c r="K4177" s="103">
        <v>0.61</v>
      </c>
      <c r="L4177" s="104">
        <v>0</v>
      </c>
      <c r="M4177" s="105">
        <v>2.5</v>
      </c>
      <c r="N4177" s="76">
        <f t="shared" si="153"/>
        <v>0.60999999999998522</v>
      </c>
    </row>
    <row r="4178" spans="1:14" x14ac:dyDescent="0.25">
      <c r="A4178" s="100">
        <v>3137</v>
      </c>
      <c r="B4178" s="107">
        <v>36740</v>
      </c>
      <c r="C4178" s="121">
        <v>396.4</v>
      </c>
      <c r="D4178" s="122">
        <v>136.91999999999999</v>
      </c>
      <c r="E4178" s="122">
        <f t="shared" si="152"/>
        <v>18.963988919667589</v>
      </c>
      <c r="F4178" s="77">
        <v>0</v>
      </c>
      <c r="G4178" s="77">
        <v>0</v>
      </c>
      <c r="H4178" s="77">
        <v>0</v>
      </c>
      <c r="J4178" s="77">
        <f t="shared" si="151"/>
        <v>0</v>
      </c>
      <c r="K4178" s="103">
        <v>1.4</v>
      </c>
      <c r="L4178" s="104">
        <v>0</v>
      </c>
      <c r="M4178" s="105">
        <v>0</v>
      </c>
      <c r="N4178" s="76">
        <f t="shared" si="153"/>
        <v>1.4000000000000057</v>
      </c>
    </row>
    <row r="4179" spans="1:14" x14ac:dyDescent="0.25">
      <c r="A4179" s="100">
        <v>3138</v>
      </c>
      <c r="B4179" s="107">
        <v>36741</v>
      </c>
      <c r="C4179" s="121">
        <v>396.6</v>
      </c>
      <c r="D4179" s="122">
        <v>138.32</v>
      </c>
      <c r="E4179" s="122">
        <f t="shared" si="152"/>
        <v>19.157894736842103</v>
      </c>
      <c r="F4179" s="77">
        <v>0</v>
      </c>
      <c r="G4179" s="77">
        <v>0</v>
      </c>
      <c r="H4179" s="77">
        <v>0</v>
      </c>
      <c r="J4179" s="77">
        <f t="shared" si="151"/>
        <v>0</v>
      </c>
      <c r="K4179" s="103">
        <v>1.53</v>
      </c>
      <c r="L4179" s="104">
        <v>0</v>
      </c>
      <c r="M4179" s="105">
        <v>0</v>
      </c>
      <c r="N4179" s="76">
        <f t="shared" si="153"/>
        <v>1.5300000000000011</v>
      </c>
    </row>
    <row r="4180" spans="1:14" x14ac:dyDescent="0.25">
      <c r="A4180" s="100">
        <v>3139</v>
      </c>
      <c r="B4180" s="107">
        <v>36742</v>
      </c>
      <c r="C4180" s="121">
        <v>396.85</v>
      </c>
      <c r="D4180" s="122">
        <v>139.85</v>
      </c>
      <c r="E4180" s="122">
        <f t="shared" si="152"/>
        <v>19.369806094182827</v>
      </c>
      <c r="F4180" s="77">
        <v>0</v>
      </c>
      <c r="G4180" s="77">
        <v>0</v>
      </c>
      <c r="H4180" s="77">
        <v>0</v>
      </c>
      <c r="J4180" s="77">
        <f t="shared" si="151"/>
        <v>0</v>
      </c>
      <c r="K4180" s="103">
        <v>1.0900000000000001</v>
      </c>
      <c r="L4180" s="104">
        <v>0</v>
      </c>
      <c r="M4180" s="105">
        <v>0</v>
      </c>
      <c r="N4180" s="76">
        <f t="shared" si="153"/>
        <v>1.039999999999992</v>
      </c>
    </row>
    <row r="4181" spans="1:14" x14ac:dyDescent="0.25">
      <c r="A4181" s="100">
        <v>3140</v>
      </c>
      <c r="B4181" s="107">
        <v>36743</v>
      </c>
      <c r="C4181" s="121">
        <v>397.02</v>
      </c>
      <c r="D4181" s="122">
        <v>140.88999999999999</v>
      </c>
      <c r="E4181" s="122">
        <f t="shared" si="152"/>
        <v>19.513850415512461</v>
      </c>
      <c r="F4181" s="77">
        <v>0</v>
      </c>
      <c r="G4181" s="77">
        <v>0</v>
      </c>
      <c r="H4181" s="77">
        <v>0</v>
      </c>
      <c r="J4181" s="77">
        <f t="shared" si="151"/>
        <v>0</v>
      </c>
      <c r="K4181" s="103">
        <v>2.08</v>
      </c>
      <c r="L4181" s="104">
        <v>0</v>
      </c>
      <c r="M4181" s="105">
        <v>0.5</v>
      </c>
      <c r="N4181" s="76">
        <f t="shared" si="153"/>
        <v>2.0800000000000125</v>
      </c>
    </row>
    <row r="4182" spans="1:14" x14ac:dyDescent="0.25">
      <c r="A4182" s="100">
        <v>3141</v>
      </c>
      <c r="B4182" s="107">
        <v>36744</v>
      </c>
      <c r="C4182" s="121">
        <v>397.35</v>
      </c>
      <c r="D4182" s="122">
        <v>142.97</v>
      </c>
      <c r="E4182" s="122">
        <f t="shared" si="152"/>
        <v>19.801939058171744</v>
      </c>
      <c r="F4182" s="77">
        <v>0</v>
      </c>
      <c r="G4182" s="77">
        <v>0</v>
      </c>
      <c r="H4182" s="77">
        <v>0</v>
      </c>
      <c r="J4182" s="77">
        <f t="shared" si="151"/>
        <v>0</v>
      </c>
      <c r="K4182" s="103">
        <v>4.04</v>
      </c>
      <c r="L4182" s="104">
        <v>0</v>
      </c>
      <c r="M4182" s="105">
        <v>0</v>
      </c>
      <c r="N4182" s="76">
        <f t="shared" si="153"/>
        <v>4.039999999999992</v>
      </c>
    </row>
    <row r="4183" spans="1:14" x14ac:dyDescent="0.25">
      <c r="A4183" s="100">
        <v>3142</v>
      </c>
      <c r="B4183" s="107">
        <v>36745</v>
      </c>
      <c r="C4183" s="121">
        <v>397.99</v>
      </c>
      <c r="D4183" s="122">
        <v>147.01</v>
      </c>
      <c r="E4183" s="122">
        <f t="shared" si="152"/>
        <v>20.361495844875346</v>
      </c>
      <c r="F4183" s="77">
        <v>0</v>
      </c>
      <c r="G4183" s="77">
        <v>0</v>
      </c>
      <c r="H4183" s="77">
        <v>0</v>
      </c>
      <c r="J4183" s="77">
        <f t="shared" si="151"/>
        <v>0</v>
      </c>
      <c r="K4183" s="103">
        <v>3.03</v>
      </c>
      <c r="L4183" s="104">
        <v>0</v>
      </c>
      <c r="M4183" s="105">
        <v>0</v>
      </c>
      <c r="N4183" s="76">
        <f t="shared" si="153"/>
        <v>3.0300000000000011</v>
      </c>
    </row>
    <row r="4184" spans="1:14" x14ac:dyDescent="0.25">
      <c r="A4184" s="100">
        <v>3143</v>
      </c>
      <c r="B4184" s="107">
        <v>36746</v>
      </c>
      <c r="C4184" s="121">
        <v>398.45</v>
      </c>
      <c r="D4184" s="122">
        <v>150.04</v>
      </c>
      <c r="E4184" s="122">
        <f t="shared" si="152"/>
        <v>20.781163434903046</v>
      </c>
      <c r="F4184" s="77">
        <v>0</v>
      </c>
      <c r="G4184" s="77">
        <v>0</v>
      </c>
      <c r="H4184" s="77">
        <v>0</v>
      </c>
      <c r="J4184" s="77">
        <f t="shared" si="151"/>
        <v>0</v>
      </c>
      <c r="K4184" s="103">
        <v>3.65</v>
      </c>
      <c r="L4184" s="104">
        <v>0</v>
      </c>
      <c r="M4184" s="105">
        <v>0.6</v>
      </c>
      <c r="N4184" s="76">
        <f t="shared" si="153"/>
        <v>3.6299999999999955</v>
      </c>
    </row>
    <row r="4185" spans="1:14" x14ac:dyDescent="0.25">
      <c r="A4185" s="100">
        <v>3144</v>
      </c>
      <c r="B4185" s="107">
        <v>36747</v>
      </c>
      <c r="C4185" s="121">
        <v>399</v>
      </c>
      <c r="D4185" s="122">
        <v>153.66999999999999</v>
      </c>
      <c r="E4185" s="122">
        <f t="shared" si="152"/>
        <v>21.283933518005536</v>
      </c>
      <c r="F4185" s="77">
        <v>0</v>
      </c>
      <c r="G4185" s="77">
        <v>0</v>
      </c>
      <c r="H4185" s="77">
        <v>0</v>
      </c>
      <c r="J4185" s="77">
        <f t="shared" si="151"/>
        <v>0</v>
      </c>
      <c r="K4185" s="103">
        <v>4.8899999999999997</v>
      </c>
      <c r="L4185" s="104">
        <v>0</v>
      </c>
      <c r="M4185" s="105">
        <v>0.7</v>
      </c>
      <c r="N4185" s="76">
        <f t="shared" si="153"/>
        <v>4.8900000000000148</v>
      </c>
    </row>
    <row r="4186" spans="1:14" x14ac:dyDescent="0.25">
      <c r="A4186" s="100">
        <v>3145</v>
      </c>
      <c r="B4186" s="107">
        <v>36748</v>
      </c>
      <c r="C4186" s="121">
        <v>399.65</v>
      </c>
      <c r="D4186" s="122">
        <v>158.56</v>
      </c>
      <c r="E4186" s="122">
        <f t="shared" si="152"/>
        <v>21.961218836565095</v>
      </c>
      <c r="F4186" s="77">
        <v>0</v>
      </c>
      <c r="G4186" s="77">
        <v>0</v>
      </c>
      <c r="H4186" s="77">
        <v>0</v>
      </c>
      <c r="J4186" s="77">
        <f t="shared" si="151"/>
        <v>0</v>
      </c>
      <c r="K4186" s="103">
        <v>3.35</v>
      </c>
      <c r="L4186" s="104">
        <v>0</v>
      </c>
      <c r="M4186" s="105">
        <v>0</v>
      </c>
      <c r="N4186" s="76">
        <f t="shared" si="153"/>
        <v>3.3499999999999943</v>
      </c>
    </row>
    <row r="4187" spans="1:14" x14ac:dyDescent="0.25">
      <c r="A4187" s="100">
        <v>3146</v>
      </c>
      <c r="B4187" s="107">
        <v>36749</v>
      </c>
      <c r="C4187" s="121">
        <v>400.1</v>
      </c>
      <c r="D4187" s="122">
        <v>161.91</v>
      </c>
      <c r="E4187" s="122">
        <f t="shared" si="152"/>
        <v>22.425207756232687</v>
      </c>
      <c r="F4187" s="77">
        <v>0</v>
      </c>
      <c r="G4187" s="77">
        <v>0</v>
      </c>
      <c r="H4187" s="77">
        <v>0</v>
      </c>
      <c r="J4187" s="77">
        <f t="shared" si="151"/>
        <v>0</v>
      </c>
      <c r="K4187" s="103">
        <v>1.42</v>
      </c>
      <c r="L4187" s="104">
        <v>0</v>
      </c>
      <c r="M4187" s="105">
        <v>0</v>
      </c>
      <c r="N4187" s="76">
        <f t="shared" si="153"/>
        <v>1.4200000000000159</v>
      </c>
    </row>
    <row r="4188" spans="1:14" x14ac:dyDescent="0.25">
      <c r="A4188" s="100">
        <v>3147</v>
      </c>
      <c r="B4188" s="107">
        <v>36750</v>
      </c>
      <c r="C4188" s="121">
        <v>400.3</v>
      </c>
      <c r="D4188" s="122">
        <v>163.33000000000001</v>
      </c>
      <c r="E4188" s="122">
        <f t="shared" si="152"/>
        <v>22.621883656509699</v>
      </c>
      <c r="F4188" s="77">
        <v>0</v>
      </c>
      <c r="G4188" s="77">
        <v>0</v>
      </c>
      <c r="H4188" s="77">
        <v>0</v>
      </c>
      <c r="J4188" s="77">
        <f t="shared" si="151"/>
        <v>0</v>
      </c>
      <c r="K4188" s="103">
        <v>4.1900000000000004</v>
      </c>
      <c r="L4188" s="104">
        <v>0</v>
      </c>
      <c r="M4188" s="105">
        <v>62</v>
      </c>
      <c r="N4188" s="76">
        <f t="shared" si="153"/>
        <v>4.1899999999999977</v>
      </c>
    </row>
    <row r="4189" spans="1:14" x14ac:dyDescent="0.25">
      <c r="A4189" s="100">
        <v>3148</v>
      </c>
      <c r="B4189" s="107">
        <v>36751</v>
      </c>
      <c r="C4189" s="121">
        <v>400.89</v>
      </c>
      <c r="D4189" s="122">
        <v>167.52</v>
      </c>
      <c r="E4189" s="122">
        <f t="shared" si="152"/>
        <v>23.202216066481995</v>
      </c>
      <c r="F4189" s="77">
        <v>0</v>
      </c>
      <c r="G4189" s="77">
        <v>0</v>
      </c>
      <c r="H4189" s="77">
        <v>0</v>
      </c>
      <c r="J4189" s="77">
        <f t="shared" si="151"/>
        <v>0</v>
      </c>
      <c r="K4189" s="103">
        <v>6.03</v>
      </c>
      <c r="L4189" s="104">
        <v>0</v>
      </c>
      <c r="M4189" s="105">
        <v>7.0000000000000007E-2</v>
      </c>
      <c r="N4189" s="76">
        <f t="shared" si="153"/>
        <v>6.0300000000000011</v>
      </c>
    </row>
    <row r="4190" spans="1:14" x14ac:dyDescent="0.25">
      <c r="A4190" s="100">
        <v>3149</v>
      </c>
      <c r="B4190" s="107">
        <v>36752</v>
      </c>
      <c r="C4190" s="121">
        <v>401.7</v>
      </c>
      <c r="D4190" s="122">
        <v>173.55</v>
      </c>
      <c r="E4190" s="122">
        <f t="shared" si="152"/>
        <v>24.03739612188366</v>
      </c>
      <c r="F4190" s="77">
        <v>0</v>
      </c>
      <c r="G4190" s="77">
        <v>0</v>
      </c>
      <c r="H4190" s="77">
        <v>0</v>
      </c>
      <c r="J4190" s="77">
        <f t="shared" si="151"/>
        <v>0</v>
      </c>
      <c r="K4190" s="103">
        <v>8.26</v>
      </c>
      <c r="L4190" s="104">
        <v>0</v>
      </c>
      <c r="M4190" s="105">
        <v>45.6</v>
      </c>
      <c r="N4190" s="76">
        <f t="shared" si="153"/>
        <v>8.2599999999999909</v>
      </c>
    </row>
    <row r="4191" spans="1:14" x14ac:dyDescent="0.25">
      <c r="A4191" s="100">
        <v>3150</v>
      </c>
      <c r="B4191" s="107">
        <v>36753</v>
      </c>
      <c r="C4191" s="121">
        <v>402.78</v>
      </c>
      <c r="D4191" s="122">
        <v>181.81</v>
      </c>
      <c r="E4191" s="122">
        <f t="shared" si="152"/>
        <v>25.181440443213297</v>
      </c>
      <c r="F4191" s="77">
        <v>1.58</v>
      </c>
      <c r="G4191" s="77">
        <v>0</v>
      </c>
      <c r="H4191" s="77">
        <v>0</v>
      </c>
      <c r="J4191" s="77">
        <f t="shared" si="151"/>
        <v>1.58</v>
      </c>
      <c r="K4191" s="103">
        <v>11.24</v>
      </c>
      <c r="L4191" s="104">
        <v>0.76</v>
      </c>
      <c r="M4191" s="105">
        <v>0</v>
      </c>
      <c r="N4191" s="76">
        <f t="shared" si="153"/>
        <v>11.869999999999992</v>
      </c>
    </row>
    <row r="4192" spans="1:14" x14ac:dyDescent="0.25">
      <c r="A4192" s="100">
        <v>3151</v>
      </c>
      <c r="B4192" s="107">
        <v>36754</v>
      </c>
      <c r="C4192" s="121">
        <v>404.05</v>
      </c>
      <c r="D4192" s="122">
        <v>192.1</v>
      </c>
      <c r="E4192" s="122">
        <f t="shared" si="152"/>
        <v>26.606648199445981</v>
      </c>
      <c r="F4192" s="77">
        <v>6.79</v>
      </c>
      <c r="G4192" s="77">
        <v>0</v>
      </c>
      <c r="H4192" s="77">
        <v>0</v>
      </c>
      <c r="J4192" s="77">
        <f t="shared" si="151"/>
        <v>6.79</v>
      </c>
      <c r="K4192" s="103">
        <v>5.58</v>
      </c>
      <c r="L4192" s="104">
        <v>2.92</v>
      </c>
      <c r="M4192" s="105">
        <v>0</v>
      </c>
      <c r="N4192" s="76">
        <f t="shared" si="153"/>
        <v>5.5799999999999921</v>
      </c>
    </row>
    <row r="4193" spans="1:14" x14ac:dyDescent="0.25">
      <c r="A4193" s="100">
        <v>3152</v>
      </c>
      <c r="B4193" s="107">
        <v>36755</v>
      </c>
      <c r="C4193" s="121">
        <v>403.91</v>
      </c>
      <c r="D4193" s="122">
        <v>190.89</v>
      </c>
      <c r="E4193" s="122">
        <f t="shared" si="152"/>
        <v>26.439058171745149</v>
      </c>
      <c r="F4193" s="77">
        <v>7.2</v>
      </c>
      <c r="G4193" s="77">
        <v>0</v>
      </c>
      <c r="H4193" s="77">
        <v>0</v>
      </c>
      <c r="J4193" s="77">
        <f t="shared" si="151"/>
        <v>7.2</v>
      </c>
      <c r="K4193" s="103">
        <v>2.2000000000000002</v>
      </c>
      <c r="L4193" s="104">
        <v>3.13</v>
      </c>
      <c r="M4193" s="105">
        <v>0</v>
      </c>
      <c r="N4193" s="76">
        <f t="shared" si="153"/>
        <v>2.2700000000000218</v>
      </c>
    </row>
    <row r="4194" spans="1:14" x14ac:dyDescent="0.25">
      <c r="A4194" s="100">
        <v>3153</v>
      </c>
      <c r="B4194" s="107">
        <v>36756</v>
      </c>
      <c r="C4194" s="121">
        <v>403.3</v>
      </c>
      <c r="D4194" s="122">
        <v>185.96</v>
      </c>
      <c r="E4194" s="122">
        <f t="shared" si="152"/>
        <v>25.756232686980614</v>
      </c>
      <c r="F4194" s="77">
        <v>5.85</v>
      </c>
      <c r="G4194" s="77">
        <v>0</v>
      </c>
      <c r="H4194" s="77">
        <v>0</v>
      </c>
      <c r="J4194" s="77">
        <f t="shared" si="151"/>
        <v>5.85</v>
      </c>
      <c r="K4194" s="103">
        <v>7.24</v>
      </c>
      <c r="L4194" s="104">
        <v>2.59</v>
      </c>
      <c r="M4194" s="105">
        <v>0</v>
      </c>
      <c r="N4194" s="76">
        <f t="shared" si="153"/>
        <v>7.239999999999986</v>
      </c>
    </row>
    <row r="4195" spans="1:14" x14ac:dyDescent="0.25">
      <c r="A4195" s="100">
        <v>3154</v>
      </c>
      <c r="B4195" s="107">
        <v>36757</v>
      </c>
      <c r="C4195" s="121">
        <v>403.47</v>
      </c>
      <c r="D4195" s="122">
        <v>187.35</v>
      </c>
      <c r="E4195" s="122">
        <f t="shared" si="152"/>
        <v>25.948753462603879</v>
      </c>
      <c r="F4195" s="77">
        <v>4.75</v>
      </c>
      <c r="G4195" s="77">
        <v>0</v>
      </c>
      <c r="H4195" s="77">
        <v>0</v>
      </c>
      <c r="J4195" s="77">
        <f t="shared" si="151"/>
        <v>4.75</v>
      </c>
      <c r="K4195" s="103">
        <v>9.1</v>
      </c>
      <c r="L4195" s="104">
        <v>2.0299999999999998</v>
      </c>
      <c r="M4195" s="105">
        <v>1.3</v>
      </c>
      <c r="N4195" s="76">
        <f t="shared" si="153"/>
        <v>9.0999999999999943</v>
      </c>
    </row>
    <row r="4196" spans="1:14" x14ac:dyDescent="0.25">
      <c r="A4196" s="100">
        <v>3155</v>
      </c>
      <c r="B4196" s="107">
        <v>36758</v>
      </c>
      <c r="C4196" s="121">
        <v>404</v>
      </c>
      <c r="D4196" s="122">
        <v>191.7</v>
      </c>
      <c r="E4196" s="122">
        <f t="shared" si="152"/>
        <v>26.551246537396121</v>
      </c>
      <c r="F4196" s="77">
        <v>2.13</v>
      </c>
      <c r="G4196" s="77">
        <v>0</v>
      </c>
      <c r="H4196" s="77">
        <v>0</v>
      </c>
      <c r="J4196" s="77">
        <f t="shared" si="151"/>
        <v>2.13</v>
      </c>
      <c r="K4196" s="103">
        <v>8.43</v>
      </c>
      <c r="L4196" s="104">
        <v>0.73</v>
      </c>
      <c r="M4196" s="105">
        <v>0</v>
      </c>
      <c r="N4196" s="76">
        <f t="shared" si="153"/>
        <v>8.4300000000000104</v>
      </c>
    </row>
    <row r="4197" spans="1:14" x14ac:dyDescent="0.25">
      <c r="A4197" s="100">
        <v>3156</v>
      </c>
      <c r="B4197" s="107">
        <v>36759</v>
      </c>
      <c r="C4197" s="121">
        <v>404.75</v>
      </c>
      <c r="D4197" s="122">
        <v>198</v>
      </c>
      <c r="E4197" s="122">
        <f t="shared" si="152"/>
        <v>27.423822714681439</v>
      </c>
      <c r="F4197" s="77">
        <v>4.1399999999999997</v>
      </c>
      <c r="G4197" s="77">
        <v>0</v>
      </c>
      <c r="H4197" s="77">
        <v>0</v>
      </c>
      <c r="J4197" s="77">
        <f t="shared" si="151"/>
        <v>4.1399999999999997</v>
      </c>
      <c r="K4197" s="103">
        <v>3.72</v>
      </c>
      <c r="L4197" s="104">
        <v>2.2000000000000002</v>
      </c>
      <c r="M4197" s="105">
        <v>0</v>
      </c>
      <c r="N4197" s="76">
        <f t="shared" si="153"/>
        <v>3.7200000000000122</v>
      </c>
    </row>
    <row r="4198" spans="1:14" x14ac:dyDescent="0.25">
      <c r="A4198" s="100">
        <v>3157</v>
      </c>
      <c r="B4198" s="107">
        <v>36760</v>
      </c>
      <c r="C4198" s="121">
        <v>404.7</v>
      </c>
      <c r="D4198" s="122">
        <v>197.58</v>
      </c>
      <c r="E4198" s="122">
        <f t="shared" si="152"/>
        <v>27.365650969529089</v>
      </c>
      <c r="F4198" s="77">
        <v>3.76</v>
      </c>
      <c r="G4198" s="77">
        <v>0</v>
      </c>
      <c r="H4198" s="77">
        <v>0</v>
      </c>
      <c r="J4198" s="77">
        <f t="shared" si="151"/>
        <v>3.76</v>
      </c>
      <c r="K4198" s="103">
        <v>8.15</v>
      </c>
      <c r="L4198" s="104">
        <v>1.96</v>
      </c>
      <c r="M4198" s="105">
        <v>0.4</v>
      </c>
      <c r="N4198" s="76">
        <f t="shared" si="153"/>
        <v>8.1499999999999861</v>
      </c>
    </row>
    <row r="4199" spans="1:14" x14ac:dyDescent="0.25">
      <c r="A4199" s="100">
        <v>3158</v>
      </c>
      <c r="B4199" s="107">
        <v>36761</v>
      </c>
      <c r="C4199" s="121">
        <v>405.21</v>
      </c>
      <c r="D4199" s="122">
        <v>201.97</v>
      </c>
      <c r="E4199" s="122">
        <f t="shared" si="152"/>
        <v>27.973684210526319</v>
      </c>
      <c r="F4199" s="77">
        <v>4.5</v>
      </c>
      <c r="G4199" s="77">
        <v>0</v>
      </c>
      <c r="H4199" s="77">
        <v>0</v>
      </c>
      <c r="J4199" s="77">
        <f t="shared" si="151"/>
        <v>4.5</v>
      </c>
      <c r="K4199" s="103">
        <v>9.84</v>
      </c>
      <c r="L4199" s="104">
        <v>2.02</v>
      </c>
      <c r="M4199" s="105">
        <v>4.5999999999999996</v>
      </c>
      <c r="N4199" s="76">
        <f t="shared" si="153"/>
        <v>9.8400000000000034</v>
      </c>
    </row>
    <row r="4200" spans="1:14" x14ac:dyDescent="0.25">
      <c r="A4200" s="100">
        <v>3159</v>
      </c>
      <c r="B4200" s="107">
        <v>36762</v>
      </c>
      <c r="C4200" s="121">
        <v>405.81</v>
      </c>
      <c r="D4200" s="122">
        <v>207.31</v>
      </c>
      <c r="E4200" s="122">
        <f t="shared" si="152"/>
        <v>28.71329639889197</v>
      </c>
      <c r="F4200" s="77">
        <v>3.69</v>
      </c>
      <c r="G4200" s="77">
        <v>0</v>
      </c>
      <c r="H4200" s="77">
        <v>0</v>
      </c>
      <c r="J4200" s="77">
        <f t="shared" si="151"/>
        <v>3.69</v>
      </c>
      <c r="K4200" s="103">
        <v>14.87</v>
      </c>
      <c r="L4200" s="104">
        <v>1.88</v>
      </c>
      <c r="M4200" s="105">
        <v>10</v>
      </c>
      <c r="N4200" s="76">
        <f t="shared" si="153"/>
        <v>14.870000000000006</v>
      </c>
    </row>
    <row r="4201" spans="1:14" x14ac:dyDescent="0.25">
      <c r="A4201" s="100">
        <v>3160</v>
      </c>
      <c r="B4201" s="107">
        <v>36763</v>
      </c>
      <c r="C4201" s="121">
        <v>407.03</v>
      </c>
      <c r="D4201" s="122">
        <v>218.49</v>
      </c>
      <c r="E4201" s="122">
        <f t="shared" si="152"/>
        <v>30.261772853185597</v>
      </c>
      <c r="F4201" s="77">
        <v>3.15</v>
      </c>
      <c r="G4201" s="77">
        <v>0</v>
      </c>
      <c r="H4201" s="77">
        <v>0</v>
      </c>
      <c r="J4201" s="77">
        <f t="shared" si="151"/>
        <v>3.15</v>
      </c>
      <c r="K4201" s="103">
        <v>20.46</v>
      </c>
      <c r="L4201" s="104">
        <v>1.69</v>
      </c>
      <c r="M4201" s="105">
        <v>4</v>
      </c>
      <c r="N4201" s="76">
        <f t="shared" si="153"/>
        <v>20.46</v>
      </c>
    </row>
    <row r="4202" spans="1:14" x14ac:dyDescent="0.25">
      <c r="A4202" s="100">
        <v>3161</v>
      </c>
      <c r="B4202" s="107">
        <v>36764</v>
      </c>
      <c r="C4202" s="121">
        <v>408.79</v>
      </c>
      <c r="D4202" s="122">
        <v>235.8</v>
      </c>
      <c r="E4202" s="122">
        <f t="shared" si="152"/>
        <v>32.659279778393355</v>
      </c>
      <c r="F4202" s="77">
        <v>3.64</v>
      </c>
      <c r="G4202" s="77">
        <v>0</v>
      </c>
      <c r="H4202" s="77">
        <v>0</v>
      </c>
      <c r="J4202" s="77">
        <f t="shared" si="151"/>
        <v>3.64</v>
      </c>
      <c r="K4202" s="103">
        <v>19.78</v>
      </c>
      <c r="L4202" s="104">
        <v>1.05</v>
      </c>
      <c r="M4202" s="105">
        <v>3.1</v>
      </c>
      <c r="N4202" s="76">
        <f t="shared" si="153"/>
        <v>19.779999999999987</v>
      </c>
    </row>
    <row r="4203" spans="1:14" x14ac:dyDescent="0.25">
      <c r="A4203" s="100">
        <v>3162</v>
      </c>
      <c r="B4203" s="107">
        <v>36765</v>
      </c>
      <c r="C4203" s="121">
        <v>410.34</v>
      </c>
      <c r="D4203" s="122">
        <v>251.94</v>
      </c>
      <c r="E4203" s="122">
        <f t="shared" si="152"/>
        <v>34.89473684210526</v>
      </c>
      <c r="F4203" s="77">
        <v>3.63</v>
      </c>
      <c r="G4203" s="77">
        <v>0</v>
      </c>
      <c r="H4203" s="77">
        <v>0</v>
      </c>
      <c r="J4203" s="77">
        <f t="shared" si="151"/>
        <v>3.63</v>
      </c>
      <c r="K4203" s="103">
        <v>12.59</v>
      </c>
      <c r="L4203" s="104">
        <v>1.86</v>
      </c>
      <c r="M4203" s="105">
        <v>0</v>
      </c>
      <c r="N4203" s="76">
        <f t="shared" si="153"/>
        <v>12.589999999999979</v>
      </c>
    </row>
    <row r="4204" spans="1:14" x14ac:dyDescent="0.25">
      <c r="A4204" s="100">
        <v>3163</v>
      </c>
      <c r="B4204" s="107">
        <v>36766</v>
      </c>
      <c r="C4204" s="121">
        <v>411.17</v>
      </c>
      <c r="D4204" s="122">
        <v>260.89999999999998</v>
      </c>
      <c r="E4204" s="122">
        <f t="shared" si="152"/>
        <v>36.13573407202216</v>
      </c>
      <c r="F4204" s="77">
        <v>4.29</v>
      </c>
      <c r="G4204" s="77">
        <v>0</v>
      </c>
      <c r="H4204" s="77">
        <v>0</v>
      </c>
      <c r="J4204" s="77">
        <f t="shared" si="151"/>
        <v>4.29</v>
      </c>
      <c r="K4204" s="103">
        <v>12.59</v>
      </c>
      <c r="L4204" s="104">
        <v>2.2999999999999998</v>
      </c>
      <c r="M4204" s="105">
        <v>2.2000000000000002</v>
      </c>
      <c r="N4204" s="76">
        <f t="shared" si="153"/>
        <v>12.58000000000002</v>
      </c>
    </row>
    <row r="4205" spans="1:14" x14ac:dyDescent="0.25">
      <c r="A4205" s="100">
        <v>3164</v>
      </c>
      <c r="B4205" s="107">
        <v>36767</v>
      </c>
      <c r="C4205" s="121">
        <v>411.91</v>
      </c>
      <c r="D4205" s="122">
        <v>269.19</v>
      </c>
      <c r="E4205" s="122">
        <f t="shared" si="152"/>
        <v>37.28393351800554</v>
      </c>
      <c r="F4205" s="77">
        <v>3.36</v>
      </c>
      <c r="G4205" s="77">
        <v>0</v>
      </c>
      <c r="H4205" s="77">
        <v>0</v>
      </c>
      <c r="J4205" s="77">
        <f t="shared" si="151"/>
        <v>3.36</v>
      </c>
      <c r="K4205" s="103">
        <v>13</v>
      </c>
      <c r="L4205" s="104">
        <v>1.81</v>
      </c>
      <c r="M4205" s="105">
        <v>0</v>
      </c>
      <c r="N4205" s="76">
        <f t="shared" si="153"/>
        <v>13.020000000000024</v>
      </c>
    </row>
    <row r="4206" spans="1:14" x14ac:dyDescent="0.25">
      <c r="A4206" s="100">
        <v>3165</v>
      </c>
      <c r="B4206" s="107">
        <v>36768</v>
      </c>
      <c r="C4206" s="121">
        <v>412.75</v>
      </c>
      <c r="D4206" s="122">
        <v>278.85000000000002</v>
      </c>
      <c r="E4206" s="122">
        <f t="shared" si="152"/>
        <v>38.621883656509695</v>
      </c>
      <c r="F4206" s="77">
        <v>4.63</v>
      </c>
      <c r="G4206" s="77">
        <v>0</v>
      </c>
      <c r="H4206" s="77">
        <v>0</v>
      </c>
      <c r="J4206" s="77">
        <f t="shared" si="151"/>
        <v>4.63</v>
      </c>
      <c r="K4206" s="103">
        <v>9.3000000000000007</v>
      </c>
      <c r="L4206" s="104">
        <v>2.4300000000000002</v>
      </c>
      <c r="M4206" s="105">
        <v>0</v>
      </c>
      <c r="N4206" s="76">
        <f t="shared" si="153"/>
        <v>9.3399999999999785</v>
      </c>
    </row>
    <row r="4207" spans="1:14" x14ac:dyDescent="0.25">
      <c r="A4207" s="100">
        <v>3166</v>
      </c>
      <c r="B4207" s="107">
        <v>36769</v>
      </c>
      <c r="C4207" s="121">
        <v>413.15</v>
      </c>
      <c r="D4207" s="122">
        <v>283.56</v>
      </c>
      <c r="E4207" s="122">
        <f t="shared" si="152"/>
        <v>39.27423822714681</v>
      </c>
      <c r="F4207" s="77">
        <v>6.13</v>
      </c>
      <c r="G4207" s="77">
        <v>0</v>
      </c>
      <c r="H4207" s="77">
        <v>0</v>
      </c>
      <c r="J4207" s="77">
        <f t="shared" si="151"/>
        <v>6.13</v>
      </c>
      <c r="K4207" s="103">
        <v>4.33</v>
      </c>
      <c r="L4207" s="104">
        <v>3.1</v>
      </c>
      <c r="M4207" s="105">
        <v>0</v>
      </c>
      <c r="N4207" s="76">
        <f t="shared" si="153"/>
        <v>4.2699999999999863</v>
      </c>
    </row>
    <row r="4208" spans="1:14" x14ac:dyDescent="0.25">
      <c r="A4208" s="100">
        <v>3167</v>
      </c>
      <c r="B4208" s="107">
        <v>36770</v>
      </c>
      <c r="C4208" s="121">
        <v>413</v>
      </c>
      <c r="D4208" s="122">
        <v>281.7</v>
      </c>
      <c r="E4208" s="122">
        <f t="shared" si="152"/>
        <v>39.016620498614955</v>
      </c>
      <c r="F4208" s="77">
        <v>6.28</v>
      </c>
      <c r="G4208" s="77">
        <v>0</v>
      </c>
      <c r="H4208" s="77">
        <v>0</v>
      </c>
      <c r="J4208" s="77">
        <f t="shared" si="151"/>
        <v>6.28</v>
      </c>
      <c r="K4208" s="103">
        <v>2.14</v>
      </c>
      <c r="L4208" s="104">
        <v>2.5</v>
      </c>
      <c r="M4208" s="105">
        <v>0</v>
      </c>
      <c r="N4208" s="76">
        <f t="shared" si="153"/>
        <v>2.0800000000000116</v>
      </c>
    </row>
    <row r="4209" spans="1:14" x14ac:dyDescent="0.25">
      <c r="A4209" s="100">
        <v>3168</v>
      </c>
      <c r="B4209" s="107">
        <v>36771</v>
      </c>
      <c r="C4209" s="121">
        <v>412.64</v>
      </c>
      <c r="D4209" s="122">
        <v>277.5</v>
      </c>
      <c r="E4209" s="122">
        <f t="shared" si="152"/>
        <v>38.43490304709141</v>
      </c>
      <c r="F4209" s="77">
        <v>3.55</v>
      </c>
      <c r="G4209" s="77">
        <v>0</v>
      </c>
      <c r="H4209" s="77">
        <v>0</v>
      </c>
      <c r="J4209" s="77">
        <f t="shared" si="151"/>
        <v>3.55</v>
      </c>
      <c r="K4209" s="103">
        <v>0.22</v>
      </c>
      <c r="L4209" s="104">
        <v>1.87</v>
      </c>
      <c r="M4209" s="105">
        <v>0</v>
      </c>
      <c r="N4209" s="76">
        <f t="shared" si="153"/>
        <v>0.28000000000001801</v>
      </c>
    </row>
    <row r="4210" spans="1:14" x14ac:dyDescent="0.25">
      <c r="A4210" s="100">
        <v>3169</v>
      </c>
      <c r="B4210" s="107">
        <v>36772</v>
      </c>
      <c r="C4210" s="121">
        <v>412.35</v>
      </c>
      <c r="D4210" s="122">
        <v>274.23</v>
      </c>
      <c r="E4210" s="122">
        <f t="shared" si="152"/>
        <v>37.981994459833793</v>
      </c>
      <c r="F4210" s="77">
        <v>4.59</v>
      </c>
      <c r="G4210" s="77">
        <v>0</v>
      </c>
      <c r="H4210" s="77">
        <v>0</v>
      </c>
      <c r="J4210" s="77">
        <f t="shared" si="151"/>
        <v>4.59</v>
      </c>
      <c r="K4210" s="103" t="s">
        <v>70</v>
      </c>
      <c r="L4210" s="104">
        <v>2.2599999999999998</v>
      </c>
      <c r="M4210" s="105">
        <v>0</v>
      </c>
      <c r="N4210" s="76">
        <f t="shared" si="153"/>
        <v>-0.56000000000003425</v>
      </c>
    </row>
    <row r="4211" spans="1:14" x14ac:dyDescent="0.25">
      <c r="A4211" s="100">
        <v>3170</v>
      </c>
      <c r="B4211" s="107">
        <v>36773</v>
      </c>
      <c r="C4211" s="121">
        <v>411.9</v>
      </c>
      <c r="D4211" s="122">
        <v>269.08</v>
      </c>
      <c r="E4211" s="122">
        <f t="shared" si="152"/>
        <v>37.268698060941823</v>
      </c>
      <c r="F4211" s="77">
        <v>5.74</v>
      </c>
      <c r="G4211" s="77">
        <v>0</v>
      </c>
      <c r="H4211" s="77">
        <v>0</v>
      </c>
      <c r="J4211" s="77">
        <f t="shared" si="151"/>
        <v>5.74</v>
      </c>
      <c r="K4211" s="103">
        <v>0.96</v>
      </c>
      <c r="L4211" s="104">
        <v>1.92</v>
      </c>
      <c r="M4211" s="105">
        <v>0</v>
      </c>
      <c r="N4211" s="76">
        <f t="shared" si="153"/>
        <v>-1.0399999999999725</v>
      </c>
    </row>
    <row r="4212" spans="1:14" x14ac:dyDescent="0.25">
      <c r="A4212" s="100">
        <v>3171</v>
      </c>
      <c r="B4212" s="107">
        <v>36774</v>
      </c>
      <c r="C4212" s="121">
        <v>411.3</v>
      </c>
      <c r="D4212" s="122">
        <v>262.3</v>
      </c>
      <c r="E4212" s="122">
        <f t="shared" si="152"/>
        <v>36.329639889196677</v>
      </c>
      <c r="F4212" s="77">
        <v>5.9</v>
      </c>
      <c r="G4212" s="77">
        <v>0</v>
      </c>
      <c r="H4212" s="77">
        <v>0</v>
      </c>
      <c r="J4212" s="77">
        <f t="shared" si="151"/>
        <v>5.9</v>
      </c>
      <c r="K4212" s="103">
        <v>0.9</v>
      </c>
      <c r="L4212" s="104">
        <v>3</v>
      </c>
      <c r="M4212" s="105">
        <v>0</v>
      </c>
      <c r="N4212" s="76">
        <f t="shared" si="153"/>
        <v>-0.90000000000001101</v>
      </c>
    </row>
    <row r="4213" spans="1:14" x14ac:dyDescent="0.25">
      <c r="A4213" s="100">
        <v>3172</v>
      </c>
      <c r="B4213" s="107">
        <v>36775</v>
      </c>
      <c r="C4213" s="121">
        <v>410.68</v>
      </c>
      <c r="D4213" s="122">
        <v>255.5</v>
      </c>
      <c r="E4213" s="122">
        <f t="shared" si="152"/>
        <v>35.387811634349035</v>
      </c>
      <c r="F4213" s="77">
        <v>4.88</v>
      </c>
      <c r="G4213" s="77">
        <v>0</v>
      </c>
      <c r="H4213" s="77">
        <v>0</v>
      </c>
      <c r="J4213" s="77">
        <f t="shared" si="151"/>
        <v>4.88</v>
      </c>
      <c r="K4213" s="103">
        <v>1.1200000000000001</v>
      </c>
      <c r="L4213" s="104">
        <v>2.57</v>
      </c>
      <c r="M4213" s="105">
        <v>0</v>
      </c>
      <c r="N4213" s="76">
        <f t="shared" si="153"/>
        <v>-1.0399999999999876</v>
      </c>
    </row>
    <row r="4214" spans="1:14" x14ac:dyDescent="0.25">
      <c r="A4214" s="100">
        <v>3173</v>
      </c>
      <c r="B4214" s="107">
        <v>36776</v>
      </c>
      <c r="C4214" s="121">
        <v>410.12</v>
      </c>
      <c r="D4214" s="122">
        <v>249.58</v>
      </c>
      <c r="E4214" s="122">
        <f t="shared" si="152"/>
        <v>34.56786703601108</v>
      </c>
      <c r="F4214" s="77">
        <v>5.48</v>
      </c>
      <c r="G4214" s="77">
        <v>0</v>
      </c>
      <c r="H4214" s="77">
        <v>0</v>
      </c>
      <c r="J4214" s="77">
        <f t="shared" si="151"/>
        <v>5.48</v>
      </c>
      <c r="K4214" s="103">
        <v>0.69</v>
      </c>
      <c r="L4214" s="104">
        <v>2.91</v>
      </c>
      <c r="M4214" s="105">
        <v>0</v>
      </c>
      <c r="N4214" s="76">
        <f t="shared" si="153"/>
        <v>-0.69000000000001549</v>
      </c>
    </row>
    <row r="4215" spans="1:14" x14ac:dyDescent="0.25">
      <c r="A4215" s="100">
        <v>3174</v>
      </c>
      <c r="B4215" s="107">
        <v>36777</v>
      </c>
      <c r="C4215" s="121">
        <v>409.53</v>
      </c>
      <c r="D4215" s="122">
        <v>243.41</v>
      </c>
      <c r="E4215" s="122">
        <f t="shared" si="152"/>
        <v>33.71329639889197</v>
      </c>
      <c r="F4215" s="77">
        <v>4.99</v>
      </c>
      <c r="G4215" s="77">
        <v>0</v>
      </c>
      <c r="H4215" s="77">
        <v>0</v>
      </c>
      <c r="J4215" s="77">
        <f t="shared" si="151"/>
        <v>4.99</v>
      </c>
      <c r="K4215" s="103">
        <v>0.94</v>
      </c>
      <c r="L4215" s="104">
        <v>2.36</v>
      </c>
      <c r="M4215" s="105">
        <v>0</v>
      </c>
      <c r="N4215" s="76">
        <f t="shared" si="153"/>
        <v>0.94000000000001727</v>
      </c>
    </row>
    <row r="4216" spans="1:14" x14ac:dyDescent="0.25">
      <c r="A4216" s="100">
        <v>3175</v>
      </c>
      <c r="B4216" s="107">
        <v>36778</v>
      </c>
      <c r="C4216" s="121">
        <v>409.14</v>
      </c>
      <c r="D4216" s="122">
        <v>239.36</v>
      </c>
      <c r="E4216" s="122">
        <f t="shared" si="152"/>
        <v>33.152354570637122</v>
      </c>
      <c r="F4216" s="77">
        <v>4.2699999999999996</v>
      </c>
      <c r="G4216" s="77">
        <v>0</v>
      </c>
      <c r="H4216" s="77">
        <v>0</v>
      </c>
      <c r="J4216" s="77">
        <f t="shared" si="151"/>
        <v>4.2699999999999996</v>
      </c>
      <c r="K4216" s="103">
        <v>0.61</v>
      </c>
      <c r="L4216" s="104">
        <v>1.9</v>
      </c>
      <c r="M4216" s="105">
        <v>0</v>
      </c>
      <c r="N4216" s="76">
        <f t="shared" si="153"/>
        <v>0.60999999999997456</v>
      </c>
    </row>
    <row r="4217" spans="1:14" x14ac:dyDescent="0.25">
      <c r="A4217" s="100">
        <v>3176</v>
      </c>
      <c r="B4217" s="107">
        <v>36779</v>
      </c>
      <c r="C4217" s="121">
        <v>408.78</v>
      </c>
      <c r="D4217" s="122">
        <v>235.7</v>
      </c>
      <c r="E4217" s="122">
        <f t="shared" si="152"/>
        <v>32.645429362880883</v>
      </c>
      <c r="F4217" s="77">
        <v>4.18</v>
      </c>
      <c r="G4217" s="77">
        <v>0</v>
      </c>
      <c r="H4217" s="77">
        <v>0</v>
      </c>
      <c r="J4217" s="77">
        <f t="shared" si="151"/>
        <v>4.18</v>
      </c>
      <c r="K4217" s="103">
        <v>0.28000000000000003</v>
      </c>
      <c r="L4217" s="104">
        <v>1.96</v>
      </c>
      <c r="M4217" s="105">
        <v>0</v>
      </c>
      <c r="N4217" s="76">
        <f t="shared" si="153"/>
        <v>0.28000000000002245</v>
      </c>
    </row>
    <row r="4218" spans="1:14" x14ac:dyDescent="0.25">
      <c r="A4218" s="100">
        <v>3177</v>
      </c>
      <c r="B4218" s="107">
        <v>36780</v>
      </c>
      <c r="C4218" s="121">
        <v>408.39</v>
      </c>
      <c r="D4218" s="122">
        <v>231.8</v>
      </c>
      <c r="E4218" s="122">
        <f t="shared" si="152"/>
        <v>32.10526315789474</v>
      </c>
      <c r="F4218" s="77">
        <v>5.65</v>
      </c>
      <c r="G4218" s="77">
        <v>0</v>
      </c>
      <c r="H4218" s="77">
        <v>0</v>
      </c>
      <c r="J4218" s="77">
        <f t="shared" si="151"/>
        <v>5.65</v>
      </c>
      <c r="K4218" s="103">
        <v>-0.97</v>
      </c>
      <c r="L4218" s="104">
        <v>2.81</v>
      </c>
      <c r="M4218" s="105">
        <v>0</v>
      </c>
      <c r="N4218" s="76">
        <f t="shared" si="153"/>
        <v>-0.97000000000000419</v>
      </c>
    </row>
    <row r="4219" spans="1:14" x14ac:dyDescent="0.25">
      <c r="A4219" s="100">
        <v>3178</v>
      </c>
      <c r="B4219" s="107">
        <v>36781</v>
      </c>
      <c r="C4219" s="121">
        <v>407.72</v>
      </c>
      <c r="D4219" s="122">
        <v>225.18</v>
      </c>
      <c r="E4219" s="122">
        <f t="shared" si="152"/>
        <v>31.18836565096953</v>
      </c>
      <c r="F4219" s="77">
        <v>6.1</v>
      </c>
      <c r="G4219" s="77">
        <v>0</v>
      </c>
      <c r="H4219" s="77">
        <v>0</v>
      </c>
      <c r="J4219" s="77">
        <f t="shared" si="151"/>
        <v>6.1</v>
      </c>
      <c r="K4219" s="103">
        <v>-0.69</v>
      </c>
      <c r="L4219" s="104">
        <v>2.89</v>
      </c>
      <c r="M4219" s="105">
        <v>0</v>
      </c>
      <c r="N4219" s="76">
        <f t="shared" si="153"/>
        <v>-0.69000000000002082</v>
      </c>
    </row>
    <row r="4220" spans="1:14" x14ac:dyDescent="0.25">
      <c r="A4220" s="100">
        <v>3179</v>
      </c>
      <c r="B4220" s="107">
        <v>36782</v>
      </c>
      <c r="C4220" s="121">
        <v>407.02</v>
      </c>
      <c r="D4220" s="122">
        <v>218.39</v>
      </c>
      <c r="E4220" s="122">
        <f t="shared" si="152"/>
        <v>30.247922437673129</v>
      </c>
      <c r="F4220" s="77">
        <v>2.92</v>
      </c>
      <c r="G4220" s="77">
        <v>0</v>
      </c>
      <c r="H4220" s="77">
        <v>0</v>
      </c>
      <c r="J4220" s="77">
        <f t="shared" ref="J4220:J4283" si="154">SUM(F4220:H4220)</f>
        <v>2.92</v>
      </c>
      <c r="K4220" s="103">
        <v>0.61</v>
      </c>
      <c r="L4220" s="104">
        <v>1.42</v>
      </c>
      <c r="M4220" s="105">
        <v>0</v>
      </c>
      <c r="N4220" s="76">
        <f t="shared" si="153"/>
        <v>0.61000000000002608</v>
      </c>
    </row>
    <row r="4221" spans="1:14" x14ac:dyDescent="0.25">
      <c r="A4221" s="100">
        <v>3180</v>
      </c>
      <c r="B4221" s="107">
        <v>36783</v>
      </c>
      <c r="C4221" s="121">
        <v>406.77</v>
      </c>
      <c r="D4221" s="122">
        <v>216.08</v>
      </c>
      <c r="E4221" s="122">
        <f t="shared" ref="E4221:E4284" si="155">(D4221/722)*100</f>
        <v>29.927977839335178</v>
      </c>
      <c r="F4221" s="77">
        <v>2.1800000000000002</v>
      </c>
      <c r="G4221" s="77">
        <v>0</v>
      </c>
      <c r="H4221" s="77">
        <v>0</v>
      </c>
      <c r="J4221" s="77">
        <f t="shared" si="154"/>
        <v>2.1800000000000002</v>
      </c>
      <c r="K4221" s="103">
        <v>0.2</v>
      </c>
      <c r="L4221" s="104">
        <v>2.87</v>
      </c>
      <c r="M4221" s="105">
        <v>0</v>
      </c>
      <c r="N4221" s="76">
        <f t="shared" si="153"/>
        <v>-3.800000000000018</v>
      </c>
    </row>
    <row r="4222" spans="1:14" x14ac:dyDescent="0.25">
      <c r="A4222" s="100">
        <v>3181</v>
      </c>
      <c r="B4222" s="107">
        <v>36784</v>
      </c>
      <c r="C4222" s="121">
        <v>406.12</v>
      </c>
      <c r="D4222" s="122">
        <v>210.1</v>
      </c>
      <c r="E4222" s="122">
        <f t="shared" si="155"/>
        <v>29.099722991689752</v>
      </c>
      <c r="F4222" s="77">
        <v>5.7</v>
      </c>
      <c r="G4222" s="77">
        <v>0</v>
      </c>
      <c r="H4222" s="77">
        <v>0</v>
      </c>
      <c r="J4222" s="77">
        <f t="shared" si="154"/>
        <v>5.7</v>
      </c>
      <c r="K4222" s="103">
        <v>0.6</v>
      </c>
      <c r="L4222" s="104">
        <v>2.72</v>
      </c>
      <c r="M4222" s="105">
        <v>0</v>
      </c>
      <c r="N4222" s="76">
        <f t="shared" si="153"/>
        <v>6.000000000001382E-2</v>
      </c>
    </row>
    <row r="4223" spans="1:14" x14ac:dyDescent="0.25">
      <c r="A4223" s="100">
        <v>3182</v>
      </c>
      <c r="B4223" s="107">
        <v>36785</v>
      </c>
      <c r="C4223" s="121">
        <v>405.49</v>
      </c>
      <c r="D4223" s="122">
        <v>204.46</v>
      </c>
      <c r="E4223" s="122">
        <f t="shared" si="155"/>
        <v>28.318559556786703</v>
      </c>
      <c r="F4223" s="77">
        <v>4.9400000000000004</v>
      </c>
      <c r="G4223" s="77">
        <v>0</v>
      </c>
      <c r="H4223" s="77">
        <v>0</v>
      </c>
      <c r="J4223" s="77">
        <f t="shared" si="154"/>
        <v>4.9400000000000004</v>
      </c>
      <c r="K4223" s="103">
        <v>0.33</v>
      </c>
      <c r="L4223" s="104">
        <v>2.42</v>
      </c>
      <c r="M4223" s="105">
        <v>1</v>
      </c>
      <c r="N4223" s="76">
        <f t="shared" si="153"/>
        <v>0.32999999999998675</v>
      </c>
    </row>
    <row r="4224" spans="1:14" x14ac:dyDescent="0.25">
      <c r="A4224" s="100">
        <v>3183</v>
      </c>
      <c r="B4224" s="107">
        <v>36786</v>
      </c>
      <c r="C4224" s="121">
        <v>404.97</v>
      </c>
      <c r="D4224" s="122">
        <v>199.85</v>
      </c>
      <c r="E4224" s="122">
        <f t="shared" si="155"/>
        <v>27.680055401662052</v>
      </c>
      <c r="F4224" s="77">
        <v>3.5</v>
      </c>
      <c r="G4224" s="77">
        <v>0</v>
      </c>
      <c r="H4224" s="77">
        <v>0</v>
      </c>
      <c r="J4224" s="77">
        <f t="shared" si="154"/>
        <v>3.5</v>
      </c>
      <c r="K4224" s="103">
        <v>0.64</v>
      </c>
      <c r="L4224" s="104">
        <v>0.191</v>
      </c>
      <c r="M4224" s="105">
        <v>0</v>
      </c>
      <c r="N4224" s="76">
        <f t="shared" si="153"/>
        <v>0.64000000000001478</v>
      </c>
    </row>
    <row r="4225" spans="1:14" x14ac:dyDescent="0.25">
      <c r="A4225" s="100">
        <v>3184</v>
      </c>
      <c r="B4225" s="107">
        <v>36787</v>
      </c>
      <c r="C4225" s="121">
        <v>404.63</v>
      </c>
      <c r="D4225" s="122">
        <v>196.99</v>
      </c>
      <c r="E4225" s="122">
        <f t="shared" si="155"/>
        <v>27.283933518005544</v>
      </c>
      <c r="F4225" s="77">
        <v>5.63</v>
      </c>
      <c r="G4225" s="77">
        <v>0</v>
      </c>
      <c r="H4225" s="77">
        <v>0</v>
      </c>
      <c r="J4225" s="77">
        <f t="shared" si="154"/>
        <v>5.63</v>
      </c>
      <c r="K4225" s="103">
        <v>0.15</v>
      </c>
      <c r="L4225" s="104">
        <v>2.67</v>
      </c>
      <c r="M4225" s="105">
        <v>0</v>
      </c>
      <c r="N4225" s="76">
        <f t="shared" si="153"/>
        <v>-0.15000000000000124</v>
      </c>
    </row>
    <row r="4226" spans="1:14" x14ac:dyDescent="0.25">
      <c r="A4226" s="100">
        <v>3185</v>
      </c>
      <c r="B4226" s="107">
        <v>36788</v>
      </c>
      <c r="C4226" s="121">
        <v>403.94</v>
      </c>
      <c r="D4226" s="122">
        <v>191.21</v>
      </c>
      <c r="E4226" s="122">
        <f t="shared" si="155"/>
        <v>26.483379501385041</v>
      </c>
      <c r="F4226" s="77">
        <v>6.62</v>
      </c>
      <c r="G4226" s="77">
        <v>0</v>
      </c>
      <c r="H4226" s="77">
        <v>0</v>
      </c>
      <c r="J4226" s="77">
        <f t="shared" si="154"/>
        <v>6.62</v>
      </c>
      <c r="K4226" s="103">
        <v>-0.84</v>
      </c>
      <c r="L4226" s="104">
        <v>3.16</v>
      </c>
      <c r="M4226" s="105">
        <v>0</v>
      </c>
      <c r="N4226" s="76">
        <f t="shared" si="153"/>
        <v>-0.84000000000000785</v>
      </c>
    </row>
    <row r="4227" spans="1:14" x14ac:dyDescent="0.25">
      <c r="A4227" s="100">
        <v>3186</v>
      </c>
      <c r="B4227" s="107">
        <v>36789</v>
      </c>
      <c r="C4227" s="121">
        <v>403.03</v>
      </c>
      <c r="D4227" s="122">
        <v>183.75</v>
      </c>
      <c r="E4227" s="122">
        <f t="shared" si="155"/>
        <v>25.450138504155124</v>
      </c>
      <c r="F4227" s="77">
        <v>5.36</v>
      </c>
      <c r="G4227" s="77">
        <v>0</v>
      </c>
      <c r="H4227" s="77">
        <v>0</v>
      </c>
      <c r="J4227" s="77">
        <f t="shared" si="154"/>
        <v>5.36</v>
      </c>
      <c r="K4227" s="103">
        <v>4.1900000000000004</v>
      </c>
      <c r="L4227" s="104">
        <v>2.56</v>
      </c>
      <c r="M4227" s="105">
        <v>7.5</v>
      </c>
      <c r="N4227" s="76">
        <f t="shared" si="153"/>
        <v>4.1900000000000128</v>
      </c>
    </row>
    <row r="4228" spans="1:14" x14ac:dyDescent="0.25">
      <c r="A4228" s="100">
        <v>3187</v>
      </c>
      <c r="B4228" s="107">
        <v>36790</v>
      </c>
      <c r="C4228" s="121">
        <v>402.88</v>
      </c>
      <c r="D4228" s="122">
        <v>182.58</v>
      </c>
      <c r="E4228" s="122">
        <f t="shared" si="155"/>
        <v>25.288088642659279</v>
      </c>
      <c r="F4228" s="77">
        <v>4.4000000000000004</v>
      </c>
      <c r="G4228" s="77">
        <v>0</v>
      </c>
      <c r="H4228" s="77">
        <v>0</v>
      </c>
      <c r="J4228" s="77">
        <f t="shared" si="154"/>
        <v>4.4000000000000004</v>
      </c>
      <c r="K4228" s="103">
        <v>4.4800000000000004</v>
      </c>
      <c r="L4228" s="104">
        <v>2.23</v>
      </c>
      <c r="M4228" s="105">
        <v>0</v>
      </c>
      <c r="N4228" s="76">
        <f t="shared" si="153"/>
        <v>4.4699999999999935</v>
      </c>
    </row>
    <row r="4229" spans="1:14" x14ac:dyDescent="0.25">
      <c r="A4229" s="100">
        <v>3188</v>
      </c>
      <c r="B4229" s="107">
        <v>36791</v>
      </c>
      <c r="C4229" s="121">
        <v>402.89</v>
      </c>
      <c r="D4229" s="122">
        <v>182.65</v>
      </c>
      <c r="E4229" s="122">
        <f t="shared" si="155"/>
        <v>25.297783933518009</v>
      </c>
      <c r="F4229" s="77">
        <v>6.24</v>
      </c>
      <c r="G4229" s="77">
        <v>0</v>
      </c>
      <c r="H4229" s="77">
        <v>0</v>
      </c>
      <c r="J4229" s="77">
        <f t="shared" si="154"/>
        <v>6.24</v>
      </c>
      <c r="K4229" s="103">
        <v>1.55</v>
      </c>
      <c r="L4229" s="104">
        <v>2.76</v>
      </c>
      <c r="M4229" s="105">
        <v>0</v>
      </c>
      <c r="N4229" s="76">
        <f t="shared" si="153"/>
        <v>1.5500000000000025</v>
      </c>
    </row>
    <row r="4230" spans="1:14" x14ac:dyDescent="0.25">
      <c r="A4230" s="100">
        <v>3189</v>
      </c>
      <c r="B4230" s="107">
        <v>36792</v>
      </c>
      <c r="C4230" s="121">
        <v>402.28</v>
      </c>
      <c r="D4230" s="122">
        <v>177.96</v>
      </c>
      <c r="E4230" s="122">
        <f t="shared" si="155"/>
        <v>24.648199445983384</v>
      </c>
      <c r="F4230" s="77">
        <v>4.5</v>
      </c>
      <c r="G4230" s="77">
        <v>0</v>
      </c>
      <c r="H4230" s="77">
        <v>0</v>
      </c>
      <c r="J4230" s="77">
        <f t="shared" si="154"/>
        <v>4.5</v>
      </c>
      <c r="K4230" s="103">
        <v>1.22</v>
      </c>
      <c r="L4230" s="104">
        <v>2.2999999999999998</v>
      </c>
      <c r="M4230" s="105">
        <v>41</v>
      </c>
      <c r="N4230" s="76">
        <f t="shared" si="153"/>
        <v>4.2199999999999989</v>
      </c>
    </row>
    <row r="4231" spans="1:14" x14ac:dyDescent="0.25">
      <c r="A4231" s="100">
        <v>3190</v>
      </c>
      <c r="B4231" s="107">
        <v>36793</v>
      </c>
      <c r="C4231" s="121">
        <v>401.85</v>
      </c>
      <c r="D4231" s="122">
        <v>177.68</v>
      </c>
      <c r="E4231" s="122">
        <f t="shared" si="155"/>
        <v>24.609418282548479</v>
      </c>
      <c r="F4231" s="77">
        <v>3.56</v>
      </c>
      <c r="G4231" s="77">
        <v>0</v>
      </c>
      <c r="H4231" s="77">
        <v>0</v>
      </c>
      <c r="J4231" s="77">
        <f t="shared" si="154"/>
        <v>3.56</v>
      </c>
      <c r="K4231" s="103">
        <v>5.3</v>
      </c>
      <c r="L4231" s="104">
        <v>1.89</v>
      </c>
      <c r="M4231" s="105">
        <v>2.6</v>
      </c>
      <c r="N4231" s="76">
        <f t="shared" si="153"/>
        <v>2.2999999999999807</v>
      </c>
    </row>
    <row r="4232" spans="1:14" x14ac:dyDescent="0.25">
      <c r="A4232" s="100">
        <v>3191</v>
      </c>
      <c r="B4232" s="107">
        <v>36794</v>
      </c>
      <c r="C4232" s="121">
        <v>402.08</v>
      </c>
      <c r="D4232" s="122">
        <v>176.42</v>
      </c>
      <c r="E4232" s="122">
        <f t="shared" si="155"/>
        <v>24.43490304709141</v>
      </c>
      <c r="F4232" s="77">
        <v>5.32</v>
      </c>
      <c r="G4232" s="77">
        <v>0</v>
      </c>
      <c r="H4232" s="77">
        <v>0</v>
      </c>
      <c r="J4232" s="77">
        <f t="shared" si="154"/>
        <v>5.32</v>
      </c>
      <c r="K4232" s="103">
        <v>9.4700000000000006</v>
      </c>
      <c r="L4232" s="104">
        <v>2.5099999999999998</v>
      </c>
      <c r="M4232" s="105">
        <v>0</v>
      </c>
      <c r="N4232" s="76">
        <f t="shared" ref="N4232:N4295" si="156">+D4233-D4232+J4232</f>
        <v>9.470000000000006</v>
      </c>
    </row>
    <row r="4233" spans="1:14" x14ac:dyDescent="0.25">
      <c r="A4233" s="100">
        <v>3192</v>
      </c>
      <c r="B4233" s="107">
        <v>36795</v>
      </c>
      <c r="C4233" s="121">
        <v>402.62</v>
      </c>
      <c r="D4233" s="122">
        <v>180.57</v>
      </c>
      <c r="E4233" s="122">
        <f t="shared" si="155"/>
        <v>25.009695290858723</v>
      </c>
      <c r="F4233" s="77">
        <v>2.92</v>
      </c>
      <c r="G4233" s="77">
        <v>0</v>
      </c>
      <c r="H4233" s="77">
        <v>0</v>
      </c>
      <c r="J4233" s="77">
        <f t="shared" si="154"/>
        <v>2.92</v>
      </c>
      <c r="K4233" s="103">
        <v>10.43</v>
      </c>
      <c r="L4233" s="104">
        <v>1.63</v>
      </c>
      <c r="M4233" s="105">
        <v>1.3</v>
      </c>
      <c r="N4233" s="76">
        <f t="shared" si="156"/>
        <v>10.930000000000019</v>
      </c>
    </row>
    <row r="4234" spans="1:14" x14ac:dyDescent="0.25">
      <c r="A4234" s="100">
        <v>3193</v>
      </c>
      <c r="B4234" s="107">
        <v>36796</v>
      </c>
      <c r="C4234" s="121">
        <v>403.62</v>
      </c>
      <c r="D4234" s="122">
        <v>188.58</v>
      </c>
      <c r="E4234" s="122">
        <f t="shared" si="155"/>
        <v>26.119113573407205</v>
      </c>
      <c r="F4234" s="77">
        <v>2.85</v>
      </c>
      <c r="G4234" s="77">
        <v>0</v>
      </c>
      <c r="H4234" s="77">
        <v>0</v>
      </c>
      <c r="J4234" s="77">
        <f t="shared" si="154"/>
        <v>2.85</v>
      </c>
      <c r="K4234" s="103">
        <v>7.51</v>
      </c>
      <c r="L4234" s="104">
        <v>1.66</v>
      </c>
      <c r="M4234" s="105">
        <v>0</v>
      </c>
      <c r="N4234" s="76">
        <f t="shared" si="156"/>
        <v>7.4799999999999951</v>
      </c>
    </row>
    <row r="4235" spans="1:14" x14ac:dyDescent="0.25">
      <c r="A4235" s="100">
        <v>3194</v>
      </c>
      <c r="B4235" s="107">
        <v>36797</v>
      </c>
      <c r="C4235" s="121">
        <v>404.18</v>
      </c>
      <c r="D4235" s="122">
        <v>193.21</v>
      </c>
      <c r="E4235" s="122">
        <f t="shared" si="155"/>
        <v>26.760387811634352</v>
      </c>
      <c r="F4235" s="77">
        <v>2.16</v>
      </c>
      <c r="G4235" s="77">
        <v>0</v>
      </c>
      <c r="H4235" s="77">
        <v>0</v>
      </c>
      <c r="J4235" s="77">
        <f t="shared" si="154"/>
        <v>2.16</v>
      </c>
      <c r="K4235" s="103">
        <v>5.38</v>
      </c>
      <c r="L4235" s="104">
        <v>1.33</v>
      </c>
      <c r="M4235" s="105">
        <v>0</v>
      </c>
      <c r="N4235" s="76">
        <f t="shared" si="156"/>
        <v>5.4400000000000013</v>
      </c>
    </row>
    <row r="4236" spans="1:14" x14ac:dyDescent="0.25">
      <c r="A4236" s="100">
        <v>3195</v>
      </c>
      <c r="B4236" s="107">
        <v>36798</v>
      </c>
      <c r="C4236" s="121">
        <v>404.57</v>
      </c>
      <c r="D4236" s="122">
        <v>196.49</v>
      </c>
      <c r="E4236" s="122">
        <f t="shared" si="155"/>
        <v>27.214681440443218</v>
      </c>
      <c r="F4236" s="77">
        <v>3.21</v>
      </c>
      <c r="G4236" s="77">
        <v>0</v>
      </c>
      <c r="H4236" s="77">
        <v>0</v>
      </c>
      <c r="J4236" s="77">
        <f t="shared" si="154"/>
        <v>3.21</v>
      </c>
      <c r="K4236" s="103">
        <v>6.57</v>
      </c>
      <c r="L4236" s="104">
        <v>1.79</v>
      </c>
      <c r="M4236" s="105">
        <v>0</v>
      </c>
      <c r="N4236" s="76">
        <f t="shared" si="156"/>
        <v>6.5699999999999852</v>
      </c>
    </row>
    <row r="4237" spans="1:14" x14ac:dyDescent="0.25">
      <c r="A4237" s="100">
        <v>3196</v>
      </c>
      <c r="B4237" s="107">
        <v>36799</v>
      </c>
      <c r="C4237" s="121">
        <v>404.97</v>
      </c>
      <c r="D4237" s="122">
        <v>199.85</v>
      </c>
      <c r="E4237" s="122">
        <f t="shared" si="155"/>
        <v>27.680055401662052</v>
      </c>
      <c r="F4237" s="77">
        <v>3.41</v>
      </c>
      <c r="G4237" s="77">
        <v>0</v>
      </c>
      <c r="H4237" s="77">
        <v>0</v>
      </c>
      <c r="J4237" s="77">
        <f t="shared" si="154"/>
        <v>3.41</v>
      </c>
      <c r="K4237" s="103">
        <v>8.02</v>
      </c>
      <c r="L4237" s="104">
        <v>1.72</v>
      </c>
      <c r="M4237" s="105">
        <v>5.5</v>
      </c>
      <c r="N4237" s="76">
        <f t="shared" si="156"/>
        <v>8.0200000000000138</v>
      </c>
    </row>
    <row r="4238" spans="1:14" x14ac:dyDescent="0.25">
      <c r="A4238" s="100">
        <v>3197</v>
      </c>
      <c r="B4238" s="107">
        <v>36800</v>
      </c>
      <c r="C4238" s="100">
        <v>405.49</v>
      </c>
      <c r="D4238" s="122">
        <v>204.46</v>
      </c>
      <c r="E4238" s="122">
        <f t="shared" si="155"/>
        <v>28.318559556786703</v>
      </c>
      <c r="F4238" s="77">
        <v>2.93</v>
      </c>
      <c r="G4238" s="77">
        <v>0</v>
      </c>
      <c r="H4238" s="77">
        <v>0</v>
      </c>
      <c r="J4238" s="77">
        <f t="shared" si="154"/>
        <v>2.93</v>
      </c>
      <c r="K4238" s="103">
        <v>8.11</v>
      </c>
      <c r="L4238" s="104">
        <v>1.61</v>
      </c>
      <c r="M4238" s="105">
        <v>2</v>
      </c>
      <c r="N4238" s="76">
        <f t="shared" si="156"/>
        <v>8.1099999999999781</v>
      </c>
    </row>
    <row r="4239" spans="1:14" x14ac:dyDescent="0.25">
      <c r="A4239" s="100">
        <v>3198</v>
      </c>
      <c r="B4239" s="107">
        <v>36801</v>
      </c>
      <c r="C4239" s="121">
        <v>406.07</v>
      </c>
      <c r="D4239" s="122">
        <v>209.64</v>
      </c>
      <c r="E4239" s="122">
        <f t="shared" si="155"/>
        <v>29.036011080332408</v>
      </c>
      <c r="F4239" s="77">
        <v>3.62</v>
      </c>
      <c r="G4239" s="77">
        <v>0</v>
      </c>
      <c r="H4239" s="77">
        <v>0</v>
      </c>
      <c r="J4239" s="77">
        <f t="shared" si="154"/>
        <v>3.62</v>
      </c>
      <c r="K4239" s="103">
        <v>7.32</v>
      </c>
      <c r="L4239" s="104">
        <v>1.88</v>
      </c>
      <c r="M4239" s="105">
        <v>4.4000000000000004</v>
      </c>
      <c r="N4239" s="76">
        <f t="shared" si="156"/>
        <v>7.2100000000000035</v>
      </c>
    </row>
    <row r="4240" spans="1:14" x14ac:dyDescent="0.25">
      <c r="A4240" s="100">
        <v>3199</v>
      </c>
      <c r="B4240" s="107">
        <v>36802</v>
      </c>
      <c r="C4240" s="121">
        <v>406.46</v>
      </c>
      <c r="D4240" s="122">
        <v>213.23</v>
      </c>
      <c r="E4240" s="122">
        <f t="shared" si="155"/>
        <v>29.533240997229914</v>
      </c>
      <c r="F4240" s="77">
        <v>3.74</v>
      </c>
      <c r="G4240" s="77">
        <v>0</v>
      </c>
      <c r="H4240" s="77">
        <v>0</v>
      </c>
      <c r="J4240" s="77">
        <f t="shared" si="154"/>
        <v>3.74</v>
      </c>
      <c r="K4240" s="103">
        <v>6.04</v>
      </c>
      <c r="L4240" s="104">
        <v>2.02</v>
      </c>
      <c r="M4240" s="105">
        <v>0</v>
      </c>
      <c r="N4240" s="76">
        <f t="shared" si="156"/>
        <v>6.0100000000000104</v>
      </c>
    </row>
    <row r="4241" spans="1:14" x14ac:dyDescent="0.25">
      <c r="A4241" s="100">
        <v>3200</v>
      </c>
      <c r="B4241" s="107">
        <v>36803</v>
      </c>
      <c r="C4241" s="121">
        <v>406.71</v>
      </c>
      <c r="D4241" s="122">
        <v>215.5</v>
      </c>
      <c r="E4241" s="122">
        <f t="shared" si="155"/>
        <v>29.847645429362878</v>
      </c>
      <c r="F4241" s="77">
        <v>3.64</v>
      </c>
      <c r="G4241" s="77">
        <v>0</v>
      </c>
      <c r="H4241" s="77">
        <v>0</v>
      </c>
      <c r="J4241" s="77">
        <f t="shared" si="154"/>
        <v>3.64</v>
      </c>
      <c r="K4241" s="103">
        <v>4.63</v>
      </c>
      <c r="L4241" s="104">
        <v>1.73</v>
      </c>
      <c r="M4241" s="105">
        <v>0</v>
      </c>
      <c r="N4241" s="76">
        <f t="shared" si="156"/>
        <v>4.6300000000000097</v>
      </c>
    </row>
    <row r="4242" spans="1:14" x14ac:dyDescent="0.25">
      <c r="A4242" s="100">
        <v>3201</v>
      </c>
      <c r="B4242" s="107">
        <v>36804</v>
      </c>
      <c r="C4242" s="121">
        <v>406.81</v>
      </c>
      <c r="D4242" s="122">
        <v>216.49</v>
      </c>
      <c r="E4242" s="122">
        <f t="shared" si="155"/>
        <v>29.984764542936286</v>
      </c>
      <c r="F4242" s="77">
        <v>2.75</v>
      </c>
      <c r="G4242" s="77">
        <v>0</v>
      </c>
      <c r="H4242" s="77">
        <v>0</v>
      </c>
      <c r="J4242" s="77">
        <f t="shared" si="154"/>
        <v>2.75</v>
      </c>
      <c r="K4242" s="103">
        <v>5.28</v>
      </c>
      <c r="L4242" s="104">
        <v>1.52</v>
      </c>
      <c r="M4242" s="105">
        <v>0</v>
      </c>
      <c r="N4242" s="76">
        <f t="shared" si="156"/>
        <v>5.2399999999999807</v>
      </c>
    </row>
    <row r="4243" spans="1:14" x14ac:dyDescent="0.25">
      <c r="A4243" s="100">
        <v>3202</v>
      </c>
      <c r="B4243" s="107">
        <v>36805</v>
      </c>
      <c r="C4243" s="121">
        <v>407.08</v>
      </c>
      <c r="D4243" s="122">
        <v>218.98</v>
      </c>
      <c r="E4243" s="122">
        <f t="shared" si="155"/>
        <v>30.329639889196674</v>
      </c>
      <c r="F4243" s="77">
        <v>3.57</v>
      </c>
      <c r="G4243" s="77">
        <v>0</v>
      </c>
      <c r="H4243" s="77">
        <v>0</v>
      </c>
      <c r="J4243" s="77">
        <f t="shared" si="154"/>
        <v>3.57</v>
      </c>
      <c r="K4243" s="103">
        <v>11.03</v>
      </c>
      <c r="L4243" s="104">
        <v>1.59</v>
      </c>
      <c r="M4243" s="105">
        <v>7.5</v>
      </c>
      <c r="N4243" s="76">
        <f t="shared" si="156"/>
        <v>11.229999999999997</v>
      </c>
    </row>
    <row r="4244" spans="1:14" x14ac:dyDescent="0.25">
      <c r="A4244" s="100">
        <v>3203</v>
      </c>
      <c r="B4244" s="107">
        <v>36806</v>
      </c>
      <c r="C4244" s="121">
        <v>407.87</v>
      </c>
      <c r="D4244" s="122">
        <v>226.64</v>
      </c>
      <c r="E4244" s="122">
        <f t="shared" si="155"/>
        <v>31.390581717451521</v>
      </c>
      <c r="F4244" s="77">
        <v>2.97</v>
      </c>
      <c r="G4244" s="77">
        <v>0</v>
      </c>
      <c r="H4244" s="77">
        <v>0</v>
      </c>
      <c r="J4244" s="77">
        <f t="shared" si="154"/>
        <v>2.97</v>
      </c>
      <c r="K4244" s="103">
        <v>6.63</v>
      </c>
      <c r="L4244" s="104">
        <v>1.37</v>
      </c>
      <c r="M4244" s="105">
        <v>0</v>
      </c>
      <c r="N4244" s="76">
        <f t="shared" si="156"/>
        <v>6.6300000000000257</v>
      </c>
    </row>
    <row r="4245" spans="1:14" x14ac:dyDescent="0.25">
      <c r="A4245" s="100">
        <v>3204</v>
      </c>
      <c r="B4245" s="107">
        <v>36807</v>
      </c>
      <c r="C4245" s="121">
        <v>408.24</v>
      </c>
      <c r="D4245" s="122">
        <v>230.3</v>
      </c>
      <c r="E4245" s="122">
        <f t="shared" si="155"/>
        <v>31.897506925207757</v>
      </c>
      <c r="F4245" s="77">
        <v>3.16</v>
      </c>
      <c r="G4245" s="77">
        <v>0</v>
      </c>
      <c r="H4245" s="77">
        <v>0</v>
      </c>
      <c r="J4245" s="77">
        <f t="shared" si="154"/>
        <v>3.16</v>
      </c>
      <c r="K4245" s="103">
        <v>6.76</v>
      </c>
      <c r="L4245" s="104">
        <v>1.49</v>
      </c>
      <c r="M4245" s="105">
        <v>0.5</v>
      </c>
      <c r="N4245" s="76">
        <f t="shared" si="156"/>
        <v>6.66</v>
      </c>
    </row>
    <row r="4246" spans="1:14" x14ac:dyDescent="0.25">
      <c r="A4246" s="100">
        <v>3205</v>
      </c>
      <c r="B4246" s="107">
        <v>36808</v>
      </c>
      <c r="C4246" s="121">
        <v>408.6</v>
      </c>
      <c r="D4246" s="122">
        <v>233.8</v>
      </c>
      <c r="E4246" s="122">
        <f t="shared" si="155"/>
        <v>32.382271468144047</v>
      </c>
      <c r="F4246" s="77">
        <v>3.58</v>
      </c>
      <c r="G4246" s="77">
        <v>0</v>
      </c>
      <c r="H4246" s="77">
        <v>0</v>
      </c>
      <c r="J4246" s="77">
        <f t="shared" si="154"/>
        <v>3.58</v>
      </c>
      <c r="K4246" s="103">
        <v>4.68</v>
      </c>
      <c r="L4246" s="104">
        <v>1.71</v>
      </c>
      <c r="M4246" s="105">
        <v>0</v>
      </c>
      <c r="N4246" s="76">
        <f t="shared" si="156"/>
        <v>4.6799999999999944</v>
      </c>
    </row>
    <row r="4247" spans="1:14" x14ac:dyDescent="0.25">
      <c r="A4247" s="100">
        <v>3206</v>
      </c>
      <c r="B4247" s="107">
        <v>36809</v>
      </c>
      <c r="C4247" s="121">
        <v>408.71</v>
      </c>
      <c r="D4247" s="122">
        <v>234.9</v>
      </c>
      <c r="E4247" s="122">
        <f t="shared" si="155"/>
        <v>32.53462603878117</v>
      </c>
      <c r="F4247" s="77">
        <v>2.19</v>
      </c>
      <c r="G4247" s="77">
        <v>0</v>
      </c>
      <c r="H4247" s="77">
        <v>0</v>
      </c>
      <c r="J4247" s="77">
        <f t="shared" si="154"/>
        <v>2.19</v>
      </c>
      <c r="K4247" s="103">
        <v>0.39</v>
      </c>
      <c r="L4247" s="104">
        <v>1.38</v>
      </c>
      <c r="M4247" s="105">
        <v>0</v>
      </c>
      <c r="N4247" s="76">
        <f t="shared" si="156"/>
        <v>0.38999999999998858</v>
      </c>
    </row>
    <row r="4248" spans="1:14" x14ac:dyDescent="0.25">
      <c r="A4248" s="100">
        <v>3207</v>
      </c>
      <c r="B4248" s="107">
        <v>36810</v>
      </c>
      <c r="C4248" s="121">
        <v>408.53</v>
      </c>
      <c r="D4248" s="122">
        <v>233.1</v>
      </c>
      <c r="E4248" s="122">
        <f t="shared" si="155"/>
        <v>32.285318559556785</v>
      </c>
      <c r="F4248" s="77">
        <v>1.62</v>
      </c>
      <c r="G4248" s="77">
        <v>0</v>
      </c>
      <c r="H4248" s="77">
        <v>0</v>
      </c>
      <c r="J4248" s="77">
        <f t="shared" si="154"/>
        <v>1.62</v>
      </c>
      <c r="K4248" s="103">
        <v>2.2200000000000002</v>
      </c>
      <c r="L4248" s="104">
        <v>0.92</v>
      </c>
      <c r="M4248" s="105">
        <v>0</v>
      </c>
      <c r="N4248" s="76">
        <f t="shared" si="156"/>
        <v>2.2199999999999944</v>
      </c>
    </row>
    <row r="4249" spans="1:14" x14ac:dyDescent="0.25">
      <c r="A4249" s="100">
        <v>3208</v>
      </c>
      <c r="B4249" s="107">
        <v>36811</v>
      </c>
      <c r="C4249" s="121">
        <v>408.59</v>
      </c>
      <c r="D4249" s="122">
        <v>233.7</v>
      </c>
      <c r="E4249" s="122">
        <f t="shared" si="155"/>
        <v>32.368421052631582</v>
      </c>
      <c r="F4249" s="77">
        <v>1.74</v>
      </c>
      <c r="G4249" s="77">
        <v>0</v>
      </c>
      <c r="H4249" s="77">
        <v>0</v>
      </c>
      <c r="J4249" s="77">
        <f t="shared" si="154"/>
        <v>1.74</v>
      </c>
      <c r="K4249" s="103">
        <v>2.14</v>
      </c>
      <c r="L4249" s="104">
        <v>0.92</v>
      </c>
      <c r="M4249" s="105">
        <v>0</v>
      </c>
      <c r="N4249" s="76">
        <f t="shared" si="156"/>
        <v>2.2400000000000002</v>
      </c>
    </row>
    <row r="4250" spans="1:14" x14ac:dyDescent="0.25">
      <c r="A4250" s="100">
        <v>3209</v>
      </c>
      <c r="B4250" s="107">
        <v>36812</v>
      </c>
      <c r="C4250" s="121">
        <v>408.63</v>
      </c>
      <c r="D4250" s="122">
        <v>234.2</v>
      </c>
      <c r="E4250" s="122">
        <f t="shared" si="155"/>
        <v>32.437673130193907</v>
      </c>
      <c r="F4250" s="77">
        <v>2.96</v>
      </c>
      <c r="G4250" s="77">
        <v>0</v>
      </c>
      <c r="H4250" s="77">
        <v>0</v>
      </c>
      <c r="J4250" s="77">
        <f t="shared" si="154"/>
        <v>2.96</v>
      </c>
      <c r="K4250" s="103">
        <v>19.84</v>
      </c>
      <c r="L4250" s="104">
        <v>1.48</v>
      </c>
      <c r="M4250" s="105">
        <v>6.5</v>
      </c>
      <c r="N4250" s="76">
        <f t="shared" si="156"/>
        <v>19.840000000000025</v>
      </c>
    </row>
    <row r="4251" spans="1:14" x14ac:dyDescent="0.25">
      <c r="A4251" s="100">
        <v>3210</v>
      </c>
      <c r="B4251" s="107">
        <v>36813</v>
      </c>
      <c r="C4251" s="121">
        <v>410.26</v>
      </c>
      <c r="D4251" s="122">
        <v>251.08</v>
      </c>
      <c r="E4251" s="122">
        <f t="shared" si="155"/>
        <v>34.775623268698062</v>
      </c>
      <c r="F4251" s="77">
        <v>4</v>
      </c>
      <c r="G4251" s="77">
        <v>0</v>
      </c>
      <c r="H4251" s="77">
        <v>0</v>
      </c>
      <c r="J4251" s="77">
        <f t="shared" si="154"/>
        <v>4</v>
      </c>
      <c r="K4251" s="103">
        <v>7.1</v>
      </c>
      <c r="L4251" s="104">
        <v>2.14</v>
      </c>
      <c r="M4251" s="105">
        <v>2.1</v>
      </c>
      <c r="N4251" s="76">
        <f t="shared" si="156"/>
        <v>7.0999999999999943</v>
      </c>
    </row>
    <row r="4252" spans="1:14" x14ac:dyDescent="0.25">
      <c r="A4252" s="100">
        <v>3211</v>
      </c>
      <c r="B4252" s="107">
        <v>36814</v>
      </c>
      <c r="C4252" s="121">
        <v>410.55</v>
      </c>
      <c r="D4252" s="122">
        <v>254.18</v>
      </c>
      <c r="E4252" s="122">
        <f t="shared" si="155"/>
        <v>35.204986149584485</v>
      </c>
      <c r="F4252" s="77">
        <v>3.44</v>
      </c>
      <c r="G4252" s="77">
        <v>0</v>
      </c>
      <c r="H4252" s="77">
        <v>0</v>
      </c>
      <c r="J4252" s="77">
        <f t="shared" si="154"/>
        <v>3.44</v>
      </c>
      <c r="K4252" s="103">
        <v>3.98</v>
      </c>
      <c r="L4252" s="104">
        <v>1.86</v>
      </c>
      <c r="M4252" s="105">
        <v>0</v>
      </c>
      <c r="N4252" s="76">
        <f t="shared" si="156"/>
        <v>3.979999999999992</v>
      </c>
    </row>
    <row r="4253" spans="1:14" x14ac:dyDescent="0.25">
      <c r="A4253" s="100">
        <v>3212</v>
      </c>
      <c r="B4253" s="107">
        <v>36815</v>
      </c>
      <c r="C4253" s="121">
        <v>410.6</v>
      </c>
      <c r="D4253" s="122">
        <v>254.72</v>
      </c>
      <c r="E4253" s="122">
        <f t="shared" si="155"/>
        <v>35.279778393351805</v>
      </c>
      <c r="F4253" s="77">
        <v>4.26</v>
      </c>
      <c r="G4253" s="77">
        <v>0</v>
      </c>
      <c r="H4253" s="77">
        <v>0</v>
      </c>
      <c r="J4253" s="77">
        <f t="shared" si="154"/>
        <v>4.26</v>
      </c>
      <c r="K4253" s="103">
        <v>8.01</v>
      </c>
      <c r="L4253" s="104">
        <v>2.0699999999999998</v>
      </c>
      <c r="M4253" s="105">
        <v>0</v>
      </c>
      <c r="N4253" s="76">
        <f t="shared" si="156"/>
        <v>8.0100000000000282</v>
      </c>
    </row>
    <row r="4254" spans="1:14" x14ac:dyDescent="0.25">
      <c r="A4254" s="100">
        <v>3213</v>
      </c>
      <c r="B4254" s="107">
        <v>36816</v>
      </c>
      <c r="C4254" s="121">
        <v>410.95</v>
      </c>
      <c r="D4254" s="122">
        <v>258.47000000000003</v>
      </c>
      <c r="E4254" s="122">
        <f t="shared" si="155"/>
        <v>35.799168975069257</v>
      </c>
      <c r="F4254" s="77">
        <v>3.71</v>
      </c>
      <c r="G4254" s="77">
        <v>0</v>
      </c>
      <c r="H4254" s="77">
        <v>0</v>
      </c>
      <c r="J4254" s="77">
        <f t="shared" si="154"/>
        <v>3.71</v>
      </c>
      <c r="K4254" s="103">
        <v>7.34</v>
      </c>
      <c r="L4254" s="104">
        <v>1.86</v>
      </c>
      <c r="M4254" s="105">
        <v>3.5</v>
      </c>
      <c r="N4254" s="76">
        <f t="shared" si="156"/>
        <v>7.3199999999999568</v>
      </c>
    </row>
    <row r="4255" spans="1:14" x14ac:dyDescent="0.25">
      <c r="A4255" s="100">
        <v>3214</v>
      </c>
      <c r="B4255" s="107">
        <v>36817</v>
      </c>
      <c r="C4255" s="121">
        <v>411.28</v>
      </c>
      <c r="D4255" s="122">
        <v>262.08</v>
      </c>
      <c r="E4255" s="122">
        <f t="shared" si="155"/>
        <v>36.29916897506925</v>
      </c>
      <c r="F4255" s="77">
        <v>3.29</v>
      </c>
      <c r="G4255" s="77">
        <v>0</v>
      </c>
      <c r="H4255" s="77">
        <v>0</v>
      </c>
      <c r="J4255" s="77">
        <f t="shared" si="154"/>
        <v>3.29</v>
      </c>
      <c r="K4255" s="103">
        <v>10.79</v>
      </c>
      <c r="L4255" s="104">
        <v>1.86</v>
      </c>
      <c r="M4255" s="105">
        <v>4.2</v>
      </c>
      <c r="N4255" s="76">
        <f t="shared" si="156"/>
        <v>10.850000000000001</v>
      </c>
    </row>
    <row r="4256" spans="1:14" x14ac:dyDescent="0.25">
      <c r="A4256" s="100">
        <v>3215</v>
      </c>
      <c r="B4256" s="107">
        <v>36818</v>
      </c>
      <c r="C4256" s="121">
        <v>411.95</v>
      </c>
      <c r="D4256" s="122">
        <v>269.64</v>
      </c>
      <c r="E4256" s="122">
        <f t="shared" si="155"/>
        <v>37.346260387811633</v>
      </c>
      <c r="F4256" s="77">
        <v>3.22</v>
      </c>
      <c r="G4256" s="77">
        <v>0</v>
      </c>
      <c r="H4256" s="77">
        <v>0</v>
      </c>
      <c r="J4256" s="77">
        <f t="shared" si="154"/>
        <v>3.22</v>
      </c>
      <c r="K4256" s="103">
        <v>6.54</v>
      </c>
      <c r="L4256" s="104">
        <v>1.89</v>
      </c>
      <c r="M4256" s="105">
        <v>0</v>
      </c>
      <c r="N4256" s="76">
        <f t="shared" si="156"/>
        <v>6.5399999999999938</v>
      </c>
    </row>
    <row r="4257" spans="1:14" x14ac:dyDescent="0.25">
      <c r="A4257" s="100">
        <v>3216</v>
      </c>
      <c r="B4257" s="107">
        <v>36819</v>
      </c>
      <c r="C4257" s="121">
        <v>412.24</v>
      </c>
      <c r="D4257" s="122">
        <v>272.95999999999998</v>
      </c>
      <c r="E4257" s="122">
        <f t="shared" si="155"/>
        <v>37.806094182825483</v>
      </c>
      <c r="F4257" s="77">
        <v>2.94</v>
      </c>
      <c r="G4257" s="77">
        <v>0</v>
      </c>
      <c r="H4257" s="77">
        <v>0</v>
      </c>
      <c r="J4257" s="77">
        <f t="shared" si="154"/>
        <v>2.94</v>
      </c>
      <c r="K4257" s="103">
        <v>4.55</v>
      </c>
      <c r="L4257" s="104">
        <v>1.61</v>
      </c>
      <c r="M4257" s="105">
        <v>0</v>
      </c>
      <c r="N4257" s="76">
        <f t="shared" si="156"/>
        <v>4.5500000000000131</v>
      </c>
    </row>
    <row r="4258" spans="1:14" x14ac:dyDescent="0.25">
      <c r="A4258" s="100">
        <v>3217</v>
      </c>
      <c r="B4258" s="107">
        <v>36820</v>
      </c>
      <c r="C4258" s="121">
        <v>412.38</v>
      </c>
      <c r="D4258" s="122">
        <v>274.57</v>
      </c>
      <c r="E4258" s="122">
        <f t="shared" si="155"/>
        <v>38.029085872576175</v>
      </c>
      <c r="F4258" s="77">
        <v>2.59</v>
      </c>
      <c r="G4258" s="77">
        <v>0</v>
      </c>
      <c r="H4258" s="77">
        <v>0</v>
      </c>
      <c r="J4258" s="77">
        <f t="shared" si="154"/>
        <v>2.59</v>
      </c>
      <c r="K4258" s="103">
        <v>3.97</v>
      </c>
      <c r="L4258" s="104">
        <v>1.56</v>
      </c>
      <c r="M4258" s="105">
        <v>0</v>
      </c>
      <c r="N4258" s="76">
        <f t="shared" si="156"/>
        <v>3.9699999999999953</v>
      </c>
    </row>
    <row r="4259" spans="1:14" x14ac:dyDescent="0.25">
      <c r="A4259" s="100">
        <v>3218</v>
      </c>
      <c r="B4259" s="107">
        <v>36821</v>
      </c>
      <c r="C4259" s="121">
        <v>412.5</v>
      </c>
      <c r="D4259" s="122">
        <v>275.95</v>
      </c>
      <c r="E4259" s="122">
        <f t="shared" si="155"/>
        <v>38.220221606648195</v>
      </c>
      <c r="F4259" s="77">
        <v>1.65</v>
      </c>
      <c r="G4259" s="77">
        <v>0</v>
      </c>
      <c r="H4259" s="77">
        <v>0</v>
      </c>
      <c r="J4259" s="77">
        <f t="shared" si="154"/>
        <v>1.65</v>
      </c>
      <c r="K4259" s="103">
        <v>0.61</v>
      </c>
      <c r="L4259" s="104">
        <v>1.0900000000000001</v>
      </c>
      <c r="M4259" s="105">
        <v>0</v>
      </c>
      <c r="N4259" s="76">
        <f t="shared" si="156"/>
        <v>0.6200000000000272</v>
      </c>
    </row>
    <row r="4260" spans="1:14" x14ac:dyDescent="0.25">
      <c r="A4260" s="100">
        <v>3219</v>
      </c>
      <c r="B4260" s="107">
        <v>36822</v>
      </c>
      <c r="C4260" s="121">
        <v>412.41</v>
      </c>
      <c r="D4260" s="122">
        <v>274.92</v>
      </c>
      <c r="E4260" s="122">
        <f t="shared" si="155"/>
        <v>38.07756232686981</v>
      </c>
      <c r="F4260" s="77">
        <v>2.9</v>
      </c>
      <c r="G4260" s="77">
        <v>0</v>
      </c>
      <c r="H4260" s="77">
        <v>0</v>
      </c>
      <c r="J4260" s="77">
        <f t="shared" si="154"/>
        <v>2.9</v>
      </c>
      <c r="K4260" s="103">
        <v>0.37</v>
      </c>
      <c r="L4260" s="104">
        <v>1.51</v>
      </c>
      <c r="M4260" s="105">
        <v>0</v>
      </c>
      <c r="N4260" s="76">
        <f t="shared" si="156"/>
        <v>0.36999999999997035</v>
      </c>
    </row>
    <row r="4261" spans="1:14" x14ac:dyDescent="0.25">
      <c r="A4261" s="100">
        <v>3220</v>
      </c>
      <c r="B4261" s="107">
        <v>36823</v>
      </c>
      <c r="C4261" s="121">
        <v>412.19</v>
      </c>
      <c r="D4261" s="122">
        <v>272.39</v>
      </c>
      <c r="E4261" s="122">
        <f t="shared" si="155"/>
        <v>37.727146814404428</v>
      </c>
      <c r="F4261" s="77">
        <v>2.2599999999999998</v>
      </c>
      <c r="G4261" s="77">
        <v>0</v>
      </c>
      <c r="H4261" s="77">
        <v>0</v>
      </c>
      <c r="J4261" s="77">
        <f t="shared" si="154"/>
        <v>2.2599999999999998</v>
      </c>
      <c r="K4261" s="103">
        <v>3.75</v>
      </c>
      <c r="L4261" s="104">
        <v>1.42</v>
      </c>
      <c r="M4261" s="105">
        <v>14.3</v>
      </c>
      <c r="N4261" s="76">
        <f t="shared" si="156"/>
        <v>3.7099999999999884</v>
      </c>
    </row>
    <row r="4262" spans="1:14" x14ac:dyDescent="0.25">
      <c r="A4262" s="100">
        <v>3221</v>
      </c>
      <c r="B4262" s="107">
        <v>36824</v>
      </c>
      <c r="C4262" s="121">
        <v>412.32</v>
      </c>
      <c r="D4262" s="122">
        <v>273.83999999999997</v>
      </c>
      <c r="E4262" s="122">
        <f t="shared" si="155"/>
        <v>37.927977839335178</v>
      </c>
      <c r="F4262" s="77">
        <v>1.95</v>
      </c>
      <c r="G4262" s="77">
        <v>0</v>
      </c>
      <c r="H4262" s="77">
        <v>0</v>
      </c>
      <c r="J4262" s="77">
        <f t="shared" si="154"/>
        <v>1.95</v>
      </c>
      <c r="K4262" s="103">
        <v>1.61</v>
      </c>
      <c r="L4262" s="104">
        <v>1.1399999999999999</v>
      </c>
      <c r="M4262" s="105">
        <v>0</v>
      </c>
      <c r="N4262" s="76">
        <f t="shared" si="156"/>
        <v>1.6500000000000454</v>
      </c>
    </row>
    <row r="4263" spans="1:14" x14ac:dyDescent="0.25">
      <c r="A4263" s="100">
        <v>3222</v>
      </c>
      <c r="B4263" s="107">
        <v>36825</v>
      </c>
      <c r="C4263" s="121">
        <v>412.29</v>
      </c>
      <c r="D4263" s="122">
        <v>273.54000000000002</v>
      </c>
      <c r="E4263" s="122">
        <f t="shared" si="155"/>
        <v>37.88642659279779</v>
      </c>
      <c r="F4263" s="77">
        <v>1.44</v>
      </c>
      <c r="G4263" s="77">
        <v>0</v>
      </c>
      <c r="H4263" s="77">
        <v>0</v>
      </c>
      <c r="J4263" s="77">
        <f t="shared" si="154"/>
        <v>1.44</v>
      </c>
      <c r="K4263" s="103">
        <v>0.28999999999999998</v>
      </c>
      <c r="L4263" s="104">
        <v>0.99</v>
      </c>
      <c r="M4263" s="105">
        <v>0</v>
      </c>
      <c r="N4263" s="76">
        <f t="shared" si="156"/>
        <v>0.28999999999996584</v>
      </c>
    </row>
    <row r="4264" spans="1:14" x14ac:dyDescent="0.25">
      <c r="A4264" s="100">
        <v>3223</v>
      </c>
      <c r="B4264" s="107">
        <v>36826</v>
      </c>
      <c r="C4264" s="121">
        <v>412.19</v>
      </c>
      <c r="D4264" s="122">
        <v>272.39</v>
      </c>
      <c r="E4264" s="122">
        <f t="shared" si="155"/>
        <v>37.727146814404428</v>
      </c>
      <c r="F4264" s="77">
        <v>1.38</v>
      </c>
      <c r="G4264" s="77">
        <v>0</v>
      </c>
      <c r="H4264" s="77">
        <v>0</v>
      </c>
      <c r="J4264" s="77">
        <f t="shared" si="154"/>
        <v>1.38</v>
      </c>
      <c r="K4264" s="103">
        <v>-0.12</v>
      </c>
      <c r="L4264" s="104">
        <v>0.87</v>
      </c>
      <c r="M4264" s="105">
        <v>0</v>
      </c>
      <c r="N4264" s="76">
        <f t="shared" si="156"/>
        <v>-0.12000000000000011</v>
      </c>
    </row>
    <row r="4265" spans="1:14" x14ac:dyDescent="0.25">
      <c r="A4265" s="100">
        <v>3224</v>
      </c>
      <c r="B4265" s="107">
        <v>36827</v>
      </c>
      <c r="C4265" s="121">
        <v>412.06</v>
      </c>
      <c r="D4265" s="122">
        <v>270.89</v>
      </c>
      <c r="E4265" s="122">
        <f t="shared" si="155"/>
        <v>37.519390581717445</v>
      </c>
      <c r="F4265" s="77">
        <v>2.41</v>
      </c>
      <c r="G4265" s="77">
        <v>0</v>
      </c>
      <c r="H4265" s="77">
        <v>0</v>
      </c>
      <c r="J4265" s="77">
        <f t="shared" si="154"/>
        <v>2.41</v>
      </c>
      <c r="K4265" s="103">
        <v>-0.52</v>
      </c>
      <c r="L4265" s="104">
        <v>1.37</v>
      </c>
      <c r="M4265" s="105">
        <v>0</v>
      </c>
      <c r="N4265" s="76">
        <f t="shared" si="156"/>
        <v>-0.52000000000000668</v>
      </c>
    </row>
    <row r="4266" spans="1:14" x14ac:dyDescent="0.25">
      <c r="A4266" s="100">
        <v>3225</v>
      </c>
      <c r="B4266" s="107">
        <v>36828</v>
      </c>
      <c r="C4266" s="121">
        <v>411.8</v>
      </c>
      <c r="D4266" s="122">
        <v>267.95999999999998</v>
      </c>
      <c r="E4266" s="122">
        <f t="shared" si="155"/>
        <v>37.11357340720221</v>
      </c>
      <c r="F4266" s="77">
        <v>1.99</v>
      </c>
      <c r="G4266" s="77">
        <v>0</v>
      </c>
      <c r="H4266" s="77">
        <v>0</v>
      </c>
      <c r="J4266" s="77">
        <f t="shared" si="154"/>
        <v>1.99</v>
      </c>
      <c r="K4266" s="103">
        <v>-0.14000000000000001</v>
      </c>
      <c r="L4266" s="104">
        <v>1.1100000000000001</v>
      </c>
      <c r="M4266" s="105">
        <v>6.4</v>
      </c>
      <c r="N4266" s="76">
        <f t="shared" si="156"/>
        <v>-0.13999999999999546</v>
      </c>
    </row>
    <row r="4267" spans="1:14" x14ac:dyDescent="0.25">
      <c r="A4267" s="100">
        <v>3226</v>
      </c>
      <c r="B4267" s="107">
        <v>36829</v>
      </c>
      <c r="C4267" s="121">
        <v>411.61</v>
      </c>
      <c r="D4267" s="122">
        <v>265.83</v>
      </c>
      <c r="E4267" s="122">
        <f t="shared" si="155"/>
        <v>36.818559556786703</v>
      </c>
      <c r="F4267" s="77">
        <v>2.91</v>
      </c>
      <c r="G4267" s="77">
        <v>0</v>
      </c>
      <c r="H4267" s="77">
        <v>0</v>
      </c>
      <c r="J4267" s="77">
        <f t="shared" si="154"/>
        <v>2.91</v>
      </c>
      <c r="K4267" s="103">
        <v>-1.1499999999999999</v>
      </c>
      <c r="L4267" s="104">
        <v>1.61</v>
      </c>
      <c r="M4267" s="105">
        <v>0</v>
      </c>
      <c r="N4267" s="76">
        <f t="shared" si="156"/>
        <v>-1.1699999999999839</v>
      </c>
    </row>
    <row r="4268" spans="1:14" x14ac:dyDescent="0.25">
      <c r="A4268" s="100">
        <v>3227</v>
      </c>
      <c r="B4268" s="107">
        <v>36830</v>
      </c>
      <c r="C4268" s="121">
        <v>411.25</v>
      </c>
      <c r="D4268" s="122">
        <v>261.75</v>
      </c>
      <c r="E4268" s="122">
        <f t="shared" si="155"/>
        <v>36.25346260387812</v>
      </c>
      <c r="F4268" s="77">
        <v>3.67</v>
      </c>
      <c r="G4268" s="77">
        <v>0</v>
      </c>
      <c r="H4268" s="77">
        <v>0</v>
      </c>
      <c r="J4268" s="77">
        <f t="shared" si="154"/>
        <v>3.67</v>
      </c>
      <c r="K4268" s="103">
        <v>0.63</v>
      </c>
      <c r="L4268" s="104">
        <v>1.91</v>
      </c>
      <c r="M4268" s="105">
        <v>0.5</v>
      </c>
      <c r="N4268" s="76">
        <f t="shared" si="156"/>
        <v>-0.58000000000000007</v>
      </c>
    </row>
    <row r="4269" spans="1:14" x14ac:dyDescent="0.25">
      <c r="A4269" s="100">
        <v>3228</v>
      </c>
      <c r="B4269" s="107">
        <v>36831</v>
      </c>
      <c r="C4269" s="121">
        <v>410.86</v>
      </c>
      <c r="D4269" s="122">
        <v>257.5</v>
      </c>
      <c r="E4269" s="122">
        <f t="shared" si="155"/>
        <v>35.664819944598335</v>
      </c>
      <c r="F4269" s="77">
        <v>3.33</v>
      </c>
      <c r="G4269" s="77">
        <v>0</v>
      </c>
      <c r="H4269" s="77">
        <v>0</v>
      </c>
      <c r="J4269" s="77">
        <f t="shared" si="154"/>
        <v>3.33</v>
      </c>
      <c r="K4269" s="103">
        <v>0.44</v>
      </c>
      <c r="L4269" s="104">
        <v>1.62</v>
      </c>
      <c r="M4269" s="105">
        <v>7.8</v>
      </c>
      <c r="N4269" s="76">
        <f t="shared" si="156"/>
        <v>0.44000000000001371</v>
      </c>
    </row>
    <row r="4270" spans="1:14" x14ac:dyDescent="0.25">
      <c r="A4270" s="100">
        <v>3229</v>
      </c>
      <c r="B4270" s="107">
        <v>36832</v>
      </c>
      <c r="C4270" s="121">
        <v>410.59</v>
      </c>
      <c r="D4270" s="122">
        <v>254.61</v>
      </c>
      <c r="E4270" s="122">
        <f t="shared" si="155"/>
        <v>35.264542936288088</v>
      </c>
      <c r="F4270" s="77">
        <v>3.02</v>
      </c>
      <c r="G4270" s="77">
        <v>0</v>
      </c>
      <c r="H4270" s="77">
        <v>0</v>
      </c>
      <c r="J4270" s="77">
        <f t="shared" si="154"/>
        <v>3.02</v>
      </c>
      <c r="K4270" s="103">
        <v>1.42</v>
      </c>
      <c r="L4270" s="104">
        <v>1.4</v>
      </c>
      <c r="M4270" s="105">
        <v>41</v>
      </c>
      <c r="N4270" s="76">
        <f t="shared" si="156"/>
        <v>1.4199999999999773</v>
      </c>
    </row>
    <row r="4271" spans="1:14" x14ac:dyDescent="0.25">
      <c r="A4271" s="100">
        <v>3230</v>
      </c>
      <c r="B4271" s="107">
        <v>36833</v>
      </c>
      <c r="C4271" s="121">
        <v>410.44</v>
      </c>
      <c r="D4271" s="122">
        <v>253.01</v>
      </c>
      <c r="E4271" s="122">
        <f t="shared" si="155"/>
        <v>35.042936288088647</v>
      </c>
      <c r="F4271" s="77">
        <v>3.77</v>
      </c>
      <c r="G4271" s="77">
        <v>0</v>
      </c>
      <c r="H4271" s="77">
        <v>0</v>
      </c>
      <c r="J4271" s="77">
        <f t="shared" si="154"/>
        <v>3.77</v>
      </c>
      <c r="K4271" s="103">
        <v>0.13</v>
      </c>
      <c r="L4271" s="104">
        <v>1.92</v>
      </c>
      <c r="M4271" s="105">
        <v>0</v>
      </c>
      <c r="N4271" s="76">
        <f t="shared" si="156"/>
        <v>0.13000000000001366</v>
      </c>
    </row>
    <row r="4272" spans="1:14" x14ac:dyDescent="0.25">
      <c r="A4272" s="100">
        <v>3231</v>
      </c>
      <c r="B4272" s="107">
        <v>36834</v>
      </c>
      <c r="C4272" s="121">
        <v>410.1</v>
      </c>
      <c r="D4272" s="122">
        <v>249.37</v>
      </c>
      <c r="E4272" s="122">
        <f t="shared" si="155"/>
        <v>34.538781163434905</v>
      </c>
      <c r="F4272" s="77">
        <v>3.03</v>
      </c>
      <c r="G4272" s="77">
        <v>0</v>
      </c>
      <c r="H4272" s="77">
        <v>0</v>
      </c>
      <c r="J4272" s="77">
        <f t="shared" si="154"/>
        <v>3.03</v>
      </c>
      <c r="K4272" s="103">
        <v>0.4</v>
      </c>
      <c r="L4272" s="104">
        <v>1.49</v>
      </c>
      <c r="M4272" s="105">
        <v>0</v>
      </c>
      <c r="N4272" s="76">
        <f t="shared" si="156"/>
        <v>0.40000000000000435</v>
      </c>
    </row>
    <row r="4273" spans="1:14" x14ac:dyDescent="0.25">
      <c r="A4273" s="100">
        <v>3232</v>
      </c>
      <c r="B4273" s="107">
        <v>36835</v>
      </c>
      <c r="C4273" s="121">
        <v>409.85</v>
      </c>
      <c r="D4273" s="122">
        <v>246.74</v>
      </c>
      <c r="E4273" s="122">
        <f t="shared" si="155"/>
        <v>34.174515235457065</v>
      </c>
      <c r="F4273" s="77">
        <v>1.65</v>
      </c>
      <c r="G4273" s="77">
        <v>0</v>
      </c>
      <c r="H4273" s="77">
        <v>0</v>
      </c>
      <c r="J4273" s="77">
        <f t="shared" si="154"/>
        <v>1.65</v>
      </c>
      <c r="K4273" s="103">
        <v>0.6</v>
      </c>
      <c r="L4273" s="104">
        <v>0.9</v>
      </c>
      <c r="M4273" s="105">
        <v>13.6</v>
      </c>
      <c r="N4273" s="76">
        <f t="shared" si="156"/>
        <v>0.60999999999997945</v>
      </c>
    </row>
    <row r="4274" spans="1:14" x14ac:dyDescent="0.25">
      <c r="A4274" s="100">
        <v>3233</v>
      </c>
      <c r="B4274" s="107">
        <v>36836</v>
      </c>
      <c r="C4274" s="121">
        <v>409.75</v>
      </c>
      <c r="D4274" s="122">
        <v>245.7</v>
      </c>
      <c r="E4274" s="122">
        <f t="shared" si="155"/>
        <v>34.03047091412742</v>
      </c>
      <c r="F4274" s="77">
        <v>3.05</v>
      </c>
      <c r="G4274" s="77">
        <v>0</v>
      </c>
      <c r="H4274" s="77">
        <v>0</v>
      </c>
      <c r="J4274" s="77">
        <f t="shared" si="154"/>
        <v>3.05</v>
      </c>
      <c r="K4274" s="103">
        <v>-7.0000000000000007E-2</v>
      </c>
      <c r="L4274" s="104">
        <v>1.47</v>
      </c>
      <c r="M4274" s="105">
        <v>0.4</v>
      </c>
      <c r="N4274" s="76">
        <f t="shared" si="156"/>
        <v>-6.9999999999976303E-2</v>
      </c>
    </row>
    <row r="4275" spans="1:14" x14ac:dyDescent="0.25">
      <c r="A4275" s="100">
        <v>3234</v>
      </c>
      <c r="B4275" s="107">
        <v>36837</v>
      </c>
      <c r="C4275" s="121">
        <v>409.45</v>
      </c>
      <c r="D4275" s="122">
        <v>242.58</v>
      </c>
      <c r="E4275" s="122">
        <f t="shared" si="155"/>
        <v>33.598337950138507</v>
      </c>
      <c r="F4275" s="77">
        <v>1.17</v>
      </c>
      <c r="G4275" s="77">
        <v>0</v>
      </c>
      <c r="H4275" s="77">
        <v>0</v>
      </c>
      <c r="J4275" s="77">
        <f t="shared" si="154"/>
        <v>1.17</v>
      </c>
      <c r="K4275" s="103">
        <v>0.86</v>
      </c>
      <c r="L4275" s="104">
        <v>0.7</v>
      </c>
      <c r="M4275" s="105">
        <v>12</v>
      </c>
      <c r="N4275" s="76">
        <f t="shared" si="156"/>
        <v>0.85999999999999766</v>
      </c>
    </row>
    <row r="4276" spans="1:14" x14ac:dyDescent="0.25">
      <c r="A4276" s="100">
        <v>3235</v>
      </c>
      <c r="B4276" s="107">
        <v>36838</v>
      </c>
      <c r="C4276" s="121">
        <v>409.42</v>
      </c>
      <c r="D4276" s="122">
        <v>242.27</v>
      </c>
      <c r="E4276" s="122">
        <f t="shared" si="155"/>
        <v>33.55540166204986</v>
      </c>
      <c r="F4276" s="77">
        <v>2.5299999999999998</v>
      </c>
      <c r="G4276" s="77">
        <v>0</v>
      </c>
      <c r="H4276" s="77">
        <v>0</v>
      </c>
      <c r="J4276" s="77">
        <f t="shared" si="154"/>
        <v>2.5299999999999998</v>
      </c>
      <c r="K4276" s="103">
        <v>2.5299999999999998</v>
      </c>
      <c r="L4276" s="104">
        <v>1.34</v>
      </c>
      <c r="M4276" s="105">
        <v>5.6</v>
      </c>
      <c r="N4276" s="76">
        <f t="shared" si="156"/>
        <v>2.5299999999999998</v>
      </c>
    </row>
    <row r="4277" spans="1:14" x14ac:dyDescent="0.25">
      <c r="A4277" s="100">
        <v>3236</v>
      </c>
      <c r="B4277" s="107">
        <v>36839</v>
      </c>
      <c r="C4277" s="121">
        <v>409.42</v>
      </c>
      <c r="D4277" s="122">
        <v>242.27</v>
      </c>
      <c r="E4277" s="122">
        <f t="shared" si="155"/>
        <v>33.55540166204986</v>
      </c>
      <c r="F4277" s="77">
        <v>1.59</v>
      </c>
      <c r="G4277" s="77">
        <v>0</v>
      </c>
      <c r="H4277" s="77">
        <v>0</v>
      </c>
      <c r="J4277" s="77">
        <f t="shared" si="154"/>
        <v>1.59</v>
      </c>
      <c r="K4277" s="103">
        <v>0.59</v>
      </c>
      <c r="L4277" s="104">
        <v>0.94</v>
      </c>
      <c r="M4277" s="105">
        <v>0</v>
      </c>
      <c r="N4277" s="76">
        <f t="shared" si="156"/>
        <v>0.65000000000000235</v>
      </c>
    </row>
    <row r="4278" spans="1:14" x14ac:dyDescent="0.25">
      <c r="A4278" s="100">
        <v>3237</v>
      </c>
      <c r="B4278" s="107">
        <v>36840</v>
      </c>
      <c r="C4278" s="121">
        <v>409.33</v>
      </c>
      <c r="D4278" s="122">
        <v>241.33</v>
      </c>
      <c r="E4278" s="122">
        <f t="shared" si="155"/>
        <v>33.425207756232687</v>
      </c>
      <c r="F4278" s="77">
        <v>2.2999999999999998</v>
      </c>
      <c r="G4278" s="77">
        <v>0</v>
      </c>
      <c r="H4278" s="77">
        <v>0</v>
      </c>
      <c r="J4278" s="77">
        <f t="shared" si="154"/>
        <v>2.2999999999999998</v>
      </c>
      <c r="K4278" s="103">
        <v>0.43</v>
      </c>
      <c r="L4278" s="104">
        <v>1.1200000000000001</v>
      </c>
      <c r="M4278" s="105">
        <v>6.5</v>
      </c>
      <c r="N4278" s="76">
        <f t="shared" si="156"/>
        <v>0.42999999999999527</v>
      </c>
    </row>
    <row r="4279" spans="1:14" x14ac:dyDescent="0.25">
      <c r="A4279" s="100">
        <v>3238</v>
      </c>
      <c r="B4279" s="107">
        <v>36841</v>
      </c>
      <c r="C4279" s="121">
        <v>409.15</v>
      </c>
      <c r="D4279" s="122">
        <v>239.46</v>
      </c>
      <c r="E4279" s="122">
        <f t="shared" si="155"/>
        <v>33.16620498614958</v>
      </c>
      <c r="F4279" s="77">
        <v>1.91</v>
      </c>
      <c r="G4279" s="77">
        <v>0</v>
      </c>
      <c r="H4279" s="77">
        <v>0</v>
      </c>
      <c r="J4279" s="77">
        <f t="shared" si="154"/>
        <v>1.91</v>
      </c>
      <c r="K4279" s="103">
        <v>0.05</v>
      </c>
      <c r="L4279" s="104">
        <v>1.2</v>
      </c>
      <c r="M4279" s="105">
        <v>16.7</v>
      </c>
      <c r="N4279" s="76">
        <f t="shared" si="156"/>
        <v>-5.0000000000008038E-2</v>
      </c>
    </row>
    <row r="4280" spans="1:14" x14ac:dyDescent="0.25">
      <c r="A4280" s="100">
        <v>3239</v>
      </c>
      <c r="B4280" s="107">
        <v>36842</v>
      </c>
      <c r="C4280" s="121">
        <v>408.96</v>
      </c>
      <c r="D4280" s="122">
        <v>237.5</v>
      </c>
      <c r="E4280" s="122">
        <f t="shared" si="155"/>
        <v>32.894736842105267</v>
      </c>
      <c r="F4280" s="77">
        <v>1.51</v>
      </c>
      <c r="G4280" s="77">
        <v>0</v>
      </c>
      <c r="H4280" s="77">
        <v>0</v>
      </c>
      <c r="J4280" s="77">
        <f t="shared" si="154"/>
        <v>1.51</v>
      </c>
      <c r="K4280" s="103">
        <v>2.2200000000000002</v>
      </c>
      <c r="L4280" s="104">
        <v>1.1000000000000001</v>
      </c>
      <c r="M4280" s="105">
        <v>19.3</v>
      </c>
      <c r="N4280" s="76">
        <f t="shared" si="156"/>
        <v>2.8200000000000021</v>
      </c>
    </row>
    <row r="4281" spans="1:14" x14ac:dyDescent="0.25">
      <c r="A4281" s="100">
        <v>3240</v>
      </c>
      <c r="B4281" s="107">
        <v>36843</v>
      </c>
      <c r="C4281" s="121">
        <v>409.03</v>
      </c>
      <c r="D4281" s="122">
        <v>238.81</v>
      </c>
      <c r="E4281" s="122">
        <f t="shared" si="155"/>
        <v>33.076177285318558</v>
      </c>
      <c r="F4281" s="77">
        <v>2.7</v>
      </c>
      <c r="G4281" s="77">
        <v>0</v>
      </c>
      <c r="H4281" s="77">
        <v>0</v>
      </c>
      <c r="J4281" s="77">
        <f t="shared" si="154"/>
        <v>2.7</v>
      </c>
      <c r="K4281" s="103">
        <v>2.19</v>
      </c>
      <c r="L4281" s="104">
        <v>1.49</v>
      </c>
      <c r="M4281" s="105">
        <v>0</v>
      </c>
      <c r="N4281" s="76">
        <f t="shared" si="156"/>
        <v>2.5899999999999865</v>
      </c>
    </row>
    <row r="4282" spans="1:14" x14ac:dyDescent="0.25">
      <c r="A4282" s="100">
        <v>3241</v>
      </c>
      <c r="B4282" s="107">
        <v>36844</v>
      </c>
      <c r="C4282" s="121">
        <v>408.98</v>
      </c>
      <c r="D4282" s="122">
        <v>238.7</v>
      </c>
      <c r="E4282" s="122">
        <f t="shared" si="155"/>
        <v>33.060941828254848</v>
      </c>
      <c r="F4282" s="77">
        <v>2.2200000000000002</v>
      </c>
      <c r="G4282" s="77">
        <v>0</v>
      </c>
      <c r="H4282" s="77">
        <v>0</v>
      </c>
      <c r="J4282" s="77">
        <f t="shared" si="154"/>
        <v>2.2200000000000002</v>
      </c>
      <c r="K4282" s="103">
        <v>2.02</v>
      </c>
      <c r="L4282" s="104">
        <v>1.56</v>
      </c>
      <c r="M4282" s="105">
        <v>0</v>
      </c>
      <c r="N4282" s="76">
        <f t="shared" si="156"/>
        <v>-0.97999999999998844</v>
      </c>
    </row>
    <row r="4283" spans="1:14" x14ac:dyDescent="0.25">
      <c r="A4283" s="100">
        <v>3242</v>
      </c>
      <c r="B4283" s="107">
        <v>36845</v>
      </c>
      <c r="C4283" s="121">
        <v>408.76</v>
      </c>
      <c r="D4283" s="122">
        <v>235.5</v>
      </c>
      <c r="E4283" s="122">
        <f t="shared" si="155"/>
        <v>32.617728531855953</v>
      </c>
      <c r="F4283" s="77">
        <v>2.2000000000000002</v>
      </c>
      <c r="G4283" s="77">
        <v>0</v>
      </c>
      <c r="H4283" s="77">
        <v>0</v>
      </c>
      <c r="J4283" s="77">
        <f t="shared" si="154"/>
        <v>2.2000000000000002</v>
      </c>
      <c r="K4283" s="103">
        <v>0.4</v>
      </c>
      <c r="L4283" s="104">
        <v>1.45</v>
      </c>
      <c r="M4283" s="105">
        <v>0</v>
      </c>
      <c r="N4283" s="76">
        <f t="shared" si="156"/>
        <v>0.39999999999998881</v>
      </c>
    </row>
    <row r="4284" spans="1:14" x14ac:dyDescent="0.25">
      <c r="A4284" s="100">
        <v>3243</v>
      </c>
      <c r="B4284" s="107">
        <v>36846</v>
      </c>
      <c r="C4284" s="121">
        <v>408.58</v>
      </c>
      <c r="D4284" s="122">
        <v>233.7</v>
      </c>
      <c r="E4284" s="122">
        <f t="shared" si="155"/>
        <v>32.368421052631582</v>
      </c>
      <c r="F4284" s="77">
        <v>3.58</v>
      </c>
      <c r="G4284" s="77">
        <v>0</v>
      </c>
      <c r="H4284" s="77">
        <v>0</v>
      </c>
      <c r="J4284" s="77">
        <f t="shared" ref="J4284:J4298" si="157">SUM(F4284:H4284)</f>
        <v>3.58</v>
      </c>
      <c r="K4284" s="103">
        <v>0.02</v>
      </c>
      <c r="L4284" s="104">
        <v>1.93</v>
      </c>
      <c r="M4284" s="105">
        <v>3.8</v>
      </c>
      <c r="N4284" s="76">
        <f t="shared" si="156"/>
        <v>-1.9999999999994245E-2</v>
      </c>
    </row>
    <row r="4285" spans="1:14" x14ac:dyDescent="0.25">
      <c r="A4285" s="100">
        <v>3244</v>
      </c>
      <c r="B4285" s="107">
        <v>36847</v>
      </c>
      <c r="C4285" s="121">
        <v>408.22</v>
      </c>
      <c r="D4285" s="122">
        <v>230.1</v>
      </c>
      <c r="E4285" s="122">
        <f t="shared" ref="E4285:E4298" si="158">(D4285/722)*100</f>
        <v>31.869806094182824</v>
      </c>
      <c r="F4285" s="77">
        <v>2.7</v>
      </c>
      <c r="G4285" s="77">
        <v>0</v>
      </c>
      <c r="H4285" s="77">
        <v>0</v>
      </c>
      <c r="J4285" s="77">
        <f t="shared" si="157"/>
        <v>2.7</v>
      </c>
      <c r="K4285" s="103">
        <v>6.2</v>
      </c>
      <c r="L4285" s="104">
        <v>1.6</v>
      </c>
      <c r="M4285" s="105">
        <v>68.2</v>
      </c>
      <c r="N4285" s="76">
        <f t="shared" si="156"/>
        <v>6.2</v>
      </c>
    </row>
    <row r="4286" spans="1:14" x14ac:dyDescent="0.25">
      <c r="A4286" s="100">
        <v>3245</v>
      </c>
      <c r="B4286" s="107">
        <v>36848</v>
      </c>
      <c r="C4286" s="121">
        <v>408.57</v>
      </c>
      <c r="D4286" s="122">
        <v>233.6</v>
      </c>
      <c r="E4286" s="122">
        <f t="shared" si="158"/>
        <v>32.35457063711911</v>
      </c>
      <c r="F4286" s="77">
        <v>3.45</v>
      </c>
      <c r="G4286" s="77">
        <v>0</v>
      </c>
      <c r="H4286" s="77">
        <v>0</v>
      </c>
      <c r="J4286" s="77">
        <f t="shared" si="157"/>
        <v>3.45</v>
      </c>
      <c r="K4286" s="103">
        <v>23.18</v>
      </c>
      <c r="L4286" s="104">
        <v>1.93</v>
      </c>
      <c r="M4286" s="105">
        <v>32.299999999999997</v>
      </c>
      <c r="N4286" s="76">
        <f t="shared" si="156"/>
        <v>23.180000000000017</v>
      </c>
    </row>
    <row r="4287" spans="1:14" x14ac:dyDescent="0.25">
      <c r="A4287" s="100">
        <v>3246</v>
      </c>
      <c r="B4287" s="107">
        <v>36849</v>
      </c>
      <c r="C4287" s="121">
        <v>410.47</v>
      </c>
      <c r="D4287" s="122">
        <v>253.33</v>
      </c>
      <c r="E4287" s="122">
        <f t="shared" si="158"/>
        <v>35.087257617728532</v>
      </c>
      <c r="F4287" s="77">
        <v>1.44</v>
      </c>
      <c r="G4287" s="77">
        <v>0</v>
      </c>
      <c r="H4287" s="77">
        <v>0</v>
      </c>
      <c r="J4287" s="77">
        <f t="shared" si="157"/>
        <v>1.44</v>
      </c>
      <c r="K4287" s="103">
        <v>13.83</v>
      </c>
      <c r="L4287" s="104">
        <v>0.79</v>
      </c>
      <c r="M4287" s="105">
        <v>12.5</v>
      </c>
      <c r="N4287" s="76">
        <f t="shared" si="156"/>
        <v>13.830000000000014</v>
      </c>
    </row>
    <row r="4288" spans="1:14" x14ac:dyDescent="0.25">
      <c r="A4288" s="100">
        <v>3247</v>
      </c>
      <c r="B4288" s="107">
        <v>36850</v>
      </c>
      <c r="C4288" s="121">
        <v>411.6</v>
      </c>
      <c r="D4288" s="122">
        <v>265.72000000000003</v>
      </c>
      <c r="E4288" s="122">
        <f t="shared" si="158"/>
        <v>36.803324099722992</v>
      </c>
      <c r="F4288" s="77">
        <v>4.1100000000000003</v>
      </c>
      <c r="G4288" s="77">
        <v>0</v>
      </c>
      <c r="H4288" s="77">
        <v>0</v>
      </c>
      <c r="J4288" s="77">
        <f t="shared" si="157"/>
        <v>4.1100000000000003</v>
      </c>
      <c r="K4288" s="103">
        <v>7.5</v>
      </c>
      <c r="L4288" s="104">
        <v>2.14</v>
      </c>
      <c r="M4288" s="105">
        <v>7.2</v>
      </c>
      <c r="N4288" s="76">
        <f t="shared" si="156"/>
        <v>7.809999999999989</v>
      </c>
    </row>
    <row r="4289" spans="1:14" x14ac:dyDescent="0.25">
      <c r="A4289" s="100">
        <v>3248</v>
      </c>
      <c r="B4289" s="107">
        <v>36851</v>
      </c>
      <c r="C4289" s="121">
        <v>411.93</v>
      </c>
      <c r="D4289" s="122">
        <v>269.42</v>
      </c>
      <c r="E4289" s="122">
        <f t="shared" si="158"/>
        <v>37.315789473684212</v>
      </c>
      <c r="F4289" s="77">
        <v>3.6</v>
      </c>
      <c r="G4289" s="77">
        <v>0</v>
      </c>
      <c r="H4289" s="77">
        <v>0</v>
      </c>
      <c r="J4289" s="77">
        <f t="shared" si="157"/>
        <v>3.6</v>
      </c>
      <c r="K4289" s="103">
        <v>6.57</v>
      </c>
      <c r="L4289" s="104">
        <v>1.97</v>
      </c>
      <c r="M4289" s="105">
        <v>2.8</v>
      </c>
      <c r="N4289" s="76">
        <f t="shared" si="156"/>
        <v>6.5699999999999701</v>
      </c>
    </row>
    <row r="4290" spans="1:14" x14ac:dyDescent="0.25">
      <c r="A4290" s="100">
        <v>3249</v>
      </c>
      <c r="B4290" s="107">
        <v>36852</v>
      </c>
      <c r="C4290" s="121">
        <v>412.19</v>
      </c>
      <c r="D4290" s="122">
        <v>272.39</v>
      </c>
      <c r="E4290" s="122">
        <f t="shared" si="158"/>
        <v>37.727146814404428</v>
      </c>
      <c r="F4290" s="77">
        <v>3.71</v>
      </c>
      <c r="G4290" s="77">
        <v>0</v>
      </c>
      <c r="H4290" s="77">
        <v>0</v>
      </c>
      <c r="J4290" s="77">
        <f t="shared" si="157"/>
        <v>3.71</v>
      </c>
      <c r="K4290" s="103">
        <v>3.59</v>
      </c>
      <c r="L4290" s="104">
        <v>2.16</v>
      </c>
      <c r="M4290" s="105">
        <v>6.9</v>
      </c>
      <c r="N4290" s="76">
        <f t="shared" si="156"/>
        <v>3.5899999999999954</v>
      </c>
    </row>
    <row r="4291" spans="1:14" x14ac:dyDescent="0.25">
      <c r="A4291" s="100">
        <v>3250</v>
      </c>
      <c r="B4291" s="107">
        <v>36853</v>
      </c>
      <c r="C4291" s="121">
        <v>412.18</v>
      </c>
      <c r="D4291" s="122">
        <v>272.27</v>
      </c>
      <c r="E4291" s="122">
        <f t="shared" si="158"/>
        <v>37.710526315789473</v>
      </c>
      <c r="F4291" s="77">
        <v>3.28</v>
      </c>
      <c r="G4291" s="77">
        <v>0</v>
      </c>
      <c r="H4291" s="77">
        <v>0</v>
      </c>
      <c r="J4291" s="77">
        <f t="shared" si="157"/>
        <v>3.28</v>
      </c>
      <c r="K4291" s="103">
        <v>5.35</v>
      </c>
      <c r="L4291" s="104">
        <v>1.6</v>
      </c>
      <c r="M4291" s="105">
        <v>1.3</v>
      </c>
      <c r="N4291" s="76">
        <f t="shared" si="156"/>
        <v>5.3499999999999925</v>
      </c>
    </row>
    <row r="4292" spans="1:14" x14ac:dyDescent="0.25">
      <c r="A4292" s="100">
        <v>3251</v>
      </c>
      <c r="B4292" s="107">
        <v>36854</v>
      </c>
      <c r="C4292" s="121">
        <v>412.36</v>
      </c>
      <c r="D4292" s="122">
        <v>274.33999999999997</v>
      </c>
      <c r="E4292" s="122">
        <f t="shared" si="158"/>
        <v>37.997229916897503</v>
      </c>
      <c r="F4292" s="77">
        <v>3.62</v>
      </c>
      <c r="G4292" s="77">
        <v>0</v>
      </c>
      <c r="H4292" s="77">
        <v>0</v>
      </c>
      <c r="J4292" s="77">
        <f t="shared" si="157"/>
        <v>3.62</v>
      </c>
      <c r="K4292" s="103">
        <v>6.38</v>
      </c>
      <c r="L4292" s="104">
        <v>1.77</v>
      </c>
      <c r="M4292" s="105">
        <v>0</v>
      </c>
      <c r="N4292" s="76">
        <f t="shared" si="156"/>
        <v>6.3800000000000479</v>
      </c>
    </row>
    <row r="4293" spans="1:14" x14ac:dyDescent="0.25">
      <c r="A4293" s="100">
        <v>3252</v>
      </c>
      <c r="B4293" s="107">
        <v>36855</v>
      </c>
      <c r="C4293" s="121">
        <v>412.6</v>
      </c>
      <c r="D4293" s="122">
        <v>277.10000000000002</v>
      </c>
      <c r="E4293" s="122">
        <f t="shared" si="158"/>
        <v>38.37950138504155</v>
      </c>
      <c r="F4293" s="77">
        <v>1.43</v>
      </c>
      <c r="G4293" s="77">
        <v>0</v>
      </c>
      <c r="H4293" s="77">
        <v>0</v>
      </c>
      <c r="J4293" s="77">
        <f t="shared" si="157"/>
        <v>1.43</v>
      </c>
      <c r="K4293" s="103">
        <v>4.5</v>
      </c>
      <c r="L4293" s="104">
        <v>1.4</v>
      </c>
      <c r="M4293" s="105">
        <v>0</v>
      </c>
      <c r="N4293" s="76">
        <f t="shared" si="156"/>
        <v>3.4999999999999929</v>
      </c>
    </row>
    <row r="4294" spans="1:14" x14ac:dyDescent="0.25">
      <c r="A4294" s="100">
        <v>3253</v>
      </c>
      <c r="B4294" s="107">
        <v>36856</v>
      </c>
      <c r="C4294" s="121">
        <v>412.78</v>
      </c>
      <c r="D4294" s="122">
        <v>279.17</v>
      </c>
      <c r="E4294" s="122">
        <f t="shared" si="158"/>
        <v>38.666204986149587</v>
      </c>
      <c r="F4294" s="77">
        <v>1.34</v>
      </c>
      <c r="G4294" s="77">
        <v>0</v>
      </c>
      <c r="H4294" s="77">
        <v>0</v>
      </c>
      <c r="J4294" s="77">
        <f t="shared" si="157"/>
        <v>1.34</v>
      </c>
      <c r="K4294" s="103">
        <v>2.2200000000000002</v>
      </c>
      <c r="L4294" s="104">
        <v>0.83</v>
      </c>
      <c r="M4294" s="105">
        <v>0</v>
      </c>
      <c r="N4294" s="76">
        <f t="shared" si="156"/>
        <v>2.2599999999999589</v>
      </c>
    </row>
    <row r="4295" spans="1:14" x14ac:dyDescent="0.25">
      <c r="A4295" s="100">
        <v>3254</v>
      </c>
      <c r="B4295" s="107">
        <v>36857</v>
      </c>
      <c r="C4295" s="121">
        <v>412.86</v>
      </c>
      <c r="D4295" s="122">
        <v>280.08999999999997</v>
      </c>
      <c r="E4295" s="122">
        <f t="shared" si="158"/>
        <v>38.793628808864263</v>
      </c>
      <c r="F4295" s="77">
        <v>4.17</v>
      </c>
      <c r="G4295" s="77">
        <v>0</v>
      </c>
      <c r="H4295" s="77">
        <v>0</v>
      </c>
      <c r="J4295" s="77">
        <f t="shared" si="157"/>
        <v>4.17</v>
      </c>
      <c r="K4295" s="103">
        <v>0.26</v>
      </c>
      <c r="L4295" s="104">
        <v>1.25</v>
      </c>
      <c r="M4295" s="105">
        <v>0</v>
      </c>
      <c r="N4295" s="76">
        <f t="shared" si="156"/>
        <v>0.26000000000003176</v>
      </c>
    </row>
    <row r="4296" spans="1:14" x14ac:dyDescent="0.25">
      <c r="A4296" s="100">
        <v>3255</v>
      </c>
      <c r="B4296" s="107">
        <v>36858</v>
      </c>
      <c r="C4296" s="121">
        <v>412.52</v>
      </c>
      <c r="D4296" s="122">
        <v>276.18</v>
      </c>
      <c r="E4296" s="122">
        <f t="shared" si="158"/>
        <v>38.252077562326868</v>
      </c>
      <c r="F4296" s="77">
        <v>3.13</v>
      </c>
      <c r="G4296" s="77">
        <v>0</v>
      </c>
      <c r="H4296" s="77">
        <v>0</v>
      </c>
      <c r="J4296" s="77">
        <f t="shared" si="157"/>
        <v>3.13</v>
      </c>
      <c r="K4296" s="103">
        <v>0.74</v>
      </c>
      <c r="L4296" s="104">
        <v>1.72</v>
      </c>
      <c r="M4296" s="105">
        <v>0</v>
      </c>
      <c r="N4296" s="76">
        <f t="shared" ref="N4296:N4359" si="159">+D4297-D4296+J4296</f>
        <v>0.94000000000000217</v>
      </c>
    </row>
    <row r="4297" spans="1:14" x14ac:dyDescent="0.25">
      <c r="A4297" s="100">
        <v>3256</v>
      </c>
      <c r="B4297" s="107">
        <v>36859</v>
      </c>
      <c r="C4297" s="121">
        <v>412.33</v>
      </c>
      <c r="D4297" s="122">
        <v>273.99</v>
      </c>
      <c r="E4297" s="122">
        <f t="shared" si="158"/>
        <v>37.948753462603882</v>
      </c>
      <c r="F4297" s="77">
        <v>4.42</v>
      </c>
      <c r="G4297" s="77">
        <v>0</v>
      </c>
      <c r="H4297" s="77">
        <v>0</v>
      </c>
      <c r="J4297" s="77">
        <f t="shared" si="157"/>
        <v>4.42</v>
      </c>
      <c r="K4297" s="103">
        <v>0.41</v>
      </c>
      <c r="L4297" s="104">
        <v>2.23</v>
      </c>
      <c r="M4297" s="105">
        <v>0</v>
      </c>
      <c r="N4297" s="76">
        <f t="shared" si="159"/>
        <v>0.41000000000000902</v>
      </c>
    </row>
    <row r="4298" spans="1:14" x14ac:dyDescent="0.25">
      <c r="A4298" s="100">
        <v>3257</v>
      </c>
      <c r="B4298" s="107">
        <v>36860</v>
      </c>
      <c r="C4298" s="121">
        <v>411.98</v>
      </c>
      <c r="D4298" s="122">
        <v>269.98</v>
      </c>
      <c r="E4298" s="122">
        <f t="shared" si="158"/>
        <v>37.393351800554022</v>
      </c>
      <c r="F4298" s="77">
        <v>3.6</v>
      </c>
      <c r="G4298" s="77">
        <v>0</v>
      </c>
      <c r="H4298" s="77">
        <v>0</v>
      </c>
      <c r="J4298" s="77">
        <f t="shared" si="157"/>
        <v>3.6</v>
      </c>
      <c r="K4298" s="103">
        <v>0.32</v>
      </c>
      <c r="L4298" s="104">
        <v>2.04</v>
      </c>
      <c r="M4298" s="105">
        <v>0</v>
      </c>
      <c r="N4298" s="76">
        <f t="shared" si="159"/>
        <v>-266.38</v>
      </c>
    </row>
    <row r="4299" spans="1:14" x14ac:dyDescent="0.25">
      <c r="L4299" s="104"/>
      <c r="N4299" s="76">
        <f t="shared" si="159"/>
        <v>266.06</v>
      </c>
    </row>
    <row r="4300" spans="1:14" x14ac:dyDescent="0.25">
      <c r="A4300" s="100">
        <v>3258</v>
      </c>
      <c r="B4300" s="99">
        <v>36861</v>
      </c>
      <c r="C4300" s="121">
        <v>411.63</v>
      </c>
      <c r="D4300" s="122">
        <v>266.06</v>
      </c>
      <c r="E4300" s="122">
        <f t="shared" ref="E4300:E4330" si="160">(D4300/722)*100</f>
        <v>36.850415512465375</v>
      </c>
      <c r="F4300" s="77">
        <v>3.66</v>
      </c>
      <c r="G4300" s="77">
        <v>0</v>
      </c>
      <c r="H4300" s="77">
        <v>0</v>
      </c>
      <c r="J4300" s="77">
        <f t="shared" ref="J4300:J4330" si="161">SUM(F4300:H4300)</f>
        <v>3.66</v>
      </c>
      <c r="K4300" s="103">
        <v>-0.18</v>
      </c>
      <c r="L4300" s="104">
        <v>2.09</v>
      </c>
      <c r="M4300" s="105">
        <v>0</v>
      </c>
      <c r="N4300" s="76">
        <f t="shared" si="159"/>
        <v>-0.21000000000000441</v>
      </c>
    </row>
    <row r="4301" spans="1:14" x14ac:dyDescent="0.25">
      <c r="A4301" s="100">
        <v>3259</v>
      </c>
      <c r="B4301" s="107">
        <v>36862</v>
      </c>
      <c r="C4301" s="121">
        <v>411.29</v>
      </c>
      <c r="D4301" s="122">
        <v>262.19</v>
      </c>
      <c r="E4301" s="122">
        <f t="shared" si="160"/>
        <v>36.31440443213296</v>
      </c>
      <c r="F4301" s="77">
        <v>3.26</v>
      </c>
      <c r="G4301" s="77">
        <v>0</v>
      </c>
      <c r="H4301" s="77">
        <v>0</v>
      </c>
      <c r="J4301" s="77">
        <f t="shared" si="161"/>
        <v>3.26</v>
      </c>
      <c r="K4301" s="103">
        <v>1.06</v>
      </c>
      <c r="L4301" s="104">
        <v>1.77</v>
      </c>
      <c r="M4301" s="105">
        <v>0</v>
      </c>
      <c r="N4301" s="76">
        <f t="shared" si="159"/>
        <v>1.0600000000000112</v>
      </c>
    </row>
    <row r="4302" spans="1:14" x14ac:dyDescent="0.25">
      <c r="A4302" s="100">
        <v>3260</v>
      </c>
      <c r="B4302" s="107">
        <v>36863</v>
      </c>
      <c r="C4302" s="121">
        <v>411.09</v>
      </c>
      <c r="D4302" s="122">
        <v>259.99</v>
      </c>
      <c r="E4302" s="122">
        <f t="shared" si="160"/>
        <v>36.00969529085873</v>
      </c>
      <c r="F4302" s="77">
        <v>1.99</v>
      </c>
      <c r="G4302" s="77">
        <v>0</v>
      </c>
      <c r="H4302" s="77">
        <v>0</v>
      </c>
      <c r="J4302" s="77">
        <f t="shared" si="161"/>
        <v>1.99</v>
      </c>
      <c r="K4302" s="103">
        <v>-0.54</v>
      </c>
      <c r="L4302" s="104">
        <v>1.33</v>
      </c>
      <c r="M4302" s="105">
        <v>0</v>
      </c>
      <c r="N4302" s="76">
        <f t="shared" si="159"/>
        <v>-0.54000000000002957</v>
      </c>
    </row>
    <row r="4303" spans="1:14" x14ac:dyDescent="0.25">
      <c r="A4303" s="100">
        <v>3261</v>
      </c>
      <c r="B4303" s="107">
        <v>36864</v>
      </c>
      <c r="C4303" s="121">
        <v>410.86</v>
      </c>
      <c r="D4303" s="122">
        <v>257.45999999999998</v>
      </c>
      <c r="E4303" s="122">
        <f t="shared" si="160"/>
        <v>35.659279778393348</v>
      </c>
      <c r="F4303" s="77">
        <v>2.5099999999999998</v>
      </c>
      <c r="G4303" s="77">
        <v>0</v>
      </c>
      <c r="H4303" s="77">
        <v>0</v>
      </c>
      <c r="J4303" s="77">
        <f t="shared" si="161"/>
        <v>2.5099999999999998</v>
      </c>
      <c r="K4303" s="103">
        <v>-0.36</v>
      </c>
      <c r="L4303" s="104">
        <v>1.46</v>
      </c>
      <c r="M4303" s="105">
        <v>0</v>
      </c>
      <c r="N4303" s="76">
        <f t="shared" si="159"/>
        <v>-0.35999999999997634</v>
      </c>
    </row>
    <row r="4304" spans="1:14" x14ac:dyDescent="0.25">
      <c r="A4304" s="100">
        <v>3262</v>
      </c>
      <c r="B4304" s="107">
        <v>36865</v>
      </c>
      <c r="C4304" s="121">
        <v>410.59</v>
      </c>
      <c r="D4304" s="122">
        <v>254.59</v>
      </c>
      <c r="E4304" s="122">
        <f t="shared" si="160"/>
        <v>35.261772853185597</v>
      </c>
      <c r="F4304" s="77">
        <v>5.08</v>
      </c>
      <c r="G4304" s="77">
        <v>0</v>
      </c>
      <c r="H4304" s="77">
        <v>0</v>
      </c>
      <c r="J4304" s="77">
        <f t="shared" si="161"/>
        <v>5.08</v>
      </c>
      <c r="K4304" s="103">
        <v>-0.37</v>
      </c>
      <c r="L4304" s="104">
        <v>2.54</v>
      </c>
      <c r="M4304" s="105">
        <v>3.4</v>
      </c>
      <c r="N4304" s="76">
        <f t="shared" si="159"/>
        <v>-0.35000000000000675</v>
      </c>
    </row>
    <row r="4305" spans="1:14" x14ac:dyDescent="0.25">
      <c r="A4305" s="100">
        <v>3263</v>
      </c>
      <c r="B4305" s="107">
        <v>36866</v>
      </c>
      <c r="C4305" s="121">
        <v>410.08</v>
      </c>
      <c r="D4305" s="122">
        <v>249.16</v>
      </c>
      <c r="E4305" s="122">
        <f t="shared" si="160"/>
        <v>34.50969529085873</v>
      </c>
      <c r="F4305" s="77">
        <v>3.48</v>
      </c>
      <c r="G4305" s="77">
        <v>0</v>
      </c>
      <c r="H4305" s="77">
        <v>0</v>
      </c>
      <c r="J4305" s="77">
        <f t="shared" si="161"/>
        <v>3.48</v>
      </c>
      <c r="K4305" s="103">
        <v>-0.19</v>
      </c>
      <c r="L4305" s="104">
        <v>2.69</v>
      </c>
      <c r="M4305" s="105">
        <v>0</v>
      </c>
      <c r="N4305" s="76">
        <f t="shared" si="159"/>
        <v>-0.18999999999998751</v>
      </c>
    </row>
    <row r="4306" spans="1:14" x14ac:dyDescent="0.25">
      <c r="A4306" s="100">
        <v>3264</v>
      </c>
      <c r="B4306" s="107">
        <v>36867</v>
      </c>
      <c r="C4306" s="121">
        <v>409.73</v>
      </c>
      <c r="D4306" s="122">
        <v>245.49</v>
      </c>
      <c r="E4306" s="122">
        <f t="shared" si="160"/>
        <v>34.001385041551245</v>
      </c>
      <c r="F4306" s="77">
        <v>3.15</v>
      </c>
      <c r="G4306" s="77">
        <v>0</v>
      </c>
      <c r="H4306" s="77">
        <v>0</v>
      </c>
      <c r="J4306" s="77">
        <f t="shared" si="161"/>
        <v>3.15</v>
      </c>
      <c r="K4306" s="103">
        <v>-0.38</v>
      </c>
      <c r="L4306" s="104">
        <v>1.74</v>
      </c>
      <c r="M4306" s="105">
        <v>0</v>
      </c>
      <c r="N4306" s="76">
        <f t="shared" si="159"/>
        <v>-0.38000000000000123</v>
      </c>
    </row>
    <row r="4307" spans="1:14" x14ac:dyDescent="0.25">
      <c r="A4307" s="100">
        <v>3265</v>
      </c>
      <c r="B4307" s="107">
        <v>36868</v>
      </c>
      <c r="C4307" s="121">
        <v>409.39</v>
      </c>
      <c r="D4307" s="122">
        <v>241.96</v>
      </c>
      <c r="E4307" s="122">
        <f t="shared" si="160"/>
        <v>33.51246537396122</v>
      </c>
      <c r="F4307" s="77">
        <v>4.42</v>
      </c>
      <c r="G4307" s="77">
        <v>0</v>
      </c>
      <c r="H4307" s="77">
        <v>0</v>
      </c>
      <c r="J4307" s="77">
        <f t="shared" si="161"/>
        <v>4.42</v>
      </c>
      <c r="K4307" s="103">
        <v>-0.34</v>
      </c>
      <c r="L4307" s="104">
        <v>2.29</v>
      </c>
      <c r="M4307" s="105">
        <v>0</v>
      </c>
      <c r="N4307" s="76">
        <f t="shared" si="159"/>
        <v>-0.3400000000000194</v>
      </c>
    </row>
    <row r="4308" spans="1:14" x14ac:dyDescent="0.25">
      <c r="A4308" s="100">
        <v>3266</v>
      </c>
      <c r="B4308" s="107">
        <v>36869</v>
      </c>
      <c r="C4308" s="121">
        <v>408.93</v>
      </c>
      <c r="D4308" s="122">
        <v>237.2</v>
      </c>
      <c r="E4308" s="122">
        <f t="shared" si="160"/>
        <v>32.853185595567865</v>
      </c>
      <c r="F4308" s="77">
        <v>3.23</v>
      </c>
      <c r="G4308" s="77">
        <v>0</v>
      </c>
      <c r="H4308" s="77">
        <v>0</v>
      </c>
      <c r="J4308" s="77">
        <f t="shared" si="161"/>
        <v>3.23</v>
      </c>
      <c r="K4308" s="103">
        <v>-0.37</v>
      </c>
      <c r="L4308" s="104">
        <v>1.1759999999999999</v>
      </c>
      <c r="M4308" s="105">
        <v>0</v>
      </c>
      <c r="N4308" s="76">
        <f t="shared" si="159"/>
        <v>-0.36999999999999433</v>
      </c>
    </row>
    <row r="4309" spans="1:14" x14ac:dyDescent="0.25">
      <c r="A4309" s="100">
        <v>3267</v>
      </c>
      <c r="B4309" s="107">
        <v>36870</v>
      </c>
      <c r="C4309" s="121">
        <v>408.57</v>
      </c>
      <c r="D4309" s="122">
        <v>233.6</v>
      </c>
      <c r="E4309" s="122">
        <f t="shared" si="160"/>
        <v>32.35457063711911</v>
      </c>
      <c r="F4309" s="77">
        <v>1.95</v>
      </c>
      <c r="G4309" s="77">
        <v>0</v>
      </c>
      <c r="H4309" s="77">
        <v>0</v>
      </c>
      <c r="J4309" s="77">
        <f t="shared" si="161"/>
        <v>1.95</v>
      </c>
      <c r="K4309" s="103">
        <v>-0.35</v>
      </c>
      <c r="L4309" s="104">
        <v>1.3</v>
      </c>
      <c r="M4309" s="105">
        <v>0</v>
      </c>
      <c r="N4309" s="76">
        <f t="shared" si="159"/>
        <v>-0.34999999999998299</v>
      </c>
    </row>
    <row r="4310" spans="1:14" x14ac:dyDescent="0.25">
      <c r="A4310" s="100">
        <v>3268</v>
      </c>
      <c r="B4310" s="107">
        <v>36871</v>
      </c>
      <c r="C4310" s="121">
        <v>408.34</v>
      </c>
      <c r="D4310" s="122">
        <v>231.3</v>
      </c>
      <c r="E4310" s="122">
        <f t="shared" si="160"/>
        <v>32.036011080332408</v>
      </c>
      <c r="F4310" s="77">
        <v>3.95</v>
      </c>
      <c r="G4310" s="77">
        <v>0</v>
      </c>
      <c r="H4310" s="77">
        <v>0</v>
      </c>
      <c r="J4310" s="77">
        <f t="shared" si="161"/>
        <v>3.95</v>
      </c>
      <c r="K4310" s="103">
        <v>-0.81</v>
      </c>
      <c r="L4310" s="104">
        <v>2.12</v>
      </c>
      <c r="M4310" s="105">
        <v>0</v>
      </c>
      <c r="N4310" s="76">
        <f t="shared" si="159"/>
        <v>-0.81000000000001915</v>
      </c>
    </row>
    <row r="4311" spans="1:14" x14ac:dyDescent="0.25">
      <c r="A4311" s="100">
        <v>3269</v>
      </c>
      <c r="B4311" s="107">
        <v>36872</v>
      </c>
      <c r="C4311" s="121">
        <v>407.86</v>
      </c>
      <c r="D4311" s="122">
        <v>226.54</v>
      </c>
      <c r="E4311" s="122">
        <f t="shared" si="160"/>
        <v>31.37673130193906</v>
      </c>
      <c r="F4311" s="77">
        <v>4.0999999999999996</v>
      </c>
      <c r="G4311" s="77">
        <v>0</v>
      </c>
      <c r="H4311" s="77">
        <v>0</v>
      </c>
      <c r="J4311" s="77">
        <f t="shared" si="161"/>
        <v>4.0999999999999996</v>
      </c>
      <c r="K4311" s="103">
        <v>-0.94</v>
      </c>
      <c r="L4311" s="104">
        <v>2.1800000000000002</v>
      </c>
      <c r="M4311" s="105">
        <v>0</v>
      </c>
      <c r="N4311" s="76">
        <f t="shared" si="159"/>
        <v>-0.97999999999998444</v>
      </c>
    </row>
    <row r="4312" spans="1:14" x14ac:dyDescent="0.25">
      <c r="A4312" s="100">
        <v>3270</v>
      </c>
      <c r="B4312" s="107">
        <v>36873</v>
      </c>
      <c r="C4312" s="121">
        <v>407.34</v>
      </c>
      <c r="D4312" s="122">
        <v>221.46</v>
      </c>
      <c r="E4312" s="122">
        <f t="shared" si="160"/>
        <v>30.673130193905816</v>
      </c>
      <c r="F4312" s="77">
        <v>4.55</v>
      </c>
      <c r="G4312" s="77">
        <v>0</v>
      </c>
      <c r="H4312" s="77">
        <v>0</v>
      </c>
      <c r="J4312" s="77">
        <f t="shared" si="161"/>
        <v>4.55</v>
      </c>
      <c r="K4312" s="103">
        <v>-0.68</v>
      </c>
      <c r="L4312" s="104">
        <v>2.34</v>
      </c>
      <c r="M4312" s="105">
        <v>0</v>
      </c>
      <c r="N4312" s="76">
        <f t="shared" si="159"/>
        <v>-0.6399999999999979</v>
      </c>
    </row>
    <row r="4313" spans="1:14" x14ac:dyDescent="0.25">
      <c r="A4313" s="100">
        <v>3271</v>
      </c>
      <c r="B4313" s="107">
        <v>36874</v>
      </c>
      <c r="C4313" s="121">
        <v>406.79</v>
      </c>
      <c r="D4313" s="122">
        <v>216.27</v>
      </c>
      <c r="E4313" s="122">
        <f t="shared" si="160"/>
        <v>29.954293628808866</v>
      </c>
      <c r="F4313" s="77">
        <v>4.46</v>
      </c>
      <c r="G4313" s="77">
        <v>0</v>
      </c>
      <c r="H4313" s="77">
        <v>0</v>
      </c>
      <c r="J4313" s="77">
        <f t="shared" si="161"/>
        <v>4.46</v>
      </c>
      <c r="K4313" s="103">
        <v>-0.32</v>
      </c>
      <c r="L4313" s="104">
        <v>2.5</v>
      </c>
      <c r="M4313" s="105">
        <v>0</v>
      </c>
      <c r="N4313" s="76">
        <f t="shared" si="159"/>
        <v>-0.29000000000000004</v>
      </c>
    </row>
    <row r="4314" spans="1:14" x14ac:dyDescent="0.25">
      <c r="A4314" s="100">
        <v>3272</v>
      </c>
      <c r="B4314" s="107">
        <v>36875</v>
      </c>
      <c r="C4314" s="121">
        <v>406.28</v>
      </c>
      <c r="D4314" s="122">
        <v>211.52</v>
      </c>
      <c r="E4314" s="122">
        <f t="shared" si="160"/>
        <v>29.296398891966764</v>
      </c>
      <c r="F4314" s="77">
        <v>4.37</v>
      </c>
      <c r="G4314" s="77">
        <v>0</v>
      </c>
      <c r="H4314" s="77">
        <v>0</v>
      </c>
      <c r="J4314" s="77">
        <f t="shared" si="161"/>
        <v>4.37</v>
      </c>
      <c r="K4314" s="103">
        <v>-0.85</v>
      </c>
      <c r="L4314" s="104">
        <v>2.88</v>
      </c>
      <c r="M4314" s="105">
        <v>0</v>
      </c>
      <c r="N4314" s="76">
        <f t="shared" si="159"/>
        <v>-0.84999999999999876</v>
      </c>
    </row>
    <row r="4315" spans="1:14" x14ac:dyDescent="0.25">
      <c r="A4315" s="100">
        <v>3273</v>
      </c>
      <c r="B4315" s="107">
        <v>36876</v>
      </c>
      <c r="C4315" s="121">
        <v>405.7</v>
      </c>
      <c r="D4315" s="122">
        <v>206.3</v>
      </c>
      <c r="E4315" s="122">
        <f t="shared" si="160"/>
        <v>28.573407202216067</v>
      </c>
      <c r="F4315" s="77">
        <v>4.49</v>
      </c>
      <c r="G4315" s="77">
        <v>0</v>
      </c>
      <c r="H4315" s="77">
        <v>0</v>
      </c>
      <c r="J4315" s="77">
        <f t="shared" si="161"/>
        <v>4.49</v>
      </c>
      <c r="K4315" s="103">
        <v>-0.09</v>
      </c>
      <c r="L4315" s="104">
        <v>1.93</v>
      </c>
      <c r="M4315" s="105">
        <v>0</v>
      </c>
      <c r="N4315" s="76">
        <f t="shared" si="159"/>
        <v>-9.0000000000012292E-2</v>
      </c>
    </row>
    <row r="4316" spans="1:14" x14ac:dyDescent="0.25">
      <c r="A4316" s="100">
        <v>3274</v>
      </c>
      <c r="B4316" s="107">
        <v>36877</v>
      </c>
      <c r="C4316" s="121">
        <v>405.18</v>
      </c>
      <c r="D4316" s="122">
        <v>201.72</v>
      </c>
      <c r="E4316" s="122">
        <f t="shared" si="160"/>
        <v>27.939058171745152</v>
      </c>
      <c r="F4316" s="77">
        <v>3.75</v>
      </c>
      <c r="G4316" s="77">
        <v>0</v>
      </c>
      <c r="H4316" s="77">
        <v>0</v>
      </c>
      <c r="J4316" s="77">
        <f t="shared" si="161"/>
        <v>3.75</v>
      </c>
      <c r="K4316" s="103">
        <v>0.7</v>
      </c>
      <c r="L4316" s="104">
        <v>1.49</v>
      </c>
      <c r="M4316" s="105">
        <v>11.8</v>
      </c>
      <c r="N4316" s="76">
        <f t="shared" si="159"/>
        <v>0.69999999999998863</v>
      </c>
    </row>
    <row r="4317" spans="1:14" x14ac:dyDescent="0.25">
      <c r="A4317" s="100">
        <v>3275</v>
      </c>
      <c r="B4317" s="107">
        <v>36878</v>
      </c>
      <c r="C4317" s="121">
        <v>404.83</v>
      </c>
      <c r="D4317" s="122">
        <v>198.67</v>
      </c>
      <c r="E4317" s="122">
        <f t="shared" si="160"/>
        <v>27.516620498614959</v>
      </c>
      <c r="F4317" s="77">
        <v>5.24</v>
      </c>
      <c r="G4317" s="77">
        <v>0</v>
      </c>
      <c r="H4317" s="77">
        <v>0</v>
      </c>
      <c r="J4317" s="77">
        <f t="shared" si="161"/>
        <v>5.24</v>
      </c>
      <c r="K4317" s="103">
        <v>0.12</v>
      </c>
      <c r="L4317" s="104">
        <v>2.56</v>
      </c>
      <c r="M4317" s="105">
        <v>18.5</v>
      </c>
      <c r="N4317" s="76">
        <f t="shared" si="159"/>
        <v>0.12000000000002409</v>
      </c>
    </row>
    <row r="4318" spans="1:14" x14ac:dyDescent="0.25">
      <c r="A4318" s="100">
        <v>3276</v>
      </c>
      <c r="B4318" s="107">
        <v>36879</v>
      </c>
      <c r="C4318" s="121">
        <v>404.22</v>
      </c>
      <c r="D4318" s="122">
        <v>193.55</v>
      </c>
      <c r="E4318" s="122">
        <f t="shared" si="160"/>
        <v>26.807479224376735</v>
      </c>
      <c r="F4318" s="77">
        <v>4.6100000000000003</v>
      </c>
      <c r="G4318" s="77">
        <v>0</v>
      </c>
      <c r="H4318" s="77">
        <v>0</v>
      </c>
      <c r="J4318" s="77">
        <f t="shared" si="161"/>
        <v>4.6100000000000003</v>
      </c>
      <c r="K4318" s="103">
        <v>13.92</v>
      </c>
      <c r="L4318" s="104">
        <v>1.32</v>
      </c>
      <c r="M4318" s="105">
        <v>30.5</v>
      </c>
      <c r="N4318" s="76">
        <f t="shared" si="159"/>
        <v>13.84999999999998</v>
      </c>
    </row>
    <row r="4319" spans="1:14" x14ac:dyDescent="0.25">
      <c r="A4319" s="100">
        <v>3277</v>
      </c>
      <c r="B4319" s="107">
        <v>36880</v>
      </c>
      <c r="C4319" s="121">
        <v>405.31</v>
      </c>
      <c r="D4319" s="122">
        <v>202.79</v>
      </c>
      <c r="E4319" s="122">
        <f t="shared" si="160"/>
        <v>28.087257617728529</v>
      </c>
      <c r="F4319" s="77">
        <v>6.62</v>
      </c>
      <c r="G4319" s="77">
        <v>0</v>
      </c>
      <c r="H4319" s="77">
        <v>0</v>
      </c>
      <c r="J4319" s="77">
        <f t="shared" si="161"/>
        <v>6.62</v>
      </c>
      <c r="K4319" s="103">
        <v>2.16</v>
      </c>
      <c r="L4319" s="104">
        <v>3.11</v>
      </c>
      <c r="M4319" s="105">
        <v>0</v>
      </c>
      <c r="N4319" s="76">
        <f t="shared" si="159"/>
        <v>2.3300000000000081</v>
      </c>
    </row>
    <row r="4320" spans="1:14" x14ac:dyDescent="0.25">
      <c r="A4320" s="100">
        <v>3278</v>
      </c>
      <c r="B4320" s="107">
        <v>36881</v>
      </c>
      <c r="C4320" s="121">
        <v>404.81</v>
      </c>
      <c r="D4320" s="122">
        <v>198.5</v>
      </c>
      <c r="E4320" s="122">
        <f t="shared" si="160"/>
        <v>27.493074792243767</v>
      </c>
      <c r="F4320" s="77">
        <v>4.57</v>
      </c>
      <c r="G4320" s="77">
        <v>0</v>
      </c>
      <c r="H4320" s="77">
        <v>0</v>
      </c>
      <c r="J4320" s="77">
        <f t="shared" si="161"/>
        <v>4.57</v>
      </c>
      <c r="K4320" s="103">
        <v>0.63</v>
      </c>
      <c r="L4320" s="104">
        <v>2.9</v>
      </c>
      <c r="M4320" s="105">
        <v>0</v>
      </c>
      <c r="N4320" s="76">
        <f t="shared" si="159"/>
        <v>0.63000000000000256</v>
      </c>
    </row>
    <row r="4321" spans="1:14" x14ac:dyDescent="0.25">
      <c r="A4321" s="100">
        <v>3279</v>
      </c>
      <c r="B4321" s="107">
        <v>36882</v>
      </c>
      <c r="C4321" s="121">
        <v>404.34</v>
      </c>
      <c r="D4321" s="122">
        <v>194.56</v>
      </c>
      <c r="E4321" s="122">
        <f t="shared" si="160"/>
        <v>26.94736842105263</v>
      </c>
      <c r="F4321" s="77">
        <v>5.32</v>
      </c>
      <c r="G4321" s="77">
        <v>0</v>
      </c>
      <c r="H4321" s="77">
        <v>0</v>
      </c>
      <c r="J4321" s="77">
        <f t="shared" si="161"/>
        <v>5.32</v>
      </c>
      <c r="K4321" s="103">
        <v>0.33</v>
      </c>
      <c r="L4321" s="104">
        <v>2.58</v>
      </c>
      <c r="M4321" s="105">
        <v>0</v>
      </c>
      <c r="N4321" s="76">
        <f t="shared" si="159"/>
        <v>0.32999999999999119</v>
      </c>
    </row>
    <row r="4322" spans="1:14" x14ac:dyDescent="0.25">
      <c r="A4322" s="100">
        <v>3280</v>
      </c>
      <c r="B4322" s="107">
        <v>36883</v>
      </c>
      <c r="C4322" s="121">
        <v>403.74</v>
      </c>
      <c r="D4322" s="122">
        <v>189.57</v>
      </c>
      <c r="E4322" s="122">
        <f t="shared" si="160"/>
        <v>26.256232686980606</v>
      </c>
      <c r="F4322" s="77">
        <v>2.88</v>
      </c>
      <c r="G4322" s="77">
        <v>0</v>
      </c>
      <c r="H4322" s="77">
        <v>0</v>
      </c>
      <c r="J4322" s="77">
        <f t="shared" si="161"/>
        <v>2.88</v>
      </c>
      <c r="K4322" s="103">
        <v>0.09</v>
      </c>
      <c r="L4322" s="104">
        <v>1.62</v>
      </c>
      <c r="M4322" s="105">
        <v>2.5</v>
      </c>
      <c r="N4322" s="76">
        <f t="shared" si="159"/>
        <v>9.0000000000007851E-2</v>
      </c>
    </row>
    <row r="4323" spans="1:14" x14ac:dyDescent="0.25">
      <c r="A4323" s="100">
        <v>3281</v>
      </c>
      <c r="B4323" s="107">
        <v>36884</v>
      </c>
      <c r="C4323" s="121">
        <v>403.4</v>
      </c>
      <c r="D4323" s="122">
        <v>186.78</v>
      </c>
      <c r="E4323" s="122">
        <f t="shared" si="160"/>
        <v>25.869806094182824</v>
      </c>
      <c r="F4323" s="77">
        <v>3.14</v>
      </c>
      <c r="G4323" s="77">
        <v>0</v>
      </c>
      <c r="H4323" s="77">
        <v>0</v>
      </c>
      <c r="J4323" s="77">
        <f t="shared" si="161"/>
        <v>3.14</v>
      </c>
      <c r="K4323" s="103">
        <v>0.6</v>
      </c>
      <c r="L4323" s="104">
        <v>1.82</v>
      </c>
      <c r="M4323" s="105">
        <v>9.5</v>
      </c>
      <c r="N4323" s="76">
        <f t="shared" si="159"/>
        <v>0.60000000000000808</v>
      </c>
    </row>
    <row r="4324" spans="1:14" x14ac:dyDescent="0.25">
      <c r="A4324" s="100">
        <v>3282</v>
      </c>
      <c r="B4324" s="107">
        <v>36885</v>
      </c>
      <c r="C4324" s="121">
        <v>403.9</v>
      </c>
      <c r="D4324" s="122">
        <v>184.24</v>
      </c>
      <c r="E4324" s="122">
        <f t="shared" si="160"/>
        <v>25.518005540166204</v>
      </c>
      <c r="F4324" s="77">
        <v>1.84</v>
      </c>
      <c r="G4324" s="77">
        <v>0</v>
      </c>
      <c r="H4324" s="77">
        <v>0</v>
      </c>
      <c r="J4324" s="77">
        <f t="shared" si="161"/>
        <v>1.84</v>
      </c>
      <c r="K4324" s="103">
        <v>2</v>
      </c>
      <c r="L4324" s="104">
        <v>1.43</v>
      </c>
      <c r="M4324" s="105">
        <v>6.3</v>
      </c>
      <c r="N4324" s="76">
        <f t="shared" si="159"/>
        <v>1.9999999999999967</v>
      </c>
    </row>
    <row r="4325" spans="1:14" x14ac:dyDescent="0.25">
      <c r="A4325" s="100">
        <v>3283</v>
      </c>
      <c r="B4325" s="107">
        <v>36886</v>
      </c>
      <c r="C4325" s="121">
        <v>403.11</v>
      </c>
      <c r="D4325" s="122">
        <v>184.4</v>
      </c>
      <c r="E4325" s="122">
        <f t="shared" si="160"/>
        <v>25.540166204986146</v>
      </c>
      <c r="F4325" s="77">
        <v>3.2</v>
      </c>
      <c r="G4325" s="77">
        <v>0</v>
      </c>
      <c r="H4325" s="77">
        <v>0</v>
      </c>
      <c r="J4325" s="77">
        <f t="shared" si="161"/>
        <v>3.2</v>
      </c>
      <c r="K4325" s="103">
        <v>21.13</v>
      </c>
      <c r="L4325" s="104">
        <v>1.75</v>
      </c>
      <c r="M4325" s="105">
        <v>18</v>
      </c>
      <c r="N4325" s="76">
        <f t="shared" si="159"/>
        <v>21.130000000000006</v>
      </c>
    </row>
    <row r="4326" spans="1:14" x14ac:dyDescent="0.25">
      <c r="A4326" s="100">
        <v>3284</v>
      </c>
      <c r="B4326" s="107">
        <v>36887</v>
      </c>
      <c r="C4326" s="121">
        <v>405.25</v>
      </c>
      <c r="D4326" s="122">
        <v>202.33</v>
      </c>
      <c r="E4326" s="122">
        <f t="shared" si="160"/>
        <v>28.023545706371195</v>
      </c>
      <c r="F4326" s="77">
        <v>4.1900000000000004</v>
      </c>
      <c r="G4326" s="77">
        <v>0</v>
      </c>
      <c r="H4326" s="77">
        <v>0</v>
      </c>
      <c r="J4326" s="77">
        <f t="shared" si="161"/>
        <v>4.1900000000000004</v>
      </c>
      <c r="K4326" s="103">
        <v>18.5</v>
      </c>
      <c r="L4326" s="104">
        <v>2.11</v>
      </c>
      <c r="M4326" s="105">
        <v>0</v>
      </c>
      <c r="N4326" s="76">
        <f t="shared" si="159"/>
        <v>18.499999999999975</v>
      </c>
    </row>
    <row r="4327" spans="1:14" x14ac:dyDescent="0.25">
      <c r="A4327" s="100">
        <v>3285</v>
      </c>
      <c r="B4327" s="107">
        <v>36888</v>
      </c>
      <c r="C4327" s="121">
        <v>406.83</v>
      </c>
      <c r="D4327" s="122">
        <v>216.64</v>
      </c>
      <c r="E4327" s="122">
        <f t="shared" si="160"/>
        <v>30.005540166204987</v>
      </c>
      <c r="F4327" s="77">
        <v>2.33</v>
      </c>
      <c r="G4327" s="77">
        <v>0</v>
      </c>
      <c r="H4327" s="77">
        <v>0</v>
      </c>
      <c r="J4327" s="77">
        <f t="shared" si="161"/>
        <v>2.33</v>
      </c>
      <c r="K4327" s="103">
        <v>7.19</v>
      </c>
      <c r="L4327" s="104">
        <v>1.37</v>
      </c>
      <c r="M4327" s="105">
        <v>0</v>
      </c>
      <c r="N4327" s="76">
        <f t="shared" si="159"/>
        <v>7.1900000000000137</v>
      </c>
    </row>
    <row r="4328" spans="1:14" x14ac:dyDescent="0.25">
      <c r="A4328" s="100">
        <v>3286</v>
      </c>
      <c r="B4328" s="107">
        <v>36889</v>
      </c>
      <c r="C4328" s="121">
        <v>407.34</v>
      </c>
      <c r="D4328" s="122">
        <v>221.5</v>
      </c>
      <c r="E4328" s="122">
        <f t="shared" si="160"/>
        <v>30.678670360110804</v>
      </c>
      <c r="F4328" s="77">
        <v>3.84</v>
      </c>
      <c r="G4328" s="77">
        <v>0</v>
      </c>
      <c r="H4328" s="77">
        <v>0</v>
      </c>
      <c r="J4328" s="77">
        <f t="shared" si="161"/>
        <v>3.84</v>
      </c>
      <c r="K4328" s="103">
        <v>5.08</v>
      </c>
      <c r="L4328" s="104">
        <v>1.89</v>
      </c>
      <c r="M4328" s="105">
        <v>3.3</v>
      </c>
      <c r="N4328" s="76">
        <f t="shared" si="159"/>
        <v>5.580000000000009</v>
      </c>
    </row>
    <row r="4329" spans="1:14" x14ac:dyDescent="0.25">
      <c r="A4329" s="100">
        <v>3287</v>
      </c>
      <c r="B4329" s="107">
        <v>36890</v>
      </c>
      <c r="C4329" s="100">
        <v>407.52</v>
      </c>
      <c r="D4329" s="128">
        <v>223.24</v>
      </c>
      <c r="E4329" s="122">
        <f t="shared" si="160"/>
        <v>30.9196675900277</v>
      </c>
      <c r="F4329" s="77">
        <v>2.69</v>
      </c>
      <c r="G4329" s="77">
        <v>0</v>
      </c>
      <c r="H4329" s="77">
        <v>0</v>
      </c>
      <c r="J4329" s="77">
        <f t="shared" si="161"/>
        <v>2.69</v>
      </c>
      <c r="K4329" s="103">
        <v>3.08</v>
      </c>
      <c r="L4329" s="104">
        <v>1.65</v>
      </c>
      <c r="M4329" s="105">
        <v>0</v>
      </c>
      <c r="N4329" s="76">
        <f t="shared" si="159"/>
        <v>3.0799999999999863</v>
      </c>
    </row>
    <row r="4330" spans="1:14" x14ac:dyDescent="0.25">
      <c r="A4330" s="100">
        <v>3288</v>
      </c>
      <c r="B4330" s="107">
        <v>36891</v>
      </c>
      <c r="C4330" s="100">
        <v>407.56</v>
      </c>
      <c r="D4330" s="128">
        <v>223.63</v>
      </c>
      <c r="E4330" s="122">
        <f t="shared" si="160"/>
        <v>30.973684210526315</v>
      </c>
      <c r="F4330" s="77">
        <v>2.5099999999999998</v>
      </c>
      <c r="G4330" s="77">
        <v>0</v>
      </c>
      <c r="H4330" s="77">
        <v>0</v>
      </c>
      <c r="J4330" s="77">
        <f t="shared" si="161"/>
        <v>2.5099999999999998</v>
      </c>
      <c r="K4330" s="103">
        <v>3.09</v>
      </c>
      <c r="L4330" s="104">
        <v>1.53</v>
      </c>
      <c r="M4330" s="105">
        <v>0</v>
      </c>
      <c r="N4330" s="76">
        <f t="shared" si="159"/>
        <v>-221.12</v>
      </c>
    </row>
    <row r="4331" spans="1:14" x14ac:dyDescent="0.25">
      <c r="B4331" s="99" t="s">
        <v>73</v>
      </c>
      <c r="C4331" s="124"/>
      <c r="D4331" s="125"/>
      <c r="E4331" s="125"/>
      <c r="F4331" s="117">
        <f t="shared" ref="F4331:M4331" si="162">SUM(F3964:F4330)</f>
        <v>1203.7749999999996</v>
      </c>
      <c r="G4331" s="117">
        <f t="shared" si="162"/>
        <v>0</v>
      </c>
      <c r="H4331" s="117">
        <f t="shared" si="162"/>
        <v>0</v>
      </c>
      <c r="I4331" s="117"/>
      <c r="J4331" s="117">
        <f t="shared" si="162"/>
        <v>1203.7749999999996</v>
      </c>
      <c r="K4331" s="118">
        <f t="shared" si="162"/>
        <v>1177.2100000000003</v>
      </c>
      <c r="L4331" s="119">
        <f t="shared" si="162"/>
        <v>566.30700000000024</v>
      </c>
      <c r="M4331" s="120">
        <f t="shared" si="162"/>
        <v>1295.7700000000002</v>
      </c>
      <c r="N4331" s="76">
        <f t="shared" si="159"/>
        <v>1432.9849999999997</v>
      </c>
    </row>
    <row r="4332" spans="1:14" x14ac:dyDescent="0.25">
      <c r="A4332" s="100">
        <v>3289</v>
      </c>
      <c r="B4332" s="107">
        <v>36892</v>
      </c>
      <c r="C4332" s="101">
        <v>407.62</v>
      </c>
      <c r="D4332" s="102">
        <v>229.21</v>
      </c>
      <c r="E4332" s="102">
        <f>(D4332/722)*100</f>
        <v>31.746537396121884</v>
      </c>
      <c r="F4332" s="77">
        <v>2.6</v>
      </c>
      <c r="G4332" s="77">
        <v>0</v>
      </c>
      <c r="H4332" s="77">
        <v>0</v>
      </c>
      <c r="J4332" s="77">
        <f t="shared" ref="J4332:J4395" si="163">SUM(F4332:H4332)</f>
        <v>2.6</v>
      </c>
      <c r="K4332" s="103">
        <v>3.22</v>
      </c>
      <c r="L4332" s="104">
        <v>1.53</v>
      </c>
      <c r="M4332" s="105">
        <v>0</v>
      </c>
      <c r="N4332" s="76">
        <f t="shared" si="159"/>
        <v>4.4400000000000031</v>
      </c>
    </row>
    <row r="4333" spans="1:14" x14ac:dyDescent="0.25">
      <c r="A4333" s="100">
        <v>3290</v>
      </c>
      <c r="B4333" s="107">
        <v>36893</v>
      </c>
      <c r="C4333" s="101">
        <v>407.71</v>
      </c>
      <c r="D4333" s="102">
        <v>231.05</v>
      </c>
      <c r="E4333" s="102">
        <f t="shared" ref="E4333:E4396" si="164">(D4333/722)*100</f>
        <v>32.001385041551252</v>
      </c>
      <c r="F4333" s="77">
        <v>3.85</v>
      </c>
      <c r="G4333" s="77">
        <v>0</v>
      </c>
      <c r="H4333" s="77">
        <v>0</v>
      </c>
      <c r="J4333" s="77">
        <f t="shared" si="163"/>
        <v>3.85</v>
      </c>
      <c r="K4333" s="103">
        <v>3.12</v>
      </c>
      <c r="L4333" s="104">
        <v>2.08</v>
      </c>
      <c r="M4333" s="105">
        <v>0</v>
      </c>
      <c r="N4333" s="76">
        <f t="shared" si="159"/>
        <v>-2.930000000000001</v>
      </c>
    </row>
    <row r="4334" spans="1:14" x14ac:dyDescent="0.25">
      <c r="A4334" s="100">
        <v>3291</v>
      </c>
      <c r="B4334" s="107">
        <v>36894</v>
      </c>
      <c r="C4334" s="101">
        <v>407.63</v>
      </c>
      <c r="D4334" s="102">
        <v>224.27</v>
      </c>
      <c r="E4334" s="102">
        <f t="shared" si="164"/>
        <v>31.062326869806096</v>
      </c>
      <c r="F4334" s="77">
        <v>3.42</v>
      </c>
      <c r="G4334" s="77">
        <v>0</v>
      </c>
      <c r="H4334" s="77">
        <v>0</v>
      </c>
      <c r="J4334" s="77">
        <f t="shared" si="163"/>
        <v>3.42</v>
      </c>
      <c r="K4334" s="103">
        <v>3.51</v>
      </c>
      <c r="L4334" s="104">
        <v>1.89</v>
      </c>
      <c r="M4334" s="105">
        <v>6</v>
      </c>
      <c r="N4334" s="76">
        <f t="shared" si="159"/>
        <v>3.5100000000000033</v>
      </c>
    </row>
    <row r="4335" spans="1:14" x14ac:dyDescent="0.25">
      <c r="A4335" s="100">
        <v>3292</v>
      </c>
      <c r="B4335" s="107">
        <v>36895</v>
      </c>
      <c r="C4335" s="101">
        <v>407.64</v>
      </c>
      <c r="D4335" s="102">
        <v>224.36</v>
      </c>
      <c r="E4335" s="102">
        <f t="shared" si="164"/>
        <v>31.074792243767313</v>
      </c>
      <c r="F4335" s="77">
        <v>4.08</v>
      </c>
      <c r="G4335" s="77">
        <v>0</v>
      </c>
      <c r="H4335" s="77">
        <v>0</v>
      </c>
      <c r="J4335" s="77">
        <f t="shared" si="163"/>
        <v>4.08</v>
      </c>
      <c r="K4335" s="103">
        <v>6.02</v>
      </c>
      <c r="L4335" s="104">
        <v>1.1499999999999999</v>
      </c>
      <c r="M4335" s="105">
        <v>0</v>
      </c>
      <c r="N4335" s="76">
        <f t="shared" si="159"/>
        <v>6.1699999999999751</v>
      </c>
    </row>
    <row r="4336" spans="1:14" x14ac:dyDescent="0.25">
      <c r="A4336" s="100">
        <v>3293</v>
      </c>
      <c r="B4336" s="107">
        <v>36896</v>
      </c>
      <c r="C4336" s="101">
        <v>407.84</v>
      </c>
      <c r="D4336" s="102">
        <v>226.45</v>
      </c>
      <c r="E4336" s="102">
        <f t="shared" si="164"/>
        <v>31.364265927977836</v>
      </c>
      <c r="F4336" s="77">
        <v>3.37</v>
      </c>
      <c r="G4336" s="77">
        <v>0</v>
      </c>
      <c r="H4336" s="77">
        <v>0</v>
      </c>
      <c r="J4336" s="77">
        <f t="shared" si="163"/>
        <v>3.37</v>
      </c>
      <c r="K4336" s="103">
        <v>3.17</v>
      </c>
      <c r="L4336" s="104">
        <v>1.91</v>
      </c>
      <c r="M4336" s="105">
        <v>0</v>
      </c>
      <c r="N4336" s="76">
        <f t="shared" si="159"/>
        <v>3.0700000000000172</v>
      </c>
    </row>
    <row r="4337" spans="1:14" x14ac:dyDescent="0.25">
      <c r="A4337" s="100">
        <v>3294</v>
      </c>
      <c r="B4337" s="107">
        <v>36897</v>
      </c>
      <c r="C4337" s="101">
        <v>407.82</v>
      </c>
      <c r="D4337" s="102">
        <v>226.15</v>
      </c>
      <c r="E4337" s="102">
        <f t="shared" si="164"/>
        <v>31.322714681440445</v>
      </c>
      <c r="F4337" s="77">
        <v>3.1</v>
      </c>
      <c r="G4337" s="77">
        <v>0</v>
      </c>
      <c r="H4337" s="77">
        <v>0</v>
      </c>
      <c r="J4337" s="77">
        <f t="shared" si="163"/>
        <v>3.1</v>
      </c>
      <c r="K4337" s="103">
        <v>1.07</v>
      </c>
      <c r="L4337" s="104">
        <v>1.67</v>
      </c>
      <c r="M4337" s="105">
        <v>0</v>
      </c>
      <c r="N4337" s="76">
        <f t="shared" si="159"/>
        <v>1.069999999999999</v>
      </c>
    </row>
    <row r="4338" spans="1:14" x14ac:dyDescent="0.25">
      <c r="A4338" s="100">
        <v>3295</v>
      </c>
      <c r="B4338" s="107">
        <v>36898</v>
      </c>
      <c r="C4338" s="101">
        <v>407.61</v>
      </c>
      <c r="D4338" s="102">
        <v>224.12</v>
      </c>
      <c r="E4338" s="102">
        <f t="shared" si="164"/>
        <v>31.041551246537395</v>
      </c>
      <c r="F4338" s="77">
        <v>3.06</v>
      </c>
      <c r="G4338" s="77">
        <v>0</v>
      </c>
      <c r="H4338" s="77">
        <v>0</v>
      </c>
      <c r="J4338" s="77">
        <f t="shared" si="163"/>
        <v>3.06</v>
      </c>
      <c r="K4338" s="103">
        <v>1.99</v>
      </c>
      <c r="L4338" s="104">
        <v>1.51</v>
      </c>
      <c r="M4338" s="105">
        <v>0</v>
      </c>
      <c r="N4338" s="76">
        <f t="shared" si="159"/>
        <v>1.9900000000000069</v>
      </c>
    </row>
    <row r="4339" spans="1:14" x14ac:dyDescent="0.25">
      <c r="A4339" s="100">
        <v>3296</v>
      </c>
      <c r="B4339" s="107">
        <v>36899</v>
      </c>
      <c r="C4339" s="101">
        <v>407.5</v>
      </c>
      <c r="D4339" s="102">
        <v>223.05</v>
      </c>
      <c r="E4339" s="102">
        <f t="shared" si="164"/>
        <v>30.893351800554019</v>
      </c>
      <c r="F4339" s="77">
        <v>4.97</v>
      </c>
      <c r="G4339" s="77">
        <v>0</v>
      </c>
      <c r="H4339" s="77">
        <v>0</v>
      </c>
      <c r="J4339" s="77">
        <f t="shared" si="163"/>
        <v>4.97</v>
      </c>
      <c r="K4339" s="103">
        <v>-0.1</v>
      </c>
      <c r="L4339" s="104">
        <v>2.4500000000000002</v>
      </c>
      <c r="M4339" s="105">
        <v>0</v>
      </c>
      <c r="N4339" s="76">
        <f t="shared" si="159"/>
        <v>-0.1500000000000048</v>
      </c>
    </row>
    <row r="4340" spans="1:14" x14ac:dyDescent="0.25">
      <c r="A4340" s="100">
        <v>3297</v>
      </c>
      <c r="B4340" s="107">
        <v>36900</v>
      </c>
      <c r="C4340" s="101">
        <v>406.97</v>
      </c>
      <c r="D4340" s="102">
        <v>217.93</v>
      </c>
      <c r="E4340" s="102">
        <f t="shared" si="164"/>
        <v>30.184210526315791</v>
      </c>
      <c r="F4340" s="77">
        <v>3.7</v>
      </c>
      <c r="G4340" s="77">
        <v>0</v>
      </c>
      <c r="H4340" s="77">
        <v>0</v>
      </c>
      <c r="J4340" s="77">
        <f t="shared" si="163"/>
        <v>3.7</v>
      </c>
      <c r="K4340" s="103">
        <v>0.36</v>
      </c>
      <c r="L4340" s="104">
        <v>1.97</v>
      </c>
      <c r="M4340" s="105">
        <v>0</v>
      </c>
      <c r="N4340" s="76">
        <f t="shared" si="159"/>
        <v>0.35999999999999677</v>
      </c>
    </row>
    <row r="4341" spans="1:14" x14ac:dyDescent="0.25">
      <c r="A4341" s="100">
        <v>3298</v>
      </c>
      <c r="B4341" s="107">
        <v>36901</v>
      </c>
      <c r="C4341" s="101">
        <v>406.61</v>
      </c>
      <c r="D4341" s="102">
        <v>214.59</v>
      </c>
      <c r="E4341" s="102">
        <f t="shared" si="164"/>
        <v>29.721606648199444</v>
      </c>
      <c r="F4341" s="77">
        <v>4.91</v>
      </c>
      <c r="G4341" s="77">
        <v>0</v>
      </c>
      <c r="H4341" s="77">
        <v>0</v>
      </c>
      <c r="J4341" s="77">
        <f t="shared" si="163"/>
        <v>4.91</v>
      </c>
      <c r="K4341" s="103">
        <v>0.4</v>
      </c>
      <c r="L4341" s="104">
        <v>2.61</v>
      </c>
      <c r="M4341" s="105">
        <v>14.6</v>
      </c>
      <c r="N4341" s="76">
        <f t="shared" si="159"/>
        <v>0.40000000000000924</v>
      </c>
    </row>
    <row r="4342" spans="1:14" x14ac:dyDescent="0.25">
      <c r="A4342" s="100">
        <v>3299</v>
      </c>
      <c r="B4342" s="107">
        <v>36902</v>
      </c>
      <c r="C4342" s="101">
        <v>406.12</v>
      </c>
      <c r="D4342" s="102">
        <v>210.08</v>
      </c>
      <c r="E4342" s="102">
        <f t="shared" si="164"/>
        <v>29.096952908587259</v>
      </c>
      <c r="F4342" s="77">
        <v>4.67</v>
      </c>
      <c r="G4342" s="77">
        <v>0</v>
      </c>
      <c r="H4342" s="77">
        <v>0</v>
      </c>
      <c r="J4342" s="77">
        <f t="shared" si="163"/>
        <v>4.67</v>
      </c>
      <c r="K4342" s="103">
        <v>1.35</v>
      </c>
      <c r="L4342" s="104">
        <v>2.37</v>
      </c>
      <c r="M4342" s="105">
        <v>0.05</v>
      </c>
      <c r="N4342" s="76">
        <f t="shared" si="159"/>
        <v>1.3699999999999886</v>
      </c>
    </row>
    <row r="4343" spans="1:14" x14ac:dyDescent="0.25">
      <c r="A4343" s="100">
        <v>3300</v>
      </c>
      <c r="B4343" s="107">
        <v>36903</v>
      </c>
      <c r="C4343" s="101">
        <v>405.75</v>
      </c>
      <c r="D4343" s="102">
        <v>206.78</v>
      </c>
      <c r="E4343" s="102">
        <f t="shared" si="164"/>
        <v>28.639889196675899</v>
      </c>
      <c r="F4343" s="77">
        <v>5.21</v>
      </c>
      <c r="G4343" s="77">
        <v>0</v>
      </c>
      <c r="H4343" s="77">
        <v>0</v>
      </c>
      <c r="J4343" s="77">
        <f t="shared" si="163"/>
        <v>5.21</v>
      </c>
      <c r="K4343" s="103">
        <v>1.45</v>
      </c>
      <c r="L4343" s="104">
        <v>2.34</v>
      </c>
      <c r="M4343" s="105">
        <v>4.8</v>
      </c>
      <c r="N4343" s="76">
        <f t="shared" si="159"/>
        <v>2.4500000000000091</v>
      </c>
    </row>
    <row r="4344" spans="1:14" x14ac:dyDescent="0.25">
      <c r="A4344" s="100">
        <v>3301</v>
      </c>
      <c r="B4344" s="107">
        <v>36904</v>
      </c>
      <c r="C4344" s="101">
        <v>405.44</v>
      </c>
      <c r="D4344" s="102">
        <v>204.02</v>
      </c>
      <c r="E4344" s="102">
        <f t="shared" si="164"/>
        <v>28.257617728531859</v>
      </c>
      <c r="F4344" s="77">
        <v>2.61</v>
      </c>
      <c r="G4344" s="77">
        <v>0</v>
      </c>
      <c r="H4344" s="77">
        <v>0</v>
      </c>
      <c r="J4344" s="77">
        <f t="shared" si="163"/>
        <v>2.61</v>
      </c>
      <c r="K4344" s="103">
        <v>1.81</v>
      </c>
      <c r="L4344" s="104">
        <v>1.53</v>
      </c>
      <c r="M4344" s="105">
        <v>0</v>
      </c>
      <c r="N4344" s="76">
        <f t="shared" si="159"/>
        <v>1.9099999999999828</v>
      </c>
    </row>
    <row r="4345" spans="1:14" x14ac:dyDescent="0.25">
      <c r="A4345" s="100">
        <v>3302</v>
      </c>
      <c r="B4345" s="107">
        <v>36905</v>
      </c>
      <c r="C4345" s="101">
        <v>405.35</v>
      </c>
      <c r="D4345" s="102">
        <v>203.32</v>
      </c>
      <c r="E4345" s="102">
        <f t="shared" si="164"/>
        <v>28.160664819944596</v>
      </c>
      <c r="F4345" s="77">
        <v>3.25</v>
      </c>
      <c r="G4345" s="77">
        <v>0</v>
      </c>
      <c r="H4345" s="77">
        <v>0</v>
      </c>
      <c r="J4345" s="77">
        <f t="shared" si="163"/>
        <v>3.25</v>
      </c>
      <c r="K4345" s="103">
        <v>1.38</v>
      </c>
      <c r="L4345" s="104">
        <v>1.84</v>
      </c>
      <c r="M4345" s="105">
        <v>0</v>
      </c>
      <c r="N4345" s="76">
        <f t="shared" si="159"/>
        <v>1.2800000000000011</v>
      </c>
    </row>
    <row r="4346" spans="1:14" x14ac:dyDescent="0.25">
      <c r="A4346" s="100">
        <v>3303</v>
      </c>
      <c r="B4346" s="107">
        <v>36906</v>
      </c>
      <c r="C4346" s="101">
        <v>405.14</v>
      </c>
      <c r="D4346" s="102">
        <v>201.35</v>
      </c>
      <c r="E4346" s="102">
        <f t="shared" si="164"/>
        <v>27.887811634349031</v>
      </c>
      <c r="F4346" s="77">
        <v>3.12</v>
      </c>
      <c r="G4346" s="77">
        <v>0</v>
      </c>
      <c r="H4346" s="77">
        <v>0</v>
      </c>
      <c r="J4346" s="77">
        <f t="shared" si="163"/>
        <v>3.12</v>
      </c>
      <c r="K4346" s="103">
        <v>3.74</v>
      </c>
      <c r="L4346" s="104">
        <v>1.84</v>
      </c>
      <c r="M4346" s="105">
        <v>0</v>
      </c>
      <c r="N4346" s="76">
        <f t="shared" si="159"/>
        <v>3.7400000000000047</v>
      </c>
    </row>
    <row r="4347" spans="1:14" x14ac:dyDescent="0.25">
      <c r="A4347" s="100">
        <v>3304</v>
      </c>
      <c r="B4347" s="107">
        <v>36907</v>
      </c>
      <c r="C4347" s="101">
        <v>405.21</v>
      </c>
      <c r="D4347" s="102">
        <v>201.97</v>
      </c>
      <c r="E4347" s="102">
        <f t="shared" si="164"/>
        <v>27.973684210526319</v>
      </c>
      <c r="F4347" s="77">
        <v>4.04</v>
      </c>
      <c r="G4347" s="77">
        <v>0</v>
      </c>
      <c r="H4347" s="77">
        <v>0</v>
      </c>
      <c r="J4347" s="77">
        <f t="shared" si="163"/>
        <v>4.04</v>
      </c>
      <c r="K4347" s="103">
        <v>0.91</v>
      </c>
      <c r="L4347" s="104">
        <v>2.2400000000000002</v>
      </c>
      <c r="M4347" s="105">
        <v>0</v>
      </c>
      <c r="N4347" s="76">
        <f t="shared" si="159"/>
        <v>0.91000000000000458</v>
      </c>
    </row>
    <row r="4348" spans="1:14" x14ac:dyDescent="0.25">
      <c r="A4348" s="100">
        <v>3305</v>
      </c>
      <c r="B4348" s="107">
        <v>36908</v>
      </c>
      <c r="C4348" s="101">
        <v>404.85</v>
      </c>
      <c r="D4348" s="102">
        <v>198.84</v>
      </c>
      <c r="E4348" s="102">
        <f t="shared" si="164"/>
        <v>27.54016620498615</v>
      </c>
      <c r="F4348" s="77">
        <v>4.83</v>
      </c>
      <c r="G4348" s="77">
        <v>0</v>
      </c>
      <c r="H4348" s="77">
        <v>0</v>
      </c>
      <c r="J4348" s="77">
        <f t="shared" si="163"/>
        <v>4.83</v>
      </c>
      <c r="K4348" s="103">
        <v>-0.88</v>
      </c>
      <c r="L4348" s="104">
        <v>2.54</v>
      </c>
      <c r="M4348" s="105">
        <v>13.8</v>
      </c>
      <c r="N4348" s="76">
        <f t="shared" si="159"/>
        <v>-0.87000000000001698</v>
      </c>
    </row>
    <row r="4349" spans="1:14" x14ac:dyDescent="0.25">
      <c r="A4349" s="100">
        <v>3306</v>
      </c>
      <c r="B4349" s="107">
        <v>36909</v>
      </c>
      <c r="C4349" s="101">
        <v>404.18</v>
      </c>
      <c r="D4349" s="102">
        <v>193.14</v>
      </c>
      <c r="E4349" s="102">
        <f t="shared" si="164"/>
        <v>26.750692520775623</v>
      </c>
      <c r="F4349" s="77">
        <v>5.54</v>
      </c>
      <c r="G4349" s="77">
        <v>0</v>
      </c>
      <c r="H4349" s="77">
        <v>0</v>
      </c>
      <c r="J4349" s="77">
        <f t="shared" si="163"/>
        <v>5.54</v>
      </c>
      <c r="K4349" s="103">
        <v>4.1100000000000003</v>
      </c>
      <c r="L4349" s="104">
        <v>2.71</v>
      </c>
      <c r="M4349" s="105">
        <v>18.7</v>
      </c>
      <c r="N4349" s="76">
        <f t="shared" si="159"/>
        <v>4.1800000000000148</v>
      </c>
    </row>
    <row r="4350" spans="1:14" x14ac:dyDescent="0.25">
      <c r="A4350" s="100">
        <v>3307</v>
      </c>
      <c r="B4350" s="107">
        <v>36910</v>
      </c>
      <c r="C4350" s="101">
        <v>404.01</v>
      </c>
      <c r="D4350" s="102">
        <v>191.78</v>
      </c>
      <c r="E4350" s="102">
        <f t="shared" si="164"/>
        <v>26.562326869806096</v>
      </c>
      <c r="F4350" s="77">
        <v>4.33</v>
      </c>
      <c r="G4350" s="77">
        <v>0</v>
      </c>
      <c r="H4350" s="77">
        <v>0</v>
      </c>
      <c r="J4350" s="77">
        <f t="shared" si="163"/>
        <v>4.33</v>
      </c>
      <c r="K4350" s="103">
        <v>4.59</v>
      </c>
      <c r="L4350" s="104">
        <v>2.25</v>
      </c>
      <c r="M4350" s="105">
        <v>5.2</v>
      </c>
      <c r="N4350" s="76">
        <f t="shared" si="159"/>
        <v>4.9500000000000046</v>
      </c>
    </row>
    <row r="4351" spans="1:14" x14ac:dyDescent="0.25">
      <c r="A4351" s="100">
        <v>3308</v>
      </c>
      <c r="B4351" s="107">
        <v>36911</v>
      </c>
      <c r="C4351" s="101">
        <v>404.4</v>
      </c>
      <c r="D4351" s="102">
        <v>192.4</v>
      </c>
      <c r="E4351" s="102">
        <f t="shared" si="164"/>
        <v>26.64819944598338</v>
      </c>
      <c r="F4351" s="77">
        <v>1.85</v>
      </c>
      <c r="G4351" s="77">
        <v>0</v>
      </c>
      <c r="H4351" s="77">
        <v>0</v>
      </c>
      <c r="J4351" s="77">
        <f t="shared" si="163"/>
        <v>1.85</v>
      </c>
      <c r="K4351" s="103">
        <v>2.1</v>
      </c>
      <c r="L4351" s="104">
        <v>1.26</v>
      </c>
      <c r="M4351" s="105">
        <v>0</v>
      </c>
      <c r="N4351" s="76">
        <f t="shared" si="159"/>
        <v>1.7399999999999864</v>
      </c>
    </row>
    <row r="4352" spans="1:14" x14ac:dyDescent="0.25">
      <c r="A4352" s="100">
        <v>3309</v>
      </c>
      <c r="B4352" s="107">
        <v>36912</v>
      </c>
      <c r="C4352" s="101">
        <v>404.7</v>
      </c>
      <c r="D4352" s="102">
        <v>192.29</v>
      </c>
      <c r="E4352" s="102">
        <f t="shared" si="164"/>
        <v>26.632963988919666</v>
      </c>
      <c r="F4352" s="77">
        <v>1.27</v>
      </c>
      <c r="G4352" s="77">
        <v>0</v>
      </c>
      <c r="H4352" s="77">
        <v>0</v>
      </c>
      <c r="J4352" s="77">
        <f t="shared" si="163"/>
        <v>1.27</v>
      </c>
      <c r="K4352" s="103">
        <v>1.35</v>
      </c>
      <c r="L4352" s="104">
        <v>1.41</v>
      </c>
      <c r="M4352" s="105">
        <v>6.6</v>
      </c>
      <c r="N4352" s="76">
        <f t="shared" si="159"/>
        <v>0.35000000000001252</v>
      </c>
    </row>
    <row r="4353" spans="1:14" x14ac:dyDescent="0.25">
      <c r="A4353" s="100">
        <v>3310</v>
      </c>
      <c r="B4353" s="107">
        <v>36913</v>
      </c>
      <c r="C4353" s="101">
        <v>403.96</v>
      </c>
      <c r="D4353" s="102">
        <v>191.37</v>
      </c>
      <c r="E4353" s="102">
        <f t="shared" si="164"/>
        <v>26.505540166204987</v>
      </c>
      <c r="F4353" s="77">
        <v>4.1900000000000004</v>
      </c>
      <c r="G4353" s="77">
        <v>0</v>
      </c>
      <c r="H4353" s="77">
        <v>0</v>
      </c>
      <c r="J4353" s="77">
        <f t="shared" si="163"/>
        <v>4.1900000000000004</v>
      </c>
      <c r="K4353" s="103">
        <v>1.49</v>
      </c>
      <c r="L4353" s="104">
        <v>2.15</v>
      </c>
      <c r="M4353" s="105">
        <v>9.6</v>
      </c>
      <c r="N4353" s="76">
        <f t="shared" si="159"/>
        <v>1.4599999999999822</v>
      </c>
    </row>
    <row r="4354" spans="1:14" x14ac:dyDescent="0.25">
      <c r="A4354" s="100">
        <v>3311</v>
      </c>
      <c r="B4354" s="107">
        <v>36914</v>
      </c>
      <c r="C4354" s="101">
        <v>403.63</v>
      </c>
      <c r="D4354" s="102">
        <v>188.64</v>
      </c>
      <c r="E4354" s="102">
        <f t="shared" si="164"/>
        <v>26.127423822714679</v>
      </c>
      <c r="F4354" s="77">
        <v>3.22</v>
      </c>
      <c r="G4354" s="77">
        <v>0</v>
      </c>
      <c r="H4354" s="77">
        <v>0</v>
      </c>
      <c r="J4354" s="77">
        <f t="shared" si="163"/>
        <v>3.22</v>
      </c>
      <c r="K4354" s="103">
        <v>1.85</v>
      </c>
      <c r="L4354" s="104">
        <v>1.67</v>
      </c>
      <c r="M4354" s="105">
        <v>0.8</v>
      </c>
      <c r="N4354" s="76">
        <f t="shared" si="159"/>
        <v>2.8500000000000241</v>
      </c>
    </row>
    <row r="4355" spans="1:14" x14ac:dyDescent="0.25">
      <c r="A4355" s="100">
        <v>3312</v>
      </c>
      <c r="B4355" s="107">
        <v>36915</v>
      </c>
      <c r="C4355" s="101">
        <v>403.46</v>
      </c>
      <c r="D4355" s="102">
        <v>188.27</v>
      </c>
      <c r="E4355" s="102">
        <f t="shared" si="164"/>
        <v>26.076177285318565</v>
      </c>
      <c r="F4355" s="77">
        <v>3.02</v>
      </c>
      <c r="G4355" s="77">
        <v>0</v>
      </c>
      <c r="H4355" s="77">
        <v>0</v>
      </c>
      <c r="J4355" s="77">
        <f t="shared" si="163"/>
        <v>3.02</v>
      </c>
      <c r="K4355" s="103">
        <v>1.71</v>
      </c>
      <c r="L4355" s="104">
        <v>1.71</v>
      </c>
      <c r="M4355" s="105">
        <v>1.9</v>
      </c>
      <c r="N4355" s="76">
        <f t="shared" si="159"/>
        <v>0.70999999999999774</v>
      </c>
    </row>
    <row r="4356" spans="1:14" x14ac:dyDescent="0.25">
      <c r="A4356" s="100">
        <v>3313</v>
      </c>
      <c r="B4356" s="107">
        <v>36916</v>
      </c>
      <c r="C4356" s="101">
        <v>403.3</v>
      </c>
      <c r="D4356" s="102">
        <v>185.96</v>
      </c>
      <c r="E4356" s="102">
        <f t="shared" si="164"/>
        <v>25.756232686980614</v>
      </c>
      <c r="F4356" s="77">
        <v>5.23</v>
      </c>
      <c r="G4356" s="77">
        <v>0</v>
      </c>
      <c r="H4356" s="77">
        <v>0</v>
      </c>
      <c r="J4356" s="77">
        <f t="shared" si="163"/>
        <v>5.23</v>
      </c>
      <c r="K4356" s="103">
        <v>1.41</v>
      </c>
      <c r="L4356" s="104">
        <v>2.75</v>
      </c>
      <c r="M4356" s="105">
        <v>0.3</v>
      </c>
      <c r="N4356" s="76">
        <f t="shared" si="159"/>
        <v>1.350000000000005</v>
      </c>
    </row>
    <row r="4357" spans="1:14" x14ac:dyDescent="0.25">
      <c r="A4357" s="100">
        <v>3314</v>
      </c>
      <c r="B4357" s="107">
        <v>36917</v>
      </c>
      <c r="C4357" s="101">
        <v>402.81</v>
      </c>
      <c r="D4357" s="102">
        <v>182.08</v>
      </c>
      <c r="E4357" s="102">
        <f t="shared" si="164"/>
        <v>25.218836565096954</v>
      </c>
      <c r="F4357" s="77">
        <v>4.38</v>
      </c>
      <c r="G4357" s="77">
        <v>0</v>
      </c>
      <c r="H4357" s="77">
        <v>0</v>
      </c>
      <c r="J4357" s="77">
        <f t="shared" si="163"/>
        <v>4.38</v>
      </c>
      <c r="K4357" s="103">
        <v>2.38</v>
      </c>
      <c r="L4357" s="104">
        <v>2.34</v>
      </c>
      <c r="M4357" s="105">
        <v>13.3</v>
      </c>
      <c r="N4357" s="76">
        <f t="shared" si="159"/>
        <v>2.410000000000001</v>
      </c>
    </row>
    <row r="4358" spans="1:14" x14ac:dyDescent="0.25">
      <c r="A4358" s="100">
        <v>3315</v>
      </c>
      <c r="B4358" s="107">
        <v>36918</v>
      </c>
      <c r="C4358" s="101">
        <v>402.56</v>
      </c>
      <c r="D4358" s="102">
        <v>180.11</v>
      </c>
      <c r="E4358" s="102">
        <f t="shared" si="164"/>
        <v>24.945983379501389</v>
      </c>
      <c r="F4358" s="77">
        <v>2.97</v>
      </c>
      <c r="G4358" s="77">
        <v>0</v>
      </c>
      <c r="H4358" s="77">
        <v>0</v>
      </c>
      <c r="J4358" s="77">
        <f t="shared" si="163"/>
        <v>2.97</v>
      </c>
      <c r="K4358" s="103">
        <v>0.11</v>
      </c>
      <c r="L4358" s="104">
        <v>1.74</v>
      </c>
      <c r="M4358" s="105">
        <v>0</v>
      </c>
      <c r="N4358" s="76">
        <f t="shared" si="159"/>
        <v>-0.11000000000001231</v>
      </c>
    </row>
    <row r="4359" spans="1:14" x14ac:dyDescent="0.25">
      <c r="A4359" s="100">
        <v>3316</v>
      </c>
      <c r="B4359" s="107">
        <v>36919</v>
      </c>
      <c r="C4359" s="101">
        <v>402.16</v>
      </c>
      <c r="D4359" s="102">
        <v>177.03</v>
      </c>
      <c r="E4359" s="102">
        <f t="shared" si="164"/>
        <v>24.519390581717452</v>
      </c>
      <c r="F4359" s="77">
        <v>1.62</v>
      </c>
      <c r="G4359" s="77">
        <v>0</v>
      </c>
      <c r="H4359" s="77">
        <v>0</v>
      </c>
      <c r="J4359" s="77">
        <f t="shared" si="163"/>
        <v>1.62</v>
      </c>
      <c r="K4359" s="103">
        <v>24.64</v>
      </c>
      <c r="L4359" s="104">
        <v>0.94</v>
      </c>
      <c r="M4359" s="105">
        <v>0</v>
      </c>
      <c r="N4359" s="76">
        <f t="shared" si="159"/>
        <v>24.689999999999994</v>
      </c>
    </row>
    <row r="4360" spans="1:14" x14ac:dyDescent="0.25">
      <c r="A4360" s="100">
        <v>3317</v>
      </c>
      <c r="B4360" s="107">
        <v>36920</v>
      </c>
      <c r="C4360" s="101">
        <v>405</v>
      </c>
      <c r="D4360" s="102">
        <v>200.1</v>
      </c>
      <c r="E4360" s="102">
        <f t="shared" si="164"/>
        <v>27.714681440443211</v>
      </c>
      <c r="F4360" s="77">
        <v>3.07</v>
      </c>
      <c r="G4360" s="77">
        <v>0</v>
      </c>
      <c r="H4360" s="77">
        <v>0</v>
      </c>
      <c r="J4360" s="77">
        <f t="shared" si="163"/>
        <v>3.07</v>
      </c>
      <c r="K4360" s="103">
        <v>21.17</v>
      </c>
      <c r="L4360" s="104">
        <v>1.56</v>
      </c>
      <c r="M4360" s="105">
        <v>108.4</v>
      </c>
      <c r="N4360" s="76">
        <f t="shared" ref="N4360:N4423" si="165">+D4361-D4360+J4360</f>
        <v>21.169999999999995</v>
      </c>
    </row>
    <row r="4361" spans="1:14" x14ac:dyDescent="0.25">
      <c r="A4361" s="100">
        <v>3318</v>
      </c>
      <c r="B4361" s="107">
        <v>36921</v>
      </c>
      <c r="C4361" s="101">
        <v>407</v>
      </c>
      <c r="D4361" s="102">
        <v>218.2</v>
      </c>
      <c r="E4361" s="102">
        <f t="shared" si="164"/>
        <v>30.221606648199444</v>
      </c>
      <c r="F4361" s="77">
        <v>2.29</v>
      </c>
      <c r="G4361" s="77">
        <v>0</v>
      </c>
      <c r="H4361" s="77">
        <v>0</v>
      </c>
      <c r="J4361" s="77">
        <f t="shared" si="163"/>
        <v>2.29</v>
      </c>
      <c r="K4361" s="103">
        <v>11.9</v>
      </c>
      <c r="L4361" s="104">
        <v>1.3</v>
      </c>
      <c r="M4361" s="105">
        <v>2.5</v>
      </c>
      <c r="N4361" s="76">
        <f t="shared" si="165"/>
        <v>11.990000000000016</v>
      </c>
    </row>
    <row r="4362" spans="1:14" x14ac:dyDescent="0.25">
      <c r="A4362" s="100">
        <v>3319</v>
      </c>
      <c r="B4362" s="107">
        <v>36922</v>
      </c>
      <c r="C4362" s="101">
        <v>408</v>
      </c>
      <c r="D4362" s="102">
        <v>227.9</v>
      </c>
      <c r="E4362" s="102">
        <f t="shared" si="164"/>
        <v>31.56509695290859</v>
      </c>
      <c r="F4362" s="77">
        <v>3.45</v>
      </c>
      <c r="G4362" s="77">
        <v>0</v>
      </c>
      <c r="H4362" s="77">
        <v>0</v>
      </c>
      <c r="J4362" s="77">
        <f t="shared" si="163"/>
        <v>3.45</v>
      </c>
      <c r="K4362" s="103">
        <v>2</v>
      </c>
      <c r="L4362" s="104">
        <v>1.8</v>
      </c>
      <c r="M4362" s="105">
        <v>2.5</v>
      </c>
      <c r="N4362" s="76">
        <f t="shared" si="165"/>
        <v>1.9999999999999831</v>
      </c>
    </row>
    <row r="4363" spans="1:14" x14ac:dyDescent="0.25">
      <c r="A4363" s="100">
        <v>3320</v>
      </c>
      <c r="B4363" s="107">
        <v>36923</v>
      </c>
      <c r="C4363" s="101">
        <v>407.85</v>
      </c>
      <c r="D4363" s="102">
        <v>226.45</v>
      </c>
      <c r="E4363" s="102">
        <f t="shared" si="164"/>
        <v>31.364265927977836</v>
      </c>
      <c r="F4363" s="77">
        <v>3.42</v>
      </c>
      <c r="G4363" s="77">
        <v>0</v>
      </c>
      <c r="H4363" s="77">
        <v>0</v>
      </c>
      <c r="J4363" s="77">
        <f t="shared" si="163"/>
        <v>3.42</v>
      </c>
      <c r="K4363" s="103">
        <v>5.57</v>
      </c>
      <c r="L4363" s="104">
        <v>1.78</v>
      </c>
      <c r="M4363" s="105">
        <v>14.2</v>
      </c>
      <c r="N4363" s="76">
        <f t="shared" si="165"/>
        <v>4.5700000000000056</v>
      </c>
    </row>
    <row r="4364" spans="1:14" x14ac:dyDescent="0.25">
      <c r="A4364" s="100">
        <v>3321</v>
      </c>
      <c r="B4364" s="107">
        <v>36924</v>
      </c>
      <c r="C4364" s="101">
        <v>408.07</v>
      </c>
      <c r="D4364" s="102">
        <v>227.6</v>
      </c>
      <c r="E4364" s="102">
        <f t="shared" si="164"/>
        <v>31.523545706371191</v>
      </c>
      <c r="F4364" s="77">
        <v>3.25</v>
      </c>
      <c r="G4364" s="77">
        <v>0</v>
      </c>
      <c r="H4364" s="77">
        <v>0</v>
      </c>
      <c r="J4364" s="77">
        <f t="shared" si="163"/>
        <v>3.25</v>
      </c>
      <c r="K4364" s="103">
        <v>6.45</v>
      </c>
      <c r="L4364" s="104">
        <v>1.64</v>
      </c>
      <c r="M4364" s="105">
        <v>0</v>
      </c>
      <c r="N4364" s="76">
        <f t="shared" si="165"/>
        <v>7.4500000000000171</v>
      </c>
    </row>
    <row r="4365" spans="1:14" x14ac:dyDescent="0.25">
      <c r="A4365" s="100">
        <v>3322</v>
      </c>
      <c r="B4365" s="107">
        <v>36925</v>
      </c>
      <c r="C4365" s="101">
        <v>408.4</v>
      </c>
      <c r="D4365" s="102">
        <v>231.8</v>
      </c>
      <c r="E4365" s="102">
        <f t="shared" si="164"/>
        <v>32.10526315789474</v>
      </c>
      <c r="F4365" s="77">
        <v>2.59</v>
      </c>
      <c r="G4365" s="77">
        <v>0</v>
      </c>
      <c r="H4365" s="77">
        <v>0</v>
      </c>
      <c r="J4365" s="77">
        <f t="shared" si="163"/>
        <v>2.59</v>
      </c>
      <c r="K4365" s="103">
        <v>9.19</v>
      </c>
      <c r="L4365" s="104">
        <v>1.45</v>
      </c>
      <c r="M4365" s="105">
        <v>18.5</v>
      </c>
      <c r="N4365" s="76">
        <f t="shared" si="165"/>
        <v>9.1899999999999942</v>
      </c>
    </row>
    <row r="4366" spans="1:14" x14ac:dyDescent="0.25">
      <c r="A4366" s="100">
        <v>3323</v>
      </c>
      <c r="B4366" s="107">
        <v>36926</v>
      </c>
      <c r="C4366" s="101">
        <v>409.05</v>
      </c>
      <c r="D4366" s="102">
        <v>238.4</v>
      </c>
      <c r="E4366" s="102">
        <f t="shared" si="164"/>
        <v>33.019390581717452</v>
      </c>
      <c r="F4366" s="77">
        <v>2.34</v>
      </c>
      <c r="G4366" s="77">
        <v>0</v>
      </c>
      <c r="H4366" s="77">
        <v>0</v>
      </c>
      <c r="J4366" s="77">
        <f t="shared" si="163"/>
        <v>2.34</v>
      </c>
      <c r="K4366" s="103">
        <v>12.44</v>
      </c>
      <c r="L4366" s="104">
        <v>1.39</v>
      </c>
      <c r="M4366" s="105">
        <v>32.5</v>
      </c>
      <c r="N4366" s="76">
        <f t="shared" si="165"/>
        <v>12.439999999999994</v>
      </c>
    </row>
    <row r="4367" spans="1:14" x14ac:dyDescent="0.25">
      <c r="A4367" s="100">
        <v>3324</v>
      </c>
      <c r="B4367" s="107">
        <v>36927</v>
      </c>
      <c r="C4367" s="101">
        <v>410.02</v>
      </c>
      <c r="D4367" s="102">
        <v>248.5</v>
      </c>
      <c r="E4367" s="102">
        <f t="shared" si="164"/>
        <v>34.418282548476455</v>
      </c>
      <c r="F4367" s="77">
        <v>3.24</v>
      </c>
      <c r="G4367" s="77">
        <v>0</v>
      </c>
      <c r="H4367" s="77">
        <v>0</v>
      </c>
      <c r="J4367" s="77">
        <f t="shared" si="163"/>
        <v>3.24</v>
      </c>
      <c r="K4367" s="103">
        <v>17.04</v>
      </c>
      <c r="L4367" s="104">
        <v>1.71</v>
      </c>
      <c r="M4367" s="105">
        <v>0</v>
      </c>
      <c r="N4367" s="76">
        <f t="shared" si="165"/>
        <v>17.040000000000013</v>
      </c>
    </row>
    <row r="4368" spans="1:14" x14ac:dyDescent="0.25">
      <c r="A4368" s="100">
        <v>3325</v>
      </c>
      <c r="B4368" s="107">
        <v>36928</v>
      </c>
      <c r="C4368" s="101">
        <v>411.3</v>
      </c>
      <c r="D4368" s="102">
        <v>262.3</v>
      </c>
      <c r="E4368" s="102">
        <f t="shared" si="164"/>
        <v>36.329639889196677</v>
      </c>
      <c r="F4368" s="77">
        <v>2.29</v>
      </c>
      <c r="G4368" s="77">
        <v>0</v>
      </c>
      <c r="H4368" s="77">
        <v>0</v>
      </c>
      <c r="J4368" s="77">
        <f t="shared" si="163"/>
        <v>2.29</v>
      </c>
      <c r="K4368" s="103">
        <v>-1.01</v>
      </c>
      <c r="L4368" s="104">
        <v>1.36</v>
      </c>
      <c r="M4368" s="105">
        <v>0</v>
      </c>
      <c r="N4368" s="76">
        <f t="shared" si="165"/>
        <v>-1.0100000000000113</v>
      </c>
    </row>
    <row r="4369" spans="1:14" x14ac:dyDescent="0.25">
      <c r="A4369" s="100">
        <v>3326</v>
      </c>
      <c r="B4369" s="107">
        <v>36929</v>
      </c>
      <c r="C4369" s="101">
        <v>411</v>
      </c>
      <c r="D4369" s="102">
        <v>259</v>
      </c>
      <c r="E4369" s="102">
        <f t="shared" si="164"/>
        <v>35.872576177285318</v>
      </c>
      <c r="F4369" s="77">
        <v>2.4300000000000002</v>
      </c>
      <c r="G4369" s="77">
        <v>0</v>
      </c>
      <c r="H4369" s="77">
        <v>0</v>
      </c>
      <c r="J4369" s="77">
        <f t="shared" si="163"/>
        <v>2.4300000000000002</v>
      </c>
      <c r="K4369" s="103">
        <v>4.62</v>
      </c>
      <c r="L4369" s="104">
        <v>1.39</v>
      </c>
      <c r="M4369" s="105">
        <v>0</v>
      </c>
      <c r="N4369" s="76">
        <f t="shared" si="165"/>
        <v>4.6700000000000088</v>
      </c>
    </row>
    <row r="4370" spans="1:14" x14ac:dyDescent="0.25">
      <c r="A4370" s="100">
        <v>3327</v>
      </c>
      <c r="B4370" s="107">
        <v>36930</v>
      </c>
      <c r="C4370" s="101">
        <v>411.2</v>
      </c>
      <c r="D4370" s="102">
        <v>261.24</v>
      </c>
      <c r="E4370" s="102">
        <f t="shared" si="164"/>
        <v>36.18282548476455</v>
      </c>
      <c r="F4370" s="77">
        <v>2.72</v>
      </c>
      <c r="G4370" s="77">
        <v>0</v>
      </c>
      <c r="H4370" s="77">
        <v>0</v>
      </c>
      <c r="J4370" s="77">
        <f t="shared" si="163"/>
        <v>2.72</v>
      </c>
      <c r="K4370" s="103">
        <v>5.98</v>
      </c>
      <c r="L4370" s="104">
        <v>1.59</v>
      </c>
      <c r="M4370" s="105">
        <v>0</v>
      </c>
      <c r="N4370" s="76">
        <f t="shared" si="165"/>
        <v>5.9799999999999915</v>
      </c>
    </row>
    <row r="4371" spans="1:14" x14ac:dyDescent="0.25">
      <c r="A4371" s="100">
        <v>3328</v>
      </c>
      <c r="B4371" s="107">
        <v>36931</v>
      </c>
      <c r="C4371" s="101">
        <v>411.05</v>
      </c>
      <c r="D4371" s="102">
        <v>264.5</v>
      </c>
      <c r="E4371" s="102">
        <f t="shared" si="164"/>
        <v>36.634349030470915</v>
      </c>
      <c r="F4371" s="77">
        <v>3.1</v>
      </c>
      <c r="G4371" s="77">
        <v>0</v>
      </c>
      <c r="H4371" s="77">
        <v>0</v>
      </c>
      <c r="J4371" s="77">
        <f t="shared" si="163"/>
        <v>3.1</v>
      </c>
      <c r="K4371" s="103">
        <v>1.52</v>
      </c>
      <c r="L4371" s="104">
        <v>1.81</v>
      </c>
      <c r="M4371" s="105">
        <v>0</v>
      </c>
      <c r="N4371" s="76">
        <f t="shared" si="165"/>
        <v>1.520000000000016</v>
      </c>
    </row>
    <row r="4372" spans="1:14" x14ac:dyDescent="0.25">
      <c r="A4372" s="100">
        <v>3329</v>
      </c>
      <c r="B4372" s="107">
        <v>36932</v>
      </c>
      <c r="C4372" s="101">
        <v>411.35</v>
      </c>
      <c r="D4372" s="102">
        <v>262.92</v>
      </c>
      <c r="E4372" s="102">
        <f t="shared" si="164"/>
        <v>36.415512465373965</v>
      </c>
      <c r="F4372" s="77">
        <v>2.83</v>
      </c>
      <c r="G4372" s="77">
        <v>0</v>
      </c>
      <c r="H4372" s="77">
        <v>0</v>
      </c>
      <c r="J4372" s="77">
        <f t="shared" si="163"/>
        <v>2.83</v>
      </c>
      <c r="K4372" s="103">
        <v>1.71</v>
      </c>
      <c r="L4372" s="104">
        <v>1.33</v>
      </c>
      <c r="M4372" s="105">
        <v>0</v>
      </c>
      <c r="N4372" s="76">
        <f t="shared" si="165"/>
        <v>1.7099999999999955</v>
      </c>
    </row>
    <row r="4373" spans="1:14" x14ac:dyDescent="0.25">
      <c r="A4373" s="100">
        <v>3330</v>
      </c>
      <c r="B4373" s="107">
        <v>36933</v>
      </c>
      <c r="C4373" s="101">
        <v>411.25</v>
      </c>
      <c r="D4373" s="102">
        <v>261.8</v>
      </c>
      <c r="E4373" s="102">
        <f t="shared" si="164"/>
        <v>36.260387811634345</v>
      </c>
      <c r="F4373" s="77">
        <v>3.07</v>
      </c>
      <c r="G4373" s="77">
        <v>0</v>
      </c>
      <c r="H4373" s="77">
        <v>0</v>
      </c>
      <c r="J4373" s="77">
        <f t="shared" si="163"/>
        <v>3.07</v>
      </c>
      <c r="K4373" s="103">
        <v>4.75</v>
      </c>
      <c r="L4373" s="104">
        <v>1.62</v>
      </c>
      <c r="M4373" s="105">
        <v>0</v>
      </c>
      <c r="N4373" s="76">
        <f t="shared" si="165"/>
        <v>4.7500000000000071</v>
      </c>
    </row>
    <row r="4374" spans="1:14" x14ac:dyDescent="0.25">
      <c r="A4374" s="100">
        <v>3331</v>
      </c>
      <c r="B4374" s="107">
        <v>36934</v>
      </c>
      <c r="C4374" s="101">
        <v>411</v>
      </c>
      <c r="D4374" s="102">
        <v>263.48</v>
      </c>
      <c r="E4374" s="102">
        <f t="shared" si="164"/>
        <v>36.493074792243767</v>
      </c>
      <c r="F4374" s="77">
        <v>2.5499999999999998</v>
      </c>
      <c r="G4374" s="77">
        <v>0</v>
      </c>
      <c r="H4374" s="77">
        <v>0</v>
      </c>
      <c r="J4374" s="77">
        <f t="shared" si="163"/>
        <v>2.5499999999999998</v>
      </c>
      <c r="K4374" s="103">
        <v>3.67</v>
      </c>
      <c r="L4374" s="104">
        <v>1.38</v>
      </c>
      <c r="M4374" s="105">
        <v>0</v>
      </c>
      <c r="N4374" s="76">
        <f t="shared" si="165"/>
        <v>3.5699999999999816</v>
      </c>
    </row>
    <row r="4375" spans="1:14" x14ac:dyDescent="0.25">
      <c r="A4375" s="100">
        <v>3332</v>
      </c>
      <c r="B4375" s="107">
        <v>36935</v>
      </c>
      <c r="C4375" s="101">
        <v>411.5</v>
      </c>
      <c r="D4375" s="102">
        <v>264.5</v>
      </c>
      <c r="E4375" s="102">
        <f t="shared" si="164"/>
        <v>36.634349030470915</v>
      </c>
      <c r="F4375" s="77">
        <v>3.18</v>
      </c>
      <c r="G4375" s="77">
        <v>0</v>
      </c>
      <c r="H4375" s="77">
        <v>0</v>
      </c>
      <c r="J4375" s="77">
        <f t="shared" si="163"/>
        <v>3.18</v>
      </c>
      <c r="K4375" s="103">
        <v>2.83</v>
      </c>
      <c r="L4375" s="104">
        <v>1.72</v>
      </c>
      <c r="M4375" s="105">
        <v>0</v>
      </c>
      <c r="N4375" s="76">
        <f t="shared" si="165"/>
        <v>2.8299999999999774</v>
      </c>
    </row>
    <row r="4376" spans="1:14" x14ac:dyDescent="0.25">
      <c r="A4376" s="100">
        <v>3333</v>
      </c>
      <c r="B4376" s="107">
        <v>36936</v>
      </c>
      <c r="C4376" s="101">
        <v>411.46</v>
      </c>
      <c r="D4376" s="102">
        <v>264.14999999999998</v>
      </c>
      <c r="E4376" s="102">
        <f t="shared" si="164"/>
        <v>36.58587257617728</v>
      </c>
      <c r="F4376" s="77">
        <v>3.14</v>
      </c>
      <c r="G4376" s="77">
        <v>0</v>
      </c>
      <c r="H4376" s="77">
        <v>0</v>
      </c>
      <c r="J4376" s="77">
        <f t="shared" si="163"/>
        <v>3.14</v>
      </c>
      <c r="K4376" s="103">
        <v>1.35</v>
      </c>
      <c r="L4376" s="104">
        <v>1.74</v>
      </c>
      <c r="M4376" s="105">
        <v>0</v>
      </c>
      <c r="N4376" s="76">
        <f t="shared" si="165"/>
        <v>1.3500000000000365</v>
      </c>
    </row>
    <row r="4377" spans="1:14" x14ac:dyDescent="0.25">
      <c r="A4377" s="100">
        <v>3334</v>
      </c>
      <c r="B4377" s="107">
        <v>36937</v>
      </c>
      <c r="C4377" s="101">
        <v>411.3</v>
      </c>
      <c r="D4377" s="102">
        <v>262.36</v>
      </c>
      <c r="E4377" s="102">
        <f t="shared" si="164"/>
        <v>36.337950138504155</v>
      </c>
      <c r="F4377" s="77">
        <v>3.95</v>
      </c>
      <c r="G4377" s="77">
        <v>0</v>
      </c>
      <c r="H4377" s="77">
        <v>0</v>
      </c>
      <c r="J4377" s="77">
        <f t="shared" si="163"/>
        <v>3.95</v>
      </c>
      <c r="K4377" s="103">
        <v>1.6</v>
      </c>
      <c r="L4377" s="104">
        <v>2.0499999999999998</v>
      </c>
      <c r="M4377" s="105">
        <v>0</v>
      </c>
      <c r="N4377" s="76">
        <f t="shared" si="165"/>
        <v>1.5999999999999774</v>
      </c>
    </row>
    <row r="4378" spans="1:14" x14ac:dyDescent="0.25">
      <c r="A4378" s="100">
        <v>3335</v>
      </c>
      <c r="B4378" s="107">
        <v>36938</v>
      </c>
      <c r="C4378" s="101">
        <v>411.09</v>
      </c>
      <c r="D4378" s="102">
        <v>260.01</v>
      </c>
      <c r="E4378" s="102">
        <f t="shared" si="164"/>
        <v>36.01246537396122</v>
      </c>
      <c r="F4378" s="77">
        <v>3.08</v>
      </c>
      <c r="G4378" s="77">
        <v>0</v>
      </c>
      <c r="H4378" s="77">
        <v>0</v>
      </c>
      <c r="J4378" s="77">
        <f t="shared" si="163"/>
        <v>3.08</v>
      </c>
      <c r="K4378" s="103">
        <v>3.08</v>
      </c>
      <c r="L4378" s="104">
        <v>1.06</v>
      </c>
      <c r="M4378" s="105">
        <v>3</v>
      </c>
      <c r="N4378" s="76">
        <f t="shared" si="165"/>
        <v>3.08</v>
      </c>
    </row>
    <row r="4379" spans="1:14" x14ac:dyDescent="0.25">
      <c r="A4379" s="100">
        <v>3336</v>
      </c>
      <c r="B4379" s="107">
        <v>36939</v>
      </c>
      <c r="C4379" s="101">
        <v>411.09</v>
      </c>
      <c r="D4379" s="102">
        <v>260.01</v>
      </c>
      <c r="E4379" s="102">
        <f t="shared" si="164"/>
        <v>36.01246537396122</v>
      </c>
      <c r="F4379" s="77">
        <v>3.14</v>
      </c>
      <c r="G4379" s="77">
        <v>0</v>
      </c>
      <c r="H4379" s="77">
        <v>0</v>
      </c>
      <c r="J4379" s="77">
        <f t="shared" si="163"/>
        <v>3.14</v>
      </c>
      <c r="K4379" s="103">
        <v>2.91</v>
      </c>
      <c r="L4379" s="104">
        <v>1.63</v>
      </c>
      <c r="M4379" s="105">
        <v>0.7</v>
      </c>
      <c r="N4379" s="76">
        <f t="shared" si="165"/>
        <v>2.9099999999999819</v>
      </c>
    </row>
    <row r="4380" spans="1:14" x14ac:dyDescent="0.25">
      <c r="A4380" s="100">
        <v>3337</v>
      </c>
      <c r="B4380" s="107">
        <v>36940</v>
      </c>
      <c r="C4380" s="101">
        <v>411.07</v>
      </c>
      <c r="D4380" s="102">
        <v>259.77999999999997</v>
      </c>
      <c r="E4380" s="102">
        <f t="shared" si="164"/>
        <v>35.980609418282548</v>
      </c>
      <c r="F4380" s="77">
        <v>2.68</v>
      </c>
      <c r="G4380" s="77">
        <v>0</v>
      </c>
      <c r="H4380" s="77">
        <v>0</v>
      </c>
      <c r="J4380" s="77">
        <f t="shared" si="163"/>
        <v>2.68</v>
      </c>
      <c r="K4380" s="103">
        <v>2.12</v>
      </c>
      <c r="L4380" s="104">
        <v>1.57</v>
      </c>
      <c r="M4380" s="105">
        <v>18.3</v>
      </c>
      <c r="N4380" s="76">
        <f t="shared" si="165"/>
        <v>2.1200000000000547</v>
      </c>
    </row>
    <row r="4381" spans="1:14" x14ac:dyDescent="0.25">
      <c r="A4381" s="100">
        <v>3338</v>
      </c>
      <c r="B4381" s="107">
        <v>36941</v>
      </c>
      <c r="C4381" s="101">
        <v>411.02</v>
      </c>
      <c r="D4381" s="102">
        <v>259.22000000000003</v>
      </c>
      <c r="E4381" s="102">
        <f t="shared" si="164"/>
        <v>35.903047091412752</v>
      </c>
      <c r="F4381" s="77">
        <v>3.11</v>
      </c>
      <c r="G4381" s="77">
        <v>0</v>
      </c>
      <c r="H4381" s="77">
        <v>0</v>
      </c>
      <c r="J4381" s="77">
        <f t="shared" si="163"/>
        <v>3.11</v>
      </c>
      <c r="K4381" s="103">
        <v>1.29</v>
      </c>
      <c r="L4381" s="104">
        <v>1.76</v>
      </c>
      <c r="M4381" s="105">
        <v>1.6</v>
      </c>
      <c r="N4381" s="76">
        <f t="shared" si="165"/>
        <v>1.2899999999999499</v>
      </c>
    </row>
    <row r="4382" spans="1:14" x14ac:dyDescent="0.25">
      <c r="A4382" s="100">
        <v>3339</v>
      </c>
      <c r="B4382" s="107">
        <v>36942</v>
      </c>
      <c r="C4382" s="101">
        <v>410.85</v>
      </c>
      <c r="D4382" s="102">
        <v>257.39999999999998</v>
      </c>
      <c r="E4382" s="102">
        <f t="shared" si="164"/>
        <v>35.65096952908587</v>
      </c>
      <c r="F4382" s="77">
        <v>3.04</v>
      </c>
      <c r="G4382" s="77">
        <v>0</v>
      </c>
      <c r="H4382" s="77">
        <v>0</v>
      </c>
      <c r="J4382" s="77">
        <f t="shared" si="163"/>
        <v>3.04</v>
      </c>
      <c r="K4382" s="103">
        <v>1.22</v>
      </c>
      <c r="L4382" s="104">
        <v>1.74</v>
      </c>
      <c r="M4382" s="105">
        <v>0</v>
      </c>
      <c r="N4382" s="76">
        <f t="shared" si="165"/>
        <v>1.2200000000000353</v>
      </c>
    </row>
    <row r="4383" spans="1:14" x14ac:dyDescent="0.25">
      <c r="A4383" s="100">
        <v>3340</v>
      </c>
      <c r="B4383" s="107">
        <v>36943</v>
      </c>
      <c r="C4383" s="101">
        <v>410.68</v>
      </c>
      <c r="D4383" s="102">
        <v>255.58</v>
      </c>
      <c r="E4383" s="102">
        <f t="shared" si="164"/>
        <v>35.398891966759003</v>
      </c>
      <c r="F4383" s="77">
        <v>3.17</v>
      </c>
      <c r="G4383" s="77">
        <v>0</v>
      </c>
      <c r="H4383" s="77">
        <v>0</v>
      </c>
      <c r="J4383" s="77">
        <f t="shared" si="163"/>
        <v>3.17</v>
      </c>
      <c r="K4383" s="103">
        <v>0.71</v>
      </c>
      <c r="L4383" s="104">
        <v>1.76</v>
      </c>
      <c r="M4383" s="105">
        <v>0</v>
      </c>
      <c r="N4383" s="76">
        <f t="shared" si="165"/>
        <v>0.70999999999999197</v>
      </c>
    </row>
    <row r="4384" spans="1:14" x14ac:dyDescent="0.25">
      <c r="A4384" s="100">
        <v>3341</v>
      </c>
      <c r="B4384" s="107">
        <v>36944</v>
      </c>
      <c r="C4384" s="101">
        <v>410.45</v>
      </c>
      <c r="D4384" s="102">
        <v>253.12</v>
      </c>
      <c r="E4384" s="102">
        <f t="shared" si="164"/>
        <v>35.058171745152357</v>
      </c>
      <c r="F4384" s="77">
        <v>3.65</v>
      </c>
      <c r="G4384" s="77">
        <v>0</v>
      </c>
      <c r="H4384" s="77">
        <v>0</v>
      </c>
      <c r="J4384" s="77">
        <f t="shared" si="163"/>
        <v>3.65</v>
      </c>
      <c r="K4384" s="103">
        <v>1.61</v>
      </c>
      <c r="L4384" s="104">
        <v>1.9</v>
      </c>
      <c r="M4384" s="105">
        <v>0</v>
      </c>
      <c r="N4384" s="76">
        <f t="shared" si="165"/>
        <v>1.6100000000000079</v>
      </c>
    </row>
    <row r="4385" spans="1:14" x14ac:dyDescent="0.25">
      <c r="A4385" s="100">
        <v>3342</v>
      </c>
      <c r="B4385" s="107">
        <v>36945</v>
      </c>
      <c r="C4385" s="101">
        <v>410.26</v>
      </c>
      <c r="D4385" s="102">
        <v>251.08</v>
      </c>
      <c r="E4385" s="102">
        <f t="shared" si="164"/>
        <v>34.775623268698062</v>
      </c>
      <c r="F4385" s="77">
        <v>2.93</v>
      </c>
      <c r="G4385" s="77">
        <v>0</v>
      </c>
      <c r="H4385" s="77">
        <v>0</v>
      </c>
      <c r="J4385" s="77">
        <f t="shared" si="163"/>
        <v>2.93</v>
      </c>
      <c r="K4385" s="103">
        <v>1.54</v>
      </c>
      <c r="L4385" s="104">
        <v>1.53</v>
      </c>
      <c r="M4385" s="105">
        <v>0</v>
      </c>
      <c r="N4385" s="76">
        <f t="shared" si="165"/>
        <v>1.5399999999999854</v>
      </c>
    </row>
    <row r="4386" spans="1:14" x14ac:dyDescent="0.25">
      <c r="A4386" s="100">
        <v>3343</v>
      </c>
      <c r="B4386" s="107">
        <v>36946</v>
      </c>
      <c r="C4386" s="101">
        <v>410.13</v>
      </c>
      <c r="D4386" s="102">
        <v>249.69</v>
      </c>
      <c r="E4386" s="102">
        <f t="shared" si="164"/>
        <v>34.58310249307479</v>
      </c>
      <c r="F4386" s="77">
        <v>3.14</v>
      </c>
      <c r="G4386" s="77">
        <v>0</v>
      </c>
      <c r="H4386" s="77">
        <v>0</v>
      </c>
      <c r="J4386" s="77">
        <f t="shared" si="163"/>
        <v>3.14</v>
      </c>
      <c r="K4386" s="103">
        <v>0.71</v>
      </c>
      <c r="L4386" s="104">
        <v>1.76</v>
      </c>
      <c r="M4386" s="105">
        <v>0</v>
      </c>
      <c r="N4386" s="76">
        <f t="shared" si="165"/>
        <v>0.7099999999999933</v>
      </c>
    </row>
    <row r="4387" spans="1:14" x14ac:dyDescent="0.25">
      <c r="A4387" s="100">
        <v>3344</v>
      </c>
      <c r="B4387" s="107">
        <v>36947</v>
      </c>
      <c r="C4387" s="101">
        <v>409.9</v>
      </c>
      <c r="D4387" s="102">
        <v>247.26</v>
      </c>
      <c r="E4387" s="102">
        <f t="shared" si="164"/>
        <v>34.246537396121887</v>
      </c>
      <c r="F4387" s="77">
        <v>2.88</v>
      </c>
      <c r="G4387" s="77">
        <v>0</v>
      </c>
      <c r="H4387" s="77">
        <v>0</v>
      </c>
      <c r="J4387" s="77">
        <f t="shared" si="163"/>
        <v>2.88</v>
      </c>
      <c r="K4387" s="103">
        <v>0.38</v>
      </c>
      <c r="L4387" s="104">
        <v>1.52</v>
      </c>
      <c r="M4387" s="105">
        <v>0</v>
      </c>
      <c r="N4387" s="76">
        <f t="shared" si="165"/>
        <v>0.37999999999999989</v>
      </c>
    </row>
    <row r="4388" spans="1:14" x14ac:dyDescent="0.25">
      <c r="A4388" s="100">
        <v>3345</v>
      </c>
      <c r="B4388" s="107">
        <v>36948</v>
      </c>
      <c r="C4388" s="101">
        <v>409.66</v>
      </c>
      <c r="D4388" s="102">
        <v>244.76</v>
      </c>
      <c r="E4388" s="102">
        <f t="shared" si="164"/>
        <v>33.900277008310248</v>
      </c>
      <c r="F4388" s="77">
        <v>2.61</v>
      </c>
      <c r="G4388" s="77">
        <v>0</v>
      </c>
      <c r="H4388" s="77">
        <v>0</v>
      </c>
      <c r="J4388" s="77">
        <f t="shared" si="163"/>
        <v>2.61</v>
      </c>
      <c r="K4388" s="103">
        <v>0.22</v>
      </c>
      <c r="L4388" s="104">
        <v>1.51</v>
      </c>
      <c r="M4388" s="105">
        <v>0</v>
      </c>
      <c r="N4388" s="76">
        <f t="shared" si="165"/>
        <v>0.22000000000001352</v>
      </c>
    </row>
    <row r="4389" spans="1:14" x14ac:dyDescent="0.25">
      <c r="A4389" s="100">
        <v>3346</v>
      </c>
      <c r="B4389" s="107">
        <v>36949</v>
      </c>
      <c r="C4389" s="101">
        <v>409.43</v>
      </c>
      <c r="D4389" s="102">
        <v>242.37</v>
      </c>
      <c r="E4389" s="102">
        <f t="shared" si="164"/>
        <v>33.569252077562325</v>
      </c>
      <c r="F4389" s="77">
        <v>2.9</v>
      </c>
      <c r="G4389" s="77">
        <v>0</v>
      </c>
      <c r="H4389" s="77">
        <v>0</v>
      </c>
      <c r="J4389" s="77">
        <f t="shared" si="163"/>
        <v>2.9</v>
      </c>
      <c r="K4389" s="103">
        <v>0.09</v>
      </c>
      <c r="L4389" s="104">
        <v>1.74</v>
      </c>
      <c r="M4389" s="105">
        <v>0</v>
      </c>
      <c r="N4389" s="76">
        <f t="shared" si="165"/>
        <v>8.9999999999997637E-2</v>
      </c>
    </row>
    <row r="4390" spans="1:14" x14ac:dyDescent="0.25">
      <c r="A4390" s="100">
        <v>3347</v>
      </c>
      <c r="B4390" s="107">
        <v>36950</v>
      </c>
      <c r="C4390" s="101">
        <v>409.16</v>
      </c>
      <c r="D4390" s="102">
        <v>239.56</v>
      </c>
      <c r="E4390" s="102">
        <f t="shared" si="164"/>
        <v>33.180055401662052</v>
      </c>
      <c r="F4390" s="77">
        <v>2.6</v>
      </c>
      <c r="G4390" s="77">
        <v>0</v>
      </c>
      <c r="H4390" s="77">
        <v>0</v>
      </c>
      <c r="J4390" s="77">
        <f t="shared" si="163"/>
        <v>2.6</v>
      </c>
      <c r="K4390" s="103">
        <v>-0.16</v>
      </c>
      <c r="L4390" s="104">
        <v>1.57</v>
      </c>
      <c r="M4390" s="105">
        <v>0</v>
      </c>
      <c r="N4390" s="76">
        <f t="shared" si="165"/>
        <v>-3.1599999999999908</v>
      </c>
    </row>
    <row r="4391" spans="1:14" x14ac:dyDescent="0.25">
      <c r="A4391" s="100">
        <v>3348</v>
      </c>
      <c r="B4391" s="107">
        <v>36951</v>
      </c>
      <c r="C4391" s="101">
        <v>408.89</v>
      </c>
      <c r="D4391" s="102">
        <v>233.8</v>
      </c>
      <c r="E4391" s="102">
        <f t="shared" si="164"/>
        <v>32.382271468144047</v>
      </c>
      <c r="F4391" s="77">
        <v>2.65</v>
      </c>
      <c r="G4391" s="77">
        <v>0</v>
      </c>
      <c r="H4391" s="77">
        <v>0</v>
      </c>
      <c r="J4391" s="77">
        <f t="shared" si="163"/>
        <v>2.65</v>
      </c>
      <c r="K4391" s="103">
        <v>-0.05</v>
      </c>
      <c r="L4391" s="104">
        <v>1.58</v>
      </c>
      <c r="M4391" s="105">
        <v>0</v>
      </c>
      <c r="N4391" s="76">
        <f t="shared" si="165"/>
        <v>2.9499999999999829</v>
      </c>
    </row>
    <row r="4392" spans="1:14" x14ac:dyDescent="0.25">
      <c r="A4392" s="100">
        <v>3349</v>
      </c>
      <c r="B4392" s="107">
        <v>36952</v>
      </c>
      <c r="C4392" s="101">
        <v>408.62</v>
      </c>
      <c r="D4392" s="102">
        <v>234.1</v>
      </c>
      <c r="E4392" s="102">
        <f t="shared" si="164"/>
        <v>32.423822714681435</v>
      </c>
      <c r="F4392" s="77">
        <v>2.2999999999999998</v>
      </c>
      <c r="G4392" s="77">
        <v>0</v>
      </c>
      <c r="H4392" s="77">
        <v>0</v>
      </c>
      <c r="J4392" s="77">
        <f t="shared" si="163"/>
        <v>2.2999999999999998</v>
      </c>
      <c r="K4392" s="103">
        <v>-0.3</v>
      </c>
      <c r="L4392" s="104">
        <v>1.46</v>
      </c>
      <c r="M4392" s="105">
        <v>0</v>
      </c>
      <c r="N4392" s="76">
        <f t="shared" si="165"/>
        <v>-0.29999999999999449</v>
      </c>
    </row>
    <row r="4393" spans="1:14" x14ac:dyDescent="0.25">
      <c r="A4393" s="100">
        <v>3350</v>
      </c>
      <c r="B4393" s="107">
        <v>36953</v>
      </c>
      <c r="C4393" s="101">
        <v>408.36</v>
      </c>
      <c r="D4393" s="102">
        <v>231.5</v>
      </c>
      <c r="E4393" s="102">
        <f t="shared" si="164"/>
        <v>32.063711911357338</v>
      </c>
      <c r="F4393" s="77">
        <v>2.99</v>
      </c>
      <c r="G4393" s="77">
        <v>0</v>
      </c>
      <c r="H4393" s="77">
        <v>0</v>
      </c>
      <c r="J4393" s="77">
        <f t="shared" si="163"/>
        <v>2.99</v>
      </c>
      <c r="K4393" s="103">
        <v>-0.61</v>
      </c>
      <c r="L4393" s="104">
        <v>1.67</v>
      </c>
      <c r="M4393" s="105">
        <v>0</v>
      </c>
      <c r="N4393" s="76">
        <f t="shared" si="165"/>
        <v>-0.6099999999999941</v>
      </c>
    </row>
    <row r="4394" spans="1:14" x14ac:dyDescent="0.25">
      <c r="A4394" s="100">
        <v>3351</v>
      </c>
      <c r="B4394" s="107">
        <v>36954</v>
      </c>
      <c r="C4394" s="101">
        <v>408</v>
      </c>
      <c r="D4394" s="102">
        <v>227.9</v>
      </c>
      <c r="E4394" s="102">
        <f t="shared" si="164"/>
        <v>31.56509695290859</v>
      </c>
      <c r="F4394" s="77">
        <v>2.92</v>
      </c>
      <c r="G4394" s="77">
        <v>0</v>
      </c>
      <c r="H4394" s="77">
        <v>0</v>
      </c>
      <c r="J4394" s="77">
        <f t="shared" si="163"/>
        <v>2.92</v>
      </c>
      <c r="K4394" s="103">
        <v>-0.28000000000000003</v>
      </c>
      <c r="L4394" s="104">
        <v>1.75</v>
      </c>
      <c r="M4394" s="105">
        <v>0</v>
      </c>
      <c r="N4394" s="76">
        <f t="shared" si="165"/>
        <v>1.7199999999999829</v>
      </c>
    </row>
    <row r="4395" spans="1:14" x14ac:dyDescent="0.25">
      <c r="A4395" s="100">
        <v>3352</v>
      </c>
      <c r="B4395" s="107">
        <v>36955</v>
      </c>
      <c r="C4395" s="101">
        <v>407.67</v>
      </c>
      <c r="D4395" s="102">
        <v>226.7</v>
      </c>
      <c r="E4395" s="102">
        <f t="shared" si="164"/>
        <v>31.398891966759003</v>
      </c>
      <c r="F4395" s="77">
        <v>3.19</v>
      </c>
      <c r="G4395" s="77">
        <v>0</v>
      </c>
      <c r="H4395" s="77">
        <v>0</v>
      </c>
      <c r="J4395" s="77">
        <f t="shared" si="163"/>
        <v>3.19</v>
      </c>
      <c r="K4395" s="103">
        <v>-0.79</v>
      </c>
      <c r="L4395" s="104">
        <v>1.93</v>
      </c>
      <c r="M4395" s="105">
        <v>0</v>
      </c>
      <c r="N4395" s="76">
        <f t="shared" si="165"/>
        <v>-2.7899999999999898</v>
      </c>
    </row>
    <row r="4396" spans="1:14" x14ac:dyDescent="0.25">
      <c r="A4396" s="100">
        <v>3353</v>
      </c>
      <c r="B4396" s="107">
        <v>36956</v>
      </c>
      <c r="C4396" s="101">
        <v>407.26</v>
      </c>
      <c r="D4396" s="102">
        <v>220.72</v>
      </c>
      <c r="E4396" s="102">
        <f t="shared" si="164"/>
        <v>30.570637119113574</v>
      </c>
      <c r="F4396" s="77">
        <v>2.7</v>
      </c>
      <c r="G4396" s="77">
        <v>0</v>
      </c>
      <c r="H4396" s="77">
        <v>0</v>
      </c>
      <c r="J4396" s="77">
        <f t="shared" ref="J4396:J4459" si="166">SUM(F4396:H4396)</f>
        <v>2.7</v>
      </c>
      <c r="K4396" s="103">
        <v>-0.74</v>
      </c>
      <c r="L4396" s="104">
        <v>1.69</v>
      </c>
      <c r="M4396" s="105">
        <v>0</v>
      </c>
      <c r="N4396" s="76">
        <f t="shared" si="165"/>
        <v>-0.73999999999999755</v>
      </c>
    </row>
    <row r="4397" spans="1:14" x14ac:dyDescent="0.25">
      <c r="A4397" s="100">
        <v>3354</v>
      </c>
      <c r="B4397" s="107">
        <v>36957</v>
      </c>
      <c r="C4397" s="101">
        <v>406.9</v>
      </c>
      <c r="D4397" s="102">
        <v>217.28</v>
      </c>
      <c r="E4397" s="102">
        <f t="shared" ref="E4397:E4460" si="167">(D4397/722)*100</f>
        <v>30.094182825484765</v>
      </c>
      <c r="F4397" s="77">
        <v>2.76</v>
      </c>
      <c r="G4397" s="77">
        <v>0</v>
      </c>
      <c r="H4397" s="77">
        <v>0</v>
      </c>
      <c r="J4397" s="77">
        <f t="shared" si="166"/>
        <v>2.76</v>
      </c>
      <c r="K4397" s="103">
        <v>-0.83</v>
      </c>
      <c r="L4397" s="104">
        <v>1.68</v>
      </c>
      <c r="M4397" s="105">
        <v>0</v>
      </c>
      <c r="N4397" s="76">
        <f t="shared" si="165"/>
        <v>-0.83000000000000362</v>
      </c>
    </row>
    <row r="4398" spans="1:14" x14ac:dyDescent="0.25">
      <c r="A4398" s="100">
        <v>3355</v>
      </c>
      <c r="B4398" s="107">
        <v>36958</v>
      </c>
      <c r="C4398" s="101">
        <v>406.51</v>
      </c>
      <c r="D4398" s="102">
        <v>213.69</v>
      </c>
      <c r="E4398" s="102">
        <f t="shared" si="167"/>
        <v>29.596952908587259</v>
      </c>
      <c r="F4398" s="77">
        <v>2</v>
      </c>
      <c r="G4398" s="77">
        <v>0</v>
      </c>
      <c r="H4398" s="77">
        <v>0</v>
      </c>
      <c r="J4398" s="77">
        <f t="shared" si="166"/>
        <v>2</v>
      </c>
      <c r="K4398" s="103">
        <v>-1.43</v>
      </c>
      <c r="L4398" s="104">
        <v>1.41</v>
      </c>
      <c r="M4398" s="105">
        <v>0</v>
      </c>
      <c r="N4398" s="76">
        <f t="shared" si="165"/>
        <v>-1.4300000000000068</v>
      </c>
    </row>
    <row r="4399" spans="1:14" x14ac:dyDescent="0.25">
      <c r="A4399" s="100">
        <v>3356</v>
      </c>
      <c r="B4399" s="107">
        <v>36959</v>
      </c>
      <c r="C4399" s="101">
        <v>406.14</v>
      </c>
      <c r="D4399" s="102">
        <v>210.26</v>
      </c>
      <c r="E4399" s="102">
        <f t="shared" si="167"/>
        <v>29.121883656509695</v>
      </c>
      <c r="F4399" s="77">
        <v>2.27</v>
      </c>
      <c r="G4399" s="77">
        <v>0</v>
      </c>
      <c r="H4399" s="77">
        <v>0</v>
      </c>
      <c r="J4399" s="77">
        <f t="shared" si="166"/>
        <v>2.27</v>
      </c>
      <c r="K4399" s="103">
        <v>-0.88</v>
      </c>
      <c r="L4399" s="104">
        <v>1.54</v>
      </c>
      <c r="M4399" s="105">
        <v>0</v>
      </c>
      <c r="N4399" s="76">
        <f t="shared" si="165"/>
        <v>-0.87999999999997724</v>
      </c>
    </row>
    <row r="4400" spans="1:14" x14ac:dyDescent="0.25">
      <c r="A4400" s="100">
        <v>3357</v>
      </c>
      <c r="B4400" s="107">
        <v>36960</v>
      </c>
      <c r="C4400" s="101">
        <v>405.79</v>
      </c>
      <c r="D4400" s="102">
        <v>207.11</v>
      </c>
      <c r="E4400" s="102">
        <f t="shared" si="167"/>
        <v>28.68559556786704</v>
      </c>
      <c r="F4400" s="77">
        <v>2.29</v>
      </c>
      <c r="G4400" s="77">
        <v>0</v>
      </c>
      <c r="H4400" s="77">
        <v>0</v>
      </c>
      <c r="J4400" s="77">
        <f t="shared" si="166"/>
        <v>2.29</v>
      </c>
      <c r="K4400" s="103">
        <v>-1.04</v>
      </c>
      <c r="L4400" s="104">
        <v>1.53</v>
      </c>
      <c r="M4400" s="105">
        <v>0</v>
      </c>
      <c r="N4400" s="76">
        <f t="shared" si="165"/>
        <v>-1.0400000000000125</v>
      </c>
    </row>
    <row r="4401" spans="1:14" x14ac:dyDescent="0.25">
      <c r="A4401" s="100">
        <v>3358</v>
      </c>
      <c r="B4401" s="107">
        <v>36961</v>
      </c>
      <c r="C4401" s="101">
        <v>405.42</v>
      </c>
      <c r="D4401" s="102">
        <v>203.78</v>
      </c>
      <c r="E4401" s="102">
        <f t="shared" si="167"/>
        <v>28.224376731301938</v>
      </c>
      <c r="F4401" s="77">
        <v>2.36</v>
      </c>
      <c r="G4401" s="77">
        <v>0</v>
      </c>
      <c r="H4401" s="77">
        <v>0</v>
      </c>
      <c r="J4401" s="77">
        <f t="shared" si="166"/>
        <v>2.36</v>
      </c>
      <c r="K4401" s="103">
        <v>-1.32</v>
      </c>
      <c r="L4401" s="104">
        <v>1.64</v>
      </c>
      <c r="M4401" s="105">
        <v>0</v>
      </c>
      <c r="N4401" s="76">
        <f t="shared" si="165"/>
        <v>-1.3200000000000069</v>
      </c>
    </row>
    <row r="4402" spans="1:14" x14ac:dyDescent="0.25">
      <c r="A4402" s="100">
        <v>3359</v>
      </c>
      <c r="B4402" s="107">
        <v>36962</v>
      </c>
      <c r="C4402" s="101">
        <v>405.01</v>
      </c>
      <c r="D4402" s="102">
        <v>200.1</v>
      </c>
      <c r="E4402" s="102">
        <f t="shared" si="167"/>
        <v>27.714681440443211</v>
      </c>
      <c r="F4402" s="77">
        <v>3.16</v>
      </c>
      <c r="G4402" s="77">
        <v>0</v>
      </c>
      <c r="H4402" s="77">
        <v>0</v>
      </c>
      <c r="J4402" s="77">
        <f t="shared" si="166"/>
        <v>3.16</v>
      </c>
      <c r="K4402" s="103">
        <v>-0.78</v>
      </c>
      <c r="L4402" s="104">
        <v>1.84</v>
      </c>
      <c r="M4402" s="105">
        <v>0</v>
      </c>
      <c r="N4402" s="76">
        <f t="shared" si="165"/>
        <v>-0.77999999999999758</v>
      </c>
    </row>
    <row r="4403" spans="1:14" x14ac:dyDescent="0.25">
      <c r="A4403" s="100">
        <v>3360</v>
      </c>
      <c r="B4403" s="107">
        <v>36963</v>
      </c>
      <c r="C4403" s="101">
        <v>404.54</v>
      </c>
      <c r="D4403" s="102">
        <v>196.16</v>
      </c>
      <c r="E4403" s="102">
        <f t="shared" si="167"/>
        <v>27.168975069252078</v>
      </c>
      <c r="F4403" s="77">
        <v>3.62</v>
      </c>
      <c r="G4403" s="77">
        <v>0</v>
      </c>
      <c r="H4403" s="77">
        <v>0</v>
      </c>
      <c r="J4403" s="77">
        <f t="shared" si="166"/>
        <v>3.62</v>
      </c>
      <c r="K4403" s="103">
        <v>-0.92</v>
      </c>
      <c r="L4403" s="104">
        <v>1.94</v>
      </c>
      <c r="M4403" s="105">
        <v>0</v>
      </c>
      <c r="N4403" s="76">
        <f t="shared" si="165"/>
        <v>-0.84000000000000785</v>
      </c>
    </row>
    <row r="4404" spans="1:14" x14ac:dyDescent="0.25">
      <c r="A4404" s="100">
        <v>3361</v>
      </c>
      <c r="B4404" s="107">
        <v>36964</v>
      </c>
      <c r="C4404" s="101">
        <v>404</v>
      </c>
      <c r="D4404" s="102">
        <v>191.7</v>
      </c>
      <c r="E4404" s="102">
        <f t="shared" si="167"/>
        <v>26.551246537396121</v>
      </c>
      <c r="F4404" s="77">
        <v>3.99</v>
      </c>
      <c r="G4404" s="77">
        <v>0</v>
      </c>
      <c r="H4404" s="77">
        <v>0</v>
      </c>
      <c r="J4404" s="77">
        <f t="shared" si="166"/>
        <v>3.99</v>
      </c>
      <c r="K4404" s="103">
        <v>-0.45</v>
      </c>
      <c r="L4404" s="104">
        <v>1.66</v>
      </c>
      <c r="M4404" s="105">
        <v>0</v>
      </c>
      <c r="N4404" s="76">
        <f t="shared" si="165"/>
        <v>0.69000000000001727</v>
      </c>
    </row>
    <row r="4405" spans="1:14" x14ac:dyDescent="0.25">
      <c r="A4405" s="100">
        <v>3362</v>
      </c>
      <c r="B4405" s="107">
        <v>36965</v>
      </c>
      <c r="C4405" s="101">
        <v>403.6</v>
      </c>
      <c r="D4405" s="102">
        <v>188.4</v>
      </c>
      <c r="E4405" s="102">
        <f t="shared" si="167"/>
        <v>26.094182825484761</v>
      </c>
      <c r="F4405" s="77">
        <v>2.82</v>
      </c>
      <c r="G4405" s="77">
        <v>0</v>
      </c>
      <c r="H4405" s="77">
        <v>0</v>
      </c>
      <c r="J4405" s="77">
        <f t="shared" si="166"/>
        <v>2.82</v>
      </c>
      <c r="K4405" s="103">
        <v>0</v>
      </c>
      <c r="L4405" s="104">
        <v>1.44</v>
      </c>
      <c r="M4405" s="105">
        <v>0</v>
      </c>
      <c r="N4405" s="76">
        <f t="shared" si="165"/>
        <v>6.6613381477509392E-15</v>
      </c>
    </row>
    <row r="4406" spans="1:14" x14ac:dyDescent="0.25">
      <c r="A4406" s="100">
        <v>3363</v>
      </c>
      <c r="B4406" s="107">
        <v>36966</v>
      </c>
      <c r="C4406" s="101">
        <v>403.26</v>
      </c>
      <c r="D4406" s="102">
        <v>185.58</v>
      </c>
      <c r="E4406" s="102">
        <f t="shared" si="167"/>
        <v>25.70360110803324</v>
      </c>
      <c r="F4406" s="77">
        <v>2.71</v>
      </c>
      <c r="G4406" s="77">
        <v>0</v>
      </c>
      <c r="H4406" s="77">
        <v>0</v>
      </c>
      <c r="J4406" s="77">
        <f t="shared" si="166"/>
        <v>2.71</v>
      </c>
      <c r="K4406" s="103">
        <v>0.63</v>
      </c>
      <c r="L4406" s="104">
        <v>1.32</v>
      </c>
      <c r="M4406" s="105">
        <v>0</v>
      </c>
      <c r="N4406" s="76">
        <f t="shared" si="165"/>
        <v>0.62999999999998746</v>
      </c>
    </row>
    <row r="4407" spans="1:14" x14ac:dyDescent="0.25">
      <c r="A4407" s="100">
        <v>3364</v>
      </c>
      <c r="B4407" s="107">
        <v>36967</v>
      </c>
      <c r="C4407" s="101">
        <v>403</v>
      </c>
      <c r="D4407" s="102">
        <v>183.5</v>
      </c>
      <c r="E4407" s="102">
        <f t="shared" si="167"/>
        <v>25.415512465373961</v>
      </c>
      <c r="F4407" s="77">
        <v>2.38</v>
      </c>
      <c r="G4407" s="77">
        <v>0</v>
      </c>
      <c r="H4407" s="77">
        <v>0</v>
      </c>
      <c r="J4407" s="77">
        <f t="shared" si="166"/>
        <v>2.38</v>
      </c>
      <c r="K4407" s="103">
        <v>-0.08</v>
      </c>
      <c r="L4407" s="104">
        <v>1.21</v>
      </c>
      <c r="M4407" s="105">
        <v>0</v>
      </c>
      <c r="N4407" s="76">
        <f t="shared" si="165"/>
        <v>-8.0000000000008065E-2</v>
      </c>
    </row>
    <row r="4408" spans="1:14" x14ac:dyDescent="0.25">
      <c r="A4408" s="100">
        <v>3365</v>
      </c>
      <c r="B4408" s="107">
        <v>36968</v>
      </c>
      <c r="C4408" s="101">
        <v>402.68</v>
      </c>
      <c r="D4408" s="102">
        <v>181.04</v>
      </c>
      <c r="E4408" s="102">
        <f t="shared" si="167"/>
        <v>25.074792243767313</v>
      </c>
      <c r="F4408" s="77">
        <v>1.43</v>
      </c>
      <c r="G4408" s="77">
        <v>0</v>
      </c>
      <c r="H4408" s="77">
        <v>0</v>
      </c>
      <c r="J4408" s="77">
        <f t="shared" si="166"/>
        <v>1.43</v>
      </c>
      <c r="K4408" s="103">
        <v>0.42</v>
      </c>
      <c r="L4408" s="104">
        <v>0.72</v>
      </c>
      <c r="M4408" s="105">
        <v>0</v>
      </c>
      <c r="N4408" s="76">
        <f t="shared" si="165"/>
        <v>0.42000000000000903</v>
      </c>
    </row>
    <row r="4409" spans="1:14" x14ac:dyDescent="0.25">
      <c r="A4409" s="100">
        <v>3366</v>
      </c>
      <c r="B4409" s="107">
        <v>36969</v>
      </c>
      <c r="C4409" s="101">
        <v>402.55</v>
      </c>
      <c r="D4409" s="102">
        <v>180.03</v>
      </c>
      <c r="E4409" s="102">
        <f t="shared" si="167"/>
        <v>24.934903047091414</v>
      </c>
      <c r="F4409" s="77">
        <v>1.33</v>
      </c>
      <c r="G4409" s="77">
        <v>0</v>
      </c>
      <c r="H4409" s="77">
        <v>0</v>
      </c>
      <c r="J4409" s="77">
        <f t="shared" si="166"/>
        <v>1.33</v>
      </c>
      <c r="K4409" s="103">
        <v>0.16</v>
      </c>
      <c r="L4409" s="104">
        <v>2.46</v>
      </c>
      <c r="M4409" s="105">
        <v>0</v>
      </c>
      <c r="N4409" s="76">
        <f t="shared" si="165"/>
        <v>-1.0000000000000124</v>
      </c>
    </row>
    <row r="4410" spans="1:14" x14ac:dyDescent="0.25">
      <c r="A4410" s="100">
        <v>3367</v>
      </c>
      <c r="B4410" s="107">
        <v>36970</v>
      </c>
      <c r="C4410" s="101">
        <v>402.25</v>
      </c>
      <c r="D4410" s="102">
        <v>177.7</v>
      </c>
      <c r="E4410" s="102">
        <f t="shared" si="167"/>
        <v>24.612188365650965</v>
      </c>
      <c r="F4410" s="77">
        <v>3.14</v>
      </c>
      <c r="G4410" s="77">
        <v>0</v>
      </c>
      <c r="H4410" s="77">
        <v>0</v>
      </c>
      <c r="J4410" s="77">
        <f t="shared" si="166"/>
        <v>3.14</v>
      </c>
      <c r="K4410" s="103">
        <v>1.36</v>
      </c>
      <c r="L4410" s="104">
        <v>1.34</v>
      </c>
      <c r="M4410" s="105">
        <v>0</v>
      </c>
      <c r="N4410" s="76">
        <f t="shared" si="165"/>
        <v>1.3900000000000001</v>
      </c>
    </row>
    <row r="4411" spans="1:14" x14ac:dyDescent="0.25">
      <c r="A4411" s="100">
        <v>3368</v>
      </c>
      <c r="B4411" s="107">
        <v>36971</v>
      </c>
      <c r="C4411" s="101">
        <v>402.02</v>
      </c>
      <c r="D4411" s="102">
        <v>175.95</v>
      </c>
      <c r="E4411" s="102">
        <f t="shared" si="167"/>
        <v>24.369806094182824</v>
      </c>
      <c r="F4411" s="77">
        <v>1.87</v>
      </c>
      <c r="G4411" s="77">
        <v>0</v>
      </c>
      <c r="H4411" s="77">
        <v>0</v>
      </c>
      <c r="J4411" s="77">
        <f t="shared" si="166"/>
        <v>1.87</v>
      </c>
      <c r="K4411" s="103">
        <v>0.3</v>
      </c>
      <c r="L4411" s="104">
        <v>1.17</v>
      </c>
      <c r="M4411" s="105">
        <v>0</v>
      </c>
      <c r="N4411" s="76">
        <f t="shared" si="165"/>
        <v>0.30000000000000693</v>
      </c>
    </row>
    <row r="4412" spans="1:14" x14ac:dyDescent="0.25">
      <c r="A4412" s="100">
        <v>3369</v>
      </c>
      <c r="B4412" s="107">
        <v>36972</v>
      </c>
      <c r="C4412" s="101">
        <v>401.81</v>
      </c>
      <c r="D4412" s="102">
        <v>174.38</v>
      </c>
      <c r="E4412" s="102">
        <f t="shared" si="167"/>
        <v>24.152354570637119</v>
      </c>
      <c r="F4412" s="77">
        <v>3.2</v>
      </c>
      <c r="G4412" s="77">
        <v>0</v>
      </c>
      <c r="H4412" s="77">
        <v>0</v>
      </c>
      <c r="J4412" s="77">
        <f t="shared" si="166"/>
        <v>3.2</v>
      </c>
      <c r="K4412" s="103">
        <v>2</v>
      </c>
      <c r="L4412" s="104">
        <v>1.26</v>
      </c>
      <c r="M4412" s="105">
        <v>0</v>
      </c>
      <c r="N4412" s="76">
        <f t="shared" si="165"/>
        <v>2.0000000000000115</v>
      </c>
    </row>
    <row r="4413" spans="1:14" x14ac:dyDescent="0.25">
      <c r="A4413" s="100">
        <v>3370</v>
      </c>
      <c r="B4413" s="107">
        <v>36973</v>
      </c>
      <c r="C4413" s="101">
        <v>401.65</v>
      </c>
      <c r="D4413" s="102">
        <v>173.18</v>
      </c>
      <c r="E4413" s="102">
        <f t="shared" si="167"/>
        <v>23.986149584487535</v>
      </c>
      <c r="F4413" s="77">
        <v>2.82</v>
      </c>
      <c r="G4413" s="77">
        <v>0</v>
      </c>
      <c r="H4413" s="77">
        <v>0</v>
      </c>
      <c r="J4413" s="77">
        <f t="shared" si="166"/>
        <v>2.82</v>
      </c>
      <c r="K4413" s="103">
        <v>2.82</v>
      </c>
      <c r="L4413" s="104">
        <v>1.45</v>
      </c>
      <c r="M4413" s="105">
        <v>0</v>
      </c>
      <c r="N4413" s="76">
        <f t="shared" si="165"/>
        <v>2.82</v>
      </c>
    </row>
    <row r="4414" spans="1:14" x14ac:dyDescent="0.25">
      <c r="A4414" s="100">
        <v>3371</v>
      </c>
      <c r="B4414" s="107">
        <v>36974</v>
      </c>
      <c r="C4414" s="101">
        <v>401.65</v>
      </c>
      <c r="D4414" s="102">
        <v>173.18</v>
      </c>
      <c r="E4414" s="102">
        <f t="shared" si="167"/>
        <v>23.986149584487535</v>
      </c>
      <c r="F4414" s="77">
        <v>2.82</v>
      </c>
      <c r="G4414" s="77">
        <v>0</v>
      </c>
      <c r="H4414" s="77">
        <v>0</v>
      </c>
      <c r="J4414" s="77">
        <f t="shared" si="166"/>
        <v>2.82</v>
      </c>
      <c r="K4414" s="103">
        <v>1.1599999999999999</v>
      </c>
      <c r="L4414" s="104">
        <v>1.63</v>
      </c>
      <c r="M4414" s="105">
        <v>0</v>
      </c>
      <c r="N4414" s="76">
        <f t="shared" si="165"/>
        <v>1.1600000000000033</v>
      </c>
    </row>
    <row r="4415" spans="1:14" x14ac:dyDescent="0.25">
      <c r="A4415" s="100">
        <v>3372</v>
      </c>
      <c r="B4415" s="107">
        <v>36975</v>
      </c>
      <c r="C4415" s="101">
        <v>401.43</v>
      </c>
      <c r="D4415" s="102">
        <v>171.52</v>
      </c>
      <c r="E4415" s="102">
        <f t="shared" si="167"/>
        <v>23.75623268698061</v>
      </c>
      <c r="F4415" s="77">
        <v>2.2000000000000002</v>
      </c>
      <c r="G4415" s="77">
        <v>0</v>
      </c>
      <c r="H4415" s="77">
        <v>0</v>
      </c>
      <c r="J4415" s="77">
        <f t="shared" si="166"/>
        <v>2.2000000000000002</v>
      </c>
      <c r="K4415" s="103">
        <v>0.48</v>
      </c>
      <c r="L4415" s="104">
        <v>1.36</v>
      </c>
      <c r="M4415" s="105">
        <v>0</v>
      </c>
      <c r="N4415" s="76">
        <f t="shared" si="165"/>
        <v>0.48000000000000131</v>
      </c>
    </row>
    <row r="4416" spans="1:14" x14ac:dyDescent="0.25">
      <c r="A4416" s="100">
        <v>3373</v>
      </c>
      <c r="B4416" s="107">
        <v>36976</v>
      </c>
      <c r="C4416" s="101">
        <v>401.2</v>
      </c>
      <c r="D4416" s="102">
        <v>169.8</v>
      </c>
      <c r="E4416" s="102">
        <f t="shared" si="167"/>
        <v>23.518005540166207</v>
      </c>
      <c r="F4416" s="77">
        <v>2.21</v>
      </c>
      <c r="G4416" s="77">
        <v>0</v>
      </c>
      <c r="H4416" s="77">
        <v>0</v>
      </c>
      <c r="J4416" s="77">
        <f t="shared" si="166"/>
        <v>2.21</v>
      </c>
      <c r="K4416" s="103">
        <v>-1.56</v>
      </c>
      <c r="L4416" s="104">
        <v>1.8</v>
      </c>
      <c r="M4416" s="105">
        <v>0</v>
      </c>
      <c r="N4416" s="76">
        <f t="shared" si="165"/>
        <v>-1.5600000000000103</v>
      </c>
    </row>
    <row r="4417" spans="1:14" x14ac:dyDescent="0.25">
      <c r="A4417" s="100">
        <v>3374</v>
      </c>
      <c r="B4417" s="107">
        <v>36977</v>
      </c>
      <c r="C4417" s="101">
        <v>400.68</v>
      </c>
      <c r="D4417" s="102">
        <v>166.03</v>
      </c>
      <c r="E4417" s="102">
        <f t="shared" si="167"/>
        <v>22.995844875346261</v>
      </c>
      <c r="F4417" s="77">
        <v>3.38</v>
      </c>
      <c r="G4417" s="77">
        <v>0</v>
      </c>
      <c r="H4417" s="77">
        <v>0</v>
      </c>
      <c r="J4417" s="77">
        <f t="shared" si="166"/>
        <v>3.38</v>
      </c>
      <c r="K4417" s="103">
        <v>-0.24</v>
      </c>
      <c r="L4417" s="104">
        <v>1.89</v>
      </c>
      <c r="M4417" s="105">
        <v>0</v>
      </c>
      <c r="N4417" s="76">
        <f t="shared" si="165"/>
        <v>-0.24000000000000465</v>
      </c>
    </row>
    <row r="4418" spans="1:14" x14ac:dyDescent="0.25">
      <c r="A4418" s="100">
        <v>3375</v>
      </c>
      <c r="B4418" s="107">
        <v>36978</v>
      </c>
      <c r="C4418" s="101">
        <v>400.17</v>
      </c>
      <c r="D4418" s="102">
        <v>162.41</v>
      </c>
      <c r="E4418" s="102">
        <f t="shared" si="167"/>
        <v>22.494459833795013</v>
      </c>
      <c r="F4418" s="77">
        <v>4.7</v>
      </c>
      <c r="G4418" s="77">
        <v>0</v>
      </c>
      <c r="H4418" s="77">
        <v>0</v>
      </c>
      <c r="J4418" s="77">
        <f t="shared" si="166"/>
        <v>4.7</v>
      </c>
      <c r="K4418" s="103">
        <v>0.55000000000000004</v>
      </c>
      <c r="L4418" s="104">
        <v>1.93</v>
      </c>
      <c r="M4418" s="105">
        <v>0</v>
      </c>
      <c r="N4418" s="76">
        <f t="shared" si="165"/>
        <v>0.54999999999999449</v>
      </c>
    </row>
    <row r="4419" spans="1:14" x14ac:dyDescent="0.25">
      <c r="A4419" s="100">
        <v>3376</v>
      </c>
      <c r="B4419" s="107">
        <v>36979</v>
      </c>
      <c r="C4419" s="101">
        <v>399.61</v>
      </c>
      <c r="D4419" s="102">
        <v>158.26</v>
      </c>
      <c r="E4419" s="102">
        <f t="shared" si="167"/>
        <v>21.9196675900277</v>
      </c>
      <c r="F4419" s="77">
        <v>4.53</v>
      </c>
      <c r="G4419" s="77">
        <v>0</v>
      </c>
      <c r="H4419" s="77">
        <v>0</v>
      </c>
      <c r="J4419" s="77">
        <f t="shared" si="166"/>
        <v>4.53</v>
      </c>
      <c r="K4419" s="103">
        <v>0.99</v>
      </c>
      <c r="L4419" s="104">
        <v>1.72</v>
      </c>
      <c r="M4419" s="105">
        <v>0</v>
      </c>
      <c r="N4419" s="76">
        <f t="shared" si="165"/>
        <v>0.99000000000000821</v>
      </c>
    </row>
    <row r="4420" spans="1:14" x14ac:dyDescent="0.25">
      <c r="A4420" s="100">
        <v>3377</v>
      </c>
      <c r="B4420" s="107">
        <v>36980</v>
      </c>
      <c r="C4420" s="101">
        <v>399.14</v>
      </c>
      <c r="D4420" s="102">
        <v>154.72</v>
      </c>
      <c r="E4420" s="102">
        <f t="shared" si="167"/>
        <v>21.429362880886426</v>
      </c>
      <c r="F4420" s="77">
        <v>4.5</v>
      </c>
      <c r="G4420" s="77">
        <v>0</v>
      </c>
      <c r="H4420" s="77">
        <v>0</v>
      </c>
      <c r="J4420" s="77">
        <f t="shared" si="166"/>
        <v>4.5</v>
      </c>
      <c r="K4420" s="103">
        <v>2.79</v>
      </c>
      <c r="L4420" s="104">
        <v>1.31</v>
      </c>
      <c r="M4420" s="105">
        <v>0</v>
      </c>
      <c r="N4420" s="76">
        <f t="shared" si="165"/>
        <v>2.789999999999992</v>
      </c>
    </row>
    <row r="4421" spans="1:14" x14ac:dyDescent="0.25">
      <c r="A4421" s="100">
        <v>3378</v>
      </c>
      <c r="B4421" s="107">
        <v>36981</v>
      </c>
      <c r="C4421" s="101">
        <v>398.9</v>
      </c>
      <c r="D4421" s="102">
        <v>153.01</v>
      </c>
      <c r="E4421" s="102">
        <f t="shared" si="167"/>
        <v>21.192520775623265</v>
      </c>
      <c r="F4421" s="77">
        <v>4.7300000000000004</v>
      </c>
      <c r="G4421" s="77">
        <v>0</v>
      </c>
      <c r="H4421" s="77">
        <v>0</v>
      </c>
      <c r="J4421" s="77">
        <f t="shared" si="166"/>
        <v>4.7300000000000004</v>
      </c>
      <c r="K4421" s="103">
        <v>3.28</v>
      </c>
      <c r="L4421" s="104">
        <v>1.31</v>
      </c>
      <c r="M4421" s="105">
        <v>0</v>
      </c>
      <c r="N4421" s="76">
        <f t="shared" si="165"/>
        <v>3.2800000000000118</v>
      </c>
    </row>
    <row r="4422" spans="1:14" x14ac:dyDescent="0.25">
      <c r="A4422" s="100">
        <v>3379</v>
      </c>
      <c r="B4422" s="107">
        <v>36982</v>
      </c>
      <c r="C4422" s="101">
        <v>398.68</v>
      </c>
      <c r="D4422" s="102">
        <v>151.56</v>
      </c>
      <c r="E4422" s="102">
        <f t="shared" si="167"/>
        <v>20.991689750692522</v>
      </c>
      <c r="F4422" s="77">
        <v>4.3899999999999997</v>
      </c>
      <c r="G4422" s="77">
        <v>0</v>
      </c>
      <c r="H4422" s="77">
        <v>0</v>
      </c>
      <c r="J4422" s="77">
        <f t="shared" si="166"/>
        <v>4.3899999999999997</v>
      </c>
      <c r="K4422" s="103">
        <v>2.94</v>
      </c>
      <c r="L4422" s="104">
        <v>1.1100000000000001</v>
      </c>
      <c r="M4422" s="105">
        <v>0</v>
      </c>
      <c r="N4422" s="76">
        <f t="shared" si="165"/>
        <v>2.940000000000011</v>
      </c>
    </row>
    <row r="4423" spans="1:14" x14ac:dyDescent="0.25">
      <c r="A4423" s="100">
        <v>3380</v>
      </c>
      <c r="B4423" s="107">
        <v>36983</v>
      </c>
      <c r="C4423" s="101">
        <v>398.46</v>
      </c>
      <c r="D4423" s="102">
        <v>150.11000000000001</v>
      </c>
      <c r="E4423" s="102">
        <f t="shared" si="167"/>
        <v>20.790858725761773</v>
      </c>
      <c r="F4423" s="77">
        <v>4.7300000000000004</v>
      </c>
      <c r="G4423" s="77">
        <v>0</v>
      </c>
      <c r="H4423" s="77">
        <v>0</v>
      </c>
      <c r="J4423" s="77">
        <f t="shared" si="166"/>
        <v>4.7300000000000004</v>
      </c>
      <c r="K4423" s="103">
        <v>2.48</v>
      </c>
      <c r="L4423" s="104" t="s">
        <v>65</v>
      </c>
      <c r="M4423" s="105">
        <v>0</v>
      </c>
      <c r="N4423" s="76">
        <f t="shared" si="165"/>
        <v>6.1799999999999891</v>
      </c>
    </row>
    <row r="4424" spans="1:14" x14ac:dyDescent="0.25">
      <c r="A4424" s="100">
        <v>3381</v>
      </c>
      <c r="B4424" s="107">
        <v>36984</v>
      </c>
      <c r="C4424" s="101">
        <v>398.12</v>
      </c>
      <c r="D4424" s="102">
        <v>151.56</v>
      </c>
      <c r="E4424" s="102">
        <f t="shared" si="167"/>
        <v>20.991689750692522</v>
      </c>
      <c r="F4424" s="77">
        <v>4.79</v>
      </c>
      <c r="G4424" s="77">
        <v>0</v>
      </c>
      <c r="H4424" s="77">
        <v>0</v>
      </c>
      <c r="J4424" s="77">
        <f t="shared" si="166"/>
        <v>4.79</v>
      </c>
      <c r="K4424" s="103">
        <v>2.5499999999999998</v>
      </c>
      <c r="L4424" s="104">
        <v>1.3</v>
      </c>
      <c r="M4424" s="105">
        <v>5.8</v>
      </c>
      <c r="N4424" s="76">
        <f t="shared" ref="N4424:N4487" si="168">+D4425-D4424+J4424</f>
        <v>3.3400000000000114</v>
      </c>
    </row>
    <row r="4425" spans="1:14" x14ac:dyDescent="0.25">
      <c r="A4425" s="100">
        <v>3382</v>
      </c>
      <c r="B4425" s="107">
        <v>36985</v>
      </c>
      <c r="C4425" s="101">
        <v>397.78</v>
      </c>
      <c r="D4425" s="102">
        <v>150.11000000000001</v>
      </c>
      <c r="E4425" s="102">
        <f t="shared" si="167"/>
        <v>20.790858725761773</v>
      </c>
      <c r="F4425" s="77">
        <v>4.58</v>
      </c>
      <c r="G4425" s="77">
        <v>0</v>
      </c>
      <c r="H4425" s="77">
        <v>0</v>
      </c>
      <c r="J4425" s="77">
        <f t="shared" si="166"/>
        <v>4.58</v>
      </c>
      <c r="K4425" s="103">
        <v>2.81</v>
      </c>
      <c r="L4425" s="104">
        <v>1.24</v>
      </c>
      <c r="M4425" s="105">
        <v>0</v>
      </c>
      <c r="N4425" s="76">
        <f t="shared" si="168"/>
        <v>2.33</v>
      </c>
    </row>
    <row r="4426" spans="1:14" x14ac:dyDescent="0.25">
      <c r="A4426" s="100">
        <v>3383</v>
      </c>
      <c r="B4426" s="107">
        <v>36986</v>
      </c>
      <c r="C4426" s="101">
        <v>397.49</v>
      </c>
      <c r="D4426" s="102">
        <v>147.86000000000001</v>
      </c>
      <c r="E4426" s="102">
        <f t="shared" si="167"/>
        <v>20.479224376731302</v>
      </c>
      <c r="F4426" s="77">
        <v>4.7300000000000004</v>
      </c>
      <c r="G4426" s="77">
        <v>0</v>
      </c>
      <c r="H4426" s="77">
        <v>0</v>
      </c>
      <c r="J4426" s="77">
        <f t="shared" si="166"/>
        <v>4.7300000000000004</v>
      </c>
      <c r="K4426" s="103">
        <v>3.22</v>
      </c>
      <c r="L4426" s="104">
        <v>1.26</v>
      </c>
      <c r="M4426" s="105">
        <v>9</v>
      </c>
      <c r="N4426" s="76">
        <f t="shared" si="168"/>
        <v>-0.79000000000000981</v>
      </c>
    </row>
    <row r="4427" spans="1:14" x14ac:dyDescent="0.25">
      <c r="A4427" s="100">
        <v>3384</v>
      </c>
      <c r="B4427" s="107">
        <v>36987</v>
      </c>
      <c r="C4427" s="101">
        <v>397.25</v>
      </c>
      <c r="D4427" s="102">
        <v>142.34</v>
      </c>
      <c r="E4427" s="102">
        <f t="shared" si="167"/>
        <v>19.714681440443211</v>
      </c>
      <c r="F4427" s="77">
        <v>2.91</v>
      </c>
      <c r="G4427" s="77">
        <v>0</v>
      </c>
      <c r="H4427" s="77">
        <v>0</v>
      </c>
      <c r="J4427" s="77">
        <f t="shared" si="166"/>
        <v>2.91</v>
      </c>
      <c r="K4427" s="103">
        <v>2.34</v>
      </c>
      <c r="L4427" s="104">
        <v>1.03</v>
      </c>
      <c r="M4427" s="105">
        <v>0</v>
      </c>
      <c r="N4427" s="76">
        <f t="shared" si="168"/>
        <v>2.340000000000007</v>
      </c>
    </row>
    <row r="4428" spans="1:14" x14ac:dyDescent="0.25">
      <c r="A4428" s="100">
        <v>3385</v>
      </c>
      <c r="B4428" s="107">
        <v>36988</v>
      </c>
      <c r="C4428" s="101">
        <v>397.16</v>
      </c>
      <c r="D4428" s="102">
        <v>141.77000000000001</v>
      </c>
      <c r="E4428" s="102">
        <f t="shared" si="167"/>
        <v>19.635734072022164</v>
      </c>
      <c r="F4428" s="77">
        <v>3.28</v>
      </c>
      <c r="G4428" s="77">
        <v>0</v>
      </c>
      <c r="H4428" s="77">
        <v>0</v>
      </c>
      <c r="J4428" s="77">
        <f t="shared" si="166"/>
        <v>3.28</v>
      </c>
      <c r="K4428" s="103">
        <v>1.72</v>
      </c>
      <c r="L4428" s="104">
        <v>1.07</v>
      </c>
      <c r="M4428" s="105">
        <v>0.6</v>
      </c>
      <c r="N4428" s="76">
        <f t="shared" si="168"/>
        <v>1.7299999999999884</v>
      </c>
    </row>
    <row r="4429" spans="1:14" x14ac:dyDescent="0.25">
      <c r="A4429" s="100">
        <v>3386</v>
      </c>
      <c r="B4429" s="107">
        <v>36989</v>
      </c>
      <c r="C4429" s="101">
        <v>396.91</v>
      </c>
      <c r="D4429" s="102">
        <v>140.22</v>
      </c>
      <c r="E4429" s="102">
        <f t="shared" si="167"/>
        <v>19.421052631578949</v>
      </c>
      <c r="F4429" s="77">
        <v>3.22</v>
      </c>
      <c r="G4429" s="77">
        <v>0</v>
      </c>
      <c r="H4429" s="77">
        <v>0</v>
      </c>
      <c r="J4429" s="77">
        <f t="shared" si="166"/>
        <v>3.22</v>
      </c>
      <c r="K4429" s="103">
        <v>1.94</v>
      </c>
      <c r="L4429" s="104">
        <v>1.31</v>
      </c>
      <c r="M4429" s="105">
        <v>3.4</v>
      </c>
      <c r="N4429" s="76">
        <f t="shared" si="168"/>
        <v>1.9300000000000082</v>
      </c>
    </row>
    <row r="4430" spans="1:14" x14ac:dyDescent="0.25">
      <c r="A4430" s="100">
        <v>3387</v>
      </c>
      <c r="B4430" s="107">
        <v>36990</v>
      </c>
      <c r="C4430" s="101">
        <v>396.7</v>
      </c>
      <c r="D4430" s="102">
        <v>138.93</v>
      </c>
      <c r="E4430" s="102">
        <f t="shared" si="167"/>
        <v>19.242382271468145</v>
      </c>
      <c r="F4430" s="77">
        <v>3.6</v>
      </c>
      <c r="G4430" s="77">
        <v>0</v>
      </c>
      <c r="H4430" s="77">
        <v>0</v>
      </c>
      <c r="J4430" s="77">
        <f t="shared" si="166"/>
        <v>3.6</v>
      </c>
      <c r="K4430" s="103">
        <v>2.81</v>
      </c>
      <c r="L4430" s="104">
        <v>1.21</v>
      </c>
      <c r="M4430" s="105">
        <v>0</v>
      </c>
      <c r="N4430" s="76">
        <f t="shared" si="168"/>
        <v>1.8099999999999796</v>
      </c>
    </row>
    <row r="4431" spans="1:14" x14ac:dyDescent="0.25">
      <c r="A4431" s="100">
        <v>3388</v>
      </c>
      <c r="B4431" s="107">
        <v>36991</v>
      </c>
      <c r="C4431" s="101">
        <v>396.57</v>
      </c>
      <c r="D4431" s="102">
        <v>137.13999999999999</v>
      </c>
      <c r="E4431" s="102">
        <f t="shared" si="167"/>
        <v>18.994459833795013</v>
      </c>
      <c r="F4431" s="77">
        <v>3.24</v>
      </c>
      <c r="G4431" s="77">
        <v>0</v>
      </c>
      <c r="H4431" s="77">
        <v>0</v>
      </c>
      <c r="J4431" s="77">
        <f t="shared" si="166"/>
        <v>3.24</v>
      </c>
      <c r="K4431" s="103">
        <v>3.54</v>
      </c>
      <c r="L4431" s="104">
        <v>1</v>
      </c>
      <c r="M4431" s="105">
        <v>1</v>
      </c>
      <c r="N4431" s="76">
        <f t="shared" si="168"/>
        <v>4.5400000000000116</v>
      </c>
    </row>
    <row r="4432" spans="1:14" x14ac:dyDescent="0.25">
      <c r="A4432" s="100">
        <v>3389</v>
      </c>
      <c r="B4432" s="107">
        <v>36992</v>
      </c>
      <c r="C4432" s="101">
        <v>396.62</v>
      </c>
      <c r="D4432" s="102">
        <v>138.44</v>
      </c>
      <c r="E4432" s="102">
        <f t="shared" si="167"/>
        <v>19.174515235457061</v>
      </c>
      <c r="F4432" s="77">
        <v>2.37</v>
      </c>
      <c r="G4432" s="77">
        <v>0</v>
      </c>
      <c r="H4432" s="77">
        <v>0</v>
      </c>
      <c r="J4432" s="77">
        <f t="shared" si="166"/>
        <v>2.37</v>
      </c>
      <c r="K4432" s="103">
        <v>4.1399999999999997</v>
      </c>
      <c r="L4432" s="104">
        <v>0.62</v>
      </c>
      <c r="M4432" s="105">
        <v>43.5</v>
      </c>
      <c r="N4432" s="76">
        <f t="shared" si="168"/>
        <v>4.1400000000000103</v>
      </c>
    </row>
    <row r="4433" spans="1:14" x14ac:dyDescent="0.25">
      <c r="A4433" s="100">
        <v>3390</v>
      </c>
      <c r="B4433" s="107">
        <v>36993</v>
      </c>
      <c r="C4433" s="101">
        <v>396.91</v>
      </c>
      <c r="D4433" s="102">
        <v>140.21</v>
      </c>
      <c r="E4433" s="102">
        <f t="shared" si="167"/>
        <v>19.419667590027704</v>
      </c>
      <c r="F4433" s="77">
        <v>2.14</v>
      </c>
      <c r="G4433" s="77">
        <v>0</v>
      </c>
      <c r="H4433" s="77">
        <v>0</v>
      </c>
      <c r="J4433" s="77">
        <f t="shared" si="166"/>
        <v>2.14</v>
      </c>
      <c r="K4433" s="103">
        <v>1.78</v>
      </c>
      <c r="L4433" s="104">
        <v>0.83</v>
      </c>
      <c r="M4433" s="105">
        <v>0</v>
      </c>
      <c r="N4433" s="76">
        <f t="shared" si="168"/>
        <v>1.7799999999999865</v>
      </c>
    </row>
    <row r="4434" spans="1:14" x14ac:dyDescent="0.25">
      <c r="A4434" s="100">
        <v>3391</v>
      </c>
      <c r="B4434" s="107">
        <v>36994</v>
      </c>
      <c r="C4434" s="101">
        <v>396.85</v>
      </c>
      <c r="D4434" s="102">
        <v>139.85</v>
      </c>
      <c r="E4434" s="102">
        <f t="shared" si="167"/>
        <v>19.369806094182827</v>
      </c>
      <c r="F4434" s="77">
        <v>2.67</v>
      </c>
      <c r="G4434" s="77">
        <v>0</v>
      </c>
      <c r="H4434" s="77">
        <v>0</v>
      </c>
      <c r="J4434" s="77">
        <f t="shared" si="166"/>
        <v>2.67</v>
      </c>
      <c r="K4434" s="103">
        <v>2.67</v>
      </c>
      <c r="L4434" s="104">
        <v>1.19</v>
      </c>
      <c r="M4434" s="105">
        <v>0</v>
      </c>
      <c r="N4434" s="76">
        <f t="shared" si="168"/>
        <v>2.67</v>
      </c>
    </row>
    <row r="4435" spans="1:14" x14ac:dyDescent="0.25">
      <c r="A4435" s="100">
        <v>3392</v>
      </c>
      <c r="B4435" s="107">
        <v>36995</v>
      </c>
      <c r="C4435" s="101">
        <v>396.85</v>
      </c>
      <c r="D4435" s="102">
        <v>139.85</v>
      </c>
      <c r="E4435" s="102">
        <f t="shared" si="167"/>
        <v>19.369806094182827</v>
      </c>
      <c r="F4435" s="77">
        <v>2.57</v>
      </c>
      <c r="G4435" s="77">
        <v>0</v>
      </c>
      <c r="H4435" s="77">
        <v>0</v>
      </c>
      <c r="J4435" s="77">
        <f t="shared" si="166"/>
        <v>2.57</v>
      </c>
      <c r="K4435" s="103">
        <v>4.24</v>
      </c>
      <c r="L4435" s="104">
        <v>1.08</v>
      </c>
      <c r="M4435" s="105">
        <v>62.2</v>
      </c>
      <c r="N4435" s="76">
        <f t="shared" si="168"/>
        <v>5.2400000000000162</v>
      </c>
    </row>
    <row r="4436" spans="1:14" x14ac:dyDescent="0.25">
      <c r="A4436" s="100">
        <v>3393</v>
      </c>
      <c r="B4436" s="107">
        <v>36996</v>
      </c>
      <c r="C4436" s="101">
        <v>397.12</v>
      </c>
      <c r="D4436" s="102">
        <v>142.52000000000001</v>
      </c>
      <c r="E4436" s="102">
        <f t="shared" si="167"/>
        <v>19.739612188365651</v>
      </c>
      <c r="F4436" s="77">
        <v>2.5299999999999998</v>
      </c>
      <c r="G4436" s="77">
        <v>0</v>
      </c>
      <c r="H4436" s="77">
        <v>0</v>
      </c>
      <c r="J4436" s="77">
        <f t="shared" si="166"/>
        <v>2.5299999999999998</v>
      </c>
      <c r="K4436" s="103">
        <v>4.0999999999999996</v>
      </c>
      <c r="L4436" s="104">
        <v>1.04</v>
      </c>
      <c r="M4436" s="105">
        <v>14</v>
      </c>
      <c r="N4436" s="76">
        <f t="shared" si="168"/>
        <v>3.099999999999993</v>
      </c>
    </row>
    <row r="4437" spans="1:14" x14ac:dyDescent="0.25">
      <c r="A4437" s="100">
        <v>3394</v>
      </c>
      <c r="B4437" s="107">
        <v>36997</v>
      </c>
      <c r="C4437" s="101">
        <v>397.37</v>
      </c>
      <c r="D4437" s="102">
        <v>143.09</v>
      </c>
      <c r="E4437" s="102">
        <f t="shared" si="167"/>
        <v>19.818559556786706</v>
      </c>
      <c r="F4437" s="77">
        <v>2.33</v>
      </c>
      <c r="G4437" s="77">
        <v>0</v>
      </c>
      <c r="H4437" s="77">
        <v>0</v>
      </c>
      <c r="J4437" s="77">
        <f t="shared" si="166"/>
        <v>2.33</v>
      </c>
      <c r="K4437" s="103">
        <v>2.46</v>
      </c>
      <c r="L4437" s="104">
        <v>1.1200000000000001</v>
      </c>
      <c r="M4437" s="105">
        <v>0</v>
      </c>
      <c r="N4437" s="76">
        <f t="shared" si="168"/>
        <v>2.4599999999999955</v>
      </c>
    </row>
    <row r="4438" spans="1:14" x14ac:dyDescent="0.25">
      <c r="A4438" s="100">
        <v>3395</v>
      </c>
      <c r="B4438" s="107">
        <v>36998</v>
      </c>
      <c r="C4438" s="101">
        <v>397.39</v>
      </c>
      <c r="D4438" s="102">
        <v>143.22</v>
      </c>
      <c r="E4438" s="102">
        <f t="shared" si="167"/>
        <v>19.836565096952906</v>
      </c>
      <c r="F4438" s="77">
        <v>3.3</v>
      </c>
      <c r="G4438" s="77">
        <v>0</v>
      </c>
      <c r="H4438" s="77">
        <v>0</v>
      </c>
      <c r="J4438" s="77">
        <f t="shared" si="166"/>
        <v>3.3</v>
      </c>
      <c r="K4438" s="103">
        <v>2.17</v>
      </c>
      <c r="L4438" s="104">
        <v>1.08</v>
      </c>
      <c r="M4438" s="105">
        <v>4.2</v>
      </c>
      <c r="N4438" s="76">
        <f t="shared" si="168"/>
        <v>2.1700000000000044</v>
      </c>
    </row>
    <row r="4439" spans="1:14" x14ac:dyDescent="0.25">
      <c r="A4439" s="100">
        <v>3396</v>
      </c>
      <c r="B4439" s="107">
        <v>36999</v>
      </c>
      <c r="C4439" s="101">
        <v>397.21</v>
      </c>
      <c r="D4439" s="102">
        <v>142.09</v>
      </c>
      <c r="E4439" s="102">
        <f t="shared" si="167"/>
        <v>19.680055401662049</v>
      </c>
      <c r="F4439" s="77">
        <v>3.58</v>
      </c>
      <c r="G4439" s="77">
        <v>0</v>
      </c>
      <c r="H4439" s="77">
        <v>0</v>
      </c>
      <c r="J4439" s="77">
        <f t="shared" si="166"/>
        <v>3.58</v>
      </c>
      <c r="K4439" s="103">
        <v>4.4000000000000004</v>
      </c>
      <c r="L4439" s="104">
        <v>1.1299999999999999</v>
      </c>
      <c r="M4439" s="105">
        <v>11</v>
      </c>
      <c r="N4439" s="76">
        <f t="shared" si="168"/>
        <v>4.3900000000000023</v>
      </c>
    </row>
    <row r="4440" spans="1:14" x14ac:dyDescent="0.25">
      <c r="A4440" s="100">
        <v>3397</v>
      </c>
      <c r="B4440" s="107">
        <v>37000</v>
      </c>
      <c r="C4440" s="101">
        <v>397.34</v>
      </c>
      <c r="D4440" s="102">
        <v>142.9</v>
      </c>
      <c r="E4440" s="102">
        <f t="shared" si="167"/>
        <v>19.792243767313021</v>
      </c>
      <c r="F4440" s="77">
        <v>3.65</v>
      </c>
      <c r="G4440" s="77">
        <v>0</v>
      </c>
      <c r="H4440" s="77">
        <v>0</v>
      </c>
      <c r="J4440" s="77">
        <f t="shared" si="166"/>
        <v>3.65</v>
      </c>
      <c r="K4440" s="103">
        <v>6.48</v>
      </c>
      <c r="L4440" s="104">
        <v>1.06</v>
      </c>
      <c r="M4440" s="105">
        <v>45</v>
      </c>
      <c r="N4440" s="76">
        <f t="shared" si="168"/>
        <v>6.4900000000000038</v>
      </c>
    </row>
    <row r="4441" spans="1:14" x14ac:dyDescent="0.25">
      <c r="A4441" s="100">
        <v>3398</v>
      </c>
      <c r="B4441" s="107">
        <v>37001</v>
      </c>
      <c r="C4441" s="101">
        <v>397.79</v>
      </c>
      <c r="D4441" s="102">
        <v>145.74</v>
      </c>
      <c r="E4441" s="102">
        <f t="shared" si="167"/>
        <v>20.185595567867036</v>
      </c>
      <c r="F4441" s="77">
        <v>3.42</v>
      </c>
      <c r="G4441" s="77">
        <v>0</v>
      </c>
      <c r="H4441" s="77">
        <v>0</v>
      </c>
      <c r="J4441" s="77">
        <f t="shared" si="166"/>
        <v>3.42</v>
      </c>
      <c r="K4441" s="103">
        <v>6.73</v>
      </c>
      <c r="L4441" s="104">
        <v>1.1200000000000001</v>
      </c>
      <c r="M4441" s="105">
        <v>0</v>
      </c>
      <c r="N4441" s="76">
        <f t="shared" si="168"/>
        <v>6.7300000000000022</v>
      </c>
    </row>
    <row r="4442" spans="1:14" x14ac:dyDescent="0.25">
      <c r="A4442" s="100">
        <v>3399</v>
      </c>
      <c r="B4442" s="107">
        <v>37002</v>
      </c>
      <c r="C4442" s="101">
        <v>398.3</v>
      </c>
      <c r="D4442" s="102">
        <v>149.05000000000001</v>
      </c>
      <c r="E4442" s="102">
        <f t="shared" si="167"/>
        <v>20.644044321329641</v>
      </c>
      <c r="F4442" s="77">
        <v>3.52</v>
      </c>
      <c r="G4442" s="77">
        <v>0</v>
      </c>
      <c r="H4442" s="77">
        <v>0</v>
      </c>
      <c r="J4442" s="77">
        <f t="shared" si="166"/>
        <v>3.52</v>
      </c>
      <c r="K4442" s="103">
        <v>3.91</v>
      </c>
      <c r="L4442" s="104">
        <v>1.18</v>
      </c>
      <c r="M4442" s="105">
        <v>0</v>
      </c>
      <c r="N4442" s="76">
        <f t="shared" si="168"/>
        <v>4.9099999999999859</v>
      </c>
    </row>
    <row r="4443" spans="1:14" x14ac:dyDescent="0.25">
      <c r="A4443" s="100">
        <v>3400</v>
      </c>
      <c r="B4443" s="107">
        <v>37003</v>
      </c>
      <c r="C4443" s="101">
        <v>398.51</v>
      </c>
      <c r="D4443" s="102">
        <v>150.44</v>
      </c>
      <c r="E4443" s="102">
        <f t="shared" si="167"/>
        <v>20.83656509695291</v>
      </c>
      <c r="F4443" s="77">
        <v>3.15</v>
      </c>
      <c r="G4443" s="77">
        <v>0</v>
      </c>
      <c r="H4443" s="77">
        <v>0</v>
      </c>
      <c r="J4443" s="77">
        <f t="shared" si="166"/>
        <v>3.15</v>
      </c>
      <c r="K4443" s="103">
        <v>2.95</v>
      </c>
      <c r="L4443" s="104">
        <v>1.26</v>
      </c>
      <c r="M4443" s="105">
        <v>0</v>
      </c>
      <c r="N4443" s="76">
        <f t="shared" si="168"/>
        <v>2.9500000000000113</v>
      </c>
    </row>
    <row r="4444" spans="1:14" x14ac:dyDescent="0.25">
      <c r="A4444" s="100">
        <v>3401</v>
      </c>
      <c r="B4444" s="107">
        <v>37004</v>
      </c>
      <c r="C4444" s="101">
        <v>398.48</v>
      </c>
      <c r="D4444" s="102">
        <v>150.24</v>
      </c>
      <c r="E4444" s="102">
        <f t="shared" si="167"/>
        <v>20.80886426592798</v>
      </c>
      <c r="F4444" s="77">
        <v>2.97</v>
      </c>
      <c r="G4444" s="77">
        <v>0</v>
      </c>
      <c r="H4444" s="77">
        <v>0</v>
      </c>
      <c r="J4444" s="77">
        <f t="shared" si="166"/>
        <v>2.97</v>
      </c>
      <c r="K4444" s="103">
        <v>2.37</v>
      </c>
      <c r="L4444" s="104">
        <v>1.08</v>
      </c>
      <c r="M4444" s="105">
        <v>0</v>
      </c>
      <c r="N4444" s="76">
        <f t="shared" si="168"/>
        <v>2.3699999999999775</v>
      </c>
    </row>
    <row r="4445" spans="1:14" x14ac:dyDescent="0.25">
      <c r="A4445" s="100">
        <v>3402</v>
      </c>
      <c r="B4445" s="107">
        <v>37005</v>
      </c>
      <c r="C4445" s="101">
        <v>398.39</v>
      </c>
      <c r="D4445" s="102">
        <v>149.63999999999999</v>
      </c>
      <c r="E4445" s="102">
        <f t="shared" si="167"/>
        <v>20.725761772853183</v>
      </c>
      <c r="F4445" s="77">
        <v>2.65</v>
      </c>
      <c r="G4445" s="77">
        <v>0</v>
      </c>
      <c r="H4445" s="77">
        <v>0</v>
      </c>
      <c r="J4445" s="77">
        <f t="shared" si="166"/>
        <v>2.65</v>
      </c>
      <c r="K4445" s="103">
        <v>2.19</v>
      </c>
      <c r="L4445" s="104">
        <v>0.96</v>
      </c>
      <c r="M4445" s="105">
        <v>0</v>
      </c>
      <c r="N4445" s="76">
        <f t="shared" si="168"/>
        <v>2.1900000000000204</v>
      </c>
    </row>
    <row r="4446" spans="1:14" x14ac:dyDescent="0.25">
      <c r="A4446" s="100">
        <v>3403</v>
      </c>
      <c r="B4446" s="107">
        <v>37006</v>
      </c>
      <c r="C4446" s="101">
        <v>398.32</v>
      </c>
      <c r="D4446" s="102">
        <v>149.18</v>
      </c>
      <c r="E4446" s="102">
        <f t="shared" si="167"/>
        <v>20.662049861495845</v>
      </c>
      <c r="F4446" s="77">
        <v>2.56</v>
      </c>
      <c r="G4446" s="77">
        <v>0</v>
      </c>
      <c r="H4446" s="77">
        <v>0</v>
      </c>
      <c r="J4446" s="77">
        <f t="shared" si="166"/>
        <v>2.56</v>
      </c>
      <c r="K4446" s="103">
        <v>4.54</v>
      </c>
      <c r="L4446" s="104">
        <v>1.06</v>
      </c>
      <c r="M4446" s="105">
        <v>0</v>
      </c>
      <c r="N4446" s="76">
        <f t="shared" si="168"/>
        <v>4.5399999999999903</v>
      </c>
    </row>
    <row r="4447" spans="1:14" x14ac:dyDescent="0.25">
      <c r="A4447" s="100">
        <v>3404</v>
      </c>
      <c r="B4447" s="107">
        <v>37007</v>
      </c>
      <c r="C4447" s="101">
        <v>398.62</v>
      </c>
      <c r="D4447" s="102">
        <v>151.16</v>
      </c>
      <c r="E4447" s="102">
        <f t="shared" si="167"/>
        <v>20.936288088642659</v>
      </c>
      <c r="F4447" s="77">
        <v>2.54</v>
      </c>
      <c r="G4447" s="77">
        <v>0</v>
      </c>
      <c r="H4447" s="77">
        <v>0</v>
      </c>
      <c r="J4447" s="77">
        <f t="shared" si="166"/>
        <v>2.54</v>
      </c>
      <c r="K4447" s="103">
        <v>2.0099999999999998</v>
      </c>
      <c r="L4447" s="104">
        <v>1.06</v>
      </c>
      <c r="M4447" s="105">
        <v>2.9</v>
      </c>
      <c r="N4447" s="76">
        <f t="shared" si="168"/>
        <v>2.0099999999999989</v>
      </c>
    </row>
    <row r="4448" spans="1:14" x14ac:dyDescent="0.25">
      <c r="A4448" s="100">
        <v>3405</v>
      </c>
      <c r="B4448" s="107">
        <v>37008</v>
      </c>
      <c r="C4448" s="101">
        <v>398.54</v>
      </c>
      <c r="D4448" s="102">
        <v>150.63</v>
      </c>
      <c r="E4448" s="102">
        <f t="shared" si="167"/>
        <v>20.862880886426595</v>
      </c>
      <c r="F4448" s="77">
        <v>2.67</v>
      </c>
      <c r="G4448" s="77">
        <v>0</v>
      </c>
      <c r="H4448" s="77">
        <v>0</v>
      </c>
      <c r="J4448" s="77">
        <f t="shared" si="166"/>
        <v>2.67</v>
      </c>
      <c r="K4448" s="103">
        <v>3.46</v>
      </c>
      <c r="L4448" s="104">
        <v>1.1200000000000001</v>
      </c>
      <c r="M4448" s="105">
        <v>1.4</v>
      </c>
      <c r="N4448" s="76">
        <f t="shared" si="168"/>
        <v>3.3800000000000079</v>
      </c>
    </row>
    <row r="4449" spans="1:14" x14ac:dyDescent="0.25">
      <c r="A4449" s="100">
        <v>3406</v>
      </c>
      <c r="B4449" s="107">
        <v>37009</v>
      </c>
      <c r="C4449" s="101">
        <v>398.66</v>
      </c>
      <c r="D4449" s="102">
        <v>151.34</v>
      </c>
      <c r="E4449" s="102">
        <f t="shared" si="167"/>
        <v>20.961218836565099</v>
      </c>
      <c r="F4449" s="77">
        <v>2.72</v>
      </c>
      <c r="G4449" s="77">
        <v>0</v>
      </c>
      <c r="H4449" s="77">
        <v>0</v>
      </c>
      <c r="J4449" s="77">
        <f t="shared" si="166"/>
        <v>2.72</v>
      </c>
      <c r="K4449" s="103">
        <v>5.98</v>
      </c>
      <c r="L4449" s="104">
        <v>1.35</v>
      </c>
      <c r="M4449" s="105">
        <v>9.4</v>
      </c>
      <c r="N4449" s="76">
        <f t="shared" si="168"/>
        <v>6.0300000000000029</v>
      </c>
    </row>
    <row r="4450" spans="1:14" x14ac:dyDescent="0.25">
      <c r="A4450" s="100">
        <v>3407</v>
      </c>
      <c r="B4450" s="107">
        <v>37010</v>
      </c>
      <c r="C4450" s="101">
        <v>399.14</v>
      </c>
      <c r="D4450" s="102">
        <v>154.65</v>
      </c>
      <c r="E4450" s="102">
        <f t="shared" si="167"/>
        <v>21.419667590027704</v>
      </c>
      <c r="F4450" s="77">
        <v>2.68</v>
      </c>
      <c r="G4450" s="77">
        <v>0</v>
      </c>
      <c r="H4450" s="77">
        <v>0</v>
      </c>
      <c r="J4450" s="77">
        <f t="shared" si="166"/>
        <v>2.68</v>
      </c>
      <c r="K4450" s="103">
        <v>2.96</v>
      </c>
      <c r="L4450" s="104">
        <v>1.05</v>
      </c>
      <c r="M4450" s="105">
        <v>0</v>
      </c>
      <c r="N4450" s="76">
        <f t="shared" si="168"/>
        <v>2.9600000000000013</v>
      </c>
    </row>
    <row r="4451" spans="1:14" x14ac:dyDescent="0.25">
      <c r="A4451" s="100">
        <v>3408</v>
      </c>
      <c r="B4451" s="107">
        <v>37011</v>
      </c>
      <c r="C4451" s="101">
        <v>399.18</v>
      </c>
      <c r="D4451" s="102">
        <v>154.93</v>
      </c>
      <c r="E4451" s="102">
        <f t="shared" si="167"/>
        <v>21.458448753462605</v>
      </c>
      <c r="F4451" s="77">
        <v>2.65</v>
      </c>
      <c r="G4451" s="77">
        <v>0</v>
      </c>
      <c r="H4451" s="77">
        <v>0</v>
      </c>
      <c r="J4451" s="77">
        <f t="shared" si="166"/>
        <v>2.65</v>
      </c>
      <c r="K4451" s="103">
        <v>3.14</v>
      </c>
      <c r="L4451" s="104">
        <v>1.1499999999999999</v>
      </c>
      <c r="M4451" s="105">
        <v>5.5</v>
      </c>
      <c r="N4451" s="76">
        <f t="shared" si="168"/>
        <v>3.1399999999999806</v>
      </c>
    </row>
    <row r="4452" spans="1:14" x14ac:dyDescent="0.25">
      <c r="A4452" s="100">
        <v>3409</v>
      </c>
      <c r="B4452" s="107">
        <v>37012</v>
      </c>
      <c r="C4452" s="101">
        <v>399.26</v>
      </c>
      <c r="D4452" s="102">
        <v>155.41999999999999</v>
      </c>
      <c r="E4452" s="102">
        <f t="shared" si="167"/>
        <v>21.526315789473681</v>
      </c>
      <c r="F4452" s="77">
        <v>2.57</v>
      </c>
      <c r="G4452" s="77">
        <v>0</v>
      </c>
      <c r="H4452" s="77">
        <v>0</v>
      </c>
      <c r="J4452" s="77">
        <f t="shared" si="166"/>
        <v>2.57</v>
      </c>
      <c r="K4452" s="103">
        <v>2.75</v>
      </c>
      <c r="L4452" s="104">
        <v>1</v>
      </c>
      <c r="M4452" s="105">
        <v>1.6</v>
      </c>
      <c r="N4452" s="76">
        <f t="shared" si="168"/>
        <v>2.7500000000000067</v>
      </c>
    </row>
    <row r="4453" spans="1:14" x14ac:dyDescent="0.25">
      <c r="A4453" s="100">
        <v>3410</v>
      </c>
      <c r="B4453" s="107">
        <v>37013</v>
      </c>
      <c r="C4453" s="101">
        <v>399.29</v>
      </c>
      <c r="D4453" s="102">
        <v>155.6</v>
      </c>
      <c r="E4453" s="102">
        <f t="shared" si="167"/>
        <v>21.551246537396121</v>
      </c>
      <c r="F4453" s="77">
        <v>2.68</v>
      </c>
      <c r="G4453" s="77">
        <v>0</v>
      </c>
      <c r="H4453" s="77">
        <v>0</v>
      </c>
      <c r="J4453" s="77">
        <f t="shared" si="166"/>
        <v>2.68</v>
      </c>
      <c r="K4453" s="103">
        <v>2.38</v>
      </c>
      <c r="L4453" s="104">
        <v>1.07</v>
      </c>
      <c r="M4453" s="105">
        <v>0</v>
      </c>
      <c r="N4453" s="76">
        <f t="shared" si="168"/>
        <v>2.3800000000000172</v>
      </c>
    </row>
    <row r="4454" spans="1:14" x14ac:dyDescent="0.25">
      <c r="A4454" s="100">
        <v>3411</v>
      </c>
      <c r="B4454" s="107">
        <v>37014</v>
      </c>
      <c r="C4454" s="100">
        <v>399.24</v>
      </c>
      <c r="D4454" s="102">
        <v>155.30000000000001</v>
      </c>
      <c r="E4454" s="102">
        <f t="shared" si="167"/>
        <v>21.509695290858726</v>
      </c>
      <c r="F4454" s="77">
        <v>2.72</v>
      </c>
      <c r="G4454" s="77">
        <v>0</v>
      </c>
      <c r="H4454" s="77">
        <v>0</v>
      </c>
      <c r="J4454" s="77">
        <f t="shared" si="166"/>
        <v>2.72</v>
      </c>
      <c r="K4454" s="103">
        <v>1.44</v>
      </c>
      <c r="L4454" s="104">
        <v>1.48</v>
      </c>
      <c r="M4454" s="105">
        <v>0</v>
      </c>
      <c r="N4454" s="76">
        <f t="shared" si="168"/>
        <v>1.4399999999999991</v>
      </c>
    </row>
    <row r="4455" spans="1:14" x14ac:dyDescent="0.25">
      <c r="A4455" s="100">
        <v>3412</v>
      </c>
      <c r="B4455" s="107">
        <v>37015</v>
      </c>
      <c r="C4455" s="101">
        <v>399.05</v>
      </c>
      <c r="D4455" s="102">
        <v>154.02000000000001</v>
      </c>
      <c r="E4455" s="102">
        <f t="shared" si="167"/>
        <v>21.332409972299171</v>
      </c>
      <c r="F4455" s="77">
        <v>3.04</v>
      </c>
      <c r="G4455" s="77">
        <v>0</v>
      </c>
      <c r="H4455" s="77">
        <v>0</v>
      </c>
      <c r="J4455" s="77">
        <f t="shared" si="166"/>
        <v>3.04</v>
      </c>
      <c r="K4455" s="103">
        <v>2.27</v>
      </c>
      <c r="L4455" s="104">
        <v>1.39</v>
      </c>
      <c r="M4455" s="105">
        <v>0</v>
      </c>
      <c r="N4455" s="76">
        <f t="shared" si="168"/>
        <v>2.2699999999999898</v>
      </c>
    </row>
    <row r="4456" spans="1:14" x14ac:dyDescent="0.25">
      <c r="A4456" s="100">
        <v>3413</v>
      </c>
      <c r="B4456" s="107">
        <v>37016</v>
      </c>
      <c r="C4456" s="101">
        <v>398.94</v>
      </c>
      <c r="D4456" s="102">
        <v>153.25</v>
      </c>
      <c r="E4456" s="102">
        <f t="shared" si="167"/>
        <v>21.225761772853186</v>
      </c>
      <c r="F4456" s="77">
        <v>2.68</v>
      </c>
      <c r="G4456" s="77">
        <v>0</v>
      </c>
      <c r="H4456" s="77">
        <v>0</v>
      </c>
      <c r="J4456" s="77">
        <f t="shared" si="166"/>
        <v>2.68</v>
      </c>
      <c r="K4456" s="103">
        <v>1.75</v>
      </c>
      <c r="L4456" s="104">
        <v>1.39</v>
      </c>
      <c r="M4456" s="105">
        <v>0</v>
      </c>
      <c r="N4456" s="76">
        <f t="shared" si="168"/>
        <v>1.7300000000000115</v>
      </c>
    </row>
    <row r="4457" spans="1:14" x14ac:dyDescent="0.25">
      <c r="A4457" s="100">
        <v>3414</v>
      </c>
      <c r="B4457" s="107">
        <v>37017</v>
      </c>
      <c r="C4457" s="101">
        <v>398.79</v>
      </c>
      <c r="D4457" s="102">
        <v>152.30000000000001</v>
      </c>
      <c r="E4457" s="102">
        <f t="shared" si="167"/>
        <v>21.094182825484769</v>
      </c>
      <c r="F4457" s="77">
        <v>1.91</v>
      </c>
      <c r="G4457" s="77">
        <v>0</v>
      </c>
      <c r="H4457" s="77">
        <v>0</v>
      </c>
      <c r="J4457" s="77">
        <f t="shared" si="166"/>
        <v>1.91</v>
      </c>
      <c r="K4457" s="103">
        <v>1.07</v>
      </c>
      <c r="L4457" s="104">
        <v>0.94</v>
      </c>
      <c r="M4457" s="105">
        <v>0</v>
      </c>
      <c r="N4457" s="76">
        <f t="shared" si="168"/>
        <v>1.0699999999999965</v>
      </c>
    </row>
    <row r="4458" spans="1:14" x14ac:dyDescent="0.25">
      <c r="A4458" s="100">
        <v>3415</v>
      </c>
      <c r="B4458" s="107">
        <v>37018</v>
      </c>
      <c r="C4458" s="101">
        <v>398.67</v>
      </c>
      <c r="D4458" s="102">
        <v>151.46</v>
      </c>
      <c r="E4458" s="102">
        <f t="shared" si="167"/>
        <v>20.977839335180057</v>
      </c>
      <c r="F4458" s="77">
        <v>2.4</v>
      </c>
      <c r="G4458" s="77">
        <v>0</v>
      </c>
      <c r="H4458" s="77">
        <v>0</v>
      </c>
      <c r="J4458" s="77">
        <f t="shared" si="166"/>
        <v>2.4</v>
      </c>
      <c r="K4458" s="103">
        <v>1.58</v>
      </c>
      <c r="L4458" s="104">
        <v>0.87</v>
      </c>
      <c r="M4458" s="105">
        <v>0</v>
      </c>
      <c r="N4458" s="76">
        <f t="shared" si="168"/>
        <v>1.5799999999999783</v>
      </c>
    </row>
    <row r="4459" spans="1:14" x14ac:dyDescent="0.25">
      <c r="A4459" s="100">
        <v>3416</v>
      </c>
      <c r="B4459" s="107">
        <v>37019</v>
      </c>
      <c r="C4459" s="101">
        <v>398.54</v>
      </c>
      <c r="D4459" s="102">
        <v>150.63999999999999</v>
      </c>
      <c r="E4459" s="102">
        <f t="shared" si="167"/>
        <v>20.864265927977836</v>
      </c>
      <c r="F4459" s="77">
        <v>2.5299999999999998</v>
      </c>
      <c r="G4459" s="77">
        <v>0</v>
      </c>
      <c r="H4459" s="77">
        <v>0</v>
      </c>
      <c r="J4459" s="77">
        <f t="shared" si="166"/>
        <v>2.5299999999999998</v>
      </c>
      <c r="K4459" s="103">
        <v>0.47</v>
      </c>
      <c r="L4459" s="104">
        <v>1.07</v>
      </c>
      <c r="M4459" s="105">
        <v>0</v>
      </c>
      <c r="N4459" s="76">
        <f t="shared" si="168"/>
        <v>0.47000000000002595</v>
      </c>
    </row>
    <row r="4460" spans="1:14" x14ac:dyDescent="0.25">
      <c r="A4460" s="100">
        <v>3417</v>
      </c>
      <c r="B4460" s="107">
        <v>37020</v>
      </c>
      <c r="C4460" s="101">
        <v>398.23</v>
      </c>
      <c r="D4460" s="102">
        <v>148.58000000000001</v>
      </c>
      <c r="E4460" s="102">
        <f t="shared" si="167"/>
        <v>20.578947368421055</v>
      </c>
      <c r="F4460" s="77">
        <v>2.7</v>
      </c>
      <c r="G4460" s="77">
        <v>0</v>
      </c>
      <c r="H4460" s="77">
        <v>0</v>
      </c>
      <c r="J4460" s="77">
        <f t="shared" ref="J4460:J4523" si="169">SUM(F4460:H4460)</f>
        <v>2.7</v>
      </c>
      <c r="K4460" s="103">
        <v>1.75</v>
      </c>
      <c r="L4460" s="104">
        <v>1.1499999999999999</v>
      </c>
      <c r="M4460" s="105">
        <v>0</v>
      </c>
      <c r="N4460" s="76">
        <f t="shared" si="168"/>
        <v>1.7499999999999831</v>
      </c>
    </row>
    <row r="4461" spans="1:14" x14ac:dyDescent="0.25">
      <c r="A4461" s="100">
        <v>3418</v>
      </c>
      <c r="B4461" s="107">
        <v>37021</v>
      </c>
      <c r="C4461" s="101">
        <v>398.05</v>
      </c>
      <c r="D4461" s="102">
        <v>147.63</v>
      </c>
      <c r="E4461" s="102">
        <f t="shared" ref="E4461:E4524" si="170">(D4461/722)*100</f>
        <v>20.44736842105263</v>
      </c>
      <c r="F4461" s="77">
        <v>2.5499999999999998</v>
      </c>
      <c r="G4461" s="77">
        <v>0</v>
      </c>
      <c r="H4461" s="77">
        <v>0</v>
      </c>
      <c r="J4461" s="77">
        <f t="shared" si="169"/>
        <v>2.5499999999999998</v>
      </c>
      <c r="K4461" s="103">
        <v>1.56</v>
      </c>
      <c r="L4461" s="104">
        <v>0.98</v>
      </c>
      <c r="M4461" s="105">
        <v>0</v>
      </c>
      <c r="N4461" s="76">
        <f t="shared" si="168"/>
        <v>1.5599999999999907</v>
      </c>
    </row>
    <row r="4462" spans="1:14" x14ac:dyDescent="0.25">
      <c r="A4462" s="100">
        <v>3419</v>
      </c>
      <c r="B4462" s="107">
        <v>37022</v>
      </c>
      <c r="C4462" s="101">
        <v>397.93</v>
      </c>
      <c r="D4462" s="102">
        <v>146.63999999999999</v>
      </c>
      <c r="E4462" s="102">
        <f t="shared" si="170"/>
        <v>20.310249307479221</v>
      </c>
      <c r="F4462" s="77">
        <v>2.5499999999999998</v>
      </c>
      <c r="G4462" s="77">
        <v>0</v>
      </c>
      <c r="H4462" s="77">
        <v>0</v>
      </c>
      <c r="J4462" s="77">
        <f t="shared" si="169"/>
        <v>2.5499999999999998</v>
      </c>
      <c r="K4462" s="103">
        <v>1.07</v>
      </c>
      <c r="L4462" s="104">
        <v>1.02</v>
      </c>
      <c r="M4462" s="105">
        <v>0</v>
      </c>
      <c r="N4462" s="76">
        <f t="shared" si="168"/>
        <v>1.0700000000000101</v>
      </c>
    </row>
    <row r="4463" spans="1:14" x14ac:dyDescent="0.25">
      <c r="A4463" s="100">
        <v>3420</v>
      </c>
      <c r="B4463" s="107">
        <v>37023</v>
      </c>
      <c r="C4463" s="101">
        <v>397.7</v>
      </c>
      <c r="D4463" s="102">
        <v>145.16</v>
      </c>
      <c r="E4463" s="102">
        <f t="shared" si="170"/>
        <v>20.105263157894736</v>
      </c>
      <c r="F4463" s="77">
        <v>2.54</v>
      </c>
      <c r="G4463" s="77">
        <v>0</v>
      </c>
      <c r="H4463" s="77">
        <v>0</v>
      </c>
      <c r="J4463" s="77">
        <f t="shared" si="169"/>
        <v>2.54</v>
      </c>
      <c r="K4463" s="103">
        <v>1.6</v>
      </c>
      <c r="L4463" s="104">
        <v>1</v>
      </c>
      <c r="M4463" s="105">
        <v>0</v>
      </c>
      <c r="N4463" s="76">
        <f t="shared" si="168"/>
        <v>1.6000000000000023</v>
      </c>
    </row>
    <row r="4464" spans="1:14" x14ac:dyDescent="0.25">
      <c r="A4464" s="100">
        <v>3421</v>
      </c>
      <c r="B4464" s="107">
        <v>37024</v>
      </c>
      <c r="C4464" s="101">
        <v>397.55</v>
      </c>
      <c r="D4464" s="102">
        <v>144.22</v>
      </c>
      <c r="E4464" s="102">
        <f t="shared" si="170"/>
        <v>19.975069252077564</v>
      </c>
      <c r="F4464" s="77">
        <v>2.5</v>
      </c>
      <c r="G4464" s="77">
        <v>0</v>
      </c>
      <c r="H4464" s="77">
        <v>0</v>
      </c>
      <c r="J4464" s="77">
        <f t="shared" si="169"/>
        <v>2.5</v>
      </c>
      <c r="K4464" s="103">
        <v>1.42</v>
      </c>
      <c r="L4464" s="104">
        <v>0.98</v>
      </c>
      <c r="M4464" s="105">
        <v>0</v>
      </c>
      <c r="N4464" s="76">
        <f t="shared" si="168"/>
        <v>1.4199999999999875</v>
      </c>
    </row>
    <row r="4465" spans="1:14" x14ac:dyDescent="0.25">
      <c r="A4465" s="100">
        <v>3422</v>
      </c>
      <c r="B4465" s="107">
        <v>37025</v>
      </c>
      <c r="C4465" s="101">
        <v>397.38</v>
      </c>
      <c r="D4465" s="102">
        <v>143.13999999999999</v>
      </c>
      <c r="E4465" s="102">
        <f t="shared" si="170"/>
        <v>19.825484764542935</v>
      </c>
      <c r="F4465" s="77">
        <v>2.76</v>
      </c>
      <c r="G4465" s="77">
        <v>0</v>
      </c>
      <c r="H4465" s="77">
        <v>0</v>
      </c>
      <c r="J4465" s="77">
        <f t="shared" si="169"/>
        <v>2.76</v>
      </c>
      <c r="K4465" s="103">
        <v>0.49</v>
      </c>
      <c r="L4465" s="104">
        <v>1.1399999999999999</v>
      </c>
      <c r="M4465" s="105">
        <v>0</v>
      </c>
      <c r="N4465" s="76">
        <f t="shared" si="168"/>
        <v>0.50999999999999979</v>
      </c>
    </row>
    <row r="4466" spans="1:14" x14ac:dyDescent="0.25">
      <c r="A4466" s="100">
        <v>3423</v>
      </c>
      <c r="B4466" s="107">
        <v>37026</v>
      </c>
      <c r="C4466" s="101">
        <v>397.02</v>
      </c>
      <c r="D4466" s="102">
        <v>140.88999999999999</v>
      </c>
      <c r="E4466" s="102">
        <f t="shared" si="170"/>
        <v>19.513850415512461</v>
      </c>
      <c r="F4466" s="77">
        <v>2.77</v>
      </c>
      <c r="G4466" s="77">
        <v>0</v>
      </c>
      <c r="H4466" s="77">
        <v>0</v>
      </c>
      <c r="J4466" s="77">
        <f t="shared" si="169"/>
        <v>2.77</v>
      </c>
      <c r="K4466" s="103">
        <v>1.18</v>
      </c>
      <c r="L4466" s="104">
        <v>0.28000000000000003</v>
      </c>
      <c r="M4466" s="105">
        <v>0</v>
      </c>
      <c r="N4466" s="76">
        <f t="shared" si="168"/>
        <v>1.180000000000025</v>
      </c>
    </row>
    <row r="4467" spans="1:14" x14ac:dyDescent="0.25">
      <c r="A4467" s="100">
        <v>3424</v>
      </c>
      <c r="B4467" s="107">
        <v>37027</v>
      </c>
      <c r="C4467" s="101">
        <v>396.76</v>
      </c>
      <c r="D4467" s="102">
        <v>139.30000000000001</v>
      </c>
      <c r="E4467" s="102">
        <f t="shared" si="170"/>
        <v>19.29362880886427</v>
      </c>
      <c r="F4467" s="77">
        <v>2.38</v>
      </c>
      <c r="G4467" s="77">
        <v>0</v>
      </c>
      <c r="H4467" s="77">
        <v>0</v>
      </c>
      <c r="J4467" s="77">
        <f t="shared" si="169"/>
        <v>2.38</v>
      </c>
      <c r="K4467" s="103">
        <v>1.34</v>
      </c>
      <c r="L4467" s="104">
        <v>0.82</v>
      </c>
      <c r="M4467" s="105">
        <v>0</v>
      </c>
      <c r="N4467" s="76">
        <f t="shared" si="168"/>
        <v>1.3399999999999794</v>
      </c>
    </row>
    <row r="4468" spans="1:14" x14ac:dyDescent="0.25">
      <c r="A4468" s="100">
        <v>3425</v>
      </c>
      <c r="B4468" s="107">
        <v>37028</v>
      </c>
      <c r="C4468" s="101">
        <v>396.59</v>
      </c>
      <c r="D4468" s="102">
        <v>138.26</v>
      </c>
      <c r="E4468" s="102">
        <f t="shared" si="170"/>
        <v>19.149584487534625</v>
      </c>
      <c r="F4468" s="77">
        <v>2</v>
      </c>
      <c r="G4468" s="77">
        <v>0</v>
      </c>
      <c r="H4468" s="77">
        <v>0</v>
      </c>
      <c r="J4468" s="77">
        <f t="shared" si="169"/>
        <v>2</v>
      </c>
      <c r="K4468" s="103">
        <v>1.02</v>
      </c>
      <c r="L4468" s="104">
        <v>0.5</v>
      </c>
      <c r="M4468" s="105">
        <v>0</v>
      </c>
      <c r="N4468" s="76">
        <f t="shared" si="168"/>
        <v>1.0200000000000102</v>
      </c>
    </row>
    <row r="4469" spans="1:14" x14ac:dyDescent="0.25">
      <c r="A4469" s="100">
        <v>3426</v>
      </c>
      <c r="B4469" s="107">
        <v>37029</v>
      </c>
      <c r="C4469" s="101">
        <v>396.43</v>
      </c>
      <c r="D4469" s="102">
        <v>137.28</v>
      </c>
      <c r="E4469" s="102">
        <f t="shared" si="170"/>
        <v>19.013850415512465</v>
      </c>
      <c r="F4469" s="77">
        <v>1.96</v>
      </c>
      <c r="G4469" s="77">
        <v>0</v>
      </c>
      <c r="H4469" s="77">
        <v>0</v>
      </c>
      <c r="J4469" s="77">
        <f t="shared" si="169"/>
        <v>1.96</v>
      </c>
      <c r="K4469" s="103">
        <v>1.72</v>
      </c>
      <c r="L4469" s="104">
        <v>0.61</v>
      </c>
      <c r="M4469" s="105">
        <v>0</v>
      </c>
      <c r="N4469" s="76">
        <f t="shared" si="168"/>
        <v>1.6799999999999988</v>
      </c>
    </row>
    <row r="4470" spans="1:14" x14ac:dyDescent="0.25">
      <c r="A4470" s="100">
        <v>3427</v>
      </c>
      <c r="B4470" s="107">
        <v>37030</v>
      </c>
      <c r="C4470" s="101">
        <v>396.39</v>
      </c>
      <c r="D4470" s="102">
        <v>137</v>
      </c>
      <c r="E4470" s="102">
        <f t="shared" si="170"/>
        <v>18.97506925207756</v>
      </c>
      <c r="F4470" s="77">
        <v>2.21</v>
      </c>
      <c r="G4470" s="77">
        <v>0</v>
      </c>
      <c r="H4470" s="77">
        <v>0</v>
      </c>
      <c r="J4470" s="77">
        <f t="shared" si="169"/>
        <v>2.21</v>
      </c>
      <c r="K4470" s="103">
        <v>1.17</v>
      </c>
      <c r="L4470" s="104">
        <v>0.72</v>
      </c>
      <c r="M4470" s="105">
        <v>0</v>
      </c>
      <c r="N4470" s="76">
        <f t="shared" si="168"/>
        <v>1.1899999999999897</v>
      </c>
    </row>
    <row r="4471" spans="1:14" x14ac:dyDescent="0.25">
      <c r="A4471" s="100">
        <v>3428</v>
      </c>
      <c r="B4471" s="107">
        <v>37031</v>
      </c>
      <c r="C4471" s="101">
        <v>396.22</v>
      </c>
      <c r="D4471" s="102">
        <v>135.97999999999999</v>
      </c>
      <c r="E4471" s="102">
        <f t="shared" si="170"/>
        <v>18.833795013850413</v>
      </c>
      <c r="F4471" s="77">
        <v>2.75</v>
      </c>
      <c r="G4471" s="77">
        <v>0</v>
      </c>
      <c r="H4471" s="77">
        <v>0</v>
      </c>
      <c r="J4471" s="77">
        <f t="shared" si="169"/>
        <v>2.75</v>
      </c>
      <c r="K4471" s="103">
        <v>0.57999999999999996</v>
      </c>
      <c r="L4471" s="104">
        <v>1.03</v>
      </c>
      <c r="M4471" s="105">
        <v>0</v>
      </c>
      <c r="N4471" s="76">
        <f t="shared" si="168"/>
        <v>0.59000000000000341</v>
      </c>
    </row>
    <row r="4472" spans="1:14" x14ac:dyDescent="0.25">
      <c r="A4472" s="100">
        <v>3429</v>
      </c>
      <c r="B4472" s="107">
        <v>37032</v>
      </c>
      <c r="C4472" s="101">
        <v>395.86</v>
      </c>
      <c r="D4472" s="102">
        <v>133.82</v>
      </c>
      <c r="E4472" s="102">
        <f t="shared" si="170"/>
        <v>18.534626038781163</v>
      </c>
      <c r="F4472" s="77">
        <v>2.58</v>
      </c>
      <c r="G4472" s="77">
        <v>0</v>
      </c>
      <c r="H4472" s="77">
        <v>0</v>
      </c>
      <c r="J4472" s="77">
        <f t="shared" si="169"/>
        <v>2.58</v>
      </c>
      <c r="K4472" s="103">
        <v>0.46</v>
      </c>
      <c r="L4472" s="104">
        <v>0.96</v>
      </c>
      <c r="M4472" s="105">
        <v>0</v>
      </c>
      <c r="N4472" s="76">
        <f t="shared" si="168"/>
        <v>0.47000000000001485</v>
      </c>
    </row>
    <row r="4473" spans="1:14" x14ac:dyDescent="0.25">
      <c r="A4473" s="100">
        <v>3430</v>
      </c>
      <c r="B4473" s="107">
        <v>37033</v>
      </c>
      <c r="C4473" s="101">
        <v>395.5</v>
      </c>
      <c r="D4473" s="102">
        <v>131.71</v>
      </c>
      <c r="E4473" s="102">
        <f t="shared" si="170"/>
        <v>18.242382271468145</v>
      </c>
      <c r="F4473" s="77">
        <v>1.85</v>
      </c>
      <c r="G4473" s="77">
        <v>0</v>
      </c>
      <c r="H4473" s="77">
        <v>0</v>
      </c>
      <c r="J4473" s="77">
        <f t="shared" si="169"/>
        <v>1.85</v>
      </c>
      <c r="K4473" s="103">
        <v>0.73</v>
      </c>
      <c r="L4473" s="104">
        <v>0.5</v>
      </c>
      <c r="M4473" s="105">
        <v>0</v>
      </c>
      <c r="N4473" s="76">
        <f t="shared" si="168"/>
        <v>0.72999999999999554</v>
      </c>
    </row>
    <row r="4474" spans="1:14" x14ac:dyDescent="0.25">
      <c r="A4474" s="100">
        <v>3431</v>
      </c>
      <c r="B4474" s="107">
        <v>37034</v>
      </c>
      <c r="C4474" s="101">
        <v>395.31</v>
      </c>
      <c r="D4474" s="102">
        <v>130.59</v>
      </c>
      <c r="E4474" s="102">
        <f t="shared" si="170"/>
        <v>18.087257617728532</v>
      </c>
      <c r="F4474" s="77">
        <v>2.0699999999999998</v>
      </c>
      <c r="G4474" s="77">
        <v>0</v>
      </c>
      <c r="H4474" s="77">
        <v>0</v>
      </c>
      <c r="J4474" s="77">
        <f t="shared" si="169"/>
        <v>2.0699999999999998</v>
      </c>
      <c r="K4474" s="103">
        <v>1.01</v>
      </c>
      <c r="L4474" s="104">
        <v>0.6</v>
      </c>
      <c r="M4474" s="105">
        <v>0</v>
      </c>
      <c r="N4474" s="76">
        <f t="shared" si="168"/>
        <v>1.0099999999999976</v>
      </c>
    </row>
    <row r="4475" spans="1:14" x14ac:dyDescent="0.25">
      <c r="A4475" s="100">
        <v>3432</v>
      </c>
      <c r="B4475" s="107">
        <v>37035</v>
      </c>
      <c r="C4475" s="101">
        <v>395.13</v>
      </c>
      <c r="D4475" s="102">
        <v>129.53</v>
      </c>
      <c r="E4475" s="102">
        <f t="shared" si="170"/>
        <v>17.940443213296401</v>
      </c>
      <c r="F4475" s="77">
        <v>2.04</v>
      </c>
      <c r="G4475" s="77">
        <v>0</v>
      </c>
      <c r="H4475" s="77">
        <v>0</v>
      </c>
      <c r="J4475" s="77">
        <f t="shared" si="169"/>
        <v>2.04</v>
      </c>
      <c r="K4475" s="103">
        <v>1.1000000000000001</v>
      </c>
      <c r="L4475" s="104">
        <v>0.59</v>
      </c>
      <c r="M4475" s="105">
        <v>0</v>
      </c>
      <c r="N4475" s="76">
        <f t="shared" si="168"/>
        <v>1.1000000000000023</v>
      </c>
    </row>
    <row r="4476" spans="1:14" x14ac:dyDescent="0.25">
      <c r="A4476" s="100">
        <v>3433</v>
      </c>
      <c r="B4476" s="107">
        <v>37036</v>
      </c>
      <c r="C4476" s="101">
        <v>394.97</v>
      </c>
      <c r="D4476" s="102">
        <v>128.59</v>
      </c>
      <c r="E4476" s="102">
        <f t="shared" si="170"/>
        <v>17.810249307479225</v>
      </c>
      <c r="F4476" s="77">
        <v>1.85</v>
      </c>
      <c r="G4476" s="77">
        <v>0</v>
      </c>
      <c r="H4476" s="77">
        <v>0</v>
      </c>
      <c r="J4476" s="77">
        <f t="shared" si="169"/>
        <v>1.85</v>
      </c>
      <c r="K4476" s="103">
        <v>1.43</v>
      </c>
      <c r="L4476" s="104">
        <v>0.54</v>
      </c>
      <c r="M4476" s="105">
        <v>0</v>
      </c>
      <c r="N4476" s="76">
        <f t="shared" si="168"/>
        <v>1.4499999999999944</v>
      </c>
    </row>
    <row r="4477" spans="1:14" x14ac:dyDescent="0.25">
      <c r="A4477" s="100">
        <v>3434</v>
      </c>
      <c r="B4477" s="107">
        <v>37037</v>
      </c>
      <c r="C4477" s="101">
        <v>394.9</v>
      </c>
      <c r="D4477" s="102">
        <v>128.19</v>
      </c>
      <c r="E4477" s="102">
        <f t="shared" si="170"/>
        <v>17.754847645429361</v>
      </c>
      <c r="F4477" s="77">
        <v>2.35</v>
      </c>
      <c r="G4477" s="77">
        <v>0</v>
      </c>
      <c r="H4477" s="77">
        <v>0</v>
      </c>
      <c r="J4477" s="77">
        <f t="shared" si="169"/>
        <v>2.35</v>
      </c>
      <c r="K4477" s="103">
        <v>0.89</v>
      </c>
      <c r="L4477" s="104">
        <v>0.78</v>
      </c>
      <c r="M4477" s="105">
        <v>0</v>
      </c>
      <c r="N4477" s="76">
        <f t="shared" si="168"/>
        <v>0.8600000000000052</v>
      </c>
    </row>
    <row r="4478" spans="1:14" x14ac:dyDescent="0.25">
      <c r="A4478" s="100">
        <v>3435</v>
      </c>
      <c r="B4478" s="107">
        <v>37038</v>
      </c>
      <c r="C4478" s="101">
        <v>394.64</v>
      </c>
      <c r="D4478" s="102">
        <v>126.7</v>
      </c>
      <c r="E4478" s="102">
        <f t="shared" si="170"/>
        <v>17.548476454293631</v>
      </c>
      <c r="F4478" s="77">
        <v>1.74</v>
      </c>
      <c r="G4478" s="77">
        <v>0</v>
      </c>
      <c r="H4478" s="77">
        <v>0</v>
      </c>
      <c r="J4478" s="77">
        <f t="shared" si="169"/>
        <v>1.74</v>
      </c>
      <c r="K4478" s="103">
        <v>0.78</v>
      </c>
      <c r="L4478" s="104">
        <v>0.46</v>
      </c>
      <c r="M4478" s="105">
        <v>0</v>
      </c>
      <c r="N4478" s="76">
        <f t="shared" si="168"/>
        <v>0.77999999999999203</v>
      </c>
    </row>
    <row r="4479" spans="1:14" x14ac:dyDescent="0.25">
      <c r="A4479" s="100">
        <v>3436</v>
      </c>
      <c r="B4479" s="107">
        <v>37039</v>
      </c>
      <c r="C4479" s="101">
        <v>394.48</v>
      </c>
      <c r="D4479" s="102">
        <v>125.74</v>
      </c>
      <c r="E4479" s="102">
        <f t="shared" si="170"/>
        <v>17.415512465373961</v>
      </c>
      <c r="F4479" s="77">
        <v>2.39</v>
      </c>
      <c r="G4479" s="77">
        <v>0</v>
      </c>
      <c r="H4479" s="77">
        <v>0</v>
      </c>
      <c r="J4479" s="77">
        <f t="shared" si="169"/>
        <v>2.39</v>
      </c>
      <c r="K4479" s="103">
        <v>1.02</v>
      </c>
      <c r="L4479" s="104">
        <v>0.88</v>
      </c>
      <c r="M4479" s="105">
        <v>7.6</v>
      </c>
      <c r="N4479" s="76">
        <f t="shared" si="168"/>
        <v>1.0700000000000069</v>
      </c>
    </row>
    <row r="4480" spans="1:14" x14ac:dyDescent="0.25">
      <c r="A4480" s="100">
        <v>3437</v>
      </c>
      <c r="B4480" s="107">
        <v>37040</v>
      </c>
      <c r="C4480" s="101">
        <v>394.24</v>
      </c>
      <c r="D4480" s="102">
        <v>124.42</v>
      </c>
      <c r="E4480" s="102">
        <f t="shared" si="170"/>
        <v>17.232686980609419</v>
      </c>
      <c r="F4480" s="77">
        <v>1.68</v>
      </c>
      <c r="G4480" s="77">
        <v>0</v>
      </c>
      <c r="H4480" s="77">
        <v>0</v>
      </c>
      <c r="J4480" s="77">
        <f t="shared" si="169"/>
        <v>1.68</v>
      </c>
      <c r="K4480" s="103">
        <v>4.25</v>
      </c>
      <c r="L4480" s="104">
        <v>0.49</v>
      </c>
      <c r="M4480" s="105">
        <v>0</v>
      </c>
      <c r="N4480" s="76">
        <f t="shared" si="168"/>
        <v>4.2499999999999929</v>
      </c>
    </row>
    <row r="4481" spans="1:14" x14ac:dyDescent="0.25">
      <c r="A4481" s="100">
        <v>3438</v>
      </c>
      <c r="B4481" s="107">
        <v>37041</v>
      </c>
      <c r="C4481" s="101">
        <v>394.69</v>
      </c>
      <c r="D4481" s="102">
        <v>126.99</v>
      </c>
      <c r="E4481" s="102">
        <f t="shared" si="170"/>
        <v>17.588642659279778</v>
      </c>
      <c r="F4481" s="77">
        <v>1.87</v>
      </c>
      <c r="G4481" s="77">
        <v>0</v>
      </c>
      <c r="H4481" s="77">
        <v>0</v>
      </c>
      <c r="J4481" s="77">
        <f t="shared" si="169"/>
        <v>1.87</v>
      </c>
      <c r="K4481" s="103">
        <v>3.58</v>
      </c>
      <c r="L4481" s="104">
        <v>0.61</v>
      </c>
      <c r="M4481" s="105">
        <v>6.3</v>
      </c>
      <c r="N4481" s="76">
        <f t="shared" si="168"/>
        <v>3.5799999999999939</v>
      </c>
    </row>
    <row r="4482" spans="1:14" x14ac:dyDescent="0.25">
      <c r="A4482" s="100">
        <v>3439</v>
      </c>
      <c r="B4482" s="107">
        <v>37042</v>
      </c>
      <c r="C4482" s="101">
        <v>394.99</v>
      </c>
      <c r="D4482" s="102">
        <v>128.69999999999999</v>
      </c>
      <c r="E4482" s="102">
        <f t="shared" si="170"/>
        <v>17.825484764542935</v>
      </c>
      <c r="F4482" s="77">
        <v>2.76</v>
      </c>
      <c r="G4482" s="77">
        <v>0</v>
      </c>
      <c r="H4482" s="77">
        <v>0</v>
      </c>
      <c r="J4482" s="77">
        <f t="shared" si="169"/>
        <v>2.76</v>
      </c>
      <c r="K4482" s="103">
        <v>3.06</v>
      </c>
      <c r="L4482" s="104">
        <v>1.04</v>
      </c>
      <c r="M4482" s="105">
        <v>0</v>
      </c>
      <c r="N4482" s="76">
        <f t="shared" si="168"/>
        <v>3.0600000000000112</v>
      </c>
    </row>
    <row r="4483" spans="1:14" x14ac:dyDescent="0.25">
      <c r="A4483" s="100">
        <v>3440</v>
      </c>
      <c r="B4483" s="107">
        <v>37043</v>
      </c>
      <c r="C4483" s="101">
        <v>395.04</v>
      </c>
      <c r="D4483" s="102">
        <v>129</v>
      </c>
      <c r="E4483" s="102">
        <f t="shared" si="170"/>
        <v>17.86703601108033</v>
      </c>
      <c r="F4483" s="77">
        <v>2.02</v>
      </c>
      <c r="G4483" s="77">
        <v>0</v>
      </c>
      <c r="H4483" s="77">
        <v>0</v>
      </c>
      <c r="J4483" s="77">
        <f t="shared" si="169"/>
        <v>2.02</v>
      </c>
      <c r="K4483" s="103">
        <v>2.14</v>
      </c>
      <c r="L4483" s="104">
        <v>0.65</v>
      </c>
      <c r="M4483" s="105">
        <v>0</v>
      </c>
      <c r="N4483" s="76">
        <f t="shared" si="168"/>
        <v>2.1300000000000137</v>
      </c>
    </row>
    <row r="4484" spans="1:14" x14ac:dyDescent="0.25">
      <c r="A4484" s="100">
        <v>3441</v>
      </c>
      <c r="B4484" s="107">
        <v>37044</v>
      </c>
      <c r="C4484" s="101">
        <v>395.06</v>
      </c>
      <c r="D4484" s="102">
        <v>129.11000000000001</v>
      </c>
      <c r="E4484" s="102">
        <f t="shared" si="170"/>
        <v>17.882271468144044</v>
      </c>
      <c r="F4484" s="77">
        <v>2.4900000000000002</v>
      </c>
      <c r="G4484" s="77">
        <v>0</v>
      </c>
      <c r="H4484" s="77">
        <v>0</v>
      </c>
      <c r="J4484" s="77">
        <f t="shared" si="169"/>
        <v>2.4900000000000002</v>
      </c>
      <c r="K4484" s="103">
        <v>1.59</v>
      </c>
      <c r="L4484" s="104">
        <v>0.92</v>
      </c>
      <c r="M4484" s="105">
        <v>16</v>
      </c>
      <c r="N4484" s="76">
        <f t="shared" si="168"/>
        <v>1.6299999999999866</v>
      </c>
    </row>
    <row r="4485" spans="1:14" x14ac:dyDescent="0.25">
      <c r="A4485" s="100">
        <v>3442</v>
      </c>
      <c r="B4485" s="107">
        <v>37045</v>
      </c>
      <c r="C4485" s="101">
        <v>394.91</v>
      </c>
      <c r="D4485" s="102">
        <v>128.25</v>
      </c>
      <c r="E4485" s="102">
        <f t="shared" si="170"/>
        <v>17.763157894736842</v>
      </c>
      <c r="F4485" s="77">
        <v>1.97</v>
      </c>
      <c r="G4485" s="77">
        <v>0</v>
      </c>
      <c r="H4485" s="77">
        <v>0</v>
      </c>
      <c r="J4485" s="77">
        <f t="shared" si="169"/>
        <v>1.97</v>
      </c>
      <c r="K4485" s="103">
        <v>6.07</v>
      </c>
      <c r="L4485" s="104">
        <v>0.56000000000000005</v>
      </c>
      <c r="M4485" s="105">
        <v>11.1</v>
      </c>
      <c r="N4485" s="76">
        <f t="shared" si="168"/>
        <v>6.0800000000000134</v>
      </c>
    </row>
    <row r="4486" spans="1:14" x14ac:dyDescent="0.25">
      <c r="A4486" s="100">
        <v>3443</v>
      </c>
      <c r="B4486" s="107">
        <v>37046</v>
      </c>
      <c r="C4486" s="101">
        <v>395.61</v>
      </c>
      <c r="D4486" s="102">
        <v>132.36000000000001</v>
      </c>
      <c r="E4486" s="102">
        <f t="shared" si="170"/>
        <v>18.332409972299171</v>
      </c>
      <c r="F4486" s="77">
        <v>2.06</v>
      </c>
      <c r="G4486" s="77">
        <v>0</v>
      </c>
      <c r="H4486" s="77">
        <v>0</v>
      </c>
      <c r="J4486" s="77">
        <f t="shared" si="169"/>
        <v>2.06</v>
      </c>
      <c r="K4486" s="103">
        <v>3.02</v>
      </c>
      <c r="L4486" s="104">
        <v>0.68</v>
      </c>
      <c r="M4486" s="105">
        <v>2.7</v>
      </c>
      <c r="N4486" s="76">
        <f t="shared" si="168"/>
        <v>2.9999999999999978</v>
      </c>
    </row>
    <row r="4487" spans="1:14" x14ac:dyDescent="0.25">
      <c r="A4487" s="100">
        <v>3444</v>
      </c>
      <c r="B4487" s="107">
        <v>37047</v>
      </c>
      <c r="C4487" s="101">
        <v>395.77</v>
      </c>
      <c r="D4487" s="102">
        <v>133.30000000000001</v>
      </c>
      <c r="E4487" s="102">
        <f t="shared" si="170"/>
        <v>18.462603878116347</v>
      </c>
      <c r="F4487" s="77">
        <v>1.92</v>
      </c>
      <c r="G4487" s="77">
        <v>0</v>
      </c>
      <c r="H4487" s="77">
        <v>0</v>
      </c>
      <c r="J4487" s="77">
        <f t="shared" si="169"/>
        <v>1.92</v>
      </c>
      <c r="K4487" s="103">
        <v>2.82</v>
      </c>
      <c r="L4487" s="104">
        <v>0.53</v>
      </c>
      <c r="M4487" s="105">
        <v>0.5</v>
      </c>
      <c r="N4487" s="76">
        <f t="shared" si="168"/>
        <v>2.8099999999999863</v>
      </c>
    </row>
    <row r="4488" spans="1:14" x14ac:dyDescent="0.25">
      <c r="A4488" s="100">
        <v>3445</v>
      </c>
      <c r="B4488" s="107">
        <v>37048</v>
      </c>
      <c r="C4488" s="101">
        <v>395.92</v>
      </c>
      <c r="D4488" s="102">
        <v>134.19</v>
      </c>
      <c r="E4488" s="102">
        <f t="shared" si="170"/>
        <v>18.585872576177284</v>
      </c>
      <c r="F4488" s="77">
        <v>1.98</v>
      </c>
      <c r="G4488" s="77">
        <v>0</v>
      </c>
      <c r="H4488" s="77">
        <v>0</v>
      </c>
      <c r="J4488" s="77">
        <f t="shared" si="169"/>
        <v>1.98</v>
      </c>
      <c r="K4488" s="103">
        <v>1.44</v>
      </c>
      <c r="L4488" s="104">
        <v>0.63</v>
      </c>
      <c r="M4488" s="105">
        <v>0</v>
      </c>
      <c r="N4488" s="76">
        <f t="shared" ref="N4488:N4551" si="171">+D4489-D4488+J4488</f>
        <v>1.4499999999999988</v>
      </c>
    </row>
    <row r="4489" spans="1:14" x14ac:dyDescent="0.25">
      <c r="A4489" s="100">
        <v>3446</v>
      </c>
      <c r="B4489" s="107">
        <v>37049</v>
      </c>
      <c r="C4489" s="101">
        <v>395.83</v>
      </c>
      <c r="D4489" s="102">
        <v>133.66</v>
      </c>
      <c r="E4489" s="102">
        <f t="shared" si="170"/>
        <v>18.512465373961216</v>
      </c>
      <c r="F4489" s="77">
        <v>1.92</v>
      </c>
      <c r="G4489" s="77">
        <v>0</v>
      </c>
      <c r="H4489" s="77">
        <v>0</v>
      </c>
      <c r="J4489" s="77">
        <f t="shared" si="169"/>
        <v>1.92</v>
      </c>
      <c r="K4489" s="103">
        <v>1.68</v>
      </c>
      <c r="L4489" s="104">
        <v>0.52</v>
      </c>
      <c r="M4489" s="105">
        <v>0</v>
      </c>
      <c r="N4489" s="76">
        <f t="shared" si="171"/>
        <v>1.6799999999999908</v>
      </c>
    </row>
    <row r="4490" spans="1:14" x14ac:dyDescent="0.25">
      <c r="A4490" s="100">
        <v>3447</v>
      </c>
      <c r="B4490" s="107">
        <v>37050</v>
      </c>
      <c r="C4490" s="101">
        <v>395.79</v>
      </c>
      <c r="D4490" s="102">
        <v>133.41999999999999</v>
      </c>
      <c r="E4490" s="102">
        <f t="shared" si="170"/>
        <v>18.479224376731302</v>
      </c>
      <c r="F4490" s="77">
        <v>1.96</v>
      </c>
      <c r="G4490" s="77">
        <v>0</v>
      </c>
      <c r="H4490" s="77">
        <v>0</v>
      </c>
      <c r="J4490" s="77">
        <f t="shared" si="169"/>
        <v>1.96</v>
      </c>
      <c r="K4490" s="103">
        <v>1.49</v>
      </c>
      <c r="L4490" s="104">
        <v>0.69</v>
      </c>
      <c r="M4490" s="105">
        <v>1.3</v>
      </c>
      <c r="N4490" s="76">
        <f t="shared" si="171"/>
        <v>1.4900000000000011</v>
      </c>
    </row>
    <row r="4491" spans="1:14" x14ac:dyDescent="0.25">
      <c r="A4491" s="100">
        <v>3448</v>
      </c>
      <c r="B4491" s="107">
        <v>37051</v>
      </c>
      <c r="C4491" s="101">
        <v>395.71</v>
      </c>
      <c r="D4491" s="102">
        <v>132.94999999999999</v>
      </c>
      <c r="E4491" s="102">
        <f t="shared" si="170"/>
        <v>18.414127423822713</v>
      </c>
      <c r="F4491" s="77">
        <v>2.41</v>
      </c>
      <c r="G4491" s="77">
        <v>0</v>
      </c>
      <c r="H4491" s="77">
        <v>0</v>
      </c>
      <c r="J4491" s="77">
        <f t="shared" si="169"/>
        <v>2.41</v>
      </c>
      <c r="K4491" s="103">
        <v>2.59</v>
      </c>
      <c r="L4491" s="104">
        <v>0.89</v>
      </c>
      <c r="M4491" s="105">
        <v>0</v>
      </c>
      <c r="N4491" s="76">
        <f t="shared" si="171"/>
        <v>2.590000000000007</v>
      </c>
    </row>
    <row r="4492" spans="1:14" x14ac:dyDescent="0.25">
      <c r="A4492" s="100">
        <v>3449</v>
      </c>
      <c r="B4492" s="107">
        <v>37052</v>
      </c>
      <c r="C4492" s="101">
        <v>395.74</v>
      </c>
      <c r="D4492" s="102">
        <v>133.13</v>
      </c>
      <c r="E4492" s="102">
        <f t="shared" si="170"/>
        <v>18.439058171745152</v>
      </c>
      <c r="F4492" s="77">
        <v>2.11</v>
      </c>
      <c r="G4492" s="77">
        <v>0</v>
      </c>
      <c r="H4492" s="77">
        <v>0</v>
      </c>
      <c r="J4492" s="77">
        <f t="shared" si="169"/>
        <v>2.11</v>
      </c>
      <c r="K4492" s="103">
        <v>1.57</v>
      </c>
      <c r="L4492" s="104">
        <v>0.71</v>
      </c>
      <c r="M4492" s="105">
        <v>0</v>
      </c>
      <c r="N4492" s="76">
        <f t="shared" si="171"/>
        <v>1.5700000000000078</v>
      </c>
    </row>
    <row r="4493" spans="1:14" x14ac:dyDescent="0.25">
      <c r="A4493" s="100">
        <v>3450</v>
      </c>
      <c r="B4493" s="107">
        <v>37053</v>
      </c>
      <c r="C4493" s="101">
        <v>395.65</v>
      </c>
      <c r="D4493" s="102">
        <v>132.59</v>
      </c>
      <c r="E4493" s="102">
        <f t="shared" si="170"/>
        <v>18.36426592797784</v>
      </c>
      <c r="F4493" s="77">
        <v>2.83</v>
      </c>
      <c r="G4493" s="77">
        <v>0</v>
      </c>
      <c r="H4493" s="77">
        <v>0</v>
      </c>
      <c r="J4493" s="77">
        <f t="shared" si="169"/>
        <v>2.83</v>
      </c>
      <c r="K4493" s="103">
        <v>1.83</v>
      </c>
      <c r="L4493" s="104">
        <v>0.7</v>
      </c>
      <c r="M4493" s="105">
        <v>3.5</v>
      </c>
      <c r="N4493" s="76">
        <f t="shared" si="171"/>
        <v>1.83</v>
      </c>
    </row>
    <row r="4494" spans="1:14" x14ac:dyDescent="0.25">
      <c r="A4494" s="100">
        <v>3451</v>
      </c>
      <c r="B4494" s="107">
        <v>37054</v>
      </c>
      <c r="C4494" s="101">
        <v>395.48</v>
      </c>
      <c r="D4494" s="102">
        <v>131.59</v>
      </c>
      <c r="E4494" s="102">
        <f t="shared" si="170"/>
        <v>18.225761772853186</v>
      </c>
      <c r="F4494" s="77">
        <v>2.81</v>
      </c>
      <c r="G4494" s="77">
        <v>0</v>
      </c>
      <c r="H4494" s="77">
        <v>0</v>
      </c>
      <c r="J4494" s="77">
        <f t="shared" si="169"/>
        <v>2.81</v>
      </c>
      <c r="K4494" s="103">
        <v>3.11</v>
      </c>
      <c r="L4494" s="104">
        <v>0.65</v>
      </c>
      <c r="M4494" s="105">
        <v>0</v>
      </c>
      <c r="N4494" s="76">
        <f t="shared" si="171"/>
        <v>3.109999999999983</v>
      </c>
    </row>
    <row r="4495" spans="1:14" x14ac:dyDescent="0.25">
      <c r="A4495" s="100">
        <v>3452</v>
      </c>
      <c r="B4495" s="107">
        <v>37055</v>
      </c>
      <c r="C4495" s="101">
        <v>395.53</v>
      </c>
      <c r="D4495" s="102">
        <v>131.88999999999999</v>
      </c>
      <c r="E4495" s="102">
        <f t="shared" si="170"/>
        <v>18.267313019390581</v>
      </c>
      <c r="F4495" s="77">
        <v>2.39</v>
      </c>
      <c r="G4495" s="77">
        <v>0</v>
      </c>
      <c r="H4495" s="77">
        <v>0</v>
      </c>
      <c r="J4495" s="77">
        <f t="shared" si="169"/>
        <v>2.39</v>
      </c>
      <c r="K4495" s="103">
        <v>1.67</v>
      </c>
      <c r="L4495" s="104">
        <v>0.68</v>
      </c>
      <c r="M4495" s="105">
        <v>0</v>
      </c>
      <c r="N4495" s="76">
        <f t="shared" si="171"/>
        <v>1.560000000000016</v>
      </c>
    </row>
    <row r="4496" spans="1:14" x14ac:dyDescent="0.25">
      <c r="A4496" s="100">
        <v>3453</v>
      </c>
      <c r="B4496" s="107">
        <v>37056</v>
      </c>
      <c r="C4496" s="101">
        <v>395.4</v>
      </c>
      <c r="D4496" s="102">
        <v>131.06</v>
      </c>
      <c r="E4496" s="102">
        <f t="shared" si="170"/>
        <v>18.152354570637119</v>
      </c>
      <c r="F4496" s="77">
        <v>2.5</v>
      </c>
      <c r="G4496" s="77">
        <v>0</v>
      </c>
      <c r="H4496" s="77">
        <v>0</v>
      </c>
      <c r="J4496" s="77">
        <f t="shared" si="169"/>
        <v>2.5</v>
      </c>
      <c r="K4496" s="103">
        <v>1.22</v>
      </c>
      <c r="L4496" s="104">
        <v>0.86</v>
      </c>
      <c r="M4496" s="105">
        <v>0</v>
      </c>
      <c r="N4496" s="76">
        <f t="shared" si="171"/>
        <v>1.2199999999999989</v>
      </c>
    </row>
    <row r="4497" spans="1:14" x14ac:dyDescent="0.25">
      <c r="A4497" s="100">
        <v>3454</v>
      </c>
      <c r="B4497" s="107">
        <v>37057</v>
      </c>
      <c r="C4497" s="101">
        <v>395.17</v>
      </c>
      <c r="D4497" s="102">
        <v>129.78</v>
      </c>
      <c r="E4497" s="102">
        <f t="shared" si="170"/>
        <v>17.975069252077564</v>
      </c>
      <c r="F4497" s="77">
        <v>2.5099999999999998</v>
      </c>
      <c r="G4497" s="77">
        <v>0</v>
      </c>
      <c r="H4497" s="77">
        <v>0</v>
      </c>
      <c r="J4497" s="77">
        <f t="shared" si="169"/>
        <v>2.5099999999999998</v>
      </c>
      <c r="K4497" s="103">
        <v>1.1100000000000001</v>
      </c>
      <c r="L4497" s="104">
        <v>0.78</v>
      </c>
      <c r="M4497" s="105">
        <v>0</v>
      </c>
      <c r="N4497" s="76">
        <f t="shared" si="171"/>
        <v>1.0900000000000123</v>
      </c>
    </row>
    <row r="4498" spans="1:14" x14ac:dyDescent="0.25">
      <c r="A4498" s="100">
        <v>3455</v>
      </c>
      <c r="B4498" s="107">
        <v>37058</v>
      </c>
      <c r="C4498" s="101">
        <v>394.93</v>
      </c>
      <c r="D4498" s="102">
        <v>128.36000000000001</v>
      </c>
      <c r="E4498" s="102">
        <f t="shared" si="170"/>
        <v>17.778393351800556</v>
      </c>
      <c r="F4498" s="77">
        <v>3.93</v>
      </c>
      <c r="G4498" s="77">
        <v>0</v>
      </c>
      <c r="H4498" s="77">
        <v>0</v>
      </c>
      <c r="J4498" s="77">
        <f t="shared" si="169"/>
        <v>3.93</v>
      </c>
      <c r="K4498" s="103">
        <v>3.36</v>
      </c>
      <c r="L4498" s="104">
        <v>1.01</v>
      </c>
      <c r="M4498" s="105">
        <v>0</v>
      </c>
      <c r="N4498" s="76">
        <f t="shared" si="171"/>
        <v>3.3599999999999928</v>
      </c>
    </row>
    <row r="4499" spans="1:14" x14ac:dyDescent="0.25">
      <c r="A4499" s="100">
        <v>3456</v>
      </c>
      <c r="B4499" s="107">
        <v>37059</v>
      </c>
      <c r="C4499" s="101">
        <v>394.83</v>
      </c>
      <c r="D4499" s="102">
        <v>127.79</v>
      </c>
      <c r="E4499" s="102">
        <f t="shared" si="170"/>
        <v>17.699445983379501</v>
      </c>
      <c r="F4499" s="77">
        <v>1.96</v>
      </c>
      <c r="G4499" s="77">
        <v>0</v>
      </c>
      <c r="H4499" s="77">
        <v>0</v>
      </c>
      <c r="J4499" s="77">
        <f t="shared" si="169"/>
        <v>1.96</v>
      </c>
      <c r="K4499" s="103">
        <v>1.67</v>
      </c>
      <c r="L4499" s="104">
        <v>0.66</v>
      </c>
      <c r="M4499" s="105">
        <v>0</v>
      </c>
      <c r="N4499" s="76">
        <f t="shared" si="171"/>
        <v>1.6699999999999937</v>
      </c>
    </row>
    <row r="4500" spans="1:14" x14ac:dyDescent="0.25">
      <c r="A4500" s="100">
        <v>3457</v>
      </c>
      <c r="B4500" s="107">
        <v>37060</v>
      </c>
      <c r="C4500" s="101">
        <v>394.78</v>
      </c>
      <c r="D4500" s="102">
        <v>127.5</v>
      </c>
      <c r="E4500" s="102">
        <f t="shared" si="170"/>
        <v>17.659279778393351</v>
      </c>
      <c r="F4500" s="77">
        <v>2.2999999999999998</v>
      </c>
      <c r="G4500" s="77">
        <v>0</v>
      </c>
      <c r="H4500" s="77">
        <v>0</v>
      </c>
      <c r="J4500" s="77">
        <f t="shared" si="169"/>
        <v>2.2999999999999998</v>
      </c>
      <c r="K4500" s="103">
        <v>0.59</v>
      </c>
      <c r="L4500" s="104">
        <v>0.86</v>
      </c>
      <c r="M4500" s="105">
        <v>0</v>
      </c>
      <c r="N4500" s="76">
        <f t="shared" si="171"/>
        <v>0.59000000000000608</v>
      </c>
    </row>
    <row r="4501" spans="1:14" x14ac:dyDescent="0.25">
      <c r="A4501" s="100">
        <v>3458</v>
      </c>
      <c r="B4501" s="107">
        <v>37061</v>
      </c>
      <c r="C4501" s="101">
        <v>394.48</v>
      </c>
      <c r="D4501" s="102">
        <v>125.79</v>
      </c>
      <c r="E4501" s="102">
        <f t="shared" si="170"/>
        <v>17.422437673130194</v>
      </c>
      <c r="F4501" s="77">
        <v>2.54</v>
      </c>
      <c r="G4501" s="77">
        <v>0</v>
      </c>
      <c r="H4501" s="77">
        <v>0</v>
      </c>
      <c r="J4501" s="77">
        <f t="shared" si="169"/>
        <v>2.54</v>
      </c>
      <c r="K4501" s="103">
        <v>1.34</v>
      </c>
      <c r="L4501" s="104">
        <v>0.8</v>
      </c>
      <c r="M4501" s="105">
        <v>0</v>
      </c>
      <c r="N4501" s="76">
        <f t="shared" si="171"/>
        <v>1.3399999999999972</v>
      </c>
    </row>
    <row r="4502" spans="1:14" x14ac:dyDescent="0.25">
      <c r="A4502" s="100">
        <v>3459</v>
      </c>
      <c r="B4502" s="107">
        <v>37062</v>
      </c>
      <c r="C4502" s="101">
        <v>394.27</v>
      </c>
      <c r="D4502" s="102">
        <v>124.59</v>
      </c>
      <c r="E4502" s="102">
        <f t="shared" si="170"/>
        <v>17.25623268698061</v>
      </c>
      <c r="F4502" s="77">
        <v>1.91</v>
      </c>
      <c r="G4502" s="77">
        <v>0</v>
      </c>
      <c r="H4502" s="77">
        <v>0</v>
      </c>
      <c r="J4502" s="77">
        <f t="shared" si="169"/>
        <v>1.91</v>
      </c>
      <c r="K4502" s="103">
        <v>1.17</v>
      </c>
      <c r="L4502" s="104">
        <v>0.59</v>
      </c>
      <c r="M4502" s="105">
        <v>0</v>
      </c>
      <c r="N4502" s="76">
        <f t="shared" si="171"/>
        <v>1.1699999999999908</v>
      </c>
    </row>
    <row r="4503" spans="1:14" x14ac:dyDescent="0.25">
      <c r="A4503" s="100">
        <v>3460</v>
      </c>
      <c r="B4503" s="107">
        <v>37063</v>
      </c>
      <c r="C4503" s="101">
        <v>394.14</v>
      </c>
      <c r="D4503" s="102">
        <v>123.85</v>
      </c>
      <c r="E4503" s="102">
        <f t="shared" si="170"/>
        <v>17.153739612188364</v>
      </c>
      <c r="F4503" s="77">
        <v>1.93</v>
      </c>
      <c r="G4503" s="77">
        <v>0</v>
      </c>
      <c r="H4503" s="77">
        <v>0</v>
      </c>
      <c r="J4503" s="77">
        <f t="shared" si="169"/>
        <v>1.93</v>
      </c>
      <c r="K4503" s="103">
        <v>1.19</v>
      </c>
      <c r="L4503" s="104">
        <v>0.56000000000000005</v>
      </c>
      <c r="M4503" s="105">
        <v>2.2000000000000002</v>
      </c>
      <c r="N4503" s="76">
        <f t="shared" si="171"/>
        <v>1.1900000000000051</v>
      </c>
    </row>
    <row r="4504" spans="1:14" x14ac:dyDescent="0.25">
      <c r="A4504" s="100">
        <v>3461</v>
      </c>
      <c r="B4504" s="107">
        <v>37064</v>
      </c>
      <c r="C4504" s="101">
        <v>394.01</v>
      </c>
      <c r="D4504" s="102">
        <v>123.11</v>
      </c>
      <c r="E4504" s="102">
        <f t="shared" si="170"/>
        <v>17.051246537396121</v>
      </c>
      <c r="F4504" s="77">
        <v>1.99</v>
      </c>
      <c r="G4504" s="77">
        <v>0</v>
      </c>
      <c r="H4504" s="77">
        <v>0</v>
      </c>
      <c r="J4504" s="77">
        <f t="shared" si="169"/>
        <v>1.99</v>
      </c>
      <c r="K4504" s="103">
        <v>1.1499999999999999</v>
      </c>
      <c r="L4504" s="104">
        <v>0.57999999999999996</v>
      </c>
      <c r="M4504" s="105">
        <v>1.5</v>
      </c>
      <c r="N4504" s="76">
        <f t="shared" si="171"/>
        <v>1.1499999999999966</v>
      </c>
    </row>
    <row r="4505" spans="1:14" x14ac:dyDescent="0.25">
      <c r="A4505" s="100">
        <v>3462</v>
      </c>
      <c r="B4505" s="107">
        <v>37065</v>
      </c>
      <c r="C4505" s="101">
        <v>393.86</v>
      </c>
      <c r="D4505" s="102">
        <v>122.27</v>
      </c>
      <c r="E4505" s="102">
        <f t="shared" si="170"/>
        <v>16.934903047091414</v>
      </c>
      <c r="F4505" s="77">
        <v>3.27</v>
      </c>
      <c r="G4505" s="77">
        <v>0</v>
      </c>
      <c r="H4505" s="77">
        <v>0</v>
      </c>
      <c r="J4505" s="77">
        <f t="shared" si="169"/>
        <v>3.27</v>
      </c>
      <c r="K4505" s="103">
        <v>1.48</v>
      </c>
      <c r="L4505" s="104">
        <v>0.87</v>
      </c>
      <c r="M4505" s="105">
        <v>1.4</v>
      </c>
      <c r="N4505" s="76">
        <f t="shared" si="171"/>
        <v>1.480000000000008</v>
      </c>
    </row>
    <row r="4506" spans="1:14" x14ac:dyDescent="0.25">
      <c r="A4506" s="100">
        <v>3463</v>
      </c>
      <c r="B4506" s="107">
        <v>37066</v>
      </c>
      <c r="C4506" s="101">
        <v>393.54</v>
      </c>
      <c r="D4506" s="102">
        <v>120.48</v>
      </c>
      <c r="E4506" s="102">
        <f t="shared" si="170"/>
        <v>16.686980609418285</v>
      </c>
      <c r="F4506" s="77">
        <v>3.16</v>
      </c>
      <c r="G4506" s="77">
        <v>0</v>
      </c>
      <c r="H4506" s="77">
        <v>0</v>
      </c>
      <c r="J4506" s="77">
        <f t="shared" si="169"/>
        <v>3.16</v>
      </c>
      <c r="K4506" s="103">
        <v>1.43</v>
      </c>
      <c r="L4506" s="104">
        <v>0.95</v>
      </c>
      <c r="M4506" s="105">
        <v>0</v>
      </c>
      <c r="N4506" s="76">
        <f t="shared" si="171"/>
        <v>1.4299999999999962</v>
      </c>
    </row>
    <row r="4507" spans="1:14" x14ac:dyDescent="0.25">
      <c r="A4507" s="100">
        <v>3464</v>
      </c>
      <c r="B4507" s="107">
        <v>37067</v>
      </c>
      <c r="C4507" s="101">
        <v>393.23</v>
      </c>
      <c r="D4507" s="102">
        <v>118.75</v>
      </c>
      <c r="E4507" s="102">
        <f t="shared" si="170"/>
        <v>16.447368421052634</v>
      </c>
      <c r="F4507" s="77">
        <v>3.31</v>
      </c>
      <c r="G4507" s="77">
        <v>0</v>
      </c>
      <c r="H4507" s="77">
        <v>0</v>
      </c>
      <c r="J4507" s="77">
        <f t="shared" si="169"/>
        <v>3.31</v>
      </c>
      <c r="K4507" s="103">
        <v>1.33</v>
      </c>
      <c r="L4507" s="104">
        <v>1.02</v>
      </c>
      <c r="M4507" s="105">
        <v>1.3</v>
      </c>
      <c r="N4507" s="76">
        <f t="shared" si="171"/>
        <v>1.3299999999999961</v>
      </c>
    </row>
    <row r="4508" spans="1:14" x14ac:dyDescent="0.25">
      <c r="A4508" s="100">
        <v>3465</v>
      </c>
      <c r="B4508" s="107">
        <v>37068</v>
      </c>
      <c r="C4508" s="101">
        <v>392.87</v>
      </c>
      <c r="D4508" s="102">
        <v>116.77</v>
      </c>
      <c r="E4508" s="102">
        <f t="shared" si="170"/>
        <v>16.173130193905816</v>
      </c>
      <c r="F4508" s="77">
        <v>1.81</v>
      </c>
      <c r="G4508" s="77">
        <v>0</v>
      </c>
      <c r="H4508" s="77">
        <v>0</v>
      </c>
      <c r="J4508" s="77">
        <f t="shared" si="169"/>
        <v>1.81</v>
      </c>
      <c r="K4508" s="103">
        <v>0.69</v>
      </c>
      <c r="L4508" s="104">
        <v>0.71</v>
      </c>
      <c r="M4508" s="105">
        <v>0</v>
      </c>
      <c r="N4508" s="76">
        <f t="shared" si="171"/>
        <v>0.69000000000000972</v>
      </c>
    </row>
    <row r="4509" spans="1:14" x14ac:dyDescent="0.25">
      <c r="A4509" s="100">
        <v>3466</v>
      </c>
      <c r="B4509" s="107">
        <v>37069</v>
      </c>
      <c r="C4509" s="101">
        <v>392.66</v>
      </c>
      <c r="D4509" s="102">
        <v>115.65</v>
      </c>
      <c r="E4509" s="102">
        <f t="shared" si="170"/>
        <v>16.018005540166204</v>
      </c>
      <c r="F4509" s="77">
        <v>3.03</v>
      </c>
      <c r="G4509" s="77">
        <v>0</v>
      </c>
      <c r="H4509" s="77">
        <v>0</v>
      </c>
      <c r="J4509" s="77">
        <f t="shared" si="169"/>
        <v>3.03</v>
      </c>
      <c r="K4509" s="103">
        <v>1.28</v>
      </c>
      <c r="L4509" s="104">
        <v>1.07</v>
      </c>
      <c r="M4509" s="105">
        <v>0</v>
      </c>
      <c r="N4509" s="76">
        <f t="shared" si="171"/>
        <v>1.2799999999999998</v>
      </c>
    </row>
    <row r="4510" spans="1:14" x14ac:dyDescent="0.25">
      <c r="A4510" s="100">
        <v>3467</v>
      </c>
      <c r="B4510" s="107">
        <v>37070</v>
      </c>
      <c r="C4510" s="101">
        <v>392.33</v>
      </c>
      <c r="D4510" s="102">
        <v>113.9</v>
      </c>
      <c r="E4510" s="102">
        <f t="shared" si="170"/>
        <v>15.775623268698061</v>
      </c>
      <c r="F4510" s="77">
        <v>1.7</v>
      </c>
      <c r="G4510" s="77">
        <v>0</v>
      </c>
      <c r="H4510" s="77">
        <v>0</v>
      </c>
      <c r="J4510" s="77">
        <f t="shared" si="169"/>
        <v>1.7</v>
      </c>
      <c r="K4510" s="103">
        <v>0.74</v>
      </c>
      <c r="L4510" s="104">
        <v>0.52</v>
      </c>
      <c r="M4510" s="105">
        <v>0</v>
      </c>
      <c r="N4510" s="76">
        <f t="shared" si="171"/>
        <v>0.74999999999999711</v>
      </c>
    </row>
    <row r="4511" spans="1:14" x14ac:dyDescent="0.25">
      <c r="A4511" s="100">
        <v>3468</v>
      </c>
      <c r="B4511" s="107">
        <v>37071</v>
      </c>
      <c r="C4511" s="101">
        <v>392.15</v>
      </c>
      <c r="D4511" s="102">
        <v>112.95</v>
      </c>
      <c r="E4511" s="102">
        <f t="shared" si="170"/>
        <v>15.644044321329639</v>
      </c>
      <c r="F4511" s="77">
        <v>2.0299999999999998</v>
      </c>
      <c r="G4511" s="77">
        <v>0</v>
      </c>
      <c r="H4511" s="77">
        <v>0</v>
      </c>
      <c r="J4511" s="77">
        <f t="shared" si="169"/>
        <v>2.0299999999999998</v>
      </c>
      <c r="K4511" s="103">
        <v>1.1299999999999999</v>
      </c>
      <c r="L4511" s="104">
        <v>0.64</v>
      </c>
      <c r="M4511" s="105">
        <v>1.8</v>
      </c>
      <c r="N4511" s="76">
        <f t="shared" si="171"/>
        <v>1.1299999999999941</v>
      </c>
    </row>
    <row r="4512" spans="1:14" x14ac:dyDescent="0.25">
      <c r="A4512" s="100">
        <v>3469</v>
      </c>
      <c r="B4512" s="107">
        <v>37072</v>
      </c>
      <c r="C4512" s="101">
        <v>391.98</v>
      </c>
      <c r="D4512" s="102">
        <v>112.05</v>
      </c>
      <c r="E4512" s="102">
        <f t="shared" si="170"/>
        <v>15.519390581717452</v>
      </c>
      <c r="F4512" s="77">
        <v>1.62</v>
      </c>
      <c r="G4512" s="77">
        <v>0</v>
      </c>
      <c r="H4512" s="77">
        <v>0</v>
      </c>
      <c r="J4512" s="77">
        <f t="shared" si="169"/>
        <v>1.62</v>
      </c>
      <c r="K4512" s="103">
        <v>0.42</v>
      </c>
      <c r="L4512" s="104">
        <v>0.56000000000000005</v>
      </c>
      <c r="M4512" s="105">
        <v>0</v>
      </c>
      <c r="N4512" s="76">
        <f t="shared" si="171"/>
        <v>0.41999999999999726</v>
      </c>
    </row>
    <row r="4513" spans="1:14" x14ac:dyDescent="0.25">
      <c r="A4513" s="100">
        <v>3470</v>
      </c>
      <c r="B4513" s="107">
        <v>37073</v>
      </c>
      <c r="C4513" s="101">
        <v>391.75</v>
      </c>
      <c r="D4513" s="102">
        <v>110.85</v>
      </c>
      <c r="E4513" s="102">
        <f t="shared" si="170"/>
        <v>15.353185595567867</v>
      </c>
      <c r="F4513" s="77">
        <v>2.0299999999999998</v>
      </c>
      <c r="G4513" s="77">
        <v>0</v>
      </c>
      <c r="H4513" s="77">
        <v>0</v>
      </c>
      <c r="J4513" s="77">
        <f t="shared" si="169"/>
        <v>2.0299999999999998</v>
      </c>
      <c r="K4513" s="103">
        <v>0.63</v>
      </c>
      <c r="L4513" s="104">
        <v>0.56000000000000005</v>
      </c>
      <c r="M4513" s="105">
        <v>0</v>
      </c>
      <c r="N4513" s="76">
        <f t="shared" si="171"/>
        <v>0.63000000000000833</v>
      </c>
    </row>
    <row r="4514" spans="1:14" x14ac:dyDescent="0.25">
      <c r="A4514" s="100">
        <v>3471</v>
      </c>
      <c r="B4514" s="107">
        <v>37074</v>
      </c>
      <c r="C4514" s="101">
        <v>391.48</v>
      </c>
      <c r="D4514" s="102">
        <v>109.45</v>
      </c>
      <c r="E4514" s="102">
        <f t="shared" si="170"/>
        <v>15.159279778393353</v>
      </c>
      <c r="F4514" s="77">
        <v>1.52</v>
      </c>
      <c r="G4514" s="77">
        <v>0</v>
      </c>
      <c r="H4514" s="77">
        <v>0</v>
      </c>
      <c r="J4514" s="77">
        <f t="shared" si="169"/>
        <v>1.52</v>
      </c>
      <c r="K4514" s="103">
        <v>0.64</v>
      </c>
      <c r="L4514" s="104">
        <v>0.42</v>
      </c>
      <c r="M4514" s="105">
        <v>0</v>
      </c>
      <c r="N4514" s="76">
        <f t="shared" si="171"/>
        <v>0.62999999999999945</v>
      </c>
    </row>
    <row r="4515" spans="1:14" x14ac:dyDescent="0.25">
      <c r="A4515" s="100">
        <v>3472</v>
      </c>
      <c r="B4515" s="107">
        <v>37075</v>
      </c>
      <c r="C4515" s="101">
        <v>391.31</v>
      </c>
      <c r="D4515" s="102">
        <v>108.56</v>
      </c>
      <c r="E4515" s="102">
        <f t="shared" si="170"/>
        <v>15.036011080332409</v>
      </c>
      <c r="F4515" s="77">
        <v>1.85</v>
      </c>
      <c r="G4515" s="77">
        <v>0</v>
      </c>
      <c r="H4515" s="77">
        <v>0</v>
      </c>
      <c r="J4515" s="77">
        <f t="shared" si="169"/>
        <v>1.85</v>
      </c>
      <c r="K4515" s="103">
        <v>3.36</v>
      </c>
      <c r="L4515" s="104">
        <v>0.66</v>
      </c>
      <c r="M4515" s="105">
        <v>3.8</v>
      </c>
      <c r="N4515" s="76">
        <f t="shared" si="171"/>
        <v>3.359999999999991</v>
      </c>
    </row>
    <row r="4516" spans="1:14" x14ac:dyDescent="0.25">
      <c r="A4516" s="100">
        <v>3473</v>
      </c>
      <c r="B4516" s="107">
        <v>37076</v>
      </c>
      <c r="C4516" s="101">
        <v>391.6</v>
      </c>
      <c r="D4516" s="102">
        <v>110.07</v>
      </c>
      <c r="E4516" s="102">
        <f t="shared" si="170"/>
        <v>15.245152354570637</v>
      </c>
      <c r="F4516" s="77">
        <v>0.84</v>
      </c>
      <c r="G4516" s="77">
        <v>0</v>
      </c>
      <c r="H4516" s="77">
        <v>0</v>
      </c>
      <c r="J4516" s="77">
        <f t="shared" si="169"/>
        <v>0.84</v>
      </c>
      <c r="K4516" s="103">
        <v>6.53</v>
      </c>
      <c r="L4516" s="104">
        <v>0.35</v>
      </c>
      <c r="M4516" s="105">
        <v>4</v>
      </c>
      <c r="N4516" s="76">
        <f t="shared" si="171"/>
        <v>6.5300000000000118</v>
      </c>
    </row>
    <row r="4517" spans="1:14" x14ac:dyDescent="0.25">
      <c r="A4517" s="100">
        <v>3474</v>
      </c>
      <c r="B4517" s="107">
        <v>37077</v>
      </c>
      <c r="C4517" s="101">
        <v>392.68</v>
      </c>
      <c r="D4517" s="102">
        <v>115.76</v>
      </c>
      <c r="E4517" s="102">
        <f t="shared" si="170"/>
        <v>16.033240997229917</v>
      </c>
      <c r="F4517" s="77">
        <v>1.2</v>
      </c>
      <c r="G4517" s="77">
        <v>0</v>
      </c>
      <c r="H4517" s="77">
        <v>0</v>
      </c>
      <c r="J4517" s="77">
        <f t="shared" si="169"/>
        <v>1.2</v>
      </c>
      <c r="K4517" s="103">
        <v>5.2</v>
      </c>
      <c r="L4517" s="104">
        <v>0.49</v>
      </c>
      <c r="M4517" s="105">
        <v>1.6</v>
      </c>
      <c r="N4517" s="76">
        <f t="shared" si="171"/>
        <v>5.0199999999999934</v>
      </c>
    </row>
    <row r="4518" spans="1:14" x14ac:dyDescent="0.25">
      <c r="A4518" s="100">
        <v>3475</v>
      </c>
      <c r="B4518" s="107">
        <v>37078</v>
      </c>
      <c r="C4518" s="101">
        <v>393.38</v>
      </c>
      <c r="D4518" s="102">
        <v>119.58</v>
      </c>
      <c r="E4518" s="102">
        <f t="shared" si="170"/>
        <v>16.562326869806093</v>
      </c>
      <c r="F4518" s="77">
        <v>2.74</v>
      </c>
      <c r="G4518" s="77">
        <v>0</v>
      </c>
      <c r="H4518" s="77">
        <v>0</v>
      </c>
      <c r="J4518" s="77">
        <f t="shared" si="169"/>
        <v>2.74</v>
      </c>
      <c r="K4518" s="103">
        <v>3.08</v>
      </c>
      <c r="L4518" s="104">
        <v>0.89</v>
      </c>
      <c r="M4518" s="105">
        <v>2.1</v>
      </c>
      <c r="N4518" s="76">
        <f t="shared" si="171"/>
        <v>3.0800000000000036</v>
      </c>
    </row>
    <row r="4519" spans="1:14" x14ac:dyDescent="0.25">
      <c r="A4519" s="100">
        <v>3476</v>
      </c>
      <c r="B4519" s="107">
        <v>37079</v>
      </c>
      <c r="C4519" s="101">
        <v>393.44</v>
      </c>
      <c r="D4519" s="102">
        <v>119.92</v>
      </c>
      <c r="E4519" s="102">
        <f t="shared" si="170"/>
        <v>16.609418282548479</v>
      </c>
      <c r="F4519" s="77">
        <v>3.5</v>
      </c>
      <c r="G4519" s="77">
        <v>0</v>
      </c>
      <c r="H4519" s="77">
        <v>0</v>
      </c>
      <c r="J4519" s="77">
        <f t="shared" si="169"/>
        <v>3.5</v>
      </c>
      <c r="K4519" s="103">
        <v>6.63</v>
      </c>
      <c r="L4519" s="104">
        <v>1.08</v>
      </c>
      <c r="M4519" s="105">
        <v>0</v>
      </c>
      <c r="N4519" s="76">
        <f t="shared" si="171"/>
        <v>6.6299999999999955</v>
      </c>
    </row>
    <row r="4520" spans="1:14" x14ac:dyDescent="0.25">
      <c r="A4520" s="100">
        <v>3477</v>
      </c>
      <c r="B4520" s="107">
        <v>37080</v>
      </c>
      <c r="C4520" s="101">
        <v>394</v>
      </c>
      <c r="D4520" s="102">
        <v>123.05</v>
      </c>
      <c r="E4520" s="102">
        <f t="shared" si="170"/>
        <v>17.042936288088644</v>
      </c>
      <c r="F4520" s="77">
        <v>3.98</v>
      </c>
      <c r="G4520" s="77">
        <v>0</v>
      </c>
      <c r="H4520" s="77">
        <v>0</v>
      </c>
      <c r="J4520" s="77">
        <f t="shared" si="169"/>
        <v>3.98</v>
      </c>
      <c r="K4520" s="103">
        <v>8.7200000000000006</v>
      </c>
      <c r="L4520" s="104">
        <v>1.25</v>
      </c>
      <c r="M4520" s="105">
        <v>1.01</v>
      </c>
      <c r="N4520" s="76">
        <f t="shared" si="171"/>
        <v>8.7200000000000095</v>
      </c>
    </row>
    <row r="4521" spans="1:14" x14ac:dyDescent="0.25">
      <c r="A4521" s="100">
        <v>3478</v>
      </c>
      <c r="B4521" s="107">
        <v>37081</v>
      </c>
      <c r="C4521" s="101">
        <v>394.83</v>
      </c>
      <c r="D4521" s="102">
        <v>127.79</v>
      </c>
      <c r="E4521" s="102">
        <f t="shared" si="170"/>
        <v>17.699445983379501</v>
      </c>
      <c r="F4521" s="77">
        <v>4.12</v>
      </c>
      <c r="G4521" s="77">
        <v>0</v>
      </c>
      <c r="H4521" s="77">
        <v>0</v>
      </c>
      <c r="J4521" s="77">
        <f t="shared" si="169"/>
        <v>4.12</v>
      </c>
      <c r="K4521" s="103">
        <v>8.81</v>
      </c>
      <c r="L4521" s="104">
        <v>1.82</v>
      </c>
      <c r="M4521" s="105">
        <v>0</v>
      </c>
      <c r="N4521" s="76">
        <f t="shared" si="171"/>
        <v>8.8099999999999845</v>
      </c>
    </row>
    <row r="4522" spans="1:14" x14ac:dyDescent="0.25">
      <c r="A4522" s="100">
        <v>3479</v>
      </c>
      <c r="B4522" s="107">
        <v>37082</v>
      </c>
      <c r="C4522" s="101">
        <v>395.63</v>
      </c>
      <c r="D4522" s="102">
        <v>132.47999999999999</v>
      </c>
      <c r="E4522" s="102">
        <f t="shared" si="170"/>
        <v>18.349030470914126</v>
      </c>
      <c r="F4522" s="77">
        <v>3.69</v>
      </c>
      <c r="G4522" s="77">
        <v>0</v>
      </c>
      <c r="H4522" s="77">
        <v>0</v>
      </c>
      <c r="J4522" s="77">
        <f t="shared" si="169"/>
        <v>3.69</v>
      </c>
      <c r="K4522" s="103">
        <v>4.28</v>
      </c>
      <c r="L4522" s="104">
        <v>1.56</v>
      </c>
      <c r="M4522" s="105">
        <v>4.5</v>
      </c>
      <c r="N4522" s="76">
        <f t="shared" si="171"/>
        <v>4.2800000000000029</v>
      </c>
    </row>
    <row r="4523" spans="1:14" x14ac:dyDescent="0.25">
      <c r="A4523" s="100">
        <v>3480</v>
      </c>
      <c r="B4523" s="107">
        <v>37083</v>
      </c>
      <c r="C4523" s="101">
        <v>395.73</v>
      </c>
      <c r="D4523" s="102">
        <v>133.07</v>
      </c>
      <c r="E4523" s="102">
        <f t="shared" si="170"/>
        <v>18.430747922437675</v>
      </c>
      <c r="F4523" s="77">
        <v>4.1399999999999997</v>
      </c>
      <c r="G4523" s="77">
        <v>0</v>
      </c>
      <c r="H4523" s="77">
        <v>0</v>
      </c>
      <c r="J4523" s="77">
        <f t="shared" si="169"/>
        <v>4.1399999999999997</v>
      </c>
      <c r="K4523" s="103">
        <v>4.1399999999999997</v>
      </c>
      <c r="L4523" s="104">
        <v>1.79</v>
      </c>
      <c r="M4523" s="105">
        <v>0.8</v>
      </c>
      <c r="N4523" s="76">
        <f t="shared" si="171"/>
        <v>4.1399999999999997</v>
      </c>
    </row>
    <row r="4524" spans="1:14" x14ac:dyDescent="0.25">
      <c r="A4524" s="100">
        <v>3481</v>
      </c>
      <c r="B4524" s="107">
        <v>37084</v>
      </c>
      <c r="C4524" s="101">
        <v>395.73</v>
      </c>
      <c r="D4524" s="102">
        <v>133.07</v>
      </c>
      <c r="E4524" s="102">
        <f t="shared" si="170"/>
        <v>18.430747922437675</v>
      </c>
      <c r="F4524" s="77">
        <v>4.5999999999999996</v>
      </c>
      <c r="G4524" s="77">
        <v>0</v>
      </c>
      <c r="H4524" s="77">
        <v>0</v>
      </c>
      <c r="J4524" s="77">
        <f t="shared" ref="J4524:J4587" si="172">SUM(F4524:H4524)</f>
        <v>4.5999999999999996</v>
      </c>
      <c r="K4524" s="103">
        <v>3.07</v>
      </c>
      <c r="L4524" s="104">
        <v>2.04</v>
      </c>
      <c r="M4524" s="105">
        <v>0</v>
      </c>
      <c r="N4524" s="76">
        <f t="shared" si="171"/>
        <v>3.0600000000000076</v>
      </c>
    </row>
    <row r="4525" spans="1:14" x14ac:dyDescent="0.25">
      <c r="A4525" s="100">
        <v>3482</v>
      </c>
      <c r="B4525" s="107">
        <v>37085</v>
      </c>
      <c r="C4525" s="101">
        <v>395.47</v>
      </c>
      <c r="D4525" s="102">
        <v>131.53</v>
      </c>
      <c r="E4525" s="102">
        <f t="shared" ref="E4525:E4588" si="173">(D4525/722)*100</f>
        <v>18.217451523545705</v>
      </c>
      <c r="F4525" s="77">
        <v>3.99</v>
      </c>
      <c r="G4525" s="77">
        <v>0</v>
      </c>
      <c r="H4525" s="77">
        <v>0</v>
      </c>
      <c r="J4525" s="77">
        <f t="shared" si="172"/>
        <v>3.99</v>
      </c>
      <c r="K4525" s="103">
        <v>2.2200000000000002</v>
      </c>
      <c r="L4525" s="104">
        <v>1.81</v>
      </c>
      <c r="M4525" s="105">
        <v>0</v>
      </c>
      <c r="N4525" s="76">
        <f t="shared" si="171"/>
        <v>2.21999999999999</v>
      </c>
    </row>
    <row r="4526" spans="1:14" x14ac:dyDescent="0.25">
      <c r="A4526" s="100">
        <v>3483</v>
      </c>
      <c r="B4526" s="107">
        <v>37086</v>
      </c>
      <c r="C4526" s="101">
        <v>395.17</v>
      </c>
      <c r="D4526" s="102">
        <v>129.76</v>
      </c>
      <c r="E4526" s="102">
        <f t="shared" si="173"/>
        <v>17.972299168975066</v>
      </c>
      <c r="F4526" s="77">
        <v>3.7</v>
      </c>
      <c r="G4526" s="77">
        <v>0</v>
      </c>
      <c r="H4526" s="77">
        <v>0</v>
      </c>
      <c r="J4526" s="77">
        <f t="shared" si="172"/>
        <v>3.7</v>
      </c>
      <c r="K4526" s="103">
        <v>1.21</v>
      </c>
      <c r="L4526" s="104">
        <v>1.61</v>
      </c>
      <c r="M4526" s="105">
        <v>0</v>
      </c>
      <c r="N4526" s="76">
        <f t="shared" si="171"/>
        <v>1.2200000000000104</v>
      </c>
    </row>
    <row r="4527" spans="1:14" x14ac:dyDescent="0.25">
      <c r="A4527" s="100">
        <v>3484</v>
      </c>
      <c r="B4527" s="107">
        <v>37087</v>
      </c>
      <c r="C4527" s="101">
        <v>394.74</v>
      </c>
      <c r="D4527" s="102">
        <v>127.28</v>
      </c>
      <c r="E4527" s="102">
        <f t="shared" si="173"/>
        <v>17.628808864265928</v>
      </c>
      <c r="F4527" s="77">
        <v>3.75</v>
      </c>
      <c r="G4527" s="77">
        <v>0</v>
      </c>
      <c r="H4527" s="77">
        <v>0</v>
      </c>
      <c r="J4527" s="77">
        <f t="shared" si="172"/>
        <v>3.75</v>
      </c>
      <c r="K4527" s="103">
        <v>1.07</v>
      </c>
      <c r="L4527" s="104">
        <v>1.55</v>
      </c>
      <c r="M4527" s="105">
        <v>0</v>
      </c>
      <c r="N4527" s="76">
        <f t="shared" si="171"/>
        <v>1.0600000000000023</v>
      </c>
    </row>
    <row r="4528" spans="1:14" x14ac:dyDescent="0.25">
      <c r="A4528" s="100">
        <v>3485</v>
      </c>
      <c r="B4528" s="107">
        <v>37088</v>
      </c>
      <c r="C4528" s="101">
        <v>394.27</v>
      </c>
      <c r="D4528" s="102">
        <v>124.59</v>
      </c>
      <c r="E4528" s="102">
        <f t="shared" si="173"/>
        <v>17.25623268698061</v>
      </c>
      <c r="F4528" s="77">
        <v>3.57</v>
      </c>
      <c r="G4528" s="77">
        <v>0</v>
      </c>
      <c r="H4528" s="77">
        <v>0</v>
      </c>
      <c r="J4528" s="77">
        <f t="shared" si="172"/>
        <v>3.57</v>
      </c>
      <c r="K4528" s="103">
        <v>1.36</v>
      </c>
      <c r="L4528" s="104">
        <v>1.5</v>
      </c>
      <c r="M4528" s="105">
        <v>0</v>
      </c>
      <c r="N4528" s="76">
        <f t="shared" si="171"/>
        <v>1.3599999999999919</v>
      </c>
    </row>
    <row r="4529" spans="1:14" x14ac:dyDescent="0.25">
      <c r="A4529" s="100">
        <v>3486</v>
      </c>
      <c r="B4529" s="107">
        <v>37089</v>
      </c>
      <c r="C4529" s="101">
        <v>393.88</v>
      </c>
      <c r="D4529" s="102">
        <v>122.38</v>
      </c>
      <c r="E4529" s="102">
        <f t="shared" si="173"/>
        <v>16.950138504155124</v>
      </c>
      <c r="F4529" s="77">
        <v>3.52</v>
      </c>
      <c r="G4529" s="77">
        <v>0</v>
      </c>
      <c r="H4529" s="77">
        <v>0</v>
      </c>
      <c r="J4529" s="77">
        <f t="shared" si="172"/>
        <v>3.52</v>
      </c>
      <c r="K4529" s="103">
        <v>-0.06</v>
      </c>
      <c r="L4529" s="104">
        <v>1.46</v>
      </c>
      <c r="M4529" s="105">
        <v>0</v>
      </c>
      <c r="N4529" s="76">
        <f t="shared" si="171"/>
        <v>-5.9999999999998277E-2</v>
      </c>
    </row>
    <row r="4530" spans="1:14" x14ac:dyDescent="0.25">
      <c r="A4530" s="100">
        <v>3487</v>
      </c>
      <c r="B4530" s="107">
        <v>37090</v>
      </c>
      <c r="C4530" s="101">
        <v>393.24</v>
      </c>
      <c r="D4530" s="102">
        <v>118.8</v>
      </c>
      <c r="E4530" s="102">
        <f t="shared" si="173"/>
        <v>16.454293628808863</v>
      </c>
      <c r="F4530" s="77">
        <v>4.75</v>
      </c>
      <c r="G4530" s="77">
        <v>0</v>
      </c>
      <c r="H4530" s="77">
        <v>0</v>
      </c>
      <c r="J4530" s="77">
        <f t="shared" si="172"/>
        <v>4.75</v>
      </c>
      <c r="K4530" s="103">
        <v>2.08</v>
      </c>
      <c r="L4530" s="104">
        <v>1.96</v>
      </c>
      <c r="M4530" s="105">
        <v>0</v>
      </c>
      <c r="N4530" s="76">
        <f t="shared" si="171"/>
        <v>2.0799999999999983</v>
      </c>
    </row>
    <row r="4531" spans="1:14" x14ac:dyDescent="0.25">
      <c r="A4531" s="100">
        <v>3488</v>
      </c>
      <c r="B4531" s="107">
        <v>37091</v>
      </c>
      <c r="C4531" s="101">
        <v>392.75</v>
      </c>
      <c r="D4531" s="102">
        <v>116.13</v>
      </c>
      <c r="E4531" s="102">
        <f t="shared" si="173"/>
        <v>16.084487534626039</v>
      </c>
      <c r="F4531" s="77">
        <v>4.53</v>
      </c>
      <c r="G4531" s="77">
        <v>0</v>
      </c>
      <c r="H4531" s="77">
        <v>0</v>
      </c>
      <c r="J4531" s="77">
        <f t="shared" si="172"/>
        <v>4.53</v>
      </c>
      <c r="K4531" s="103">
        <v>2.78</v>
      </c>
      <c r="L4531" s="104">
        <v>1.85</v>
      </c>
      <c r="M4531" s="105">
        <v>0</v>
      </c>
      <c r="N4531" s="76">
        <f t="shared" si="171"/>
        <v>2.7800000000000002</v>
      </c>
    </row>
    <row r="4532" spans="1:14" x14ac:dyDescent="0.25">
      <c r="A4532" s="100">
        <v>3489</v>
      </c>
      <c r="B4532" s="107">
        <v>37092</v>
      </c>
      <c r="C4532" s="101">
        <v>392.42</v>
      </c>
      <c r="D4532" s="102">
        <v>114.38</v>
      </c>
      <c r="E4532" s="102">
        <f t="shared" si="173"/>
        <v>15.842105263157894</v>
      </c>
      <c r="F4532" s="77">
        <v>5.43</v>
      </c>
      <c r="G4532" s="77">
        <v>0</v>
      </c>
      <c r="H4532" s="77">
        <v>0</v>
      </c>
      <c r="J4532" s="77">
        <f t="shared" si="172"/>
        <v>5.43</v>
      </c>
      <c r="K4532" s="103">
        <v>0.91</v>
      </c>
      <c r="L4532" s="104">
        <v>2.2400000000000002</v>
      </c>
      <c r="M4532" s="105">
        <v>0</v>
      </c>
      <c r="N4532" s="76">
        <f t="shared" si="171"/>
        <v>0.91000000000000369</v>
      </c>
    </row>
    <row r="4533" spans="1:14" x14ac:dyDescent="0.25">
      <c r="A4533" s="100">
        <v>3490</v>
      </c>
      <c r="B4533" s="107">
        <v>37093</v>
      </c>
      <c r="C4533" s="101">
        <v>391.56</v>
      </c>
      <c r="D4533" s="102">
        <v>109.86</v>
      </c>
      <c r="E4533" s="102">
        <f t="shared" si="173"/>
        <v>15.216066481994458</v>
      </c>
      <c r="F4533" s="77">
        <v>4.05</v>
      </c>
      <c r="G4533" s="77">
        <v>0</v>
      </c>
      <c r="H4533" s="77">
        <v>0</v>
      </c>
      <c r="J4533" s="77">
        <f t="shared" si="172"/>
        <v>4.05</v>
      </c>
      <c r="K4533" s="103">
        <v>0.64</v>
      </c>
      <c r="L4533" s="104">
        <v>1.72</v>
      </c>
      <c r="M4533" s="105">
        <v>0</v>
      </c>
      <c r="N4533" s="76">
        <f t="shared" si="171"/>
        <v>0.64000000000000323</v>
      </c>
    </row>
    <row r="4534" spans="1:14" x14ac:dyDescent="0.25">
      <c r="A4534" s="100">
        <v>3491</v>
      </c>
      <c r="B4534" s="107">
        <v>37094</v>
      </c>
      <c r="C4534" s="101">
        <v>390.9</v>
      </c>
      <c r="D4534" s="102">
        <v>106.45</v>
      </c>
      <c r="E4534" s="102">
        <f t="shared" si="173"/>
        <v>14.74376731301939</v>
      </c>
      <c r="F4534" s="77">
        <v>3.48</v>
      </c>
      <c r="G4534" s="77">
        <v>0</v>
      </c>
      <c r="H4534" s="77">
        <v>0</v>
      </c>
      <c r="J4534" s="77">
        <f t="shared" si="172"/>
        <v>3.48</v>
      </c>
      <c r="K4534" s="103">
        <v>0.68</v>
      </c>
      <c r="L4534" s="104">
        <v>1.4</v>
      </c>
      <c r="M4534" s="105">
        <v>0</v>
      </c>
      <c r="N4534" s="76">
        <f t="shared" si="171"/>
        <v>0.68000000000000282</v>
      </c>
    </row>
    <row r="4535" spans="1:14" x14ac:dyDescent="0.25">
      <c r="A4535" s="100">
        <v>3492</v>
      </c>
      <c r="B4535" s="107">
        <v>37095</v>
      </c>
      <c r="C4535" s="101">
        <v>390.34</v>
      </c>
      <c r="D4535" s="102">
        <v>103.65</v>
      </c>
      <c r="E4535" s="102">
        <f t="shared" si="173"/>
        <v>14.355955678670359</v>
      </c>
      <c r="F4535" s="77">
        <v>3.68</v>
      </c>
      <c r="G4535" s="77">
        <v>0</v>
      </c>
      <c r="H4535" s="77">
        <v>0</v>
      </c>
      <c r="J4535" s="77">
        <f t="shared" si="172"/>
        <v>3.68</v>
      </c>
      <c r="K4535" s="103">
        <v>1.65</v>
      </c>
      <c r="L4535" s="104">
        <v>1.52</v>
      </c>
      <c r="M4535" s="105">
        <v>0</v>
      </c>
      <c r="N4535" s="76">
        <f t="shared" si="171"/>
        <v>1.649999999999999</v>
      </c>
    </row>
    <row r="4536" spans="1:14" x14ac:dyDescent="0.25">
      <c r="A4536" s="100">
        <v>3493</v>
      </c>
      <c r="B4536" s="107">
        <v>37096</v>
      </c>
      <c r="C4536" s="101">
        <v>389.93</v>
      </c>
      <c r="D4536" s="102">
        <v>101.62</v>
      </c>
      <c r="E4536" s="102">
        <f t="shared" si="173"/>
        <v>14.074792243767314</v>
      </c>
      <c r="F4536" s="77">
        <v>3.05</v>
      </c>
      <c r="G4536" s="77">
        <v>0</v>
      </c>
      <c r="H4536" s="77">
        <v>0</v>
      </c>
      <c r="J4536" s="77">
        <f t="shared" si="172"/>
        <v>3.05</v>
      </c>
      <c r="K4536" s="103">
        <v>3.14</v>
      </c>
      <c r="L4536" s="104">
        <v>1.26</v>
      </c>
      <c r="M4536" s="105">
        <v>0</v>
      </c>
      <c r="N4536" s="76">
        <f t="shared" si="171"/>
        <v>3.139999999999989</v>
      </c>
    </row>
    <row r="4537" spans="1:14" x14ac:dyDescent="0.25">
      <c r="A4537" s="100">
        <v>3494</v>
      </c>
      <c r="B4537" s="107">
        <v>37097</v>
      </c>
      <c r="C4537" s="101">
        <v>389.95</v>
      </c>
      <c r="D4537" s="102">
        <v>101.71</v>
      </c>
      <c r="E4537" s="102">
        <f t="shared" si="173"/>
        <v>14.087257617728529</v>
      </c>
      <c r="F4537" s="77">
        <v>3.84</v>
      </c>
      <c r="G4537" s="77">
        <v>0</v>
      </c>
      <c r="H4537" s="77">
        <v>0</v>
      </c>
      <c r="J4537" s="77">
        <f t="shared" si="172"/>
        <v>3.84</v>
      </c>
      <c r="K4537" s="103">
        <v>3.9</v>
      </c>
      <c r="L4537" s="104">
        <v>1.24</v>
      </c>
      <c r="M4537" s="105">
        <v>7.07</v>
      </c>
      <c r="N4537" s="76">
        <f t="shared" si="171"/>
        <v>3.1300000000000061</v>
      </c>
    </row>
    <row r="4538" spans="1:14" x14ac:dyDescent="0.25">
      <c r="A4538" s="100">
        <v>3495</v>
      </c>
      <c r="B4538" s="107">
        <v>37098</v>
      </c>
      <c r="C4538" s="101">
        <v>389.79</v>
      </c>
      <c r="D4538" s="102">
        <v>101</v>
      </c>
      <c r="E4538" s="102">
        <f t="shared" si="173"/>
        <v>13.988919667590027</v>
      </c>
      <c r="F4538" s="77">
        <v>2.8</v>
      </c>
      <c r="G4538" s="77">
        <v>0</v>
      </c>
      <c r="H4538" s="77">
        <v>0</v>
      </c>
      <c r="J4538" s="77">
        <f t="shared" si="172"/>
        <v>2.8</v>
      </c>
      <c r="K4538" s="103">
        <v>1.1499999999999999</v>
      </c>
      <c r="L4538" s="104">
        <v>1.18</v>
      </c>
      <c r="M4538" s="105">
        <v>11.5</v>
      </c>
      <c r="N4538" s="76">
        <f t="shared" si="171"/>
        <v>1.1100000000000021</v>
      </c>
    </row>
    <row r="4539" spans="1:14" x14ac:dyDescent="0.25">
      <c r="A4539" s="100">
        <v>3496</v>
      </c>
      <c r="B4539" s="107">
        <v>37099</v>
      </c>
      <c r="C4539" s="101">
        <v>389.44</v>
      </c>
      <c r="D4539" s="102">
        <v>99.31</v>
      </c>
      <c r="E4539" s="102">
        <f t="shared" si="173"/>
        <v>13.754847645429363</v>
      </c>
      <c r="F4539" s="77">
        <v>3.75</v>
      </c>
      <c r="G4539" s="77">
        <v>0</v>
      </c>
      <c r="H4539" s="77">
        <v>0</v>
      </c>
      <c r="J4539" s="77">
        <f t="shared" si="172"/>
        <v>3.75</v>
      </c>
      <c r="K4539" s="103">
        <v>22.23</v>
      </c>
      <c r="L4539" s="104">
        <v>1.69</v>
      </c>
      <c r="M4539" s="105">
        <v>0</v>
      </c>
      <c r="N4539" s="76">
        <f t="shared" si="171"/>
        <v>22.239999999999995</v>
      </c>
    </row>
    <row r="4540" spans="1:14" x14ac:dyDescent="0.25">
      <c r="A4540" s="100">
        <v>3497</v>
      </c>
      <c r="B4540" s="107">
        <v>37100</v>
      </c>
      <c r="C4540" s="101">
        <v>393.06</v>
      </c>
      <c r="D4540" s="102">
        <v>117.8</v>
      </c>
      <c r="E4540" s="102">
        <f t="shared" si="173"/>
        <v>16.315789473684212</v>
      </c>
      <c r="F4540" s="77">
        <v>2.35</v>
      </c>
      <c r="G4540" s="77">
        <v>0</v>
      </c>
      <c r="H4540" s="77">
        <v>0</v>
      </c>
      <c r="J4540" s="77">
        <f t="shared" si="172"/>
        <v>2.35</v>
      </c>
      <c r="K4540" s="103">
        <v>5.42</v>
      </c>
      <c r="L4540" s="104">
        <v>1.07</v>
      </c>
      <c r="M4540" s="105">
        <v>0</v>
      </c>
      <c r="N4540" s="76">
        <f t="shared" si="171"/>
        <v>5.420000000000007</v>
      </c>
    </row>
    <row r="4541" spans="1:14" x14ac:dyDescent="0.25">
      <c r="A4541" s="100">
        <v>3498</v>
      </c>
      <c r="B4541" s="107">
        <v>37101</v>
      </c>
      <c r="C4541" s="101">
        <v>393.61</v>
      </c>
      <c r="D4541" s="102">
        <v>120.87</v>
      </c>
      <c r="E4541" s="102">
        <f t="shared" si="173"/>
        <v>16.7409972299169</v>
      </c>
      <c r="F4541" s="77">
        <v>2.41</v>
      </c>
      <c r="G4541" s="77">
        <v>0</v>
      </c>
      <c r="H4541" s="77">
        <v>0</v>
      </c>
      <c r="J4541" s="77">
        <f t="shared" si="172"/>
        <v>2.41</v>
      </c>
      <c r="K4541" s="103">
        <v>5.62</v>
      </c>
      <c r="L4541" s="104">
        <v>1.08</v>
      </c>
      <c r="M4541" s="105">
        <v>0</v>
      </c>
      <c r="N4541" s="76">
        <f t="shared" si="171"/>
        <v>5.6199999999999939</v>
      </c>
    </row>
    <row r="4542" spans="1:14" x14ac:dyDescent="0.25">
      <c r="A4542" s="100">
        <v>3499</v>
      </c>
      <c r="B4542" s="107">
        <v>37102</v>
      </c>
      <c r="C4542" s="101">
        <v>394.18</v>
      </c>
      <c r="D4542" s="102">
        <v>124.08</v>
      </c>
      <c r="E4542" s="102">
        <f t="shared" si="173"/>
        <v>17.185595567867036</v>
      </c>
      <c r="F4542" s="77">
        <v>2.23</v>
      </c>
      <c r="G4542" s="77">
        <v>0</v>
      </c>
      <c r="H4542" s="77">
        <v>0</v>
      </c>
      <c r="J4542" s="77">
        <f t="shared" si="172"/>
        <v>2.23</v>
      </c>
      <c r="K4542" s="103">
        <v>4.74</v>
      </c>
      <c r="L4542" s="104">
        <v>0.98</v>
      </c>
      <c r="M4542" s="105">
        <v>0</v>
      </c>
      <c r="N4542" s="76">
        <f t="shared" si="171"/>
        <v>4.7400000000000055</v>
      </c>
    </row>
    <row r="4543" spans="1:14" x14ac:dyDescent="0.25">
      <c r="A4543" s="100">
        <v>3500</v>
      </c>
      <c r="B4543" s="107">
        <v>37103</v>
      </c>
      <c r="C4543" s="101">
        <v>394.63</v>
      </c>
      <c r="D4543" s="102">
        <v>126.59</v>
      </c>
      <c r="E4543" s="102">
        <f t="shared" si="173"/>
        <v>17.533240997229917</v>
      </c>
      <c r="F4543" s="77">
        <v>2.85</v>
      </c>
      <c r="G4543" s="77">
        <v>0</v>
      </c>
      <c r="H4543" s="77">
        <v>0</v>
      </c>
      <c r="J4543" s="77">
        <f t="shared" si="172"/>
        <v>2.85</v>
      </c>
      <c r="K4543" s="103">
        <v>3.9</v>
      </c>
      <c r="L4543" s="104">
        <v>1.18</v>
      </c>
      <c r="M4543" s="105">
        <v>2.7</v>
      </c>
      <c r="N4543" s="76">
        <f t="shared" si="171"/>
        <v>4.1600000000000019</v>
      </c>
    </row>
    <row r="4544" spans="1:14" x14ac:dyDescent="0.25">
      <c r="A4544" s="100">
        <v>3501</v>
      </c>
      <c r="B4544" s="107">
        <v>37104</v>
      </c>
      <c r="C4544" s="101">
        <v>394.85</v>
      </c>
      <c r="D4544" s="102">
        <v>127.9</v>
      </c>
      <c r="E4544" s="102">
        <f t="shared" si="173"/>
        <v>17.714681440443215</v>
      </c>
      <c r="F4544" s="77">
        <v>3.97</v>
      </c>
      <c r="G4544" s="77">
        <v>0</v>
      </c>
      <c r="H4544" s="77">
        <v>0</v>
      </c>
      <c r="J4544" s="77">
        <f t="shared" si="172"/>
        <v>3.97</v>
      </c>
      <c r="K4544" s="103">
        <v>8.9600000000000009</v>
      </c>
      <c r="L4544" s="104">
        <v>1.72</v>
      </c>
      <c r="M4544" s="105">
        <v>0</v>
      </c>
      <c r="N4544" s="76">
        <f t="shared" si="171"/>
        <v>8.9599999999999813</v>
      </c>
    </row>
    <row r="4545" spans="1:14" x14ac:dyDescent="0.25">
      <c r="A4545" s="100">
        <v>3502</v>
      </c>
      <c r="B4545" s="107">
        <v>37105</v>
      </c>
      <c r="C4545" s="101">
        <v>395.7</v>
      </c>
      <c r="D4545" s="102">
        <v>132.88999999999999</v>
      </c>
      <c r="E4545" s="102">
        <f t="shared" si="173"/>
        <v>18.405817174515235</v>
      </c>
      <c r="F4545" s="77">
        <v>2.25</v>
      </c>
      <c r="G4545" s="77">
        <v>0</v>
      </c>
      <c r="H4545" s="77">
        <v>0</v>
      </c>
      <c r="J4545" s="77">
        <f t="shared" si="172"/>
        <v>2.25</v>
      </c>
      <c r="K4545" s="103">
        <v>-1.82</v>
      </c>
      <c r="L4545" s="104">
        <v>0.97</v>
      </c>
      <c r="M4545" s="105">
        <v>0</v>
      </c>
      <c r="N4545" s="76">
        <f t="shared" si="171"/>
        <v>-1.8799999999999955</v>
      </c>
    </row>
    <row r="4546" spans="1:14" x14ac:dyDescent="0.25">
      <c r="A4546" s="100">
        <v>3503</v>
      </c>
      <c r="B4546" s="107">
        <v>37106</v>
      </c>
      <c r="C4546" s="101">
        <v>395</v>
      </c>
      <c r="D4546" s="102">
        <v>128.76</v>
      </c>
      <c r="E4546" s="102">
        <f t="shared" si="173"/>
        <v>17.833795013850416</v>
      </c>
      <c r="F4546" s="77">
        <v>2.27</v>
      </c>
      <c r="G4546" s="77">
        <v>0</v>
      </c>
      <c r="H4546" s="77">
        <v>0</v>
      </c>
      <c r="J4546" s="77">
        <f t="shared" si="172"/>
        <v>2.27</v>
      </c>
      <c r="K4546" s="103">
        <v>5.22</v>
      </c>
      <c r="L4546" s="104">
        <v>1</v>
      </c>
      <c r="M4546" s="105">
        <v>0</v>
      </c>
      <c r="N4546" s="76">
        <f t="shared" si="171"/>
        <v>5.2200000000000166</v>
      </c>
    </row>
    <row r="4547" spans="1:14" x14ac:dyDescent="0.25">
      <c r="A4547" s="100">
        <v>3504</v>
      </c>
      <c r="B4547" s="107">
        <v>37107</v>
      </c>
      <c r="C4547" s="101">
        <v>395.5</v>
      </c>
      <c r="D4547" s="102">
        <v>131.71</v>
      </c>
      <c r="E4547" s="102">
        <f t="shared" si="173"/>
        <v>18.242382271468145</v>
      </c>
      <c r="F4547" s="77">
        <v>2.4900000000000002</v>
      </c>
      <c r="G4547" s="77">
        <v>0</v>
      </c>
      <c r="H4547" s="77">
        <v>0</v>
      </c>
      <c r="J4547" s="77">
        <f t="shared" si="172"/>
        <v>2.4900000000000002</v>
      </c>
      <c r="K4547" s="103">
        <v>-0.46</v>
      </c>
      <c r="L4547" s="104">
        <v>1</v>
      </c>
      <c r="M4547" s="105">
        <v>0</v>
      </c>
      <c r="N4547" s="76">
        <f t="shared" si="171"/>
        <v>-0.46000000000001684</v>
      </c>
    </row>
    <row r="4548" spans="1:14" x14ac:dyDescent="0.25">
      <c r="A4548" s="100">
        <v>3505</v>
      </c>
      <c r="B4548" s="107">
        <v>37108</v>
      </c>
      <c r="C4548" s="101">
        <v>395</v>
      </c>
      <c r="D4548" s="102">
        <v>128.76</v>
      </c>
      <c r="E4548" s="102">
        <f t="shared" si="173"/>
        <v>17.833795013850416</v>
      </c>
      <c r="F4548" s="77">
        <v>2.52</v>
      </c>
      <c r="G4548" s="77">
        <v>0</v>
      </c>
      <c r="H4548" s="77">
        <v>0</v>
      </c>
      <c r="J4548" s="77">
        <f t="shared" si="172"/>
        <v>2.52</v>
      </c>
      <c r="K4548" s="103">
        <v>3.7</v>
      </c>
      <c r="L4548" s="104">
        <v>1.1000000000000001</v>
      </c>
      <c r="M4548" s="105">
        <v>0</v>
      </c>
      <c r="N4548" s="76">
        <f t="shared" si="171"/>
        <v>3.7000000000000068</v>
      </c>
    </row>
    <row r="4549" spans="1:14" x14ac:dyDescent="0.25">
      <c r="A4549" s="100">
        <v>3506</v>
      </c>
      <c r="B4549" s="107">
        <v>37109</v>
      </c>
      <c r="C4549" s="101">
        <v>395.2</v>
      </c>
      <c r="D4549" s="102">
        <v>129.94</v>
      </c>
      <c r="E4549" s="102">
        <f t="shared" si="173"/>
        <v>17.997229916897506</v>
      </c>
      <c r="F4549" s="77">
        <v>2.14</v>
      </c>
      <c r="G4549" s="77">
        <v>0</v>
      </c>
      <c r="H4549" s="77">
        <v>0</v>
      </c>
      <c r="J4549" s="77">
        <f t="shared" si="172"/>
        <v>2.14</v>
      </c>
      <c r="K4549" s="103">
        <v>7.9</v>
      </c>
      <c r="L4549" s="104">
        <v>0.97</v>
      </c>
      <c r="M4549" s="105">
        <v>0</v>
      </c>
      <c r="N4549" s="76">
        <f t="shared" si="171"/>
        <v>7.8999999999999915</v>
      </c>
    </row>
    <row r="4550" spans="1:14" x14ac:dyDescent="0.25">
      <c r="A4550" s="100">
        <v>3507</v>
      </c>
      <c r="B4550" s="107">
        <v>37110</v>
      </c>
      <c r="C4550" s="101">
        <v>396.17</v>
      </c>
      <c r="D4550" s="102">
        <v>135.69999999999999</v>
      </c>
      <c r="E4550" s="102">
        <f t="shared" si="173"/>
        <v>18.795013850415508</v>
      </c>
      <c r="F4550" s="77">
        <v>1.96</v>
      </c>
      <c r="G4550" s="77">
        <v>0</v>
      </c>
      <c r="H4550" s="77">
        <v>0</v>
      </c>
      <c r="J4550" s="77">
        <f t="shared" si="172"/>
        <v>1.96</v>
      </c>
      <c r="K4550" s="103">
        <v>3.3</v>
      </c>
      <c r="L4550" s="104">
        <v>0.85</v>
      </c>
      <c r="M4550" s="105">
        <v>0</v>
      </c>
      <c r="N4550" s="76">
        <f t="shared" si="171"/>
        <v>3.3000000000000034</v>
      </c>
    </row>
    <row r="4551" spans="1:14" x14ac:dyDescent="0.25">
      <c r="A4551" s="100">
        <v>3508</v>
      </c>
      <c r="B4551" s="107">
        <v>37111</v>
      </c>
      <c r="C4551" s="101">
        <v>396.39</v>
      </c>
      <c r="D4551" s="102">
        <v>137.04</v>
      </c>
      <c r="E4551" s="102">
        <f t="shared" si="173"/>
        <v>18.980609418282548</v>
      </c>
      <c r="F4551" s="77">
        <v>2.38</v>
      </c>
      <c r="G4551" s="77">
        <v>0</v>
      </c>
      <c r="H4551" s="77">
        <v>0</v>
      </c>
      <c r="J4551" s="77">
        <f t="shared" si="172"/>
        <v>2.38</v>
      </c>
      <c r="K4551" s="103">
        <v>3.38</v>
      </c>
      <c r="L4551" s="104">
        <v>1.06</v>
      </c>
      <c r="M4551" s="105">
        <v>0</v>
      </c>
      <c r="N4551" s="76">
        <f t="shared" si="171"/>
        <v>3.8400000000000079</v>
      </c>
    </row>
    <row r="4552" spans="1:14" x14ac:dyDescent="0.25">
      <c r="A4552" s="100">
        <v>3509</v>
      </c>
      <c r="B4552" s="107">
        <v>37112</v>
      </c>
      <c r="C4552" s="101">
        <v>396.64</v>
      </c>
      <c r="D4552" s="102">
        <v>138.5</v>
      </c>
      <c r="E4552" s="102">
        <f t="shared" si="173"/>
        <v>19.182825484764543</v>
      </c>
      <c r="F4552" s="77">
        <v>2.34</v>
      </c>
      <c r="G4552" s="77">
        <v>0</v>
      </c>
      <c r="H4552" s="77">
        <v>0</v>
      </c>
      <c r="J4552" s="77">
        <f t="shared" si="172"/>
        <v>2.34</v>
      </c>
      <c r="K4552" s="103">
        <v>2.65</v>
      </c>
      <c r="L4552" s="104">
        <v>1.02</v>
      </c>
      <c r="M4552" s="105">
        <v>0</v>
      </c>
      <c r="N4552" s="76">
        <f t="shared" ref="N4552:N4615" si="174">+D4553-D4552+J4552</f>
        <v>2.7100000000000044</v>
      </c>
    </row>
    <row r="4553" spans="1:14" x14ac:dyDescent="0.25">
      <c r="A4553" s="100">
        <v>3510</v>
      </c>
      <c r="B4553" s="107">
        <v>37113</v>
      </c>
      <c r="C4553" s="101">
        <v>396.69</v>
      </c>
      <c r="D4553" s="102">
        <v>138.87</v>
      </c>
      <c r="E4553" s="102">
        <f t="shared" si="173"/>
        <v>19.234072022160664</v>
      </c>
      <c r="F4553" s="77">
        <v>2.6</v>
      </c>
      <c r="G4553" s="77">
        <v>0</v>
      </c>
      <c r="H4553" s="77">
        <v>0</v>
      </c>
      <c r="J4553" s="77">
        <f t="shared" si="172"/>
        <v>2.6</v>
      </c>
      <c r="K4553" s="103">
        <v>2.54</v>
      </c>
      <c r="L4553" s="104">
        <v>0.98</v>
      </c>
      <c r="M4553" s="105">
        <v>0</v>
      </c>
      <c r="N4553" s="76">
        <f t="shared" si="174"/>
        <v>2.4400000000000035</v>
      </c>
    </row>
    <row r="4554" spans="1:14" x14ac:dyDescent="0.25">
      <c r="A4554" s="100">
        <v>3511</v>
      </c>
      <c r="B4554" s="107">
        <v>37114</v>
      </c>
      <c r="C4554" s="101">
        <v>396.68</v>
      </c>
      <c r="D4554" s="102">
        <v>138.71</v>
      </c>
      <c r="E4554" s="102">
        <f t="shared" si="173"/>
        <v>19.211911357340721</v>
      </c>
      <c r="F4554" s="77">
        <v>2.34</v>
      </c>
      <c r="G4554" s="77">
        <v>0</v>
      </c>
      <c r="H4554" s="77">
        <v>0</v>
      </c>
      <c r="J4554" s="77">
        <f t="shared" si="172"/>
        <v>2.34</v>
      </c>
      <c r="K4554" s="103">
        <v>2.4</v>
      </c>
      <c r="L4554" s="104">
        <v>0.91</v>
      </c>
      <c r="M4554" s="105">
        <v>0</v>
      </c>
      <c r="N4554" s="76">
        <f t="shared" si="174"/>
        <v>2.4999999999999964</v>
      </c>
    </row>
    <row r="4555" spans="1:14" x14ac:dyDescent="0.25">
      <c r="A4555" s="100">
        <v>3512</v>
      </c>
      <c r="B4555" s="107">
        <v>37115</v>
      </c>
      <c r="C4555" s="101">
        <v>396.69</v>
      </c>
      <c r="D4555" s="102">
        <v>138.87</v>
      </c>
      <c r="E4555" s="102">
        <f t="shared" si="173"/>
        <v>19.234072022160664</v>
      </c>
      <c r="F4555" s="77">
        <v>2.17</v>
      </c>
      <c r="G4555" s="77">
        <v>0</v>
      </c>
      <c r="H4555" s="77">
        <v>0</v>
      </c>
      <c r="J4555" s="77">
        <f t="shared" si="172"/>
        <v>2.17</v>
      </c>
      <c r="K4555" s="103">
        <v>3.66</v>
      </c>
      <c r="L4555" s="104">
        <v>1.29</v>
      </c>
      <c r="M4555" s="105">
        <v>0</v>
      </c>
      <c r="N4555" s="76">
        <f t="shared" si="174"/>
        <v>2.660000000000009</v>
      </c>
    </row>
    <row r="4556" spans="1:14" x14ac:dyDescent="0.25">
      <c r="A4556" s="100">
        <v>3513</v>
      </c>
      <c r="B4556" s="107">
        <v>37116</v>
      </c>
      <c r="C4556" s="101">
        <v>396.77</v>
      </c>
      <c r="D4556" s="102">
        <v>139.36000000000001</v>
      </c>
      <c r="E4556" s="102">
        <f t="shared" si="173"/>
        <v>19.301939058171747</v>
      </c>
      <c r="F4556" s="77">
        <v>2.21</v>
      </c>
      <c r="G4556" s="77">
        <v>0</v>
      </c>
      <c r="H4556" s="77">
        <v>0</v>
      </c>
      <c r="J4556" s="77">
        <f t="shared" si="172"/>
        <v>2.21</v>
      </c>
      <c r="K4556" s="103">
        <v>3</v>
      </c>
      <c r="L4556" s="104">
        <v>0.96</v>
      </c>
      <c r="M4556" s="105">
        <v>0</v>
      </c>
      <c r="N4556" s="76">
        <f t="shared" si="174"/>
        <v>2.999999999999992</v>
      </c>
    </row>
    <row r="4557" spans="1:14" x14ac:dyDescent="0.25">
      <c r="A4557" s="100">
        <v>3514</v>
      </c>
      <c r="B4557" s="107">
        <v>37117</v>
      </c>
      <c r="C4557" s="101">
        <v>396.9</v>
      </c>
      <c r="D4557" s="102">
        <v>140.15</v>
      </c>
      <c r="E4557" s="102">
        <f t="shared" si="173"/>
        <v>19.411357340720222</v>
      </c>
      <c r="F4557" s="77">
        <v>3.58</v>
      </c>
      <c r="G4557" s="77">
        <v>0</v>
      </c>
      <c r="H4557" s="77">
        <v>0</v>
      </c>
      <c r="J4557" s="77">
        <f t="shared" si="172"/>
        <v>3.58</v>
      </c>
      <c r="K4557" s="103">
        <v>3.09</v>
      </c>
      <c r="L4557" s="104">
        <v>1.37</v>
      </c>
      <c r="M4557" s="105">
        <v>0</v>
      </c>
      <c r="N4557" s="76">
        <f t="shared" si="174"/>
        <v>3.089999999999991</v>
      </c>
    </row>
    <row r="4558" spans="1:14" x14ac:dyDescent="0.25">
      <c r="A4558" s="100">
        <v>3515</v>
      </c>
      <c r="B4558" s="107">
        <v>37118</v>
      </c>
      <c r="C4558" s="101">
        <v>396.82</v>
      </c>
      <c r="D4558" s="102">
        <v>139.66</v>
      </c>
      <c r="E4558" s="102">
        <f t="shared" si="173"/>
        <v>19.343490304709139</v>
      </c>
      <c r="F4558" s="77">
        <v>3.34</v>
      </c>
      <c r="G4558" s="77">
        <v>0</v>
      </c>
      <c r="H4558" s="77">
        <v>0</v>
      </c>
      <c r="J4558" s="77">
        <f t="shared" si="172"/>
        <v>3.34</v>
      </c>
      <c r="K4558" s="103">
        <v>2.06</v>
      </c>
      <c r="L4558" s="104">
        <v>1.42</v>
      </c>
      <c r="M4558" s="105">
        <v>0</v>
      </c>
      <c r="N4558" s="76">
        <f t="shared" si="174"/>
        <v>2.0599999999999987</v>
      </c>
    </row>
    <row r="4559" spans="1:14" x14ac:dyDescent="0.25">
      <c r="A4559" s="100">
        <v>3516</v>
      </c>
      <c r="B4559" s="107">
        <v>37119</v>
      </c>
      <c r="C4559" s="101">
        <v>396.61</v>
      </c>
      <c r="D4559" s="102">
        <v>138.38</v>
      </c>
      <c r="E4559" s="102">
        <f t="shared" si="173"/>
        <v>19.166204986149584</v>
      </c>
      <c r="F4559" s="77">
        <v>2.2999999999999998</v>
      </c>
      <c r="G4559" s="77">
        <v>0</v>
      </c>
      <c r="H4559" s="77">
        <v>0</v>
      </c>
      <c r="J4559" s="77">
        <f t="shared" si="172"/>
        <v>2.2999999999999998</v>
      </c>
      <c r="K4559" s="103">
        <v>2.2400000000000002</v>
      </c>
      <c r="L4559" s="104">
        <v>1</v>
      </c>
      <c r="M4559" s="105">
        <v>0</v>
      </c>
      <c r="N4559" s="76">
        <f t="shared" si="174"/>
        <v>2.2399999999999975</v>
      </c>
    </row>
    <row r="4560" spans="1:14" x14ac:dyDescent="0.25">
      <c r="A4560" s="100">
        <v>3517</v>
      </c>
      <c r="B4560" s="107">
        <v>37120</v>
      </c>
      <c r="C4560" s="101">
        <v>396.6</v>
      </c>
      <c r="D4560" s="102">
        <v>138.32</v>
      </c>
      <c r="E4560" s="102">
        <f t="shared" si="173"/>
        <v>19.157894736842103</v>
      </c>
      <c r="F4560" s="77">
        <v>2.81</v>
      </c>
      <c r="G4560" s="77">
        <v>0</v>
      </c>
      <c r="H4560" s="77">
        <v>0</v>
      </c>
      <c r="J4560" s="77">
        <f t="shared" si="172"/>
        <v>2.81</v>
      </c>
      <c r="K4560" s="103">
        <v>3.24</v>
      </c>
      <c r="L4560" s="104">
        <v>0.79</v>
      </c>
      <c r="M4560" s="105">
        <v>0</v>
      </c>
      <c r="N4560" s="76">
        <f t="shared" si="174"/>
        <v>3.2400000000000069</v>
      </c>
    </row>
    <row r="4561" spans="1:14" x14ac:dyDescent="0.25">
      <c r="A4561" s="100">
        <v>3518</v>
      </c>
      <c r="B4561" s="107">
        <v>37121</v>
      </c>
      <c r="C4561" s="101">
        <v>396.67</v>
      </c>
      <c r="D4561" s="102">
        <v>138.75</v>
      </c>
      <c r="E4561" s="102">
        <f t="shared" si="173"/>
        <v>19.217451523545705</v>
      </c>
      <c r="F4561" s="77">
        <v>2.52</v>
      </c>
      <c r="G4561" s="77">
        <v>0</v>
      </c>
      <c r="H4561" s="77">
        <v>0</v>
      </c>
      <c r="J4561" s="77">
        <f t="shared" si="172"/>
        <v>2.52</v>
      </c>
      <c r="K4561" s="103">
        <v>1.53</v>
      </c>
      <c r="L4561" s="104">
        <v>0.98</v>
      </c>
      <c r="M4561" s="105">
        <v>0</v>
      </c>
      <c r="N4561" s="76">
        <f t="shared" si="174"/>
        <v>1.6700000000000057</v>
      </c>
    </row>
    <row r="4562" spans="1:14" x14ac:dyDescent="0.25">
      <c r="A4562" s="100">
        <v>3519</v>
      </c>
      <c r="B4562" s="107">
        <v>37122</v>
      </c>
      <c r="C4562" s="101">
        <v>396.54</v>
      </c>
      <c r="D4562" s="102">
        <v>137.9</v>
      </c>
      <c r="E4562" s="102">
        <f t="shared" si="173"/>
        <v>19.099722991689752</v>
      </c>
      <c r="F4562" s="77">
        <v>2.83</v>
      </c>
      <c r="G4562" s="77">
        <v>0</v>
      </c>
      <c r="H4562" s="77">
        <v>0</v>
      </c>
      <c r="J4562" s="77">
        <f t="shared" si="172"/>
        <v>2.83</v>
      </c>
      <c r="K4562" s="103">
        <v>0.63</v>
      </c>
      <c r="L4562" s="104">
        <v>1.2</v>
      </c>
      <c r="M4562" s="105">
        <v>0</v>
      </c>
      <c r="N4562" s="76">
        <f t="shared" si="174"/>
        <v>0.68999999999998529</v>
      </c>
    </row>
    <row r="4563" spans="1:14" x14ac:dyDescent="0.25">
      <c r="A4563" s="100">
        <v>3520</v>
      </c>
      <c r="B4563" s="107">
        <v>37123</v>
      </c>
      <c r="C4563" s="101">
        <v>396.18</v>
      </c>
      <c r="D4563" s="102">
        <v>135.76</v>
      </c>
      <c r="E4563" s="102">
        <f t="shared" si="173"/>
        <v>18.803324099722989</v>
      </c>
      <c r="F4563" s="77">
        <v>2.4900000000000002</v>
      </c>
      <c r="G4563" s="77">
        <v>0</v>
      </c>
      <c r="H4563" s="77">
        <v>0</v>
      </c>
      <c r="J4563" s="77">
        <f t="shared" si="172"/>
        <v>2.4900000000000002</v>
      </c>
      <c r="K4563" s="103">
        <v>1.39</v>
      </c>
      <c r="L4563" s="104">
        <v>1.1000000000000001</v>
      </c>
      <c r="M4563" s="105">
        <v>0</v>
      </c>
      <c r="N4563" s="76">
        <f t="shared" si="174"/>
        <v>1.340000000000023</v>
      </c>
    </row>
    <row r="4564" spans="1:14" x14ac:dyDescent="0.25">
      <c r="A4564" s="100">
        <v>3521</v>
      </c>
      <c r="B4564" s="107">
        <v>37124</v>
      </c>
      <c r="C4564" s="101">
        <v>396</v>
      </c>
      <c r="D4564" s="102">
        <v>134.61000000000001</v>
      </c>
      <c r="E4564" s="102">
        <f t="shared" si="173"/>
        <v>18.644044321329641</v>
      </c>
      <c r="F4564" s="77">
        <v>2.58</v>
      </c>
      <c r="G4564" s="77">
        <v>0</v>
      </c>
      <c r="H4564" s="77">
        <v>0</v>
      </c>
      <c r="J4564" s="77">
        <f t="shared" si="172"/>
        <v>2.58</v>
      </c>
      <c r="K4564" s="103">
        <v>0.98</v>
      </c>
      <c r="L4564" s="104">
        <v>0.96</v>
      </c>
      <c r="M4564" s="105">
        <v>0.46</v>
      </c>
      <c r="N4564" s="76">
        <f t="shared" si="174"/>
        <v>-0.32000000000000561</v>
      </c>
    </row>
    <row r="4565" spans="1:14" x14ac:dyDescent="0.25">
      <c r="A4565" s="100">
        <v>3522</v>
      </c>
      <c r="B4565" s="107">
        <v>37125</v>
      </c>
      <c r="C4565" s="101">
        <v>395.5</v>
      </c>
      <c r="D4565" s="102">
        <v>131.71</v>
      </c>
      <c r="E4565" s="102">
        <f t="shared" si="173"/>
        <v>18.242382271468145</v>
      </c>
      <c r="F4565" s="77">
        <v>2.0699999999999998</v>
      </c>
      <c r="G4565" s="77">
        <v>0</v>
      </c>
      <c r="H4565" s="77">
        <v>0</v>
      </c>
      <c r="J4565" s="77">
        <f t="shared" si="172"/>
        <v>2.0699999999999998</v>
      </c>
      <c r="K4565" s="103">
        <v>0.73</v>
      </c>
      <c r="L4565" s="104">
        <v>0.5</v>
      </c>
      <c r="M4565" s="105">
        <v>0</v>
      </c>
      <c r="N4565" s="76">
        <f t="shared" si="174"/>
        <v>0.94999999999999529</v>
      </c>
    </row>
    <row r="4566" spans="1:14" x14ac:dyDescent="0.25">
      <c r="A4566" s="100">
        <v>3523</v>
      </c>
      <c r="B4566" s="107">
        <v>37126</v>
      </c>
      <c r="C4566" s="101">
        <v>395.31</v>
      </c>
      <c r="D4566" s="102">
        <v>130.59</v>
      </c>
      <c r="E4566" s="102">
        <f t="shared" si="173"/>
        <v>18.087257617728532</v>
      </c>
      <c r="F4566" s="77">
        <v>4</v>
      </c>
      <c r="G4566" s="77">
        <v>0</v>
      </c>
      <c r="H4566" s="77">
        <v>0</v>
      </c>
      <c r="J4566" s="77">
        <f t="shared" si="172"/>
        <v>4</v>
      </c>
      <c r="K4566" s="103">
        <v>1.64</v>
      </c>
      <c r="L4566" s="104">
        <v>1.7</v>
      </c>
      <c r="M4566" s="105">
        <v>0</v>
      </c>
      <c r="N4566" s="76">
        <f t="shared" si="174"/>
        <v>2.1699999999999875</v>
      </c>
    </row>
    <row r="4567" spans="1:14" x14ac:dyDescent="0.25">
      <c r="A4567" s="100">
        <v>3524</v>
      </c>
      <c r="B4567" s="107">
        <v>37127</v>
      </c>
      <c r="C4567" s="101">
        <v>395</v>
      </c>
      <c r="D4567" s="102">
        <v>128.76</v>
      </c>
      <c r="E4567" s="102">
        <f t="shared" si="173"/>
        <v>17.833795013850416</v>
      </c>
      <c r="F4567" s="77">
        <v>3.44</v>
      </c>
      <c r="G4567" s="77">
        <v>0</v>
      </c>
      <c r="H4567" s="77">
        <v>0</v>
      </c>
      <c r="J4567" s="77">
        <f t="shared" si="172"/>
        <v>3.44</v>
      </c>
      <c r="K4567" s="103">
        <v>0.59</v>
      </c>
      <c r="L4567" s="104">
        <v>1.57</v>
      </c>
      <c r="M4567" s="105">
        <v>0</v>
      </c>
      <c r="N4567" s="76">
        <f t="shared" si="174"/>
        <v>0.59000000000000563</v>
      </c>
    </row>
    <row r="4568" spans="1:14" x14ac:dyDescent="0.25">
      <c r="A4568" s="100">
        <v>3525</v>
      </c>
      <c r="B4568" s="107">
        <v>37128</v>
      </c>
      <c r="C4568" s="101">
        <v>394.5</v>
      </c>
      <c r="D4568" s="102">
        <v>125.91</v>
      </c>
      <c r="E4568" s="102">
        <f t="shared" si="173"/>
        <v>17.439058171745152</v>
      </c>
      <c r="F4568" s="77">
        <v>3.81</v>
      </c>
      <c r="G4568" s="77">
        <v>0</v>
      </c>
      <c r="H4568" s="77">
        <v>0</v>
      </c>
      <c r="J4568" s="77">
        <f t="shared" si="172"/>
        <v>3.81</v>
      </c>
      <c r="K4568" s="103">
        <v>0.79</v>
      </c>
      <c r="L4568" s="104">
        <v>1.67</v>
      </c>
      <c r="M4568" s="105">
        <v>0</v>
      </c>
      <c r="N4568" s="76">
        <f t="shared" si="174"/>
        <v>0.77999999999999892</v>
      </c>
    </row>
    <row r="4569" spans="1:14" x14ac:dyDescent="0.25">
      <c r="A4569" s="100">
        <v>3526</v>
      </c>
      <c r="B4569" s="107">
        <v>37129</v>
      </c>
      <c r="C4569" s="101">
        <v>393.97</v>
      </c>
      <c r="D4569" s="102">
        <v>122.88</v>
      </c>
      <c r="E4569" s="102">
        <f t="shared" si="173"/>
        <v>17.019390581717449</v>
      </c>
      <c r="F4569" s="77">
        <v>3.04</v>
      </c>
      <c r="G4569" s="77">
        <v>0</v>
      </c>
      <c r="H4569" s="77">
        <v>0</v>
      </c>
      <c r="J4569" s="77">
        <f t="shared" si="172"/>
        <v>3.04</v>
      </c>
      <c r="K4569" s="103">
        <v>1.05</v>
      </c>
      <c r="L4569" s="104">
        <v>1.3</v>
      </c>
      <c r="M4569" s="105">
        <v>0</v>
      </c>
      <c r="N4569" s="76">
        <f t="shared" si="174"/>
        <v>1.0300000000000091</v>
      </c>
    </row>
    <row r="4570" spans="1:14" x14ac:dyDescent="0.25">
      <c r="A4570" s="100">
        <v>3527</v>
      </c>
      <c r="B4570" s="107">
        <v>37130</v>
      </c>
      <c r="C4570" s="101">
        <v>393.61</v>
      </c>
      <c r="D4570" s="102">
        <v>120.87</v>
      </c>
      <c r="E4570" s="102">
        <f t="shared" si="173"/>
        <v>16.7409972299169</v>
      </c>
      <c r="F4570" s="77">
        <v>3.94</v>
      </c>
      <c r="G4570" s="77">
        <v>0</v>
      </c>
      <c r="H4570" s="77">
        <v>0</v>
      </c>
      <c r="J4570" s="77">
        <f t="shared" si="172"/>
        <v>3.94</v>
      </c>
      <c r="K4570" s="103">
        <v>0.81</v>
      </c>
      <c r="L4570" s="104">
        <v>1.69</v>
      </c>
      <c r="M4570" s="105">
        <v>0</v>
      </c>
      <c r="N4570" s="76">
        <f t="shared" si="174"/>
        <v>0.80999999999999028</v>
      </c>
    </row>
    <row r="4571" spans="1:14" x14ac:dyDescent="0.25">
      <c r="A4571" s="100">
        <v>3528</v>
      </c>
      <c r="B4571" s="107">
        <v>37131</v>
      </c>
      <c r="C4571" s="101">
        <v>393.05</v>
      </c>
      <c r="D4571" s="102">
        <v>117.74</v>
      </c>
      <c r="E4571" s="102">
        <f t="shared" si="173"/>
        <v>16.307479224376731</v>
      </c>
      <c r="F4571" s="77">
        <v>4.3600000000000003</v>
      </c>
      <c r="G4571" s="77">
        <v>0</v>
      </c>
      <c r="H4571" s="77">
        <v>0</v>
      </c>
      <c r="J4571" s="77">
        <f t="shared" si="172"/>
        <v>4.3600000000000003</v>
      </c>
      <c r="K4571" s="103">
        <v>0.89</v>
      </c>
      <c r="L4571" s="104">
        <v>1.79</v>
      </c>
      <c r="M4571" s="105">
        <v>0</v>
      </c>
      <c r="N4571" s="76">
        <f t="shared" si="174"/>
        <v>0.87000000000000544</v>
      </c>
    </row>
    <row r="4572" spans="1:14" x14ac:dyDescent="0.25">
      <c r="A4572" s="100">
        <v>3529</v>
      </c>
      <c r="B4572" s="107">
        <v>37132</v>
      </c>
      <c r="C4572" s="101">
        <v>392.4</v>
      </c>
      <c r="D4572" s="102">
        <v>114.25</v>
      </c>
      <c r="E4572" s="102">
        <f t="shared" si="173"/>
        <v>15.824099722991688</v>
      </c>
      <c r="F4572" s="77">
        <v>3.23</v>
      </c>
      <c r="G4572" s="77">
        <v>0</v>
      </c>
      <c r="H4572" s="77">
        <v>0</v>
      </c>
      <c r="J4572" s="77">
        <f t="shared" si="172"/>
        <v>3.23</v>
      </c>
      <c r="K4572" s="103">
        <v>0.59</v>
      </c>
      <c r="L4572" s="104">
        <v>1.29</v>
      </c>
      <c r="M4572" s="105">
        <v>0</v>
      </c>
      <c r="N4572" s="76">
        <f t="shared" si="174"/>
        <v>0.63000000000000567</v>
      </c>
    </row>
    <row r="4573" spans="1:14" x14ac:dyDescent="0.25">
      <c r="A4573" s="100">
        <v>3530</v>
      </c>
      <c r="B4573" s="107">
        <v>37133</v>
      </c>
      <c r="C4573" s="101">
        <v>391.9</v>
      </c>
      <c r="D4573" s="102">
        <v>111.65</v>
      </c>
      <c r="E4573" s="102">
        <f t="shared" si="173"/>
        <v>15.463988919667591</v>
      </c>
      <c r="F4573" s="77">
        <v>3.15</v>
      </c>
      <c r="G4573" s="77">
        <v>0</v>
      </c>
      <c r="H4573" s="77">
        <v>0</v>
      </c>
      <c r="J4573" s="77">
        <f t="shared" si="172"/>
        <v>3.15</v>
      </c>
      <c r="K4573" s="103">
        <v>0.86</v>
      </c>
      <c r="L4573" s="104">
        <v>1.24</v>
      </c>
      <c r="M4573" s="105">
        <v>0</v>
      </c>
      <c r="N4573" s="76">
        <f t="shared" si="174"/>
        <v>0.83999999999999764</v>
      </c>
    </row>
    <row r="4574" spans="1:14" x14ac:dyDescent="0.25">
      <c r="A4574" s="100">
        <v>3531</v>
      </c>
      <c r="B4574" s="107">
        <v>37134</v>
      </c>
      <c r="C4574" s="101">
        <v>391.46</v>
      </c>
      <c r="D4574" s="102">
        <v>109.34</v>
      </c>
      <c r="E4574" s="102">
        <f t="shared" si="173"/>
        <v>15.144044321329641</v>
      </c>
      <c r="F4574" s="77">
        <v>3</v>
      </c>
      <c r="G4574" s="77">
        <v>0</v>
      </c>
      <c r="H4574" s="77">
        <v>0</v>
      </c>
      <c r="J4574" s="77">
        <f t="shared" si="172"/>
        <v>3</v>
      </c>
      <c r="K4574" s="103">
        <v>0.82</v>
      </c>
      <c r="L4574" s="104">
        <v>1.46</v>
      </c>
      <c r="M4574" s="105">
        <v>0</v>
      </c>
      <c r="N4574" s="76">
        <f t="shared" si="174"/>
        <v>0.25999999999999091</v>
      </c>
    </row>
    <row r="4575" spans="1:14" x14ac:dyDescent="0.25">
      <c r="A4575" s="100">
        <v>3532</v>
      </c>
      <c r="B4575" s="107">
        <v>37135</v>
      </c>
      <c r="C4575" s="101">
        <v>390.93</v>
      </c>
      <c r="D4575" s="102">
        <v>106.6</v>
      </c>
      <c r="E4575" s="102">
        <f t="shared" si="173"/>
        <v>14.764542936288089</v>
      </c>
      <c r="F4575" s="77">
        <v>3.03</v>
      </c>
      <c r="G4575" s="77">
        <v>0</v>
      </c>
      <c r="H4575" s="77">
        <v>0</v>
      </c>
      <c r="J4575" s="77">
        <f t="shared" si="172"/>
        <v>3.03</v>
      </c>
      <c r="K4575" s="103">
        <v>0.83</v>
      </c>
      <c r="L4575" s="104">
        <v>1.23</v>
      </c>
      <c r="M4575" s="105">
        <v>0</v>
      </c>
      <c r="N4575" s="76">
        <f t="shared" si="174"/>
        <v>0.83000000000001117</v>
      </c>
    </row>
    <row r="4576" spans="1:14" x14ac:dyDescent="0.25">
      <c r="A4576" s="100">
        <v>3533</v>
      </c>
      <c r="B4576" s="107">
        <v>37136</v>
      </c>
      <c r="C4576" s="101">
        <v>390.49</v>
      </c>
      <c r="D4576" s="102">
        <v>104.4</v>
      </c>
      <c r="E4576" s="102">
        <f t="shared" si="173"/>
        <v>14.459833795013852</v>
      </c>
      <c r="F4576" s="77">
        <v>2.25</v>
      </c>
      <c r="G4576" s="77">
        <v>0</v>
      </c>
      <c r="H4576" s="77">
        <v>0</v>
      </c>
      <c r="J4576" s="77">
        <f t="shared" si="172"/>
        <v>2.25</v>
      </c>
      <c r="K4576" s="103">
        <v>0.45</v>
      </c>
      <c r="L4576" s="104">
        <v>0.91</v>
      </c>
      <c r="M4576" s="105">
        <v>0</v>
      </c>
      <c r="N4576" s="76">
        <f t="shared" si="174"/>
        <v>0.44999999999998863</v>
      </c>
    </row>
    <row r="4577" spans="1:14" x14ac:dyDescent="0.25">
      <c r="A4577" s="100">
        <v>3534</v>
      </c>
      <c r="B4577" s="107">
        <v>37137</v>
      </c>
      <c r="C4577" s="101">
        <v>390.13</v>
      </c>
      <c r="D4577" s="102">
        <v>102.6</v>
      </c>
      <c r="E4577" s="102">
        <f t="shared" si="173"/>
        <v>14.210526315789473</v>
      </c>
      <c r="F4577" s="77">
        <v>1.81</v>
      </c>
      <c r="G4577" s="77">
        <v>0</v>
      </c>
      <c r="H4577" s="77">
        <v>0</v>
      </c>
      <c r="J4577" s="77">
        <f t="shared" si="172"/>
        <v>1.81</v>
      </c>
      <c r="K4577" s="103">
        <v>0.55000000000000004</v>
      </c>
      <c r="L4577" s="104">
        <v>0.71</v>
      </c>
      <c r="M4577" s="105">
        <v>0</v>
      </c>
      <c r="N4577" s="76">
        <f t="shared" si="174"/>
        <v>0.55000000000000915</v>
      </c>
    </row>
    <row r="4578" spans="1:14" x14ac:dyDescent="0.25">
      <c r="A4578" s="100">
        <v>3535</v>
      </c>
      <c r="B4578" s="107">
        <v>37138</v>
      </c>
      <c r="C4578" s="101">
        <v>389.87</v>
      </c>
      <c r="D4578" s="102">
        <v>101.34</v>
      </c>
      <c r="E4578" s="102">
        <f t="shared" si="173"/>
        <v>14.036011080332411</v>
      </c>
      <c r="F4578" s="77">
        <v>2.19</v>
      </c>
      <c r="G4578" s="77">
        <v>0</v>
      </c>
      <c r="H4578" s="77">
        <v>0</v>
      </c>
      <c r="J4578" s="77">
        <f t="shared" si="172"/>
        <v>2.19</v>
      </c>
      <c r="K4578" s="103">
        <v>0.45</v>
      </c>
      <c r="L4578" s="104">
        <v>0.91</v>
      </c>
      <c r="M4578" s="105">
        <v>0</v>
      </c>
      <c r="N4578" s="76">
        <f t="shared" si="174"/>
        <v>0.44999999999999085</v>
      </c>
    </row>
    <row r="4579" spans="1:14" x14ac:dyDescent="0.25">
      <c r="A4579" s="100">
        <v>3536</v>
      </c>
      <c r="B4579" s="107">
        <v>37139</v>
      </c>
      <c r="C4579" s="101">
        <v>389.5</v>
      </c>
      <c r="D4579" s="102">
        <v>99.6</v>
      </c>
      <c r="E4579" s="102">
        <f t="shared" si="173"/>
        <v>13.795013850415511</v>
      </c>
      <c r="F4579" s="77">
        <v>2.2799999999999998</v>
      </c>
      <c r="G4579" s="77">
        <v>0</v>
      </c>
      <c r="H4579" s="77">
        <v>0</v>
      </c>
      <c r="J4579" s="77">
        <f t="shared" si="172"/>
        <v>2.2799999999999998</v>
      </c>
      <c r="K4579" s="103">
        <v>0.38</v>
      </c>
      <c r="L4579" s="104">
        <v>0.92</v>
      </c>
      <c r="M4579" s="105">
        <v>0</v>
      </c>
      <c r="N4579" s="76">
        <f t="shared" si="174"/>
        <v>0.38999999999999924</v>
      </c>
    </row>
    <row r="4580" spans="1:14" x14ac:dyDescent="0.25">
      <c r="A4580" s="100">
        <v>3537</v>
      </c>
      <c r="B4580" s="107">
        <v>37140</v>
      </c>
      <c r="C4580" s="101">
        <v>389.1</v>
      </c>
      <c r="D4580" s="102">
        <v>97.71</v>
      </c>
      <c r="E4580" s="102">
        <f t="shared" si="173"/>
        <v>13.533240997229917</v>
      </c>
      <c r="F4580" s="77">
        <v>2.98</v>
      </c>
      <c r="G4580" s="77">
        <v>0</v>
      </c>
      <c r="H4580" s="77">
        <v>0</v>
      </c>
      <c r="J4580" s="77">
        <f t="shared" si="172"/>
        <v>2.98</v>
      </c>
      <c r="K4580" s="103">
        <v>0.57999999999999996</v>
      </c>
      <c r="L4580" s="104">
        <v>1.2</v>
      </c>
      <c r="M4580" s="105">
        <v>0</v>
      </c>
      <c r="N4580" s="76">
        <f t="shared" si="174"/>
        <v>0.58000000000000851</v>
      </c>
    </row>
    <row r="4581" spans="1:14" x14ac:dyDescent="0.25">
      <c r="A4581" s="100">
        <v>3538</v>
      </c>
      <c r="B4581" s="107">
        <v>37141</v>
      </c>
      <c r="C4581" s="101">
        <v>388.5</v>
      </c>
      <c r="D4581" s="102">
        <v>95.31</v>
      </c>
      <c r="E4581" s="102">
        <f t="shared" si="173"/>
        <v>13.200831024930748</v>
      </c>
      <c r="F4581" s="77">
        <v>2.29</v>
      </c>
      <c r="G4581" s="77">
        <v>0</v>
      </c>
      <c r="H4581" s="77">
        <v>0</v>
      </c>
      <c r="J4581" s="77">
        <f t="shared" si="172"/>
        <v>2.29</v>
      </c>
      <c r="K4581" s="103">
        <v>0.4</v>
      </c>
      <c r="L4581" s="104">
        <v>0.89</v>
      </c>
      <c r="M4581" s="105">
        <v>0</v>
      </c>
      <c r="N4581" s="76">
        <f t="shared" si="174"/>
        <v>0.39999999999999947</v>
      </c>
    </row>
    <row r="4582" spans="1:14" x14ac:dyDescent="0.25">
      <c r="A4582" s="100">
        <v>3539</v>
      </c>
      <c r="B4582" s="107">
        <v>37142</v>
      </c>
      <c r="C4582" s="101">
        <v>388.17</v>
      </c>
      <c r="D4582" s="102">
        <v>93.42</v>
      </c>
      <c r="E4582" s="102">
        <f t="shared" si="173"/>
        <v>12.939058171745152</v>
      </c>
      <c r="F4582" s="77">
        <v>2.23</v>
      </c>
      <c r="G4582" s="77">
        <v>0</v>
      </c>
      <c r="H4582" s="77">
        <v>0</v>
      </c>
      <c r="J4582" s="77">
        <f t="shared" si="172"/>
        <v>2.23</v>
      </c>
      <c r="K4582" s="103">
        <v>0.37</v>
      </c>
      <c r="L4582" s="104">
        <v>0.9</v>
      </c>
      <c r="M4582" s="105">
        <v>0</v>
      </c>
      <c r="N4582" s="76">
        <f t="shared" si="174"/>
        <v>0.37000000000000055</v>
      </c>
    </row>
    <row r="4583" spans="1:14" x14ac:dyDescent="0.25">
      <c r="A4583" s="100">
        <v>3540</v>
      </c>
      <c r="B4583" s="107">
        <v>37143</v>
      </c>
      <c r="C4583" s="101">
        <v>387.76</v>
      </c>
      <c r="D4583" s="102">
        <v>91.56</v>
      </c>
      <c r="E4583" s="102">
        <f t="shared" si="173"/>
        <v>12.681440443213296</v>
      </c>
      <c r="F4583" s="77">
        <v>2.16</v>
      </c>
      <c r="G4583" s="77">
        <v>0</v>
      </c>
      <c r="H4583" s="77">
        <v>0</v>
      </c>
      <c r="J4583" s="77">
        <f t="shared" si="172"/>
        <v>2.16</v>
      </c>
      <c r="K4583" s="103">
        <v>0.5</v>
      </c>
      <c r="L4583" s="104">
        <v>0.85</v>
      </c>
      <c r="M4583" s="105">
        <v>0</v>
      </c>
      <c r="N4583" s="76">
        <f t="shared" si="174"/>
        <v>0.50000000000000355</v>
      </c>
    </row>
    <row r="4584" spans="1:14" x14ac:dyDescent="0.25">
      <c r="A4584" s="100">
        <v>3541</v>
      </c>
      <c r="B4584" s="107">
        <v>37144</v>
      </c>
      <c r="C4584" s="101">
        <v>387.39</v>
      </c>
      <c r="D4584" s="102">
        <v>89.9</v>
      </c>
      <c r="E4584" s="102">
        <f t="shared" si="173"/>
        <v>12.451523545706372</v>
      </c>
      <c r="F4584" s="77">
        <v>2.66</v>
      </c>
      <c r="G4584" s="77">
        <v>0</v>
      </c>
      <c r="H4584" s="77">
        <v>0</v>
      </c>
      <c r="J4584" s="77">
        <f t="shared" si="172"/>
        <v>2.66</v>
      </c>
      <c r="K4584" s="103">
        <v>0.56999999999999995</v>
      </c>
      <c r="L4584" s="104">
        <v>1.05</v>
      </c>
      <c r="M4584" s="105">
        <v>0</v>
      </c>
      <c r="N4584" s="76">
        <f t="shared" si="174"/>
        <v>0.56999999999999673</v>
      </c>
    </row>
    <row r="4585" spans="1:14" x14ac:dyDescent="0.25">
      <c r="A4585" s="100">
        <v>3542</v>
      </c>
      <c r="B4585" s="107">
        <v>37145</v>
      </c>
      <c r="C4585" s="101">
        <v>386.92</v>
      </c>
      <c r="D4585" s="102">
        <v>87.81</v>
      </c>
      <c r="E4585" s="102">
        <f t="shared" si="173"/>
        <v>12.162049861495845</v>
      </c>
      <c r="F4585" s="77">
        <v>2.25</v>
      </c>
      <c r="G4585" s="77">
        <v>0</v>
      </c>
      <c r="H4585" s="77">
        <v>0</v>
      </c>
      <c r="J4585" s="77">
        <f t="shared" si="172"/>
        <v>2.25</v>
      </c>
      <c r="K4585" s="103">
        <v>0.73</v>
      </c>
      <c r="L4585" s="104">
        <v>0.94</v>
      </c>
      <c r="M4585" s="105">
        <v>0</v>
      </c>
      <c r="N4585" s="76">
        <f t="shared" si="174"/>
        <v>0.73999999999999488</v>
      </c>
    </row>
    <row r="4586" spans="1:14" x14ac:dyDescent="0.25">
      <c r="A4586" s="100">
        <v>3543</v>
      </c>
      <c r="B4586" s="107">
        <v>37146</v>
      </c>
      <c r="C4586" s="266">
        <v>386.56</v>
      </c>
      <c r="D4586" s="102">
        <v>86.3</v>
      </c>
      <c r="E4586" s="102">
        <f t="shared" si="173"/>
        <v>11.952908587257618</v>
      </c>
      <c r="F4586" s="77">
        <v>2.7</v>
      </c>
      <c r="G4586" s="77">
        <v>0</v>
      </c>
      <c r="H4586" s="77">
        <v>0</v>
      </c>
      <c r="J4586" s="77">
        <f t="shared" si="172"/>
        <v>2.7</v>
      </c>
      <c r="K4586" s="103">
        <v>0.6</v>
      </c>
      <c r="L4586" s="104">
        <v>1.07</v>
      </c>
      <c r="M4586" s="105">
        <v>0</v>
      </c>
      <c r="N4586" s="76">
        <f t="shared" si="174"/>
        <v>0.59000000000000075</v>
      </c>
    </row>
    <row r="4587" spans="1:14" x14ac:dyDescent="0.25">
      <c r="A4587" s="100">
        <v>3544</v>
      </c>
      <c r="B4587" s="107">
        <v>37147</v>
      </c>
      <c r="C4587" s="101">
        <v>386.06</v>
      </c>
      <c r="D4587" s="102">
        <v>84.19</v>
      </c>
      <c r="E4587" s="102">
        <f t="shared" si="173"/>
        <v>11.660664819944598</v>
      </c>
      <c r="F4587" s="77">
        <v>2.99</v>
      </c>
      <c r="G4587" s="77">
        <v>0</v>
      </c>
      <c r="H4587" s="77">
        <v>0</v>
      </c>
      <c r="J4587" s="77">
        <f t="shared" si="172"/>
        <v>2.99</v>
      </c>
      <c r="K4587" s="103">
        <v>0.65</v>
      </c>
      <c r="L4587" s="104">
        <v>1.18</v>
      </c>
      <c r="M4587" s="105">
        <v>0</v>
      </c>
      <c r="N4587" s="76">
        <f t="shared" si="174"/>
        <v>0.6499999999999968</v>
      </c>
    </row>
    <row r="4588" spans="1:14" x14ac:dyDescent="0.25">
      <c r="A4588" s="100">
        <v>3545</v>
      </c>
      <c r="B4588" s="107">
        <v>37148</v>
      </c>
      <c r="C4588" s="101">
        <v>385.49</v>
      </c>
      <c r="D4588" s="102">
        <v>81.849999999999994</v>
      </c>
      <c r="E4588" s="102">
        <f t="shared" si="173"/>
        <v>11.336565096952908</v>
      </c>
      <c r="F4588" s="77">
        <v>2.99</v>
      </c>
      <c r="G4588" s="77">
        <v>0</v>
      </c>
      <c r="H4588" s="77">
        <v>0</v>
      </c>
      <c r="J4588" s="77">
        <f t="shared" ref="J4588:J4651" si="175">SUM(F4588:H4588)</f>
        <v>2.99</v>
      </c>
      <c r="K4588" s="103">
        <v>0.9</v>
      </c>
      <c r="L4588" s="104">
        <v>1.21</v>
      </c>
      <c r="M4588" s="105">
        <v>0</v>
      </c>
      <c r="N4588" s="76">
        <f t="shared" si="174"/>
        <v>0.90000000000001101</v>
      </c>
    </row>
    <row r="4589" spans="1:14" x14ac:dyDescent="0.25">
      <c r="A4589" s="100">
        <v>3546</v>
      </c>
      <c r="B4589" s="107">
        <v>37149</v>
      </c>
      <c r="C4589" s="101">
        <v>384.98</v>
      </c>
      <c r="D4589" s="102">
        <v>79.760000000000005</v>
      </c>
      <c r="E4589" s="102">
        <f t="shared" ref="E4589:E4652" si="176">(D4589/722)*100</f>
        <v>11.047091412742382</v>
      </c>
      <c r="F4589" s="77">
        <v>1.05</v>
      </c>
      <c r="G4589" s="77">
        <v>0</v>
      </c>
      <c r="H4589" s="77">
        <v>0</v>
      </c>
      <c r="J4589" s="77">
        <f t="shared" si="175"/>
        <v>1.05</v>
      </c>
      <c r="K4589" s="103">
        <v>0.49</v>
      </c>
      <c r="L4589" s="104">
        <v>0.46</v>
      </c>
      <c r="M4589" s="105">
        <v>8.1</v>
      </c>
      <c r="N4589" s="76">
        <f t="shared" si="174"/>
        <v>0.48999999999999777</v>
      </c>
    </row>
    <row r="4590" spans="1:14" x14ac:dyDescent="0.25">
      <c r="A4590" s="100">
        <v>3547</v>
      </c>
      <c r="B4590" s="107">
        <v>37150</v>
      </c>
      <c r="C4590" s="101">
        <v>384.84</v>
      </c>
      <c r="D4590" s="102">
        <v>79.2</v>
      </c>
      <c r="E4590" s="102">
        <f t="shared" si="176"/>
        <v>10.969529085872578</v>
      </c>
      <c r="F4590" s="77">
        <v>1.32</v>
      </c>
      <c r="G4590" s="77">
        <v>0</v>
      </c>
      <c r="H4590" s="77">
        <v>0</v>
      </c>
      <c r="J4590" s="77">
        <f t="shared" si="175"/>
        <v>1.32</v>
      </c>
      <c r="K4590" s="103">
        <v>1.96</v>
      </c>
      <c r="L4590" s="104">
        <v>0.51</v>
      </c>
      <c r="M4590" s="105">
        <v>16.399999999999999</v>
      </c>
      <c r="N4590" s="76">
        <f t="shared" si="174"/>
        <v>1.9600000000000006</v>
      </c>
    </row>
    <row r="4591" spans="1:14" x14ac:dyDescent="0.25">
      <c r="A4591" s="100">
        <v>3548</v>
      </c>
      <c r="B4591" s="107">
        <v>37151</v>
      </c>
      <c r="C4591" s="101">
        <v>385</v>
      </c>
      <c r="D4591" s="102">
        <v>79.84</v>
      </c>
      <c r="E4591" s="102">
        <f t="shared" si="176"/>
        <v>11.058171745152356</v>
      </c>
      <c r="F4591" s="77">
        <v>1.45</v>
      </c>
      <c r="G4591" s="77">
        <v>0</v>
      </c>
      <c r="H4591" s="77">
        <v>0</v>
      </c>
      <c r="J4591" s="77">
        <f t="shared" si="175"/>
        <v>1.45</v>
      </c>
      <c r="K4591" s="103">
        <v>2.23</v>
      </c>
      <c r="L4591" s="104">
        <v>0.57999999999999996</v>
      </c>
      <c r="M4591" s="105">
        <v>5.5</v>
      </c>
      <c r="N4591" s="76">
        <f t="shared" si="174"/>
        <v>2.2300000000000013</v>
      </c>
    </row>
    <row r="4592" spans="1:14" x14ac:dyDescent="0.25">
      <c r="A4592" s="100">
        <v>3549</v>
      </c>
      <c r="B4592" s="107">
        <v>37152</v>
      </c>
      <c r="C4592" s="101">
        <v>385.19</v>
      </c>
      <c r="D4592" s="102">
        <v>80.62</v>
      </c>
      <c r="E4592" s="102">
        <f t="shared" si="176"/>
        <v>11.166204986149584</v>
      </c>
      <c r="F4592" s="77">
        <v>1.21</v>
      </c>
      <c r="G4592" s="77">
        <v>0</v>
      </c>
      <c r="H4592" s="77">
        <v>0</v>
      </c>
      <c r="J4592" s="77">
        <f t="shared" si="175"/>
        <v>1.21</v>
      </c>
      <c r="K4592" s="103">
        <v>1.66</v>
      </c>
      <c r="L4592" s="104">
        <v>0.45</v>
      </c>
      <c r="M4592" s="105">
        <v>0</v>
      </c>
      <c r="N4592" s="76">
        <f t="shared" si="174"/>
        <v>1.6599999999999886</v>
      </c>
    </row>
    <row r="4593" spans="1:14" x14ac:dyDescent="0.25">
      <c r="A4593" s="100">
        <v>3550</v>
      </c>
      <c r="B4593" s="107">
        <v>37153</v>
      </c>
      <c r="C4593" s="101">
        <v>385.3</v>
      </c>
      <c r="D4593" s="102">
        <v>81.069999999999993</v>
      </c>
      <c r="E4593" s="102">
        <f t="shared" si="176"/>
        <v>11.228531855955676</v>
      </c>
      <c r="F4593" s="77">
        <v>1.38</v>
      </c>
      <c r="G4593" s="77">
        <v>0</v>
      </c>
      <c r="H4593" s="77">
        <v>0</v>
      </c>
      <c r="J4593" s="77">
        <f t="shared" si="175"/>
        <v>1.38</v>
      </c>
      <c r="K4593" s="103">
        <v>1.46</v>
      </c>
      <c r="L4593" s="104">
        <v>0.53</v>
      </c>
      <c r="M4593" s="105">
        <v>0</v>
      </c>
      <c r="N4593" s="76">
        <f t="shared" si="174"/>
        <v>1.4600000000000124</v>
      </c>
    </row>
    <row r="4594" spans="1:14" x14ac:dyDescent="0.25">
      <c r="A4594" s="100">
        <v>3551</v>
      </c>
      <c r="B4594" s="107">
        <v>37154</v>
      </c>
      <c r="C4594" s="101">
        <v>385.32</v>
      </c>
      <c r="D4594" s="102">
        <v>81.150000000000006</v>
      </c>
      <c r="E4594" s="102">
        <f t="shared" si="176"/>
        <v>11.239612188365651</v>
      </c>
      <c r="F4594" s="77">
        <v>1.89</v>
      </c>
      <c r="G4594" s="77">
        <v>0</v>
      </c>
      <c r="H4594" s="77">
        <v>0</v>
      </c>
      <c r="J4594" s="77">
        <f t="shared" si="175"/>
        <v>1.89</v>
      </c>
      <c r="K4594" s="103">
        <v>2.38</v>
      </c>
      <c r="L4594" s="104">
        <v>0.72</v>
      </c>
      <c r="M4594" s="105">
        <v>0</v>
      </c>
      <c r="N4594" s="76">
        <f t="shared" si="174"/>
        <v>2.3799999999999946</v>
      </c>
    </row>
    <row r="4595" spans="1:14" x14ac:dyDescent="0.25">
      <c r="A4595" s="100">
        <v>3552</v>
      </c>
      <c r="B4595" s="107">
        <v>37155</v>
      </c>
      <c r="C4595" s="101">
        <v>385.44</v>
      </c>
      <c r="D4595" s="102">
        <v>81.64</v>
      </c>
      <c r="E4595" s="102">
        <f t="shared" si="176"/>
        <v>11.307479224376731</v>
      </c>
      <c r="F4595" s="77">
        <v>1.27</v>
      </c>
      <c r="G4595" s="77">
        <v>0</v>
      </c>
      <c r="H4595" s="77">
        <v>0</v>
      </c>
      <c r="J4595" s="77">
        <f t="shared" si="175"/>
        <v>1.27</v>
      </c>
      <c r="K4595" s="103">
        <v>1.39</v>
      </c>
      <c r="L4595" s="104">
        <v>0.54</v>
      </c>
      <c r="M4595" s="105">
        <v>0</v>
      </c>
      <c r="N4595" s="76">
        <f t="shared" si="174"/>
        <v>1.3999999999999955</v>
      </c>
    </row>
    <row r="4596" spans="1:14" x14ac:dyDescent="0.25">
      <c r="A4596" s="100">
        <v>3553</v>
      </c>
      <c r="B4596" s="107">
        <v>37156</v>
      </c>
      <c r="C4596" s="101">
        <v>385.47</v>
      </c>
      <c r="D4596" s="102">
        <v>81.77</v>
      </c>
      <c r="E4596" s="102">
        <f t="shared" si="176"/>
        <v>11.325484764542935</v>
      </c>
      <c r="F4596" s="77">
        <v>0.61</v>
      </c>
      <c r="G4596" s="77">
        <v>0</v>
      </c>
      <c r="H4596" s="77">
        <v>0</v>
      </c>
      <c r="J4596" s="77">
        <f t="shared" si="175"/>
        <v>0.61</v>
      </c>
      <c r="K4596" s="103">
        <v>1.76</v>
      </c>
      <c r="L4596" s="104">
        <v>0.26</v>
      </c>
      <c r="M4596" s="105">
        <v>1.7</v>
      </c>
      <c r="N4596" s="76">
        <f t="shared" si="174"/>
        <v>1.7600000000000056</v>
      </c>
    </row>
    <row r="4597" spans="1:14" x14ac:dyDescent="0.25">
      <c r="A4597" s="100">
        <v>3554</v>
      </c>
      <c r="B4597" s="107">
        <v>37157</v>
      </c>
      <c r="C4597" s="101">
        <v>385.75</v>
      </c>
      <c r="D4597" s="102">
        <v>82.92</v>
      </c>
      <c r="E4597" s="102">
        <f t="shared" si="176"/>
        <v>11.484764542936288</v>
      </c>
      <c r="F4597" s="77">
        <v>0.96</v>
      </c>
      <c r="G4597" s="77">
        <v>0</v>
      </c>
      <c r="H4597" s="77">
        <v>0</v>
      </c>
      <c r="J4597" s="77">
        <f t="shared" si="175"/>
        <v>0.96</v>
      </c>
      <c r="K4597" s="103">
        <v>1.33</v>
      </c>
      <c r="L4597" s="104">
        <v>0.4</v>
      </c>
      <c r="M4597" s="105">
        <v>1.9</v>
      </c>
      <c r="N4597" s="76">
        <f t="shared" si="174"/>
        <v>1.3199999999999994</v>
      </c>
    </row>
    <row r="4598" spans="1:14" x14ac:dyDescent="0.25">
      <c r="A4598" s="100">
        <v>3555</v>
      </c>
      <c r="B4598" s="107">
        <v>37158</v>
      </c>
      <c r="C4598" s="101">
        <v>385.84</v>
      </c>
      <c r="D4598" s="102">
        <v>83.28</v>
      </c>
      <c r="E4598" s="102">
        <f t="shared" si="176"/>
        <v>11.534626038781164</v>
      </c>
      <c r="F4598" s="77">
        <v>1.38</v>
      </c>
      <c r="G4598" s="77">
        <v>0</v>
      </c>
      <c r="H4598" s="77">
        <v>0</v>
      </c>
      <c r="J4598" s="77">
        <f t="shared" si="175"/>
        <v>1.38</v>
      </c>
      <c r="K4598" s="103">
        <v>2.37</v>
      </c>
      <c r="L4598" s="104">
        <v>0.54</v>
      </c>
      <c r="M4598" s="105">
        <v>9.3000000000000007</v>
      </c>
      <c r="N4598" s="76">
        <f t="shared" si="174"/>
        <v>2.38</v>
      </c>
    </row>
    <row r="4599" spans="1:14" x14ac:dyDescent="0.25">
      <c r="A4599" s="100">
        <v>3556</v>
      </c>
      <c r="B4599" s="107">
        <v>37159</v>
      </c>
      <c r="C4599" s="101">
        <v>386.08</v>
      </c>
      <c r="D4599" s="102">
        <v>84.28</v>
      </c>
      <c r="E4599" s="102">
        <f t="shared" si="176"/>
        <v>11.673130193905818</v>
      </c>
      <c r="F4599" s="77">
        <v>2.16</v>
      </c>
      <c r="G4599" s="77">
        <v>0</v>
      </c>
      <c r="H4599" s="77">
        <v>0</v>
      </c>
      <c r="J4599" s="77">
        <f t="shared" si="175"/>
        <v>2.16</v>
      </c>
      <c r="K4599" s="103">
        <v>12.82</v>
      </c>
      <c r="L4599" s="104">
        <v>0.85</v>
      </c>
      <c r="M4599" s="105">
        <v>4.5</v>
      </c>
      <c r="N4599" s="76">
        <f t="shared" si="174"/>
        <v>12.819999999999997</v>
      </c>
    </row>
    <row r="4600" spans="1:14" x14ac:dyDescent="0.25">
      <c r="A4600" s="100">
        <v>3557</v>
      </c>
      <c r="B4600" s="107">
        <v>37160</v>
      </c>
      <c r="C4600" s="101">
        <v>388.5</v>
      </c>
      <c r="D4600" s="102">
        <v>94.94</v>
      </c>
      <c r="E4600" s="102">
        <f t="shared" si="176"/>
        <v>13.149584487534627</v>
      </c>
      <c r="F4600" s="77">
        <v>1.76</v>
      </c>
      <c r="G4600" s="77">
        <v>0</v>
      </c>
      <c r="H4600" s="77">
        <v>0</v>
      </c>
      <c r="J4600" s="77">
        <f t="shared" si="175"/>
        <v>1.76</v>
      </c>
      <c r="K4600" s="103">
        <v>12.97</v>
      </c>
      <c r="L4600" s="104">
        <v>0.69</v>
      </c>
      <c r="M4600" s="105">
        <v>1.76</v>
      </c>
      <c r="N4600" s="76">
        <f t="shared" si="174"/>
        <v>12.970000000000008</v>
      </c>
    </row>
    <row r="4601" spans="1:14" x14ac:dyDescent="0.25">
      <c r="A4601" s="100">
        <v>3558</v>
      </c>
      <c r="B4601" s="107">
        <v>37161</v>
      </c>
      <c r="C4601" s="101">
        <v>390.84</v>
      </c>
      <c r="D4601" s="102">
        <v>106.15</v>
      </c>
      <c r="E4601" s="102">
        <f t="shared" si="176"/>
        <v>14.702216066481997</v>
      </c>
      <c r="F4601" s="77">
        <v>1.1399999999999999</v>
      </c>
      <c r="G4601" s="77">
        <v>0</v>
      </c>
      <c r="H4601" s="77">
        <v>0</v>
      </c>
      <c r="J4601" s="77">
        <f t="shared" si="175"/>
        <v>1.1399999999999999</v>
      </c>
      <c r="K4601" s="103">
        <v>6.98</v>
      </c>
      <c r="L4601" s="104">
        <v>0.45</v>
      </c>
      <c r="M4601" s="105">
        <v>2.5</v>
      </c>
      <c r="N4601" s="76">
        <f t="shared" si="174"/>
        <v>6.9799999999999889</v>
      </c>
    </row>
    <row r="4602" spans="1:14" x14ac:dyDescent="0.25">
      <c r="A4602" s="100">
        <v>3559</v>
      </c>
      <c r="B4602" s="107">
        <v>37162</v>
      </c>
      <c r="C4602" s="101">
        <v>391.97</v>
      </c>
      <c r="D4602" s="102">
        <v>111.99</v>
      </c>
      <c r="E4602" s="102">
        <f t="shared" si="176"/>
        <v>15.511080332409971</v>
      </c>
      <c r="F4602" s="77">
        <v>1.33</v>
      </c>
      <c r="G4602" s="77">
        <v>0</v>
      </c>
      <c r="H4602" s="77">
        <v>0</v>
      </c>
      <c r="J4602" s="77">
        <f t="shared" si="175"/>
        <v>1.33</v>
      </c>
      <c r="K4602" s="103">
        <v>7.24</v>
      </c>
      <c r="L4602" s="104">
        <v>0.56000000000000005</v>
      </c>
      <c r="M4602" s="105">
        <v>4.8</v>
      </c>
      <c r="N4602" s="76">
        <f t="shared" si="174"/>
        <v>7.2500000000000018</v>
      </c>
    </row>
    <row r="4603" spans="1:14" x14ac:dyDescent="0.25">
      <c r="A4603" s="100">
        <v>3560</v>
      </c>
      <c r="B4603" s="107">
        <v>37163</v>
      </c>
      <c r="C4603" s="101">
        <v>393.08</v>
      </c>
      <c r="D4603" s="102">
        <v>117.91</v>
      </c>
      <c r="E4603" s="102">
        <f t="shared" si="176"/>
        <v>16.331024930747922</v>
      </c>
      <c r="F4603" s="77">
        <v>1.85</v>
      </c>
      <c r="G4603" s="77">
        <v>0</v>
      </c>
      <c r="H4603" s="77">
        <v>0</v>
      </c>
      <c r="J4603" s="77">
        <f t="shared" si="175"/>
        <v>1.85</v>
      </c>
      <c r="K4603" s="103">
        <v>16.18</v>
      </c>
      <c r="L4603" s="104">
        <v>0.76</v>
      </c>
      <c r="M4603" s="105">
        <v>2.5</v>
      </c>
      <c r="N4603" s="76">
        <f t="shared" si="174"/>
        <v>16.180000000000014</v>
      </c>
    </row>
    <row r="4604" spans="1:14" x14ac:dyDescent="0.25">
      <c r="A4604" s="100">
        <v>3561</v>
      </c>
      <c r="B4604" s="107">
        <v>37164</v>
      </c>
      <c r="C4604" s="101">
        <v>395.59</v>
      </c>
      <c r="D4604" s="102">
        <v>132.24</v>
      </c>
      <c r="E4604" s="102">
        <f t="shared" si="176"/>
        <v>18.315789473684212</v>
      </c>
      <c r="F4604" s="77">
        <v>2.0699999999999998</v>
      </c>
      <c r="G4604" s="77">
        <v>0</v>
      </c>
      <c r="H4604" s="77">
        <v>0</v>
      </c>
      <c r="J4604" s="77">
        <f t="shared" si="175"/>
        <v>2.0699999999999998</v>
      </c>
      <c r="K4604" s="103">
        <v>15.13</v>
      </c>
      <c r="L4604" s="104">
        <v>0.81</v>
      </c>
      <c r="M4604" s="105">
        <v>0</v>
      </c>
      <c r="N4604" s="76">
        <f t="shared" si="174"/>
        <v>15.130000000000003</v>
      </c>
    </row>
    <row r="4605" spans="1:14" x14ac:dyDescent="0.25">
      <c r="A4605" s="100">
        <v>3562</v>
      </c>
      <c r="B4605" s="107">
        <v>37165</v>
      </c>
      <c r="C4605" s="101">
        <v>397.72</v>
      </c>
      <c r="D4605" s="102">
        <v>145.30000000000001</v>
      </c>
      <c r="E4605" s="102">
        <f t="shared" si="176"/>
        <v>20.124653739612189</v>
      </c>
      <c r="F4605" s="77">
        <v>2</v>
      </c>
      <c r="G4605" s="77">
        <v>0</v>
      </c>
      <c r="H4605" s="77">
        <v>0</v>
      </c>
      <c r="J4605" s="77">
        <f t="shared" si="175"/>
        <v>2</v>
      </c>
      <c r="K4605" s="103">
        <v>6.93</v>
      </c>
      <c r="L4605" s="104">
        <v>0.86</v>
      </c>
      <c r="M4605" s="105">
        <v>1.6</v>
      </c>
      <c r="N4605" s="76">
        <f t="shared" si="174"/>
        <v>6.9399999999999977</v>
      </c>
    </row>
    <row r="4606" spans="1:14" x14ac:dyDescent="0.25">
      <c r="A4606" s="100">
        <v>3563</v>
      </c>
      <c r="B4606" s="107">
        <v>37166</v>
      </c>
      <c r="C4606" s="100">
        <v>398.48</v>
      </c>
      <c r="D4606" s="102">
        <v>150.24</v>
      </c>
      <c r="E4606" s="102">
        <f t="shared" si="176"/>
        <v>20.80886426592798</v>
      </c>
      <c r="F4606" s="77">
        <v>1.97</v>
      </c>
      <c r="G4606" s="77">
        <v>0</v>
      </c>
      <c r="H4606" s="77">
        <v>0</v>
      </c>
      <c r="J4606" s="77">
        <f t="shared" si="175"/>
        <v>1.97</v>
      </c>
      <c r="K4606" s="103">
        <v>3.16</v>
      </c>
      <c r="L4606" s="104">
        <v>0.85</v>
      </c>
      <c r="M4606" s="105">
        <v>0</v>
      </c>
      <c r="N4606" s="76">
        <f t="shared" si="174"/>
        <v>3.1599999999999975</v>
      </c>
    </row>
    <row r="4607" spans="1:14" x14ac:dyDescent="0.25">
      <c r="A4607" s="100">
        <v>3564</v>
      </c>
      <c r="B4607" s="107">
        <v>37167</v>
      </c>
      <c r="C4607" s="101">
        <v>398.66</v>
      </c>
      <c r="D4607" s="102">
        <v>151.43</v>
      </c>
      <c r="E4607" s="102">
        <f t="shared" si="176"/>
        <v>20.973684210526315</v>
      </c>
      <c r="F4607" s="77">
        <v>3.47</v>
      </c>
      <c r="G4607" s="77">
        <v>0</v>
      </c>
      <c r="H4607" s="77">
        <v>0</v>
      </c>
      <c r="J4607" s="77">
        <f t="shared" si="175"/>
        <v>3.47</v>
      </c>
      <c r="K4607" s="103">
        <v>3.4</v>
      </c>
      <c r="L4607" s="104">
        <v>1.51</v>
      </c>
      <c r="M4607" s="105">
        <v>0.8</v>
      </c>
      <c r="N4607" s="76">
        <f t="shared" si="174"/>
        <v>3.400000000000007</v>
      </c>
    </row>
    <row r="4608" spans="1:14" x14ac:dyDescent="0.25">
      <c r="A4608" s="100">
        <v>3565</v>
      </c>
      <c r="B4608" s="107">
        <v>37168</v>
      </c>
      <c r="C4608" s="101">
        <v>398.65</v>
      </c>
      <c r="D4608" s="102">
        <v>151.36000000000001</v>
      </c>
      <c r="E4608" s="102">
        <f t="shared" si="176"/>
        <v>20.963988919667592</v>
      </c>
      <c r="F4608" s="77">
        <v>3.7</v>
      </c>
      <c r="G4608" s="77">
        <v>0</v>
      </c>
      <c r="H4608" s="77">
        <v>0</v>
      </c>
      <c r="J4608" s="77">
        <f t="shared" si="175"/>
        <v>3.7</v>
      </c>
      <c r="K4608" s="103">
        <v>6.24</v>
      </c>
      <c r="L4608" s="104">
        <v>1.58</v>
      </c>
      <c r="M4608" s="105">
        <v>3.2</v>
      </c>
      <c r="N4608" s="76">
        <f t="shared" si="174"/>
        <v>8.3199999999999754</v>
      </c>
    </row>
    <row r="4609" spans="1:14" x14ac:dyDescent="0.25">
      <c r="A4609" s="100">
        <v>3566</v>
      </c>
      <c r="B4609" s="107">
        <v>37169</v>
      </c>
      <c r="C4609" s="101">
        <v>399.03</v>
      </c>
      <c r="D4609" s="102">
        <v>155.97999999999999</v>
      </c>
      <c r="E4609" s="102">
        <f t="shared" si="176"/>
        <v>21.603878116343488</v>
      </c>
      <c r="F4609" s="77">
        <v>2.88</v>
      </c>
      <c r="G4609" s="77">
        <v>0</v>
      </c>
      <c r="H4609" s="77">
        <v>0</v>
      </c>
      <c r="J4609" s="77">
        <f t="shared" si="175"/>
        <v>2.88</v>
      </c>
      <c r="K4609" s="103">
        <v>7.25</v>
      </c>
      <c r="L4609" s="104">
        <v>1.18</v>
      </c>
      <c r="M4609" s="105">
        <v>0</v>
      </c>
      <c r="N4609" s="76">
        <f t="shared" si="174"/>
        <v>5.160000000000001</v>
      </c>
    </row>
    <row r="4610" spans="1:14" x14ac:dyDescent="0.25">
      <c r="A4610" s="100">
        <v>3567</v>
      </c>
      <c r="B4610" s="107">
        <v>37170</v>
      </c>
      <c r="C4610" s="101">
        <v>399.61</v>
      </c>
      <c r="D4610" s="102">
        <v>158.26</v>
      </c>
      <c r="E4610" s="102">
        <f t="shared" si="176"/>
        <v>21.9196675900277</v>
      </c>
      <c r="F4610" s="77">
        <v>3.96</v>
      </c>
      <c r="G4610" s="77">
        <v>0</v>
      </c>
      <c r="H4610" s="77">
        <v>0</v>
      </c>
      <c r="J4610" s="77">
        <f t="shared" si="175"/>
        <v>3.96</v>
      </c>
      <c r="K4610" s="103">
        <v>5.01</v>
      </c>
      <c r="L4610" s="104">
        <v>1.72</v>
      </c>
      <c r="M4610" s="105">
        <v>0</v>
      </c>
      <c r="N4610" s="76">
        <f t="shared" si="174"/>
        <v>5.0200000000000022</v>
      </c>
    </row>
    <row r="4611" spans="1:14" x14ac:dyDescent="0.25">
      <c r="A4611" s="100">
        <v>3568</v>
      </c>
      <c r="B4611" s="107">
        <v>37171</v>
      </c>
      <c r="C4611" s="101">
        <v>399.75</v>
      </c>
      <c r="D4611" s="102">
        <v>159.32</v>
      </c>
      <c r="E4611" s="102">
        <f t="shared" si="176"/>
        <v>22.066481994459831</v>
      </c>
      <c r="F4611" s="77">
        <v>3.34</v>
      </c>
      <c r="G4611" s="77">
        <v>0</v>
      </c>
      <c r="H4611" s="77">
        <v>0</v>
      </c>
      <c r="J4611" s="77">
        <f t="shared" si="175"/>
        <v>3.34</v>
      </c>
      <c r="K4611" s="103">
        <v>4.09</v>
      </c>
      <c r="L4611" s="104">
        <v>1.4</v>
      </c>
      <c r="M4611" s="105">
        <v>0</v>
      </c>
      <c r="N4611" s="76">
        <f t="shared" si="174"/>
        <v>4.09</v>
      </c>
    </row>
    <row r="4612" spans="1:14" x14ac:dyDescent="0.25">
      <c r="A4612" s="100">
        <v>3569</v>
      </c>
      <c r="B4612" s="107">
        <v>37172</v>
      </c>
      <c r="C4612" s="101">
        <v>399.85</v>
      </c>
      <c r="D4612" s="102">
        <v>160.07</v>
      </c>
      <c r="E4612" s="102">
        <f t="shared" si="176"/>
        <v>22.170360110803323</v>
      </c>
      <c r="F4612" s="77">
        <v>4.1100000000000003</v>
      </c>
      <c r="G4612" s="77">
        <v>0</v>
      </c>
      <c r="H4612" s="77">
        <v>0</v>
      </c>
      <c r="J4612" s="77">
        <f t="shared" si="175"/>
        <v>4.1100000000000003</v>
      </c>
      <c r="K4612" s="103">
        <v>4.9400000000000004</v>
      </c>
      <c r="L4612" s="104">
        <v>1.79</v>
      </c>
      <c r="M4612" s="105">
        <v>0</v>
      </c>
      <c r="N4612" s="76">
        <f t="shared" si="174"/>
        <v>4.9400000000000128</v>
      </c>
    </row>
    <row r="4613" spans="1:14" x14ac:dyDescent="0.25">
      <c r="A4613" s="100">
        <v>3570</v>
      </c>
      <c r="B4613" s="107">
        <v>37173</v>
      </c>
      <c r="C4613" s="101">
        <v>399.96</v>
      </c>
      <c r="D4613" s="102">
        <v>160.9</v>
      </c>
      <c r="E4613" s="102">
        <f t="shared" si="176"/>
        <v>22.285318559556789</v>
      </c>
      <c r="F4613" s="77">
        <v>3.7</v>
      </c>
      <c r="G4613" s="77">
        <v>0</v>
      </c>
      <c r="H4613" s="77">
        <v>0</v>
      </c>
      <c r="J4613" s="77">
        <f t="shared" si="175"/>
        <v>3.7</v>
      </c>
      <c r="K4613" s="103">
        <v>5.35</v>
      </c>
      <c r="L4613" s="104">
        <v>1.58</v>
      </c>
      <c r="M4613" s="105">
        <v>0</v>
      </c>
      <c r="N4613" s="76">
        <f t="shared" si="174"/>
        <v>5.3500000000000059</v>
      </c>
    </row>
    <row r="4614" spans="1:14" x14ac:dyDescent="0.25">
      <c r="A4614" s="100">
        <v>3571</v>
      </c>
      <c r="B4614" s="107">
        <v>37174</v>
      </c>
      <c r="C4614" s="101">
        <v>400.19</v>
      </c>
      <c r="D4614" s="102">
        <v>162.55000000000001</v>
      </c>
      <c r="E4614" s="102">
        <f t="shared" si="176"/>
        <v>22.513850415512469</v>
      </c>
      <c r="F4614" s="77">
        <v>3.52</v>
      </c>
      <c r="G4614" s="77">
        <v>0</v>
      </c>
      <c r="H4614" s="77">
        <v>0</v>
      </c>
      <c r="J4614" s="77">
        <f t="shared" si="175"/>
        <v>3.52</v>
      </c>
      <c r="K4614" s="103">
        <v>5.58</v>
      </c>
      <c r="L4614" s="104">
        <v>1.5</v>
      </c>
      <c r="M4614" s="105">
        <v>0</v>
      </c>
      <c r="N4614" s="76">
        <f t="shared" si="174"/>
        <v>5.5800000000000018</v>
      </c>
    </row>
    <row r="4615" spans="1:14" x14ac:dyDescent="0.25">
      <c r="A4615" s="100">
        <v>3572</v>
      </c>
      <c r="B4615" s="107">
        <v>37175</v>
      </c>
      <c r="C4615" s="101">
        <v>400.48</v>
      </c>
      <c r="D4615" s="102">
        <v>164.61</v>
      </c>
      <c r="E4615" s="102">
        <f t="shared" si="176"/>
        <v>22.799168975069254</v>
      </c>
      <c r="F4615" s="77">
        <v>3.71</v>
      </c>
      <c r="G4615" s="77">
        <v>0</v>
      </c>
      <c r="H4615" s="77">
        <v>0</v>
      </c>
      <c r="J4615" s="77">
        <f t="shared" si="175"/>
        <v>3.71</v>
      </c>
      <c r="K4615" s="103">
        <v>2.86</v>
      </c>
      <c r="L4615" s="104">
        <v>1.66</v>
      </c>
      <c r="M4615" s="105">
        <v>2.6</v>
      </c>
      <c r="N4615" s="76">
        <f t="shared" si="174"/>
        <v>2.8599999999999772</v>
      </c>
    </row>
    <row r="4616" spans="1:14" x14ac:dyDescent="0.25">
      <c r="A4616" s="100">
        <v>3573</v>
      </c>
      <c r="B4616" s="107">
        <v>37176</v>
      </c>
      <c r="C4616" s="101">
        <v>400.36</v>
      </c>
      <c r="D4616" s="102">
        <v>163.76</v>
      </c>
      <c r="E4616" s="102">
        <f t="shared" si="176"/>
        <v>22.681440443213294</v>
      </c>
      <c r="F4616" s="77">
        <v>3.49</v>
      </c>
      <c r="G4616" s="77">
        <v>0</v>
      </c>
      <c r="H4616" s="77">
        <v>0</v>
      </c>
      <c r="J4616" s="77">
        <f t="shared" si="175"/>
        <v>3.49</v>
      </c>
      <c r="K4616" s="103">
        <v>4.34</v>
      </c>
      <c r="L4616" s="104">
        <v>1.51</v>
      </c>
      <c r="M4616" s="105">
        <v>0</v>
      </c>
      <c r="N4616" s="76">
        <f t="shared" ref="N4616:N4679" si="177">+D4617-D4616+J4616</f>
        <v>4.340000000000023</v>
      </c>
    </row>
    <row r="4617" spans="1:14" x14ac:dyDescent="0.25">
      <c r="A4617" s="100">
        <v>3574</v>
      </c>
      <c r="B4617" s="107">
        <v>37177</v>
      </c>
      <c r="C4617" s="101">
        <v>400.48</v>
      </c>
      <c r="D4617" s="102">
        <v>164.61</v>
      </c>
      <c r="E4617" s="102">
        <f t="shared" si="176"/>
        <v>22.799168975069254</v>
      </c>
      <c r="F4617" s="77">
        <v>3.57</v>
      </c>
      <c r="G4617" s="77">
        <v>0</v>
      </c>
      <c r="H4617" s="77">
        <v>0</v>
      </c>
      <c r="J4617" s="77">
        <f t="shared" si="175"/>
        <v>3.57</v>
      </c>
      <c r="K4617" s="103">
        <v>4.28</v>
      </c>
      <c r="L4617" s="104">
        <v>1.58</v>
      </c>
      <c r="M4617" s="105">
        <v>1.2</v>
      </c>
      <c r="N4617" s="76">
        <f t="shared" si="177"/>
        <v>4.2799999999999798</v>
      </c>
    </row>
    <row r="4618" spans="1:14" x14ac:dyDescent="0.25">
      <c r="A4618" s="100">
        <v>3575</v>
      </c>
      <c r="B4618" s="107">
        <v>37178</v>
      </c>
      <c r="C4618" s="101">
        <v>400.58</v>
      </c>
      <c r="D4618" s="102">
        <v>165.32</v>
      </c>
      <c r="E4618" s="102">
        <f t="shared" si="176"/>
        <v>22.897506925207757</v>
      </c>
      <c r="F4618" s="77">
        <v>2.23</v>
      </c>
      <c r="G4618" s="77">
        <v>0</v>
      </c>
      <c r="H4618" s="77">
        <v>0</v>
      </c>
      <c r="J4618" s="77">
        <f t="shared" si="175"/>
        <v>2.23</v>
      </c>
      <c r="K4618" s="103">
        <v>4.1500000000000004</v>
      </c>
      <c r="L4618" s="104">
        <v>0.94</v>
      </c>
      <c r="M4618" s="105">
        <v>9.5</v>
      </c>
      <c r="N4618" s="76">
        <f t="shared" si="177"/>
        <v>4.1500000000000163</v>
      </c>
    </row>
    <row r="4619" spans="1:14" x14ac:dyDescent="0.25">
      <c r="A4619" s="100">
        <v>3576</v>
      </c>
      <c r="B4619" s="107">
        <v>37179</v>
      </c>
      <c r="C4619" s="101">
        <v>400.85</v>
      </c>
      <c r="D4619" s="102">
        <v>167.24</v>
      </c>
      <c r="E4619" s="102">
        <f t="shared" si="176"/>
        <v>23.163434903047094</v>
      </c>
      <c r="F4619" s="77">
        <v>3.85</v>
      </c>
      <c r="G4619" s="77">
        <v>0</v>
      </c>
      <c r="H4619" s="77">
        <v>0</v>
      </c>
      <c r="J4619" s="77">
        <f t="shared" si="175"/>
        <v>3.85</v>
      </c>
      <c r="K4619" s="103">
        <v>8.06</v>
      </c>
      <c r="L4619" s="104">
        <v>1.66</v>
      </c>
      <c r="M4619" s="105">
        <v>3</v>
      </c>
      <c r="N4619" s="76">
        <f t="shared" si="177"/>
        <v>8.0599999999999792</v>
      </c>
    </row>
    <row r="4620" spans="1:14" x14ac:dyDescent="0.25">
      <c r="A4620" s="100">
        <v>3577</v>
      </c>
      <c r="B4620" s="107">
        <v>37180</v>
      </c>
      <c r="C4620" s="101">
        <v>401.42</v>
      </c>
      <c r="D4620" s="102">
        <v>171.45</v>
      </c>
      <c r="E4620" s="102">
        <f t="shared" si="176"/>
        <v>23.746537396121884</v>
      </c>
      <c r="F4620" s="77">
        <v>3.65</v>
      </c>
      <c r="G4620" s="77">
        <v>0</v>
      </c>
      <c r="H4620" s="77">
        <v>0</v>
      </c>
      <c r="J4620" s="77">
        <f t="shared" si="175"/>
        <v>3.65</v>
      </c>
      <c r="K4620" s="103">
        <v>9.23</v>
      </c>
      <c r="L4620" s="104">
        <v>1.6</v>
      </c>
      <c r="M4620" s="105">
        <v>0</v>
      </c>
      <c r="N4620" s="76">
        <f t="shared" si="177"/>
        <v>9.2300000000000129</v>
      </c>
    </row>
    <row r="4621" spans="1:14" x14ac:dyDescent="0.25">
      <c r="A4621" s="100">
        <v>3578</v>
      </c>
      <c r="B4621" s="107">
        <v>37181</v>
      </c>
      <c r="C4621" s="101">
        <v>402.16</v>
      </c>
      <c r="D4621" s="102">
        <v>177.03</v>
      </c>
      <c r="E4621" s="102">
        <f t="shared" si="176"/>
        <v>24.519390581717452</v>
      </c>
      <c r="F4621" s="77">
        <v>3.81</v>
      </c>
      <c r="G4621" s="77">
        <v>0</v>
      </c>
      <c r="H4621" s="77">
        <v>0</v>
      </c>
      <c r="J4621" s="77">
        <f t="shared" si="175"/>
        <v>3.81</v>
      </c>
      <c r="K4621" s="103">
        <v>6.43</v>
      </c>
      <c r="L4621" s="104">
        <v>1.68</v>
      </c>
      <c r="M4621" s="105">
        <v>0</v>
      </c>
      <c r="N4621" s="76">
        <f t="shared" si="177"/>
        <v>6.430000000000005</v>
      </c>
    </row>
    <row r="4622" spans="1:14" x14ac:dyDescent="0.25">
      <c r="A4622" s="100">
        <v>3579</v>
      </c>
      <c r="B4622" s="107">
        <v>37182</v>
      </c>
      <c r="C4622" s="101">
        <v>402.5</v>
      </c>
      <c r="D4622" s="102">
        <v>179.65</v>
      </c>
      <c r="E4622" s="102">
        <f t="shared" si="176"/>
        <v>24.882271468144047</v>
      </c>
      <c r="F4622" s="77">
        <v>3.78</v>
      </c>
      <c r="G4622" s="77">
        <v>0</v>
      </c>
      <c r="H4622" s="77">
        <v>0</v>
      </c>
      <c r="J4622" s="77">
        <f t="shared" si="175"/>
        <v>3.78</v>
      </c>
      <c r="K4622" s="103">
        <v>5.78</v>
      </c>
      <c r="L4622" s="104">
        <v>1.64</v>
      </c>
      <c r="M4622" s="105">
        <v>0</v>
      </c>
      <c r="N4622" s="76">
        <f t="shared" si="177"/>
        <v>5.7799999999999994</v>
      </c>
    </row>
    <row r="4623" spans="1:14" x14ac:dyDescent="0.25">
      <c r="A4623" s="100">
        <v>3580</v>
      </c>
      <c r="B4623" s="107">
        <v>37183</v>
      </c>
      <c r="C4623" s="101">
        <v>402.76</v>
      </c>
      <c r="D4623" s="102">
        <v>181.65</v>
      </c>
      <c r="E4623" s="102">
        <f t="shared" si="176"/>
        <v>25.159279778393351</v>
      </c>
      <c r="F4623" s="77">
        <v>3.82</v>
      </c>
      <c r="G4623" s="77">
        <v>0</v>
      </c>
      <c r="H4623" s="77">
        <v>0</v>
      </c>
      <c r="J4623" s="77">
        <f t="shared" si="175"/>
        <v>3.82</v>
      </c>
      <c r="K4623" s="103">
        <v>5.21</v>
      </c>
      <c r="L4623" s="104">
        <v>1.63</v>
      </c>
      <c r="M4623" s="105">
        <v>9.1999999999999993</v>
      </c>
      <c r="N4623" s="76">
        <f t="shared" si="177"/>
        <v>5.2099999999999866</v>
      </c>
    </row>
    <row r="4624" spans="1:14" x14ac:dyDescent="0.25">
      <c r="A4624" s="100">
        <v>3581</v>
      </c>
      <c r="B4624" s="107">
        <v>37184</v>
      </c>
      <c r="C4624" s="101">
        <v>402.94</v>
      </c>
      <c r="D4624" s="102">
        <v>183.04</v>
      </c>
      <c r="E4624" s="102">
        <f t="shared" si="176"/>
        <v>25.351800554016616</v>
      </c>
      <c r="F4624" s="77">
        <v>3.33</v>
      </c>
      <c r="G4624" s="77">
        <v>0</v>
      </c>
      <c r="H4624" s="77">
        <v>0</v>
      </c>
      <c r="J4624" s="77">
        <f t="shared" si="175"/>
        <v>3.33</v>
      </c>
      <c r="K4624" s="103">
        <v>5.35</v>
      </c>
      <c r="L4624" s="104">
        <v>1.46</v>
      </c>
      <c r="M4624" s="105">
        <v>6.5</v>
      </c>
      <c r="N4624" s="76">
        <f t="shared" si="177"/>
        <v>5.3500000000000103</v>
      </c>
    </row>
    <row r="4625" spans="1:14" x14ac:dyDescent="0.25">
      <c r="A4625" s="100">
        <v>3582</v>
      </c>
      <c r="B4625" s="107">
        <v>37185</v>
      </c>
      <c r="C4625" s="101">
        <v>403.19</v>
      </c>
      <c r="D4625" s="102">
        <v>185.06</v>
      </c>
      <c r="E4625" s="102">
        <f t="shared" si="176"/>
        <v>25.631578947368421</v>
      </c>
      <c r="F4625" s="77">
        <v>2.67</v>
      </c>
      <c r="G4625" s="77">
        <v>0</v>
      </c>
      <c r="H4625" s="77">
        <v>0</v>
      </c>
      <c r="J4625" s="77">
        <f t="shared" si="175"/>
        <v>2.67</v>
      </c>
      <c r="K4625" s="103">
        <v>6.2</v>
      </c>
      <c r="L4625" s="104">
        <v>1.1200000000000001</v>
      </c>
      <c r="M4625" s="105">
        <v>12</v>
      </c>
      <c r="N4625" s="76">
        <f t="shared" si="177"/>
        <v>6.1900000000000102</v>
      </c>
    </row>
    <row r="4626" spans="1:14" x14ac:dyDescent="0.25">
      <c r="A4626" s="100">
        <v>3583</v>
      </c>
      <c r="B4626" s="107">
        <v>37186</v>
      </c>
      <c r="C4626" s="101">
        <v>403.62</v>
      </c>
      <c r="D4626" s="102">
        <v>188.58</v>
      </c>
      <c r="E4626" s="102">
        <f t="shared" si="176"/>
        <v>26.119113573407205</v>
      </c>
      <c r="F4626" s="77">
        <v>4.08</v>
      </c>
      <c r="G4626" s="77">
        <v>0</v>
      </c>
      <c r="H4626" s="77">
        <v>0</v>
      </c>
      <c r="J4626" s="77">
        <f t="shared" si="175"/>
        <v>4.08</v>
      </c>
      <c r="K4626" s="103">
        <v>10.47</v>
      </c>
      <c r="L4626" s="104">
        <v>1.82</v>
      </c>
      <c r="M4626" s="105">
        <v>8.1</v>
      </c>
      <c r="N4626" s="76">
        <f t="shared" si="177"/>
        <v>10.479999999999977</v>
      </c>
    </row>
    <row r="4627" spans="1:14" x14ac:dyDescent="0.25">
      <c r="A4627" s="100">
        <v>3584</v>
      </c>
      <c r="B4627" s="107">
        <v>37187</v>
      </c>
      <c r="C4627" s="101">
        <v>404.39</v>
      </c>
      <c r="D4627" s="102">
        <v>194.98</v>
      </c>
      <c r="E4627" s="102">
        <f t="shared" si="176"/>
        <v>27.005540166204984</v>
      </c>
      <c r="F4627" s="77">
        <v>3.57</v>
      </c>
      <c r="G4627" s="77">
        <v>0</v>
      </c>
      <c r="H4627" s="77">
        <v>0</v>
      </c>
      <c r="J4627" s="77">
        <f t="shared" si="175"/>
        <v>3.57</v>
      </c>
      <c r="K4627" s="103">
        <v>9.85</v>
      </c>
      <c r="L4627" s="104">
        <v>1.58</v>
      </c>
      <c r="M4627" s="105">
        <v>0</v>
      </c>
      <c r="N4627" s="76">
        <f t="shared" si="177"/>
        <v>9.8500000000000014</v>
      </c>
    </row>
    <row r="4628" spans="1:14" x14ac:dyDescent="0.25">
      <c r="A4628" s="100">
        <v>3585</v>
      </c>
      <c r="B4628" s="107">
        <v>37188</v>
      </c>
      <c r="C4628" s="101">
        <v>405.13</v>
      </c>
      <c r="D4628" s="102">
        <v>201.26</v>
      </c>
      <c r="E4628" s="102">
        <f t="shared" si="176"/>
        <v>27.875346260387811</v>
      </c>
      <c r="F4628" s="77">
        <v>3.83</v>
      </c>
      <c r="G4628" s="77">
        <v>0</v>
      </c>
      <c r="H4628" s="77">
        <v>0</v>
      </c>
      <c r="J4628" s="77">
        <f t="shared" si="175"/>
        <v>3.83</v>
      </c>
      <c r="K4628" s="103">
        <v>5.08</v>
      </c>
      <c r="L4628" s="104">
        <v>1.66</v>
      </c>
      <c r="M4628" s="105">
        <v>0</v>
      </c>
      <c r="N4628" s="76">
        <f t="shared" si="177"/>
        <v>5.0700000000000092</v>
      </c>
    </row>
    <row r="4629" spans="1:14" x14ac:dyDescent="0.25">
      <c r="A4629" s="100">
        <v>3586</v>
      </c>
      <c r="B4629" s="107">
        <v>37189</v>
      </c>
      <c r="C4629" s="101">
        <v>405.27</v>
      </c>
      <c r="D4629" s="102">
        <v>202.5</v>
      </c>
      <c r="E4629" s="102">
        <f t="shared" si="176"/>
        <v>28.047091412742382</v>
      </c>
      <c r="F4629" s="77">
        <v>3.86</v>
      </c>
      <c r="G4629" s="77">
        <v>0</v>
      </c>
      <c r="H4629" s="77">
        <v>0</v>
      </c>
      <c r="J4629" s="77">
        <f t="shared" si="175"/>
        <v>3.86</v>
      </c>
      <c r="K4629" s="103">
        <v>3.95</v>
      </c>
      <c r="L4629" s="104">
        <v>1.69</v>
      </c>
      <c r="M4629" s="105">
        <v>0</v>
      </c>
      <c r="N4629" s="76">
        <f t="shared" si="177"/>
        <v>3.9500000000000033</v>
      </c>
    </row>
    <row r="4630" spans="1:14" x14ac:dyDescent="0.25">
      <c r="A4630" s="100">
        <v>3587</v>
      </c>
      <c r="B4630" s="107">
        <v>37190</v>
      </c>
      <c r="C4630" s="101">
        <v>405.28</v>
      </c>
      <c r="D4630" s="102">
        <v>202.59</v>
      </c>
      <c r="E4630" s="102">
        <f t="shared" si="176"/>
        <v>28.059556786703599</v>
      </c>
      <c r="F4630" s="77">
        <v>3.28</v>
      </c>
      <c r="G4630" s="77">
        <v>0</v>
      </c>
      <c r="H4630" s="77">
        <v>0</v>
      </c>
      <c r="J4630" s="77">
        <f t="shared" si="175"/>
        <v>3.28</v>
      </c>
      <c r="K4630" s="103">
        <v>7.2</v>
      </c>
      <c r="L4630" s="104">
        <v>1.43</v>
      </c>
      <c r="M4630" s="105">
        <v>26</v>
      </c>
      <c r="N4630" s="76">
        <f t="shared" si="177"/>
        <v>7.1999999999999869</v>
      </c>
    </row>
    <row r="4631" spans="1:14" x14ac:dyDescent="0.25">
      <c r="A4631" s="100">
        <v>3588</v>
      </c>
      <c r="B4631" s="107">
        <v>37191</v>
      </c>
      <c r="C4631" s="101">
        <v>405.72</v>
      </c>
      <c r="D4631" s="102">
        <v>206.51</v>
      </c>
      <c r="E4631" s="102">
        <f t="shared" si="176"/>
        <v>28.602493074792239</v>
      </c>
      <c r="F4631" s="77">
        <v>3.63</v>
      </c>
      <c r="G4631" s="77">
        <v>0</v>
      </c>
      <c r="H4631" s="77">
        <v>0</v>
      </c>
      <c r="J4631" s="77">
        <f t="shared" si="175"/>
        <v>3.63</v>
      </c>
      <c r="K4631" s="103">
        <v>5.59</v>
      </c>
      <c r="L4631" s="104">
        <v>1.6</v>
      </c>
      <c r="M4631" s="105">
        <v>1.2</v>
      </c>
      <c r="N4631" s="76">
        <f t="shared" si="177"/>
        <v>5.5900000000000079</v>
      </c>
    </row>
    <row r="4632" spans="1:14" x14ac:dyDescent="0.25">
      <c r="A4632" s="100">
        <v>3589</v>
      </c>
      <c r="B4632" s="107">
        <v>37192</v>
      </c>
      <c r="C4632" s="101">
        <v>405.94</v>
      </c>
      <c r="D4632" s="102">
        <v>208.47</v>
      </c>
      <c r="E4632" s="102">
        <f t="shared" si="176"/>
        <v>28.873961218836563</v>
      </c>
      <c r="F4632" s="77">
        <v>2.82</v>
      </c>
      <c r="G4632" s="77">
        <v>0</v>
      </c>
      <c r="H4632" s="77">
        <v>0</v>
      </c>
      <c r="J4632" s="77">
        <f t="shared" si="175"/>
        <v>2.82</v>
      </c>
      <c r="K4632" s="103">
        <v>5.29</v>
      </c>
      <c r="L4632" s="104">
        <v>1.27</v>
      </c>
      <c r="M4632" s="105">
        <v>3</v>
      </c>
      <c r="N4632" s="76">
        <f t="shared" si="177"/>
        <v>5.2800000000000082</v>
      </c>
    </row>
    <row r="4633" spans="1:14" x14ac:dyDescent="0.25">
      <c r="A4633" s="100">
        <v>3590</v>
      </c>
      <c r="B4633" s="107">
        <v>37193</v>
      </c>
      <c r="C4633" s="101">
        <v>406.21</v>
      </c>
      <c r="D4633" s="102">
        <v>210.93</v>
      </c>
      <c r="E4633" s="102">
        <f t="shared" si="176"/>
        <v>29.214681440443215</v>
      </c>
      <c r="F4633" s="77">
        <v>3.57</v>
      </c>
      <c r="G4633" s="77">
        <v>0</v>
      </c>
      <c r="H4633" s="77">
        <v>0</v>
      </c>
      <c r="J4633" s="77">
        <f t="shared" si="175"/>
        <v>3.57</v>
      </c>
      <c r="K4633" s="103">
        <v>11.42</v>
      </c>
      <c r="L4633" s="104">
        <v>1.57</v>
      </c>
      <c r="M4633" s="105">
        <v>2.4</v>
      </c>
      <c r="N4633" s="76">
        <f t="shared" si="177"/>
        <v>11.419999999999995</v>
      </c>
    </row>
    <row r="4634" spans="1:14" x14ac:dyDescent="0.25">
      <c r="A4634" s="100">
        <v>3591</v>
      </c>
      <c r="B4634" s="107">
        <v>37194</v>
      </c>
      <c r="C4634" s="101">
        <v>407.06</v>
      </c>
      <c r="D4634" s="102">
        <v>218.78</v>
      </c>
      <c r="E4634" s="102">
        <f t="shared" si="176"/>
        <v>30.301939058171744</v>
      </c>
      <c r="F4634" s="77">
        <v>3.57</v>
      </c>
      <c r="G4634" s="77">
        <v>0</v>
      </c>
      <c r="H4634" s="77">
        <v>0</v>
      </c>
      <c r="J4634" s="77">
        <f t="shared" si="175"/>
        <v>3.57</v>
      </c>
      <c r="K4634" s="103">
        <v>8.81</v>
      </c>
      <c r="L4634" s="104">
        <v>1.59</v>
      </c>
      <c r="M4634" s="105">
        <v>0</v>
      </c>
      <c r="N4634" s="76">
        <f t="shared" si="177"/>
        <v>8.8100000000000094</v>
      </c>
    </row>
    <row r="4635" spans="1:14" x14ac:dyDescent="0.25">
      <c r="A4635" s="100">
        <v>3592</v>
      </c>
      <c r="B4635" s="107">
        <v>37195</v>
      </c>
      <c r="C4635" s="101">
        <v>407.6</v>
      </c>
      <c r="D4635" s="102">
        <v>224.02</v>
      </c>
      <c r="E4635" s="102">
        <f t="shared" si="176"/>
        <v>31.027700831024934</v>
      </c>
      <c r="F4635" s="77">
        <v>2.42</v>
      </c>
      <c r="G4635" s="77">
        <v>0</v>
      </c>
      <c r="H4635" s="77">
        <v>0</v>
      </c>
      <c r="J4635" s="77">
        <f t="shared" si="175"/>
        <v>2.42</v>
      </c>
      <c r="K4635" s="103">
        <v>3</v>
      </c>
      <c r="L4635" s="104">
        <v>1.06</v>
      </c>
      <c r="M4635" s="105">
        <v>0</v>
      </c>
      <c r="N4635" s="76">
        <f t="shared" si="177"/>
        <v>2.999999999999984</v>
      </c>
    </row>
    <row r="4636" spans="1:14" x14ac:dyDescent="0.25">
      <c r="A4636" s="100">
        <v>3593</v>
      </c>
      <c r="B4636" s="107">
        <v>37196</v>
      </c>
      <c r="C4636" s="101">
        <v>407.66</v>
      </c>
      <c r="D4636" s="102">
        <v>224.6</v>
      </c>
      <c r="E4636" s="102">
        <f t="shared" si="176"/>
        <v>31.10803324099723</v>
      </c>
      <c r="F4636" s="77">
        <v>3.49</v>
      </c>
      <c r="G4636" s="77">
        <v>0</v>
      </c>
      <c r="H4636" s="77">
        <v>0</v>
      </c>
      <c r="J4636" s="77">
        <f t="shared" si="175"/>
        <v>3.49</v>
      </c>
      <c r="K4636" s="103">
        <v>3.39</v>
      </c>
      <c r="L4636" s="104">
        <v>2.1800000000000002</v>
      </c>
      <c r="M4636" s="105">
        <v>0</v>
      </c>
      <c r="N4636" s="76">
        <f t="shared" si="177"/>
        <v>3.3999999999999968</v>
      </c>
    </row>
    <row r="4637" spans="1:14" x14ac:dyDescent="0.25">
      <c r="A4637" s="100">
        <v>3594</v>
      </c>
      <c r="B4637" s="107">
        <v>37197</v>
      </c>
      <c r="C4637" s="101">
        <v>407.65</v>
      </c>
      <c r="D4637" s="102">
        <v>224.51</v>
      </c>
      <c r="E4637" s="102">
        <f t="shared" si="176"/>
        <v>31.09556786703601</v>
      </c>
      <c r="F4637" s="77">
        <v>3.55</v>
      </c>
      <c r="G4637" s="77">
        <v>0</v>
      </c>
      <c r="H4637" s="77">
        <v>0</v>
      </c>
      <c r="J4637" s="77">
        <f t="shared" si="175"/>
        <v>3.55</v>
      </c>
      <c r="K4637" s="103">
        <v>2.97</v>
      </c>
      <c r="L4637" s="104">
        <v>1.58</v>
      </c>
      <c r="M4637" s="105">
        <v>0</v>
      </c>
      <c r="N4637" s="76">
        <f t="shared" si="177"/>
        <v>2.9599999999999964</v>
      </c>
    </row>
    <row r="4638" spans="1:14" x14ac:dyDescent="0.25">
      <c r="A4638" s="100">
        <v>3595</v>
      </c>
      <c r="B4638" s="107">
        <v>37198</v>
      </c>
      <c r="C4638" s="101">
        <v>407.59</v>
      </c>
      <c r="D4638" s="102">
        <v>223.92</v>
      </c>
      <c r="E4638" s="102">
        <f t="shared" si="176"/>
        <v>31.013850415512461</v>
      </c>
      <c r="F4638" s="77">
        <v>3.01</v>
      </c>
      <c r="G4638" s="77">
        <v>0</v>
      </c>
      <c r="H4638" s="77">
        <v>0</v>
      </c>
      <c r="J4638" s="77">
        <f t="shared" si="175"/>
        <v>3.01</v>
      </c>
      <c r="K4638" s="103">
        <v>3.11</v>
      </c>
      <c r="L4638" s="104">
        <v>1.08</v>
      </c>
      <c r="M4638" s="105">
        <v>0</v>
      </c>
      <c r="N4638" s="76">
        <f t="shared" si="177"/>
        <v>3.1100000000000225</v>
      </c>
    </row>
    <row r="4639" spans="1:14" x14ac:dyDescent="0.25">
      <c r="A4639" s="100">
        <v>3596</v>
      </c>
      <c r="B4639" s="107">
        <v>37199</v>
      </c>
      <c r="C4639" s="101">
        <v>407.6</v>
      </c>
      <c r="D4639" s="102">
        <v>224.02</v>
      </c>
      <c r="E4639" s="102">
        <f t="shared" si="176"/>
        <v>31.027700831024934</v>
      </c>
      <c r="F4639" s="77">
        <v>3.65</v>
      </c>
      <c r="G4639" s="77">
        <v>0</v>
      </c>
      <c r="H4639" s="77">
        <v>0</v>
      </c>
      <c r="J4639" s="77">
        <f t="shared" si="175"/>
        <v>3.65</v>
      </c>
      <c r="K4639" s="103">
        <v>1.81</v>
      </c>
      <c r="L4639" s="104">
        <v>1.4</v>
      </c>
      <c r="M4639" s="105">
        <v>2.1</v>
      </c>
      <c r="N4639" s="76">
        <f t="shared" si="177"/>
        <v>1.8099999999999965</v>
      </c>
    </row>
    <row r="4640" spans="1:14" x14ac:dyDescent="0.25">
      <c r="A4640" s="100">
        <v>3597</v>
      </c>
      <c r="B4640" s="107">
        <v>37200</v>
      </c>
      <c r="C4640" s="101">
        <v>407.41</v>
      </c>
      <c r="D4640" s="102">
        <v>222.18</v>
      </c>
      <c r="E4640" s="102">
        <f t="shared" si="176"/>
        <v>30.772853185595565</v>
      </c>
      <c r="F4640" s="77">
        <v>4.1100000000000003</v>
      </c>
      <c r="G4640" s="77">
        <v>0</v>
      </c>
      <c r="H4640" s="77">
        <v>0</v>
      </c>
      <c r="J4640" s="77">
        <f t="shared" si="175"/>
        <v>4.1100000000000003</v>
      </c>
      <c r="K4640" s="103">
        <v>1.98</v>
      </c>
      <c r="L4640" s="104">
        <v>1.73</v>
      </c>
      <c r="M4640" s="105">
        <v>0</v>
      </c>
      <c r="N4640" s="76">
        <f t="shared" si="177"/>
        <v>1.9699999999999855</v>
      </c>
    </row>
    <row r="4641" spans="1:14" x14ac:dyDescent="0.25">
      <c r="A4641" s="100">
        <v>3598</v>
      </c>
      <c r="B4641" s="107">
        <v>37201</v>
      </c>
      <c r="C4641" s="101">
        <v>407.19</v>
      </c>
      <c r="D4641" s="102">
        <v>220.04</v>
      </c>
      <c r="E4641" s="102">
        <f t="shared" si="176"/>
        <v>30.476454293628809</v>
      </c>
      <c r="F4641" s="77">
        <v>4.0999999999999996</v>
      </c>
      <c r="G4641" s="77">
        <v>0</v>
      </c>
      <c r="H4641" s="77">
        <v>0</v>
      </c>
      <c r="J4641" s="77">
        <f t="shared" si="175"/>
        <v>4.0999999999999996</v>
      </c>
      <c r="K4641" s="103">
        <v>2.35</v>
      </c>
      <c r="L4641" s="104">
        <v>1.81</v>
      </c>
      <c r="M4641" s="105">
        <v>2.9</v>
      </c>
      <c r="N4641" s="76">
        <f t="shared" si="177"/>
        <v>2.360000000000019</v>
      </c>
    </row>
    <row r="4642" spans="1:14" x14ac:dyDescent="0.25">
      <c r="A4642" s="100">
        <v>3599</v>
      </c>
      <c r="B4642" s="107">
        <v>37202</v>
      </c>
      <c r="C4642" s="101">
        <v>407.01</v>
      </c>
      <c r="D4642" s="102">
        <v>218.3</v>
      </c>
      <c r="E4642" s="102">
        <f t="shared" si="176"/>
        <v>30.235457063711912</v>
      </c>
      <c r="F4642" s="77">
        <v>3.22</v>
      </c>
      <c r="G4642" s="77">
        <v>0</v>
      </c>
      <c r="H4642" s="77">
        <v>0</v>
      </c>
      <c r="J4642" s="77">
        <f t="shared" si="175"/>
        <v>3.22</v>
      </c>
      <c r="K4642" s="103">
        <v>2.76</v>
      </c>
      <c r="L4642" s="104">
        <v>1.48</v>
      </c>
      <c r="M4642" s="105">
        <v>0</v>
      </c>
      <c r="N4642" s="76">
        <f t="shared" si="177"/>
        <v>2.7599999999999922</v>
      </c>
    </row>
    <row r="4643" spans="1:14" x14ac:dyDescent="0.25">
      <c r="A4643" s="100">
        <v>3600</v>
      </c>
      <c r="B4643" s="107">
        <v>37203</v>
      </c>
      <c r="C4643" s="101">
        <v>406.96</v>
      </c>
      <c r="D4643" s="102">
        <v>217.84</v>
      </c>
      <c r="E4643" s="102">
        <f t="shared" si="176"/>
        <v>30.171745152354575</v>
      </c>
      <c r="F4643" s="77">
        <v>3.03</v>
      </c>
      <c r="G4643" s="77">
        <v>0</v>
      </c>
      <c r="H4643" s="77">
        <v>0</v>
      </c>
      <c r="J4643" s="77">
        <f t="shared" si="175"/>
        <v>3.03</v>
      </c>
      <c r="K4643" s="103">
        <v>2.39</v>
      </c>
      <c r="L4643" s="104">
        <v>1.04</v>
      </c>
      <c r="M4643" s="105">
        <v>2</v>
      </c>
      <c r="N4643" s="76">
        <f t="shared" si="177"/>
        <v>2.3799999999999941</v>
      </c>
    </row>
    <row r="4644" spans="1:14" x14ac:dyDescent="0.25">
      <c r="A4644" s="100">
        <v>3601</v>
      </c>
      <c r="B4644" s="107">
        <v>37204</v>
      </c>
      <c r="C4644" s="101">
        <v>406.89</v>
      </c>
      <c r="D4644" s="102">
        <v>217.19</v>
      </c>
      <c r="E4644" s="102">
        <f t="shared" si="176"/>
        <v>30.081717451523541</v>
      </c>
      <c r="F4644" s="77">
        <v>4.17</v>
      </c>
      <c r="G4644" s="77">
        <v>0</v>
      </c>
      <c r="H4644" s="77">
        <v>0</v>
      </c>
      <c r="J4644" s="77">
        <f t="shared" si="175"/>
        <v>4.17</v>
      </c>
      <c r="K4644" s="103">
        <v>3.99</v>
      </c>
      <c r="L4644" s="104">
        <v>1.83</v>
      </c>
      <c r="M4644" s="105">
        <v>0.5</v>
      </c>
      <c r="N4644" s="76">
        <f t="shared" si="177"/>
        <v>3.9800000000000022</v>
      </c>
    </row>
    <row r="4645" spans="1:14" x14ac:dyDescent="0.25">
      <c r="A4645" s="100">
        <v>3602</v>
      </c>
      <c r="B4645" s="107">
        <v>37205</v>
      </c>
      <c r="C4645" s="101">
        <v>406.87</v>
      </c>
      <c r="D4645" s="102">
        <v>217</v>
      </c>
      <c r="E4645" s="102">
        <f t="shared" si="176"/>
        <v>30.055401662049864</v>
      </c>
      <c r="F4645" s="77">
        <v>3.92</v>
      </c>
      <c r="G4645" s="77">
        <v>0</v>
      </c>
      <c r="H4645" s="77">
        <v>0</v>
      </c>
      <c r="J4645" s="77">
        <f t="shared" si="175"/>
        <v>3.92</v>
      </c>
      <c r="K4645" s="103">
        <v>3.46</v>
      </c>
      <c r="L4645" s="104">
        <v>1.68</v>
      </c>
      <c r="M4645" s="105">
        <v>3.8</v>
      </c>
      <c r="N4645" s="76">
        <f t="shared" si="177"/>
        <v>3.459999999999992</v>
      </c>
    </row>
    <row r="4646" spans="1:14" x14ac:dyDescent="0.25">
      <c r="A4646" s="100">
        <v>3603</v>
      </c>
      <c r="B4646" s="107">
        <v>37206</v>
      </c>
      <c r="C4646" s="101">
        <v>406.82</v>
      </c>
      <c r="D4646" s="102">
        <v>216.54</v>
      </c>
      <c r="E4646" s="102">
        <f t="shared" si="176"/>
        <v>29.991689750692519</v>
      </c>
      <c r="F4646" s="77">
        <v>3.2</v>
      </c>
      <c r="G4646" s="77">
        <v>0</v>
      </c>
      <c r="H4646" s="77">
        <v>0</v>
      </c>
      <c r="J4646" s="77">
        <f t="shared" si="175"/>
        <v>3.2</v>
      </c>
      <c r="K4646" s="103">
        <v>2.2799999999999998</v>
      </c>
      <c r="L4646" s="104">
        <v>1.4</v>
      </c>
      <c r="M4646" s="105">
        <v>0</v>
      </c>
      <c r="N4646" s="76">
        <f t="shared" si="177"/>
        <v>2.2800000000000127</v>
      </c>
    </row>
    <row r="4647" spans="1:14" x14ac:dyDescent="0.25">
      <c r="A4647" s="100">
        <v>3604</v>
      </c>
      <c r="B4647" s="107">
        <v>37207</v>
      </c>
      <c r="C4647" s="101">
        <v>406.72</v>
      </c>
      <c r="D4647" s="102">
        <v>215.62</v>
      </c>
      <c r="E4647" s="102">
        <f t="shared" si="176"/>
        <v>29.86426592797784</v>
      </c>
      <c r="F4647" s="77">
        <v>4.0599999999999996</v>
      </c>
      <c r="G4647" s="77">
        <v>0</v>
      </c>
      <c r="H4647" s="77">
        <v>0</v>
      </c>
      <c r="J4647" s="77">
        <f t="shared" si="175"/>
        <v>4.0599999999999996</v>
      </c>
      <c r="K4647" s="103">
        <v>2.2200000000000002</v>
      </c>
      <c r="L4647" s="104">
        <v>1.71</v>
      </c>
      <c r="M4647" s="105">
        <v>0</v>
      </c>
      <c r="N4647" s="76">
        <f t="shared" si="177"/>
        <v>2.2199999999999962</v>
      </c>
    </row>
    <row r="4648" spans="1:14" x14ac:dyDescent="0.25">
      <c r="A4648" s="100">
        <v>3605</v>
      </c>
      <c r="B4648" s="107">
        <v>37208</v>
      </c>
      <c r="C4648" s="101">
        <v>406.52</v>
      </c>
      <c r="D4648" s="102">
        <v>213.78</v>
      </c>
      <c r="E4648" s="102">
        <f t="shared" si="176"/>
        <v>29.609418282548479</v>
      </c>
      <c r="F4648" s="77">
        <v>4.0599999999999996</v>
      </c>
      <c r="G4648" s="77">
        <v>0</v>
      </c>
      <c r="H4648" s="77">
        <v>0</v>
      </c>
      <c r="J4648" s="77">
        <f t="shared" si="175"/>
        <v>4.0599999999999996</v>
      </c>
      <c r="K4648" s="103">
        <v>2.13</v>
      </c>
      <c r="L4648" s="104">
        <v>1.69</v>
      </c>
      <c r="M4648" s="105">
        <v>5.8</v>
      </c>
      <c r="N4648" s="76">
        <f t="shared" si="177"/>
        <v>2.1299999999999928</v>
      </c>
    </row>
    <row r="4649" spans="1:14" x14ac:dyDescent="0.25">
      <c r="A4649" s="100">
        <v>3606</v>
      </c>
      <c r="B4649" s="107">
        <v>37209</v>
      </c>
      <c r="C4649" s="101">
        <v>406.31</v>
      </c>
      <c r="D4649" s="102">
        <v>211.85</v>
      </c>
      <c r="E4649" s="102">
        <f t="shared" si="176"/>
        <v>29.34210526315789</v>
      </c>
      <c r="F4649" s="77">
        <v>2.64</v>
      </c>
      <c r="G4649" s="77">
        <v>0</v>
      </c>
      <c r="H4649" s="77">
        <v>0</v>
      </c>
      <c r="J4649" s="77">
        <f t="shared" si="175"/>
        <v>2.64</v>
      </c>
      <c r="K4649" s="103">
        <v>3.65</v>
      </c>
      <c r="L4649" s="104">
        <v>1.1299999999999999</v>
      </c>
      <c r="M4649" s="105">
        <v>13</v>
      </c>
      <c r="N4649" s="76">
        <f t="shared" si="177"/>
        <v>3.39</v>
      </c>
    </row>
    <row r="4650" spans="1:14" x14ac:dyDescent="0.25">
      <c r="A4650" s="100">
        <v>3607</v>
      </c>
      <c r="B4650" s="107">
        <v>37210</v>
      </c>
      <c r="C4650" s="101">
        <v>406.42</v>
      </c>
      <c r="D4650" s="102">
        <v>212.6</v>
      </c>
      <c r="E4650" s="102">
        <f t="shared" si="176"/>
        <v>29.445983379501385</v>
      </c>
      <c r="F4650" s="77">
        <v>3.7</v>
      </c>
      <c r="G4650" s="77">
        <v>0</v>
      </c>
      <c r="H4650" s="77">
        <v>0</v>
      </c>
      <c r="J4650" s="77">
        <f t="shared" si="175"/>
        <v>3.7</v>
      </c>
      <c r="K4650" s="103">
        <v>2.6</v>
      </c>
      <c r="L4650" s="104">
        <v>1.63</v>
      </c>
      <c r="M4650" s="105">
        <v>0.05</v>
      </c>
      <c r="N4650" s="76">
        <f t="shared" si="177"/>
        <v>2.8599999999999968</v>
      </c>
    </row>
    <row r="4651" spans="1:14" x14ac:dyDescent="0.25">
      <c r="A4651" s="100">
        <v>3608</v>
      </c>
      <c r="B4651" s="107">
        <v>37211</v>
      </c>
      <c r="C4651" s="101">
        <v>406.3</v>
      </c>
      <c r="D4651" s="102">
        <v>211.76</v>
      </c>
      <c r="E4651" s="102">
        <f t="shared" si="176"/>
        <v>29.329639889196674</v>
      </c>
      <c r="F4651" s="77">
        <v>4.34</v>
      </c>
      <c r="G4651" s="77">
        <v>0</v>
      </c>
      <c r="H4651" s="77">
        <v>0</v>
      </c>
      <c r="J4651" s="77">
        <f t="shared" si="175"/>
        <v>4.34</v>
      </c>
      <c r="K4651" s="103">
        <v>7.56</v>
      </c>
      <c r="L4651" s="104">
        <v>1.88</v>
      </c>
      <c r="M4651" s="105">
        <v>36.700000000000003</v>
      </c>
      <c r="N4651" s="76">
        <f t="shared" si="177"/>
        <v>7.5599999999999987</v>
      </c>
    </row>
    <row r="4652" spans="1:14" x14ac:dyDescent="0.25">
      <c r="A4652" s="100">
        <v>3609</v>
      </c>
      <c r="B4652" s="107">
        <v>37212</v>
      </c>
      <c r="C4652" s="101">
        <v>406.65</v>
      </c>
      <c r="D4652" s="102">
        <v>214.98</v>
      </c>
      <c r="E4652" s="102">
        <f t="shared" si="176"/>
        <v>29.775623268698059</v>
      </c>
      <c r="F4652" s="77">
        <v>3.6</v>
      </c>
      <c r="G4652" s="77">
        <v>0</v>
      </c>
      <c r="H4652" s="77">
        <v>0</v>
      </c>
      <c r="J4652" s="77">
        <f t="shared" ref="J4652:J4696" si="178">SUM(F4652:H4652)</f>
        <v>3.6</v>
      </c>
      <c r="K4652" s="103">
        <v>6.18</v>
      </c>
      <c r="L4652" s="104">
        <v>1.59</v>
      </c>
      <c r="M4652" s="105">
        <v>1.4</v>
      </c>
      <c r="N4652" s="76">
        <f t="shared" si="177"/>
        <v>6.1800000000000122</v>
      </c>
    </row>
    <row r="4653" spans="1:14" x14ac:dyDescent="0.25">
      <c r="A4653" s="100">
        <v>3610</v>
      </c>
      <c r="B4653" s="107">
        <v>37213</v>
      </c>
      <c r="C4653" s="101">
        <v>406.93</v>
      </c>
      <c r="D4653" s="102">
        <v>217.56</v>
      </c>
      <c r="E4653" s="102">
        <f t="shared" ref="E4653:E4693" si="179">(D4653/722)*100</f>
        <v>30.13296398891967</v>
      </c>
      <c r="F4653" s="77">
        <v>2.96</v>
      </c>
      <c r="G4653" s="77">
        <v>0</v>
      </c>
      <c r="H4653" s="77">
        <v>0</v>
      </c>
      <c r="J4653" s="77">
        <f t="shared" si="178"/>
        <v>2.96</v>
      </c>
      <c r="K4653" s="103">
        <v>2.59</v>
      </c>
      <c r="L4653" s="104">
        <v>1.28</v>
      </c>
      <c r="M4653" s="105">
        <v>1.7</v>
      </c>
      <c r="N4653" s="76">
        <f t="shared" si="177"/>
        <v>2.5899999999999954</v>
      </c>
    </row>
    <row r="4654" spans="1:14" x14ac:dyDescent="0.25">
      <c r="A4654" s="100">
        <v>3611</v>
      </c>
      <c r="B4654" s="107">
        <v>37214</v>
      </c>
      <c r="C4654" s="101">
        <v>406.89</v>
      </c>
      <c r="D4654" s="102">
        <v>217.19</v>
      </c>
      <c r="E4654" s="102">
        <f t="shared" si="179"/>
        <v>30.081717451523541</v>
      </c>
      <c r="F4654" s="77">
        <v>3.97</v>
      </c>
      <c r="G4654" s="77">
        <v>0</v>
      </c>
      <c r="H4654" s="77">
        <v>0</v>
      </c>
      <c r="J4654" s="77">
        <f t="shared" si="178"/>
        <v>3.97</v>
      </c>
      <c r="K4654" s="103">
        <v>2.68</v>
      </c>
      <c r="L4654" s="104">
        <v>1.76</v>
      </c>
      <c r="M4654" s="105">
        <v>0</v>
      </c>
      <c r="N4654" s="76">
        <f t="shared" si="177"/>
        <v>2.6800000000000082</v>
      </c>
    </row>
    <row r="4655" spans="1:14" x14ac:dyDescent="0.25">
      <c r="A4655" s="100">
        <v>3612</v>
      </c>
      <c r="B4655" s="107">
        <v>37215</v>
      </c>
      <c r="C4655" s="101">
        <v>406.75</v>
      </c>
      <c r="D4655" s="102">
        <v>215.9</v>
      </c>
      <c r="E4655" s="102">
        <f t="shared" si="179"/>
        <v>29.903047091412745</v>
      </c>
      <c r="F4655" s="77">
        <v>4.8600000000000003</v>
      </c>
      <c r="G4655" s="77">
        <v>0</v>
      </c>
      <c r="H4655" s="77">
        <v>0</v>
      </c>
      <c r="J4655" s="77">
        <f t="shared" si="178"/>
        <v>4.8600000000000003</v>
      </c>
      <c r="K4655" s="103">
        <v>1.1100000000000001</v>
      </c>
      <c r="L4655" s="104">
        <v>2.19</v>
      </c>
      <c r="M4655" s="105">
        <v>0</v>
      </c>
      <c r="N4655" s="76">
        <f t="shared" si="177"/>
        <v>1.1100000000000003</v>
      </c>
    </row>
    <row r="4656" spans="1:14" x14ac:dyDescent="0.25">
      <c r="A4656" s="100">
        <v>3613</v>
      </c>
      <c r="B4656" s="107">
        <v>37216</v>
      </c>
      <c r="C4656" s="101">
        <v>406.35</v>
      </c>
      <c r="D4656" s="102">
        <v>212.15</v>
      </c>
      <c r="E4656" s="102">
        <f t="shared" si="179"/>
        <v>29.383656509695292</v>
      </c>
      <c r="F4656" s="77">
        <v>4.43</v>
      </c>
      <c r="G4656" s="77">
        <v>0</v>
      </c>
      <c r="H4656" s="77">
        <v>0</v>
      </c>
      <c r="J4656" s="77">
        <f t="shared" si="178"/>
        <v>4.43</v>
      </c>
      <c r="K4656" s="103">
        <v>5.58</v>
      </c>
      <c r="L4656" s="104">
        <v>1.98</v>
      </c>
      <c r="M4656" s="105">
        <v>1</v>
      </c>
      <c r="N4656" s="76">
        <f t="shared" si="177"/>
        <v>5.5800000000000054</v>
      </c>
    </row>
    <row r="4657" spans="1:14" x14ac:dyDescent="0.25">
      <c r="A4657" s="100">
        <v>3614</v>
      </c>
      <c r="B4657" s="107">
        <v>37217</v>
      </c>
      <c r="C4657" s="101">
        <v>406.47</v>
      </c>
      <c r="D4657" s="102">
        <v>213.3</v>
      </c>
      <c r="E4657" s="102">
        <f t="shared" si="179"/>
        <v>29.542936288088644</v>
      </c>
      <c r="F4657" s="77">
        <v>4.51</v>
      </c>
      <c r="G4657" s="77">
        <v>0</v>
      </c>
      <c r="H4657" s="77">
        <v>0</v>
      </c>
      <c r="J4657" s="77">
        <f t="shared" si="178"/>
        <v>4.51</v>
      </c>
      <c r="K4657" s="103">
        <v>10.45</v>
      </c>
      <c r="L4657" s="104">
        <v>2.14</v>
      </c>
      <c r="M4657" s="105">
        <v>20.5</v>
      </c>
      <c r="N4657" s="76">
        <f t="shared" si="177"/>
        <v>10.479999999999999</v>
      </c>
    </row>
    <row r="4658" spans="1:14" x14ac:dyDescent="0.25">
      <c r="A4658" s="100">
        <v>3615</v>
      </c>
      <c r="B4658" s="107">
        <v>37218</v>
      </c>
      <c r="C4658" s="101">
        <v>407.11</v>
      </c>
      <c r="D4658" s="102">
        <v>219.27</v>
      </c>
      <c r="E4658" s="102">
        <f t="shared" si="179"/>
        <v>30.369806094182827</v>
      </c>
      <c r="F4658" s="77">
        <v>4.4400000000000004</v>
      </c>
      <c r="G4658" s="77">
        <v>0</v>
      </c>
      <c r="H4658" s="77">
        <v>0</v>
      </c>
      <c r="J4658" s="77">
        <f t="shared" si="178"/>
        <v>4.4400000000000004</v>
      </c>
      <c r="K4658" s="103">
        <v>8.51</v>
      </c>
      <c r="L4658" s="104">
        <v>1.98</v>
      </c>
      <c r="M4658" s="105">
        <v>1.5</v>
      </c>
      <c r="N4658" s="76">
        <f t="shared" si="177"/>
        <v>8.5099999999999945</v>
      </c>
    </row>
    <row r="4659" spans="1:14" x14ac:dyDescent="0.25">
      <c r="A4659" s="100">
        <v>3616</v>
      </c>
      <c r="B4659" s="107">
        <v>37219</v>
      </c>
      <c r="C4659" s="101">
        <v>407.53</v>
      </c>
      <c r="D4659" s="102">
        <v>223.34</v>
      </c>
      <c r="E4659" s="102">
        <f t="shared" si="179"/>
        <v>30.933518005540169</v>
      </c>
      <c r="F4659" s="77">
        <v>3.68</v>
      </c>
      <c r="G4659" s="77">
        <v>0</v>
      </c>
      <c r="H4659" s="77">
        <v>0</v>
      </c>
      <c r="J4659" s="77">
        <f t="shared" si="178"/>
        <v>3.68</v>
      </c>
      <c r="K4659" s="103">
        <v>2.3199999999999998</v>
      </c>
      <c r="L4659" s="104">
        <v>1.58</v>
      </c>
      <c r="M4659" s="105">
        <v>0</v>
      </c>
      <c r="N4659" s="76">
        <f t="shared" si="177"/>
        <v>2.3199999999999865</v>
      </c>
    </row>
    <row r="4660" spans="1:14" x14ac:dyDescent="0.25">
      <c r="A4660" s="100">
        <v>3617</v>
      </c>
      <c r="B4660" s="107">
        <v>37220</v>
      </c>
      <c r="C4660" s="101">
        <v>407.39</v>
      </c>
      <c r="D4660" s="102">
        <v>221.98</v>
      </c>
      <c r="E4660" s="102">
        <f t="shared" si="179"/>
        <v>30.745152354570639</v>
      </c>
      <c r="F4660" s="77">
        <v>3.1</v>
      </c>
      <c r="G4660" s="77">
        <v>0</v>
      </c>
      <c r="H4660" s="77">
        <v>0</v>
      </c>
      <c r="J4660" s="77">
        <f t="shared" si="178"/>
        <v>3.1</v>
      </c>
      <c r="K4660" s="103">
        <v>1.65</v>
      </c>
      <c r="L4660" s="104">
        <v>1.38</v>
      </c>
      <c r="M4660" s="105">
        <v>0</v>
      </c>
      <c r="N4660" s="76">
        <f t="shared" si="177"/>
        <v>1.6500000000000115</v>
      </c>
    </row>
    <row r="4661" spans="1:14" x14ac:dyDescent="0.25">
      <c r="A4661" s="100">
        <v>3618</v>
      </c>
      <c r="B4661" s="107">
        <v>37221</v>
      </c>
      <c r="C4661" s="101">
        <v>407.24</v>
      </c>
      <c r="D4661" s="102">
        <v>220.53</v>
      </c>
      <c r="E4661" s="102">
        <f t="shared" si="179"/>
        <v>30.544321329639889</v>
      </c>
      <c r="F4661" s="77">
        <v>4.38</v>
      </c>
      <c r="G4661" s="77">
        <v>0</v>
      </c>
      <c r="H4661" s="77">
        <v>0</v>
      </c>
      <c r="J4661" s="77">
        <f t="shared" si="178"/>
        <v>4.38</v>
      </c>
      <c r="K4661" s="103">
        <v>0.95</v>
      </c>
      <c r="L4661" s="104">
        <v>1.96</v>
      </c>
      <c r="M4661" s="105">
        <v>0</v>
      </c>
      <c r="N4661" s="76">
        <f t="shared" si="177"/>
        <v>0.94999999999999307</v>
      </c>
    </row>
    <row r="4662" spans="1:14" x14ac:dyDescent="0.25">
      <c r="A4662" s="100">
        <v>3619</v>
      </c>
      <c r="B4662" s="107">
        <v>37222</v>
      </c>
      <c r="C4662" s="101">
        <v>406.88</v>
      </c>
      <c r="D4662" s="102">
        <v>217.1</v>
      </c>
      <c r="E4662" s="102">
        <f t="shared" si="179"/>
        <v>30.069252077562325</v>
      </c>
      <c r="F4662" s="77">
        <v>5.31</v>
      </c>
      <c r="G4662" s="77">
        <v>0</v>
      </c>
      <c r="H4662" s="77">
        <v>0</v>
      </c>
      <c r="J4662" s="77">
        <f t="shared" si="178"/>
        <v>5.31</v>
      </c>
      <c r="K4662" s="103">
        <v>0.99</v>
      </c>
      <c r="L4662" s="104">
        <v>2.4</v>
      </c>
      <c r="M4662" s="105">
        <v>0</v>
      </c>
      <c r="N4662" s="76">
        <f t="shared" si="177"/>
        <v>0.98000000000001553</v>
      </c>
    </row>
    <row r="4663" spans="1:14" x14ac:dyDescent="0.25">
      <c r="A4663" s="100">
        <v>3620</v>
      </c>
      <c r="B4663" s="107">
        <v>37223</v>
      </c>
      <c r="C4663" s="101">
        <v>406.41</v>
      </c>
      <c r="D4663" s="102">
        <v>212.77</v>
      </c>
      <c r="E4663" s="102">
        <f t="shared" si="179"/>
        <v>29.469529085872576</v>
      </c>
      <c r="F4663" s="77">
        <v>4.42</v>
      </c>
      <c r="G4663" s="77">
        <v>0</v>
      </c>
      <c r="H4663" s="77">
        <v>0</v>
      </c>
      <c r="J4663" s="77">
        <f t="shared" si="178"/>
        <v>4.42</v>
      </c>
      <c r="K4663" s="103">
        <v>1.71</v>
      </c>
      <c r="L4663" s="104">
        <v>2</v>
      </c>
      <c r="M4663" s="105">
        <v>0</v>
      </c>
      <c r="N4663" s="76">
        <f t="shared" si="177"/>
        <v>1.6399999999999988</v>
      </c>
    </row>
    <row r="4664" spans="1:14" x14ac:dyDescent="0.25">
      <c r="A4664" s="100">
        <v>3621</v>
      </c>
      <c r="B4664" s="107">
        <v>37224</v>
      </c>
      <c r="C4664" s="101">
        <v>406.11</v>
      </c>
      <c r="D4664" s="102">
        <v>209.99</v>
      </c>
      <c r="E4664" s="102">
        <f t="shared" si="179"/>
        <v>29.084487534626042</v>
      </c>
      <c r="F4664" s="77">
        <v>4.47</v>
      </c>
      <c r="G4664" s="77">
        <v>0</v>
      </c>
      <c r="H4664" s="77">
        <v>0</v>
      </c>
      <c r="J4664" s="77">
        <f t="shared" si="178"/>
        <v>4.47</v>
      </c>
      <c r="K4664" s="103">
        <v>0.61</v>
      </c>
      <c r="L4664" s="104">
        <v>2.06</v>
      </c>
      <c r="M4664" s="105">
        <v>0</v>
      </c>
      <c r="N4664" s="76">
        <f t="shared" si="177"/>
        <v>0.62999999999999634</v>
      </c>
    </row>
    <row r="4665" spans="1:14" x14ac:dyDescent="0.25">
      <c r="A4665" s="100">
        <v>3622</v>
      </c>
      <c r="B4665" s="107">
        <v>37225</v>
      </c>
      <c r="C4665" s="101">
        <v>405.68</v>
      </c>
      <c r="D4665" s="102">
        <v>206.15</v>
      </c>
      <c r="E4665" s="102">
        <f t="shared" si="179"/>
        <v>28.55263157894737</v>
      </c>
      <c r="F4665" s="77">
        <v>3.69</v>
      </c>
      <c r="G4665" s="77">
        <v>0</v>
      </c>
      <c r="H4665" s="77">
        <v>0</v>
      </c>
      <c r="J4665" s="77">
        <f t="shared" si="178"/>
        <v>3.69</v>
      </c>
      <c r="K4665" s="103">
        <v>0.56999999999999995</v>
      </c>
      <c r="L4665" s="104">
        <v>1.67</v>
      </c>
      <c r="M4665" s="105">
        <v>0.5</v>
      </c>
      <c r="N4665" s="76">
        <f t="shared" si="177"/>
        <v>0.5799999999999863</v>
      </c>
    </row>
    <row r="4666" spans="1:14" x14ac:dyDescent="0.25">
      <c r="A4666" s="100">
        <v>3623</v>
      </c>
      <c r="B4666" s="107">
        <v>37226</v>
      </c>
      <c r="C4666" s="101">
        <v>405.33</v>
      </c>
      <c r="D4666" s="102">
        <v>203.04</v>
      </c>
      <c r="E4666" s="102">
        <f t="shared" si="179"/>
        <v>28.121883656509695</v>
      </c>
      <c r="F4666" s="77">
        <v>2.81</v>
      </c>
      <c r="G4666" s="77">
        <v>0</v>
      </c>
      <c r="H4666" s="77">
        <v>0</v>
      </c>
      <c r="J4666" s="77">
        <f t="shared" si="178"/>
        <v>2.81</v>
      </c>
      <c r="K4666" s="103">
        <v>0.14000000000000001</v>
      </c>
      <c r="L4666" s="104">
        <v>1.19</v>
      </c>
      <c r="M4666" s="105">
        <v>4.5</v>
      </c>
      <c r="N4666" s="76">
        <f t="shared" si="177"/>
        <v>0.14000000000001256</v>
      </c>
    </row>
    <row r="4667" spans="1:14" x14ac:dyDescent="0.25">
      <c r="A4667" s="100">
        <v>3624</v>
      </c>
      <c r="B4667" s="107">
        <v>37227</v>
      </c>
      <c r="C4667" s="101">
        <v>405.03</v>
      </c>
      <c r="D4667" s="102">
        <v>200.37</v>
      </c>
      <c r="E4667" s="102">
        <f t="shared" si="179"/>
        <v>27.752077562326871</v>
      </c>
      <c r="F4667" s="77">
        <v>2.4700000000000002</v>
      </c>
      <c r="G4667" s="77">
        <v>0</v>
      </c>
      <c r="H4667" s="77">
        <v>0</v>
      </c>
      <c r="J4667" s="77">
        <f t="shared" si="178"/>
        <v>2.4700000000000002</v>
      </c>
      <c r="K4667" s="103">
        <v>0.52</v>
      </c>
      <c r="L4667" s="104">
        <v>1.18</v>
      </c>
      <c r="M4667" s="105">
        <v>14.5</v>
      </c>
      <c r="N4667" s="76">
        <f t="shared" si="177"/>
        <v>0.51999999999998314</v>
      </c>
    </row>
    <row r="4668" spans="1:14" x14ac:dyDescent="0.25">
      <c r="A4668" s="100">
        <v>3625</v>
      </c>
      <c r="B4668" s="107">
        <v>37228</v>
      </c>
      <c r="C4668" s="101">
        <v>404.8</v>
      </c>
      <c r="D4668" s="102">
        <v>198.42</v>
      </c>
      <c r="E4668" s="102">
        <f t="shared" si="179"/>
        <v>27.481994459833793</v>
      </c>
      <c r="F4668" s="77">
        <v>3.97</v>
      </c>
      <c r="G4668" s="77">
        <v>0</v>
      </c>
      <c r="H4668" s="77">
        <v>0</v>
      </c>
      <c r="J4668" s="77">
        <f t="shared" si="178"/>
        <v>3.97</v>
      </c>
      <c r="K4668" s="103">
        <v>3.63</v>
      </c>
      <c r="L4668" s="104">
        <v>1.71</v>
      </c>
      <c r="M4668" s="105">
        <v>15.7</v>
      </c>
      <c r="N4668" s="76">
        <f t="shared" si="177"/>
        <v>3.6300000000000252</v>
      </c>
    </row>
    <row r="4669" spans="1:14" x14ac:dyDescent="0.25">
      <c r="A4669" s="100">
        <v>3626</v>
      </c>
      <c r="B4669" s="107">
        <v>37229</v>
      </c>
      <c r="C4669" s="101">
        <v>404.76</v>
      </c>
      <c r="D4669" s="102">
        <v>198.08</v>
      </c>
      <c r="E4669" s="102">
        <f t="shared" si="179"/>
        <v>27.434903047091414</v>
      </c>
      <c r="F4669" s="77">
        <v>3.89</v>
      </c>
      <c r="G4669" s="77">
        <v>0</v>
      </c>
      <c r="H4669" s="77">
        <v>0</v>
      </c>
      <c r="J4669" s="77">
        <f t="shared" si="178"/>
        <v>3.89</v>
      </c>
      <c r="K4669" s="103">
        <v>4.47</v>
      </c>
      <c r="L4669" s="104">
        <v>1.76</v>
      </c>
      <c r="M4669" s="105">
        <v>0</v>
      </c>
      <c r="N4669" s="76">
        <f t="shared" si="177"/>
        <v>2.8399999999999888</v>
      </c>
    </row>
    <row r="4670" spans="1:14" x14ac:dyDescent="0.25">
      <c r="A4670" s="100">
        <v>3627</v>
      </c>
      <c r="B4670" s="107">
        <v>37230</v>
      </c>
      <c r="C4670" s="101">
        <v>404.7</v>
      </c>
      <c r="D4670" s="102">
        <v>197.03</v>
      </c>
      <c r="E4670" s="102">
        <f t="shared" si="179"/>
        <v>27.289473684210524</v>
      </c>
      <c r="F4670" s="77">
        <v>2.61</v>
      </c>
      <c r="G4670" s="77">
        <v>0</v>
      </c>
      <c r="H4670" s="77">
        <v>0</v>
      </c>
      <c r="J4670" s="77">
        <f t="shared" si="178"/>
        <v>2.61</v>
      </c>
      <c r="K4670" s="103">
        <v>2.69</v>
      </c>
      <c r="L4670" s="104">
        <v>1.21</v>
      </c>
      <c r="M4670" s="105">
        <v>0</v>
      </c>
      <c r="N4670" s="76">
        <f t="shared" si="177"/>
        <v>3.2399999999999953</v>
      </c>
    </row>
    <row r="4671" spans="1:14" x14ac:dyDescent="0.25">
      <c r="A4671" s="100">
        <v>3628</v>
      </c>
      <c r="B4671" s="107">
        <v>37231</v>
      </c>
      <c r="C4671" s="101">
        <v>404.71</v>
      </c>
      <c r="D4671" s="102">
        <v>197.66</v>
      </c>
      <c r="E4671" s="102">
        <f t="shared" si="179"/>
        <v>27.376731301939056</v>
      </c>
      <c r="F4671" s="77">
        <v>2.09</v>
      </c>
      <c r="G4671" s="77">
        <v>0</v>
      </c>
      <c r="H4671" s="77">
        <v>0</v>
      </c>
      <c r="J4671" s="77">
        <f t="shared" si="178"/>
        <v>2.09</v>
      </c>
      <c r="K4671" s="103">
        <v>11.47</v>
      </c>
      <c r="L4671" s="104">
        <v>0.97</v>
      </c>
      <c r="M4671" s="105">
        <v>34.4</v>
      </c>
      <c r="N4671" s="76">
        <f t="shared" si="177"/>
        <v>11.469999999999995</v>
      </c>
    </row>
    <row r="4672" spans="1:14" x14ac:dyDescent="0.25">
      <c r="A4672" s="100">
        <v>3629</v>
      </c>
      <c r="B4672" s="107">
        <v>37232</v>
      </c>
      <c r="C4672" s="101">
        <v>405.78</v>
      </c>
      <c r="D4672" s="102">
        <v>207.04</v>
      </c>
      <c r="E4672" s="102">
        <f t="shared" si="179"/>
        <v>28.67590027700831</v>
      </c>
      <c r="F4672" s="77">
        <v>2.66</v>
      </c>
      <c r="G4672" s="77">
        <v>0</v>
      </c>
      <c r="H4672" s="77">
        <v>0</v>
      </c>
      <c r="J4672" s="77">
        <f t="shared" si="178"/>
        <v>2.66</v>
      </c>
      <c r="K4672" s="103">
        <v>11.43</v>
      </c>
      <c r="L4672" s="104">
        <v>1.57</v>
      </c>
      <c r="M4672" s="105">
        <v>0</v>
      </c>
      <c r="N4672" s="76">
        <f t="shared" si="177"/>
        <v>11.43000000000001</v>
      </c>
    </row>
    <row r="4673" spans="1:14" x14ac:dyDescent="0.25">
      <c r="A4673" s="100">
        <v>3630</v>
      </c>
      <c r="B4673" s="107">
        <v>37233</v>
      </c>
      <c r="C4673" s="101">
        <v>406.74</v>
      </c>
      <c r="D4673" s="102">
        <v>215.81</v>
      </c>
      <c r="E4673" s="102">
        <f t="shared" si="179"/>
        <v>29.890581717451525</v>
      </c>
      <c r="F4673" s="77">
        <v>2.76</v>
      </c>
      <c r="G4673" s="77">
        <v>0</v>
      </c>
      <c r="H4673" s="77">
        <v>0</v>
      </c>
      <c r="J4673" s="77">
        <f t="shared" si="178"/>
        <v>2.76</v>
      </c>
      <c r="K4673" s="103">
        <v>4.2300000000000004</v>
      </c>
      <c r="L4673" s="104">
        <v>1.28</v>
      </c>
      <c r="M4673" s="105">
        <v>0</v>
      </c>
      <c r="N4673" s="76">
        <f t="shared" si="177"/>
        <v>4.2299999999999986</v>
      </c>
    </row>
    <row r="4674" spans="1:14" x14ac:dyDescent="0.25">
      <c r="A4674" s="100">
        <v>3631</v>
      </c>
      <c r="B4674" s="107">
        <v>37234</v>
      </c>
      <c r="C4674" s="101">
        <v>406.9</v>
      </c>
      <c r="D4674" s="102">
        <v>217.28</v>
      </c>
      <c r="E4674" s="102">
        <f t="shared" si="179"/>
        <v>30.094182825484765</v>
      </c>
      <c r="F4674" s="77">
        <v>2.62</v>
      </c>
      <c r="G4674" s="77">
        <v>0</v>
      </c>
      <c r="H4674" s="77">
        <v>0</v>
      </c>
      <c r="J4674" s="77">
        <f t="shared" si="178"/>
        <v>2.62</v>
      </c>
      <c r="K4674" s="103">
        <v>1.98</v>
      </c>
      <c r="L4674" s="104">
        <v>1.21</v>
      </c>
      <c r="M4674" s="105">
        <v>0</v>
      </c>
      <c r="N4674" s="76">
        <f t="shared" si="177"/>
        <v>1.9799999999999853</v>
      </c>
    </row>
    <row r="4675" spans="1:14" x14ac:dyDescent="0.25">
      <c r="A4675" s="100">
        <v>3632</v>
      </c>
      <c r="B4675" s="107">
        <v>37235</v>
      </c>
      <c r="C4675" s="101">
        <v>406.83</v>
      </c>
      <c r="D4675" s="102">
        <v>216.64</v>
      </c>
      <c r="E4675" s="102">
        <f t="shared" si="179"/>
        <v>30.005540166204987</v>
      </c>
      <c r="F4675" s="77">
        <v>4.32</v>
      </c>
      <c r="G4675" s="77">
        <v>0</v>
      </c>
      <c r="H4675" s="77">
        <v>0</v>
      </c>
      <c r="J4675" s="77">
        <f t="shared" si="178"/>
        <v>4.32</v>
      </c>
      <c r="K4675" s="103">
        <v>1.28</v>
      </c>
      <c r="L4675" s="104">
        <v>1.94</v>
      </c>
      <c r="M4675" s="105">
        <v>0</v>
      </c>
      <c r="N4675" s="76">
        <f t="shared" si="177"/>
        <v>1.2800000000000082</v>
      </c>
    </row>
    <row r="4676" spans="1:14" x14ac:dyDescent="0.25">
      <c r="A4676" s="100">
        <v>3633</v>
      </c>
      <c r="B4676" s="107">
        <v>37236</v>
      </c>
      <c r="C4676" s="101">
        <v>406.5</v>
      </c>
      <c r="D4676" s="102">
        <v>213.6</v>
      </c>
      <c r="E4676" s="102">
        <f t="shared" si="179"/>
        <v>29.584487534626035</v>
      </c>
      <c r="F4676" s="77">
        <v>4.51</v>
      </c>
      <c r="G4676" s="77">
        <v>0</v>
      </c>
      <c r="H4676" s="77">
        <v>0</v>
      </c>
      <c r="J4676" s="77">
        <f t="shared" si="178"/>
        <v>4.51</v>
      </c>
      <c r="K4676" s="103">
        <v>0.92</v>
      </c>
      <c r="L4676" s="104">
        <v>2.0499999999999998</v>
      </c>
      <c r="M4676" s="105">
        <v>0</v>
      </c>
      <c r="N4676" s="76">
        <f t="shared" si="177"/>
        <v>1.0099999999999998</v>
      </c>
    </row>
    <row r="4677" spans="1:14" x14ac:dyDescent="0.25">
      <c r="A4677" s="100">
        <v>3634</v>
      </c>
      <c r="B4677" s="107">
        <v>37237</v>
      </c>
      <c r="C4677" s="101">
        <v>406.11</v>
      </c>
      <c r="D4677" s="102">
        <v>210.1</v>
      </c>
      <c r="E4677" s="102">
        <f t="shared" si="179"/>
        <v>29.099722991689752</v>
      </c>
      <c r="F4677" s="77">
        <v>4.25</v>
      </c>
      <c r="G4677" s="77">
        <v>0</v>
      </c>
      <c r="H4677" s="77">
        <v>0</v>
      </c>
      <c r="J4677" s="77">
        <f t="shared" si="178"/>
        <v>4.25</v>
      </c>
      <c r="K4677" s="103">
        <v>0.92</v>
      </c>
      <c r="L4677" s="104">
        <v>1.87</v>
      </c>
      <c r="M4677" s="105">
        <v>0</v>
      </c>
      <c r="N4677" s="76">
        <f t="shared" si="177"/>
        <v>0.81000000000000227</v>
      </c>
    </row>
    <row r="4678" spans="1:14" x14ac:dyDescent="0.25">
      <c r="A4678" s="100">
        <v>3635</v>
      </c>
      <c r="B4678" s="107">
        <v>37238</v>
      </c>
      <c r="C4678" s="101">
        <v>405.74</v>
      </c>
      <c r="D4678" s="102">
        <v>206.66</v>
      </c>
      <c r="E4678" s="102">
        <f t="shared" si="179"/>
        <v>28.623268698060944</v>
      </c>
      <c r="F4678" s="77">
        <v>4.75</v>
      </c>
      <c r="G4678" s="77">
        <v>0</v>
      </c>
      <c r="H4678" s="77">
        <v>0</v>
      </c>
      <c r="J4678" s="77">
        <f t="shared" si="178"/>
        <v>4.75</v>
      </c>
      <c r="K4678" s="103">
        <v>1.72</v>
      </c>
      <c r="L4678" s="104">
        <v>2.16</v>
      </c>
      <c r="M4678" s="105">
        <v>0</v>
      </c>
      <c r="N4678" s="76">
        <f t="shared" si="177"/>
        <v>1.75</v>
      </c>
    </row>
    <row r="4679" spans="1:14" x14ac:dyDescent="0.25">
      <c r="A4679" s="100">
        <v>3636</v>
      </c>
      <c r="B4679" s="107">
        <v>37239</v>
      </c>
      <c r="C4679" s="101">
        <v>405.4</v>
      </c>
      <c r="D4679" s="102">
        <v>203.66</v>
      </c>
      <c r="E4679" s="102">
        <f t="shared" si="179"/>
        <v>28.207756232686982</v>
      </c>
      <c r="F4679" s="77">
        <v>4.2300000000000004</v>
      </c>
      <c r="G4679" s="77">
        <v>0</v>
      </c>
      <c r="H4679" s="77">
        <v>0</v>
      </c>
      <c r="J4679" s="77">
        <f t="shared" si="178"/>
        <v>4.2300000000000004</v>
      </c>
      <c r="K4679" s="103">
        <v>0.5</v>
      </c>
      <c r="L4679" s="104">
        <v>1.87</v>
      </c>
      <c r="M4679" s="105">
        <v>0</v>
      </c>
      <c r="N4679" s="76">
        <f t="shared" si="177"/>
        <v>0.50000000000001066</v>
      </c>
    </row>
    <row r="4680" spans="1:14" x14ac:dyDescent="0.25">
      <c r="A4680" s="100">
        <v>3637</v>
      </c>
      <c r="B4680" s="107">
        <v>37240</v>
      </c>
      <c r="C4680" s="101">
        <v>404.98</v>
      </c>
      <c r="D4680" s="102">
        <v>199.93</v>
      </c>
      <c r="E4680" s="102">
        <f t="shared" si="179"/>
        <v>27.691135734072027</v>
      </c>
      <c r="F4680" s="77">
        <v>3.1</v>
      </c>
      <c r="G4680" s="77">
        <v>0</v>
      </c>
      <c r="H4680" s="77">
        <v>0</v>
      </c>
      <c r="J4680" s="77">
        <f t="shared" si="178"/>
        <v>3.1</v>
      </c>
      <c r="K4680" s="103">
        <v>0.92</v>
      </c>
      <c r="L4680" s="104">
        <v>1.31</v>
      </c>
      <c r="M4680" s="105">
        <v>0</v>
      </c>
      <c r="N4680" s="76">
        <f t="shared" ref="N4680:N4743" si="180">+D4681-D4680+J4680</f>
        <v>0.91999999999999327</v>
      </c>
    </row>
    <row r="4681" spans="1:14" x14ac:dyDescent="0.25">
      <c r="A4681" s="100">
        <v>3638</v>
      </c>
      <c r="B4681" s="107">
        <v>37241</v>
      </c>
      <c r="C4681" s="101">
        <v>404.72</v>
      </c>
      <c r="D4681" s="102">
        <v>197.75</v>
      </c>
      <c r="E4681" s="102">
        <f t="shared" si="179"/>
        <v>27.38919667590028</v>
      </c>
      <c r="F4681" s="77">
        <v>2.78</v>
      </c>
      <c r="G4681" s="77">
        <v>0</v>
      </c>
      <c r="H4681" s="77">
        <v>0</v>
      </c>
      <c r="J4681" s="77">
        <f t="shared" si="178"/>
        <v>2.78</v>
      </c>
      <c r="K4681" s="103">
        <v>0.09</v>
      </c>
      <c r="L4681" s="104">
        <v>1.22</v>
      </c>
      <c r="M4681" s="105">
        <v>0</v>
      </c>
      <c r="N4681" s="76">
        <f t="shared" si="180"/>
        <v>9.0000000000002078E-2</v>
      </c>
    </row>
    <row r="4682" spans="1:14" x14ac:dyDescent="0.25">
      <c r="A4682" s="100">
        <v>3639</v>
      </c>
      <c r="B4682" s="107">
        <v>37242</v>
      </c>
      <c r="C4682" s="101">
        <v>404.4</v>
      </c>
      <c r="D4682" s="102">
        <v>195.06</v>
      </c>
      <c r="E4682" s="102">
        <f t="shared" si="179"/>
        <v>27.016620498614959</v>
      </c>
      <c r="F4682" s="77">
        <v>4.9800000000000004</v>
      </c>
      <c r="G4682" s="77">
        <v>0</v>
      </c>
      <c r="H4682" s="77">
        <v>0</v>
      </c>
      <c r="J4682" s="77">
        <f t="shared" si="178"/>
        <v>4.9800000000000004</v>
      </c>
      <c r="K4682" s="103">
        <v>0.02</v>
      </c>
      <c r="L4682" s="104">
        <v>2.86</v>
      </c>
      <c r="M4682" s="105">
        <v>14.1</v>
      </c>
      <c r="N4682" s="76">
        <f t="shared" si="180"/>
        <v>-1.9999999999999574E-2</v>
      </c>
    </row>
    <row r="4683" spans="1:14" x14ac:dyDescent="0.25">
      <c r="A4683" s="100">
        <v>3640</v>
      </c>
      <c r="B4683" s="107">
        <v>37243</v>
      </c>
      <c r="C4683" s="101">
        <v>403.8</v>
      </c>
      <c r="D4683" s="102">
        <v>190.06</v>
      </c>
      <c r="E4683" s="102">
        <f t="shared" si="179"/>
        <v>26.32409972299169</v>
      </c>
      <c r="F4683" s="77">
        <v>3.92</v>
      </c>
      <c r="G4683" s="77">
        <v>0</v>
      </c>
      <c r="H4683" s="77">
        <v>0</v>
      </c>
      <c r="J4683" s="77">
        <f t="shared" si="178"/>
        <v>3.92</v>
      </c>
      <c r="K4683" s="103">
        <v>1.79</v>
      </c>
      <c r="L4683" s="104">
        <v>1.67</v>
      </c>
      <c r="M4683" s="105">
        <v>21.2</v>
      </c>
      <c r="N4683" s="76">
        <f t="shared" si="180"/>
        <v>1.7900000000000045</v>
      </c>
    </row>
    <row r="4684" spans="1:14" x14ac:dyDescent="0.25">
      <c r="A4684" s="100">
        <v>3641</v>
      </c>
      <c r="B4684" s="107">
        <v>37244</v>
      </c>
      <c r="C4684" s="101">
        <v>403.54</v>
      </c>
      <c r="D4684" s="102">
        <v>187.93</v>
      </c>
      <c r="E4684" s="102">
        <f t="shared" si="179"/>
        <v>26.029085872576179</v>
      </c>
      <c r="F4684" s="77">
        <v>4.3</v>
      </c>
      <c r="G4684" s="77">
        <v>0</v>
      </c>
      <c r="H4684" s="77">
        <v>0</v>
      </c>
      <c r="J4684" s="77">
        <f t="shared" si="178"/>
        <v>4.3</v>
      </c>
      <c r="K4684" s="103">
        <v>4.57</v>
      </c>
      <c r="L4684" s="104">
        <v>1.91</v>
      </c>
      <c r="M4684" s="105">
        <v>52.2</v>
      </c>
      <c r="N4684" s="76">
        <f t="shared" si="180"/>
        <v>7.9699999999999873</v>
      </c>
    </row>
    <row r="4685" spans="1:14" x14ac:dyDescent="0.25">
      <c r="A4685" s="100">
        <v>3642</v>
      </c>
      <c r="B4685" s="107">
        <v>37245</v>
      </c>
      <c r="C4685" s="101">
        <v>403.94</v>
      </c>
      <c r="D4685" s="102">
        <v>191.6</v>
      </c>
      <c r="E4685" s="102">
        <f t="shared" si="179"/>
        <v>26.537396121883656</v>
      </c>
      <c r="F4685" s="77">
        <v>4.82</v>
      </c>
      <c r="G4685" s="77">
        <v>0</v>
      </c>
      <c r="H4685" s="77">
        <v>0</v>
      </c>
      <c r="J4685" s="77">
        <f t="shared" si="178"/>
        <v>4.82</v>
      </c>
      <c r="K4685" s="103">
        <v>17.27</v>
      </c>
      <c r="L4685" s="104">
        <v>2.17</v>
      </c>
      <c r="M4685" s="105">
        <v>40.5</v>
      </c>
      <c r="N4685" s="76">
        <f t="shared" si="180"/>
        <v>16.880000000000003</v>
      </c>
    </row>
    <row r="4686" spans="1:14" x14ac:dyDescent="0.25">
      <c r="A4686" s="100">
        <v>3643</v>
      </c>
      <c r="B4686" s="107">
        <v>37246</v>
      </c>
      <c r="C4686" s="101">
        <v>405.4</v>
      </c>
      <c r="D4686" s="102">
        <v>203.66</v>
      </c>
      <c r="E4686" s="102">
        <f t="shared" si="179"/>
        <v>28.207756232686982</v>
      </c>
      <c r="F4686" s="77">
        <v>5.56</v>
      </c>
      <c r="G4686" s="77">
        <v>0</v>
      </c>
      <c r="H4686" s="77">
        <v>0</v>
      </c>
      <c r="J4686" s="77">
        <f t="shared" si="178"/>
        <v>5.56</v>
      </c>
      <c r="K4686" s="103">
        <v>14.16</v>
      </c>
      <c r="L4686" s="104">
        <v>2.4500000000000002</v>
      </c>
      <c r="M4686" s="105">
        <v>75.5</v>
      </c>
      <c r="N4686" s="76">
        <f t="shared" si="180"/>
        <v>14.670000000000012</v>
      </c>
    </row>
    <row r="4687" spans="1:14" x14ac:dyDescent="0.25">
      <c r="A4687" s="100">
        <v>3644</v>
      </c>
      <c r="B4687" s="107">
        <v>37247</v>
      </c>
      <c r="C4687" s="101">
        <v>406.41</v>
      </c>
      <c r="D4687" s="102">
        <v>212.77</v>
      </c>
      <c r="E4687" s="102">
        <f t="shared" si="179"/>
        <v>29.469529085872576</v>
      </c>
      <c r="F4687" s="77">
        <v>4.83</v>
      </c>
      <c r="G4687" s="77">
        <v>0</v>
      </c>
      <c r="H4687" s="77">
        <v>0</v>
      </c>
      <c r="J4687" s="77">
        <f t="shared" si="178"/>
        <v>4.83</v>
      </c>
      <c r="K4687" s="103">
        <v>8.8800000000000008</v>
      </c>
      <c r="L4687" s="104">
        <v>2.1</v>
      </c>
      <c r="M4687" s="105">
        <v>1</v>
      </c>
      <c r="N4687" s="76">
        <f t="shared" si="180"/>
        <v>8.879999999999983</v>
      </c>
    </row>
    <row r="4688" spans="1:14" x14ac:dyDescent="0.25">
      <c r="A4688" s="100">
        <v>3645</v>
      </c>
      <c r="B4688" s="107">
        <v>37248</v>
      </c>
      <c r="C4688" s="101">
        <v>406.85</v>
      </c>
      <c r="D4688" s="102">
        <v>216.82</v>
      </c>
      <c r="E4688" s="102">
        <f t="shared" si="179"/>
        <v>30.03047091412742</v>
      </c>
      <c r="F4688" s="77">
        <v>2.69</v>
      </c>
      <c r="G4688" s="77">
        <v>0</v>
      </c>
      <c r="H4688" s="77">
        <v>0</v>
      </c>
      <c r="J4688" s="77">
        <f t="shared" si="178"/>
        <v>2.69</v>
      </c>
      <c r="K4688" s="103">
        <v>15.77</v>
      </c>
      <c r="L4688" s="104">
        <v>1.24</v>
      </c>
      <c r="M4688" s="105">
        <v>38.5</v>
      </c>
      <c r="N4688" s="76">
        <f t="shared" si="180"/>
        <v>15.770000000000012</v>
      </c>
    </row>
    <row r="4689" spans="1:14" x14ac:dyDescent="0.25">
      <c r="A4689" s="100">
        <v>3646</v>
      </c>
      <c r="B4689" s="107">
        <v>37249</v>
      </c>
      <c r="C4689" s="101">
        <v>408.2</v>
      </c>
      <c r="D4689" s="102">
        <v>229.9</v>
      </c>
      <c r="E4689" s="102">
        <f t="shared" si="179"/>
        <v>31.842105263157894</v>
      </c>
      <c r="F4689" s="77">
        <v>2.82</v>
      </c>
      <c r="G4689" s="77">
        <v>0</v>
      </c>
      <c r="H4689" s="77">
        <v>0</v>
      </c>
      <c r="J4689" s="77">
        <f t="shared" si="178"/>
        <v>2.82</v>
      </c>
      <c r="K4689" s="103">
        <v>13.63</v>
      </c>
      <c r="L4689" s="104">
        <v>1.33</v>
      </c>
      <c r="M4689" s="105">
        <v>2.5</v>
      </c>
      <c r="N4689" s="76">
        <f t="shared" si="180"/>
        <v>13.630000000000003</v>
      </c>
    </row>
    <row r="4690" spans="1:14" x14ac:dyDescent="0.25">
      <c r="A4690" s="100">
        <v>3647</v>
      </c>
      <c r="B4690" s="107">
        <v>37250</v>
      </c>
      <c r="C4690" s="101">
        <v>409.27</v>
      </c>
      <c r="D4690" s="102">
        <v>240.71</v>
      </c>
      <c r="E4690" s="102">
        <f t="shared" si="179"/>
        <v>33.3393351800554</v>
      </c>
      <c r="F4690" s="77">
        <v>2.4700000000000002</v>
      </c>
      <c r="G4690" s="77">
        <v>0</v>
      </c>
      <c r="H4690" s="77">
        <v>0</v>
      </c>
      <c r="J4690" s="77">
        <f t="shared" si="178"/>
        <v>2.4700000000000002</v>
      </c>
      <c r="K4690" s="103">
        <v>3.5</v>
      </c>
      <c r="L4690" s="104">
        <v>1.07</v>
      </c>
      <c r="M4690" s="105">
        <v>0</v>
      </c>
      <c r="N4690" s="76">
        <f t="shared" si="180"/>
        <v>8.5000000000000018</v>
      </c>
    </row>
    <row r="4691" spans="1:14" x14ac:dyDescent="0.25">
      <c r="A4691" s="100">
        <v>3648</v>
      </c>
      <c r="B4691" s="107">
        <v>37251</v>
      </c>
      <c r="C4691" s="101">
        <v>409.85</v>
      </c>
      <c r="D4691" s="102">
        <v>246.74</v>
      </c>
      <c r="E4691" s="102">
        <f t="shared" si="179"/>
        <v>34.174515235457065</v>
      </c>
      <c r="F4691" s="77">
        <v>3.71</v>
      </c>
      <c r="G4691" s="77">
        <v>0</v>
      </c>
      <c r="H4691" s="77">
        <v>0</v>
      </c>
      <c r="J4691" s="77">
        <f t="shared" si="178"/>
        <v>3.71</v>
      </c>
      <c r="K4691" s="103">
        <v>4.0199999999999996</v>
      </c>
      <c r="L4691" s="104">
        <v>1.65</v>
      </c>
      <c r="M4691" s="105">
        <v>2.2999999999999998</v>
      </c>
      <c r="N4691" s="76">
        <f t="shared" si="180"/>
        <v>4.0200000000000022</v>
      </c>
    </row>
    <row r="4692" spans="1:14" x14ac:dyDescent="0.25">
      <c r="A4692" s="100">
        <v>3649</v>
      </c>
      <c r="B4692" s="107">
        <v>37252</v>
      </c>
      <c r="C4692" s="101">
        <v>409.88</v>
      </c>
      <c r="D4692" s="102">
        <v>247.05</v>
      </c>
      <c r="E4692" s="102">
        <f t="shared" si="179"/>
        <v>34.217451523545705</v>
      </c>
      <c r="F4692" s="77">
        <v>3.85</v>
      </c>
      <c r="G4692" s="77">
        <v>0</v>
      </c>
      <c r="H4692" s="77">
        <v>0</v>
      </c>
      <c r="J4692" s="77">
        <f t="shared" si="178"/>
        <v>3.85</v>
      </c>
      <c r="K4692" s="103">
        <v>4.62</v>
      </c>
      <c r="L4692" s="104">
        <v>1.78</v>
      </c>
      <c r="M4692" s="105">
        <v>13</v>
      </c>
      <c r="N4692" s="76">
        <f t="shared" si="180"/>
        <v>4.5499999999999883</v>
      </c>
    </row>
    <row r="4693" spans="1:14" x14ac:dyDescent="0.25">
      <c r="A4693" s="100">
        <v>3650</v>
      </c>
      <c r="B4693" s="107">
        <v>37253</v>
      </c>
      <c r="C4693" s="101">
        <v>409.95</v>
      </c>
      <c r="D4693" s="102">
        <v>247.75</v>
      </c>
      <c r="E4693" s="102">
        <f t="shared" si="179"/>
        <v>34.314404432132967</v>
      </c>
      <c r="F4693" s="77">
        <v>3.56</v>
      </c>
      <c r="G4693" s="77">
        <v>0</v>
      </c>
      <c r="H4693" s="77">
        <v>0</v>
      </c>
      <c r="J4693" s="77">
        <f t="shared" si="178"/>
        <v>3.56</v>
      </c>
      <c r="K4693" s="103">
        <v>3.63</v>
      </c>
      <c r="L4693" s="104">
        <v>1.7</v>
      </c>
      <c r="M4693" s="105">
        <v>0</v>
      </c>
      <c r="N4693" s="76">
        <f t="shared" si="180"/>
        <v>3.6700000000000137</v>
      </c>
    </row>
    <row r="4694" spans="1:14" x14ac:dyDescent="0.25">
      <c r="A4694" s="100">
        <v>3651</v>
      </c>
      <c r="B4694" s="107">
        <v>37254</v>
      </c>
      <c r="C4694" s="101">
        <v>409.96</v>
      </c>
      <c r="D4694" s="102">
        <v>247.86</v>
      </c>
      <c r="E4694" s="102">
        <f>(D4694/722)*100</f>
        <v>34.329639889196677</v>
      </c>
      <c r="F4694" s="77">
        <v>3.59</v>
      </c>
      <c r="G4694" s="77">
        <v>0</v>
      </c>
      <c r="H4694" s="77">
        <v>0</v>
      </c>
      <c r="J4694" s="77">
        <f t="shared" si="178"/>
        <v>3.59</v>
      </c>
      <c r="K4694" s="103">
        <v>2.27</v>
      </c>
      <c r="L4694" s="104">
        <v>1.67</v>
      </c>
      <c r="M4694" s="105">
        <v>0</v>
      </c>
      <c r="N4694" s="76">
        <f t="shared" si="180"/>
        <v>2.3699999999999726</v>
      </c>
    </row>
    <row r="4695" spans="1:14" x14ac:dyDescent="0.25">
      <c r="A4695" s="100">
        <v>3652</v>
      </c>
      <c r="B4695" s="107">
        <v>37255</v>
      </c>
      <c r="C4695" s="101">
        <v>409.84</v>
      </c>
      <c r="D4695" s="102">
        <v>246.64</v>
      </c>
      <c r="E4695" s="102">
        <f>(D4695/722)*100</f>
        <v>34.1606648199446</v>
      </c>
      <c r="F4695" s="77">
        <v>2.9</v>
      </c>
      <c r="G4695" s="77">
        <v>0</v>
      </c>
      <c r="H4695" s="77">
        <v>0</v>
      </c>
      <c r="J4695" s="77">
        <f t="shared" si="178"/>
        <v>2.9</v>
      </c>
      <c r="K4695" s="103">
        <v>2.9</v>
      </c>
      <c r="L4695" s="104">
        <v>1.33</v>
      </c>
      <c r="M4695" s="105">
        <v>1.7</v>
      </c>
      <c r="N4695" s="76">
        <f t="shared" si="180"/>
        <v>2.9</v>
      </c>
    </row>
    <row r="4696" spans="1:14" x14ac:dyDescent="0.25">
      <c r="A4696" s="100">
        <v>3653</v>
      </c>
      <c r="B4696" s="107">
        <v>37256</v>
      </c>
      <c r="C4696" s="100">
        <v>409.84</v>
      </c>
      <c r="D4696" s="128">
        <v>246.64</v>
      </c>
      <c r="E4696" s="102">
        <f>(D4696/722)*100</f>
        <v>34.1606648199446</v>
      </c>
      <c r="F4696" s="77">
        <v>2.5299999999999998</v>
      </c>
      <c r="G4696" s="77">
        <v>0</v>
      </c>
      <c r="H4696" s="77">
        <v>0</v>
      </c>
      <c r="J4696" s="77">
        <f t="shared" si="178"/>
        <v>2.5299999999999998</v>
      </c>
      <c r="K4696" s="103">
        <v>3.57</v>
      </c>
      <c r="L4696" s="104">
        <v>1.17</v>
      </c>
      <c r="M4696" s="105">
        <v>2.2999999999999998</v>
      </c>
      <c r="N4696" s="76">
        <f t="shared" si="180"/>
        <v>-244.10999999999999</v>
      </c>
    </row>
    <row r="4697" spans="1:14" x14ac:dyDescent="0.25">
      <c r="B4697" s="99" t="s">
        <v>73</v>
      </c>
      <c r="C4697" s="127"/>
      <c r="D4697" s="130"/>
      <c r="E4697" s="116"/>
      <c r="F4697" s="117">
        <f t="shared" ref="F4697:M4697" si="181">SUM(F4332:F4696)</f>
        <v>1103.4300000000007</v>
      </c>
      <c r="G4697" s="117">
        <f t="shared" si="181"/>
        <v>0</v>
      </c>
      <c r="H4697" s="117">
        <f t="shared" si="181"/>
        <v>0</v>
      </c>
      <c r="I4697" s="117"/>
      <c r="J4697" s="117">
        <f t="shared" si="181"/>
        <v>1103.4300000000007</v>
      </c>
      <c r="K4697" s="117">
        <f t="shared" si="181"/>
        <v>1120.6300000000003</v>
      </c>
      <c r="L4697" s="119">
        <f t="shared" si="181"/>
        <v>482.21000000000026</v>
      </c>
      <c r="M4697" s="117">
        <f t="shared" si="181"/>
        <v>1191.7</v>
      </c>
      <c r="N4697" s="76">
        <f t="shared" si="180"/>
        <v>1351.1100000000008</v>
      </c>
    </row>
    <row r="4698" spans="1:14" x14ac:dyDescent="0.25">
      <c r="A4698" s="100">
        <v>3654</v>
      </c>
      <c r="B4698" s="99">
        <v>37257</v>
      </c>
      <c r="C4698" s="121">
        <v>409.94</v>
      </c>
      <c r="D4698" s="122">
        <v>247.68</v>
      </c>
      <c r="E4698" s="122">
        <f>(D4698/722)*100</f>
        <v>34.304709141274238</v>
      </c>
      <c r="F4698" s="77">
        <v>2.64</v>
      </c>
      <c r="G4698" s="77" t="s">
        <v>67</v>
      </c>
      <c r="H4698" s="77" t="s">
        <v>67</v>
      </c>
      <c r="J4698" s="77">
        <f t="shared" ref="J4698:J4761" si="182">SUM(F4698:H4698)</f>
        <v>2.64</v>
      </c>
      <c r="K4698" s="103">
        <v>1.1599999999999999</v>
      </c>
      <c r="L4698" s="104">
        <v>1.21</v>
      </c>
      <c r="M4698" s="105">
        <v>7.5</v>
      </c>
      <c r="N4698" s="76">
        <f t="shared" si="180"/>
        <v>1.5999999999999797</v>
      </c>
    </row>
    <row r="4699" spans="1:14" x14ac:dyDescent="0.25">
      <c r="A4699" s="100">
        <v>3655</v>
      </c>
      <c r="B4699" s="107">
        <v>37258</v>
      </c>
      <c r="C4699" s="121">
        <v>409.84</v>
      </c>
      <c r="D4699" s="122">
        <v>246.64</v>
      </c>
      <c r="E4699" s="122">
        <f t="shared" ref="E4699:E4762" si="183">(D4699/722)*100</f>
        <v>34.1606648199446</v>
      </c>
      <c r="F4699" s="77">
        <v>3.63</v>
      </c>
      <c r="G4699" s="77" t="s">
        <v>67</v>
      </c>
      <c r="H4699" s="77" t="s">
        <v>67</v>
      </c>
      <c r="J4699" s="77">
        <f t="shared" si="182"/>
        <v>3.63</v>
      </c>
      <c r="K4699" s="103">
        <v>5.82</v>
      </c>
      <c r="L4699" s="104">
        <v>1.72</v>
      </c>
      <c r="M4699" s="105">
        <v>5.6</v>
      </c>
      <c r="N4699" s="76">
        <f t="shared" si="180"/>
        <v>5.7200000000000033</v>
      </c>
    </row>
    <row r="4700" spans="1:14" x14ac:dyDescent="0.25">
      <c r="A4700" s="100">
        <v>3656</v>
      </c>
      <c r="B4700" s="107">
        <v>37259</v>
      </c>
      <c r="C4700" s="121">
        <v>410.04</v>
      </c>
      <c r="D4700" s="122">
        <v>248.73</v>
      </c>
      <c r="E4700" s="122">
        <f t="shared" si="183"/>
        <v>34.450138504155127</v>
      </c>
      <c r="F4700" s="77">
        <v>3.3</v>
      </c>
      <c r="G4700" s="77" t="s">
        <v>67</v>
      </c>
      <c r="H4700" s="77" t="s">
        <v>67</v>
      </c>
      <c r="J4700" s="77">
        <f t="shared" si="182"/>
        <v>3.3</v>
      </c>
      <c r="K4700" s="103">
        <v>6.51</v>
      </c>
      <c r="L4700" s="104">
        <v>1.57</v>
      </c>
      <c r="M4700" s="105">
        <v>13</v>
      </c>
      <c r="N4700" s="76">
        <f t="shared" si="180"/>
        <v>6.5100000000000078</v>
      </c>
    </row>
    <row r="4701" spans="1:14" x14ac:dyDescent="0.25">
      <c r="A4701" s="100">
        <v>3657</v>
      </c>
      <c r="B4701" s="107">
        <v>37260</v>
      </c>
      <c r="C4701" s="121">
        <v>410.34</v>
      </c>
      <c r="D4701" s="122">
        <v>251.94</v>
      </c>
      <c r="E4701" s="122">
        <f t="shared" si="183"/>
        <v>34.89473684210526</v>
      </c>
      <c r="F4701" s="77">
        <v>3.74</v>
      </c>
      <c r="G4701" s="77" t="s">
        <v>67</v>
      </c>
      <c r="H4701" s="77" t="s">
        <v>67</v>
      </c>
      <c r="J4701" s="77">
        <f t="shared" si="182"/>
        <v>3.74</v>
      </c>
      <c r="K4701" s="103">
        <v>5.34</v>
      </c>
      <c r="L4701" s="104">
        <v>1.77</v>
      </c>
      <c r="M4701" s="105">
        <v>3.5</v>
      </c>
      <c r="N4701" s="76">
        <f t="shared" si="180"/>
        <v>5.3399999999999945</v>
      </c>
    </row>
    <row r="4702" spans="1:14" x14ac:dyDescent="0.25">
      <c r="A4702" s="100">
        <v>3658</v>
      </c>
      <c r="B4702" s="107">
        <v>37261</v>
      </c>
      <c r="C4702" s="121">
        <v>410.49</v>
      </c>
      <c r="D4702" s="122">
        <v>253.54</v>
      </c>
      <c r="E4702" s="122">
        <f t="shared" si="183"/>
        <v>35.116343490304708</v>
      </c>
      <c r="F4702" s="77">
        <v>3.42</v>
      </c>
      <c r="G4702" s="77" t="s">
        <v>67</v>
      </c>
      <c r="H4702" s="77" t="s">
        <v>67</v>
      </c>
      <c r="J4702" s="77">
        <f t="shared" si="182"/>
        <v>3.42</v>
      </c>
      <c r="K4702" s="103">
        <v>4.3899999999999997</v>
      </c>
      <c r="L4702" s="104">
        <v>1.31</v>
      </c>
      <c r="M4702" s="105">
        <v>0.9</v>
      </c>
      <c r="N4702" s="76">
        <f t="shared" si="180"/>
        <v>4.3899999999999988</v>
      </c>
    </row>
    <row r="4703" spans="1:14" x14ac:dyDescent="0.25">
      <c r="A4703" s="100">
        <v>3659</v>
      </c>
      <c r="B4703" s="107">
        <v>37262</v>
      </c>
      <c r="C4703" s="121">
        <v>410.58</v>
      </c>
      <c r="D4703" s="122">
        <v>254.51</v>
      </c>
      <c r="E4703" s="122">
        <f t="shared" si="183"/>
        <v>35.250692520775623</v>
      </c>
      <c r="F4703" s="77">
        <v>3.13</v>
      </c>
      <c r="G4703" s="77" t="s">
        <v>67</v>
      </c>
      <c r="H4703" s="77" t="s">
        <v>67</v>
      </c>
      <c r="J4703" s="77">
        <f t="shared" si="182"/>
        <v>3.13</v>
      </c>
      <c r="K4703" s="103">
        <v>3.45</v>
      </c>
      <c r="L4703" s="104">
        <v>1.48</v>
      </c>
      <c r="M4703" s="105" t="s">
        <v>67</v>
      </c>
      <c r="N4703" s="76">
        <f t="shared" si="180"/>
        <v>3.4500000000000215</v>
      </c>
    </row>
    <row r="4704" spans="1:14" x14ac:dyDescent="0.25">
      <c r="A4704" s="100">
        <v>3660</v>
      </c>
      <c r="B4704" s="107">
        <v>37263</v>
      </c>
      <c r="C4704" s="121">
        <v>410.61</v>
      </c>
      <c r="D4704" s="122">
        <v>254.83</v>
      </c>
      <c r="E4704" s="122">
        <f t="shared" si="183"/>
        <v>35.295013850415515</v>
      </c>
      <c r="F4704" s="77">
        <v>4.4800000000000004</v>
      </c>
      <c r="G4704" s="77" t="s">
        <v>67</v>
      </c>
      <c r="H4704" s="77" t="s">
        <v>67</v>
      </c>
      <c r="J4704" s="77">
        <f t="shared" si="182"/>
        <v>4.4800000000000004</v>
      </c>
      <c r="K4704" s="103">
        <v>4.78</v>
      </c>
      <c r="L4704" s="104">
        <v>2</v>
      </c>
      <c r="M4704" s="105" t="s">
        <v>67</v>
      </c>
      <c r="N4704" s="76">
        <f t="shared" si="180"/>
        <v>4.7499999999999822</v>
      </c>
    </row>
    <row r="4705" spans="1:14" x14ac:dyDescent="0.25">
      <c r="A4705" s="100">
        <v>3661</v>
      </c>
      <c r="B4705" s="107">
        <v>37264</v>
      </c>
      <c r="C4705" s="121">
        <v>410.64</v>
      </c>
      <c r="D4705" s="122">
        <v>255.1</v>
      </c>
      <c r="E4705" s="122">
        <f t="shared" si="183"/>
        <v>35.332409972299168</v>
      </c>
      <c r="F4705" s="77">
        <v>6.38</v>
      </c>
      <c r="G4705" s="77" t="s">
        <v>67</v>
      </c>
      <c r="H4705" s="77" t="s">
        <v>67</v>
      </c>
      <c r="J4705" s="77">
        <f t="shared" si="182"/>
        <v>6.38</v>
      </c>
      <c r="K4705" s="103">
        <v>4.7699999999999996</v>
      </c>
      <c r="L4705" s="104">
        <v>2.92</v>
      </c>
      <c r="M4705" s="105" t="s">
        <v>67</v>
      </c>
      <c r="N4705" s="76">
        <f t="shared" si="180"/>
        <v>4.7700000000000147</v>
      </c>
    </row>
    <row r="4706" spans="1:14" x14ac:dyDescent="0.25">
      <c r="A4706" s="100">
        <v>3662</v>
      </c>
      <c r="B4706" s="107">
        <v>37265</v>
      </c>
      <c r="C4706" s="121">
        <v>410.49</v>
      </c>
      <c r="D4706" s="122">
        <v>253.49</v>
      </c>
      <c r="E4706" s="122">
        <f t="shared" si="183"/>
        <v>35.109418282548475</v>
      </c>
      <c r="F4706" s="77">
        <v>3.96</v>
      </c>
      <c r="G4706" s="77" t="s">
        <v>67</v>
      </c>
      <c r="H4706" s="77" t="s">
        <v>67</v>
      </c>
      <c r="J4706" s="77">
        <f t="shared" si="182"/>
        <v>3.96</v>
      </c>
      <c r="K4706" s="103">
        <v>4.71</v>
      </c>
      <c r="L4706" s="104">
        <v>1.81</v>
      </c>
      <c r="M4706" s="105">
        <v>1</v>
      </c>
      <c r="N4706" s="76">
        <f t="shared" si="180"/>
        <v>4.7599999999999829</v>
      </c>
    </row>
    <row r="4707" spans="1:14" x14ac:dyDescent="0.25">
      <c r="A4707" s="100">
        <v>3663</v>
      </c>
      <c r="B4707" s="107">
        <v>37266</v>
      </c>
      <c r="C4707" s="121">
        <v>410.56</v>
      </c>
      <c r="D4707" s="122">
        <v>254.29</v>
      </c>
      <c r="E4707" s="122">
        <f t="shared" si="183"/>
        <v>35.220221606648202</v>
      </c>
      <c r="F4707" s="77">
        <v>3.42</v>
      </c>
      <c r="G4707" s="77" t="s">
        <v>67</v>
      </c>
      <c r="H4707" s="77" t="s">
        <v>67</v>
      </c>
      <c r="J4707" s="77">
        <f t="shared" si="182"/>
        <v>3.42</v>
      </c>
      <c r="K4707" s="103">
        <v>2.46</v>
      </c>
      <c r="L4707" s="104">
        <v>1.65</v>
      </c>
      <c r="M4707" s="105">
        <v>2.1</v>
      </c>
      <c r="N4707" s="76">
        <f t="shared" si="180"/>
        <v>2.4600000000000204</v>
      </c>
    </row>
    <row r="4708" spans="1:14" x14ac:dyDescent="0.25">
      <c r="A4708" s="100">
        <v>3664</v>
      </c>
      <c r="B4708" s="107">
        <v>37267</v>
      </c>
      <c r="C4708" s="121">
        <v>410.47</v>
      </c>
      <c r="D4708" s="122">
        <v>253.33</v>
      </c>
      <c r="E4708" s="122">
        <f t="shared" si="183"/>
        <v>35.087257617728532</v>
      </c>
      <c r="F4708" s="77">
        <v>3.88</v>
      </c>
      <c r="G4708" s="77" t="s">
        <v>67</v>
      </c>
      <c r="H4708" s="77" t="s">
        <v>67</v>
      </c>
      <c r="J4708" s="77">
        <f t="shared" si="182"/>
        <v>3.88</v>
      </c>
      <c r="K4708" s="103">
        <v>2.38</v>
      </c>
      <c r="L4708" s="104">
        <v>1.8</v>
      </c>
      <c r="M4708" s="105">
        <v>2.7</v>
      </c>
      <c r="N4708" s="76">
        <f t="shared" si="180"/>
        <v>2.38</v>
      </c>
    </row>
    <row r="4709" spans="1:14" x14ac:dyDescent="0.25">
      <c r="A4709" s="100">
        <v>3665</v>
      </c>
      <c r="B4709" s="107">
        <v>37268</v>
      </c>
      <c r="C4709" s="121">
        <v>410.33</v>
      </c>
      <c r="D4709" s="122">
        <v>251.83</v>
      </c>
      <c r="E4709" s="122">
        <f t="shared" si="183"/>
        <v>34.87950138504155</v>
      </c>
      <c r="F4709" s="77">
        <v>1.98</v>
      </c>
      <c r="G4709" s="77" t="s">
        <v>67</v>
      </c>
      <c r="H4709" s="77" t="s">
        <v>67</v>
      </c>
      <c r="J4709" s="77">
        <f t="shared" si="182"/>
        <v>1.98</v>
      </c>
      <c r="K4709" s="103">
        <v>3.05</v>
      </c>
      <c r="L4709" s="104">
        <v>0.86</v>
      </c>
      <c r="M4709" s="105" t="s">
        <v>67</v>
      </c>
      <c r="N4709" s="76">
        <f t="shared" si="180"/>
        <v>3.0499999999999932</v>
      </c>
    </row>
    <row r="4710" spans="1:14" x14ac:dyDescent="0.25">
      <c r="A4710" s="100">
        <v>3666</v>
      </c>
      <c r="B4710" s="107">
        <v>37269</v>
      </c>
      <c r="C4710" s="121">
        <v>410.43</v>
      </c>
      <c r="D4710" s="122">
        <v>252.9</v>
      </c>
      <c r="E4710" s="122">
        <f t="shared" si="183"/>
        <v>35.02770083102493</v>
      </c>
      <c r="F4710" s="77">
        <v>2.15</v>
      </c>
      <c r="G4710" s="77" t="s">
        <v>67</v>
      </c>
      <c r="H4710" s="77" t="s">
        <v>67</v>
      </c>
      <c r="J4710" s="77">
        <f t="shared" si="182"/>
        <v>2.15</v>
      </c>
      <c r="K4710" s="103">
        <v>2.15</v>
      </c>
      <c r="L4710" s="104">
        <v>0.97</v>
      </c>
      <c r="M4710" s="105" t="s">
        <v>67</v>
      </c>
      <c r="N4710" s="76">
        <f t="shared" si="180"/>
        <v>2.15</v>
      </c>
    </row>
    <row r="4711" spans="1:14" x14ac:dyDescent="0.25">
      <c r="A4711" s="100">
        <v>3667</v>
      </c>
      <c r="B4711" s="107">
        <v>37270</v>
      </c>
      <c r="C4711" s="121">
        <v>410.43</v>
      </c>
      <c r="D4711" s="122">
        <v>252.9</v>
      </c>
      <c r="E4711" s="122">
        <f t="shared" si="183"/>
        <v>35.02770083102493</v>
      </c>
      <c r="F4711" s="77">
        <v>2.44</v>
      </c>
      <c r="G4711" s="77" t="s">
        <v>67</v>
      </c>
      <c r="H4711" s="77" t="s">
        <v>67</v>
      </c>
      <c r="J4711" s="77">
        <f t="shared" si="182"/>
        <v>2.44</v>
      </c>
      <c r="K4711" s="103">
        <v>0.94</v>
      </c>
      <c r="L4711" s="104">
        <v>1.08</v>
      </c>
      <c r="M4711" s="105" t="s">
        <v>67</v>
      </c>
      <c r="N4711" s="76">
        <f t="shared" si="180"/>
        <v>0.94</v>
      </c>
    </row>
    <row r="4712" spans="1:14" x14ac:dyDescent="0.25">
      <c r="A4712" s="100">
        <v>3668</v>
      </c>
      <c r="B4712" s="107">
        <v>37271</v>
      </c>
      <c r="C4712" s="121">
        <v>410.29</v>
      </c>
      <c r="D4712" s="122">
        <v>251.4</v>
      </c>
      <c r="E4712" s="122">
        <f t="shared" si="183"/>
        <v>34.819944598337948</v>
      </c>
      <c r="F4712" s="77">
        <v>1.29</v>
      </c>
      <c r="G4712" s="77" t="s">
        <v>67</v>
      </c>
      <c r="H4712" s="77" t="s">
        <v>67</v>
      </c>
      <c r="J4712" s="77">
        <f t="shared" si="182"/>
        <v>1.29</v>
      </c>
      <c r="K4712" s="103">
        <v>2.82</v>
      </c>
      <c r="L4712" s="104">
        <v>1.29</v>
      </c>
      <c r="M4712" s="105" t="s">
        <v>67</v>
      </c>
      <c r="N4712" s="76">
        <f t="shared" si="180"/>
        <v>-0.30999999999999428</v>
      </c>
    </row>
    <row r="4713" spans="1:14" x14ac:dyDescent="0.25">
      <c r="A4713" s="100">
        <v>3669</v>
      </c>
      <c r="B4713" s="107">
        <v>37272</v>
      </c>
      <c r="C4713" s="121">
        <v>410.14</v>
      </c>
      <c r="D4713" s="122">
        <v>249.8</v>
      </c>
      <c r="E4713" s="122">
        <f t="shared" si="183"/>
        <v>34.598337950138507</v>
      </c>
      <c r="F4713" s="77">
        <v>2.34</v>
      </c>
      <c r="G4713" s="77" t="s">
        <v>67</v>
      </c>
      <c r="H4713" s="77" t="s">
        <v>67</v>
      </c>
      <c r="J4713" s="77">
        <f t="shared" si="182"/>
        <v>2.34</v>
      </c>
      <c r="K4713" s="103">
        <v>2.34</v>
      </c>
      <c r="L4713" s="104">
        <v>1.04</v>
      </c>
      <c r="M4713" s="105" t="s">
        <v>67</v>
      </c>
      <c r="N4713" s="76">
        <f t="shared" si="180"/>
        <v>1.2699999999999783</v>
      </c>
    </row>
    <row r="4714" spans="1:14" x14ac:dyDescent="0.25">
      <c r="A4714" s="100">
        <v>3670</v>
      </c>
      <c r="B4714" s="107">
        <v>37273</v>
      </c>
      <c r="C4714" s="121">
        <v>410.04</v>
      </c>
      <c r="D4714" s="122">
        <v>248.73</v>
      </c>
      <c r="E4714" s="122">
        <f t="shared" si="183"/>
        <v>34.450138504155127</v>
      </c>
      <c r="F4714" s="77">
        <v>2.17</v>
      </c>
      <c r="G4714" s="77" t="s">
        <v>67</v>
      </c>
      <c r="H4714" s="77" t="s">
        <v>67</v>
      </c>
      <c r="J4714" s="77">
        <f t="shared" si="182"/>
        <v>2.17</v>
      </c>
      <c r="K4714" s="103">
        <v>1.1200000000000001</v>
      </c>
      <c r="L4714" s="104">
        <v>0.98</v>
      </c>
      <c r="M4714" s="105" t="s">
        <v>67</v>
      </c>
      <c r="N4714" s="76">
        <f t="shared" si="180"/>
        <v>1.120000000000017</v>
      </c>
    </row>
    <row r="4715" spans="1:14" x14ac:dyDescent="0.25">
      <c r="A4715" s="100">
        <v>3671</v>
      </c>
      <c r="B4715" s="107">
        <v>37274</v>
      </c>
      <c r="C4715" s="121">
        <v>409.94</v>
      </c>
      <c r="D4715" s="122">
        <v>247.68</v>
      </c>
      <c r="E4715" s="122">
        <f t="shared" si="183"/>
        <v>34.304709141274238</v>
      </c>
      <c r="F4715" s="77">
        <v>2.36</v>
      </c>
      <c r="G4715" s="77" t="s">
        <v>67</v>
      </c>
      <c r="H4715" s="77" t="s">
        <v>67</v>
      </c>
      <c r="J4715" s="77">
        <f t="shared" si="182"/>
        <v>2.36</v>
      </c>
      <c r="K4715" s="103">
        <v>1.22</v>
      </c>
      <c r="L4715" s="104">
        <v>1.05</v>
      </c>
      <c r="M4715" s="105" t="s">
        <v>67</v>
      </c>
      <c r="N4715" s="76">
        <f t="shared" si="180"/>
        <v>1.2099999999999942</v>
      </c>
    </row>
    <row r="4716" spans="1:14" x14ac:dyDescent="0.25">
      <c r="A4716" s="100">
        <v>3672</v>
      </c>
      <c r="B4716" s="107">
        <v>37275</v>
      </c>
      <c r="C4716" s="121">
        <v>409.83</v>
      </c>
      <c r="D4716" s="122">
        <v>246.53</v>
      </c>
      <c r="E4716" s="122">
        <f t="shared" si="183"/>
        <v>34.145429362880883</v>
      </c>
      <c r="F4716" s="77">
        <v>2.2599999999999998</v>
      </c>
      <c r="G4716" s="77" t="s">
        <v>67</v>
      </c>
      <c r="H4716" s="77" t="s">
        <v>67</v>
      </c>
      <c r="J4716" s="77">
        <f t="shared" si="182"/>
        <v>2.2599999999999998</v>
      </c>
      <c r="K4716" s="103">
        <v>1.53</v>
      </c>
      <c r="L4716" s="104">
        <v>0.97</v>
      </c>
      <c r="M4716" s="105" t="s">
        <v>67</v>
      </c>
      <c r="N4716" s="76">
        <f t="shared" si="180"/>
        <v>1.53000000000001</v>
      </c>
    </row>
    <row r="4717" spans="1:14" x14ac:dyDescent="0.25">
      <c r="A4717" s="100">
        <v>3673</v>
      </c>
      <c r="B4717" s="107">
        <v>37276</v>
      </c>
      <c r="C4717" s="121">
        <v>409.76</v>
      </c>
      <c r="D4717" s="122">
        <v>245.8</v>
      </c>
      <c r="E4717" s="122">
        <f t="shared" si="183"/>
        <v>34.044321329639892</v>
      </c>
      <c r="F4717" s="77">
        <v>2.25</v>
      </c>
      <c r="G4717" s="77" t="s">
        <v>67</v>
      </c>
      <c r="H4717" s="77" t="s">
        <v>67</v>
      </c>
      <c r="J4717" s="77">
        <f t="shared" si="182"/>
        <v>2.25</v>
      </c>
      <c r="K4717" s="103">
        <v>1.31</v>
      </c>
      <c r="L4717" s="104">
        <v>1</v>
      </c>
      <c r="M4717" s="105" t="s">
        <v>67</v>
      </c>
      <c r="N4717" s="76">
        <f t="shared" si="180"/>
        <v>1.3199999999999932</v>
      </c>
    </row>
    <row r="4718" spans="1:14" x14ac:dyDescent="0.25">
      <c r="A4718" s="100">
        <v>3674</v>
      </c>
      <c r="B4718" s="107">
        <v>37277</v>
      </c>
      <c r="C4718" s="121">
        <v>409.67</v>
      </c>
      <c r="D4718" s="122">
        <v>244.87</v>
      </c>
      <c r="E4718" s="122">
        <f t="shared" si="183"/>
        <v>33.915512465373958</v>
      </c>
      <c r="F4718" s="77">
        <v>3.07</v>
      </c>
      <c r="G4718" s="77" t="s">
        <v>67</v>
      </c>
      <c r="H4718" s="77" t="s">
        <v>67</v>
      </c>
      <c r="J4718" s="77">
        <f t="shared" si="182"/>
        <v>3.07</v>
      </c>
      <c r="K4718" s="103">
        <v>1.72</v>
      </c>
      <c r="L4718" s="104">
        <v>1.35</v>
      </c>
      <c r="M4718" s="105" t="s">
        <v>67</v>
      </c>
      <c r="N4718" s="76">
        <f t="shared" si="180"/>
        <v>1.7200000000000055</v>
      </c>
    </row>
    <row r="4719" spans="1:14" x14ac:dyDescent="0.25">
      <c r="A4719" s="100">
        <v>3675</v>
      </c>
      <c r="B4719" s="107">
        <v>37278</v>
      </c>
      <c r="C4719" s="121">
        <v>409.54</v>
      </c>
      <c r="D4719" s="122">
        <v>243.52</v>
      </c>
      <c r="E4719" s="122">
        <f t="shared" si="183"/>
        <v>33.72853185595568</v>
      </c>
      <c r="F4719" s="77">
        <v>2.17</v>
      </c>
      <c r="G4719" s="77" t="s">
        <v>67</v>
      </c>
      <c r="H4719" s="77" t="s">
        <v>67</v>
      </c>
      <c r="J4719" s="77">
        <f t="shared" si="182"/>
        <v>2.17</v>
      </c>
      <c r="K4719" s="103">
        <v>0.4</v>
      </c>
      <c r="L4719" s="104">
        <v>1.05</v>
      </c>
      <c r="M4719" s="105" t="s">
        <v>67</v>
      </c>
      <c r="N4719" s="76">
        <f t="shared" si="180"/>
        <v>0.3999999999999897</v>
      </c>
    </row>
    <row r="4720" spans="1:14" x14ac:dyDescent="0.25">
      <c r="A4720" s="100">
        <v>3676</v>
      </c>
      <c r="B4720" s="107">
        <v>37279</v>
      </c>
      <c r="C4720" s="121">
        <v>409.37</v>
      </c>
      <c r="D4720" s="122">
        <v>241.75</v>
      </c>
      <c r="E4720" s="122">
        <f t="shared" si="183"/>
        <v>33.483379501385038</v>
      </c>
      <c r="F4720" s="77">
        <v>3.46</v>
      </c>
      <c r="G4720" s="77" t="s">
        <v>67</v>
      </c>
      <c r="H4720" s="77" t="s">
        <v>67</v>
      </c>
      <c r="J4720" s="77">
        <f t="shared" si="182"/>
        <v>3.46</v>
      </c>
      <c r="K4720" s="103">
        <v>0.13</v>
      </c>
      <c r="L4720" s="104">
        <v>1.65</v>
      </c>
      <c r="M4720" s="105" t="s">
        <v>67</v>
      </c>
      <c r="N4720" s="76">
        <f t="shared" si="180"/>
        <v>0.12999999999998746</v>
      </c>
    </row>
    <row r="4721" spans="1:14" x14ac:dyDescent="0.25">
      <c r="A4721" s="100">
        <v>3677</v>
      </c>
      <c r="B4721" s="107">
        <v>37280</v>
      </c>
      <c r="C4721" s="121">
        <v>408.97</v>
      </c>
      <c r="D4721" s="122">
        <v>238.42</v>
      </c>
      <c r="E4721" s="122">
        <f t="shared" si="183"/>
        <v>33.022160664819943</v>
      </c>
      <c r="F4721" s="77">
        <v>3.62</v>
      </c>
      <c r="G4721" s="77" t="s">
        <v>67</v>
      </c>
      <c r="H4721" s="77" t="s">
        <v>67</v>
      </c>
      <c r="J4721" s="77">
        <f t="shared" si="182"/>
        <v>3.62</v>
      </c>
      <c r="K4721" s="103">
        <v>0.3</v>
      </c>
      <c r="L4721" s="104">
        <v>1.66</v>
      </c>
      <c r="M4721" s="105" t="s">
        <v>67</v>
      </c>
      <c r="N4721" s="76">
        <f t="shared" si="180"/>
        <v>0.30000000000000693</v>
      </c>
    </row>
    <row r="4722" spans="1:14" x14ac:dyDescent="0.25">
      <c r="A4722" s="100">
        <v>3678</v>
      </c>
      <c r="B4722" s="107">
        <v>37281</v>
      </c>
      <c r="C4722" s="121">
        <v>408.72</v>
      </c>
      <c r="D4722" s="122">
        <v>235.1</v>
      </c>
      <c r="E4722" s="122">
        <f t="shared" si="183"/>
        <v>32.562326869806093</v>
      </c>
      <c r="F4722" s="77">
        <v>3.45</v>
      </c>
      <c r="G4722" s="77" t="s">
        <v>67</v>
      </c>
      <c r="H4722" s="77" t="s">
        <v>67</v>
      </c>
      <c r="J4722" s="77">
        <f t="shared" si="182"/>
        <v>3.45</v>
      </c>
      <c r="K4722" s="103">
        <v>0.15</v>
      </c>
      <c r="L4722" s="104">
        <v>1.59</v>
      </c>
      <c r="M4722" s="105" t="s">
        <v>67</v>
      </c>
      <c r="N4722" s="76">
        <f t="shared" si="180"/>
        <v>4.9999999999994493E-2</v>
      </c>
    </row>
    <row r="4723" spans="1:14" x14ac:dyDescent="0.25">
      <c r="A4723" s="100">
        <v>3679</v>
      </c>
      <c r="B4723" s="107">
        <v>37282</v>
      </c>
      <c r="C4723" s="121">
        <v>408.39</v>
      </c>
      <c r="D4723" s="122">
        <v>231.7</v>
      </c>
      <c r="E4723" s="122">
        <f t="shared" si="183"/>
        <v>32.091412742382268</v>
      </c>
      <c r="F4723" s="77">
        <v>2.2799999999999998</v>
      </c>
      <c r="G4723" s="77" t="s">
        <v>67</v>
      </c>
      <c r="H4723" s="77" t="s">
        <v>67</v>
      </c>
      <c r="J4723" s="77">
        <f t="shared" si="182"/>
        <v>2.2799999999999998</v>
      </c>
      <c r="K4723" s="103">
        <v>0.57999999999999996</v>
      </c>
      <c r="L4723" s="104">
        <v>1.02</v>
      </c>
      <c r="M4723" s="105" t="s">
        <v>67</v>
      </c>
      <c r="N4723" s="76">
        <f t="shared" si="180"/>
        <v>0.58000000000001117</v>
      </c>
    </row>
    <row r="4724" spans="1:14" x14ac:dyDescent="0.25">
      <c r="A4724" s="100">
        <v>3680</v>
      </c>
      <c r="B4724" s="107">
        <v>37283</v>
      </c>
      <c r="C4724" s="121">
        <v>408.22</v>
      </c>
      <c r="D4724" s="122">
        <v>230</v>
      </c>
      <c r="E4724" s="122">
        <f t="shared" si="183"/>
        <v>31.855955678670362</v>
      </c>
      <c r="F4724" s="77">
        <v>2.0299999999999998</v>
      </c>
      <c r="G4724" s="77" t="s">
        <v>67</v>
      </c>
      <c r="H4724" s="77" t="s">
        <v>67</v>
      </c>
      <c r="J4724" s="77">
        <f t="shared" si="182"/>
        <v>2.0299999999999998</v>
      </c>
      <c r="K4724" s="103">
        <v>0.38</v>
      </c>
      <c r="L4724" s="104">
        <v>0.92</v>
      </c>
      <c r="M4724" s="105" t="s">
        <v>67</v>
      </c>
      <c r="N4724" s="76">
        <f t="shared" si="180"/>
        <v>0.37999999999999412</v>
      </c>
    </row>
    <row r="4725" spans="1:14" x14ac:dyDescent="0.25">
      <c r="A4725" s="100">
        <v>3681</v>
      </c>
      <c r="B4725" s="107">
        <v>37284</v>
      </c>
      <c r="C4725" s="121">
        <v>408.05</v>
      </c>
      <c r="D4725" s="122">
        <v>228.35</v>
      </c>
      <c r="E4725" s="122">
        <f t="shared" si="183"/>
        <v>31.627423822714679</v>
      </c>
      <c r="F4725" s="77">
        <v>0.44</v>
      </c>
      <c r="G4725" s="77" t="s">
        <v>67</v>
      </c>
      <c r="H4725" s="77" t="s">
        <v>67</v>
      </c>
      <c r="J4725" s="77">
        <f t="shared" si="182"/>
        <v>0.44</v>
      </c>
      <c r="K4725" s="103">
        <v>0.53</v>
      </c>
      <c r="L4725" s="104">
        <v>0.18</v>
      </c>
      <c r="M4725" s="105" t="s">
        <v>67</v>
      </c>
      <c r="N4725" s="76">
        <f t="shared" si="180"/>
        <v>0.53000000000000336</v>
      </c>
    </row>
    <row r="4726" spans="1:14" x14ac:dyDescent="0.25">
      <c r="A4726" s="100">
        <v>3682</v>
      </c>
      <c r="B4726" s="107">
        <v>37285</v>
      </c>
      <c r="C4726" s="121">
        <v>408.06</v>
      </c>
      <c r="D4726" s="122">
        <v>228.44</v>
      </c>
      <c r="E4726" s="122">
        <f t="shared" si="183"/>
        <v>31.639889196675902</v>
      </c>
      <c r="F4726" s="77">
        <v>3.21</v>
      </c>
      <c r="G4726" s="77" t="s">
        <v>67</v>
      </c>
      <c r="H4726" s="77" t="s">
        <v>67</v>
      </c>
      <c r="J4726" s="77">
        <f t="shared" si="182"/>
        <v>3.21</v>
      </c>
      <c r="K4726" s="103">
        <v>0.03</v>
      </c>
      <c r="L4726" s="104">
        <v>1.49</v>
      </c>
      <c r="M4726" s="105" t="s">
        <v>67</v>
      </c>
      <c r="N4726" s="76">
        <f t="shared" si="180"/>
        <v>-3.000000000000913E-2</v>
      </c>
    </row>
    <row r="4727" spans="1:14" x14ac:dyDescent="0.25">
      <c r="A4727" s="100">
        <v>3683</v>
      </c>
      <c r="B4727" s="107">
        <v>37286</v>
      </c>
      <c r="C4727" s="121">
        <v>407.73</v>
      </c>
      <c r="D4727" s="122">
        <v>225.2</v>
      </c>
      <c r="E4727" s="122">
        <f t="shared" si="183"/>
        <v>31.191135734072024</v>
      </c>
      <c r="F4727" s="77">
        <v>3.28</v>
      </c>
      <c r="G4727" s="77" t="s">
        <v>67</v>
      </c>
      <c r="H4727" s="77" t="s">
        <v>67</v>
      </c>
      <c r="J4727" s="77">
        <f t="shared" si="182"/>
        <v>3.28</v>
      </c>
      <c r="K4727" s="103">
        <v>0.08</v>
      </c>
      <c r="L4727" s="104">
        <v>1.46</v>
      </c>
      <c r="M4727" s="105" t="s">
        <v>67</v>
      </c>
      <c r="N4727" s="76">
        <f t="shared" si="180"/>
        <v>0.16000000000002368</v>
      </c>
    </row>
    <row r="4728" spans="1:14" x14ac:dyDescent="0.25">
      <c r="A4728" s="100">
        <v>3684</v>
      </c>
      <c r="B4728" s="107">
        <v>37287</v>
      </c>
      <c r="C4728" s="121">
        <v>407.4</v>
      </c>
      <c r="D4728" s="122">
        <v>222.08</v>
      </c>
      <c r="E4728" s="122">
        <f t="shared" si="183"/>
        <v>30.759002770083104</v>
      </c>
      <c r="F4728" s="77">
        <v>2.34</v>
      </c>
      <c r="G4728" s="77" t="s">
        <v>67</v>
      </c>
      <c r="H4728" s="77" t="s">
        <v>67</v>
      </c>
      <c r="J4728" s="77">
        <f t="shared" si="182"/>
        <v>2.34</v>
      </c>
      <c r="K4728" s="103">
        <v>1.47</v>
      </c>
      <c r="L4728" s="104">
        <v>1.46</v>
      </c>
      <c r="M4728" s="105">
        <v>21.2</v>
      </c>
      <c r="N4728" s="76">
        <f t="shared" si="180"/>
        <v>1.4499999999999851</v>
      </c>
    </row>
    <row r="4729" spans="1:14" x14ac:dyDescent="0.25">
      <c r="A4729" s="100">
        <v>3685</v>
      </c>
      <c r="B4729" s="107">
        <v>37288</v>
      </c>
      <c r="C4729" s="121">
        <v>407.31</v>
      </c>
      <c r="D4729" s="122">
        <v>221.19</v>
      </c>
      <c r="E4729" s="122">
        <f t="shared" si="183"/>
        <v>30.63573407202216</v>
      </c>
      <c r="F4729" s="77">
        <v>3.34</v>
      </c>
      <c r="G4729" s="77" t="s">
        <v>67</v>
      </c>
      <c r="H4729" s="77" t="s">
        <v>67</v>
      </c>
      <c r="J4729" s="77">
        <f t="shared" si="182"/>
        <v>3.34</v>
      </c>
      <c r="K4729" s="103">
        <v>3.25</v>
      </c>
      <c r="L4729" s="104">
        <v>1.55</v>
      </c>
      <c r="M4729" s="105">
        <v>11.3</v>
      </c>
      <c r="N4729" s="76">
        <f t="shared" si="180"/>
        <v>3.2499999999999964</v>
      </c>
    </row>
    <row r="4730" spans="1:14" x14ac:dyDescent="0.25">
      <c r="A4730" s="100">
        <v>3686</v>
      </c>
      <c r="B4730" s="107">
        <v>37289</v>
      </c>
      <c r="C4730" s="121">
        <v>407.3</v>
      </c>
      <c r="D4730" s="122">
        <v>221.1</v>
      </c>
      <c r="E4730" s="122">
        <f t="shared" si="183"/>
        <v>30.62326869806094</v>
      </c>
      <c r="F4730" s="77">
        <v>2.65</v>
      </c>
      <c r="G4730" s="77" t="s">
        <v>67</v>
      </c>
      <c r="H4730" s="77" t="s">
        <v>67</v>
      </c>
      <c r="J4730" s="77">
        <f t="shared" si="182"/>
        <v>2.65</v>
      </c>
      <c r="K4730" s="103">
        <v>1.47</v>
      </c>
      <c r="L4730" s="104">
        <v>1.2</v>
      </c>
      <c r="M4730" s="105">
        <v>3.1</v>
      </c>
      <c r="N4730" s="76">
        <f t="shared" si="180"/>
        <v>1.4699999999999931</v>
      </c>
    </row>
    <row r="4731" spans="1:14" x14ac:dyDescent="0.25">
      <c r="A4731" s="100">
        <v>3687</v>
      </c>
      <c r="B4731" s="107">
        <v>37290</v>
      </c>
      <c r="C4731" s="121">
        <v>407.18</v>
      </c>
      <c r="D4731" s="122">
        <v>219.92</v>
      </c>
      <c r="E4731" s="122">
        <f t="shared" si="183"/>
        <v>30.459833795013846</v>
      </c>
      <c r="F4731" s="77">
        <v>2.3199999999999998</v>
      </c>
      <c r="G4731" s="77" t="s">
        <v>67</v>
      </c>
      <c r="H4731" s="77" t="s">
        <v>67</v>
      </c>
      <c r="J4731" s="77">
        <f t="shared" si="182"/>
        <v>2.3199999999999998</v>
      </c>
      <c r="K4731" s="103">
        <v>0.79</v>
      </c>
      <c r="L4731" s="104">
        <v>1.52</v>
      </c>
      <c r="M4731" s="105" t="s">
        <v>67</v>
      </c>
      <c r="N4731" s="76">
        <f t="shared" si="180"/>
        <v>-0.2100000000000013</v>
      </c>
    </row>
    <row r="4732" spans="1:14" x14ac:dyDescent="0.25">
      <c r="A4732" s="100">
        <v>3688</v>
      </c>
      <c r="B4732" s="107">
        <v>37291</v>
      </c>
      <c r="C4732" s="121">
        <v>406.91</v>
      </c>
      <c r="D4732" s="122">
        <v>217.39</v>
      </c>
      <c r="E4732" s="122">
        <f t="shared" si="183"/>
        <v>30.109418282548472</v>
      </c>
      <c r="F4732" s="77">
        <v>2.5</v>
      </c>
      <c r="G4732" s="77" t="s">
        <v>67</v>
      </c>
      <c r="H4732" s="77" t="s">
        <v>67</v>
      </c>
      <c r="J4732" s="77">
        <f t="shared" si="182"/>
        <v>2.5</v>
      </c>
      <c r="K4732" s="103">
        <v>2.23</v>
      </c>
      <c r="L4732" s="104">
        <v>1.1200000000000001</v>
      </c>
      <c r="M4732" s="105">
        <v>26.1</v>
      </c>
      <c r="N4732" s="76">
        <f t="shared" si="180"/>
        <v>2.2300000000000182</v>
      </c>
    </row>
    <row r="4733" spans="1:14" x14ac:dyDescent="0.25">
      <c r="A4733" s="100">
        <v>3689</v>
      </c>
      <c r="B4733" s="107">
        <v>37292</v>
      </c>
      <c r="C4733" s="121">
        <v>406.88</v>
      </c>
      <c r="D4733" s="122">
        <v>217.12</v>
      </c>
      <c r="E4733" s="122">
        <f t="shared" si="183"/>
        <v>30.072022160664819</v>
      </c>
      <c r="F4733" s="77">
        <v>4.32</v>
      </c>
      <c r="G4733" s="77" t="s">
        <v>67</v>
      </c>
      <c r="H4733" s="77" t="s">
        <v>67</v>
      </c>
      <c r="J4733" s="77">
        <f t="shared" si="182"/>
        <v>4.32</v>
      </c>
      <c r="K4733" s="103">
        <v>1.43</v>
      </c>
      <c r="L4733" s="104">
        <v>1.97</v>
      </c>
      <c r="M4733" s="105">
        <v>15</v>
      </c>
      <c r="N4733" s="76">
        <f t="shared" si="180"/>
        <v>1.4299999999999855</v>
      </c>
    </row>
    <row r="4734" spans="1:14" x14ac:dyDescent="0.25">
      <c r="A4734" s="100">
        <v>3690</v>
      </c>
      <c r="B4734" s="107">
        <v>37293</v>
      </c>
      <c r="C4734" s="121">
        <v>406.57</v>
      </c>
      <c r="D4734" s="122">
        <v>214.23</v>
      </c>
      <c r="E4734" s="122">
        <f t="shared" si="183"/>
        <v>29.671745152354568</v>
      </c>
      <c r="F4734" s="77">
        <v>4.25</v>
      </c>
      <c r="G4734" s="77" t="s">
        <v>67</v>
      </c>
      <c r="H4734" s="77" t="s">
        <v>67</v>
      </c>
      <c r="J4734" s="77">
        <f t="shared" si="182"/>
        <v>4.25</v>
      </c>
      <c r="K4734" s="103">
        <v>0.28000000000000003</v>
      </c>
      <c r="L4734" s="104">
        <v>1.88</v>
      </c>
      <c r="M4734" s="105" t="s">
        <v>67</v>
      </c>
      <c r="N4734" s="76">
        <f t="shared" si="180"/>
        <v>0.31000000000000227</v>
      </c>
    </row>
    <row r="4735" spans="1:14" x14ac:dyDescent="0.25">
      <c r="A4735" s="100">
        <v>3691</v>
      </c>
      <c r="B4735" s="107">
        <v>37294</v>
      </c>
      <c r="C4735" s="121">
        <v>406.14</v>
      </c>
      <c r="D4735" s="122">
        <v>210.29</v>
      </c>
      <c r="E4735" s="122">
        <f t="shared" si="183"/>
        <v>29.126038781163434</v>
      </c>
      <c r="F4735" s="77">
        <v>4.41</v>
      </c>
      <c r="G4735" s="77" t="s">
        <v>67</v>
      </c>
      <c r="H4735" s="77" t="s">
        <v>67</v>
      </c>
      <c r="J4735" s="77">
        <f t="shared" si="182"/>
        <v>4.41</v>
      </c>
      <c r="K4735" s="103">
        <v>0.36</v>
      </c>
      <c r="L4735" s="104">
        <v>1.92</v>
      </c>
      <c r="M4735" s="105" t="s">
        <v>67</v>
      </c>
      <c r="N4735" s="76">
        <f t="shared" si="180"/>
        <v>0.3600000000000172</v>
      </c>
    </row>
    <row r="4736" spans="1:14" x14ac:dyDescent="0.25">
      <c r="A4736" s="100">
        <v>3692</v>
      </c>
      <c r="B4736" s="107">
        <v>37295</v>
      </c>
      <c r="C4736" s="121">
        <v>405.69</v>
      </c>
      <c r="D4736" s="122">
        <v>206.24</v>
      </c>
      <c r="E4736" s="122">
        <f t="shared" si="183"/>
        <v>28.565096952908586</v>
      </c>
      <c r="F4736" s="77">
        <v>2.65</v>
      </c>
      <c r="G4736" s="77" t="s">
        <v>67</v>
      </c>
      <c r="H4736" s="77" t="s">
        <v>67</v>
      </c>
      <c r="J4736" s="77">
        <f t="shared" si="182"/>
        <v>2.65</v>
      </c>
      <c r="K4736" s="103">
        <v>0.25</v>
      </c>
      <c r="L4736" s="104">
        <v>1.25</v>
      </c>
      <c r="M4736" s="105" t="s">
        <v>67</v>
      </c>
      <c r="N4736" s="76">
        <f t="shared" si="180"/>
        <v>0.24999999999999423</v>
      </c>
    </row>
    <row r="4737" spans="1:14" x14ac:dyDescent="0.25">
      <c r="A4737" s="100">
        <v>3693</v>
      </c>
      <c r="B4737" s="107">
        <v>37296</v>
      </c>
      <c r="C4737" s="121">
        <v>405.42</v>
      </c>
      <c r="D4737" s="122">
        <v>203.84</v>
      </c>
      <c r="E4737" s="122">
        <f t="shared" si="183"/>
        <v>28.232686980609419</v>
      </c>
      <c r="F4737" s="77">
        <v>2.52</v>
      </c>
      <c r="G4737" s="77" t="s">
        <v>67</v>
      </c>
      <c r="H4737" s="77" t="s">
        <v>67</v>
      </c>
      <c r="J4737" s="77">
        <f t="shared" si="182"/>
        <v>2.52</v>
      </c>
      <c r="K4737" s="103">
        <v>0.47</v>
      </c>
      <c r="L4737" s="104">
        <v>1.1299999999999999</v>
      </c>
      <c r="M4737" s="105" t="s">
        <v>67</v>
      </c>
      <c r="N4737" s="76">
        <f t="shared" si="180"/>
        <v>0.46999999999998865</v>
      </c>
    </row>
    <row r="4738" spans="1:14" x14ac:dyDescent="0.25">
      <c r="A4738" s="100">
        <v>3694</v>
      </c>
      <c r="B4738" s="107">
        <v>37297</v>
      </c>
      <c r="C4738" s="121">
        <v>405.19</v>
      </c>
      <c r="D4738" s="122">
        <v>201.79</v>
      </c>
      <c r="E4738" s="122">
        <f t="shared" si="183"/>
        <v>27.948753462603875</v>
      </c>
      <c r="F4738" s="77">
        <v>2.38</v>
      </c>
      <c r="G4738" s="77" t="s">
        <v>67</v>
      </c>
      <c r="H4738" s="77" t="s">
        <v>67</v>
      </c>
      <c r="J4738" s="77">
        <f t="shared" si="182"/>
        <v>2.38</v>
      </c>
      <c r="K4738" s="103">
        <v>1.1299999999999999</v>
      </c>
      <c r="L4738" s="104">
        <v>1.02</v>
      </c>
      <c r="M4738" s="105">
        <v>4.9000000000000004</v>
      </c>
      <c r="N4738" s="76">
        <f t="shared" si="180"/>
        <v>1.1400000000000192</v>
      </c>
    </row>
    <row r="4739" spans="1:14" x14ac:dyDescent="0.25">
      <c r="A4739" s="100">
        <v>3695</v>
      </c>
      <c r="B4739" s="107">
        <v>37298</v>
      </c>
      <c r="C4739" s="121">
        <v>405.05</v>
      </c>
      <c r="D4739" s="122">
        <v>200.55</v>
      </c>
      <c r="E4739" s="122">
        <f t="shared" si="183"/>
        <v>27.777008310249307</v>
      </c>
      <c r="F4739" s="77">
        <v>3.06</v>
      </c>
      <c r="G4739" s="77" t="s">
        <v>67</v>
      </c>
      <c r="H4739" s="77" t="s">
        <v>67</v>
      </c>
      <c r="J4739" s="77">
        <f t="shared" si="182"/>
        <v>3.06</v>
      </c>
      <c r="K4739" s="103">
        <v>1.69</v>
      </c>
      <c r="L4739" s="104">
        <v>1.36</v>
      </c>
      <c r="M4739" s="105">
        <v>7.2</v>
      </c>
      <c r="N4739" s="76">
        <f t="shared" si="180"/>
        <v>1.6899999999999955</v>
      </c>
    </row>
    <row r="4740" spans="1:14" x14ac:dyDescent="0.25">
      <c r="A4740" s="100">
        <v>3696</v>
      </c>
      <c r="B4740" s="107">
        <v>37299</v>
      </c>
      <c r="C4740" s="121">
        <v>404.89</v>
      </c>
      <c r="D4740" s="122">
        <v>199.18</v>
      </c>
      <c r="E4740" s="122">
        <f t="shared" si="183"/>
        <v>27.587257617728532</v>
      </c>
      <c r="F4740" s="77">
        <v>3.69</v>
      </c>
      <c r="G4740" s="77" t="s">
        <v>67</v>
      </c>
      <c r="H4740" s="77" t="s">
        <v>67</v>
      </c>
      <c r="J4740" s="77">
        <f t="shared" si="182"/>
        <v>3.69</v>
      </c>
      <c r="K4740" s="103">
        <v>1.0900000000000001</v>
      </c>
      <c r="L4740" s="104">
        <v>1.67</v>
      </c>
      <c r="M4740" s="105" t="s">
        <v>67</v>
      </c>
      <c r="N4740" s="76">
        <f t="shared" si="180"/>
        <v>1.0799999999999863</v>
      </c>
    </row>
    <row r="4741" spans="1:14" x14ac:dyDescent="0.25">
      <c r="A4741" s="100">
        <v>3697</v>
      </c>
      <c r="B4741" s="107">
        <v>37300</v>
      </c>
      <c r="C4741" s="121">
        <v>404.58</v>
      </c>
      <c r="D4741" s="122">
        <v>196.57</v>
      </c>
      <c r="E4741" s="122">
        <f t="shared" si="183"/>
        <v>27.225761772853186</v>
      </c>
      <c r="F4741" s="77">
        <v>3.5</v>
      </c>
      <c r="G4741" s="77" t="s">
        <v>67</v>
      </c>
      <c r="H4741" s="77" t="s">
        <v>67</v>
      </c>
      <c r="J4741" s="77">
        <f t="shared" si="182"/>
        <v>3.5</v>
      </c>
      <c r="K4741" s="103">
        <v>0.73</v>
      </c>
      <c r="L4741" s="104">
        <v>1.52</v>
      </c>
      <c r="M4741" s="105" t="s">
        <v>67</v>
      </c>
      <c r="N4741" s="76">
        <f t="shared" si="180"/>
        <v>0.73000000000001819</v>
      </c>
    </row>
    <row r="4742" spans="1:14" x14ac:dyDescent="0.25">
      <c r="A4742" s="100">
        <v>3698</v>
      </c>
      <c r="B4742" s="107">
        <v>37301</v>
      </c>
      <c r="C4742" s="121">
        <v>404.25</v>
      </c>
      <c r="D4742" s="122">
        <v>193.8</v>
      </c>
      <c r="E4742" s="122">
        <f t="shared" si="183"/>
        <v>26.842105263157894</v>
      </c>
      <c r="F4742" s="77">
        <v>3.78</v>
      </c>
      <c r="G4742" s="77" t="s">
        <v>67</v>
      </c>
      <c r="H4742" s="77" t="s">
        <v>67</v>
      </c>
      <c r="J4742" s="77">
        <f t="shared" si="182"/>
        <v>3.78</v>
      </c>
      <c r="K4742" s="103">
        <v>0.53</v>
      </c>
      <c r="L4742" s="104">
        <v>1.67</v>
      </c>
      <c r="M4742" s="105" t="s">
        <v>67</v>
      </c>
      <c r="N4742" s="76">
        <f t="shared" si="180"/>
        <v>0.5299999999999998</v>
      </c>
    </row>
    <row r="4743" spans="1:14" x14ac:dyDescent="0.25">
      <c r="A4743" s="100">
        <v>3699</v>
      </c>
      <c r="B4743" s="107">
        <v>37302</v>
      </c>
      <c r="C4743" s="121">
        <v>403.86</v>
      </c>
      <c r="D4743" s="122">
        <v>190.55</v>
      </c>
      <c r="E4743" s="122">
        <f t="shared" si="183"/>
        <v>26.39196675900277</v>
      </c>
      <c r="F4743" s="77">
        <v>4.0599999999999996</v>
      </c>
      <c r="G4743" s="77" t="s">
        <v>67</v>
      </c>
      <c r="H4743" s="77" t="s">
        <v>67</v>
      </c>
      <c r="J4743" s="77">
        <f t="shared" si="182"/>
        <v>4.0599999999999996</v>
      </c>
      <c r="K4743" s="103">
        <v>1.03</v>
      </c>
      <c r="L4743" s="104">
        <v>1.84</v>
      </c>
      <c r="M4743" s="105" t="s">
        <v>67</v>
      </c>
      <c r="N4743" s="76">
        <f t="shared" si="180"/>
        <v>1.0299999999999985</v>
      </c>
    </row>
    <row r="4744" spans="1:14" x14ac:dyDescent="0.25">
      <c r="A4744" s="100">
        <v>3700</v>
      </c>
      <c r="B4744" s="107">
        <v>37303</v>
      </c>
      <c r="C4744" s="121">
        <v>403.49</v>
      </c>
      <c r="D4744" s="122">
        <v>187.52</v>
      </c>
      <c r="E4744" s="122">
        <f t="shared" si="183"/>
        <v>25.97229916897507</v>
      </c>
      <c r="F4744" s="77">
        <v>1.2</v>
      </c>
      <c r="G4744" s="77" t="s">
        <v>67</v>
      </c>
      <c r="H4744" s="77" t="s">
        <v>67</v>
      </c>
      <c r="J4744" s="77">
        <f t="shared" si="182"/>
        <v>1.2</v>
      </c>
      <c r="K4744" s="103">
        <v>0.38</v>
      </c>
      <c r="L4744" s="104">
        <v>0.55000000000000004</v>
      </c>
      <c r="M4744" s="105" t="s">
        <v>67</v>
      </c>
      <c r="N4744" s="76">
        <f t="shared" ref="N4744:N4807" si="184">+D4745-D4744+J4744</f>
        <v>0.37999999999997836</v>
      </c>
    </row>
    <row r="4745" spans="1:14" x14ac:dyDescent="0.25">
      <c r="A4745" s="100">
        <v>3701</v>
      </c>
      <c r="B4745" s="107">
        <v>37304</v>
      </c>
      <c r="C4745" s="121">
        <v>403.39</v>
      </c>
      <c r="D4745" s="122">
        <v>186.7</v>
      </c>
      <c r="E4745" s="122">
        <f t="shared" si="183"/>
        <v>25.858725761772849</v>
      </c>
      <c r="F4745" s="77">
        <v>0.09</v>
      </c>
      <c r="G4745" s="77" t="s">
        <v>67</v>
      </c>
      <c r="H4745" s="77" t="s">
        <v>67</v>
      </c>
      <c r="J4745" s="77">
        <f t="shared" si="182"/>
        <v>0.09</v>
      </c>
      <c r="K4745" s="103">
        <v>0.5</v>
      </c>
      <c r="L4745" s="104">
        <v>0.06</v>
      </c>
      <c r="M4745" s="105" t="s">
        <v>67</v>
      </c>
      <c r="N4745" s="76">
        <f t="shared" si="184"/>
        <v>0.50000000000002498</v>
      </c>
    </row>
    <row r="4746" spans="1:14" x14ac:dyDescent="0.25">
      <c r="A4746" s="100">
        <v>3702</v>
      </c>
      <c r="B4746" s="107">
        <v>37305</v>
      </c>
      <c r="C4746" s="121">
        <v>403.44</v>
      </c>
      <c r="D4746" s="122">
        <v>187.11</v>
      </c>
      <c r="E4746" s="122">
        <f t="shared" si="183"/>
        <v>25.915512465373965</v>
      </c>
      <c r="F4746" s="77">
        <v>3.59</v>
      </c>
      <c r="G4746" s="77" t="s">
        <v>67</v>
      </c>
      <c r="H4746" s="77" t="s">
        <v>67</v>
      </c>
      <c r="J4746" s="77">
        <f t="shared" si="182"/>
        <v>3.59</v>
      </c>
      <c r="K4746" s="103">
        <v>0.31</v>
      </c>
      <c r="L4746" s="104">
        <v>1.6</v>
      </c>
      <c r="M4746" s="105" t="s">
        <v>67</v>
      </c>
      <c r="N4746" s="76">
        <f t="shared" si="184"/>
        <v>0.30999999999999872</v>
      </c>
    </row>
    <row r="4747" spans="1:14" x14ac:dyDescent="0.25">
      <c r="A4747" s="100">
        <v>3703</v>
      </c>
      <c r="B4747" s="107">
        <v>37306</v>
      </c>
      <c r="C4747" s="121">
        <v>403.04</v>
      </c>
      <c r="D4747" s="122">
        <v>183.83</v>
      </c>
      <c r="E4747" s="122">
        <f t="shared" si="183"/>
        <v>25.461218836565099</v>
      </c>
      <c r="F4747" s="77">
        <v>3.52</v>
      </c>
      <c r="G4747" s="77" t="s">
        <v>67</v>
      </c>
      <c r="H4747" s="77" t="s">
        <v>67</v>
      </c>
      <c r="J4747" s="77">
        <f t="shared" si="182"/>
        <v>3.52</v>
      </c>
      <c r="K4747" s="103">
        <v>0.42</v>
      </c>
      <c r="L4747" s="104">
        <v>1.57</v>
      </c>
      <c r="M4747" s="105" t="s">
        <v>67</v>
      </c>
      <c r="N4747" s="76">
        <f t="shared" si="184"/>
        <v>0.41999999999997728</v>
      </c>
    </row>
    <row r="4748" spans="1:14" x14ac:dyDescent="0.25">
      <c r="A4748" s="100">
        <v>3704</v>
      </c>
      <c r="B4748" s="107">
        <v>37307</v>
      </c>
      <c r="C4748" s="121">
        <v>402.64</v>
      </c>
      <c r="D4748" s="122">
        <v>180.73</v>
      </c>
      <c r="E4748" s="122">
        <f t="shared" si="183"/>
        <v>25.031855955678665</v>
      </c>
      <c r="F4748" s="77">
        <v>3.55</v>
      </c>
      <c r="G4748" s="77" t="s">
        <v>67</v>
      </c>
      <c r="H4748" s="77" t="s">
        <v>67</v>
      </c>
      <c r="J4748" s="77">
        <f t="shared" si="182"/>
        <v>3.55</v>
      </c>
      <c r="K4748" s="103">
        <v>0.93</v>
      </c>
      <c r="L4748" s="104">
        <v>1.53</v>
      </c>
      <c r="M4748" s="105" t="s">
        <v>67</v>
      </c>
      <c r="N4748" s="76">
        <f t="shared" si="184"/>
        <v>0.92000000000000437</v>
      </c>
    </row>
    <row r="4749" spans="1:14" x14ac:dyDescent="0.25">
      <c r="A4749" s="100">
        <v>3705</v>
      </c>
      <c r="B4749" s="107">
        <v>37308</v>
      </c>
      <c r="C4749" s="121">
        <v>402.3</v>
      </c>
      <c r="D4749" s="122">
        <v>178.1</v>
      </c>
      <c r="E4749" s="122">
        <f t="shared" si="183"/>
        <v>24.667590027700832</v>
      </c>
      <c r="F4749" s="77">
        <v>2.77</v>
      </c>
      <c r="G4749" s="77" t="s">
        <v>67</v>
      </c>
      <c r="H4749" s="77" t="s">
        <v>67</v>
      </c>
      <c r="J4749" s="77">
        <f t="shared" si="182"/>
        <v>2.77</v>
      </c>
      <c r="K4749" s="103">
        <v>1</v>
      </c>
      <c r="L4749" s="104">
        <v>1.22</v>
      </c>
      <c r="M4749" s="105" t="s">
        <v>67</v>
      </c>
      <c r="N4749" s="76">
        <f t="shared" si="184"/>
        <v>1.0100000000000091</v>
      </c>
    </row>
    <row r="4750" spans="1:14" x14ac:dyDescent="0.25">
      <c r="A4750" s="100">
        <v>3706</v>
      </c>
      <c r="B4750" s="107">
        <v>37309</v>
      </c>
      <c r="C4750" s="121">
        <v>402.07</v>
      </c>
      <c r="D4750" s="122">
        <v>176.34</v>
      </c>
      <c r="E4750" s="122">
        <f t="shared" si="183"/>
        <v>24.423822714681439</v>
      </c>
      <c r="F4750" s="77">
        <v>4.57</v>
      </c>
      <c r="G4750" s="77" t="s">
        <v>67</v>
      </c>
      <c r="H4750" s="77" t="s">
        <v>67</v>
      </c>
      <c r="J4750" s="77">
        <f t="shared" si="182"/>
        <v>4.57</v>
      </c>
      <c r="K4750" s="103">
        <v>1.56</v>
      </c>
      <c r="L4750" s="104">
        <v>2</v>
      </c>
      <c r="M4750" s="105" t="s">
        <v>67</v>
      </c>
      <c r="N4750" s="76">
        <f t="shared" si="184"/>
        <v>1.5600000000000094</v>
      </c>
    </row>
    <row r="4751" spans="1:14" x14ac:dyDescent="0.25">
      <c r="A4751" s="100">
        <v>3707</v>
      </c>
      <c r="B4751" s="107">
        <v>37310</v>
      </c>
      <c r="C4751" s="121">
        <v>401.67</v>
      </c>
      <c r="D4751" s="122">
        <v>173.33</v>
      </c>
      <c r="E4751" s="122">
        <f t="shared" si="183"/>
        <v>24.006925207756236</v>
      </c>
      <c r="F4751" s="77">
        <v>4.79</v>
      </c>
      <c r="G4751" s="77" t="s">
        <v>67</v>
      </c>
      <c r="H4751" s="77" t="s">
        <v>67</v>
      </c>
      <c r="J4751" s="77">
        <f t="shared" si="182"/>
        <v>4.79</v>
      </c>
      <c r="K4751" s="103">
        <v>0.81</v>
      </c>
      <c r="L4751" s="104">
        <v>2.12</v>
      </c>
      <c r="M4751" s="105" t="s">
        <v>67</v>
      </c>
      <c r="N4751" s="76">
        <f t="shared" si="184"/>
        <v>0.80999999999998185</v>
      </c>
    </row>
    <row r="4752" spans="1:14" x14ac:dyDescent="0.25">
      <c r="A4752" s="100">
        <v>3708</v>
      </c>
      <c r="B4752" s="107">
        <v>37311</v>
      </c>
      <c r="C4752" s="121">
        <v>401.14</v>
      </c>
      <c r="D4752" s="122">
        <v>169.35</v>
      </c>
      <c r="E4752" s="122">
        <f t="shared" si="183"/>
        <v>23.455678670360111</v>
      </c>
      <c r="F4752" s="77">
        <v>2.62</v>
      </c>
      <c r="G4752" s="77" t="s">
        <v>67</v>
      </c>
      <c r="H4752" s="77" t="s">
        <v>67</v>
      </c>
      <c r="J4752" s="77">
        <f t="shared" si="182"/>
        <v>2.62</v>
      </c>
      <c r="K4752" s="103">
        <v>0.65</v>
      </c>
      <c r="L4752" s="104">
        <v>1.17</v>
      </c>
      <c r="M4752" s="105" t="s">
        <v>67</v>
      </c>
      <c r="N4752" s="76">
        <f t="shared" si="184"/>
        <v>1.1500000000000012</v>
      </c>
    </row>
    <row r="4753" spans="1:14" x14ac:dyDescent="0.25">
      <c r="A4753" s="100">
        <v>3709</v>
      </c>
      <c r="B4753" s="107">
        <v>37312</v>
      </c>
      <c r="C4753" s="121">
        <v>400.87</v>
      </c>
      <c r="D4753" s="122">
        <v>167.88</v>
      </c>
      <c r="E4753" s="122">
        <f t="shared" si="183"/>
        <v>23.252077562326871</v>
      </c>
      <c r="F4753" s="77">
        <v>4.3</v>
      </c>
      <c r="G4753" s="77" t="s">
        <v>67</v>
      </c>
      <c r="H4753" s="77" t="s">
        <v>67</v>
      </c>
      <c r="J4753" s="77">
        <f t="shared" si="182"/>
        <v>4.3</v>
      </c>
      <c r="K4753" s="103">
        <v>1.25</v>
      </c>
      <c r="L4753" s="104">
        <v>1.89</v>
      </c>
      <c r="M4753" s="105" t="s">
        <v>67</v>
      </c>
      <c r="N4753" s="76">
        <f t="shared" si="184"/>
        <v>0.73999999999999755</v>
      </c>
    </row>
    <row r="4754" spans="1:14" x14ac:dyDescent="0.25">
      <c r="A4754" s="100">
        <v>3710</v>
      </c>
      <c r="B4754" s="107">
        <v>37313</v>
      </c>
      <c r="C4754" s="121">
        <v>400.44</v>
      </c>
      <c r="D4754" s="122">
        <v>164.32</v>
      </c>
      <c r="E4754" s="122">
        <f t="shared" si="183"/>
        <v>22.7590027700831</v>
      </c>
      <c r="F4754" s="77">
        <v>3.97</v>
      </c>
      <c r="G4754" s="77" t="s">
        <v>67</v>
      </c>
      <c r="H4754" s="77" t="s">
        <v>67</v>
      </c>
      <c r="J4754" s="77">
        <f t="shared" si="182"/>
        <v>3.97</v>
      </c>
      <c r="K4754" s="103">
        <v>2.34</v>
      </c>
      <c r="L4754" s="104">
        <v>1.77</v>
      </c>
      <c r="M4754" s="105" t="s">
        <v>67</v>
      </c>
      <c r="N4754" s="76">
        <f t="shared" si="184"/>
        <v>2.3400000000000047</v>
      </c>
    </row>
    <row r="4755" spans="1:14" x14ac:dyDescent="0.25">
      <c r="A4755" s="100">
        <v>3711</v>
      </c>
      <c r="B4755" s="107">
        <v>37314</v>
      </c>
      <c r="C4755" s="121">
        <v>400.21</v>
      </c>
      <c r="D4755" s="122">
        <v>162.69</v>
      </c>
      <c r="E4755" s="122">
        <f t="shared" si="183"/>
        <v>22.533240997229917</v>
      </c>
      <c r="F4755" s="77">
        <v>3.87</v>
      </c>
      <c r="G4755" s="77" t="s">
        <v>67</v>
      </c>
      <c r="H4755" s="77" t="s">
        <v>67</v>
      </c>
      <c r="J4755" s="77">
        <f t="shared" si="182"/>
        <v>3.87</v>
      </c>
      <c r="K4755" s="103">
        <v>0.56999999999999995</v>
      </c>
      <c r="L4755" s="104">
        <v>1.78</v>
      </c>
      <c r="M4755" s="105" t="s">
        <v>67</v>
      </c>
      <c r="N4755" s="76">
        <f t="shared" si="184"/>
        <v>0.56999999999998874</v>
      </c>
    </row>
    <row r="4756" spans="1:14" x14ac:dyDescent="0.25">
      <c r="A4756" s="100">
        <v>3712</v>
      </c>
      <c r="B4756" s="107">
        <v>37315</v>
      </c>
      <c r="C4756" s="121">
        <v>399.76</v>
      </c>
      <c r="D4756" s="122">
        <v>159.38999999999999</v>
      </c>
      <c r="E4756" s="122">
        <f t="shared" si="183"/>
        <v>22.076177285318558</v>
      </c>
      <c r="F4756" s="77">
        <v>4.3099999999999996</v>
      </c>
      <c r="G4756" s="77" t="s">
        <v>67</v>
      </c>
      <c r="H4756" s="77" t="s">
        <v>67</v>
      </c>
      <c r="J4756" s="77">
        <f t="shared" si="182"/>
        <v>4.3099999999999996</v>
      </c>
      <c r="K4756" s="103">
        <v>0.28999999999999998</v>
      </c>
      <c r="L4756" s="104">
        <v>1.91</v>
      </c>
      <c r="M4756" s="105" t="s">
        <v>67</v>
      </c>
      <c r="N4756" s="76">
        <f t="shared" si="184"/>
        <v>-0.19000000000000039</v>
      </c>
    </row>
    <row r="4757" spans="1:14" x14ac:dyDescent="0.25">
      <c r="A4757" s="100">
        <v>3713</v>
      </c>
      <c r="B4757" s="107">
        <v>37316</v>
      </c>
      <c r="C4757" s="121">
        <v>399.16</v>
      </c>
      <c r="D4757" s="122">
        <v>154.88999999999999</v>
      </c>
      <c r="E4757" s="122">
        <f t="shared" si="183"/>
        <v>21.452908587257618</v>
      </c>
      <c r="F4757" s="77">
        <v>3.2</v>
      </c>
      <c r="G4757" s="77" t="s">
        <v>67</v>
      </c>
      <c r="H4757" s="77" t="s">
        <v>67</v>
      </c>
      <c r="J4757" s="77">
        <f t="shared" si="182"/>
        <v>3.2</v>
      </c>
      <c r="K4757" s="103">
        <v>-0.35</v>
      </c>
      <c r="L4757" s="104">
        <v>1.46</v>
      </c>
      <c r="M4757" s="105" t="s">
        <v>67</v>
      </c>
      <c r="N4757" s="76">
        <f t="shared" si="184"/>
        <v>-0.45999999999999641</v>
      </c>
    </row>
    <row r="4758" spans="1:14" x14ac:dyDescent="0.25">
      <c r="A4758" s="100">
        <v>3714</v>
      </c>
      <c r="B4758" s="107">
        <v>37317</v>
      </c>
      <c r="C4758" s="121">
        <v>398.63</v>
      </c>
      <c r="D4758" s="122">
        <v>151.22999999999999</v>
      </c>
      <c r="E4758" s="122">
        <f t="shared" si="183"/>
        <v>20.945983379501385</v>
      </c>
      <c r="F4758" s="77">
        <v>2.4900000000000002</v>
      </c>
      <c r="G4758" s="77" t="s">
        <v>67</v>
      </c>
      <c r="H4758" s="77" t="s">
        <v>67</v>
      </c>
      <c r="J4758" s="77">
        <f t="shared" si="182"/>
        <v>2.4900000000000002</v>
      </c>
      <c r="K4758" s="103">
        <v>-0.2</v>
      </c>
      <c r="L4758" s="104">
        <v>1.08</v>
      </c>
      <c r="M4758" s="105" t="s">
        <v>67</v>
      </c>
      <c r="N4758" s="76">
        <f t="shared" si="184"/>
        <v>-0.21999999999997932</v>
      </c>
    </row>
    <row r="4759" spans="1:14" x14ac:dyDescent="0.25">
      <c r="A4759" s="100">
        <v>3715</v>
      </c>
      <c r="B4759" s="107">
        <v>37318</v>
      </c>
      <c r="C4759" s="121">
        <v>398.22</v>
      </c>
      <c r="D4759" s="122">
        <v>148.52000000000001</v>
      </c>
      <c r="E4759" s="122">
        <f t="shared" si="183"/>
        <v>20.570637119113574</v>
      </c>
      <c r="F4759" s="77">
        <v>2.4700000000000002</v>
      </c>
      <c r="G4759" s="77" t="s">
        <v>67</v>
      </c>
      <c r="H4759" s="77" t="s">
        <v>67</v>
      </c>
      <c r="J4759" s="77">
        <f t="shared" si="182"/>
        <v>2.4700000000000002</v>
      </c>
      <c r="K4759" s="103">
        <v>-0.05</v>
      </c>
      <c r="L4759" s="104">
        <v>1.05</v>
      </c>
      <c r="M4759" s="105" t="s">
        <v>67</v>
      </c>
      <c r="N4759" s="76">
        <f t="shared" si="184"/>
        <v>1.94999999999999</v>
      </c>
    </row>
    <row r="4760" spans="1:14" x14ac:dyDescent="0.25">
      <c r="A4760" s="100">
        <v>3716</v>
      </c>
      <c r="B4760" s="107">
        <v>37319</v>
      </c>
      <c r="C4760" s="121">
        <v>397.83</v>
      </c>
      <c r="D4760" s="122">
        <v>148</v>
      </c>
      <c r="E4760" s="122">
        <f t="shared" si="183"/>
        <v>20.498614958448755</v>
      </c>
      <c r="F4760" s="77">
        <v>3</v>
      </c>
      <c r="G4760" s="77" t="s">
        <v>67</v>
      </c>
      <c r="H4760" s="77" t="s">
        <v>67</v>
      </c>
      <c r="J4760" s="77">
        <f t="shared" si="182"/>
        <v>3</v>
      </c>
      <c r="K4760" s="103">
        <v>0.85</v>
      </c>
      <c r="L4760" s="104">
        <v>1.27</v>
      </c>
      <c r="M4760" s="105" t="s">
        <v>67</v>
      </c>
      <c r="N4760" s="76">
        <f t="shared" si="184"/>
        <v>-1.1500000000000057</v>
      </c>
    </row>
    <row r="4761" spans="1:14" x14ac:dyDescent="0.25">
      <c r="A4761" s="100">
        <v>3717</v>
      </c>
      <c r="B4761" s="107">
        <v>37320</v>
      </c>
      <c r="C4761" s="121">
        <v>397.49</v>
      </c>
      <c r="D4761" s="122">
        <v>143.85</v>
      </c>
      <c r="E4761" s="122">
        <f t="shared" si="183"/>
        <v>19.923822714681439</v>
      </c>
      <c r="F4761" s="77">
        <v>2.46</v>
      </c>
      <c r="G4761" s="77" t="s">
        <v>67</v>
      </c>
      <c r="H4761" s="77" t="s">
        <v>67</v>
      </c>
      <c r="J4761" s="77">
        <f t="shared" si="182"/>
        <v>2.46</v>
      </c>
      <c r="K4761" s="103">
        <v>0</v>
      </c>
      <c r="L4761" s="104">
        <v>1.06</v>
      </c>
      <c r="M4761" s="105" t="s">
        <v>67</v>
      </c>
      <c r="N4761" s="76">
        <f t="shared" si="184"/>
        <v>-7.9936057773011271E-15</v>
      </c>
    </row>
    <row r="4762" spans="1:14" x14ac:dyDescent="0.25">
      <c r="A4762" s="100">
        <v>3718</v>
      </c>
      <c r="B4762" s="107">
        <v>37321</v>
      </c>
      <c r="C4762" s="121">
        <v>397.1</v>
      </c>
      <c r="D4762" s="122">
        <v>141.38999999999999</v>
      </c>
      <c r="E4762" s="122">
        <f t="shared" si="183"/>
        <v>19.58310249307479</v>
      </c>
      <c r="F4762" s="77">
        <v>2.94</v>
      </c>
      <c r="G4762" s="77" t="s">
        <v>67</v>
      </c>
      <c r="H4762" s="77" t="s">
        <v>67</v>
      </c>
      <c r="J4762" s="77">
        <f t="shared" ref="J4762:J4825" si="185">SUM(F4762:H4762)</f>
        <v>2.94</v>
      </c>
      <c r="K4762" s="103">
        <v>-0.01</v>
      </c>
      <c r="L4762" s="104">
        <v>1.27</v>
      </c>
      <c r="M4762" s="105" t="s">
        <v>67</v>
      </c>
      <c r="N4762" s="76">
        <f t="shared" si="184"/>
        <v>-9.9999999999886846E-3</v>
      </c>
    </row>
    <row r="4763" spans="1:14" x14ac:dyDescent="0.25">
      <c r="A4763" s="100">
        <v>3719</v>
      </c>
      <c r="B4763" s="107">
        <v>37322</v>
      </c>
      <c r="C4763" s="121">
        <v>396.42</v>
      </c>
      <c r="D4763" s="122">
        <v>138.44</v>
      </c>
      <c r="E4763" s="122">
        <f t="shared" ref="E4763:E4826" si="186">(D4763/722)*100</f>
        <v>19.174515235457061</v>
      </c>
      <c r="F4763" s="77">
        <v>4.5999999999999996</v>
      </c>
      <c r="G4763" s="77" t="s">
        <v>67</v>
      </c>
      <c r="H4763" s="77" t="s">
        <v>67</v>
      </c>
      <c r="J4763" s="77">
        <f t="shared" si="185"/>
        <v>4.5999999999999996</v>
      </c>
      <c r="K4763" s="103">
        <v>0.35</v>
      </c>
      <c r="L4763" s="104">
        <v>1.95</v>
      </c>
      <c r="M4763" s="105">
        <v>0.7</v>
      </c>
      <c r="N4763" s="76">
        <f t="shared" si="184"/>
        <v>-3.6500000000000004</v>
      </c>
    </row>
    <row r="4764" spans="1:14" x14ac:dyDescent="0.25">
      <c r="A4764" s="100">
        <v>3720</v>
      </c>
      <c r="B4764" s="107">
        <v>37323</v>
      </c>
      <c r="C4764" s="121">
        <v>395.92</v>
      </c>
      <c r="D4764" s="122">
        <v>130.19</v>
      </c>
      <c r="E4764" s="122">
        <f t="shared" si="186"/>
        <v>18.031855955678669</v>
      </c>
      <c r="F4764" s="77">
        <v>4.16</v>
      </c>
      <c r="G4764" s="77" t="s">
        <v>67</v>
      </c>
      <c r="H4764" s="77" t="s">
        <v>67</v>
      </c>
      <c r="J4764" s="77">
        <f t="shared" si="185"/>
        <v>4.16</v>
      </c>
      <c r="K4764" s="103">
        <v>0.27</v>
      </c>
      <c r="L4764" s="104">
        <v>1.77</v>
      </c>
      <c r="M4764" s="105" t="s">
        <v>67</v>
      </c>
      <c r="N4764" s="76">
        <f t="shared" si="184"/>
        <v>4.2599999999999945</v>
      </c>
    </row>
    <row r="4765" spans="1:14" x14ac:dyDescent="0.25">
      <c r="A4765" s="100">
        <v>3721</v>
      </c>
      <c r="B4765" s="107">
        <v>37324</v>
      </c>
      <c r="C4765" s="121">
        <v>395.26</v>
      </c>
      <c r="D4765" s="122">
        <v>130.29</v>
      </c>
      <c r="E4765" s="122">
        <f t="shared" si="186"/>
        <v>18.045706371191134</v>
      </c>
      <c r="F4765" s="77">
        <v>2.39</v>
      </c>
      <c r="G4765" s="77" t="s">
        <v>67</v>
      </c>
      <c r="H4765" s="77" t="s">
        <v>67</v>
      </c>
      <c r="J4765" s="77">
        <f t="shared" si="185"/>
        <v>2.39</v>
      </c>
      <c r="K4765" s="103">
        <v>0.17</v>
      </c>
      <c r="L4765" s="104">
        <v>1.01</v>
      </c>
      <c r="M4765" s="105" t="s">
        <v>67</v>
      </c>
      <c r="N4765" s="76">
        <f t="shared" si="184"/>
        <v>0.17000000000000126</v>
      </c>
    </row>
    <row r="4766" spans="1:14" x14ac:dyDescent="0.25">
      <c r="A4766" s="100">
        <v>3722</v>
      </c>
      <c r="B4766" s="107">
        <v>37325</v>
      </c>
      <c r="C4766" s="121">
        <v>394.88</v>
      </c>
      <c r="D4766" s="122">
        <v>128.07</v>
      </c>
      <c r="E4766" s="122">
        <f t="shared" si="186"/>
        <v>17.738227146814403</v>
      </c>
      <c r="F4766" s="77">
        <v>2.21</v>
      </c>
      <c r="G4766" s="77" t="s">
        <v>67</v>
      </c>
      <c r="H4766" s="77" t="s">
        <v>67</v>
      </c>
      <c r="J4766" s="77">
        <f t="shared" si="185"/>
        <v>2.21</v>
      </c>
      <c r="K4766" s="103">
        <v>0.33</v>
      </c>
      <c r="L4766" s="104">
        <v>0.91</v>
      </c>
      <c r="M4766" s="105" t="s">
        <v>67</v>
      </c>
      <c r="N4766" s="76">
        <f t="shared" si="184"/>
        <v>0.33000000000000451</v>
      </c>
    </row>
    <row r="4767" spans="1:14" x14ac:dyDescent="0.25">
      <c r="A4767" s="100">
        <v>3723</v>
      </c>
      <c r="B4767" s="107">
        <v>37326</v>
      </c>
      <c r="C4767" s="121">
        <v>394.55</v>
      </c>
      <c r="D4767" s="122">
        <v>126.19</v>
      </c>
      <c r="E4767" s="122">
        <f t="shared" si="186"/>
        <v>17.477839335180054</v>
      </c>
      <c r="F4767" s="77">
        <v>2.54</v>
      </c>
      <c r="G4767" s="77" t="s">
        <v>67</v>
      </c>
      <c r="H4767" s="77" t="s">
        <v>67</v>
      </c>
      <c r="J4767" s="77">
        <f t="shared" si="185"/>
        <v>2.54</v>
      </c>
      <c r="K4767" s="103">
        <v>0.26</v>
      </c>
      <c r="L4767" s="104">
        <v>1.05</v>
      </c>
      <c r="M4767" s="105" t="s">
        <v>67</v>
      </c>
      <c r="N4767" s="76">
        <f t="shared" si="184"/>
        <v>0.2599999999999989</v>
      </c>
    </row>
    <row r="4768" spans="1:14" x14ac:dyDescent="0.25">
      <c r="A4768" s="100">
        <v>3724</v>
      </c>
      <c r="B4768" s="107">
        <v>37327</v>
      </c>
      <c r="C4768" s="121">
        <v>394.15</v>
      </c>
      <c r="D4768" s="122">
        <v>123.91</v>
      </c>
      <c r="E4768" s="122">
        <f t="shared" si="186"/>
        <v>17.162049861495845</v>
      </c>
      <c r="F4768" s="77">
        <v>3.89</v>
      </c>
      <c r="G4768" s="77" t="s">
        <v>67</v>
      </c>
      <c r="H4768" s="77" t="s">
        <v>67</v>
      </c>
      <c r="J4768" s="77">
        <f t="shared" si="185"/>
        <v>3.89</v>
      </c>
      <c r="K4768" s="103">
        <v>0.28999999999999998</v>
      </c>
      <c r="L4768" s="104">
        <v>1.59</v>
      </c>
      <c r="M4768" s="105" t="s">
        <v>67</v>
      </c>
      <c r="N4768" s="76">
        <f t="shared" si="184"/>
        <v>0.29000000000000581</v>
      </c>
    </row>
    <row r="4769" spans="1:14" x14ac:dyDescent="0.25">
      <c r="A4769" s="100">
        <v>3725</v>
      </c>
      <c r="B4769" s="107">
        <v>37328</v>
      </c>
      <c r="C4769" s="121">
        <v>393.51</v>
      </c>
      <c r="D4769" s="122">
        <v>120.31</v>
      </c>
      <c r="E4769" s="122">
        <f t="shared" si="186"/>
        <v>16.66343490304709</v>
      </c>
      <c r="F4769" s="77">
        <v>2.5</v>
      </c>
      <c r="G4769" s="77" t="s">
        <v>67</v>
      </c>
      <c r="H4769" s="77" t="s">
        <v>67</v>
      </c>
      <c r="J4769" s="77">
        <f t="shared" si="185"/>
        <v>2.5</v>
      </c>
      <c r="K4769" s="103">
        <v>0.54</v>
      </c>
      <c r="L4769" s="104">
        <v>1.06</v>
      </c>
      <c r="M4769" s="105" t="s">
        <v>67</v>
      </c>
      <c r="N4769" s="76">
        <f t="shared" si="184"/>
        <v>0.53999999999999204</v>
      </c>
    </row>
    <row r="4770" spans="1:14" x14ac:dyDescent="0.25">
      <c r="A4770" s="100">
        <v>3726</v>
      </c>
      <c r="B4770" s="107">
        <v>37329</v>
      </c>
      <c r="C4770" s="121">
        <v>393.16</v>
      </c>
      <c r="D4770" s="122">
        <v>118.35</v>
      </c>
      <c r="E4770" s="122">
        <f t="shared" si="186"/>
        <v>16.39196675900277</v>
      </c>
      <c r="F4770" s="77">
        <v>2.2200000000000002</v>
      </c>
      <c r="G4770" s="77" t="s">
        <v>67</v>
      </c>
      <c r="H4770" s="77" t="s">
        <v>67</v>
      </c>
      <c r="J4770" s="77">
        <f t="shared" si="185"/>
        <v>2.2200000000000002</v>
      </c>
      <c r="K4770" s="103">
        <v>0.53</v>
      </c>
      <c r="L4770" s="104">
        <v>0.19</v>
      </c>
      <c r="M4770" s="105" t="s">
        <v>67</v>
      </c>
      <c r="N4770" s="76">
        <f t="shared" si="184"/>
        <v>0.53000000000000247</v>
      </c>
    </row>
    <row r="4771" spans="1:14" x14ac:dyDescent="0.25">
      <c r="A4771" s="100">
        <v>3727</v>
      </c>
      <c r="B4771" s="107">
        <v>37330</v>
      </c>
      <c r="C4771" s="121">
        <v>392.85</v>
      </c>
      <c r="D4771" s="122">
        <v>116.66</v>
      </c>
      <c r="E4771" s="122">
        <f t="shared" si="186"/>
        <v>16.157894736842103</v>
      </c>
      <c r="F4771" s="77">
        <v>2.14</v>
      </c>
      <c r="G4771" s="77" t="s">
        <v>67</v>
      </c>
      <c r="H4771" s="77" t="s">
        <v>67</v>
      </c>
      <c r="J4771" s="77">
        <f t="shared" si="185"/>
        <v>2.14</v>
      </c>
      <c r="K4771" s="103">
        <v>1.24</v>
      </c>
      <c r="L4771" s="104">
        <v>0.9</v>
      </c>
      <c r="M4771" s="105" t="s">
        <v>67</v>
      </c>
      <c r="N4771" s="76">
        <f t="shared" si="184"/>
        <v>1.2400000000000087</v>
      </c>
    </row>
    <row r="4772" spans="1:14" x14ac:dyDescent="0.25">
      <c r="A4772" s="100">
        <v>3728</v>
      </c>
      <c r="B4772" s="107">
        <v>37331</v>
      </c>
      <c r="C4772" s="121">
        <v>392.68</v>
      </c>
      <c r="D4772" s="122">
        <v>115.76</v>
      </c>
      <c r="E4772" s="122">
        <f t="shared" si="186"/>
        <v>16.033240997229917</v>
      </c>
      <c r="F4772" s="77">
        <v>2.04</v>
      </c>
      <c r="G4772" s="77" t="s">
        <v>67</v>
      </c>
      <c r="H4772" s="77" t="s">
        <v>67</v>
      </c>
      <c r="J4772" s="77">
        <f t="shared" si="185"/>
        <v>2.04</v>
      </c>
      <c r="K4772" s="103">
        <v>0.66</v>
      </c>
      <c r="L4772" s="104">
        <v>0.84</v>
      </c>
      <c r="M4772" s="105" t="s">
        <v>67</v>
      </c>
      <c r="N4772" s="76">
        <f t="shared" si="184"/>
        <v>0.65999999999999037</v>
      </c>
    </row>
    <row r="4773" spans="1:14" x14ac:dyDescent="0.25">
      <c r="A4773" s="100">
        <v>3729</v>
      </c>
      <c r="B4773" s="107">
        <v>37332</v>
      </c>
      <c r="C4773" s="121">
        <v>392.42</v>
      </c>
      <c r="D4773" s="122">
        <v>114.38</v>
      </c>
      <c r="E4773" s="122">
        <f t="shared" si="186"/>
        <v>15.842105263157894</v>
      </c>
      <c r="F4773" s="77">
        <v>2.13</v>
      </c>
      <c r="G4773" s="77" t="s">
        <v>67</v>
      </c>
      <c r="H4773" s="77" t="s">
        <v>67</v>
      </c>
      <c r="J4773" s="77">
        <f t="shared" si="185"/>
        <v>2.13</v>
      </c>
      <c r="K4773" s="103">
        <v>0.38</v>
      </c>
      <c r="L4773" s="104">
        <v>0.87</v>
      </c>
      <c r="M4773" s="105" t="s">
        <v>67</v>
      </c>
      <c r="N4773" s="76">
        <f t="shared" si="184"/>
        <v>0.37999999999999989</v>
      </c>
    </row>
    <row r="4774" spans="1:14" x14ac:dyDescent="0.25">
      <c r="A4774" s="100">
        <v>3730</v>
      </c>
      <c r="B4774" s="107">
        <v>37333</v>
      </c>
      <c r="C4774" s="121">
        <v>392.09</v>
      </c>
      <c r="D4774" s="122">
        <v>112.63</v>
      </c>
      <c r="E4774" s="122">
        <f t="shared" si="186"/>
        <v>15.599722991689749</v>
      </c>
      <c r="F4774" s="77">
        <v>2.2200000000000002</v>
      </c>
      <c r="G4774" s="77" t="s">
        <v>67</v>
      </c>
      <c r="H4774" s="77" t="s">
        <v>67</v>
      </c>
      <c r="J4774" s="77">
        <f t="shared" si="185"/>
        <v>2.2200000000000002</v>
      </c>
      <c r="K4774" s="103">
        <v>0.99</v>
      </c>
      <c r="L4774" s="104">
        <v>0.93</v>
      </c>
      <c r="M4774" s="105" t="s">
        <v>67</v>
      </c>
      <c r="N4774" s="76">
        <f t="shared" si="184"/>
        <v>0.49000000000001043</v>
      </c>
    </row>
    <row r="4775" spans="1:14" x14ac:dyDescent="0.25">
      <c r="A4775" s="100">
        <v>3731</v>
      </c>
      <c r="B4775" s="107">
        <v>37334</v>
      </c>
      <c r="C4775" s="121">
        <v>391.76</v>
      </c>
      <c r="D4775" s="122">
        <v>110.9</v>
      </c>
      <c r="E4775" s="122">
        <f t="shared" si="186"/>
        <v>15.360110803324101</v>
      </c>
      <c r="F4775" s="77">
        <v>2.42</v>
      </c>
      <c r="G4775" s="77" t="s">
        <v>67</v>
      </c>
      <c r="H4775" s="77" t="s">
        <v>67</v>
      </c>
      <c r="J4775" s="77">
        <f t="shared" si="185"/>
        <v>2.42</v>
      </c>
      <c r="K4775" s="103">
        <v>0.09</v>
      </c>
      <c r="L4775" s="104">
        <v>1</v>
      </c>
      <c r="M4775" s="105" t="s">
        <v>67</v>
      </c>
      <c r="N4775" s="76">
        <f t="shared" si="184"/>
        <v>3.9999999999990266E-2</v>
      </c>
    </row>
    <row r="4776" spans="1:14" x14ac:dyDescent="0.25">
      <c r="A4776" s="100">
        <v>3732</v>
      </c>
      <c r="B4776" s="107">
        <v>37335</v>
      </c>
      <c r="C4776" s="121">
        <v>391.31</v>
      </c>
      <c r="D4776" s="122">
        <v>108.52</v>
      </c>
      <c r="E4776" s="122">
        <f t="shared" si="186"/>
        <v>15.030470914127422</v>
      </c>
      <c r="F4776" s="77">
        <v>1.92</v>
      </c>
      <c r="G4776" s="77" t="s">
        <v>67</v>
      </c>
      <c r="H4776" s="77" t="s">
        <v>67</v>
      </c>
      <c r="J4776" s="77">
        <f t="shared" si="185"/>
        <v>1.92</v>
      </c>
      <c r="K4776" s="103">
        <v>0.15</v>
      </c>
      <c r="L4776" s="104">
        <v>0.79</v>
      </c>
      <c r="M4776" s="105" t="s">
        <v>67</v>
      </c>
      <c r="N4776" s="76">
        <f t="shared" si="184"/>
        <v>0.15000000000000391</v>
      </c>
    </row>
    <row r="4777" spans="1:14" x14ac:dyDescent="0.25">
      <c r="A4777" s="100">
        <v>3733</v>
      </c>
      <c r="B4777" s="107">
        <v>37336</v>
      </c>
      <c r="C4777" s="121">
        <v>390.96</v>
      </c>
      <c r="D4777" s="122">
        <v>106.75</v>
      </c>
      <c r="E4777" s="122">
        <f t="shared" si="186"/>
        <v>14.785318559556787</v>
      </c>
      <c r="F4777" s="77">
        <v>2.75</v>
      </c>
      <c r="G4777" s="77" t="s">
        <v>67</v>
      </c>
      <c r="H4777" s="77" t="s">
        <v>67</v>
      </c>
      <c r="J4777" s="77">
        <f t="shared" si="185"/>
        <v>2.75</v>
      </c>
      <c r="K4777" s="103">
        <v>0.23</v>
      </c>
      <c r="L4777" s="104">
        <v>1.1100000000000001</v>
      </c>
      <c r="M4777" s="105" t="s">
        <v>67</v>
      </c>
      <c r="N4777" s="76">
        <f t="shared" si="184"/>
        <v>0.25</v>
      </c>
    </row>
    <row r="4778" spans="1:14" x14ac:dyDescent="0.25">
      <c r="A4778" s="100">
        <v>3734</v>
      </c>
      <c r="B4778" s="107">
        <v>37337</v>
      </c>
      <c r="C4778" s="121">
        <v>390.46</v>
      </c>
      <c r="D4778" s="122">
        <v>104.25</v>
      </c>
      <c r="E4778" s="122">
        <f t="shared" si="186"/>
        <v>14.439058171745152</v>
      </c>
      <c r="F4778" s="77">
        <v>2.1800000000000002</v>
      </c>
      <c r="G4778" s="77" t="s">
        <v>67</v>
      </c>
      <c r="H4778" s="77" t="s">
        <v>67</v>
      </c>
      <c r="J4778" s="77">
        <f t="shared" si="185"/>
        <v>2.1800000000000002</v>
      </c>
      <c r="K4778" s="103">
        <v>0.38</v>
      </c>
      <c r="L4778" s="104">
        <v>0.88</v>
      </c>
      <c r="M4778" s="105" t="s">
        <v>67</v>
      </c>
      <c r="N4778" s="76">
        <f t="shared" si="184"/>
        <v>0.380000000000003</v>
      </c>
    </row>
    <row r="4779" spans="1:14" x14ac:dyDescent="0.25">
      <c r="A4779" s="100">
        <v>3735</v>
      </c>
      <c r="B4779" s="107">
        <v>37338</v>
      </c>
      <c r="C4779" s="121">
        <v>390.1</v>
      </c>
      <c r="D4779" s="122">
        <v>102.45</v>
      </c>
      <c r="E4779" s="122">
        <f t="shared" si="186"/>
        <v>14.189750692520775</v>
      </c>
      <c r="F4779" s="77">
        <v>2.15</v>
      </c>
      <c r="G4779" s="77" t="s">
        <v>67</v>
      </c>
      <c r="H4779" s="77" t="s">
        <v>67</v>
      </c>
      <c r="J4779" s="77">
        <f t="shared" si="185"/>
        <v>2.15</v>
      </c>
      <c r="K4779" s="103">
        <v>0.47</v>
      </c>
      <c r="L4779" s="104">
        <v>0.89</v>
      </c>
      <c r="M4779" s="105" t="s">
        <v>67</v>
      </c>
      <c r="N4779" s="76">
        <f t="shared" si="184"/>
        <v>0.46999999999999309</v>
      </c>
    </row>
    <row r="4780" spans="1:14" x14ac:dyDescent="0.25">
      <c r="A4780" s="100">
        <v>3736</v>
      </c>
      <c r="B4780" s="107">
        <v>37339</v>
      </c>
      <c r="C4780" s="121">
        <v>389.75</v>
      </c>
      <c r="D4780" s="122">
        <v>100.77</v>
      </c>
      <c r="E4780" s="122">
        <f t="shared" si="186"/>
        <v>13.957063711911358</v>
      </c>
      <c r="F4780" s="77">
        <v>0.7</v>
      </c>
      <c r="G4780" s="77" t="s">
        <v>67</v>
      </c>
      <c r="H4780" s="77" t="s">
        <v>67</v>
      </c>
      <c r="J4780" s="77">
        <f t="shared" si="185"/>
        <v>0.7</v>
      </c>
      <c r="K4780" s="103">
        <v>0.61</v>
      </c>
      <c r="L4780" s="104">
        <v>0.3</v>
      </c>
      <c r="M4780" s="105" t="s">
        <v>67</v>
      </c>
      <c r="N4780" s="76">
        <f t="shared" si="184"/>
        <v>0.61000000000001076</v>
      </c>
    </row>
    <row r="4781" spans="1:14" x14ac:dyDescent="0.25">
      <c r="A4781" s="100">
        <v>3737</v>
      </c>
      <c r="B4781" s="107">
        <v>37340</v>
      </c>
      <c r="C4781" s="121">
        <v>389.73</v>
      </c>
      <c r="D4781" s="122">
        <v>100.68</v>
      </c>
      <c r="E4781" s="122">
        <f t="shared" si="186"/>
        <v>13.94459833795014</v>
      </c>
      <c r="F4781" s="77">
        <v>2.81</v>
      </c>
      <c r="G4781" s="77" t="s">
        <v>67</v>
      </c>
      <c r="H4781" s="77" t="s">
        <v>67</v>
      </c>
      <c r="J4781" s="77">
        <f t="shared" si="185"/>
        <v>2.81</v>
      </c>
      <c r="K4781" s="103">
        <v>1.1100000000000001</v>
      </c>
      <c r="L4781" s="104">
        <v>0.92</v>
      </c>
      <c r="M4781" s="105" t="s">
        <v>67</v>
      </c>
      <c r="N4781" s="76">
        <f t="shared" si="184"/>
        <v>1.1099999999999972</v>
      </c>
    </row>
    <row r="4782" spans="1:14" x14ac:dyDescent="0.25">
      <c r="A4782" s="100">
        <v>3738</v>
      </c>
      <c r="B4782" s="107">
        <v>37341</v>
      </c>
      <c r="C4782" s="121">
        <v>389.37</v>
      </c>
      <c r="D4782" s="122">
        <v>98.98</v>
      </c>
      <c r="E4782" s="122">
        <f t="shared" si="186"/>
        <v>13.709141274238229</v>
      </c>
      <c r="F4782" s="77">
        <v>2.4900000000000002</v>
      </c>
      <c r="G4782" s="77" t="s">
        <v>67</v>
      </c>
      <c r="H4782" s="77" t="s">
        <v>67</v>
      </c>
      <c r="J4782" s="77">
        <f t="shared" si="185"/>
        <v>2.4900000000000002</v>
      </c>
      <c r="K4782" s="103">
        <v>0.52</v>
      </c>
      <c r="L4782" s="104">
        <v>0.95</v>
      </c>
      <c r="M4782" s="105" t="s">
        <v>67</v>
      </c>
      <c r="N4782" s="76">
        <f t="shared" si="184"/>
        <v>0.52000000000000135</v>
      </c>
    </row>
    <row r="4783" spans="1:14" x14ac:dyDescent="0.25">
      <c r="A4783" s="100">
        <v>3739</v>
      </c>
      <c r="B4783" s="107">
        <v>37342</v>
      </c>
      <c r="C4783" s="121">
        <v>388.95</v>
      </c>
      <c r="D4783" s="122">
        <v>97.01</v>
      </c>
      <c r="E4783" s="122">
        <f t="shared" si="186"/>
        <v>13.436288088642659</v>
      </c>
      <c r="F4783" s="77">
        <v>2.52</v>
      </c>
      <c r="G4783" s="77" t="s">
        <v>67</v>
      </c>
      <c r="H4783" s="77" t="s">
        <v>67</v>
      </c>
      <c r="J4783" s="77">
        <f t="shared" si="185"/>
        <v>2.52</v>
      </c>
      <c r="K4783" s="103">
        <v>0.86</v>
      </c>
      <c r="L4783" s="104">
        <v>1</v>
      </c>
      <c r="M4783" s="105">
        <v>0.9</v>
      </c>
      <c r="N4783" s="76">
        <f t="shared" si="184"/>
        <v>0.85999999999998922</v>
      </c>
    </row>
    <row r="4784" spans="1:14" x14ac:dyDescent="0.25">
      <c r="A4784" s="100">
        <v>3740</v>
      </c>
      <c r="B4784" s="107">
        <v>37343</v>
      </c>
      <c r="C4784" s="121">
        <v>388.59</v>
      </c>
      <c r="D4784" s="122">
        <v>95.35</v>
      </c>
      <c r="E4784" s="122">
        <f t="shared" si="186"/>
        <v>13.206371191135732</v>
      </c>
      <c r="F4784" s="77">
        <v>2.2999999999999998</v>
      </c>
      <c r="G4784" s="77" t="s">
        <v>67</v>
      </c>
      <c r="H4784" s="77" t="s">
        <v>67</v>
      </c>
      <c r="J4784" s="77">
        <f t="shared" si="185"/>
        <v>2.2999999999999998</v>
      </c>
      <c r="K4784" s="103">
        <v>1.66</v>
      </c>
      <c r="L4784" s="104">
        <v>0.89</v>
      </c>
      <c r="M4784" s="105">
        <v>14</v>
      </c>
      <c r="N4784" s="76">
        <f t="shared" si="184"/>
        <v>1.6599999999999993</v>
      </c>
    </row>
    <row r="4785" spans="1:14" x14ac:dyDescent="0.25">
      <c r="A4785" s="100">
        <v>3741</v>
      </c>
      <c r="B4785" s="107">
        <v>37344</v>
      </c>
      <c r="C4785" s="121">
        <v>388.45</v>
      </c>
      <c r="D4785" s="122">
        <v>94.71</v>
      </c>
      <c r="E4785" s="122">
        <f t="shared" si="186"/>
        <v>13.117728531855954</v>
      </c>
      <c r="F4785" s="77">
        <v>3.04</v>
      </c>
      <c r="G4785" s="77" t="s">
        <v>67</v>
      </c>
      <c r="H4785" s="77" t="s">
        <v>67</v>
      </c>
      <c r="J4785" s="77">
        <f t="shared" si="185"/>
        <v>3.04</v>
      </c>
      <c r="K4785" s="103">
        <v>1.98</v>
      </c>
      <c r="L4785" s="104">
        <v>1.21</v>
      </c>
      <c r="M4785" s="105" t="s">
        <v>67</v>
      </c>
      <c r="N4785" s="76">
        <f t="shared" si="184"/>
        <v>1.980000000000012</v>
      </c>
    </row>
    <row r="4786" spans="1:14" x14ac:dyDescent="0.25">
      <c r="A4786" s="100">
        <v>3742</v>
      </c>
      <c r="B4786" s="107">
        <v>37345</v>
      </c>
      <c r="C4786" s="121">
        <v>388.22</v>
      </c>
      <c r="D4786" s="122">
        <v>93.65</v>
      </c>
      <c r="E4786" s="122">
        <f t="shared" si="186"/>
        <v>12.970914127423825</v>
      </c>
      <c r="F4786" s="77">
        <v>2.41</v>
      </c>
      <c r="G4786" s="77" t="s">
        <v>67</v>
      </c>
      <c r="H4786" s="77" t="s">
        <v>67</v>
      </c>
      <c r="J4786" s="77">
        <f t="shared" si="185"/>
        <v>2.41</v>
      </c>
      <c r="K4786" s="103">
        <v>1.26</v>
      </c>
      <c r="L4786" s="104">
        <v>0.96</v>
      </c>
      <c r="M4786" s="105" t="s">
        <v>67</v>
      </c>
      <c r="N4786" s="76">
        <f t="shared" si="184"/>
        <v>1.2699999999999996</v>
      </c>
    </row>
    <row r="4787" spans="1:14" x14ac:dyDescent="0.25">
      <c r="A4787" s="100">
        <v>3743</v>
      </c>
      <c r="B4787" s="107">
        <v>37346</v>
      </c>
      <c r="C4787" s="121">
        <v>387.97</v>
      </c>
      <c r="D4787" s="122">
        <v>92.51</v>
      </c>
      <c r="E4787" s="122">
        <f t="shared" si="186"/>
        <v>12.813019390581717</v>
      </c>
      <c r="F4787" s="77">
        <v>2.25</v>
      </c>
      <c r="G4787" s="77" t="s">
        <v>67</v>
      </c>
      <c r="H4787" s="77" t="s">
        <v>67</v>
      </c>
      <c r="J4787" s="77">
        <f t="shared" si="185"/>
        <v>2.25</v>
      </c>
      <c r="K4787" s="103">
        <v>1.17</v>
      </c>
      <c r="L4787" s="104">
        <v>0.89</v>
      </c>
      <c r="M4787" s="105" t="s">
        <v>67</v>
      </c>
      <c r="N4787" s="76">
        <f t="shared" si="184"/>
        <v>1.1700000000000017</v>
      </c>
    </row>
    <row r="4788" spans="1:14" x14ac:dyDescent="0.25">
      <c r="A4788" s="100">
        <v>3744</v>
      </c>
      <c r="B4788" s="107">
        <v>37347</v>
      </c>
      <c r="C4788" s="121">
        <v>387.73</v>
      </c>
      <c r="D4788" s="122">
        <v>91.43</v>
      </c>
      <c r="E4788" s="122">
        <f t="shared" si="186"/>
        <v>12.663434903047092</v>
      </c>
      <c r="F4788" s="77">
        <v>2.14</v>
      </c>
      <c r="G4788" s="77" t="s">
        <v>67</v>
      </c>
      <c r="H4788" s="77" t="s">
        <v>67</v>
      </c>
      <c r="J4788" s="77">
        <f t="shared" si="185"/>
        <v>2.14</v>
      </c>
      <c r="K4788" s="103">
        <v>3.13</v>
      </c>
      <c r="L4788" s="104">
        <v>0.83</v>
      </c>
      <c r="M4788" s="105">
        <v>19</v>
      </c>
      <c r="N4788" s="76">
        <f t="shared" si="184"/>
        <v>3.129999999999995</v>
      </c>
    </row>
    <row r="4789" spans="1:14" x14ac:dyDescent="0.25">
      <c r="A4789" s="100">
        <v>3745</v>
      </c>
      <c r="B4789" s="107">
        <v>37348</v>
      </c>
      <c r="C4789" s="121">
        <v>387.95</v>
      </c>
      <c r="D4789" s="122">
        <v>92.42</v>
      </c>
      <c r="E4789" s="122">
        <f t="shared" si="186"/>
        <v>12.800554016620499</v>
      </c>
      <c r="F4789" s="77">
        <v>2.5499999999999998</v>
      </c>
      <c r="G4789" s="77" t="s">
        <v>67</v>
      </c>
      <c r="H4789" s="77" t="s">
        <v>67</v>
      </c>
      <c r="J4789" s="77">
        <f t="shared" si="185"/>
        <v>2.5499999999999998</v>
      </c>
      <c r="K4789" s="103">
        <v>2.6</v>
      </c>
      <c r="L4789" s="104">
        <v>1.1000000000000001</v>
      </c>
      <c r="M4789" s="105" t="s">
        <v>67</v>
      </c>
      <c r="N4789" s="76">
        <f t="shared" si="184"/>
        <v>2.580000000000001</v>
      </c>
    </row>
    <row r="4790" spans="1:14" x14ac:dyDescent="0.25">
      <c r="A4790" s="100">
        <v>3746</v>
      </c>
      <c r="B4790" s="107">
        <v>37349</v>
      </c>
      <c r="C4790" s="121">
        <v>387.96</v>
      </c>
      <c r="D4790" s="122">
        <v>92.45</v>
      </c>
      <c r="E4790" s="122">
        <f t="shared" si="186"/>
        <v>12.804709141274239</v>
      </c>
      <c r="F4790" s="77">
        <v>2.14</v>
      </c>
      <c r="G4790" s="77" t="s">
        <v>67</v>
      </c>
      <c r="H4790" s="77" t="s">
        <v>67</v>
      </c>
      <c r="J4790" s="77">
        <f t="shared" si="185"/>
        <v>2.14</v>
      </c>
      <c r="K4790" s="103">
        <v>1.59</v>
      </c>
      <c r="L4790" s="104">
        <v>0.84</v>
      </c>
      <c r="M4790" s="105" t="s">
        <v>67</v>
      </c>
      <c r="N4790" s="76">
        <f t="shared" si="184"/>
        <v>1.609999999999999</v>
      </c>
    </row>
    <row r="4791" spans="1:14" x14ac:dyDescent="0.25">
      <c r="A4791" s="100">
        <v>3747</v>
      </c>
      <c r="B4791" s="107">
        <v>37350</v>
      </c>
      <c r="C4791" s="121">
        <v>387.84</v>
      </c>
      <c r="D4791" s="122">
        <v>91.92</v>
      </c>
      <c r="E4791" s="122">
        <f t="shared" si="186"/>
        <v>12.731301939058174</v>
      </c>
      <c r="F4791" s="77">
        <v>1.36</v>
      </c>
      <c r="G4791" s="77" t="s">
        <v>67</v>
      </c>
      <c r="H4791" s="77" t="s">
        <v>67</v>
      </c>
      <c r="J4791" s="77">
        <f t="shared" si="185"/>
        <v>1.36</v>
      </c>
      <c r="K4791" s="103">
        <v>1.32</v>
      </c>
      <c r="L4791" s="104">
        <v>0.47</v>
      </c>
      <c r="M4791" s="105" t="s">
        <v>67</v>
      </c>
      <c r="N4791" s="76">
        <f t="shared" si="184"/>
        <v>1.3199999999999938</v>
      </c>
    </row>
    <row r="4792" spans="1:14" x14ac:dyDescent="0.25">
      <c r="A4792" s="100">
        <v>3748</v>
      </c>
      <c r="B4792" s="107">
        <v>37351</v>
      </c>
      <c r="C4792" s="121">
        <v>387.83</v>
      </c>
      <c r="D4792" s="122">
        <v>91.88</v>
      </c>
      <c r="E4792" s="122">
        <f t="shared" si="186"/>
        <v>12.725761772853186</v>
      </c>
      <c r="F4792" s="77">
        <v>1.38</v>
      </c>
      <c r="G4792" s="77" t="s">
        <v>67</v>
      </c>
      <c r="H4792" s="77" t="s">
        <v>67</v>
      </c>
      <c r="J4792" s="77">
        <f t="shared" si="185"/>
        <v>1.38</v>
      </c>
      <c r="K4792" s="103">
        <v>1.38</v>
      </c>
      <c r="L4792" s="104">
        <v>0.51</v>
      </c>
      <c r="M4792" s="105" t="s">
        <v>67</v>
      </c>
      <c r="N4792" s="76">
        <f t="shared" si="184"/>
        <v>1.38</v>
      </c>
    </row>
    <row r="4793" spans="1:14" x14ac:dyDescent="0.25">
      <c r="A4793" s="100">
        <v>3749</v>
      </c>
      <c r="B4793" s="107">
        <v>37352</v>
      </c>
      <c r="C4793" s="121">
        <v>387.83</v>
      </c>
      <c r="D4793" s="122">
        <v>91.88</v>
      </c>
      <c r="E4793" s="122">
        <f t="shared" si="186"/>
        <v>12.725761772853186</v>
      </c>
      <c r="F4793" s="77">
        <v>1.94</v>
      </c>
      <c r="G4793" s="77" t="s">
        <v>67</v>
      </c>
      <c r="H4793" s="77" t="s">
        <v>67</v>
      </c>
      <c r="J4793" s="77">
        <f t="shared" si="185"/>
        <v>1.94</v>
      </c>
      <c r="K4793" s="103">
        <v>0.91</v>
      </c>
      <c r="L4793" s="104">
        <v>0.7</v>
      </c>
      <c r="M4793" s="105" t="s">
        <v>67</v>
      </c>
      <c r="N4793" s="76">
        <f t="shared" si="184"/>
        <v>0.9000000000000079</v>
      </c>
    </row>
    <row r="4794" spans="1:14" x14ac:dyDescent="0.25">
      <c r="A4794" s="100">
        <v>3750</v>
      </c>
      <c r="B4794" s="107">
        <v>37353</v>
      </c>
      <c r="C4794" s="121">
        <v>387.6</v>
      </c>
      <c r="D4794" s="122">
        <v>90.84</v>
      </c>
      <c r="E4794" s="122">
        <f t="shared" si="186"/>
        <v>12.581717451523547</v>
      </c>
      <c r="F4794" s="77">
        <v>0.2</v>
      </c>
      <c r="G4794" s="77" t="s">
        <v>67</v>
      </c>
      <c r="H4794" s="77" t="s">
        <v>67</v>
      </c>
      <c r="J4794" s="77">
        <f t="shared" si="185"/>
        <v>0.2</v>
      </c>
      <c r="K4794" s="103">
        <v>0.87</v>
      </c>
      <c r="L4794" s="104">
        <v>0.06</v>
      </c>
      <c r="M4794" s="105" t="s">
        <v>67</v>
      </c>
      <c r="N4794" s="76">
        <f t="shared" si="184"/>
        <v>0.87999999999999257</v>
      </c>
    </row>
    <row r="4795" spans="1:14" x14ac:dyDescent="0.25">
      <c r="A4795" s="100">
        <v>3751</v>
      </c>
      <c r="B4795" s="107">
        <v>37354</v>
      </c>
      <c r="C4795" s="121">
        <v>387.75</v>
      </c>
      <c r="D4795" s="122">
        <v>91.52</v>
      </c>
      <c r="E4795" s="122">
        <f t="shared" si="186"/>
        <v>12.675900277008308</v>
      </c>
      <c r="F4795" s="77">
        <v>1.37</v>
      </c>
      <c r="G4795" s="77" t="s">
        <v>67</v>
      </c>
      <c r="H4795" s="77" t="s">
        <v>67</v>
      </c>
      <c r="J4795" s="77">
        <f t="shared" si="185"/>
        <v>1.37</v>
      </c>
      <c r="K4795" s="103">
        <v>1.46</v>
      </c>
      <c r="L4795" s="104">
        <v>0.53</v>
      </c>
      <c r="M4795" s="105">
        <v>29.1</v>
      </c>
      <c r="N4795" s="76">
        <f t="shared" si="184"/>
        <v>1.4600000000000035</v>
      </c>
    </row>
    <row r="4796" spans="1:14" x14ac:dyDescent="0.25">
      <c r="A4796" s="100">
        <v>3752</v>
      </c>
      <c r="B4796" s="107">
        <v>37355</v>
      </c>
      <c r="C4796" s="121">
        <v>387.77</v>
      </c>
      <c r="D4796" s="122">
        <v>91.61</v>
      </c>
      <c r="E4796" s="122">
        <f t="shared" si="186"/>
        <v>12.68836565096953</v>
      </c>
      <c r="F4796" s="77">
        <v>2.39</v>
      </c>
      <c r="G4796" s="77" t="s">
        <v>67</v>
      </c>
      <c r="H4796" s="77" t="s">
        <v>67</v>
      </c>
      <c r="J4796" s="77">
        <f t="shared" si="185"/>
        <v>2.39</v>
      </c>
      <c r="K4796" s="103">
        <v>2.66</v>
      </c>
      <c r="L4796" s="104">
        <v>0.89</v>
      </c>
      <c r="M4796" s="105">
        <v>41</v>
      </c>
      <c r="N4796" s="76">
        <f t="shared" si="184"/>
        <v>2.6599999999999961</v>
      </c>
    </row>
    <row r="4797" spans="1:14" x14ac:dyDescent="0.25">
      <c r="A4797" s="100">
        <v>3753</v>
      </c>
      <c r="B4797" s="107">
        <v>37356</v>
      </c>
      <c r="C4797" s="121">
        <v>387.83</v>
      </c>
      <c r="D4797" s="122">
        <v>91.88</v>
      </c>
      <c r="E4797" s="122">
        <f t="shared" si="186"/>
        <v>12.725761772853186</v>
      </c>
      <c r="F4797" s="77">
        <v>2.63</v>
      </c>
      <c r="G4797" s="77" t="s">
        <v>67</v>
      </c>
      <c r="H4797" s="77" t="s">
        <v>67</v>
      </c>
      <c r="J4797" s="77">
        <f t="shared" si="185"/>
        <v>2.63</v>
      </c>
      <c r="K4797" s="103">
        <v>2.59</v>
      </c>
      <c r="L4797" s="104">
        <v>0.77</v>
      </c>
      <c r="M4797" s="105" t="s">
        <v>67</v>
      </c>
      <c r="N4797" s="76">
        <f t="shared" si="184"/>
        <v>2.5699999999999976</v>
      </c>
    </row>
    <row r="4798" spans="1:14" x14ac:dyDescent="0.25">
      <c r="A4798" s="100">
        <v>3754</v>
      </c>
      <c r="B4798" s="107">
        <v>37357</v>
      </c>
      <c r="C4798" s="121">
        <v>387.82</v>
      </c>
      <c r="D4798" s="122">
        <v>91.82</v>
      </c>
      <c r="E4798" s="122">
        <f t="shared" si="186"/>
        <v>12.717451523545705</v>
      </c>
      <c r="F4798" s="77">
        <v>1.1499999999999999</v>
      </c>
      <c r="G4798" s="77" t="s">
        <v>67</v>
      </c>
      <c r="H4798" s="77" t="s">
        <v>67</v>
      </c>
      <c r="J4798" s="77">
        <f t="shared" si="185"/>
        <v>1.1499999999999999</v>
      </c>
      <c r="K4798" s="103">
        <v>2.46</v>
      </c>
      <c r="L4798" s="104">
        <v>0.43</v>
      </c>
      <c r="M4798" s="105">
        <v>45</v>
      </c>
      <c r="N4798" s="76">
        <f t="shared" si="184"/>
        <v>2.4800000000000124</v>
      </c>
    </row>
    <row r="4799" spans="1:14" x14ac:dyDescent="0.25">
      <c r="A4799" s="100">
        <v>3755</v>
      </c>
      <c r="B4799" s="107">
        <v>37358</v>
      </c>
      <c r="C4799" s="121">
        <v>388.11</v>
      </c>
      <c r="D4799" s="122">
        <v>93.15</v>
      </c>
      <c r="E4799" s="122">
        <f t="shared" si="186"/>
        <v>12.901662049861496</v>
      </c>
      <c r="F4799" s="77">
        <v>0.93</v>
      </c>
      <c r="G4799" s="77" t="s">
        <v>67</v>
      </c>
      <c r="H4799" s="77" t="s">
        <v>67</v>
      </c>
      <c r="J4799" s="77">
        <f t="shared" si="185"/>
        <v>0.93</v>
      </c>
      <c r="K4799" s="103">
        <v>3.13</v>
      </c>
      <c r="L4799" s="104">
        <v>0.36</v>
      </c>
      <c r="M4799" s="105">
        <v>10</v>
      </c>
      <c r="N4799" s="76">
        <f t="shared" si="184"/>
        <v>3.0799999999999916</v>
      </c>
    </row>
    <row r="4800" spans="1:14" x14ac:dyDescent="0.25">
      <c r="A4800" s="100">
        <v>3756</v>
      </c>
      <c r="B4800" s="107">
        <v>37359</v>
      </c>
      <c r="C4800" s="121">
        <v>388.59</v>
      </c>
      <c r="D4800" s="122">
        <v>95.3</v>
      </c>
      <c r="E4800" s="122">
        <f t="shared" si="186"/>
        <v>13.199445983379501</v>
      </c>
      <c r="F4800" s="77">
        <v>1.63</v>
      </c>
      <c r="G4800" s="77" t="s">
        <v>67</v>
      </c>
      <c r="H4800" s="77" t="s">
        <v>67</v>
      </c>
      <c r="J4800" s="77">
        <f t="shared" si="185"/>
        <v>1.63</v>
      </c>
      <c r="K4800" s="103">
        <v>3.53</v>
      </c>
      <c r="L4800" s="104">
        <v>0.45</v>
      </c>
      <c r="M4800" s="105">
        <v>1.9</v>
      </c>
      <c r="N4800" s="76">
        <f t="shared" si="184"/>
        <v>3.5300000000000056</v>
      </c>
    </row>
    <row r="4801" spans="1:14" x14ac:dyDescent="0.25">
      <c r="A4801" s="100">
        <v>3757</v>
      </c>
      <c r="B4801" s="107">
        <v>37360</v>
      </c>
      <c r="C4801" s="121">
        <v>388.99</v>
      </c>
      <c r="D4801" s="122">
        <v>97.2</v>
      </c>
      <c r="E4801" s="122">
        <f t="shared" si="186"/>
        <v>13.462603878116344</v>
      </c>
      <c r="F4801" s="77">
        <v>2.4300000000000002</v>
      </c>
      <c r="G4801" s="77" t="s">
        <v>67</v>
      </c>
      <c r="H4801" s="77" t="s">
        <v>67</v>
      </c>
      <c r="J4801" s="77">
        <f t="shared" si="185"/>
        <v>2.4300000000000002</v>
      </c>
      <c r="K4801" s="103">
        <v>4.9800000000000004</v>
      </c>
      <c r="L4801" s="104">
        <v>0.68</v>
      </c>
      <c r="M4801" s="105">
        <v>3.1</v>
      </c>
      <c r="N4801" s="76">
        <f t="shared" si="184"/>
        <v>4.9799999999999969</v>
      </c>
    </row>
    <row r="4802" spans="1:14" x14ac:dyDescent="0.25">
      <c r="A4802" s="100">
        <v>3758</v>
      </c>
      <c r="B4802" s="107">
        <v>37361</v>
      </c>
      <c r="C4802" s="121">
        <v>389.54</v>
      </c>
      <c r="D4802" s="122">
        <v>99.75</v>
      </c>
      <c r="E4802" s="122">
        <f t="shared" si="186"/>
        <v>13.815789473684212</v>
      </c>
      <c r="F4802" s="77">
        <v>2.41</v>
      </c>
      <c r="G4802" s="77" t="s">
        <v>67</v>
      </c>
      <c r="H4802" s="77" t="s">
        <v>67</v>
      </c>
      <c r="J4802" s="77">
        <f t="shared" si="185"/>
        <v>2.41</v>
      </c>
      <c r="K4802" s="103">
        <v>3.94</v>
      </c>
      <c r="L4802" s="104">
        <v>0.82</v>
      </c>
      <c r="M4802" s="105">
        <v>1.2</v>
      </c>
      <c r="N4802" s="76">
        <f t="shared" si="184"/>
        <v>3.9599999999999973</v>
      </c>
    </row>
    <row r="4803" spans="1:14" x14ac:dyDescent="0.25">
      <c r="A4803" s="100">
        <v>3759</v>
      </c>
      <c r="B4803" s="107">
        <v>37362</v>
      </c>
      <c r="C4803" s="121">
        <v>389.85</v>
      </c>
      <c r="D4803" s="122">
        <v>101.3</v>
      </c>
      <c r="E4803" s="122">
        <f t="shared" si="186"/>
        <v>14.030470914127424</v>
      </c>
      <c r="F4803" s="77">
        <v>3.16</v>
      </c>
      <c r="G4803" s="77" t="s">
        <v>67</v>
      </c>
      <c r="H4803" s="77" t="s">
        <v>67</v>
      </c>
      <c r="J4803" s="77">
        <f t="shared" si="185"/>
        <v>3.16</v>
      </c>
      <c r="K4803" s="103">
        <v>3.86</v>
      </c>
      <c r="L4803" s="104">
        <v>1.06</v>
      </c>
      <c r="M4803" s="105">
        <v>2.5</v>
      </c>
      <c r="N4803" s="76">
        <f t="shared" si="184"/>
        <v>3.2099999999999973</v>
      </c>
    </row>
    <row r="4804" spans="1:14" x14ac:dyDescent="0.25">
      <c r="A4804" s="100">
        <v>3760</v>
      </c>
      <c r="B4804" s="107">
        <v>37363</v>
      </c>
      <c r="C4804" s="121">
        <v>389.8</v>
      </c>
      <c r="D4804" s="122">
        <v>101.35</v>
      </c>
      <c r="E4804" s="122">
        <f t="shared" si="186"/>
        <v>14.037396121883654</v>
      </c>
      <c r="F4804" s="77">
        <v>2.72</v>
      </c>
      <c r="G4804" s="77" t="s">
        <v>67</v>
      </c>
      <c r="H4804" s="77" t="s">
        <v>67</v>
      </c>
      <c r="J4804" s="77">
        <f t="shared" si="185"/>
        <v>2.72</v>
      </c>
      <c r="K4804" s="103">
        <v>3.21</v>
      </c>
      <c r="L4804" s="104">
        <v>0.7</v>
      </c>
      <c r="M4804" s="105">
        <v>3.8</v>
      </c>
      <c r="N4804" s="76">
        <f t="shared" si="184"/>
        <v>6.270000000000012</v>
      </c>
    </row>
    <row r="4805" spans="1:14" x14ac:dyDescent="0.25">
      <c r="A4805" s="100">
        <v>3761</v>
      </c>
      <c r="B4805" s="107">
        <v>37364</v>
      </c>
      <c r="C4805" s="121">
        <v>390.59</v>
      </c>
      <c r="D4805" s="122">
        <v>104.9</v>
      </c>
      <c r="E4805" s="122">
        <f t="shared" si="186"/>
        <v>14.529085872576179</v>
      </c>
      <c r="F4805" s="77">
        <v>0.25</v>
      </c>
      <c r="G4805" s="77" t="s">
        <v>67</v>
      </c>
      <c r="H4805" s="77" t="s">
        <v>67</v>
      </c>
      <c r="J4805" s="77">
        <f t="shared" si="185"/>
        <v>0.25</v>
      </c>
      <c r="K4805" s="103">
        <v>5.73</v>
      </c>
      <c r="L4805" s="104">
        <v>0.05</v>
      </c>
      <c r="M4805" s="105">
        <v>1.6</v>
      </c>
      <c r="N4805" s="76">
        <f t="shared" si="184"/>
        <v>5.7299999999999898</v>
      </c>
    </row>
    <row r="4806" spans="1:14" x14ac:dyDescent="0.25">
      <c r="A4806" s="100">
        <v>3762</v>
      </c>
      <c r="B4806" s="107">
        <v>37365</v>
      </c>
      <c r="C4806" s="121">
        <v>391.66</v>
      </c>
      <c r="D4806" s="122">
        <v>110.38</v>
      </c>
      <c r="E4806" s="122">
        <f t="shared" si="186"/>
        <v>15.288088642659279</v>
      </c>
      <c r="F4806" s="77">
        <v>2.98</v>
      </c>
      <c r="G4806" s="77" t="s">
        <v>67</v>
      </c>
      <c r="H4806" s="77" t="s">
        <v>67</v>
      </c>
      <c r="J4806" s="77">
        <f t="shared" si="185"/>
        <v>2.98</v>
      </c>
      <c r="K4806" s="103">
        <v>5.87</v>
      </c>
      <c r="L4806" s="104">
        <v>0.9</v>
      </c>
      <c r="M4806" s="105">
        <v>3.1</v>
      </c>
      <c r="N4806" s="76">
        <f t="shared" si="184"/>
        <v>6.870000000000001</v>
      </c>
    </row>
    <row r="4807" spans="1:14" x14ac:dyDescent="0.25">
      <c r="A4807" s="100">
        <v>3763</v>
      </c>
      <c r="B4807" s="107">
        <v>37366</v>
      </c>
      <c r="C4807" s="121">
        <v>392.4</v>
      </c>
      <c r="D4807" s="122">
        <v>114.27</v>
      </c>
      <c r="E4807" s="122">
        <f t="shared" si="186"/>
        <v>15.826869806094182</v>
      </c>
      <c r="F4807" s="77">
        <v>1.73</v>
      </c>
      <c r="G4807" s="77" t="s">
        <v>67</v>
      </c>
      <c r="H4807" s="77" t="s">
        <v>67</v>
      </c>
      <c r="J4807" s="77">
        <f t="shared" si="185"/>
        <v>1.73</v>
      </c>
      <c r="K4807" s="103">
        <v>3.54</v>
      </c>
      <c r="L4807" s="104">
        <v>0.7</v>
      </c>
      <c r="M4807" s="105" t="s">
        <v>67</v>
      </c>
      <c r="N4807" s="76">
        <f t="shared" si="184"/>
        <v>3.5400000000000023</v>
      </c>
    </row>
    <row r="4808" spans="1:14" x14ac:dyDescent="0.25">
      <c r="A4808" s="100">
        <v>3764</v>
      </c>
      <c r="B4808" s="107">
        <v>37367</v>
      </c>
      <c r="C4808" s="121">
        <v>392.74</v>
      </c>
      <c r="D4808" s="122">
        <v>116.08</v>
      </c>
      <c r="E4808" s="122">
        <f t="shared" si="186"/>
        <v>16.077562326869806</v>
      </c>
      <c r="F4808" s="77">
        <v>1.79</v>
      </c>
      <c r="G4808" s="77" t="s">
        <v>67</v>
      </c>
      <c r="H4808" s="77" t="s">
        <v>67</v>
      </c>
      <c r="J4808" s="77">
        <f t="shared" si="185"/>
        <v>1.79</v>
      </c>
      <c r="K4808" s="103">
        <v>5.85</v>
      </c>
      <c r="L4808" s="104">
        <v>0.6</v>
      </c>
      <c r="M4808" s="105">
        <v>5.4</v>
      </c>
      <c r="N4808" s="76">
        <f t="shared" ref="N4808:N4871" si="187">+D4809-D4808+J4808</f>
        <v>5.8500000000000023</v>
      </c>
    </row>
    <row r="4809" spans="1:14" x14ac:dyDescent="0.25">
      <c r="A4809" s="100">
        <v>3765</v>
      </c>
      <c r="B4809" s="107">
        <v>37368</v>
      </c>
      <c r="C4809" s="121">
        <v>393.48</v>
      </c>
      <c r="D4809" s="122">
        <v>120.14</v>
      </c>
      <c r="E4809" s="122">
        <f t="shared" si="186"/>
        <v>16.639889196675899</v>
      </c>
      <c r="F4809" s="77">
        <v>1</v>
      </c>
      <c r="G4809" s="77" t="s">
        <v>67</v>
      </c>
      <c r="H4809" s="77" t="s">
        <v>67</v>
      </c>
      <c r="J4809" s="77">
        <f t="shared" si="185"/>
        <v>1</v>
      </c>
      <c r="K4809" s="103">
        <v>5.45</v>
      </c>
      <c r="L4809" s="104">
        <v>0.37</v>
      </c>
      <c r="M4809" s="105">
        <v>4.2</v>
      </c>
      <c r="N4809" s="76">
        <f t="shared" si="187"/>
        <v>5.4500000000000028</v>
      </c>
    </row>
    <row r="4810" spans="1:14" x14ac:dyDescent="0.25">
      <c r="A4810" s="100">
        <v>3766</v>
      </c>
      <c r="B4810" s="107">
        <v>37369</v>
      </c>
      <c r="C4810" s="121">
        <v>394.27</v>
      </c>
      <c r="D4810" s="122">
        <v>124.59</v>
      </c>
      <c r="E4810" s="122">
        <f t="shared" si="186"/>
        <v>17.25623268698061</v>
      </c>
      <c r="F4810" s="77">
        <v>2.15</v>
      </c>
      <c r="G4810" s="77" t="s">
        <v>67</v>
      </c>
      <c r="H4810" s="77" t="s">
        <v>67</v>
      </c>
      <c r="J4810" s="77">
        <f t="shared" si="185"/>
        <v>2.15</v>
      </c>
      <c r="K4810" s="103">
        <v>4.72</v>
      </c>
      <c r="L4810" s="104">
        <v>0.92</v>
      </c>
      <c r="M4810" s="105">
        <v>0.7</v>
      </c>
      <c r="N4810" s="76">
        <f t="shared" si="187"/>
        <v>4.7199999999999935</v>
      </c>
    </row>
    <row r="4811" spans="1:14" x14ac:dyDescent="0.25">
      <c r="A4811" s="100">
        <v>3767</v>
      </c>
      <c r="B4811" s="107">
        <v>37370</v>
      </c>
      <c r="C4811" s="121">
        <v>394.72</v>
      </c>
      <c r="D4811" s="122">
        <v>127.16</v>
      </c>
      <c r="E4811" s="122">
        <f t="shared" si="186"/>
        <v>17.612188365650969</v>
      </c>
      <c r="F4811" s="77">
        <v>1.96</v>
      </c>
      <c r="G4811" s="77" t="s">
        <v>67</v>
      </c>
      <c r="H4811" s="77" t="s">
        <v>67</v>
      </c>
      <c r="J4811" s="77">
        <f t="shared" si="185"/>
        <v>1.96</v>
      </c>
      <c r="K4811" s="103">
        <v>4.2699999999999996</v>
      </c>
      <c r="L4811" s="104">
        <v>0.84</v>
      </c>
      <c r="M4811" s="105">
        <v>1</v>
      </c>
      <c r="N4811" s="76">
        <f t="shared" si="187"/>
        <v>4.2700000000000022</v>
      </c>
    </row>
    <row r="4812" spans="1:14" x14ac:dyDescent="0.25">
      <c r="A4812" s="100">
        <v>3768</v>
      </c>
      <c r="B4812" s="107">
        <v>37371</v>
      </c>
      <c r="C4812" s="121">
        <v>395.12</v>
      </c>
      <c r="D4812" s="122">
        <v>129.47</v>
      </c>
      <c r="E4812" s="122">
        <f t="shared" si="186"/>
        <v>17.93213296398892</v>
      </c>
      <c r="F4812" s="77">
        <v>2.7</v>
      </c>
      <c r="G4812" s="77" t="s">
        <v>67</v>
      </c>
      <c r="H4812" s="77" t="s">
        <v>67</v>
      </c>
      <c r="J4812" s="77">
        <f t="shared" si="185"/>
        <v>2.7</v>
      </c>
      <c r="K4812" s="103">
        <v>4.29</v>
      </c>
      <c r="L4812" s="104">
        <v>0.78</v>
      </c>
      <c r="M4812" s="105">
        <v>1</v>
      </c>
      <c r="N4812" s="76">
        <f t="shared" si="187"/>
        <v>4.2900000000000036</v>
      </c>
    </row>
    <row r="4813" spans="1:14" x14ac:dyDescent="0.25">
      <c r="A4813" s="100">
        <v>3769</v>
      </c>
      <c r="B4813" s="107">
        <v>37372</v>
      </c>
      <c r="C4813" s="121">
        <v>395.39</v>
      </c>
      <c r="D4813" s="122">
        <v>131.06</v>
      </c>
      <c r="E4813" s="122">
        <f t="shared" si="186"/>
        <v>18.152354570637119</v>
      </c>
      <c r="F4813" s="77">
        <v>3.22</v>
      </c>
      <c r="G4813" s="77" t="s">
        <v>67</v>
      </c>
      <c r="H4813" s="77" t="s">
        <v>67</v>
      </c>
      <c r="J4813" s="77">
        <f t="shared" si="185"/>
        <v>3.22</v>
      </c>
      <c r="K4813" s="103">
        <v>7.37</v>
      </c>
      <c r="L4813" s="104">
        <v>0.81</v>
      </c>
      <c r="M4813" s="105">
        <v>36.6</v>
      </c>
      <c r="N4813" s="76">
        <f t="shared" si="187"/>
        <v>7.3700000000000063</v>
      </c>
    </row>
    <row r="4814" spans="1:14" x14ac:dyDescent="0.25">
      <c r="A4814" s="100">
        <v>3770</v>
      </c>
      <c r="B4814" s="107">
        <v>37373</v>
      </c>
      <c r="C4814" s="121">
        <v>396.09</v>
      </c>
      <c r="D4814" s="122">
        <v>135.21</v>
      </c>
      <c r="E4814" s="122">
        <f t="shared" si="186"/>
        <v>18.727146814404431</v>
      </c>
      <c r="F4814" s="77">
        <v>0.68</v>
      </c>
      <c r="G4814" s="77" t="s">
        <v>67</v>
      </c>
      <c r="H4814" s="77" t="s">
        <v>67</v>
      </c>
      <c r="J4814" s="77">
        <f t="shared" si="185"/>
        <v>0.68</v>
      </c>
      <c r="K4814" s="103">
        <v>10.9</v>
      </c>
      <c r="L4814" s="104">
        <v>0.15</v>
      </c>
      <c r="M4814" s="105">
        <v>41</v>
      </c>
      <c r="N4814" s="76">
        <f t="shared" si="187"/>
        <v>10.899999999999999</v>
      </c>
    </row>
    <row r="4815" spans="1:14" x14ac:dyDescent="0.25">
      <c r="A4815" s="100">
        <v>3771</v>
      </c>
      <c r="B4815" s="107">
        <v>37374</v>
      </c>
      <c r="C4815" s="121">
        <v>397.74</v>
      </c>
      <c r="D4815" s="122">
        <v>145.43</v>
      </c>
      <c r="E4815" s="122">
        <f t="shared" si="186"/>
        <v>20.142659279778393</v>
      </c>
      <c r="F4815" s="77">
        <v>0.75</v>
      </c>
      <c r="G4815" s="77" t="s">
        <v>67</v>
      </c>
      <c r="H4815" s="77" t="s">
        <v>67</v>
      </c>
      <c r="J4815" s="77">
        <f t="shared" si="185"/>
        <v>0.75</v>
      </c>
      <c r="K4815" s="103">
        <v>13.51</v>
      </c>
      <c r="L4815" s="104">
        <v>0.2</v>
      </c>
      <c r="M4815" s="105">
        <v>38.4</v>
      </c>
      <c r="N4815" s="76">
        <f t="shared" si="187"/>
        <v>13.509999999999991</v>
      </c>
    </row>
    <row r="4816" spans="1:14" x14ac:dyDescent="0.25">
      <c r="A4816" s="100">
        <v>3772</v>
      </c>
      <c r="B4816" s="107">
        <v>37375</v>
      </c>
      <c r="C4816" s="121">
        <v>399.6</v>
      </c>
      <c r="D4816" s="122">
        <v>158.19</v>
      </c>
      <c r="E4816" s="122">
        <f t="shared" si="186"/>
        <v>21.909972299168974</v>
      </c>
      <c r="F4816" s="77">
        <v>3.68</v>
      </c>
      <c r="G4816" s="77" t="s">
        <v>67</v>
      </c>
      <c r="H4816" s="77" t="s">
        <v>67</v>
      </c>
      <c r="J4816" s="77">
        <f t="shared" si="185"/>
        <v>3.68</v>
      </c>
      <c r="K4816" s="103">
        <v>16.27</v>
      </c>
      <c r="L4816" s="104">
        <v>1.1000000000000001</v>
      </c>
      <c r="M4816" s="105">
        <v>5.7</v>
      </c>
      <c r="N4816" s="76">
        <f t="shared" si="187"/>
        <v>16.270000000000003</v>
      </c>
    </row>
    <row r="4817" spans="1:14" x14ac:dyDescent="0.25">
      <c r="A4817" s="100">
        <v>3773</v>
      </c>
      <c r="B4817" s="107">
        <v>37376</v>
      </c>
      <c r="C4817" s="121">
        <v>401.33</v>
      </c>
      <c r="D4817" s="122">
        <v>170.78</v>
      </c>
      <c r="E4817" s="122">
        <f t="shared" si="186"/>
        <v>23.653739612188364</v>
      </c>
      <c r="F4817" s="77">
        <v>3.53</v>
      </c>
      <c r="G4817" s="77" t="s">
        <v>67</v>
      </c>
      <c r="H4817" s="77" t="s">
        <v>67</v>
      </c>
      <c r="J4817" s="77">
        <f t="shared" si="185"/>
        <v>3.53</v>
      </c>
      <c r="K4817" s="103">
        <v>12.35</v>
      </c>
      <c r="L4817" s="104">
        <v>1.07</v>
      </c>
      <c r="M4817" s="105" t="s">
        <v>67</v>
      </c>
      <c r="N4817" s="76">
        <f t="shared" si="187"/>
        <v>12.319999999999991</v>
      </c>
    </row>
    <row r="4818" spans="1:14" x14ac:dyDescent="0.25">
      <c r="A4818" s="100">
        <v>3774</v>
      </c>
      <c r="B4818" s="107">
        <v>37377</v>
      </c>
      <c r="C4818" s="121">
        <v>402.49</v>
      </c>
      <c r="D4818" s="122">
        <v>179.57</v>
      </c>
      <c r="E4818" s="122">
        <f t="shared" si="186"/>
        <v>24.871191135734072</v>
      </c>
      <c r="F4818" s="77">
        <v>3.59</v>
      </c>
      <c r="G4818" s="77" t="s">
        <v>67</v>
      </c>
      <c r="H4818" s="77" t="s">
        <v>67</v>
      </c>
      <c r="J4818" s="77">
        <f t="shared" si="185"/>
        <v>3.59</v>
      </c>
      <c r="K4818" s="103">
        <v>10.39</v>
      </c>
      <c r="L4818" s="104">
        <v>0.09</v>
      </c>
      <c r="M4818" s="105">
        <v>0.5</v>
      </c>
      <c r="N4818" s="76">
        <f t="shared" si="187"/>
        <v>10.390000000000011</v>
      </c>
    </row>
    <row r="4819" spans="1:14" x14ac:dyDescent="0.25">
      <c r="A4819" s="100">
        <v>3775</v>
      </c>
      <c r="B4819" s="107">
        <v>37378</v>
      </c>
      <c r="C4819" s="121">
        <v>403.35</v>
      </c>
      <c r="D4819" s="122">
        <v>186.37</v>
      </c>
      <c r="E4819" s="122">
        <f t="shared" si="186"/>
        <v>25.813019390581722</v>
      </c>
      <c r="F4819" s="77">
        <v>2.84</v>
      </c>
      <c r="G4819" s="77" t="s">
        <v>67</v>
      </c>
      <c r="H4819" s="77" t="s">
        <v>67</v>
      </c>
      <c r="J4819" s="77">
        <f t="shared" si="185"/>
        <v>2.84</v>
      </c>
      <c r="K4819" s="103">
        <v>9.77</v>
      </c>
      <c r="L4819" s="104">
        <v>0.85</v>
      </c>
      <c r="M4819" s="105">
        <v>14</v>
      </c>
      <c r="N4819" s="76">
        <f t="shared" si="187"/>
        <v>9.7700000000000067</v>
      </c>
    </row>
    <row r="4820" spans="1:14" x14ac:dyDescent="0.25">
      <c r="A4820" s="100">
        <v>3776</v>
      </c>
      <c r="B4820" s="107">
        <v>37379</v>
      </c>
      <c r="C4820" s="121">
        <v>404.19</v>
      </c>
      <c r="D4820" s="122">
        <v>193.3</v>
      </c>
      <c r="E4820" s="122">
        <f t="shared" si="186"/>
        <v>26.772853185595569</v>
      </c>
      <c r="F4820" s="77">
        <v>1.87</v>
      </c>
      <c r="G4820" s="77" t="s">
        <v>67</v>
      </c>
      <c r="H4820" s="77" t="s">
        <v>67</v>
      </c>
      <c r="J4820" s="77">
        <f t="shared" si="185"/>
        <v>1.87</v>
      </c>
      <c r="K4820" s="103">
        <v>8.25</v>
      </c>
      <c r="L4820" s="104">
        <v>0.77</v>
      </c>
      <c r="M4820" s="105">
        <v>6</v>
      </c>
      <c r="N4820" s="76">
        <f t="shared" si="187"/>
        <v>8.2499999999999964</v>
      </c>
    </row>
    <row r="4821" spans="1:14" x14ac:dyDescent="0.25">
      <c r="A4821" s="100">
        <v>3777</v>
      </c>
      <c r="B4821" s="107">
        <v>37380</v>
      </c>
      <c r="C4821" s="121">
        <v>404.95</v>
      </c>
      <c r="D4821" s="122">
        <v>199.68</v>
      </c>
      <c r="E4821" s="122">
        <f t="shared" si="186"/>
        <v>27.656509695290861</v>
      </c>
      <c r="F4821" s="77">
        <v>2.74</v>
      </c>
      <c r="G4821" s="77" t="s">
        <v>67</v>
      </c>
      <c r="H4821" s="77" t="s">
        <v>67</v>
      </c>
      <c r="J4821" s="77">
        <f t="shared" si="185"/>
        <v>2.74</v>
      </c>
      <c r="K4821" s="103">
        <v>7.61</v>
      </c>
      <c r="L4821" s="104">
        <v>0.79</v>
      </c>
      <c r="M4821" s="105" t="s">
        <v>67</v>
      </c>
      <c r="N4821" s="76">
        <f t="shared" si="187"/>
        <v>7.6100000000000048</v>
      </c>
    </row>
    <row r="4822" spans="1:14" x14ac:dyDescent="0.25">
      <c r="A4822" s="100">
        <v>3778</v>
      </c>
      <c r="B4822" s="107">
        <v>37381</v>
      </c>
      <c r="C4822" s="121">
        <v>405.5</v>
      </c>
      <c r="D4822" s="122">
        <v>204.55</v>
      </c>
      <c r="E4822" s="122">
        <f t="shared" si="186"/>
        <v>28.331024930747922</v>
      </c>
      <c r="F4822" s="77">
        <v>0.7</v>
      </c>
      <c r="G4822" s="77" t="s">
        <v>67</v>
      </c>
      <c r="H4822" s="77" t="s">
        <v>67</v>
      </c>
      <c r="J4822" s="77">
        <f t="shared" si="185"/>
        <v>0.7</v>
      </c>
      <c r="K4822" s="103">
        <v>5.52</v>
      </c>
      <c r="L4822" s="104">
        <v>0.28000000000000003</v>
      </c>
      <c r="M4822" s="105">
        <v>9.3000000000000007</v>
      </c>
      <c r="N4822" s="76">
        <f t="shared" si="187"/>
        <v>5.5199999999999934</v>
      </c>
    </row>
    <row r="4823" spans="1:14" x14ac:dyDescent="0.25">
      <c r="A4823" s="100">
        <v>3779</v>
      </c>
      <c r="B4823" s="107">
        <v>37382</v>
      </c>
      <c r="C4823" s="121">
        <v>406.04</v>
      </c>
      <c r="D4823" s="122">
        <v>209.37</v>
      </c>
      <c r="E4823" s="122">
        <f t="shared" si="186"/>
        <v>28.998614958448755</v>
      </c>
      <c r="F4823" s="77">
        <v>2.4500000000000002</v>
      </c>
      <c r="G4823" s="77" t="s">
        <v>67</v>
      </c>
      <c r="H4823" s="77" t="s">
        <v>67</v>
      </c>
      <c r="J4823" s="77">
        <f t="shared" si="185"/>
        <v>2.4500000000000002</v>
      </c>
      <c r="K4823" s="103">
        <v>3.83</v>
      </c>
      <c r="L4823" s="104">
        <v>1.1100000000000001</v>
      </c>
      <c r="M4823" s="105" t="s">
        <v>67</v>
      </c>
      <c r="N4823" s="76">
        <f t="shared" si="187"/>
        <v>3.8299999999999956</v>
      </c>
    </row>
    <row r="4824" spans="1:14" x14ac:dyDescent="0.25">
      <c r="A4824" s="100">
        <v>3780</v>
      </c>
      <c r="B4824" s="107">
        <v>37383</v>
      </c>
      <c r="C4824" s="121">
        <v>406.19</v>
      </c>
      <c r="D4824" s="122">
        <v>210.75</v>
      </c>
      <c r="E4824" s="122">
        <f t="shared" si="186"/>
        <v>29.189750692520779</v>
      </c>
      <c r="F4824" s="77">
        <v>4.0599999999999996</v>
      </c>
      <c r="G4824" s="77" t="s">
        <v>67</v>
      </c>
      <c r="H4824" s="77" t="s">
        <v>67</v>
      </c>
      <c r="J4824" s="77">
        <f t="shared" si="185"/>
        <v>4.0599999999999996</v>
      </c>
      <c r="K4824" s="103">
        <v>4.1500000000000004</v>
      </c>
      <c r="L4824" s="104">
        <v>1.63</v>
      </c>
      <c r="M4824" s="105" t="s">
        <v>67</v>
      </c>
      <c r="N4824" s="76">
        <f t="shared" si="187"/>
        <v>4.150000000000003</v>
      </c>
    </row>
    <row r="4825" spans="1:14" x14ac:dyDescent="0.25">
      <c r="A4825" s="100">
        <v>3781</v>
      </c>
      <c r="B4825" s="107">
        <v>37384</v>
      </c>
      <c r="C4825" s="121">
        <v>406.2</v>
      </c>
      <c r="D4825" s="122">
        <v>210.84</v>
      </c>
      <c r="E4825" s="122">
        <f t="shared" si="186"/>
        <v>29.202216066481995</v>
      </c>
      <c r="F4825" s="77">
        <v>4.0599999999999996</v>
      </c>
      <c r="G4825" s="77" t="s">
        <v>67</v>
      </c>
      <c r="H4825" s="77" t="s">
        <v>67</v>
      </c>
      <c r="J4825" s="77">
        <f t="shared" si="185"/>
        <v>4.0599999999999996</v>
      </c>
      <c r="K4825" s="103">
        <v>3.42</v>
      </c>
      <c r="L4825" s="104">
        <v>1.41</v>
      </c>
      <c r="M4825" s="105" t="s">
        <v>67</v>
      </c>
      <c r="N4825" s="76">
        <f t="shared" si="187"/>
        <v>3.4199999999999848</v>
      </c>
    </row>
    <row r="4826" spans="1:14" x14ac:dyDescent="0.25">
      <c r="A4826" s="100">
        <v>3782</v>
      </c>
      <c r="B4826" s="107">
        <v>37385</v>
      </c>
      <c r="C4826" s="121">
        <v>406.13</v>
      </c>
      <c r="D4826" s="122">
        <v>210.2</v>
      </c>
      <c r="E4826" s="122">
        <f t="shared" si="186"/>
        <v>29.113573407202214</v>
      </c>
      <c r="F4826" s="77">
        <v>4.08</v>
      </c>
      <c r="G4826" s="77" t="s">
        <v>67</v>
      </c>
      <c r="H4826" s="77" t="s">
        <v>67</v>
      </c>
      <c r="J4826" s="77">
        <f t="shared" ref="J4826:J4889" si="188">SUM(F4826:H4826)</f>
        <v>4.08</v>
      </c>
      <c r="K4826" s="103">
        <v>3.62</v>
      </c>
      <c r="L4826" s="104">
        <v>1.34</v>
      </c>
      <c r="M4826" s="105" t="s">
        <v>67</v>
      </c>
      <c r="N4826" s="76">
        <f t="shared" si="187"/>
        <v>3.6200000000000205</v>
      </c>
    </row>
    <row r="4827" spans="1:14" x14ac:dyDescent="0.25">
      <c r="A4827" s="100">
        <v>3783</v>
      </c>
      <c r="B4827" s="107">
        <v>37386</v>
      </c>
      <c r="C4827" s="121">
        <v>406.08</v>
      </c>
      <c r="D4827" s="122">
        <v>209.74</v>
      </c>
      <c r="E4827" s="122">
        <f t="shared" ref="E4827:E4890" si="189">(D4827/722)*100</f>
        <v>29.049861495844876</v>
      </c>
      <c r="F4827" s="77">
        <v>3.62</v>
      </c>
      <c r="G4827" s="77" t="s">
        <v>67</v>
      </c>
      <c r="H4827" s="77" t="s">
        <v>67</v>
      </c>
      <c r="J4827" s="77">
        <f t="shared" si="188"/>
        <v>3.62</v>
      </c>
      <c r="K4827" s="103">
        <v>8.2200000000000006</v>
      </c>
      <c r="L4827" s="104">
        <v>1.01</v>
      </c>
      <c r="M4827" s="105">
        <v>10</v>
      </c>
      <c r="N4827" s="76">
        <f t="shared" si="187"/>
        <v>8.2199999999999953</v>
      </c>
    </row>
    <row r="4828" spans="1:14" x14ac:dyDescent="0.25">
      <c r="A4828" s="100">
        <v>3784</v>
      </c>
      <c r="B4828" s="107">
        <v>37387</v>
      </c>
      <c r="C4828" s="121">
        <v>406.58</v>
      </c>
      <c r="D4828" s="122">
        <v>214.34</v>
      </c>
      <c r="E4828" s="122">
        <f t="shared" si="189"/>
        <v>29.686980609418285</v>
      </c>
      <c r="F4828" s="77">
        <v>3.61</v>
      </c>
      <c r="G4828" s="77" t="s">
        <v>67</v>
      </c>
      <c r="H4828" s="77" t="s">
        <v>67</v>
      </c>
      <c r="J4828" s="77">
        <f t="shared" si="188"/>
        <v>3.61</v>
      </c>
      <c r="K4828" s="103">
        <v>7.76</v>
      </c>
      <c r="L4828" s="104">
        <v>0.99</v>
      </c>
      <c r="M4828" s="105" t="s">
        <v>67</v>
      </c>
      <c r="N4828" s="76">
        <f t="shared" si="187"/>
        <v>7.7600000000000051</v>
      </c>
    </row>
    <row r="4829" spans="1:14" x14ac:dyDescent="0.25">
      <c r="A4829" s="100">
        <v>3785</v>
      </c>
      <c r="B4829" s="107">
        <v>37388</v>
      </c>
      <c r="C4829" s="121">
        <v>407.03</v>
      </c>
      <c r="D4829" s="122">
        <v>218.49</v>
      </c>
      <c r="E4829" s="122">
        <f t="shared" si="189"/>
        <v>30.261772853185597</v>
      </c>
      <c r="F4829" s="77">
        <v>1.29</v>
      </c>
      <c r="G4829" s="77" t="s">
        <v>67</v>
      </c>
      <c r="H4829" s="77" t="s">
        <v>67</v>
      </c>
      <c r="J4829" s="77">
        <f t="shared" si="188"/>
        <v>1.29</v>
      </c>
      <c r="K4829" s="103">
        <v>3.42</v>
      </c>
      <c r="L4829" s="104">
        <v>0.54</v>
      </c>
      <c r="M4829" s="105" t="s">
        <v>67</v>
      </c>
      <c r="N4829" s="76">
        <f t="shared" si="187"/>
        <v>3.4299999999999864</v>
      </c>
    </row>
    <row r="4830" spans="1:14" x14ac:dyDescent="0.25">
      <c r="A4830" s="100">
        <v>3786</v>
      </c>
      <c r="B4830" s="107">
        <v>37389</v>
      </c>
      <c r="C4830" s="121">
        <v>407.25</v>
      </c>
      <c r="D4830" s="122">
        <v>220.63</v>
      </c>
      <c r="E4830" s="122">
        <f t="shared" si="189"/>
        <v>30.55817174515235</v>
      </c>
      <c r="F4830" s="77">
        <v>0.86</v>
      </c>
      <c r="G4830" s="77" t="s">
        <v>67</v>
      </c>
      <c r="H4830" s="77" t="s">
        <v>67</v>
      </c>
      <c r="J4830" s="77">
        <f t="shared" si="188"/>
        <v>0.86</v>
      </c>
      <c r="K4830" s="103">
        <v>2.76</v>
      </c>
      <c r="L4830" s="104">
        <v>0.35</v>
      </c>
      <c r="M4830" s="105" t="s">
        <v>67</v>
      </c>
      <c r="N4830" s="76">
        <f t="shared" si="187"/>
        <v>2.7999999999999976</v>
      </c>
    </row>
    <row r="4831" spans="1:14" x14ac:dyDescent="0.25">
      <c r="A4831" s="100">
        <v>3787</v>
      </c>
      <c r="B4831" s="107">
        <v>37390</v>
      </c>
      <c r="C4831" s="121">
        <v>407.45</v>
      </c>
      <c r="D4831" s="122">
        <v>222.57</v>
      </c>
      <c r="E4831" s="122">
        <f t="shared" si="189"/>
        <v>30.82686980609418</v>
      </c>
      <c r="F4831" s="77">
        <v>0.5</v>
      </c>
      <c r="G4831" s="77" t="s">
        <v>67</v>
      </c>
      <c r="H4831" s="77" t="s">
        <v>67</v>
      </c>
      <c r="J4831" s="77">
        <f t="shared" si="188"/>
        <v>0.5</v>
      </c>
      <c r="K4831" s="103">
        <v>2.0499999999999998</v>
      </c>
      <c r="L4831" s="104">
        <v>0.22</v>
      </c>
      <c r="M4831" s="105" t="s">
        <v>67</v>
      </c>
      <c r="N4831" s="76">
        <f t="shared" si="187"/>
        <v>2.0500000000000114</v>
      </c>
    </row>
    <row r="4832" spans="1:14" x14ac:dyDescent="0.25">
      <c r="A4832" s="100">
        <v>3788</v>
      </c>
      <c r="B4832" s="107">
        <v>37391</v>
      </c>
      <c r="C4832" s="121">
        <v>407.61</v>
      </c>
      <c r="D4832" s="122">
        <v>224.12</v>
      </c>
      <c r="E4832" s="122">
        <f t="shared" si="189"/>
        <v>31.041551246537395</v>
      </c>
      <c r="F4832" s="77">
        <v>1.24</v>
      </c>
      <c r="G4832" s="77" t="s">
        <v>67</v>
      </c>
      <c r="H4832" s="77" t="s">
        <v>67</v>
      </c>
      <c r="J4832" s="77">
        <f t="shared" si="188"/>
        <v>1.24</v>
      </c>
      <c r="K4832" s="103">
        <v>1.45</v>
      </c>
      <c r="L4832" s="104">
        <v>0.49</v>
      </c>
      <c r="M4832" s="105" t="s">
        <v>67</v>
      </c>
      <c r="N4832" s="76">
        <f t="shared" si="187"/>
        <v>1.3900000000000057</v>
      </c>
    </row>
    <row r="4833" spans="1:14" x14ac:dyDescent="0.25">
      <c r="A4833" s="100">
        <v>3789</v>
      </c>
      <c r="B4833" s="107">
        <v>37392</v>
      </c>
      <c r="C4833" s="121">
        <v>407.63</v>
      </c>
      <c r="D4833" s="122">
        <v>224.27</v>
      </c>
      <c r="E4833" s="122">
        <f t="shared" si="189"/>
        <v>31.062326869806096</v>
      </c>
      <c r="F4833" s="77">
        <v>1.38</v>
      </c>
      <c r="G4833" s="77" t="s">
        <v>67</v>
      </c>
      <c r="H4833" s="77" t="s">
        <v>67</v>
      </c>
      <c r="J4833" s="77">
        <f t="shared" si="188"/>
        <v>1.38</v>
      </c>
      <c r="K4833" s="103">
        <v>1.77</v>
      </c>
      <c r="L4833" s="104">
        <v>0.64</v>
      </c>
      <c r="M4833" s="105" t="s">
        <v>67</v>
      </c>
      <c r="N4833" s="76">
        <f t="shared" si="187"/>
        <v>1.8099999999999783</v>
      </c>
    </row>
    <row r="4834" spans="1:14" x14ac:dyDescent="0.25">
      <c r="A4834" s="100">
        <v>3790</v>
      </c>
      <c r="B4834" s="107">
        <v>37393</v>
      </c>
      <c r="C4834" s="121">
        <v>407.67</v>
      </c>
      <c r="D4834" s="122">
        <v>224.7</v>
      </c>
      <c r="E4834" s="122">
        <f t="shared" si="189"/>
        <v>31.121883656509691</v>
      </c>
      <c r="F4834" s="77">
        <v>1.1000000000000001</v>
      </c>
      <c r="G4834" s="77" t="s">
        <v>67</v>
      </c>
      <c r="H4834" s="77" t="s">
        <v>67</v>
      </c>
      <c r="J4834" s="77">
        <f t="shared" si="188"/>
        <v>1.1000000000000001</v>
      </c>
      <c r="K4834" s="103">
        <v>1.97</v>
      </c>
      <c r="L4834" s="104">
        <v>0.44</v>
      </c>
      <c r="M4834" s="105">
        <v>1.5</v>
      </c>
      <c r="N4834" s="76">
        <f t="shared" si="187"/>
        <v>1.9700000000000046</v>
      </c>
    </row>
    <row r="4835" spans="1:14" x14ac:dyDescent="0.25">
      <c r="A4835" s="100">
        <v>3791</v>
      </c>
      <c r="B4835" s="107">
        <v>37394</v>
      </c>
      <c r="C4835" s="121">
        <v>407.76</v>
      </c>
      <c r="D4835" s="122">
        <v>225.57</v>
      </c>
      <c r="E4835" s="122">
        <f t="shared" si="189"/>
        <v>31.242382271468145</v>
      </c>
      <c r="F4835" s="77">
        <v>1.24</v>
      </c>
      <c r="G4835" s="77" t="s">
        <v>67</v>
      </c>
      <c r="H4835" s="77" t="s">
        <v>67</v>
      </c>
      <c r="J4835" s="77">
        <f t="shared" si="188"/>
        <v>1.24</v>
      </c>
      <c r="K4835" s="103">
        <v>1.92</v>
      </c>
      <c r="L4835" s="104">
        <v>0.52</v>
      </c>
      <c r="M4835" s="105">
        <v>3</v>
      </c>
      <c r="N4835" s="76">
        <f t="shared" si="187"/>
        <v>1.9200000000000068</v>
      </c>
    </row>
    <row r="4836" spans="1:14" x14ac:dyDescent="0.25">
      <c r="A4836" s="100">
        <v>3792</v>
      </c>
      <c r="B4836" s="107">
        <v>37395</v>
      </c>
      <c r="C4836" s="121">
        <v>407.83</v>
      </c>
      <c r="D4836" s="122">
        <v>226.25</v>
      </c>
      <c r="E4836" s="122">
        <f t="shared" si="189"/>
        <v>31.336565096952906</v>
      </c>
      <c r="F4836" s="77">
        <v>2.6</v>
      </c>
      <c r="G4836" s="77" t="s">
        <v>67</v>
      </c>
      <c r="H4836" s="77" t="s">
        <v>67</v>
      </c>
      <c r="J4836" s="77">
        <f t="shared" si="188"/>
        <v>2.6</v>
      </c>
      <c r="K4836" s="103">
        <v>4.25</v>
      </c>
      <c r="L4836" s="104">
        <v>1.1200000000000001</v>
      </c>
      <c r="M4836" s="105" t="s">
        <v>67</v>
      </c>
      <c r="N4836" s="76">
        <f t="shared" si="187"/>
        <v>4.2500000000000053</v>
      </c>
    </row>
    <row r="4837" spans="1:14" x14ac:dyDescent="0.25">
      <c r="A4837" s="100">
        <v>3793</v>
      </c>
      <c r="B4837" s="107">
        <v>37396</v>
      </c>
      <c r="C4837" s="121">
        <v>408</v>
      </c>
      <c r="D4837" s="122">
        <v>227.9</v>
      </c>
      <c r="E4837" s="122">
        <f t="shared" si="189"/>
        <v>31.56509695290859</v>
      </c>
      <c r="F4837" s="77">
        <v>2.4</v>
      </c>
      <c r="G4837" s="77" t="s">
        <v>67</v>
      </c>
      <c r="H4837" s="77" t="s">
        <v>67</v>
      </c>
      <c r="J4837" s="77">
        <f t="shared" si="188"/>
        <v>2.4</v>
      </c>
      <c r="K4837" s="103">
        <v>3.6</v>
      </c>
      <c r="L4837" s="104">
        <v>1.01</v>
      </c>
      <c r="M4837" s="105" t="s">
        <v>67</v>
      </c>
      <c r="N4837" s="76">
        <f t="shared" si="187"/>
        <v>3.5999999999999885</v>
      </c>
    </row>
    <row r="4838" spans="1:14" x14ac:dyDescent="0.25">
      <c r="A4838" s="100">
        <v>3794</v>
      </c>
      <c r="B4838" s="107">
        <v>37397</v>
      </c>
      <c r="C4838" s="121">
        <v>408.13</v>
      </c>
      <c r="D4838" s="122">
        <v>229.1</v>
      </c>
      <c r="E4838" s="122">
        <f t="shared" si="189"/>
        <v>31.73130193905817</v>
      </c>
      <c r="F4838" s="77">
        <v>2.61</v>
      </c>
      <c r="G4838" s="77" t="s">
        <v>67</v>
      </c>
      <c r="H4838" s="77" t="s">
        <v>67</v>
      </c>
      <c r="J4838" s="77">
        <f t="shared" si="188"/>
        <v>2.61</v>
      </c>
      <c r="K4838" s="103">
        <v>5.21</v>
      </c>
      <c r="L4838" s="104">
        <v>1.1000000000000001</v>
      </c>
      <c r="M4838" s="105" t="s">
        <v>67</v>
      </c>
      <c r="N4838" s="76">
        <f t="shared" si="187"/>
        <v>5.3100000000000165</v>
      </c>
    </row>
    <row r="4839" spans="1:14" x14ac:dyDescent="0.25">
      <c r="A4839" s="100">
        <v>3795</v>
      </c>
      <c r="B4839" s="107">
        <v>37398</v>
      </c>
      <c r="C4839" s="121">
        <v>408.39</v>
      </c>
      <c r="D4839" s="122">
        <v>231.8</v>
      </c>
      <c r="E4839" s="122">
        <f t="shared" si="189"/>
        <v>32.10526315789474</v>
      </c>
      <c r="F4839" s="77">
        <v>1.47</v>
      </c>
      <c r="G4839" s="77" t="s">
        <v>67</v>
      </c>
      <c r="H4839" s="77" t="s">
        <v>67</v>
      </c>
      <c r="J4839" s="77">
        <f t="shared" si="188"/>
        <v>1.47</v>
      </c>
      <c r="K4839" s="103">
        <v>1.77</v>
      </c>
      <c r="L4839" s="104">
        <v>0.65</v>
      </c>
      <c r="M4839" s="105" t="s">
        <v>67</v>
      </c>
      <c r="N4839" s="76">
        <f t="shared" si="187"/>
        <v>1.6699999999999886</v>
      </c>
    </row>
    <row r="4840" spans="1:14" x14ac:dyDescent="0.25">
      <c r="A4840" s="100">
        <v>3796</v>
      </c>
      <c r="B4840" s="107">
        <v>37399</v>
      </c>
      <c r="C4840" s="121">
        <v>408.42</v>
      </c>
      <c r="D4840" s="122">
        <v>232</v>
      </c>
      <c r="E4840" s="122">
        <f t="shared" si="189"/>
        <v>32.132963988919663</v>
      </c>
      <c r="F4840" s="77">
        <v>0.18</v>
      </c>
      <c r="G4840" s="77" t="s">
        <v>67</v>
      </c>
      <c r="H4840" s="77" t="s">
        <v>67</v>
      </c>
      <c r="J4840" s="77">
        <f t="shared" si="188"/>
        <v>0.18</v>
      </c>
      <c r="K4840" s="103">
        <v>1.68</v>
      </c>
      <c r="L4840" s="104">
        <v>7.0000000000000007E-2</v>
      </c>
      <c r="M4840" s="105" t="s">
        <v>67</v>
      </c>
      <c r="N4840" s="76">
        <f t="shared" si="187"/>
        <v>1.7799999999999943</v>
      </c>
    </row>
    <row r="4841" spans="1:14" x14ac:dyDescent="0.25">
      <c r="A4841" s="100">
        <v>3797</v>
      </c>
      <c r="B4841" s="107">
        <v>37400</v>
      </c>
      <c r="C4841" s="121">
        <v>408.57</v>
      </c>
      <c r="D4841" s="122">
        <v>233.6</v>
      </c>
      <c r="E4841" s="122">
        <f t="shared" si="189"/>
        <v>32.35457063711911</v>
      </c>
      <c r="F4841" s="77">
        <v>0.28000000000000003</v>
      </c>
      <c r="G4841" s="77" t="s">
        <v>67</v>
      </c>
      <c r="H4841" s="77" t="s">
        <v>67</v>
      </c>
      <c r="J4841" s="77">
        <f t="shared" si="188"/>
        <v>0.28000000000000003</v>
      </c>
      <c r="K4841" s="103">
        <v>0.98</v>
      </c>
      <c r="L4841" s="104">
        <v>0.12</v>
      </c>
      <c r="M4841" s="105" t="s">
        <v>67</v>
      </c>
      <c r="N4841" s="76">
        <f t="shared" si="187"/>
        <v>0.98000000000001708</v>
      </c>
    </row>
    <row r="4842" spans="1:14" x14ac:dyDescent="0.25">
      <c r="A4842" s="100">
        <v>3798</v>
      </c>
      <c r="B4842" s="107">
        <v>37401</v>
      </c>
      <c r="C4842" s="121">
        <v>408.64</v>
      </c>
      <c r="D4842" s="122">
        <v>234.3</v>
      </c>
      <c r="E4842" s="122">
        <f t="shared" si="189"/>
        <v>32.451523545706372</v>
      </c>
      <c r="F4842" s="77">
        <v>0.73</v>
      </c>
      <c r="G4842" s="77" t="s">
        <v>67</v>
      </c>
      <c r="H4842" s="77" t="s">
        <v>67</v>
      </c>
      <c r="J4842" s="77">
        <f t="shared" si="188"/>
        <v>0.73</v>
      </c>
      <c r="K4842" s="103">
        <v>0.83</v>
      </c>
      <c r="L4842" s="104">
        <v>0.32</v>
      </c>
      <c r="M4842" s="105">
        <v>9.1999999999999993</v>
      </c>
      <c r="N4842" s="76">
        <f t="shared" si="187"/>
        <v>0.8299999999999943</v>
      </c>
    </row>
    <row r="4843" spans="1:14" x14ac:dyDescent="0.25">
      <c r="A4843" s="100">
        <v>3799</v>
      </c>
      <c r="B4843" s="107">
        <v>37402</v>
      </c>
      <c r="C4843" s="121">
        <v>408.65</v>
      </c>
      <c r="D4843" s="122">
        <v>234.4</v>
      </c>
      <c r="E4843" s="122">
        <f t="shared" si="189"/>
        <v>32.465373961218837</v>
      </c>
      <c r="F4843" s="77">
        <v>0.74</v>
      </c>
      <c r="G4843" s="77" t="s">
        <v>67</v>
      </c>
      <c r="H4843" s="77" t="s">
        <v>67</v>
      </c>
      <c r="J4843" s="77">
        <f t="shared" si="188"/>
        <v>0.74</v>
      </c>
      <c r="K4843" s="103">
        <v>0.94</v>
      </c>
      <c r="L4843" s="104">
        <v>0.42</v>
      </c>
      <c r="M4843" s="105" t="s">
        <v>67</v>
      </c>
      <c r="N4843" s="76">
        <f t="shared" si="187"/>
        <v>0.93999999999998862</v>
      </c>
    </row>
    <row r="4844" spans="1:14" x14ac:dyDescent="0.25">
      <c r="A4844" s="100">
        <v>3800</v>
      </c>
      <c r="B4844" s="107">
        <v>37403</v>
      </c>
      <c r="C4844" s="121">
        <v>408.67</v>
      </c>
      <c r="D4844" s="122">
        <v>234.6</v>
      </c>
      <c r="E4844" s="122">
        <f t="shared" si="189"/>
        <v>32.493074792243767</v>
      </c>
      <c r="F4844" s="77">
        <v>0.23</v>
      </c>
      <c r="G4844" s="77" t="s">
        <v>67</v>
      </c>
      <c r="H4844" s="77" t="s">
        <v>67</v>
      </c>
      <c r="J4844" s="77">
        <f t="shared" si="188"/>
        <v>0.23</v>
      </c>
      <c r="K4844" s="103">
        <v>1.03</v>
      </c>
      <c r="L4844" s="104">
        <v>0.09</v>
      </c>
      <c r="M4844" s="105" t="s">
        <v>67</v>
      </c>
      <c r="N4844" s="76">
        <f t="shared" si="187"/>
        <v>1.0300000000000114</v>
      </c>
    </row>
    <row r="4845" spans="1:14" x14ac:dyDescent="0.25">
      <c r="A4845" s="100">
        <v>3801</v>
      </c>
      <c r="B4845" s="107">
        <v>37404</v>
      </c>
      <c r="C4845" s="121">
        <v>408.75</v>
      </c>
      <c r="D4845" s="122">
        <v>235.4</v>
      </c>
      <c r="E4845" s="122">
        <f t="shared" si="189"/>
        <v>32.603878116343495</v>
      </c>
      <c r="F4845" s="77">
        <v>0.59</v>
      </c>
      <c r="G4845" s="77" t="s">
        <v>67</v>
      </c>
      <c r="H4845" s="77" t="s">
        <v>67</v>
      </c>
      <c r="J4845" s="77">
        <f t="shared" si="188"/>
        <v>0.59</v>
      </c>
      <c r="K4845" s="103">
        <v>0.69</v>
      </c>
      <c r="L4845" s="104">
        <v>0.28999999999999998</v>
      </c>
      <c r="M4845" s="105" t="s">
        <v>67</v>
      </c>
      <c r="N4845" s="76">
        <f t="shared" si="187"/>
        <v>0.68999999999999428</v>
      </c>
    </row>
    <row r="4846" spans="1:14" x14ac:dyDescent="0.25">
      <c r="A4846" s="100">
        <v>3802</v>
      </c>
      <c r="B4846" s="107">
        <v>37405</v>
      </c>
      <c r="C4846" s="121">
        <v>408.76</v>
      </c>
      <c r="D4846" s="122">
        <v>235.5</v>
      </c>
      <c r="E4846" s="122">
        <f t="shared" si="189"/>
        <v>32.617728531855953</v>
      </c>
      <c r="F4846" s="77">
        <v>0.74</v>
      </c>
      <c r="G4846" s="77" t="s">
        <v>67</v>
      </c>
      <c r="H4846" s="77" t="s">
        <v>67</v>
      </c>
      <c r="J4846" s="77">
        <f t="shared" si="188"/>
        <v>0.74</v>
      </c>
      <c r="K4846" s="103">
        <v>0.64</v>
      </c>
      <c r="L4846" s="104">
        <v>0.31</v>
      </c>
      <c r="M4846" s="105" t="s">
        <v>67</v>
      </c>
      <c r="N4846" s="76">
        <f t="shared" si="187"/>
        <v>0.64000000000000568</v>
      </c>
    </row>
    <row r="4847" spans="1:14" x14ac:dyDescent="0.25">
      <c r="A4847" s="100">
        <v>3803</v>
      </c>
      <c r="B4847" s="107">
        <v>37406</v>
      </c>
      <c r="C4847" s="121">
        <v>408.75</v>
      </c>
      <c r="D4847" s="122">
        <v>235.4</v>
      </c>
      <c r="E4847" s="122">
        <f t="shared" si="189"/>
        <v>32.603878116343495</v>
      </c>
      <c r="F4847" s="77">
        <v>0.23</v>
      </c>
      <c r="G4847" s="77" t="s">
        <v>67</v>
      </c>
      <c r="H4847" s="77" t="s">
        <v>67</v>
      </c>
      <c r="J4847" s="77">
        <f t="shared" si="188"/>
        <v>0.23</v>
      </c>
      <c r="K4847" s="103">
        <v>0.53</v>
      </c>
      <c r="L4847" s="104">
        <v>0.09</v>
      </c>
      <c r="M4847" s="105" t="s">
        <v>67</v>
      </c>
      <c r="N4847" s="76">
        <f t="shared" si="187"/>
        <v>-8.9999999999993169E-2</v>
      </c>
    </row>
    <row r="4848" spans="1:14" x14ac:dyDescent="0.25">
      <c r="A4848" s="100">
        <v>3804</v>
      </c>
      <c r="B4848" s="107">
        <v>37407</v>
      </c>
      <c r="C4848" s="121">
        <v>408.79</v>
      </c>
      <c r="D4848" s="122">
        <v>235.08</v>
      </c>
      <c r="E4848" s="122">
        <f t="shared" si="189"/>
        <v>32.559556786703602</v>
      </c>
      <c r="F4848" s="77">
        <v>0.4</v>
      </c>
      <c r="G4848" s="77" t="s">
        <v>67</v>
      </c>
      <c r="H4848" s="77" t="s">
        <v>67</v>
      </c>
      <c r="J4848" s="77">
        <f t="shared" si="188"/>
        <v>0.4</v>
      </c>
      <c r="K4848" s="103">
        <v>0.8</v>
      </c>
      <c r="L4848" s="104">
        <v>0.19</v>
      </c>
      <c r="M4848" s="105" t="s">
        <v>67</v>
      </c>
      <c r="N4848" s="76">
        <f t="shared" si="187"/>
        <v>1.519999999999976</v>
      </c>
    </row>
    <row r="4849" spans="1:14" x14ac:dyDescent="0.25">
      <c r="A4849" s="100">
        <v>3805</v>
      </c>
      <c r="B4849" s="107">
        <v>37408</v>
      </c>
      <c r="C4849" s="121">
        <v>408.83</v>
      </c>
      <c r="D4849" s="122">
        <v>236.2</v>
      </c>
      <c r="E4849" s="122">
        <f t="shared" si="189"/>
        <v>32.714681440443208</v>
      </c>
      <c r="F4849" s="77">
        <v>0.48</v>
      </c>
      <c r="G4849" s="77" t="s">
        <v>67</v>
      </c>
      <c r="H4849" s="77" t="s">
        <v>67</v>
      </c>
      <c r="J4849" s="77">
        <f t="shared" si="188"/>
        <v>0.48</v>
      </c>
      <c r="K4849" s="103">
        <v>1.08</v>
      </c>
      <c r="L4849" s="104">
        <v>0.22</v>
      </c>
      <c r="M4849" s="105">
        <v>5.3</v>
      </c>
      <c r="N4849" s="76">
        <f t="shared" si="187"/>
        <v>1.0800000000000227</v>
      </c>
    </row>
    <row r="4850" spans="1:14" x14ac:dyDescent="0.25">
      <c r="A4850" s="100">
        <v>3806</v>
      </c>
      <c r="B4850" s="107">
        <v>37409</v>
      </c>
      <c r="C4850" s="121">
        <v>408.89</v>
      </c>
      <c r="D4850" s="122">
        <v>236.8</v>
      </c>
      <c r="E4850" s="122">
        <f t="shared" si="189"/>
        <v>32.797783933518005</v>
      </c>
      <c r="F4850" s="77">
        <v>0.96</v>
      </c>
      <c r="G4850" s="77" t="s">
        <v>67</v>
      </c>
      <c r="H4850" s="77" t="s">
        <v>67</v>
      </c>
      <c r="J4850" s="77">
        <f t="shared" si="188"/>
        <v>0.96</v>
      </c>
      <c r="K4850" s="103">
        <v>2.06</v>
      </c>
      <c r="L4850" s="104">
        <v>0.4</v>
      </c>
      <c r="M4850" s="105" t="s">
        <v>67</v>
      </c>
      <c r="N4850" s="76">
        <f t="shared" si="187"/>
        <v>2.0599999999999943</v>
      </c>
    </row>
    <row r="4851" spans="1:14" x14ac:dyDescent="0.25">
      <c r="A4851" s="100">
        <v>3807</v>
      </c>
      <c r="B4851" s="107">
        <v>37410</v>
      </c>
      <c r="C4851" s="121">
        <v>409</v>
      </c>
      <c r="D4851" s="122">
        <v>237.9</v>
      </c>
      <c r="E4851" s="122">
        <f t="shared" si="189"/>
        <v>32.950138504155127</v>
      </c>
      <c r="F4851" s="77">
        <v>1.27</v>
      </c>
      <c r="G4851" s="77" t="s">
        <v>67</v>
      </c>
      <c r="H4851" s="77" t="s">
        <v>67</v>
      </c>
      <c r="J4851" s="77">
        <f t="shared" si="188"/>
        <v>1.27</v>
      </c>
      <c r="K4851" s="103">
        <v>1.37</v>
      </c>
      <c r="L4851" s="104">
        <v>0.54</v>
      </c>
      <c r="M4851" s="105" t="s">
        <v>67</v>
      </c>
      <c r="N4851" s="76">
        <f t="shared" si="187"/>
        <v>1.3699999999999943</v>
      </c>
    </row>
    <row r="4852" spans="1:14" x14ac:dyDescent="0.25">
      <c r="A4852" s="100">
        <v>3808</v>
      </c>
      <c r="B4852" s="107">
        <v>37411</v>
      </c>
      <c r="C4852" s="121">
        <v>409.01</v>
      </c>
      <c r="D4852" s="122">
        <v>238</v>
      </c>
      <c r="E4852" s="122">
        <f t="shared" si="189"/>
        <v>32.963988919667592</v>
      </c>
      <c r="F4852" s="77">
        <v>1.78</v>
      </c>
      <c r="G4852" s="77" t="s">
        <v>67</v>
      </c>
      <c r="H4852" s="77" t="s">
        <v>67</v>
      </c>
      <c r="J4852" s="77">
        <f t="shared" si="188"/>
        <v>1.78</v>
      </c>
      <c r="K4852" s="103">
        <v>0.48</v>
      </c>
      <c r="L4852" s="104">
        <v>0.79</v>
      </c>
      <c r="M4852" s="105" t="s">
        <v>67</v>
      </c>
      <c r="N4852" s="76">
        <f t="shared" si="187"/>
        <v>0.47999999999998866</v>
      </c>
    </row>
    <row r="4853" spans="1:14" x14ac:dyDescent="0.25">
      <c r="A4853" s="100">
        <v>3809</v>
      </c>
      <c r="B4853" s="107">
        <v>37412</v>
      </c>
      <c r="C4853" s="121">
        <v>408.88</v>
      </c>
      <c r="D4853" s="122">
        <v>236.7</v>
      </c>
      <c r="E4853" s="122">
        <f t="shared" si="189"/>
        <v>32.78393351800554</v>
      </c>
      <c r="F4853" s="77">
        <v>0.5</v>
      </c>
      <c r="G4853" s="77" t="s">
        <v>67</v>
      </c>
      <c r="H4853" s="77" t="s">
        <v>67</v>
      </c>
      <c r="J4853" s="77">
        <f t="shared" si="188"/>
        <v>0.5</v>
      </c>
      <c r="K4853" s="103">
        <v>0.7</v>
      </c>
      <c r="L4853" s="104">
        <v>0.2</v>
      </c>
      <c r="M4853" s="105" t="s">
        <v>67</v>
      </c>
      <c r="N4853" s="76">
        <f t="shared" si="187"/>
        <v>-0.29999999999998295</v>
      </c>
    </row>
    <row r="4854" spans="1:14" x14ac:dyDescent="0.25">
      <c r="A4854" s="100">
        <v>3810</v>
      </c>
      <c r="B4854" s="107">
        <v>37413</v>
      </c>
      <c r="C4854" s="121">
        <v>408.9</v>
      </c>
      <c r="D4854" s="122">
        <v>235.9</v>
      </c>
      <c r="E4854" s="122">
        <f t="shared" si="189"/>
        <v>32.67313019390582</v>
      </c>
      <c r="F4854" s="77">
        <v>0.59</v>
      </c>
      <c r="G4854" s="77" t="s">
        <v>67</v>
      </c>
      <c r="H4854" s="77" t="s">
        <v>67</v>
      </c>
      <c r="J4854" s="77">
        <f t="shared" si="188"/>
        <v>0.59</v>
      </c>
      <c r="K4854" s="103">
        <v>0.59</v>
      </c>
      <c r="L4854" s="104">
        <v>0.26</v>
      </c>
      <c r="M4854" s="105" t="s">
        <v>67</v>
      </c>
      <c r="N4854" s="76">
        <f t="shared" si="187"/>
        <v>1.5899999999999999</v>
      </c>
    </row>
    <row r="4855" spans="1:14" x14ac:dyDescent="0.25">
      <c r="A4855" s="100">
        <v>3811</v>
      </c>
      <c r="B4855" s="107">
        <v>37414</v>
      </c>
      <c r="C4855" s="121">
        <v>408.9</v>
      </c>
      <c r="D4855" s="122">
        <v>236.9</v>
      </c>
      <c r="E4855" s="122">
        <f t="shared" si="189"/>
        <v>32.81163434903047</v>
      </c>
      <c r="F4855" s="77">
        <v>0.62</v>
      </c>
      <c r="G4855" s="77" t="s">
        <v>67</v>
      </c>
      <c r="H4855" s="77" t="s">
        <v>67</v>
      </c>
      <c r="J4855" s="77">
        <f t="shared" si="188"/>
        <v>0.62</v>
      </c>
      <c r="K4855" s="103">
        <v>4.62</v>
      </c>
      <c r="L4855" s="104">
        <v>0.25</v>
      </c>
      <c r="M4855" s="105">
        <v>1.7</v>
      </c>
      <c r="N4855" s="76">
        <f t="shared" si="187"/>
        <v>4.5200000000000058</v>
      </c>
    </row>
    <row r="4856" spans="1:14" x14ac:dyDescent="0.25">
      <c r="A4856" s="100">
        <v>3812</v>
      </c>
      <c r="B4856" s="107">
        <v>37415</v>
      </c>
      <c r="C4856" s="121">
        <v>409.29</v>
      </c>
      <c r="D4856" s="122">
        <v>240.8</v>
      </c>
      <c r="E4856" s="122">
        <f t="shared" si="189"/>
        <v>33.35180055401662</v>
      </c>
      <c r="F4856" s="77">
        <v>1.48</v>
      </c>
      <c r="G4856" s="77" t="s">
        <v>67</v>
      </c>
      <c r="H4856" s="77" t="s">
        <v>67</v>
      </c>
      <c r="J4856" s="77">
        <f t="shared" si="188"/>
        <v>1.48</v>
      </c>
      <c r="K4856" s="103">
        <v>7.2</v>
      </c>
      <c r="L4856" s="104">
        <v>0.61</v>
      </c>
      <c r="M4856" s="105" t="s">
        <v>67</v>
      </c>
      <c r="N4856" s="76">
        <f t="shared" si="187"/>
        <v>7.3199999999999754</v>
      </c>
    </row>
    <row r="4857" spans="1:14" x14ac:dyDescent="0.25">
      <c r="A4857" s="100">
        <v>3813</v>
      </c>
      <c r="B4857" s="107">
        <v>37416</v>
      </c>
      <c r="C4857" s="121">
        <v>409.84</v>
      </c>
      <c r="D4857" s="122">
        <v>246.64</v>
      </c>
      <c r="E4857" s="122">
        <f t="shared" si="189"/>
        <v>34.1606648199446</v>
      </c>
      <c r="F4857" s="77">
        <v>1.5</v>
      </c>
      <c r="G4857" s="77" t="s">
        <v>67</v>
      </c>
      <c r="H4857" s="77" t="s">
        <v>67</v>
      </c>
      <c r="J4857" s="77">
        <f t="shared" si="188"/>
        <v>1.5</v>
      </c>
      <c r="K4857" s="103">
        <v>2.96</v>
      </c>
      <c r="L4857" s="104">
        <v>0.68</v>
      </c>
      <c r="M4857" s="105" t="s">
        <v>67</v>
      </c>
      <c r="N4857" s="76">
        <f t="shared" si="187"/>
        <v>2.9500000000000171</v>
      </c>
    </row>
    <row r="4858" spans="1:14" x14ac:dyDescent="0.25">
      <c r="A4858" s="100">
        <v>3814</v>
      </c>
      <c r="B4858" s="107">
        <v>37417</v>
      </c>
      <c r="C4858" s="121">
        <v>409.98</v>
      </c>
      <c r="D4858" s="122">
        <v>248.09</v>
      </c>
      <c r="E4858" s="122">
        <f t="shared" si="189"/>
        <v>34.361495844875343</v>
      </c>
      <c r="F4858" s="77">
        <v>0.61</v>
      </c>
      <c r="G4858" s="77" t="s">
        <v>67</v>
      </c>
      <c r="H4858" s="77" t="s">
        <v>67</v>
      </c>
      <c r="J4858" s="77">
        <f t="shared" si="188"/>
        <v>0.61</v>
      </c>
      <c r="K4858" s="103">
        <v>3.93</v>
      </c>
      <c r="L4858" s="104">
        <v>0.26</v>
      </c>
      <c r="M4858" s="105">
        <v>1.6</v>
      </c>
      <c r="N4858" s="76">
        <f t="shared" si="187"/>
        <v>3.390000000000001</v>
      </c>
    </row>
    <row r="4859" spans="1:14" x14ac:dyDescent="0.25">
      <c r="A4859" s="100">
        <v>3815</v>
      </c>
      <c r="B4859" s="107">
        <v>37418</v>
      </c>
      <c r="C4859" s="121">
        <v>410.24</v>
      </c>
      <c r="D4859" s="122">
        <v>250.87</v>
      </c>
      <c r="E4859" s="122">
        <f t="shared" si="189"/>
        <v>34.746537396121887</v>
      </c>
      <c r="F4859" s="77">
        <v>1.64</v>
      </c>
      <c r="G4859" s="77" t="s">
        <v>67</v>
      </c>
      <c r="H4859" s="77" t="s">
        <v>67</v>
      </c>
      <c r="J4859" s="77">
        <f t="shared" si="188"/>
        <v>1.64</v>
      </c>
      <c r="K4859" s="103">
        <v>4.32</v>
      </c>
      <c r="L4859" s="104">
        <v>0.45</v>
      </c>
      <c r="M4859" s="105">
        <v>11.7</v>
      </c>
      <c r="N4859" s="76">
        <f t="shared" si="187"/>
        <v>4.3099999999999872</v>
      </c>
    </row>
    <row r="4860" spans="1:14" x14ac:dyDescent="0.25">
      <c r="A4860" s="100">
        <v>3816</v>
      </c>
      <c r="B4860" s="107">
        <v>37419</v>
      </c>
      <c r="C4860" s="121">
        <v>410.49</v>
      </c>
      <c r="D4860" s="122">
        <v>253.54</v>
      </c>
      <c r="E4860" s="122">
        <f t="shared" si="189"/>
        <v>35.116343490304708</v>
      </c>
      <c r="F4860" s="77">
        <v>1.57</v>
      </c>
      <c r="G4860" s="77" t="s">
        <v>67</v>
      </c>
      <c r="H4860" s="77" t="s">
        <v>67</v>
      </c>
      <c r="J4860" s="77">
        <f t="shared" si="188"/>
        <v>1.57</v>
      </c>
      <c r="K4860" s="103">
        <v>15.88</v>
      </c>
      <c r="L4860" s="104">
        <v>0.74</v>
      </c>
      <c r="M4860" s="105">
        <v>1.9</v>
      </c>
      <c r="N4860" s="76">
        <f t="shared" si="187"/>
        <v>15.880000000000031</v>
      </c>
    </row>
    <row r="4861" spans="1:14" x14ac:dyDescent="0.25">
      <c r="A4861" s="100">
        <v>3817</v>
      </c>
      <c r="B4861" s="107">
        <v>37420</v>
      </c>
      <c r="C4861" s="121">
        <v>411.75</v>
      </c>
      <c r="D4861" s="122">
        <v>267.85000000000002</v>
      </c>
      <c r="E4861" s="122">
        <f t="shared" si="189"/>
        <v>37.098337950138507</v>
      </c>
      <c r="F4861" s="77">
        <v>0.81</v>
      </c>
      <c r="G4861" s="77" t="s">
        <v>67</v>
      </c>
      <c r="H4861" s="77" t="s">
        <v>67</v>
      </c>
      <c r="J4861" s="77">
        <f t="shared" si="188"/>
        <v>0.81</v>
      </c>
      <c r="K4861" s="103">
        <v>7.76</v>
      </c>
      <c r="L4861" s="104">
        <v>0.35</v>
      </c>
      <c r="M4861" s="105">
        <v>1.7</v>
      </c>
      <c r="N4861" s="76">
        <f t="shared" si="187"/>
        <v>7.7599999999999891</v>
      </c>
    </row>
    <row r="4862" spans="1:14" x14ac:dyDescent="0.25">
      <c r="A4862" s="100">
        <v>3818</v>
      </c>
      <c r="B4862" s="107">
        <v>37421</v>
      </c>
      <c r="C4862" s="121">
        <v>412.4</v>
      </c>
      <c r="D4862" s="122">
        <v>274.8</v>
      </c>
      <c r="E4862" s="122">
        <f t="shared" si="189"/>
        <v>38.060941828254855</v>
      </c>
      <c r="F4862" s="77">
        <v>1.78</v>
      </c>
      <c r="G4862" s="77" t="s">
        <v>67</v>
      </c>
      <c r="H4862" s="77" t="s">
        <v>67</v>
      </c>
      <c r="J4862" s="77">
        <f t="shared" si="188"/>
        <v>1.78</v>
      </c>
      <c r="K4862" s="103">
        <v>5.42</v>
      </c>
      <c r="L4862" s="104">
        <v>0.77</v>
      </c>
      <c r="M4862" s="105">
        <v>1</v>
      </c>
      <c r="N4862" s="76">
        <f t="shared" si="187"/>
        <v>5.4199999999999866</v>
      </c>
    </row>
    <row r="4863" spans="1:14" x14ac:dyDescent="0.25">
      <c r="A4863" s="100">
        <v>3819</v>
      </c>
      <c r="B4863" s="107">
        <v>37422</v>
      </c>
      <c r="C4863" s="121">
        <v>412.72</v>
      </c>
      <c r="D4863" s="122">
        <v>278.44</v>
      </c>
      <c r="E4863" s="122">
        <f t="shared" si="189"/>
        <v>38.56509695290859</v>
      </c>
      <c r="F4863" s="77">
        <v>1.55</v>
      </c>
      <c r="G4863" s="77" t="s">
        <v>67</v>
      </c>
      <c r="H4863" s="77" t="s">
        <v>67</v>
      </c>
      <c r="J4863" s="77">
        <f t="shared" si="188"/>
        <v>1.55</v>
      </c>
      <c r="K4863" s="103">
        <v>3.59</v>
      </c>
      <c r="L4863" s="104">
        <v>0.66</v>
      </c>
      <c r="M4863" s="105" t="s">
        <v>67</v>
      </c>
      <c r="N4863" s="76">
        <f t="shared" si="187"/>
        <v>3.5900000000000203</v>
      </c>
    </row>
    <row r="4864" spans="1:14" x14ac:dyDescent="0.25">
      <c r="A4864" s="100">
        <v>3820</v>
      </c>
      <c r="B4864" s="107">
        <v>37423</v>
      </c>
      <c r="C4864" s="121">
        <v>412.89</v>
      </c>
      <c r="D4864" s="122">
        <v>280.48</v>
      </c>
      <c r="E4864" s="122">
        <f t="shared" si="189"/>
        <v>38.847645429362885</v>
      </c>
      <c r="F4864" s="77">
        <v>1.51</v>
      </c>
      <c r="G4864" s="77" t="s">
        <v>67</v>
      </c>
      <c r="H4864" s="77" t="s">
        <v>67</v>
      </c>
      <c r="J4864" s="77">
        <f t="shared" si="188"/>
        <v>1.51</v>
      </c>
      <c r="K4864" s="103">
        <v>3.69</v>
      </c>
      <c r="L4864" s="104">
        <v>0.66</v>
      </c>
      <c r="M4864" s="105" t="s">
        <v>67</v>
      </c>
      <c r="N4864" s="76">
        <f t="shared" si="187"/>
        <v>3.6900000000000066</v>
      </c>
    </row>
    <row r="4865" spans="1:14" x14ac:dyDescent="0.25">
      <c r="A4865" s="100">
        <v>3821</v>
      </c>
      <c r="B4865" s="107">
        <v>37424</v>
      </c>
      <c r="C4865" s="121">
        <v>413.08</v>
      </c>
      <c r="D4865" s="122">
        <v>282.66000000000003</v>
      </c>
      <c r="E4865" s="122">
        <f t="shared" si="189"/>
        <v>39.149584487534625</v>
      </c>
      <c r="F4865" s="77">
        <v>1.84</v>
      </c>
      <c r="G4865" s="77" t="s">
        <v>67</v>
      </c>
      <c r="H4865" s="77" t="s">
        <v>67</v>
      </c>
      <c r="J4865" s="77">
        <f t="shared" si="188"/>
        <v>1.84</v>
      </c>
      <c r="K4865" s="103">
        <v>2.8</v>
      </c>
      <c r="L4865" s="104">
        <v>0.83</v>
      </c>
      <c r="M4865" s="105" t="s">
        <v>67</v>
      </c>
      <c r="N4865" s="76">
        <f t="shared" si="187"/>
        <v>2.7999999999999794</v>
      </c>
    </row>
    <row r="4866" spans="1:14" x14ac:dyDescent="0.25">
      <c r="A4866" s="100">
        <v>3822</v>
      </c>
      <c r="B4866" s="107">
        <v>37425</v>
      </c>
      <c r="C4866" s="121">
        <v>413.16</v>
      </c>
      <c r="D4866" s="122">
        <v>283.62</v>
      </c>
      <c r="E4866" s="122">
        <f t="shared" si="189"/>
        <v>39.282548476454295</v>
      </c>
      <c r="F4866" s="77">
        <v>2.08</v>
      </c>
      <c r="G4866" s="77" t="s">
        <v>67</v>
      </c>
      <c r="H4866" s="77" t="s">
        <v>67</v>
      </c>
      <c r="J4866" s="77">
        <f t="shared" si="188"/>
        <v>2.08</v>
      </c>
      <c r="K4866" s="103">
        <v>2.08</v>
      </c>
      <c r="L4866" s="104">
        <v>0.93</v>
      </c>
      <c r="M4866" s="105" t="s">
        <v>67</v>
      </c>
      <c r="N4866" s="76">
        <f t="shared" si="187"/>
        <v>2.08</v>
      </c>
    </row>
    <row r="4867" spans="1:14" x14ac:dyDescent="0.25">
      <c r="A4867" s="100">
        <v>3823</v>
      </c>
      <c r="B4867" s="107">
        <v>37426</v>
      </c>
      <c r="C4867" s="121">
        <v>413.16</v>
      </c>
      <c r="D4867" s="122">
        <v>283.62</v>
      </c>
      <c r="E4867" s="122">
        <f t="shared" si="189"/>
        <v>39.282548476454295</v>
      </c>
      <c r="F4867" s="77">
        <v>1.86</v>
      </c>
      <c r="G4867" s="77" t="s">
        <v>67</v>
      </c>
      <c r="H4867" s="77" t="s">
        <v>67</v>
      </c>
      <c r="J4867" s="77">
        <f t="shared" si="188"/>
        <v>1.86</v>
      </c>
      <c r="K4867" s="103">
        <v>2.2200000000000002</v>
      </c>
      <c r="L4867" s="104">
        <v>0.83</v>
      </c>
      <c r="M4867" s="105" t="s">
        <v>67</v>
      </c>
      <c r="N4867" s="76">
        <f t="shared" si="187"/>
        <v>2.220000000000014</v>
      </c>
    </row>
    <row r="4868" spans="1:14" x14ac:dyDescent="0.25">
      <c r="A4868" s="100">
        <v>3824</v>
      </c>
      <c r="B4868" s="107">
        <v>37427</v>
      </c>
      <c r="C4868" s="121">
        <v>413.19</v>
      </c>
      <c r="D4868" s="122">
        <v>283.98</v>
      </c>
      <c r="E4868" s="122">
        <f t="shared" si="189"/>
        <v>39.332409972299168</v>
      </c>
      <c r="F4868" s="77">
        <v>2.2400000000000002</v>
      </c>
      <c r="G4868" s="77" t="s">
        <v>67</v>
      </c>
      <c r="H4868" s="77" t="s">
        <v>67</v>
      </c>
      <c r="J4868" s="77">
        <f t="shared" si="188"/>
        <v>2.2400000000000002</v>
      </c>
      <c r="K4868" s="103">
        <v>1.28</v>
      </c>
      <c r="L4868" s="104">
        <v>1.02</v>
      </c>
      <c r="M4868" s="105" t="s">
        <v>67</v>
      </c>
      <c r="N4868" s="76">
        <f t="shared" si="187"/>
        <v>1.2799999999999638</v>
      </c>
    </row>
    <row r="4869" spans="1:14" x14ac:dyDescent="0.25">
      <c r="A4869" s="100">
        <v>3825</v>
      </c>
      <c r="B4869" s="107">
        <v>37428</v>
      </c>
      <c r="C4869" s="121">
        <v>413.11</v>
      </c>
      <c r="D4869" s="122">
        <v>283.02</v>
      </c>
      <c r="E4869" s="122">
        <f t="shared" si="189"/>
        <v>39.199445983379498</v>
      </c>
      <c r="F4869" s="77">
        <v>2.4</v>
      </c>
      <c r="G4869" s="77" t="s">
        <v>67</v>
      </c>
      <c r="H4869" s="77" t="s">
        <v>67</v>
      </c>
      <c r="J4869" s="77">
        <f t="shared" si="188"/>
        <v>2.4</v>
      </c>
      <c r="K4869" s="103">
        <v>0.62</v>
      </c>
      <c r="L4869" s="104">
        <v>1.08</v>
      </c>
      <c r="M4869" s="105" t="s">
        <v>67</v>
      </c>
      <c r="N4869" s="76">
        <f t="shared" si="187"/>
        <v>0.6200000000000272</v>
      </c>
    </row>
    <row r="4870" spans="1:14" x14ac:dyDescent="0.25">
      <c r="A4870" s="100">
        <v>3826</v>
      </c>
      <c r="B4870" s="107">
        <v>37429</v>
      </c>
      <c r="C4870" s="121">
        <v>412.96</v>
      </c>
      <c r="D4870" s="122">
        <v>281.24</v>
      </c>
      <c r="E4870" s="122">
        <f t="shared" si="189"/>
        <v>38.952908587257618</v>
      </c>
      <c r="F4870" s="77">
        <v>2.19</v>
      </c>
      <c r="G4870" s="77" t="s">
        <v>67</v>
      </c>
      <c r="H4870" s="77" t="s">
        <v>67</v>
      </c>
      <c r="J4870" s="77">
        <f t="shared" si="188"/>
        <v>2.19</v>
      </c>
      <c r="K4870" s="103">
        <v>0.93</v>
      </c>
      <c r="L4870" s="104">
        <v>0.97</v>
      </c>
      <c r="M4870" s="105" t="s">
        <v>67</v>
      </c>
      <c r="N4870" s="76">
        <f t="shared" si="187"/>
        <v>0.93000000000000904</v>
      </c>
    </row>
    <row r="4871" spans="1:14" x14ac:dyDescent="0.25">
      <c r="A4871" s="100">
        <v>3827</v>
      </c>
      <c r="B4871" s="107">
        <v>37430</v>
      </c>
      <c r="C4871" s="121">
        <v>412.85</v>
      </c>
      <c r="D4871" s="122">
        <v>279.98</v>
      </c>
      <c r="E4871" s="122">
        <f t="shared" si="189"/>
        <v>38.778393351800553</v>
      </c>
      <c r="F4871" s="77">
        <v>1.53</v>
      </c>
      <c r="G4871" s="77" t="s">
        <v>67</v>
      </c>
      <c r="H4871" s="77" t="s">
        <v>67</v>
      </c>
      <c r="J4871" s="77">
        <f t="shared" si="188"/>
        <v>1.53</v>
      </c>
      <c r="K4871" s="103">
        <v>1.18</v>
      </c>
      <c r="L4871" s="104">
        <v>0.7</v>
      </c>
      <c r="M4871" s="105" t="s">
        <v>67</v>
      </c>
      <c r="N4871" s="76">
        <f t="shared" si="187"/>
        <v>1.1799999999999773</v>
      </c>
    </row>
    <row r="4872" spans="1:14" x14ac:dyDescent="0.25">
      <c r="A4872" s="100">
        <v>3828</v>
      </c>
      <c r="B4872" s="107">
        <v>37431</v>
      </c>
      <c r="C4872" s="121">
        <v>412.82</v>
      </c>
      <c r="D4872" s="122">
        <v>279.63</v>
      </c>
      <c r="E4872" s="122">
        <f t="shared" si="189"/>
        <v>38.729916897506925</v>
      </c>
      <c r="F4872" s="77">
        <v>0.54</v>
      </c>
      <c r="G4872" s="77" t="s">
        <v>67</v>
      </c>
      <c r="H4872" s="77" t="s">
        <v>67</v>
      </c>
      <c r="J4872" s="77">
        <f t="shared" si="188"/>
        <v>0.54</v>
      </c>
      <c r="K4872" s="103">
        <v>0.77</v>
      </c>
      <c r="L4872" s="104">
        <v>0.25</v>
      </c>
      <c r="M4872" s="105" t="s">
        <v>67</v>
      </c>
      <c r="N4872" s="76">
        <f t="shared" ref="N4872:N4935" si="190">+D4873-D4872+J4872</f>
        <v>0.77000000000001823</v>
      </c>
    </row>
    <row r="4873" spans="1:14" x14ac:dyDescent="0.25">
      <c r="A4873" s="100">
        <v>3829</v>
      </c>
      <c r="B4873" s="107">
        <v>37432</v>
      </c>
      <c r="C4873" s="121">
        <v>412.84</v>
      </c>
      <c r="D4873" s="122">
        <v>279.86</v>
      </c>
      <c r="E4873" s="122">
        <f t="shared" si="189"/>
        <v>38.761772853185597</v>
      </c>
      <c r="F4873" s="77">
        <v>1.28</v>
      </c>
      <c r="G4873" s="77" t="s">
        <v>67</v>
      </c>
      <c r="H4873" s="77" t="s">
        <v>67</v>
      </c>
      <c r="J4873" s="77">
        <f t="shared" si="188"/>
        <v>1.28</v>
      </c>
      <c r="K4873" s="103">
        <v>1.86</v>
      </c>
      <c r="L4873" s="104">
        <v>0.56000000000000005</v>
      </c>
      <c r="M4873" s="105" t="s">
        <v>67</v>
      </c>
      <c r="N4873" s="76">
        <f t="shared" si="190"/>
        <v>1.8599999999999841</v>
      </c>
    </row>
    <row r="4874" spans="1:14" x14ac:dyDescent="0.25">
      <c r="A4874" s="100">
        <v>3830</v>
      </c>
      <c r="B4874" s="107">
        <v>37433</v>
      </c>
      <c r="C4874" s="121">
        <v>412.89</v>
      </c>
      <c r="D4874" s="122">
        <v>280.44</v>
      </c>
      <c r="E4874" s="122">
        <f t="shared" si="189"/>
        <v>38.842105263157897</v>
      </c>
      <c r="F4874" s="77">
        <v>2.23</v>
      </c>
      <c r="G4874" s="77" t="s">
        <v>67</v>
      </c>
      <c r="H4874" s="77" t="s">
        <v>67</v>
      </c>
      <c r="J4874" s="77">
        <f t="shared" si="188"/>
        <v>2.23</v>
      </c>
      <c r="K4874" s="103">
        <v>1.39</v>
      </c>
      <c r="L4874" s="104">
        <v>1.03</v>
      </c>
      <c r="M4874" s="105" t="s">
        <v>67</v>
      </c>
      <c r="N4874" s="76">
        <f t="shared" si="190"/>
        <v>1.4199999999999977</v>
      </c>
    </row>
    <row r="4875" spans="1:14" x14ac:dyDescent="0.25">
      <c r="A4875" s="100">
        <v>3831</v>
      </c>
      <c r="B4875" s="107">
        <v>37434</v>
      </c>
      <c r="C4875" s="121">
        <v>412.82</v>
      </c>
      <c r="D4875" s="122">
        <v>279.63</v>
      </c>
      <c r="E4875" s="122">
        <f t="shared" si="189"/>
        <v>38.729916897506925</v>
      </c>
      <c r="F4875" s="77">
        <v>1.08</v>
      </c>
      <c r="G4875" s="77" t="s">
        <v>67</v>
      </c>
      <c r="H4875" s="77" t="s">
        <v>67</v>
      </c>
      <c r="J4875" s="77">
        <f t="shared" si="188"/>
        <v>1.08</v>
      </c>
      <c r="K4875" s="103">
        <v>0.97</v>
      </c>
      <c r="L4875" s="104">
        <v>0.44</v>
      </c>
      <c r="M4875" s="105" t="s">
        <v>67</v>
      </c>
      <c r="N4875" s="76">
        <f t="shared" si="190"/>
        <v>0.96999999999998643</v>
      </c>
    </row>
    <row r="4876" spans="1:14" x14ac:dyDescent="0.25">
      <c r="A4876" s="100">
        <v>3832</v>
      </c>
      <c r="B4876" s="107">
        <v>37435</v>
      </c>
      <c r="C4876" s="121">
        <v>412.81</v>
      </c>
      <c r="D4876" s="122">
        <v>279.52</v>
      </c>
      <c r="E4876" s="122">
        <f t="shared" si="189"/>
        <v>38.714681440443208</v>
      </c>
      <c r="F4876" s="77">
        <v>0.7</v>
      </c>
      <c r="G4876" s="77" t="s">
        <v>67</v>
      </c>
      <c r="H4876" s="77" t="s">
        <v>67</v>
      </c>
      <c r="J4876" s="77">
        <f t="shared" si="188"/>
        <v>0.7</v>
      </c>
      <c r="K4876" s="103">
        <v>0.7</v>
      </c>
      <c r="L4876" s="104">
        <v>0.31</v>
      </c>
      <c r="M4876" s="105" t="s">
        <v>67</v>
      </c>
      <c r="N4876" s="76">
        <f t="shared" si="190"/>
        <v>0.7</v>
      </c>
    </row>
    <row r="4877" spans="1:14" x14ac:dyDescent="0.25">
      <c r="A4877" s="100">
        <v>3833</v>
      </c>
      <c r="B4877" s="107">
        <v>37436</v>
      </c>
      <c r="C4877" s="121">
        <v>412.81</v>
      </c>
      <c r="D4877" s="122">
        <v>279.52</v>
      </c>
      <c r="E4877" s="122">
        <f t="shared" si="189"/>
        <v>38.714681440443208</v>
      </c>
      <c r="F4877" s="77">
        <v>0.31</v>
      </c>
      <c r="G4877" s="77" t="s">
        <v>67</v>
      </c>
      <c r="H4877" s="77" t="s">
        <v>67</v>
      </c>
      <c r="J4877" s="77">
        <f t="shared" si="188"/>
        <v>0.31</v>
      </c>
      <c r="K4877" s="103">
        <v>0.77</v>
      </c>
      <c r="L4877" s="104">
        <v>0.14000000000000001</v>
      </c>
      <c r="M4877" s="105" t="s">
        <v>67</v>
      </c>
      <c r="N4877" s="76">
        <f t="shared" si="190"/>
        <v>0.77000000000003643</v>
      </c>
    </row>
    <row r="4878" spans="1:14" x14ac:dyDescent="0.25">
      <c r="A4878" s="100">
        <v>3834</v>
      </c>
      <c r="B4878" s="107">
        <v>37437</v>
      </c>
      <c r="C4878" s="121">
        <v>412.85</v>
      </c>
      <c r="D4878" s="122">
        <v>279.98</v>
      </c>
      <c r="E4878" s="122">
        <f t="shared" si="189"/>
        <v>38.778393351800553</v>
      </c>
      <c r="F4878" s="77">
        <v>0.28999999999999998</v>
      </c>
      <c r="G4878" s="77" t="s">
        <v>67</v>
      </c>
      <c r="H4878" s="77" t="s">
        <v>67</v>
      </c>
      <c r="J4878" s="77">
        <f t="shared" si="188"/>
        <v>0.28999999999999998</v>
      </c>
      <c r="K4878" s="103">
        <v>1.32</v>
      </c>
      <c r="L4878" s="104">
        <v>0.12</v>
      </c>
      <c r="M4878" s="105" t="s">
        <v>67</v>
      </c>
      <c r="N4878" s="76">
        <f t="shared" si="190"/>
        <v>1.3199999999999728</v>
      </c>
    </row>
    <row r="4879" spans="1:14" x14ac:dyDescent="0.25">
      <c r="A4879" s="100">
        <v>3835</v>
      </c>
      <c r="B4879" s="107">
        <v>37438</v>
      </c>
      <c r="C4879" s="121">
        <v>412.94</v>
      </c>
      <c r="D4879" s="122">
        <v>281.01</v>
      </c>
      <c r="E4879" s="122">
        <f t="shared" si="189"/>
        <v>38.921052631578945</v>
      </c>
      <c r="F4879" s="77">
        <v>1.06</v>
      </c>
      <c r="G4879" s="77" t="s">
        <v>67</v>
      </c>
      <c r="H4879" s="77" t="s">
        <v>67</v>
      </c>
      <c r="J4879" s="77">
        <f t="shared" si="188"/>
        <v>1.06</v>
      </c>
      <c r="K4879" s="103">
        <v>1.06</v>
      </c>
      <c r="L4879" s="104">
        <v>0.45</v>
      </c>
      <c r="M4879" s="105">
        <v>1.2</v>
      </c>
      <c r="N4879" s="76">
        <f t="shared" si="190"/>
        <v>1.06</v>
      </c>
    </row>
    <row r="4880" spans="1:14" x14ac:dyDescent="0.25">
      <c r="A4880" s="100">
        <v>3836</v>
      </c>
      <c r="B4880" s="107">
        <v>37439</v>
      </c>
      <c r="C4880" s="121">
        <v>412.94</v>
      </c>
      <c r="D4880" s="122">
        <v>281.01</v>
      </c>
      <c r="E4880" s="122">
        <f t="shared" si="189"/>
        <v>38.921052631578945</v>
      </c>
      <c r="F4880" s="77">
        <v>1.1299999999999999</v>
      </c>
      <c r="G4880" s="77" t="s">
        <v>67</v>
      </c>
      <c r="H4880" s="77" t="s">
        <v>67</v>
      </c>
      <c r="J4880" s="77">
        <f t="shared" si="188"/>
        <v>1.1299999999999999</v>
      </c>
      <c r="K4880" s="103">
        <v>3.2</v>
      </c>
      <c r="L4880" s="104">
        <v>0.52</v>
      </c>
      <c r="M4880" s="105" t="s">
        <v>67</v>
      </c>
      <c r="N4880" s="76">
        <f t="shared" si="190"/>
        <v>3.0199999999999863</v>
      </c>
    </row>
    <row r="4881" spans="1:14" x14ac:dyDescent="0.25">
      <c r="A4881" s="100">
        <v>3837</v>
      </c>
      <c r="B4881" s="107">
        <v>37440</v>
      </c>
      <c r="C4881" s="121">
        <v>413.1</v>
      </c>
      <c r="D4881" s="122">
        <v>282.89999999999998</v>
      </c>
      <c r="E4881" s="122">
        <f t="shared" si="189"/>
        <v>39.182825484764535</v>
      </c>
      <c r="F4881" s="77">
        <v>1.9</v>
      </c>
      <c r="G4881" s="77" t="s">
        <v>67</v>
      </c>
      <c r="H4881" s="77" t="s">
        <v>67</v>
      </c>
      <c r="J4881" s="77">
        <f t="shared" si="188"/>
        <v>1.9</v>
      </c>
      <c r="K4881" s="103">
        <v>2.5</v>
      </c>
      <c r="L4881" s="104">
        <v>0.89</v>
      </c>
      <c r="M4881" s="105">
        <v>1.5</v>
      </c>
      <c r="N4881" s="76">
        <f t="shared" si="190"/>
        <v>2.5000000000000226</v>
      </c>
    </row>
    <row r="4882" spans="1:14" x14ac:dyDescent="0.25">
      <c r="A4882" s="100">
        <v>3838</v>
      </c>
      <c r="B4882" s="107">
        <v>37441</v>
      </c>
      <c r="C4882" s="121">
        <v>413.15</v>
      </c>
      <c r="D4882" s="122">
        <v>283.5</v>
      </c>
      <c r="E4882" s="122">
        <f t="shared" si="189"/>
        <v>39.26592797783934</v>
      </c>
      <c r="F4882" s="77">
        <v>2.2999999999999998</v>
      </c>
      <c r="G4882" s="77" t="s">
        <v>67</v>
      </c>
      <c r="H4882" s="77" t="s">
        <v>67</v>
      </c>
      <c r="J4882" s="77">
        <f t="shared" si="188"/>
        <v>2.2999999999999998</v>
      </c>
      <c r="K4882" s="103">
        <v>2.72</v>
      </c>
      <c r="L4882" s="104">
        <v>1.06</v>
      </c>
      <c r="M4882" s="105" t="s">
        <v>67</v>
      </c>
      <c r="N4882" s="76">
        <f t="shared" si="190"/>
        <v>2.4200000000000044</v>
      </c>
    </row>
    <row r="4883" spans="1:14" x14ac:dyDescent="0.25">
      <c r="A4883" s="100">
        <v>3839</v>
      </c>
      <c r="B4883" s="107">
        <v>37442</v>
      </c>
      <c r="C4883" s="121">
        <v>413.16</v>
      </c>
      <c r="D4883" s="122">
        <v>283.62</v>
      </c>
      <c r="E4883" s="122">
        <f t="shared" si="189"/>
        <v>39.282548476454295</v>
      </c>
      <c r="F4883" s="77">
        <v>1.99</v>
      </c>
      <c r="G4883" s="77" t="s">
        <v>67</v>
      </c>
      <c r="H4883" s="77" t="s">
        <v>67</v>
      </c>
      <c r="J4883" s="77">
        <f t="shared" si="188"/>
        <v>1.99</v>
      </c>
      <c r="K4883" s="103">
        <v>0.4</v>
      </c>
      <c r="L4883" s="104">
        <v>0.91</v>
      </c>
      <c r="M4883" s="105" t="s">
        <v>67</v>
      </c>
      <c r="N4883" s="76">
        <f t="shared" si="190"/>
        <v>0.42999999999999772</v>
      </c>
    </row>
    <row r="4884" spans="1:14" x14ac:dyDescent="0.25">
      <c r="A4884" s="100">
        <v>3840</v>
      </c>
      <c r="B4884" s="107">
        <v>37443</v>
      </c>
      <c r="C4884" s="121">
        <v>413.03</v>
      </c>
      <c r="D4884" s="122">
        <v>282.06</v>
      </c>
      <c r="E4884" s="122">
        <f t="shared" si="189"/>
        <v>39.066481994459835</v>
      </c>
      <c r="F4884" s="77">
        <v>2.87</v>
      </c>
      <c r="G4884" s="77" t="s">
        <v>67</v>
      </c>
      <c r="H4884" s="77" t="s">
        <v>67</v>
      </c>
      <c r="J4884" s="77">
        <f t="shared" si="188"/>
        <v>2.87</v>
      </c>
      <c r="K4884" s="103">
        <v>1.29</v>
      </c>
      <c r="L4884" s="104">
        <v>1.38</v>
      </c>
      <c r="M4884" s="105" t="s">
        <v>67</v>
      </c>
      <c r="N4884" s="76">
        <f t="shared" si="190"/>
        <v>1.290000000000016</v>
      </c>
    </row>
    <row r="4885" spans="1:14" x14ac:dyDescent="0.25">
      <c r="A4885" s="100">
        <v>3841</v>
      </c>
      <c r="B4885" s="107">
        <v>37444</v>
      </c>
      <c r="C4885" s="121">
        <v>412.89</v>
      </c>
      <c r="D4885" s="122">
        <v>280.48</v>
      </c>
      <c r="E4885" s="122">
        <f t="shared" si="189"/>
        <v>38.847645429362885</v>
      </c>
      <c r="F4885" s="77">
        <v>2.13</v>
      </c>
      <c r="G4885" s="77" t="s">
        <v>67</v>
      </c>
      <c r="H4885" s="77" t="s">
        <v>67</v>
      </c>
      <c r="J4885" s="77">
        <f t="shared" si="188"/>
        <v>2.13</v>
      </c>
      <c r="K4885" s="103">
        <v>0.81</v>
      </c>
      <c r="L4885" s="104">
        <v>0.93</v>
      </c>
      <c r="M4885" s="105" t="s">
        <v>67</v>
      </c>
      <c r="N4885" s="76">
        <f t="shared" si="190"/>
        <v>0.81000000000000671</v>
      </c>
    </row>
    <row r="4886" spans="1:14" x14ac:dyDescent="0.25">
      <c r="A4886" s="100">
        <v>3842</v>
      </c>
      <c r="B4886" s="107">
        <v>37445</v>
      </c>
      <c r="C4886" s="121">
        <v>412.78</v>
      </c>
      <c r="D4886" s="122">
        <v>279.16000000000003</v>
      </c>
      <c r="E4886" s="122">
        <f t="shared" si="189"/>
        <v>38.664819944598335</v>
      </c>
      <c r="F4886" s="77">
        <v>2.78</v>
      </c>
      <c r="G4886" s="77" t="s">
        <v>67</v>
      </c>
      <c r="H4886" s="77" t="s">
        <v>67</v>
      </c>
      <c r="J4886" s="77">
        <f t="shared" si="188"/>
        <v>2.78</v>
      </c>
      <c r="K4886" s="103">
        <v>0.6</v>
      </c>
      <c r="L4886" s="104">
        <v>1.28</v>
      </c>
      <c r="M4886" s="105" t="s">
        <v>67</v>
      </c>
      <c r="N4886" s="76">
        <f t="shared" si="190"/>
        <v>0.59999999999999298</v>
      </c>
    </row>
    <row r="4887" spans="1:14" x14ac:dyDescent="0.25">
      <c r="A4887" s="100">
        <v>3843</v>
      </c>
      <c r="B4887" s="107">
        <v>37446</v>
      </c>
      <c r="C4887" s="121">
        <v>412.59</v>
      </c>
      <c r="D4887" s="122">
        <v>276.98</v>
      </c>
      <c r="E4887" s="122">
        <f t="shared" si="189"/>
        <v>38.362880886426595</v>
      </c>
      <c r="F4887" s="77">
        <v>2.48</v>
      </c>
      <c r="G4887" s="77" t="s">
        <v>67</v>
      </c>
      <c r="H4887" s="77" t="s">
        <v>67</v>
      </c>
      <c r="J4887" s="77">
        <f t="shared" si="188"/>
        <v>2.48</v>
      </c>
      <c r="K4887" s="103">
        <v>0.18</v>
      </c>
      <c r="L4887" s="104">
        <v>1</v>
      </c>
      <c r="M4887" s="105" t="s">
        <v>67</v>
      </c>
      <c r="N4887" s="76">
        <f t="shared" si="190"/>
        <v>0.18999999999997952</v>
      </c>
    </row>
    <row r="4888" spans="1:14" x14ac:dyDescent="0.25">
      <c r="A4888" s="100">
        <v>3844</v>
      </c>
      <c r="B4888" s="107">
        <v>37447</v>
      </c>
      <c r="C4888" s="121">
        <v>412.39</v>
      </c>
      <c r="D4888" s="122">
        <v>274.69</v>
      </c>
      <c r="E4888" s="122">
        <f t="shared" si="189"/>
        <v>38.045706371191137</v>
      </c>
      <c r="F4888" s="77">
        <v>1.7</v>
      </c>
      <c r="G4888" s="77" t="s">
        <v>67</v>
      </c>
      <c r="H4888" s="77" t="s">
        <v>67</v>
      </c>
      <c r="J4888" s="77">
        <f t="shared" si="188"/>
        <v>1.7</v>
      </c>
      <c r="K4888" s="103">
        <v>0.21</v>
      </c>
      <c r="L4888" s="104">
        <v>0.8</v>
      </c>
      <c r="M4888" s="105" t="s">
        <v>67</v>
      </c>
      <c r="N4888" s="76">
        <f t="shared" si="190"/>
        <v>0.19999999999999996</v>
      </c>
    </row>
    <row r="4889" spans="1:14" x14ac:dyDescent="0.25">
      <c r="A4889" s="100">
        <v>3845</v>
      </c>
      <c r="B4889" s="107">
        <v>37448</v>
      </c>
      <c r="C4889" s="121">
        <v>412.26</v>
      </c>
      <c r="D4889" s="122">
        <v>273.19</v>
      </c>
      <c r="E4889" s="122">
        <f t="shared" si="189"/>
        <v>37.837950138504155</v>
      </c>
      <c r="F4889" s="77">
        <v>1.88</v>
      </c>
      <c r="G4889" s="77" t="s">
        <v>67</v>
      </c>
      <c r="H4889" s="77" t="s">
        <v>67</v>
      </c>
      <c r="J4889" s="77">
        <f t="shared" si="188"/>
        <v>1.88</v>
      </c>
      <c r="K4889" s="103">
        <v>0.04</v>
      </c>
      <c r="L4889" s="104">
        <v>0.7</v>
      </c>
      <c r="M4889" s="105">
        <v>2.2999999999999998</v>
      </c>
      <c r="N4889" s="76">
        <f t="shared" si="190"/>
        <v>4.0000000000024905E-2</v>
      </c>
    </row>
    <row r="4890" spans="1:14" x14ac:dyDescent="0.25">
      <c r="A4890" s="100">
        <v>3846</v>
      </c>
      <c r="B4890" s="107">
        <v>37449</v>
      </c>
      <c r="C4890" s="121">
        <v>412.1</v>
      </c>
      <c r="D4890" s="122">
        <v>271.35000000000002</v>
      </c>
      <c r="E4890" s="122">
        <f t="shared" si="189"/>
        <v>37.58310249307479</v>
      </c>
      <c r="F4890" s="77">
        <v>2.11</v>
      </c>
      <c r="G4890" s="77" t="s">
        <v>67</v>
      </c>
      <c r="H4890" s="77" t="s">
        <v>67</v>
      </c>
      <c r="J4890" s="77">
        <f t="shared" ref="J4890:J4953" si="191">SUM(F4890:H4890)</f>
        <v>2.11</v>
      </c>
      <c r="K4890" s="103">
        <v>0.4</v>
      </c>
      <c r="L4890" s="104">
        <v>0.87</v>
      </c>
      <c r="M4890" s="105">
        <v>1</v>
      </c>
      <c r="N4890" s="76">
        <f t="shared" si="190"/>
        <v>0.3999999999999635</v>
      </c>
    </row>
    <row r="4891" spans="1:14" x14ac:dyDescent="0.25">
      <c r="A4891" s="100">
        <v>3847</v>
      </c>
      <c r="B4891" s="107">
        <v>37450</v>
      </c>
      <c r="C4891" s="121">
        <v>411.95</v>
      </c>
      <c r="D4891" s="122">
        <v>269.64</v>
      </c>
      <c r="E4891" s="122">
        <f t="shared" ref="E4891:E4954" si="192">(D4891/722)*100</f>
        <v>37.346260387811633</v>
      </c>
      <c r="F4891" s="77">
        <v>2.36</v>
      </c>
      <c r="G4891" s="77" t="s">
        <v>67</v>
      </c>
      <c r="H4891" s="77" t="s">
        <v>67</v>
      </c>
      <c r="J4891" s="77">
        <f t="shared" si="191"/>
        <v>2.36</v>
      </c>
      <c r="K4891" s="103">
        <v>1.58</v>
      </c>
      <c r="L4891" s="104">
        <v>1.1000000000000001</v>
      </c>
      <c r="M4891" s="105">
        <v>0.4</v>
      </c>
      <c r="N4891" s="76">
        <f t="shared" si="190"/>
        <v>1.5800000000000272</v>
      </c>
    </row>
    <row r="4892" spans="1:14" x14ac:dyDescent="0.25">
      <c r="A4892" s="100">
        <v>3848</v>
      </c>
      <c r="B4892" s="107">
        <v>37451</v>
      </c>
      <c r="C4892" s="121">
        <v>411.88</v>
      </c>
      <c r="D4892" s="122">
        <v>268.86</v>
      </c>
      <c r="E4892" s="122">
        <f t="shared" si="192"/>
        <v>37.23822714681441</v>
      </c>
      <c r="F4892" s="77">
        <v>2.21</v>
      </c>
      <c r="G4892" s="77" t="s">
        <v>67</v>
      </c>
      <c r="H4892" s="77" t="s">
        <v>67</v>
      </c>
      <c r="J4892" s="77">
        <f t="shared" si="191"/>
        <v>2.21</v>
      </c>
      <c r="K4892" s="103">
        <v>2.4300000000000002</v>
      </c>
      <c r="L4892" s="104">
        <v>0.96</v>
      </c>
      <c r="M4892" s="105">
        <v>1</v>
      </c>
      <c r="N4892" s="76">
        <f t="shared" si="190"/>
        <v>2.4299999999999704</v>
      </c>
    </row>
    <row r="4893" spans="1:14" x14ac:dyDescent="0.25">
      <c r="A4893" s="100">
        <v>3849</v>
      </c>
      <c r="B4893" s="107">
        <v>37452</v>
      </c>
      <c r="C4893" s="121">
        <v>411.9</v>
      </c>
      <c r="D4893" s="122">
        <v>269.08</v>
      </c>
      <c r="E4893" s="122">
        <f t="shared" si="192"/>
        <v>37.268698060941823</v>
      </c>
      <c r="F4893" s="77">
        <v>3.28</v>
      </c>
      <c r="G4893" s="77" t="s">
        <v>67</v>
      </c>
      <c r="H4893" s="77" t="s">
        <v>67</v>
      </c>
      <c r="J4893" s="77">
        <f t="shared" si="191"/>
        <v>3.28</v>
      </c>
      <c r="K4893" s="103">
        <v>1.49</v>
      </c>
      <c r="L4893" s="104">
        <v>1.43</v>
      </c>
      <c r="M4893" s="105" t="s">
        <v>67</v>
      </c>
      <c r="N4893" s="76">
        <f t="shared" si="190"/>
        <v>1.4900000000000362</v>
      </c>
    </row>
    <row r="4894" spans="1:14" x14ac:dyDescent="0.25">
      <c r="A4894" s="100">
        <v>3850</v>
      </c>
      <c r="B4894" s="107">
        <v>37453</v>
      </c>
      <c r="C4894" s="121">
        <v>411.74</v>
      </c>
      <c r="D4894" s="122">
        <v>267.29000000000002</v>
      </c>
      <c r="E4894" s="122">
        <f t="shared" si="192"/>
        <v>37.020775623268705</v>
      </c>
      <c r="F4894" s="77">
        <v>3.68</v>
      </c>
      <c r="G4894" s="77" t="s">
        <v>67</v>
      </c>
      <c r="H4894" s="77" t="s">
        <v>67</v>
      </c>
      <c r="J4894" s="77">
        <f t="shared" si="191"/>
        <v>3.68</v>
      </c>
      <c r="K4894" s="103">
        <v>1.89</v>
      </c>
      <c r="L4894" s="104">
        <v>1.64</v>
      </c>
      <c r="M4894" s="105" t="s">
        <v>67</v>
      </c>
      <c r="N4894" s="76">
        <f t="shared" si="190"/>
        <v>1.8899999999999797</v>
      </c>
    </row>
    <row r="4895" spans="1:14" x14ac:dyDescent="0.25">
      <c r="A4895" s="100">
        <v>3851</v>
      </c>
      <c r="B4895" s="107">
        <v>37454</v>
      </c>
      <c r="C4895" s="121">
        <v>411.58</v>
      </c>
      <c r="D4895" s="122">
        <v>265.5</v>
      </c>
      <c r="E4895" s="122">
        <f t="shared" si="192"/>
        <v>36.772853185595565</v>
      </c>
      <c r="F4895" s="77">
        <v>3.28</v>
      </c>
      <c r="G4895" s="77" t="s">
        <v>67</v>
      </c>
      <c r="H4895" s="77" t="s">
        <v>67</v>
      </c>
      <c r="J4895" s="77">
        <f t="shared" si="191"/>
        <v>3.28</v>
      </c>
      <c r="K4895" s="103">
        <v>1.04</v>
      </c>
      <c r="L4895" s="104">
        <v>1.47</v>
      </c>
      <c r="M4895" s="105" t="s">
        <v>67</v>
      </c>
      <c r="N4895" s="76">
        <f t="shared" si="190"/>
        <v>1.0399999999999907</v>
      </c>
    </row>
    <row r="4896" spans="1:14" x14ac:dyDescent="0.25">
      <c r="A4896" s="100">
        <v>3852</v>
      </c>
      <c r="B4896" s="107">
        <v>37455</v>
      </c>
      <c r="C4896" s="121">
        <v>411.38</v>
      </c>
      <c r="D4896" s="122">
        <v>263.26</v>
      </c>
      <c r="E4896" s="122">
        <f t="shared" si="192"/>
        <v>36.46260387811634</v>
      </c>
      <c r="F4896" s="77">
        <v>3.18</v>
      </c>
      <c r="G4896" s="77" t="s">
        <v>67</v>
      </c>
      <c r="H4896" s="77" t="s">
        <v>67</v>
      </c>
      <c r="J4896" s="77">
        <f t="shared" si="191"/>
        <v>3.18</v>
      </c>
      <c r="K4896" s="103">
        <v>0.1</v>
      </c>
      <c r="L4896" s="104">
        <v>1.45</v>
      </c>
      <c r="M4896" s="105" t="s">
        <v>67</v>
      </c>
      <c r="N4896" s="76">
        <f t="shared" si="190"/>
        <v>2.0000000000031992E-2</v>
      </c>
    </row>
    <row r="4897" spans="1:14" x14ac:dyDescent="0.25">
      <c r="A4897" s="100">
        <v>3853</v>
      </c>
      <c r="B4897" s="107">
        <v>37456</v>
      </c>
      <c r="C4897" s="121">
        <v>411.1</v>
      </c>
      <c r="D4897" s="122">
        <v>260.10000000000002</v>
      </c>
      <c r="E4897" s="122">
        <f t="shared" si="192"/>
        <v>36.02493074792244</v>
      </c>
      <c r="F4897" s="77">
        <v>3.47</v>
      </c>
      <c r="G4897" s="77" t="s">
        <v>67</v>
      </c>
      <c r="H4897" s="77" t="s">
        <v>67</v>
      </c>
      <c r="J4897" s="77">
        <f t="shared" si="191"/>
        <v>3.47</v>
      </c>
      <c r="K4897" s="103">
        <v>0.39</v>
      </c>
      <c r="L4897" s="104">
        <v>1.55</v>
      </c>
      <c r="M4897" s="105" t="s">
        <v>67</v>
      </c>
      <c r="N4897" s="76">
        <f t="shared" si="190"/>
        <v>0.38999999999995927</v>
      </c>
    </row>
    <row r="4898" spans="1:14" x14ac:dyDescent="0.25">
      <c r="A4898" s="100">
        <v>3854</v>
      </c>
      <c r="B4898" s="107">
        <v>37457</v>
      </c>
      <c r="C4898" s="121">
        <v>410.82</v>
      </c>
      <c r="D4898" s="122">
        <v>257.02</v>
      </c>
      <c r="E4898" s="122">
        <f t="shared" si="192"/>
        <v>35.5983379501385</v>
      </c>
      <c r="F4898" s="77">
        <v>2.62</v>
      </c>
      <c r="G4898" s="77" t="s">
        <v>67</v>
      </c>
      <c r="H4898" s="77" t="s">
        <v>67</v>
      </c>
      <c r="J4898" s="77">
        <f t="shared" si="191"/>
        <v>2.62</v>
      </c>
      <c r="K4898" s="103">
        <v>0.7</v>
      </c>
      <c r="L4898" s="104">
        <v>1.21</v>
      </c>
      <c r="M4898" s="105" t="s">
        <v>67</v>
      </c>
      <c r="N4898" s="76">
        <f t="shared" si="190"/>
        <v>0.70000000000001261</v>
      </c>
    </row>
    <row r="4899" spans="1:14" x14ac:dyDescent="0.25">
      <c r="A4899" s="100">
        <v>3855</v>
      </c>
      <c r="B4899" s="107">
        <v>37458</v>
      </c>
      <c r="C4899" s="121">
        <v>410.64</v>
      </c>
      <c r="D4899" s="122">
        <v>255.1</v>
      </c>
      <c r="E4899" s="122">
        <f t="shared" si="192"/>
        <v>35.332409972299168</v>
      </c>
      <c r="F4899" s="77">
        <v>3.09</v>
      </c>
      <c r="G4899" s="77" t="s">
        <v>67</v>
      </c>
      <c r="H4899" s="77" t="s">
        <v>67</v>
      </c>
      <c r="J4899" s="77">
        <f t="shared" si="191"/>
        <v>3.09</v>
      </c>
      <c r="K4899" s="103">
        <v>0.5</v>
      </c>
      <c r="L4899" s="104">
        <v>1.38</v>
      </c>
      <c r="M4899" s="105" t="s">
        <v>67</v>
      </c>
      <c r="N4899" s="76">
        <f t="shared" si="190"/>
        <v>5.0000000000007816E-2</v>
      </c>
    </row>
    <row r="4900" spans="1:14" x14ac:dyDescent="0.25">
      <c r="A4900" s="100">
        <v>3856</v>
      </c>
      <c r="B4900" s="107">
        <v>37459</v>
      </c>
      <c r="C4900" s="121">
        <v>410.36</v>
      </c>
      <c r="D4900" s="122">
        <v>252.06</v>
      </c>
      <c r="E4900" s="122">
        <f t="shared" si="192"/>
        <v>34.911357340720222</v>
      </c>
      <c r="F4900" s="77">
        <v>3.57</v>
      </c>
      <c r="G4900" s="77" t="s">
        <v>67</v>
      </c>
      <c r="H4900" s="77" t="s">
        <v>67</v>
      </c>
      <c r="J4900" s="77">
        <f t="shared" si="191"/>
        <v>3.57</v>
      </c>
      <c r="K4900" s="103">
        <v>0.92</v>
      </c>
      <c r="L4900" s="104">
        <v>1.61</v>
      </c>
      <c r="M4900" s="105" t="s">
        <v>67</v>
      </c>
      <c r="N4900" s="76">
        <f t="shared" si="190"/>
        <v>0.91999999999999416</v>
      </c>
    </row>
    <row r="4901" spans="1:14" x14ac:dyDescent="0.25">
      <c r="A4901" s="100">
        <v>3857</v>
      </c>
      <c r="B4901" s="107">
        <v>37460</v>
      </c>
      <c r="C4901" s="121">
        <v>410.11</v>
      </c>
      <c r="D4901" s="122">
        <v>249.41</v>
      </c>
      <c r="E4901" s="122">
        <f t="shared" si="192"/>
        <v>34.544321329639885</v>
      </c>
      <c r="F4901" s="77">
        <v>2.8</v>
      </c>
      <c r="G4901" s="77" t="s">
        <v>67</v>
      </c>
      <c r="H4901" s="77" t="s">
        <v>67</v>
      </c>
      <c r="J4901" s="77">
        <f t="shared" si="191"/>
        <v>2.8</v>
      </c>
      <c r="K4901" s="103">
        <v>0.48</v>
      </c>
      <c r="L4901" s="104">
        <v>1.27</v>
      </c>
      <c r="M4901" s="105" t="s">
        <v>67</v>
      </c>
      <c r="N4901" s="76">
        <f t="shared" si="190"/>
        <v>0.48000000000000664</v>
      </c>
    </row>
    <row r="4902" spans="1:14" x14ac:dyDescent="0.25">
      <c r="A4902" s="100">
        <v>3858</v>
      </c>
      <c r="B4902" s="107">
        <v>37461</v>
      </c>
      <c r="C4902" s="121">
        <v>409.98</v>
      </c>
      <c r="D4902" s="122">
        <v>247.09</v>
      </c>
      <c r="E4902" s="122">
        <f t="shared" si="192"/>
        <v>34.222991689750693</v>
      </c>
      <c r="F4902" s="77">
        <v>3.7</v>
      </c>
      <c r="G4902" s="77" t="s">
        <v>67</v>
      </c>
      <c r="H4902" s="77" t="s">
        <v>67</v>
      </c>
      <c r="J4902" s="77">
        <f t="shared" si="191"/>
        <v>3.7</v>
      </c>
      <c r="K4902" s="103">
        <v>0.72</v>
      </c>
      <c r="L4902" s="104">
        <v>1.68</v>
      </c>
      <c r="M4902" s="105" t="s">
        <v>67</v>
      </c>
      <c r="N4902" s="76">
        <f t="shared" si="190"/>
        <v>0.72000000000001041</v>
      </c>
    </row>
    <row r="4903" spans="1:14" x14ac:dyDescent="0.25">
      <c r="A4903" s="100">
        <v>3859</v>
      </c>
      <c r="B4903" s="107">
        <v>37462</v>
      </c>
      <c r="C4903" s="121">
        <v>409.61</v>
      </c>
      <c r="D4903" s="122">
        <v>244.11</v>
      </c>
      <c r="E4903" s="122">
        <f t="shared" si="192"/>
        <v>33.810249307479232</v>
      </c>
      <c r="F4903" s="77">
        <v>4.7</v>
      </c>
      <c r="G4903" s="77" t="s">
        <v>67</v>
      </c>
      <c r="H4903" s="77" t="s">
        <v>67</v>
      </c>
      <c r="J4903" s="77">
        <f t="shared" si="191"/>
        <v>4.7</v>
      </c>
      <c r="K4903" s="103">
        <v>0.09</v>
      </c>
      <c r="L4903" s="104">
        <v>2.4</v>
      </c>
      <c r="M4903" s="105" t="s">
        <v>67</v>
      </c>
      <c r="N4903" s="76">
        <f t="shared" si="190"/>
        <v>8.9999999999986535E-2</v>
      </c>
    </row>
    <row r="4904" spans="1:14" x14ac:dyDescent="0.25">
      <c r="A4904" s="100">
        <v>3860</v>
      </c>
      <c r="B4904" s="107">
        <v>37463</v>
      </c>
      <c r="C4904" s="121">
        <v>409.16</v>
      </c>
      <c r="D4904" s="122">
        <v>239.5</v>
      </c>
      <c r="E4904" s="122">
        <f t="shared" si="192"/>
        <v>33.171745152354568</v>
      </c>
      <c r="F4904" s="77">
        <v>4.84</v>
      </c>
      <c r="G4904" s="77" t="s">
        <v>67</v>
      </c>
      <c r="H4904" s="77" t="s">
        <v>67</v>
      </c>
      <c r="J4904" s="77">
        <f t="shared" si="191"/>
        <v>4.84</v>
      </c>
      <c r="K4904" s="103">
        <v>0.04</v>
      </c>
      <c r="L4904" s="104">
        <v>2.15</v>
      </c>
      <c r="M4904" s="105" t="s">
        <v>67</v>
      </c>
      <c r="N4904" s="76">
        <f t="shared" si="190"/>
        <v>3.9999999999988489E-2</v>
      </c>
    </row>
    <row r="4905" spans="1:14" x14ac:dyDescent="0.25">
      <c r="A4905" s="100">
        <v>3861</v>
      </c>
      <c r="B4905" s="107">
        <v>37464</v>
      </c>
      <c r="C4905" s="121">
        <v>408.69</v>
      </c>
      <c r="D4905" s="122">
        <v>234.7</v>
      </c>
      <c r="E4905" s="122">
        <f t="shared" si="192"/>
        <v>32.506925207756233</v>
      </c>
      <c r="F4905" s="77">
        <v>3.84</v>
      </c>
      <c r="G4905" s="77" t="s">
        <v>67</v>
      </c>
      <c r="H4905" s="77" t="s">
        <v>67</v>
      </c>
      <c r="J4905" s="77">
        <f t="shared" si="191"/>
        <v>3.84</v>
      </c>
      <c r="K4905" s="103">
        <v>0.06</v>
      </c>
      <c r="L4905" s="104">
        <v>1.65</v>
      </c>
      <c r="M4905" s="105" t="s">
        <v>67</v>
      </c>
      <c r="N4905" s="76">
        <f t="shared" si="190"/>
        <v>-5.9999999999977405E-2</v>
      </c>
    </row>
    <row r="4906" spans="1:14" x14ac:dyDescent="0.25">
      <c r="A4906" s="100">
        <v>3862</v>
      </c>
      <c r="B4906" s="107">
        <v>37465</v>
      </c>
      <c r="C4906" s="121">
        <v>408.3</v>
      </c>
      <c r="D4906" s="122">
        <v>230.8</v>
      </c>
      <c r="E4906" s="122">
        <f t="shared" si="192"/>
        <v>31.966759002770083</v>
      </c>
      <c r="F4906" s="77">
        <v>2.44</v>
      </c>
      <c r="G4906" s="77" t="s">
        <v>67</v>
      </c>
      <c r="H4906" s="77" t="s">
        <v>67</v>
      </c>
      <c r="J4906" s="77">
        <f t="shared" si="191"/>
        <v>2.44</v>
      </c>
      <c r="K4906" s="103">
        <v>0.54</v>
      </c>
      <c r="L4906" s="104">
        <v>1.5</v>
      </c>
      <c r="M4906" s="105" t="s">
        <v>67</v>
      </c>
      <c r="N4906" s="76">
        <f t="shared" si="190"/>
        <v>0.53999999999999426</v>
      </c>
    </row>
    <row r="4907" spans="1:14" x14ac:dyDescent="0.25">
      <c r="A4907" s="100">
        <v>3863</v>
      </c>
      <c r="B4907" s="107">
        <v>37466</v>
      </c>
      <c r="C4907" s="121">
        <v>408.11</v>
      </c>
      <c r="D4907" s="122">
        <v>228.9</v>
      </c>
      <c r="E4907" s="122">
        <f t="shared" si="192"/>
        <v>31.70360110803324</v>
      </c>
      <c r="F4907" s="77">
        <v>5</v>
      </c>
      <c r="G4907" s="77" t="s">
        <v>67</v>
      </c>
      <c r="H4907" s="77" t="s">
        <v>67</v>
      </c>
      <c r="J4907" s="77">
        <f t="shared" si="191"/>
        <v>5</v>
      </c>
      <c r="K4907" s="103">
        <v>1.2</v>
      </c>
      <c r="L4907" s="104">
        <v>2.31</v>
      </c>
      <c r="M4907" s="105" t="s">
        <v>67</v>
      </c>
      <c r="N4907" s="76">
        <f t="shared" si="190"/>
        <v>1.1999999999999886</v>
      </c>
    </row>
    <row r="4908" spans="1:14" x14ac:dyDescent="0.25">
      <c r="A4908" s="100">
        <v>3864</v>
      </c>
      <c r="B4908" s="107">
        <v>37467</v>
      </c>
      <c r="C4908" s="121">
        <v>407.72</v>
      </c>
      <c r="D4908" s="122">
        <v>225.1</v>
      </c>
      <c r="E4908" s="122">
        <f t="shared" si="192"/>
        <v>31.177285318559555</v>
      </c>
      <c r="F4908" s="77">
        <v>4.32</v>
      </c>
      <c r="G4908" s="77" t="s">
        <v>67</v>
      </c>
      <c r="H4908" s="77" t="s">
        <v>67</v>
      </c>
      <c r="J4908" s="77">
        <f t="shared" si="191"/>
        <v>4.32</v>
      </c>
      <c r="K4908" s="103">
        <v>0.95</v>
      </c>
      <c r="L4908" s="104">
        <v>1.92</v>
      </c>
      <c r="M4908" s="105">
        <v>1.6</v>
      </c>
      <c r="N4908" s="76">
        <f t="shared" si="190"/>
        <v>1.009999999999998</v>
      </c>
    </row>
    <row r="4909" spans="1:14" x14ac:dyDescent="0.25">
      <c r="A4909" s="100">
        <v>3865</v>
      </c>
      <c r="B4909" s="107">
        <v>37468</v>
      </c>
      <c r="C4909" s="121">
        <v>407.37</v>
      </c>
      <c r="D4909" s="122">
        <v>221.79</v>
      </c>
      <c r="E4909" s="122">
        <f t="shared" si="192"/>
        <v>30.71883656509695</v>
      </c>
      <c r="F4909" s="77">
        <v>4.3</v>
      </c>
      <c r="G4909" s="77" t="s">
        <v>67</v>
      </c>
      <c r="H4909" s="77" t="s">
        <v>67</v>
      </c>
      <c r="J4909" s="77">
        <f t="shared" si="191"/>
        <v>4.3</v>
      </c>
      <c r="K4909" s="103">
        <v>0.71</v>
      </c>
      <c r="L4909" s="104">
        <v>1.91</v>
      </c>
      <c r="M4909" s="105">
        <v>1.8</v>
      </c>
      <c r="N4909" s="76">
        <f t="shared" si="190"/>
        <v>0.70999999999999641</v>
      </c>
    </row>
    <row r="4910" spans="1:14" x14ac:dyDescent="0.25">
      <c r="A4910" s="100">
        <v>3866</v>
      </c>
      <c r="B4910" s="107">
        <v>37469</v>
      </c>
      <c r="C4910" s="121">
        <v>407</v>
      </c>
      <c r="D4910" s="122">
        <v>218.2</v>
      </c>
      <c r="E4910" s="122">
        <f t="shared" si="192"/>
        <v>30.221606648199444</v>
      </c>
      <c r="F4910" s="77">
        <v>3.67</v>
      </c>
      <c r="G4910" s="77" t="s">
        <v>67</v>
      </c>
      <c r="H4910" s="77" t="s">
        <v>67</v>
      </c>
      <c r="J4910" s="77">
        <f t="shared" si="191"/>
        <v>3.67</v>
      </c>
      <c r="K4910" s="103">
        <v>8.0299999999999994</v>
      </c>
      <c r="L4910" s="104">
        <v>1.64</v>
      </c>
      <c r="M4910" s="105" t="s">
        <v>67</v>
      </c>
      <c r="N4910" s="76">
        <f t="shared" si="190"/>
        <v>8.0400000000000045</v>
      </c>
    </row>
    <row r="4911" spans="1:14" x14ac:dyDescent="0.25">
      <c r="A4911" s="100">
        <v>3867</v>
      </c>
      <c r="B4911" s="107">
        <v>37470</v>
      </c>
      <c r="C4911" s="121">
        <v>407.45</v>
      </c>
      <c r="D4911" s="122">
        <v>222.57</v>
      </c>
      <c r="E4911" s="122">
        <f t="shared" si="192"/>
        <v>30.82686980609418</v>
      </c>
      <c r="F4911" s="77">
        <v>3.75</v>
      </c>
      <c r="G4911" s="77" t="s">
        <v>67</v>
      </c>
      <c r="H4911" s="77" t="s">
        <v>67</v>
      </c>
      <c r="J4911" s="77">
        <f t="shared" si="191"/>
        <v>3.75</v>
      </c>
      <c r="K4911" s="103">
        <v>9.59</v>
      </c>
      <c r="L4911" s="104">
        <v>1.74</v>
      </c>
      <c r="M4911" s="105">
        <v>2</v>
      </c>
      <c r="N4911" s="76">
        <f t="shared" si="190"/>
        <v>9.5800000000000125</v>
      </c>
    </row>
    <row r="4912" spans="1:14" x14ac:dyDescent="0.25">
      <c r="A4912" s="100">
        <v>3868</v>
      </c>
      <c r="B4912" s="107">
        <v>37471</v>
      </c>
      <c r="C4912" s="121">
        <v>408.05</v>
      </c>
      <c r="D4912" s="122">
        <v>228.4</v>
      </c>
      <c r="E4912" s="122">
        <f t="shared" si="192"/>
        <v>31.634349030470915</v>
      </c>
      <c r="F4912" s="77">
        <v>3.42</v>
      </c>
      <c r="G4912" s="77" t="s">
        <v>67</v>
      </c>
      <c r="H4912" s="77" t="s">
        <v>67</v>
      </c>
      <c r="J4912" s="77">
        <f t="shared" si="191"/>
        <v>3.42</v>
      </c>
      <c r="K4912" s="103">
        <v>4.42</v>
      </c>
      <c r="L4912" s="104">
        <v>1.48</v>
      </c>
      <c r="M4912" s="105" t="s">
        <v>67</v>
      </c>
      <c r="N4912" s="76">
        <f t="shared" si="190"/>
        <v>4.42</v>
      </c>
    </row>
    <row r="4913" spans="1:14" x14ac:dyDescent="0.25">
      <c r="A4913" s="100">
        <v>3869</v>
      </c>
      <c r="B4913" s="107">
        <v>37472</v>
      </c>
      <c r="C4913" s="121">
        <v>408.15</v>
      </c>
      <c r="D4913" s="122">
        <v>229.4</v>
      </c>
      <c r="E4913" s="122">
        <f t="shared" si="192"/>
        <v>31.772853185595569</v>
      </c>
      <c r="F4913" s="77">
        <v>2.2799999999999998</v>
      </c>
      <c r="G4913" s="77" t="s">
        <v>67</v>
      </c>
      <c r="H4913" s="77" t="s">
        <v>67</v>
      </c>
      <c r="J4913" s="77">
        <f t="shared" si="191"/>
        <v>2.2799999999999998</v>
      </c>
      <c r="K4913" s="103">
        <v>3.48</v>
      </c>
      <c r="L4913" s="104">
        <v>1</v>
      </c>
      <c r="M4913" s="105" t="s">
        <v>67</v>
      </c>
      <c r="N4913" s="76">
        <f t="shared" si="190"/>
        <v>3.4799999999999884</v>
      </c>
    </row>
    <row r="4914" spans="1:14" x14ac:dyDescent="0.25">
      <c r="A4914" s="100">
        <v>3870</v>
      </c>
      <c r="B4914" s="107">
        <v>37473</v>
      </c>
      <c r="C4914" s="121">
        <v>408.27</v>
      </c>
      <c r="D4914" s="122">
        <v>230.6</v>
      </c>
      <c r="E4914" s="122">
        <f t="shared" si="192"/>
        <v>31.939058171745149</v>
      </c>
      <c r="F4914" s="77">
        <v>3.64</v>
      </c>
      <c r="G4914" s="77" t="s">
        <v>67</v>
      </c>
      <c r="H4914" s="77" t="s">
        <v>67</v>
      </c>
      <c r="J4914" s="77">
        <f t="shared" si="191"/>
        <v>3.64</v>
      </c>
      <c r="K4914" s="103">
        <v>3.74</v>
      </c>
      <c r="L4914" s="104">
        <v>1.59</v>
      </c>
      <c r="M4914" s="105" t="s">
        <v>67</v>
      </c>
      <c r="N4914" s="76">
        <f t="shared" si="190"/>
        <v>3.7399999999999944</v>
      </c>
    </row>
    <row r="4915" spans="1:14" x14ac:dyDescent="0.25">
      <c r="A4915" s="100">
        <v>3871</v>
      </c>
      <c r="B4915" s="107">
        <v>37474</v>
      </c>
      <c r="C4915" s="121">
        <v>408.28</v>
      </c>
      <c r="D4915" s="122">
        <v>230.7</v>
      </c>
      <c r="E4915" s="122">
        <f t="shared" si="192"/>
        <v>31.952908587257618</v>
      </c>
      <c r="F4915" s="77">
        <v>3.8</v>
      </c>
      <c r="G4915" s="77" t="s">
        <v>67</v>
      </c>
      <c r="H4915" s="77" t="s">
        <v>67</v>
      </c>
      <c r="J4915" s="77">
        <f t="shared" si="191"/>
        <v>3.8</v>
      </c>
      <c r="K4915" s="103">
        <v>2.4</v>
      </c>
      <c r="L4915" s="104">
        <v>1.71</v>
      </c>
      <c r="M4915" s="105" t="s">
        <v>67</v>
      </c>
      <c r="N4915" s="76">
        <f t="shared" si="190"/>
        <v>2.4000000000000226</v>
      </c>
    </row>
    <row r="4916" spans="1:14" x14ac:dyDescent="0.25">
      <c r="A4916" s="100">
        <v>3872</v>
      </c>
      <c r="B4916" s="107">
        <v>37475</v>
      </c>
      <c r="C4916" s="121">
        <v>408.14</v>
      </c>
      <c r="D4916" s="122">
        <v>229.3</v>
      </c>
      <c r="E4916" s="122">
        <f t="shared" si="192"/>
        <v>31.759002770083107</v>
      </c>
      <c r="F4916" s="77">
        <v>3.43</v>
      </c>
      <c r="G4916" s="77" t="s">
        <v>67</v>
      </c>
      <c r="H4916" s="77" t="s">
        <v>67</v>
      </c>
      <c r="J4916" s="77">
        <f t="shared" si="191"/>
        <v>3.43</v>
      </c>
      <c r="K4916" s="103">
        <v>3.37</v>
      </c>
      <c r="L4916" s="104">
        <v>1.55</v>
      </c>
      <c r="M4916" s="105" t="s">
        <v>67</v>
      </c>
      <c r="N4916" s="76">
        <f t="shared" si="190"/>
        <v>3.3299999999999774</v>
      </c>
    </row>
    <row r="4917" spans="1:14" x14ac:dyDescent="0.25">
      <c r="A4917" s="100">
        <v>3873</v>
      </c>
      <c r="B4917" s="107">
        <v>37476</v>
      </c>
      <c r="C4917" s="121">
        <v>408.13</v>
      </c>
      <c r="D4917" s="122">
        <v>229.2</v>
      </c>
      <c r="E4917" s="122">
        <f t="shared" si="192"/>
        <v>31.745152354570639</v>
      </c>
      <c r="F4917" s="77">
        <v>4.96</v>
      </c>
      <c r="G4917" s="77" t="s">
        <v>67</v>
      </c>
      <c r="H4917" s="77" t="s">
        <v>67</v>
      </c>
      <c r="J4917" s="77">
        <f t="shared" si="191"/>
        <v>4.96</v>
      </c>
      <c r="K4917" s="103">
        <v>1.66</v>
      </c>
      <c r="L4917" s="104">
        <v>2.2200000000000002</v>
      </c>
      <c r="M4917" s="105" t="s">
        <v>67</v>
      </c>
      <c r="N4917" s="76">
        <f t="shared" si="190"/>
        <v>1.7200000000000193</v>
      </c>
    </row>
    <row r="4918" spans="1:14" x14ac:dyDescent="0.25">
      <c r="A4918" s="100">
        <v>3874</v>
      </c>
      <c r="B4918" s="107">
        <v>37477</v>
      </c>
      <c r="C4918" s="121">
        <v>407.8</v>
      </c>
      <c r="D4918" s="122">
        <v>225.96</v>
      </c>
      <c r="E4918" s="122">
        <f t="shared" si="192"/>
        <v>31.29639889196676</v>
      </c>
      <c r="F4918" s="77">
        <v>4.25</v>
      </c>
      <c r="G4918" s="77" t="s">
        <v>67</v>
      </c>
      <c r="H4918" s="77" t="s">
        <v>67</v>
      </c>
      <c r="J4918" s="77">
        <f t="shared" si="191"/>
        <v>4.25</v>
      </c>
      <c r="K4918" s="103">
        <v>1.1499999999999999</v>
      </c>
      <c r="L4918" s="104">
        <v>1.92</v>
      </c>
      <c r="M4918" s="105" t="s">
        <v>67</v>
      </c>
      <c r="N4918" s="76">
        <f t="shared" si="190"/>
        <v>1.1500000000000057</v>
      </c>
    </row>
    <row r="4919" spans="1:14" x14ac:dyDescent="0.25">
      <c r="A4919" s="100">
        <v>3875</v>
      </c>
      <c r="B4919" s="107">
        <v>37478</v>
      </c>
      <c r="C4919" s="121">
        <v>407.48</v>
      </c>
      <c r="D4919" s="122">
        <v>222.86</v>
      </c>
      <c r="E4919" s="122">
        <f t="shared" si="192"/>
        <v>30.867036011080334</v>
      </c>
      <c r="F4919" s="77">
        <v>2.46</v>
      </c>
      <c r="G4919" s="77" t="s">
        <v>67</v>
      </c>
      <c r="H4919" s="77" t="s">
        <v>67</v>
      </c>
      <c r="J4919" s="77">
        <f t="shared" si="191"/>
        <v>2.46</v>
      </c>
      <c r="K4919" s="103">
        <v>1.3</v>
      </c>
      <c r="L4919" s="104">
        <v>1.08</v>
      </c>
      <c r="M4919" s="105" t="s">
        <v>67</v>
      </c>
      <c r="N4919" s="76">
        <f t="shared" si="190"/>
        <v>1.289999999999984</v>
      </c>
    </row>
    <row r="4920" spans="1:14" x14ac:dyDescent="0.25">
      <c r="A4920" s="100">
        <v>3876</v>
      </c>
      <c r="B4920" s="107">
        <v>37479</v>
      </c>
      <c r="C4920" s="121">
        <v>407.36</v>
      </c>
      <c r="D4920" s="122">
        <v>221.69</v>
      </c>
      <c r="E4920" s="122">
        <f t="shared" si="192"/>
        <v>30.704986149584485</v>
      </c>
      <c r="F4920" s="77">
        <v>2.3199999999999998</v>
      </c>
      <c r="G4920" s="77" t="s">
        <v>67</v>
      </c>
      <c r="H4920" s="77" t="s">
        <v>67</v>
      </c>
      <c r="J4920" s="77">
        <f t="shared" si="191"/>
        <v>2.3199999999999998</v>
      </c>
      <c r="K4920" s="103">
        <v>0.56999999999999995</v>
      </c>
      <c r="L4920" s="104">
        <v>1.03</v>
      </c>
      <c r="M4920" s="105" t="s">
        <v>67</v>
      </c>
      <c r="N4920" s="76">
        <f t="shared" si="190"/>
        <v>0.57999999999999075</v>
      </c>
    </row>
    <row r="4921" spans="1:14" x14ac:dyDescent="0.25">
      <c r="A4921" s="100">
        <v>3877</v>
      </c>
      <c r="B4921" s="107">
        <v>37480</v>
      </c>
      <c r="C4921" s="121">
        <v>407.18</v>
      </c>
      <c r="D4921" s="122">
        <v>219.95</v>
      </c>
      <c r="E4921" s="122">
        <f t="shared" si="192"/>
        <v>30.463988919667589</v>
      </c>
      <c r="F4921" s="77">
        <v>2.2599999999999998</v>
      </c>
      <c r="G4921" s="77" t="s">
        <v>67</v>
      </c>
      <c r="H4921" s="77" t="s">
        <v>67</v>
      </c>
      <c r="J4921" s="77">
        <f t="shared" si="191"/>
        <v>2.2599999999999998</v>
      </c>
      <c r="K4921" s="103">
        <v>0.24</v>
      </c>
      <c r="L4921" s="104">
        <v>1.04</v>
      </c>
      <c r="M4921" s="105" t="s">
        <v>67</v>
      </c>
      <c r="N4921" s="76">
        <f t="shared" si="190"/>
        <v>0.22999999999999865</v>
      </c>
    </row>
    <row r="4922" spans="1:14" x14ac:dyDescent="0.25">
      <c r="A4922" s="100">
        <v>3878</v>
      </c>
      <c r="B4922" s="107">
        <v>37481</v>
      </c>
      <c r="C4922" s="121">
        <v>406.97</v>
      </c>
      <c r="D4922" s="122">
        <v>217.92</v>
      </c>
      <c r="E4922" s="122">
        <f t="shared" si="192"/>
        <v>30.182825484764543</v>
      </c>
      <c r="F4922" s="77">
        <v>3.11</v>
      </c>
      <c r="G4922" s="77" t="s">
        <v>67</v>
      </c>
      <c r="H4922" s="77" t="s">
        <v>67</v>
      </c>
      <c r="J4922" s="77">
        <f t="shared" si="191"/>
        <v>3.11</v>
      </c>
      <c r="K4922" s="103">
        <v>0.26</v>
      </c>
      <c r="L4922" s="104">
        <v>1.38</v>
      </c>
      <c r="M4922" s="105" t="s">
        <v>67</v>
      </c>
      <c r="N4922" s="76">
        <f t="shared" si="190"/>
        <v>0.26000000000000556</v>
      </c>
    </row>
    <row r="4923" spans="1:14" x14ac:dyDescent="0.25">
      <c r="A4923" s="100">
        <v>3879</v>
      </c>
      <c r="B4923" s="107">
        <v>37482</v>
      </c>
      <c r="C4923" s="121">
        <v>406.66</v>
      </c>
      <c r="D4923" s="122">
        <v>215.07</v>
      </c>
      <c r="E4923" s="122">
        <f t="shared" si="192"/>
        <v>29.788088642659279</v>
      </c>
      <c r="F4923" s="77">
        <v>3.29</v>
      </c>
      <c r="G4923" s="77" t="s">
        <v>67</v>
      </c>
      <c r="H4923" s="77" t="s">
        <v>67</v>
      </c>
      <c r="J4923" s="77">
        <f t="shared" si="191"/>
        <v>3.29</v>
      </c>
      <c r="K4923" s="103">
        <v>0.16</v>
      </c>
      <c r="L4923" s="104">
        <v>1.4</v>
      </c>
      <c r="M4923" s="105" t="s">
        <v>67</v>
      </c>
      <c r="N4923" s="76">
        <f t="shared" si="190"/>
        <v>0.16000000000000458</v>
      </c>
    </row>
    <row r="4924" spans="1:14" x14ac:dyDescent="0.25">
      <c r="A4924" s="100">
        <v>3880</v>
      </c>
      <c r="B4924" s="107">
        <v>37483</v>
      </c>
      <c r="C4924" s="121">
        <v>406.32</v>
      </c>
      <c r="D4924" s="122">
        <v>211.94</v>
      </c>
      <c r="E4924" s="122">
        <f t="shared" si="192"/>
        <v>29.354570637119114</v>
      </c>
      <c r="F4924" s="77">
        <v>3</v>
      </c>
      <c r="G4924" s="77" t="s">
        <v>67</v>
      </c>
      <c r="H4924" s="77" t="s">
        <v>67</v>
      </c>
      <c r="J4924" s="77">
        <f t="shared" si="191"/>
        <v>3</v>
      </c>
      <c r="K4924" s="103">
        <v>0.15</v>
      </c>
      <c r="L4924" s="104">
        <v>1.3</v>
      </c>
      <c r="M4924" s="105" t="s">
        <v>67</v>
      </c>
      <c r="N4924" s="76">
        <f t="shared" si="190"/>
        <v>0.15000000000000568</v>
      </c>
    </row>
    <row r="4925" spans="1:14" x14ac:dyDescent="0.25">
      <c r="A4925" s="100">
        <v>3881</v>
      </c>
      <c r="B4925" s="107">
        <v>37484</v>
      </c>
      <c r="C4925" s="121">
        <v>406.01</v>
      </c>
      <c r="D4925" s="122">
        <v>209.09</v>
      </c>
      <c r="E4925" s="122">
        <f t="shared" si="192"/>
        <v>28.95983379501385</v>
      </c>
      <c r="F4925" s="77">
        <v>3.66</v>
      </c>
      <c r="G4925" s="77" t="s">
        <v>67</v>
      </c>
      <c r="H4925" s="77" t="s">
        <v>67</v>
      </c>
      <c r="J4925" s="77">
        <f t="shared" si="191"/>
        <v>3.66</v>
      </c>
      <c r="K4925" s="103">
        <v>12.4</v>
      </c>
      <c r="L4925" s="104">
        <v>1.44</v>
      </c>
      <c r="M4925" s="105">
        <v>3.3</v>
      </c>
      <c r="N4925" s="76">
        <f t="shared" si="190"/>
        <v>12.400000000000009</v>
      </c>
    </row>
    <row r="4926" spans="1:14" x14ac:dyDescent="0.25">
      <c r="A4926" s="100">
        <v>3882</v>
      </c>
      <c r="B4926" s="107">
        <v>37485</v>
      </c>
      <c r="C4926" s="121">
        <v>406.96</v>
      </c>
      <c r="D4926" s="122">
        <v>217.83</v>
      </c>
      <c r="E4926" s="122">
        <f t="shared" si="192"/>
        <v>30.170360110803323</v>
      </c>
      <c r="F4926" s="77">
        <v>3.72</v>
      </c>
      <c r="G4926" s="77" t="s">
        <v>67</v>
      </c>
      <c r="H4926" s="77" t="s">
        <v>67</v>
      </c>
      <c r="J4926" s="77">
        <f t="shared" si="191"/>
        <v>3.72</v>
      </c>
      <c r="K4926" s="103">
        <v>9.91</v>
      </c>
      <c r="L4926" s="104">
        <v>1.57</v>
      </c>
      <c r="M4926" s="105">
        <v>19.2</v>
      </c>
      <c r="N4926" s="76">
        <f t="shared" si="190"/>
        <v>9.9099999999999984</v>
      </c>
    </row>
    <row r="4927" spans="1:14" x14ac:dyDescent="0.25">
      <c r="A4927" s="100">
        <v>3883</v>
      </c>
      <c r="B4927" s="107">
        <v>37486</v>
      </c>
      <c r="C4927" s="121">
        <v>407.6</v>
      </c>
      <c r="D4927" s="122">
        <v>224.02</v>
      </c>
      <c r="E4927" s="122">
        <f t="shared" si="192"/>
        <v>31.027700831024934</v>
      </c>
      <c r="F4927" s="77">
        <v>3.07</v>
      </c>
      <c r="G4927" s="77" t="s">
        <v>67</v>
      </c>
      <c r="H4927" s="77" t="s">
        <v>67</v>
      </c>
      <c r="J4927" s="77">
        <f t="shared" si="191"/>
        <v>3.07</v>
      </c>
      <c r="K4927" s="103">
        <v>2.97</v>
      </c>
      <c r="L4927" s="104">
        <v>1.33</v>
      </c>
      <c r="M4927" s="105">
        <v>0.6</v>
      </c>
      <c r="N4927" s="76">
        <f t="shared" si="190"/>
        <v>2.9699999999999771</v>
      </c>
    </row>
    <row r="4928" spans="1:14" x14ac:dyDescent="0.25">
      <c r="A4928" s="100">
        <v>3884</v>
      </c>
      <c r="B4928" s="107">
        <v>37487</v>
      </c>
      <c r="C4928" s="121">
        <v>407.59</v>
      </c>
      <c r="D4928" s="122">
        <v>223.92</v>
      </c>
      <c r="E4928" s="122">
        <f t="shared" si="192"/>
        <v>31.013850415512461</v>
      </c>
      <c r="F4928" s="77">
        <v>4.6100000000000003</v>
      </c>
      <c r="G4928" s="77" t="s">
        <v>67</v>
      </c>
      <c r="H4928" s="77" t="s">
        <v>67</v>
      </c>
      <c r="J4928" s="77">
        <f t="shared" si="191"/>
        <v>4.6100000000000003</v>
      </c>
      <c r="K4928" s="103">
        <v>4.51</v>
      </c>
      <c r="L4928" s="104">
        <v>2.0299999999999998</v>
      </c>
      <c r="M4928" s="105" t="s">
        <v>67</v>
      </c>
      <c r="N4928" s="76">
        <f t="shared" si="190"/>
        <v>4.5400000000000071</v>
      </c>
    </row>
    <row r="4929" spans="1:14" x14ac:dyDescent="0.25">
      <c r="A4929" s="100">
        <v>3885</v>
      </c>
      <c r="B4929" s="107">
        <v>37488</v>
      </c>
      <c r="C4929" s="121">
        <v>407.58</v>
      </c>
      <c r="D4929" s="122">
        <v>223.85</v>
      </c>
      <c r="E4929" s="122">
        <f t="shared" si="192"/>
        <v>31.004155124653739</v>
      </c>
      <c r="F4929" s="77">
        <v>3.91</v>
      </c>
      <c r="G4929" s="77" t="s">
        <v>67</v>
      </c>
      <c r="H4929" s="77" t="s">
        <v>67</v>
      </c>
      <c r="J4929" s="77">
        <f t="shared" si="191"/>
        <v>3.91</v>
      </c>
      <c r="K4929" s="103">
        <v>1.1000000000000001</v>
      </c>
      <c r="L4929" s="104">
        <v>1.72</v>
      </c>
      <c r="M4929" s="105" t="s">
        <v>67</v>
      </c>
      <c r="N4929" s="76">
        <f t="shared" si="190"/>
        <v>1.0699999999999967</v>
      </c>
    </row>
    <row r="4930" spans="1:14" x14ac:dyDescent="0.25">
      <c r="A4930" s="100">
        <v>3886</v>
      </c>
      <c r="B4930" s="107">
        <v>37489</v>
      </c>
      <c r="C4930" s="121">
        <v>407.29</v>
      </c>
      <c r="D4930" s="122">
        <v>221.01</v>
      </c>
      <c r="E4930" s="122">
        <f t="shared" si="192"/>
        <v>30.610803324099724</v>
      </c>
      <c r="F4930" s="77">
        <v>3.3</v>
      </c>
      <c r="G4930" s="77" t="s">
        <v>67</v>
      </c>
      <c r="H4930" s="77" t="s">
        <v>67</v>
      </c>
      <c r="J4930" s="77">
        <f t="shared" si="191"/>
        <v>3.3</v>
      </c>
      <c r="K4930" s="103">
        <v>1.17</v>
      </c>
      <c r="L4930" s="104">
        <v>1.47</v>
      </c>
      <c r="M4930" s="105" t="s">
        <v>67</v>
      </c>
      <c r="N4930" s="76">
        <f t="shared" si="190"/>
        <v>1.1700000000000044</v>
      </c>
    </row>
    <row r="4931" spans="1:14" x14ac:dyDescent="0.25">
      <c r="A4931" s="100">
        <v>3887</v>
      </c>
      <c r="B4931" s="107">
        <v>37490</v>
      </c>
      <c r="C4931" s="121">
        <v>407.07</v>
      </c>
      <c r="D4931" s="122">
        <v>218.88</v>
      </c>
      <c r="E4931" s="122">
        <f t="shared" si="192"/>
        <v>30.315789473684212</v>
      </c>
      <c r="F4931" s="77">
        <v>2.14</v>
      </c>
      <c r="G4931" s="77" t="s">
        <v>67</v>
      </c>
      <c r="H4931" s="77" t="s">
        <v>67</v>
      </c>
      <c r="J4931" s="77">
        <f t="shared" si="191"/>
        <v>2.14</v>
      </c>
      <c r="K4931" s="103">
        <v>0.73</v>
      </c>
      <c r="L4931" s="104">
        <v>0.96</v>
      </c>
      <c r="M4931" s="105" t="s">
        <v>67</v>
      </c>
      <c r="N4931" s="76">
        <f t="shared" si="190"/>
        <v>0.72000000000001263</v>
      </c>
    </row>
    <row r="4932" spans="1:14" x14ac:dyDescent="0.25">
      <c r="A4932" s="100">
        <v>3888</v>
      </c>
      <c r="B4932" s="107">
        <v>37491</v>
      </c>
      <c r="C4932" s="121">
        <v>406.92</v>
      </c>
      <c r="D4932" s="122">
        <v>217.46</v>
      </c>
      <c r="E4932" s="122">
        <f t="shared" si="192"/>
        <v>30.119113573407201</v>
      </c>
      <c r="F4932" s="77">
        <v>4.5</v>
      </c>
      <c r="G4932" s="77" t="s">
        <v>67</v>
      </c>
      <c r="H4932" s="77" t="s">
        <v>67</v>
      </c>
      <c r="J4932" s="77">
        <f t="shared" si="191"/>
        <v>4.5</v>
      </c>
      <c r="K4932" s="103">
        <v>0.91</v>
      </c>
      <c r="L4932" s="104">
        <v>1.97</v>
      </c>
      <c r="M4932" s="105" t="s">
        <v>67</v>
      </c>
      <c r="N4932" s="76">
        <f t="shared" si="190"/>
        <v>0.91999999999998749</v>
      </c>
    </row>
    <row r="4933" spans="1:14" x14ac:dyDescent="0.25">
      <c r="A4933" s="100">
        <v>3889</v>
      </c>
      <c r="B4933" s="107">
        <v>37492</v>
      </c>
      <c r="C4933" s="121">
        <v>406.53</v>
      </c>
      <c r="D4933" s="122">
        <v>213.88</v>
      </c>
      <c r="E4933" s="122">
        <f t="shared" si="192"/>
        <v>29.62326869806094</v>
      </c>
      <c r="F4933" s="77">
        <v>3.18</v>
      </c>
      <c r="G4933" s="77" t="s">
        <v>67</v>
      </c>
      <c r="H4933" s="77" t="s">
        <v>67</v>
      </c>
      <c r="J4933" s="77">
        <f t="shared" si="191"/>
        <v>3.18</v>
      </c>
      <c r="K4933" s="103">
        <v>0.6</v>
      </c>
      <c r="L4933" s="104">
        <v>1.27</v>
      </c>
      <c r="M4933" s="105">
        <v>2.1</v>
      </c>
      <c r="N4933" s="76">
        <f t="shared" si="190"/>
        <v>0.60000000000001608</v>
      </c>
    </row>
    <row r="4934" spans="1:14" x14ac:dyDescent="0.25">
      <c r="A4934" s="100">
        <v>3890</v>
      </c>
      <c r="B4934" s="107">
        <v>37493</v>
      </c>
      <c r="C4934" s="121">
        <v>406.25</v>
      </c>
      <c r="D4934" s="122">
        <v>211.3</v>
      </c>
      <c r="E4934" s="122">
        <f t="shared" si="192"/>
        <v>29.265927977839333</v>
      </c>
      <c r="F4934" s="77">
        <v>1.31</v>
      </c>
      <c r="G4934" s="77" t="s">
        <v>67</v>
      </c>
      <c r="H4934" s="77" t="s">
        <v>67</v>
      </c>
      <c r="J4934" s="77">
        <f t="shared" si="191"/>
        <v>1.31</v>
      </c>
      <c r="K4934" s="103">
        <v>2.4</v>
      </c>
      <c r="L4934" s="104">
        <v>1.07</v>
      </c>
      <c r="M4934" s="105">
        <v>2.8</v>
      </c>
      <c r="N4934" s="76">
        <f t="shared" si="190"/>
        <v>1.399999999999975</v>
      </c>
    </row>
    <row r="4935" spans="1:14" x14ac:dyDescent="0.25">
      <c r="A4935" s="100">
        <v>3891</v>
      </c>
      <c r="B4935" s="107">
        <v>37494</v>
      </c>
      <c r="C4935" s="121">
        <v>406.26</v>
      </c>
      <c r="D4935" s="122">
        <v>211.39</v>
      </c>
      <c r="E4935" s="122">
        <f t="shared" si="192"/>
        <v>29.278393351800553</v>
      </c>
      <c r="F4935" s="77">
        <v>3.27</v>
      </c>
      <c r="G4935" s="77" t="s">
        <v>67</v>
      </c>
      <c r="H4935" s="77" t="s">
        <v>67</v>
      </c>
      <c r="J4935" s="77">
        <f t="shared" si="191"/>
        <v>3.27</v>
      </c>
      <c r="K4935" s="103">
        <v>3.27</v>
      </c>
      <c r="L4935" s="104">
        <v>1.4</v>
      </c>
      <c r="M4935" s="105">
        <v>1.5</v>
      </c>
      <c r="N4935" s="76">
        <f t="shared" si="190"/>
        <v>3.27</v>
      </c>
    </row>
    <row r="4936" spans="1:14" x14ac:dyDescent="0.25">
      <c r="A4936" s="100">
        <v>3892</v>
      </c>
      <c r="B4936" s="107">
        <v>37495</v>
      </c>
      <c r="C4936" s="121">
        <v>406.26</v>
      </c>
      <c r="D4936" s="122">
        <v>211.39</v>
      </c>
      <c r="E4936" s="122">
        <f t="shared" si="192"/>
        <v>29.278393351800553</v>
      </c>
      <c r="F4936" s="77">
        <v>3.52</v>
      </c>
      <c r="G4936" s="77" t="s">
        <v>67</v>
      </c>
      <c r="H4936" s="77" t="s">
        <v>67</v>
      </c>
      <c r="J4936" s="77">
        <f t="shared" si="191"/>
        <v>3.52</v>
      </c>
      <c r="K4936" s="103">
        <v>5.73</v>
      </c>
      <c r="L4936" s="104">
        <v>1.45</v>
      </c>
      <c r="M4936" s="105">
        <v>2.2999999999999998</v>
      </c>
      <c r="N4936" s="76">
        <f t="shared" ref="N4936:N4999" si="193">+D4937-D4936+J4936</f>
        <v>5.1900000000000155</v>
      </c>
    </row>
    <row r="4937" spans="1:14" x14ac:dyDescent="0.25">
      <c r="A4937" s="100">
        <v>3893</v>
      </c>
      <c r="B4937" s="107">
        <v>37496</v>
      </c>
      <c r="C4937" s="121">
        <v>406.5</v>
      </c>
      <c r="D4937" s="122">
        <v>213.06</v>
      </c>
      <c r="E4937" s="122">
        <f t="shared" si="192"/>
        <v>29.50969529085873</v>
      </c>
      <c r="F4937" s="77">
        <v>3.52</v>
      </c>
      <c r="G4937" s="77" t="s">
        <v>67</v>
      </c>
      <c r="H4937" s="77" t="s">
        <v>67</v>
      </c>
      <c r="J4937" s="77">
        <f t="shared" si="191"/>
        <v>3.52</v>
      </c>
      <c r="K4937" s="103">
        <v>3.89</v>
      </c>
      <c r="L4937" s="104">
        <v>1.51</v>
      </c>
      <c r="M4937" s="105">
        <v>28.2</v>
      </c>
      <c r="N4937" s="76">
        <f t="shared" si="193"/>
        <v>4.4299999999999962</v>
      </c>
    </row>
    <row r="4938" spans="1:14" x14ac:dyDescent="0.25">
      <c r="A4938" s="100">
        <v>3894</v>
      </c>
      <c r="B4938" s="107">
        <v>37497</v>
      </c>
      <c r="C4938" s="121">
        <v>406.54</v>
      </c>
      <c r="D4938" s="122">
        <v>213.97</v>
      </c>
      <c r="E4938" s="122">
        <f t="shared" si="192"/>
        <v>29.635734072022164</v>
      </c>
      <c r="F4938" s="77">
        <v>4.09</v>
      </c>
      <c r="G4938" s="77" t="s">
        <v>67</v>
      </c>
      <c r="H4938" s="77" t="s">
        <v>67</v>
      </c>
      <c r="J4938" s="77">
        <f t="shared" si="191"/>
        <v>4.09</v>
      </c>
      <c r="K4938" s="103">
        <v>4</v>
      </c>
      <c r="L4938" s="104">
        <v>1.84</v>
      </c>
      <c r="M4938" s="105">
        <v>0</v>
      </c>
      <c r="N4938" s="76">
        <f t="shared" si="193"/>
        <v>3.9999999999999964</v>
      </c>
    </row>
    <row r="4939" spans="1:14" x14ac:dyDescent="0.25">
      <c r="A4939" s="100">
        <v>3895</v>
      </c>
      <c r="B4939" s="107">
        <v>37498</v>
      </c>
      <c r="C4939" s="121">
        <v>406.53</v>
      </c>
      <c r="D4939" s="122">
        <v>213.88</v>
      </c>
      <c r="E4939" s="122">
        <f t="shared" si="192"/>
        <v>29.62326869806094</v>
      </c>
      <c r="F4939" s="77">
        <v>3.2</v>
      </c>
      <c r="G4939" s="77" t="s">
        <v>67</v>
      </c>
      <c r="H4939" s="77" t="s">
        <v>67</v>
      </c>
      <c r="J4939" s="77">
        <f t="shared" si="191"/>
        <v>3.2</v>
      </c>
      <c r="K4939" s="103">
        <v>1.48</v>
      </c>
      <c r="L4939" s="104">
        <v>1.46</v>
      </c>
      <c r="M4939" s="105">
        <v>0</v>
      </c>
      <c r="N4939" s="76">
        <f t="shared" si="193"/>
        <v>1.4700000000000104</v>
      </c>
    </row>
    <row r="4940" spans="1:14" x14ac:dyDescent="0.25">
      <c r="A4940" s="100">
        <v>3896</v>
      </c>
      <c r="B4940" s="107">
        <v>37499</v>
      </c>
      <c r="C4940" s="121">
        <v>406.35</v>
      </c>
      <c r="D4940" s="122">
        <v>212.15</v>
      </c>
      <c r="E4940" s="122">
        <f t="shared" si="192"/>
        <v>29.383656509695292</v>
      </c>
      <c r="F4940" s="77">
        <v>3.43</v>
      </c>
      <c r="G4940" s="77" t="s">
        <v>67</v>
      </c>
      <c r="H4940" s="77" t="s">
        <v>67</v>
      </c>
      <c r="J4940" s="77">
        <f t="shared" si="191"/>
        <v>3.43</v>
      </c>
      <c r="K4940" s="103">
        <v>0.55000000000000004</v>
      </c>
      <c r="L4940" s="104">
        <v>1.51</v>
      </c>
      <c r="M4940" s="105">
        <v>0</v>
      </c>
      <c r="N4940" s="76">
        <f t="shared" si="193"/>
        <v>0.56999999999998652</v>
      </c>
    </row>
    <row r="4941" spans="1:14" x14ac:dyDescent="0.25">
      <c r="A4941" s="100">
        <v>3897</v>
      </c>
      <c r="B4941" s="107">
        <v>37500</v>
      </c>
      <c r="C4941" s="121">
        <v>406.03</v>
      </c>
      <c r="D4941" s="122">
        <v>209.29</v>
      </c>
      <c r="E4941" s="122">
        <f t="shared" si="192"/>
        <v>28.98753462603878</v>
      </c>
      <c r="F4941" s="77">
        <v>2.72</v>
      </c>
      <c r="G4941" s="77" t="s">
        <v>67</v>
      </c>
      <c r="H4941" s="77" t="s">
        <v>67</v>
      </c>
      <c r="J4941" s="77">
        <f t="shared" si="191"/>
        <v>2.72</v>
      </c>
      <c r="K4941" s="103">
        <v>0.74</v>
      </c>
      <c r="L4941" s="104">
        <v>1.18</v>
      </c>
      <c r="M4941" s="105">
        <v>0</v>
      </c>
      <c r="N4941" s="76">
        <f t="shared" si="193"/>
        <v>0.74000000000001043</v>
      </c>
    </row>
    <row r="4942" spans="1:14" x14ac:dyDescent="0.25">
      <c r="A4942" s="100">
        <v>3898</v>
      </c>
      <c r="B4942" s="107">
        <v>37501</v>
      </c>
      <c r="C4942" s="121">
        <v>405.81</v>
      </c>
      <c r="D4942" s="122">
        <v>207.31</v>
      </c>
      <c r="E4942" s="122">
        <f t="shared" si="192"/>
        <v>28.71329639889197</v>
      </c>
      <c r="F4942" s="77">
        <v>3.67</v>
      </c>
      <c r="G4942" s="77" t="s">
        <v>67</v>
      </c>
      <c r="H4942" s="77" t="s">
        <v>67</v>
      </c>
      <c r="J4942" s="77">
        <f t="shared" si="191"/>
        <v>3.67</v>
      </c>
      <c r="K4942" s="103">
        <v>2.87</v>
      </c>
      <c r="L4942" s="104">
        <v>1.52</v>
      </c>
      <c r="M4942" s="105">
        <v>0</v>
      </c>
      <c r="N4942" s="76">
        <f t="shared" si="193"/>
        <v>2.8699999999999886</v>
      </c>
    </row>
    <row r="4943" spans="1:14" x14ac:dyDescent="0.25">
      <c r="A4943" s="100">
        <v>3899</v>
      </c>
      <c r="B4943" s="107">
        <v>37502</v>
      </c>
      <c r="C4943" s="121">
        <v>405.72</v>
      </c>
      <c r="D4943" s="122">
        <v>206.51</v>
      </c>
      <c r="E4943" s="122">
        <f t="shared" si="192"/>
        <v>28.602493074792239</v>
      </c>
      <c r="F4943" s="77">
        <v>2.5499999999999998</v>
      </c>
      <c r="G4943" s="77" t="s">
        <v>67</v>
      </c>
      <c r="H4943" s="77" t="s">
        <v>67</v>
      </c>
      <c r="J4943" s="77">
        <f t="shared" si="191"/>
        <v>2.5499999999999998</v>
      </c>
      <c r="K4943" s="103">
        <v>3.44</v>
      </c>
      <c r="L4943" s="104">
        <v>1.1399999999999999</v>
      </c>
      <c r="M4943" s="105">
        <v>0</v>
      </c>
      <c r="N4943" s="76">
        <f t="shared" si="193"/>
        <v>3.4400000000000146</v>
      </c>
    </row>
    <row r="4944" spans="1:14" x14ac:dyDescent="0.25">
      <c r="A4944" s="100">
        <v>3900</v>
      </c>
      <c r="B4944" s="107">
        <v>37503</v>
      </c>
      <c r="C4944" s="121">
        <v>405.82</v>
      </c>
      <c r="D4944" s="122">
        <v>207.4</v>
      </c>
      <c r="E4944" s="122">
        <f t="shared" si="192"/>
        <v>28.725761772853186</v>
      </c>
      <c r="F4944" s="77">
        <v>3.08</v>
      </c>
      <c r="G4944" s="77" t="s">
        <v>67</v>
      </c>
      <c r="H4944" s="77" t="s">
        <v>67</v>
      </c>
      <c r="J4944" s="77">
        <f t="shared" si="191"/>
        <v>3.08</v>
      </c>
      <c r="K4944" s="103">
        <v>4.2699999999999996</v>
      </c>
      <c r="L4944" s="104">
        <v>1.39</v>
      </c>
      <c r="M4944" s="105">
        <v>0</v>
      </c>
      <c r="N4944" s="76">
        <f t="shared" si="193"/>
        <v>4.2399999999999967</v>
      </c>
    </row>
    <row r="4945" spans="1:14" x14ac:dyDescent="0.25">
      <c r="A4945" s="100">
        <v>3901</v>
      </c>
      <c r="B4945" s="107">
        <v>37504</v>
      </c>
      <c r="C4945" s="121">
        <v>405.95</v>
      </c>
      <c r="D4945" s="122">
        <v>208.56</v>
      </c>
      <c r="E4945" s="122">
        <f t="shared" si="192"/>
        <v>28.886426592797786</v>
      </c>
      <c r="F4945" s="77">
        <v>2.58</v>
      </c>
      <c r="G4945" s="77" t="s">
        <v>67</v>
      </c>
      <c r="H4945" s="77" t="s">
        <v>67</v>
      </c>
      <c r="J4945" s="77">
        <f t="shared" si="191"/>
        <v>2.58</v>
      </c>
      <c r="K4945" s="103">
        <v>5.51</v>
      </c>
      <c r="L4945" s="104">
        <v>1.05</v>
      </c>
      <c r="M4945" s="105">
        <v>0</v>
      </c>
      <c r="N4945" s="76">
        <f t="shared" si="193"/>
        <v>5.4999999999999876</v>
      </c>
    </row>
    <row r="4946" spans="1:14" x14ac:dyDescent="0.25">
      <c r="A4946" s="100">
        <v>3902</v>
      </c>
      <c r="B4946" s="107">
        <v>37505</v>
      </c>
      <c r="C4946" s="121">
        <v>406.27</v>
      </c>
      <c r="D4946" s="122">
        <v>211.48</v>
      </c>
      <c r="E4946" s="122">
        <f t="shared" si="192"/>
        <v>29.290858725761769</v>
      </c>
      <c r="F4946" s="77">
        <v>2.16</v>
      </c>
      <c r="G4946" s="77" t="s">
        <v>67</v>
      </c>
      <c r="H4946" s="77" t="s">
        <v>67</v>
      </c>
      <c r="J4946" s="77">
        <f t="shared" si="191"/>
        <v>2.16</v>
      </c>
      <c r="K4946" s="103">
        <v>4.46</v>
      </c>
      <c r="L4946" s="104">
        <v>0.86</v>
      </c>
      <c r="M4946" s="105">
        <v>0</v>
      </c>
      <c r="N4946" s="76">
        <f t="shared" si="193"/>
        <v>4.4600000000000115</v>
      </c>
    </row>
    <row r="4947" spans="1:14" x14ac:dyDescent="0.25">
      <c r="A4947" s="100">
        <v>3903</v>
      </c>
      <c r="B4947" s="107">
        <v>37506</v>
      </c>
      <c r="C4947" s="121">
        <v>406.52</v>
      </c>
      <c r="D4947" s="122">
        <v>213.78</v>
      </c>
      <c r="E4947" s="122">
        <f t="shared" si="192"/>
        <v>29.609418282548479</v>
      </c>
      <c r="F4947" s="77">
        <v>2.57</v>
      </c>
      <c r="G4947" s="77" t="s">
        <v>67</v>
      </c>
      <c r="H4947" s="77" t="s">
        <v>67</v>
      </c>
      <c r="J4947" s="77">
        <f t="shared" si="191"/>
        <v>2.57</v>
      </c>
      <c r="K4947" s="103">
        <v>3.67</v>
      </c>
      <c r="L4947" s="104">
        <v>1.05</v>
      </c>
      <c r="M4947" s="105">
        <v>0</v>
      </c>
      <c r="N4947" s="76">
        <f t="shared" si="193"/>
        <v>3.6799999999999851</v>
      </c>
    </row>
    <row r="4948" spans="1:14" x14ac:dyDescent="0.25">
      <c r="A4948" s="100">
        <v>3904</v>
      </c>
      <c r="B4948" s="107">
        <v>37507</v>
      </c>
      <c r="C4948" s="121">
        <v>406.64</v>
      </c>
      <c r="D4948" s="122">
        <v>214.89</v>
      </c>
      <c r="E4948" s="122">
        <f t="shared" si="192"/>
        <v>29.763157894736842</v>
      </c>
      <c r="F4948" s="77">
        <v>2.2999999999999998</v>
      </c>
      <c r="G4948" s="77" t="s">
        <v>67</v>
      </c>
      <c r="H4948" s="77" t="s">
        <v>67</v>
      </c>
      <c r="J4948" s="77">
        <f t="shared" si="191"/>
        <v>2.2999999999999998</v>
      </c>
      <c r="K4948" s="103">
        <v>2.21</v>
      </c>
      <c r="L4948" s="104">
        <v>0.94</v>
      </c>
      <c r="M4948" s="105">
        <v>0</v>
      </c>
      <c r="N4948" s="76">
        <f t="shared" si="193"/>
        <v>2.2100000000000248</v>
      </c>
    </row>
    <row r="4949" spans="1:14" x14ac:dyDescent="0.25">
      <c r="A4949" s="100">
        <v>3905</v>
      </c>
      <c r="B4949" s="107">
        <v>37508</v>
      </c>
      <c r="C4949" s="121">
        <v>406.63</v>
      </c>
      <c r="D4949" s="122">
        <v>214.8</v>
      </c>
      <c r="E4949" s="122">
        <f t="shared" si="192"/>
        <v>29.750692520775623</v>
      </c>
      <c r="F4949" s="77">
        <v>2.66</v>
      </c>
      <c r="G4949" s="77" t="s">
        <v>67</v>
      </c>
      <c r="H4949" s="77" t="s">
        <v>67</v>
      </c>
      <c r="J4949" s="77">
        <f t="shared" si="191"/>
        <v>2.66</v>
      </c>
      <c r="K4949" s="103">
        <v>3.26</v>
      </c>
      <c r="L4949" s="104">
        <v>1.04</v>
      </c>
      <c r="M4949" s="105">
        <v>0</v>
      </c>
      <c r="N4949" s="76">
        <f t="shared" si="193"/>
        <v>3.2599999999999945</v>
      </c>
    </row>
    <row r="4950" spans="1:14" x14ac:dyDescent="0.25">
      <c r="A4950" s="100">
        <v>3906</v>
      </c>
      <c r="B4950" s="107">
        <v>37509</v>
      </c>
      <c r="C4950" s="121">
        <v>406.7</v>
      </c>
      <c r="D4950" s="122">
        <v>215.4</v>
      </c>
      <c r="E4950" s="122">
        <f t="shared" si="192"/>
        <v>29.833795013850416</v>
      </c>
      <c r="F4950" s="77">
        <v>2.4500000000000002</v>
      </c>
      <c r="G4950" s="77" t="s">
        <v>67</v>
      </c>
      <c r="H4950" s="77" t="s">
        <v>67</v>
      </c>
      <c r="J4950" s="77">
        <f t="shared" si="191"/>
        <v>2.4500000000000002</v>
      </c>
      <c r="K4950" s="103">
        <v>7.93</v>
      </c>
      <c r="L4950" s="104">
        <v>1</v>
      </c>
      <c r="M4950" s="105">
        <v>0</v>
      </c>
      <c r="N4950" s="76">
        <f t="shared" si="193"/>
        <v>7.969999999999982</v>
      </c>
    </row>
    <row r="4951" spans="1:14" x14ac:dyDescent="0.25">
      <c r="A4951" s="100">
        <v>3907</v>
      </c>
      <c r="B4951" s="107">
        <v>37510</v>
      </c>
      <c r="C4951" s="121">
        <v>407.28</v>
      </c>
      <c r="D4951" s="122">
        <v>220.92</v>
      </c>
      <c r="E4951" s="122">
        <f t="shared" si="192"/>
        <v>30.598337950138504</v>
      </c>
      <c r="F4951" s="77">
        <v>2.74</v>
      </c>
      <c r="G4951" s="77" t="s">
        <v>67</v>
      </c>
      <c r="H4951" s="77" t="s">
        <v>67</v>
      </c>
      <c r="J4951" s="77">
        <f t="shared" si="191"/>
        <v>2.74</v>
      </c>
      <c r="K4951" s="103">
        <v>3.23</v>
      </c>
      <c r="L4951" s="104">
        <v>1.1599999999999999</v>
      </c>
      <c r="M4951" s="105">
        <v>1.9</v>
      </c>
      <c r="N4951" s="76">
        <f t="shared" si="193"/>
        <v>3.2200000000000184</v>
      </c>
    </row>
    <row r="4952" spans="1:14" x14ac:dyDescent="0.25">
      <c r="A4952" s="100">
        <v>3908</v>
      </c>
      <c r="B4952" s="107">
        <v>37511</v>
      </c>
      <c r="C4952" s="121">
        <v>407.33</v>
      </c>
      <c r="D4952" s="122">
        <v>221.4</v>
      </c>
      <c r="E4952" s="122">
        <f t="shared" si="192"/>
        <v>30.664819944598339</v>
      </c>
      <c r="F4952" s="77">
        <v>2.19</v>
      </c>
      <c r="G4952" s="77" t="s">
        <v>67</v>
      </c>
      <c r="H4952" s="77" t="s">
        <v>67</v>
      </c>
      <c r="J4952" s="77">
        <f t="shared" si="191"/>
        <v>2.19</v>
      </c>
      <c r="K4952" s="103">
        <v>2.09</v>
      </c>
      <c r="L4952" s="104">
        <v>6.95</v>
      </c>
      <c r="M4952" s="105">
        <v>0</v>
      </c>
      <c r="N4952" s="76">
        <f t="shared" si="193"/>
        <v>2.0900000000000056</v>
      </c>
    </row>
    <row r="4953" spans="1:14" x14ac:dyDescent="0.25">
      <c r="A4953" s="100">
        <v>3909</v>
      </c>
      <c r="B4953" s="107">
        <v>37512</v>
      </c>
      <c r="C4953" s="121">
        <v>407.32</v>
      </c>
      <c r="D4953" s="122">
        <v>221.3</v>
      </c>
      <c r="E4953" s="122">
        <f t="shared" si="192"/>
        <v>30.650969529085874</v>
      </c>
      <c r="F4953" s="77">
        <v>2.27</v>
      </c>
      <c r="G4953" s="77" t="s">
        <v>67</v>
      </c>
      <c r="H4953" s="77" t="s">
        <v>67</v>
      </c>
      <c r="J4953" s="77">
        <f t="shared" si="191"/>
        <v>2.27</v>
      </c>
      <c r="K4953" s="103">
        <v>2.85</v>
      </c>
      <c r="L4953" s="104">
        <v>1.01</v>
      </c>
      <c r="M4953" s="105">
        <v>0</v>
      </c>
      <c r="N4953" s="76">
        <f t="shared" si="193"/>
        <v>2.859999999999975</v>
      </c>
    </row>
    <row r="4954" spans="1:14" x14ac:dyDescent="0.25">
      <c r="A4954" s="100">
        <v>3910</v>
      </c>
      <c r="B4954" s="107">
        <v>37513</v>
      </c>
      <c r="C4954" s="121">
        <v>407.38</v>
      </c>
      <c r="D4954" s="122">
        <v>221.89</v>
      </c>
      <c r="E4954" s="122">
        <f t="shared" si="192"/>
        <v>30.732686980609415</v>
      </c>
      <c r="F4954" s="77">
        <v>2.93</v>
      </c>
      <c r="G4954" s="77" t="s">
        <v>67</v>
      </c>
      <c r="H4954" s="77" t="s">
        <v>67</v>
      </c>
      <c r="J4954" s="77">
        <f t="shared" ref="J4954:J5017" si="194">SUM(F4954:H4954)</f>
        <v>2.93</v>
      </c>
      <c r="K4954" s="103">
        <v>2.54</v>
      </c>
      <c r="L4954" s="104">
        <v>1.2</v>
      </c>
      <c r="M4954" s="105">
        <v>0</v>
      </c>
      <c r="N4954" s="76">
        <f t="shared" si="193"/>
        <v>2.5400000000000138</v>
      </c>
    </row>
    <row r="4955" spans="1:14" x14ac:dyDescent="0.25">
      <c r="A4955" s="100">
        <v>3911</v>
      </c>
      <c r="B4955" s="107">
        <v>37514</v>
      </c>
      <c r="C4955" s="121">
        <v>407.34</v>
      </c>
      <c r="D4955" s="122">
        <v>221.5</v>
      </c>
      <c r="E4955" s="122">
        <f t="shared" ref="E4955:E5018" si="195">(D4955/722)*100</f>
        <v>30.678670360110804</v>
      </c>
      <c r="F4955" s="77">
        <v>2.34</v>
      </c>
      <c r="G4955" s="77" t="s">
        <v>67</v>
      </c>
      <c r="H4955" s="77" t="s">
        <v>67</v>
      </c>
      <c r="J4955" s="77">
        <f t="shared" si="194"/>
        <v>2.34</v>
      </c>
      <c r="K4955" s="103">
        <v>1.08</v>
      </c>
      <c r="L4955" s="104">
        <v>1</v>
      </c>
      <c r="M4955" s="105">
        <v>0</v>
      </c>
      <c r="N4955" s="76">
        <f t="shared" si="193"/>
        <v>1.080000000000009</v>
      </c>
    </row>
    <row r="4956" spans="1:14" x14ac:dyDescent="0.25">
      <c r="A4956" s="100">
        <v>3912</v>
      </c>
      <c r="B4956" s="107">
        <v>37515</v>
      </c>
      <c r="C4956" s="121">
        <v>407.21</v>
      </c>
      <c r="D4956" s="122">
        <v>220.24</v>
      </c>
      <c r="E4956" s="122">
        <f t="shared" si="195"/>
        <v>30.504155124653742</v>
      </c>
      <c r="F4956" s="77">
        <v>3.44</v>
      </c>
      <c r="G4956" s="77" t="s">
        <v>67</v>
      </c>
      <c r="H4956" s="77" t="s">
        <v>67</v>
      </c>
      <c r="J4956" s="77">
        <f t="shared" si="194"/>
        <v>3.44</v>
      </c>
      <c r="K4956" s="103">
        <v>2.08</v>
      </c>
      <c r="L4956" s="104">
        <v>1.39</v>
      </c>
      <c r="M4956" s="105">
        <v>0</v>
      </c>
      <c r="N4956" s="76">
        <f t="shared" si="193"/>
        <v>2.0799999999999863</v>
      </c>
    </row>
    <row r="4957" spans="1:14" x14ac:dyDescent="0.25">
      <c r="A4957" s="100">
        <v>3913</v>
      </c>
      <c r="B4957" s="107">
        <v>37516</v>
      </c>
      <c r="C4957" s="121">
        <v>407.07</v>
      </c>
      <c r="D4957" s="122">
        <v>218.88</v>
      </c>
      <c r="E4957" s="122">
        <f t="shared" si="195"/>
        <v>30.315789473684212</v>
      </c>
      <c r="F4957" s="77">
        <v>2.5</v>
      </c>
      <c r="G4957" s="77" t="s">
        <v>67</v>
      </c>
      <c r="H4957" s="77" t="s">
        <v>67</v>
      </c>
      <c r="J4957" s="77">
        <f t="shared" si="194"/>
        <v>2.5</v>
      </c>
      <c r="K4957" s="103">
        <v>3.28</v>
      </c>
      <c r="L4957" s="104">
        <v>1.18</v>
      </c>
      <c r="M4957" s="105">
        <v>0</v>
      </c>
      <c r="N4957" s="76">
        <f t="shared" si="193"/>
        <v>3.2800000000000011</v>
      </c>
    </row>
    <row r="4958" spans="1:14" x14ac:dyDescent="0.25">
      <c r="A4958" s="100">
        <v>3914</v>
      </c>
      <c r="B4958" s="107">
        <v>37517</v>
      </c>
      <c r="C4958" s="121">
        <v>407.15</v>
      </c>
      <c r="D4958" s="122">
        <v>219.66</v>
      </c>
      <c r="E4958" s="122">
        <f t="shared" si="195"/>
        <v>30.423822714681442</v>
      </c>
      <c r="F4958" s="77">
        <v>2.95</v>
      </c>
      <c r="G4958" s="77" t="s">
        <v>67</v>
      </c>
      <c r="H4958" s="77" t="s">
        <v>67</v>
      </c>
      <c r="J4958" s="77">
        <f t="shared" si="194"/>
        <v>2.95</v>
      </c>
      <c r="K4958" s="103">
        <v>3.5</v>
      </c>
      <c r="L4958" s="104">
        <v>0.97</v>
      </c>
      <c r="M4958" s="105">
        <v>0</v>
      </c>
      <c r="N4958" s="76">
        <f t="shared" si="193"/>
        <v>4.5000000000000115</v>
      </c>
    </row>
    <row r="4959" spans="1:14" x14ac:dyDescent="0.25">
      <c r="A4959" s="100">
        <v>3915</v>
      </c>
      <c r="B4959" s="107">
        <v>37518</v>
      </c>
      <c r="C4959" s="121">
        <v>407.31</v>
      </c>
      <c r="D4959" s="122">
        <v>221.21</v>
      </c>
      <c r="E4959" s="122">
        <f t="shared" si="195"/>
        <v>30.638504155124657</v>
      </c>
      <c r="F4959" s="77">
        <v>2.02</v>
      </c>
      <c r="G4959" s="77" t="s">
        <v>67</v>
      </c>
      <c r="H4959" s="77" t="s">
        <v>67</v>
      </c>
      <c r="J4959" s="77">
        <f t="shared" si="194"/>
        <v>2.02</v>
      </c>
      <c r="K4959" s="103">
        <v>3.28</v>
      </c>
      <c r="L4959" s="104">
        <v>1</v>
      </c>
      <c r="M4959" s="105">
        <v>0</v>
      </c>
      <c r="N4959" s="76">
        <f t="shared" si="193"/>
        <v>3.2799999999999909</v>
      </c>
    </row>
    <row r="4960" spans="1:14" x14ac:dyDescent="0.25">
      <c r="A4960" s="100">
        <v>3916</v>
      </c>
      <c r="B4960" s="107">
        <v>37519</v>
      </c>
      <c r="C4960" s="121">
        <v>407.44</v>
      </c>
      <c r="D4960" s="122">
        <v>222.47</v>
      </c>
      <c r="E4960" s="122">
        <f t="shared" si="195"/>
        <v>30.813019390581719</v>
      </c>
      <c r="F4960" s="77">
        <v>1.95</v>
      </c>
      <c r="G4960" s="77" t="s">
        <v>67</v>
      </c>
      <c r="H4960" s="77" t="s">
        <v>67</v>
      </c>
      <c r="J4960" s="77">
        <f t="shared" si="194"/>
        <v>1.95</v>
      </c>
      <c r="K4960" s="103">
        <v>1.17</v>
      </c>
      <c r="L4960" s="104">
        <v>1</v>
      </c>
      <c r="M4960" s="105">
        <v>0</v>
      </c>
      <c r="N4960" s="76">
        <f t="shared" si="193"/>
        <v>1.1699999999999988</v>
      </c>
    </row>
    <row r="4961" spans="1:14" x14ac:dyDescent="0.25">
      <c r="A4961" s="100">
        <v>3917</v>
      </c>
      <c r="B4961" s="107">
        <v>37520</v>
      </c>
      <c r="C4961" s="121">
        <v>407.36</v>
      </c>
      <c r="D4961" s="122">
        <v>221.69</v>
      </c>
      <c r="E4961" s="122">
        <f t="shared" si="195"/>
        <v>30.704986149584485</v>
      </c>
      <c r="F4961" s="77">
        <v>2.02</v>
      </c>
      <c r="G4961" s="77" t="s">
        <v>67</v>
      </c>
      <c r="H4961" s="77" t="s">
        <v>67</v>
      </c>
      <c r="J4961" s="77">
        <f t="shared" si="194"/>
        <v>2.02</v>
      </c>
      <c r="K4961" s="103">
        <v>1.05</v>
      </c>
      <c r="L4961" s="104">
        <v>1.02</v>
      </c>
      <c r="M4961" s="105">
        <v>0</v>
      </c>
      <c r="N4961" s="76">
        <f t="shared" si="193"/>
        <v>1.0500000000000012</v>
      </c>
    </row>
    <row r="4962" spans="1:14" x14ac:dyDescent="0.25">
      <c r="A4962" s="100">
        <v>3918</v>
      </c>
      <c r="B4962" s="107">
        <v>37521</v>
      </c>
      <c r="C4962" s="121">
        <v>407.26</v>
      </c>
      <c r="D4962" s="122">
        <v>220.72</v>
      </c>
      <c r="E4962" s="122">
        <f t="shared" si="195"/>
        <v>30.570637119113574</v>
      </c>
      <c r="F4962" s="77">
        <v>1.84</v>
      </c>
      <c r="G4962" s="77" t="s">
        <v>67</v>
      </c>
      <c r="H4962" s="77" t="s">
        <v>67</v>
      </c>
      <c r="J4962" s="77">
        <f t="shared" si="194"/>
        <v>1.84</v>
      </c>
      <c r="K4962" s="103">
        <v>1.65</v>
      </c>
      <c r="L4962" s="104">
        <v>0.96</v>
      </c>
      <c r="M4962" s="105">
        <v>0</v>
      </c>
      <c r="N4962" s="76">
        <f t="shared" si="193"/>
        <v>1.6500000000000024</v>
      </c>
    </row>
    <row r="4963" spans="1:14" x14ac:dyDescent="0.25">
      <c r="A4963" s="100">
        <v>3919</v>
      </c>
      <c r="B4963" s="107">
        <v>37522</v>
      </c>
      <c r="C4963" s="121">
        <v>407.24</v>
      </c>
      <c r="D4963" s="122">
        <v>220.53</v>
      </c>
      <c r="E4963" s="122">
        <f t="shared" si="195"/>
        <v>30.544321329639889</v>
      </c>
      <c r="F4963" s="77">
        <v>1.81</v>
      </c>
      <c r="G4963" s="77" t="s">
        <v>67</v>
      </c>
      <c r="H4963" s="77" t="s">
        <v>67</v>
      </c>
      <c r="J4963" s="77">
        <f t="shared" si="194"/>
        <v>1.81</v>
      </c>
      <c r="K4963" s="103">
        <v>1.94</v>
      </c>
      <c r="L4963" s="104">
        <v>1</v>
      </c>
      <c r="M4963" s="105">
        <v>0</v>
      </c>
      <c r="N4963" s="76">
        <f t="shared" si="193"/>
        <v>0.93999999999999551</v>
      </c>
    </row>
    <row r="4964" spans="1:14" x14ac:dyDescent="0.25">
      <c r="A4964" s="100">
        <v>3920</v>
      </c>
      <c r="B4964" s="107">
        <v>37523</v>
      </c>
      <c r="C4964" s="121">
        <v>407.15</v>
      </c>
      <c r="D4964" s="122">
        <v>219.66</v>
      </c>
      <c r="E4964" s="122">
        <f t="shared" si="195"/>
        <v>30.423822714681442</v>
      </c>
      <c r="F4964" s="77">
        <v>2.58</v>
      </c>
      <c r="G4964" s="77" t="s">
        <v>67</v>
      </c>
      <c r="H4964" s="77" t="s">
        <v>67</v>
      </c>
      <c r="J4964" s="77">
        <f t="shared" si="194"/>
        <v>2.58</v>
      </c>
      <c r="K4964" s="103">
        <v>4.2300000000000004</v>
      </c>
      <c r="L4964" s="104">
        <v>1.08</v>
      </c>
      <c r="M4964" s="105">
        <v>0</v>
      </c>
      <c r="N4964" s="76">
        <f t="shared" si="193"/>
        <v>4.2200000000000149</v>
      </c>
    </row>
    <row r="4965" spans="1:14" x14ac:dyDescent="0.25">
      <c r="A4965" s="100">
        <v>3921</v>
      </c>
      <c r="B4965" s="107">
        <v>37524</v>
      </c>
      <c r="C4965" s="121">
        <v>407.32</v>
      </c>
      <c r="D4965" s="122">
        <v>221.3</v>
      </c>
      <c r="E4965" s="122">
        <f t="shared" si="195"/>
        <v>30.650969529085874</v>
      </c>
      <c r="F4965" s="77">
        <v>2.33</v>
      </c>
      <c r="G4965" s="77" t="s">
        <v>67</v>
      </c>
      <c r="H4965" s="77" t="s">
        <v>67</v>
      </c>
      <c r="J4965" s="77">
        <f t="shared" si="194"/>
        <v>2.33</v>
      </c>
      <c r="K4965" s="103">
        <v>3.79</v>
      </c>
      <c r="L4965" s="104">
        <v>1</v>
      </c>
      <c r="M4965" s="105">
        <v>0</v>
      </c>
      <c r="N4965" s="76">
        <f t="shared" si="193"/>
        <v>3.7899999999999796</v>
      </c>
    </row>
    <row r="4966" spans="1:14" x14ac:dyDescent="0.25">
      <c r="A4966" s="100">
        <v>3922</v>
      </c>
      <c r="B4966" s="107">
        <v>37525</v>
      </c>
      <c r="C4966" s="121">
        <v>407.47</v>
      </c>
      <c r="D4966" s="122">
        <v>222.76</v>
      </c>
      <c r="E4966" s="122">
        <f t="shared" si="195"/>
        <v>30.853185595567865</v>
      </c>
      <c r="F4966" s="77">
        <v>2.2599999999999998</v>
      </c>
      <c r="G4966" s="77" t="s">
        <v>67</v>
      </c>
      <c r="H4966" s="77" t="s">
        <v>67</v>
      </c>
      <c r="J4966" s="77">
        <f t="shared" si="194"/>
        <v>2.2599999999999998</v>
      </c>
      <c r="K4966" s="103">
        <v>3.83</v>
      </c>
      <c r="L4966" s="104">
        <v>0.98</v>
      </c>
      <c r="M4966" s="105">
        <v>0</v>
      </c>
      <c r="N4966" s="76">
        <f t="shared" si="193"/>
        <v>3.8700000000000134</v>
      </c>
    </row>
    <row r="4967" spans="1:14" x14ac:dyDescent="0.25">
      <c r="A4967" s="100">
        <v>3923</v>
      </c>
      <c r="B4967" s="107">
        <v>37526</v>
      </c>
      <c r="C4967" s="121">
        <v>407.63</v>
      </c>
      <c r="D4967" s="122">
        <v>224.37</v>
      </c>
      <c r="E4967" s="122">
        <f t="shared" si="195"/>
        <v>31.076177285318561</v>
      </c>
      <c r="F4967" s="77">
        <v>2.66</v>
      </c>
      <c r="G4967" s="77" t="s">
        <v>67</v>
      </c>
      <c r="H4967" s="77" t="s">
        <v>67</v>
      </c>
      <c r="J4967" s="77">
        <f t="shared" si="194"/>
        <v>2.66</v>
      </c>
      <c r="K4967" s="103">
        <v>3.82</v>
      </c>
      <c r="L4967" s="104">
        <v>1.1399999999999999</v>
      </c>
      <c r="M4967" s="105">
        <v>0</v>
      </c>
      <c r="N4967" s="76">
        <f t="shared" si="193"/>
        <v>3.7699999999999854</v>
      </c>
    </row>
    <row r="4968" spans="1:14" x14ac:dyDescent="0.25">
      <c r="A4968" s="100">
        <v>3924</v>
      </c>
      <c r="B4968" s="107">
        <v>37527</v>
      </c>
      <c r="C4968" s="121">
        <v>407.75</v>
      </c>
      <c r="D4968" s="122">
        <v>225.48</v>
      </c>
      <c r="E4968" s="122">
        <f t="shared" si="195"/>
        <v>31.229916897506925</v>
      </c>
      <c r="F4968" s="77">
        <v>2.2200000000000002</v>
      </c>
      <c r="G4968" s="77" t="s">
        <v>67</v>
      </c>
      <c r="H4968" s="77" t="s">
        <v>67</v>
      </c>
      <c r="J4968" s="77">
        <f t="shared" si="194"/>
        <v>2.2200000000000002</v>
      </c>
      <c r="K4968" s="103">
        <v>2.82</v>
      </c>
      <c r="L4968" s="104">
        <v>0.97</v>
      </c>
      <c r="M4968" s="105">
        <v>0</v>
      </c>
      <c r="N4968" s="76">
        <f t="shared" si="193"/>
        <v>2.3100000000000036</v>
      </c>
    </row>
    <row r="4969" spans="1:14" x14ac:dyDescent="0.25">
      <c r="A4969" s="100">
        <v>3925</v>
      </c>
      <c r="B4969" s="107">
        <v>37528</v>
      </c>
      <c r="C4969" s="121">
        <v>407.76</v>
      </c>
      <c r="D4969" s="122">
        <v>225.57</v>
      </c>
      <c r="E4969" s="122">
        <f t="shared" si="195"/>
        <v>31.242382271468145</v>
      </c>
      <c r="F4969" s="77">
        <v>2.41</v>
      </c>
      <c r="G4969" s="77" t="s">
        <v>67</v>
      </c>
      <c r="H4969" s="77" t="s">
        <v>67</v>
      </c>
      <c r="J4969" s="77">
        <f t="shared" si="194"/>
        <v>2.41</v>
      </c>
      <c r="K4969" s="103">
        <v>1.73</v>
      </c>
      <c r="L4969" s="104">
        <v>1.0900000000000001</v>
      </c>
      <c r="M4969" s="105">
        <v>0.3</v>
      </c>
      <c r="N4969" s="76">
        <f t="shared" si="193"/>
        <v>1.7299999999999933</v>
      </c>
    </row>
    <row r="4970" spans="1:14" x14ac:dyDescent="0.25">
      <c r="A4970" s="100">
        <v>3926</v>
      </c>
      <c r="B4970" s="107">
        <v>37529</v>
      </c>
      <c r="C4970" s="121">
        <v>407.69</v>
      </c>
      <c r="D4970" s="122">
        <v>224.89</v>
      </c>
      <c r="E4970" s="122">
        <f t="shared" si="195"/>
        <v>31.148199445983376</v>
      </c>
      <c r="F4970" s="77">
        <v>3.09</v>
      </c>
      <c r="G4970" s="77" t="s">
        <v>67</v>
      </c>
      <c r="H4970" s="77" t="s">
        <v>67</v>
      </c>
      <c r="J4970" s="77">
        <f t="shared" si="194"/>
        <v>3.09</v>
      </c>
      <c r="K4970" s="103">
        <v>5.9</v>
      </c>
      <c r="L4970" s="104">
        <v>1.34</v>
      </c>
      <c r="M4970" s="105">
        <v>0</v>
      </c>
      <c r="N4970" s="76">
        <f t="shared" si="193"/>
        <v>5.9100000000000215</v>
      </c>
    </row>
    <row r="4971" spans="1:14" x14ac:dyDescent="0.25">
      <c r="A4971" s="100">
        <v>3927</v>
      </c>
      <c r="B4971" s="107">
        <v>37530</v>
      </c>
      <c r="C4971" s="121">
        <v>407.98</v>
      </c>
      <c r="D4971" s="122">
        <v>227.71</v>
      </c>
      <c r="E4971" s="122">
        <f t="shared" si="195"/>
        <v>31.538781163434905</v>
      </c>
      <c r="F4971" s="77">
        <v>3.63</v>
      </c>
      <c r="G4971" s="77" t="s">
        <v>67</v>
      </c>
      <c r="H4971" s="77" t="s">
        <v>67</v>
      </c>
      <c r="J4971" s="77">
        <f t="shared" si="194"/>
        <v>3.63</v>
      </c>
      <c r="K4971" s="103">
        <v>3.73</v>
      </c>
      <c r="L4971" s="104">
        <v>1.64</v>
      </c>
      <c r="M4971" s="105">
        <v>8.1999999999999993</v>
      </c>
      <c r="N4971" s="76">
        <f t="shared" si="193"/>
        <v>3.7200000000000033</v>
      </c>
    </row>
    <row r="4972" spans="1:14" x14ac:dyDescent="0.25">
      <c r="A4972" s="100">
        <v>3928</v>
      </c>
      <c r="B4972" s="107">
        <v>37531</v>
      </c>
      <c r="C4972" s="121">
        <v>407.99</v>
      </c>
      <c r="D4972" s="122">
        <v>227.8</v>
      </c>
      <c r="E4972" s="122">
        <f t="shared" si="195"/>
        <v>31.551246537396121</v>
      </c>
      <c r="F4972" s="77">
        <v>4.01</v>
      </c>
      <c r="G4972" s="77" t="s">
        <v>67</v>
      </c>
      <c r="H4972" s="77" t="s">
        <v>67</v>
      </c>
      <c r="J4972" s="77">
        <f t="shared" si="194"/>
        <v>4.01</v>
      </c>
      <c r="K4972" s="103">
        <v>6.21</v>
      </c>
      <c r="L4972" s="104">
        <v>1.79</v>
      </c>
      <c r="M4972" s="105">
        <v>4.3</v>
      </c>
      <c r="N4972" s="76">
        <f t="shared" si="193"/>
        <v>6.2099999999999884</v>
      </c>
    </row>
    <row r="4973" spans="1:14" x14ac:dyDescent="0.25">
      <c r="A4973" s="100">
        <v>3929</v>
      </c>
      <c r="B4973" s="107">
        <v>37532</v>
      </c>
      <c r="C4973" s="121">
        <v>408.21</v>
      </c>
      <c r="D4973" s="122">
        <v>230</v>
      </c>
      <c r="E4973" s="122">
        <f t="shared" si="195"/>
        <v>31.855955678670362</v>
      </c>
      <c r="G4973" s="77" t="s">
        <v>67</v>
      </c>
      <c r="H4973" s="77" t="s">
        <v>67</v>
      </c>
      <c r="J4973" s="77">
        <f t="shared" si="194"/>
        <v>0</v>
      </c>
      <c r="K4973" s="103">
        <v>4.72</v>
      </c>
      <c r="L4973" s="104">
        <v>1.78</v>
      </c>
      <c r="M4973" s="105">
        <v>0</v>
      </c>
      <c r="N4973" s="76">
        <f t="shared" si="193"/>
        <v>0.90000000000000568</v>
      </c>
    </row>
    <row r="4974" spans="1:14" x14ac:dyDescent="0.25">
      <c r="A4974" s="100">
        <v>3930</v>
      </c>
      <c r="B4974" s="107">
        <v>37533</v>
      </c>
      <c r="C4974" s="121">
        <v>408.3</v>
      </c>
      <c r="D4974" s="122">
        <v>230.9</v>
      </c>
      <c r="E4974" s="122">
        <f t="shared" si="195"/>
        <v>31.980609418282551</v>
      </c>
      <c r="F4974" s="77">
        <v>4.3600000000000003</v>
      </c>
      <c r="G4974" s="77" t="s">
        <v>67</v>
      </c>
      <c r="H4974" s="77" t="s">
        <v>67</v>
      </c>
      <c r="J4974" s="77">
        <f t="shared" si="194"/>
        <v>4.3600000000000003</v>
      </c>
      <c r="K4974" s="103">
        <v>3.26</v>
      </c>
      <c r="L4974" s="104">
        <v>2.0099999999999998</v>
      </c>
      <c r="M4974" s="105">
        <v>3.5</v>
      </c>
      <c r="N4974" s="76">
        <f t="shared" si="193"/>
        <v>3.260000000000006</v>
      </c>
    </row>
    <row r="4975" spans="1:14" x14ac:dyDescent="0.25">
      <c r="A4975" s="100">
        <v>3931</v>
      </c>
      <c r="B4975" s="107">
        <v>37534</v>
      </c>
      <c r="C4975" s="121">
        <v>408.19</v>
      </c>
      <c r="D4975" s="122">
        <v>229.8</v>
      </c>
      <c r="E4975" s="122">
        <f t="shared" si="195"/>
        <v>31.828254847645432</v>
      </c>
      <c r="F4975" s="77">
        <v>3.86</v>
      </c>
      <c r="G4975" s="77" t="s">
        <v>67</v>
      </c>
      <c r="H4975" s="77" t="s">
        <v>67</v>
      </c>
      <c r="J4975" s="77">
        <f t="shared" si="194"/>
        <v>3.86</v>
      </c>
      <c r="K4975" s="103">
        <v>2.16</v>
      </c>
      <c r="L4975" s="104">
        <v>1.59</v>
      </c>
      <c r="M4975" s="105">
        <v>0</v>
      </c>
      <c r="N4975" s="76">
        <f t="shared" si="193"/>
        <v>2.1599999999999828</v>
      </c>
    </row>
    <row r="4976" spans="1:14" x14ac:dyDescent="0.25">
      <c r="A4976" s="100">
        <v>3932</v>
      </c>
      <c r="B4976" s="107">
        <v>37535</v>
      </c>
      <c r="C4976" s="121">
        <v>408.02</v>
      </c>
      <c r="D4976" s="122">
        <v>228.1</v>
      </c>
      <c r="E4976" s="122">
        <f t="shared" si="195"/>
        <v>31.59279778393352</v>
      </c>
      <c r="F4976" s="77">
        <v>2.6</v>
      </c>
      <c r="G4976" s="77" t="s">
        <v>67</v>
      </c>
      <c r="H4976" s="77" t="s">
        <v>67</v>
      </c>
      <c r="J4976" s="77">
        <f t="shared" si="194"/>
        <v>2.6</v>
      </c>
      <c r="K4976" s="103">
        <v>4.5</v>
      </c>
      <c r="L4976" s="104">
        <v>1.08</v>
      </c>
      <c r="M4976" s="105">
        <v>0</v>
      </c>
      <c r="N4976" s="76">
        <f t="shared" si="193"/>
        <v>4.5000000000000053</v>
      </c>
    </row>
    <row r="4977" spans="1:14" x14ac:dyDescent="0.25">
      <c r="A4977" s="100">
        <v>3933</v>
      </c>
      <c r="B4977" s="107">
        <v>37536</v>
      </c>
      <c r="C4977" s="121">
        <v>408.21</v>
      </c>
      <c r="D4977" s="122">
        <v>230</v>
      </c>
      <c r="E4977" s="122">
        <f t="shared" si="195"/>
        <v>31.855955678670362</v>
      </c>
      <c r="F4977" s="77">
        <v>4.51</v>
      </c>
      <c r="G4977" s="77" t="s">
        <v>67</v>
      </c>
      <c r="H4977" s="77" t="s">
        <v>67</v>
      </c>
      <c r="J4977" s="77">
        <f t="shared" si="194"/>
        <v>4.51</v>
      </c>
      <c r="K4977" s="103">
        <v>6.81</v>
      </c>
      <c r="L4977" s="104">
        <v>1.97</v>
      </c>
      <c r="M4977" s="105">
        <v>22</v>
      </c>
      <c r="N4977" s="76">
        <f t="shared" si="193"/>
        <v>6.8100000000000112</v>
      </c>
    </row>
    <row r="4978" spans="1:14" x14ac:dyDescent="0.25">
      <c r="A4978" s="100">
        <v>3934</v>
      </c>
      <c r="B4978" s="107">
        <v>37537</v>
      </c>
      <c r="C4978" s="121">
        <v>408.44</v>
      </c>
      <c r="D4978" s="122">
        <v>232.3</v>
      </c>
      <c r="E4978" s="122">
        <f t="shared" si="195"/>
        <v>32.174515235457065</v>
      </c>
      <c r="F4978" s="77">
        <v>3.77</v>
      </c>
      <c r="G4978" s="77" t="s">
        <v>67</v>
      </c>
      <c r="H4978" s="77" t="s">
        <v>67</v>
      </c>
      <c r="J4978" s="77">
        <f t="shared" si="194"/>
        <v>3.77</v>
      </c>
      <c r="K4978" s="103">
        <v>6.97</v>
      </c>
      <c r="L4978" s="104">
        <v>1.69</v>
      </c>
      <c r="M4978" s="105">
        <v>13.8</v>
      </c>
      <c r="N4978" s="76">
        <f t="shared" si="193"/>
        <v>6.9699999999999882</v>
      </c>
    </row>
    <row r="4979" spans="1:14" x14ac:dyDescent="0.25">
      <c r="A4979" s="100">
        <v>3935</v>
      </c>
      <c r="B4979" s="107">
        <v>37538</v>
      </c>
      <c r="C4979" s="121">
        <v>408.76</v>
      </c>
      <c r="D4979" s="122">
        <v>235.5</v>
      </c>
      <c r="E4979" s="122">
        <f t="shared" si="195"/>
        <v>32.617728531855953</v>
      </c>
      <c r="F4979" s="77">
        <v>3.64</v>
      </c>
      <c r="G4979" s="77" t="s">
        <v>67</v>
      </c>
      <c r="H4979" s="77" t="s">
        <v>67</v>
      </c>
      <c r="J4979" s="77">
        <f t="shared" si="194"/>
        <v>3.64</v>
      </c>
      <c r="K4979" s="103">
        <v>3.14</v>
      </c>
      <c r="L4979" s="104">
        <v>1.7</v>
      </c>
      <c r="M4979" s="105">
        <v>0.8</v>
      </c>
      <c r="N4979" s="76">
        <f t="shared" si="193"/>
        <v>3.14</v>
      </c>
    </row>
    <row r="4980" spans="1:14" x14ac:dyDescent="0.25">
      <c r="A4980" s="100">
        <v>3936</v>
      </c>
      <c r="B4980" s="107">
        <v>37539</v>
      </c>
      <c r="C4980" s="121">
        <v>408.71</v>
      </c>
      <c r="D4980" s="122">
        <v>235</v>
      </c>
      <c r="E4980" s="122">
        <f t="shared" si="195"/>
        <v>32.548476454293628</v>
      </c>
      <c r="F4980" s="77">
        <v>4.37</v>
      </c>
      <c r="G4980" s="77" t="s">
        <v>67</v>
      </c>
      <c r="H4980" s="77" t="s">
        <v>67</v>
      </c>
      <c r="J4980" s="77">
        <f t="shared" si="194"/>
        <v>4.37</v>
      </c>
      <c r="K4980" s="103">
        <v>2.57</v>
      </c>
      <c r="L4980" s="104">
        <v>2</v>
      </c>
      <c r="M4980" s="105">
        <v>0</v>
      </c>
      <c r="N4980" s="76">
        <f t="shared" si="193"/>
        <v>2.5699999999999887</v>
      </c>
    </row>
    <row r="4981" spans="1:14" x14ac:dyDescent="0.25">
      <c r="A4981" s="100">
        <v>3937</v>
      </c>
      <c r="B4981" s="107">
        <v>37540</v>
      </c>
      <c r="C4981" s="121">
        <v>408.53</v>
      </c>
      <c r="D4981" s="122">
        <v>233.2</v>
      </c>
      <c r="E4981" s="122">
        <f t="shared" si="195"/>
        <v>32.29916897506925</v>
      </c>
      <c r="F4981" s="77">
        <v>3.73</v>
      </c>
      <c r="G4981" s="77" t="s">
        <v>67</v>
      </c>
      <c r="H4981" s="77" t="s">
        <v>67</v>
      </c>
      <c r="J4981" s="77">
        <f t="shared" si="194"/>
        <v>3.73</v>
      </c>
      <c r="K4981" s="103">
        <v>1.1299999999999999</v>
      </c>
      <c r="L4981" s="104">
        <v>1.22</v>
      </c>
      <c r="M4981" s="105">
        <v>0</v>
      </c>
      <c r="N4981" s="76">
        <f t="shared" si="193"/>
        <v>0.93000000000001704</v>
      </c>
    </row>
    <row r="4982" spans="1:14" x14ac:dyDescent="0.25">
      <c r="A4982" s="100">
        <v>3938</v>
      </c>
      <c r="B4982" s="107">
        <v>37541</v>
      </c>
      <c r="C4982" s="121">
        <v>408.26</v>
      </c>
      <c r="D4982" s="122">
        <v>230.4</v>
      </c>
      <c r="E4982" s="122">
        <f t="shared" si="195"/>
        <v>31.911357340720219</v>
      </c>
      <c r="F4982" s="77">
        <v>3.65</v>
      </c>
      <c r="G4982" s="77" t="s">
        <v>67</v>
      </c>
      <c r="H4982" s="77" t="s">
        <v>67</v>
      </c>
      <c r="J4982" s="77">
        <f t="shared" si="194"/>
        <v>3.65</v>
      </c>
      <c r="K4982" s="103">
        <v>0.95</v>
      </c>
      <c r="L4982" s="104">
        <v>1.57</v>
      </c>
      <c r="M4982" s="105">
        <v>0</v>
      </c>
      <c r="N4982" s="76">
        <f t="shared" si="193"/>
        <v>0.94999999999998286</v>
      </c>
    </row>
    <row r="4983" spans="1:14" x14ac:dyDescent="0.25">
      <c r="A4983" s="100">
        <v>3939</v>
      </c>
      <c r="B4983" s="107">
        <v>37542</v>
      </c>
      <c r="C4983" s="121">
        <v>407.98</v>
      </c>
      <c r="D4983" s="122">
        <v>227.7</v>
      </c>
      <c r="E4983" s="122">
        <f t="shared" si="195"/>
        <v>31.537396121883653</v>
      </c>
      <c r="F4983" s="77">
        <v>2.27</v>
      </c>
      <c r="G4983" s="77" t="s">
        <v>67</v>
      </c>
      <c r="H4983" s="77" t="s">
        <v>67</v>
      </c>
      <c r="J4983" s="77">
        <f t="shared" si="194"/>
        <v>2.27</v>
      </c>
      <c r="K4983" s="103">
        <v>1.07</v>
      </c>
      <c r="L4983" s="104">
        <v>0.98</v>
      </c>
      <c r="M4983" s="105">
        <v>0</v>
      </c>
      <c r="N4983" s="76">
        <f t="shared" si="193"/>
        <v>1.0700000000000114</v>
      </c>
    </row>
    <row r="4984" spans="1:14" x14ac:dyDescent="0.25">
      <c r="A4984" s="100">
        <v>3940</v>
      </c>
      <c r="B4984" s="107">
        <v>37543</v>
      </c>
      <c r="C4984" s="121">
        <v>407.86</v>
      </c>
      <c r="D4984" s="122">
        <v>226.5</v>
      </c>
      <c r="E4984" s="122">
        <f t="shared" si="195"/>
        <v>31.371191135734072</v>
      </c>
      <c r="F4984" s="77">
        <v>4.21</v>
      </c>
      <c r="G4984" s="77" t="s">
        <v>67</v>
      </c>
      <c r="H4984" s="77" t="s">
        <v>67</v>
      </c>
      <c r="J4984" s="77">
        <f t="shared" si="194"/>
        <v>4.21</v>
      </c>
      <c r="K4984" s="103">
        <v>0.43</v>
      </c>
      <c r="L4984" s="104">
        <v>1.79</v>
      </c>
      <c r="M4984" s="105">
        <v>3</v>
      </c>
      <c r="N4984" s="76">
        <f t="shared" si="193"/>
        <v>0.46999999999999087</v>
      </c>
    </row>
    <row r="4985" spans="1:14" x14ac:dyDescent="0.25">
      <c r="A4985" s="100">
        <v>3941</v>
      </c>
      <c r="B4985" s="107">
        <v>37544</v>
      </c>
      <c r="C4985" s="121">
        <v>407.47</v>
      </c>
      <c r="D4985" s="122">
        <v>222.76</v>
      </c>
      <c r="E4985" s="122">
        <f t="shared" si="195"/>
        <v>30.853185595567865</v>
      </c>
      <c r="F4985" s="77">
        <v>4.28</v>
      </c>
      <c r="G4985" s="77" t="s">
        <v>67</v>
      </c>
      <c r="H4985" s="77" t="s">
        <v>67</v>
      </c>
      <c r="J4985" s="77">
        <f t="shared" si="194"/>
        <v>4.28</v>
      </c>
      <c r="K4985" s="103">
        <v>0.98</v>
      </c>
      <c r="L4985" s="104">
        <v>1.82</v>
      </c>
      <c r="M4985" s="105">
        <v>0</v>
      </c>
      <c r="N4985" s="76">
        <f t="shared" si="193"/>
        <v>0.9800000000000173</v>
      </c>
    </row>
    <row r="4986" spans="1:14" x14ac:dyDescent="0.25">
      <c r="A4986" s="100">
        <v>3942</v>
      </c>
      <c r="B4986" s="107">
        <v>37545</v>
      </c>
      <c r="C4986" s="121">
        <v>407.13</v>
      </c>
      <c r="D4986" s="122">
        <v>219.46</v>
      </c>
      <c r="E4986" s="122">
        <f t="shared" si="195"/>
        <v>30.396121883656512</v>
      </c>
      <c r="F4986" s="77">
        <v>4.33</v>
      </c>
      <c r="G4986" s="77" t="s">
        <v>67</v>
      </c>
      <c r="H4986" s="77" t="s">
        <v>67</v>
      </c>
      <c r="J4986" s="77">
        <f t="shared" si="194"/>
        <v>4.33</v>
      </c>
      <c r="K4986" s="103">
        <v>0.68</v>
      </c>
      <c r="L4986" s="104">
        <v>2.02</v>
      </c>
      <c r="M4986" s="105">
        <v>0.5</v>
      </c>
      <c r="N4986" s="76">
        <f t="shared" si="193"/>
        <v>0.67999999999999439</v>
      </c>
    </row>
    <row r="4987" spans="1:14" x14ac:dyDescent="0.25">
      <c r="A4987" s="100">
        <v>3943</v>
      </c>
      <c r="B4987" s="107">
        <v>37546</v>
      </c>
      <c r="C4987" s="121">
        <v>406.74</v>
      </c>
      <c r="D4987" s="122">
        <v>215.81</v>
      </c>
      <c r="E4987" s="122">
        <f t="shared" si="195"/>
        <v>29.890581717451525</v>
      </c>
      <c r="F4987" s="77">
        <v>4.01</v>
      </c>
      <c r="G4987" s="77" t="s">
        <v>67</v>
      </c>
      <c r="H4987" s="77" t="s">
        <v>67</v>
      </c>
      <c r="J4987" s="77">
        <f t="shared" si="194"/>
        <v>4.01</v>
      </c>
      <c r="K4987" s="103">
        <v>0.51</v>
      </c>
      <c r="L4987" s="104">
        <v>1.87</v>
      </c>
      <c r="M4987" s="105">
        <v>0</v>
      </c>
      <c r="N4987" s="76">
        <f t="shared" si="193"/>
        <v>0.50999999999999979</v>
      </c>
    </row>
    <row r="4988" spans="1:14" x14ac:dyDescent="0.25">
      <c r="A4988" s="100">
        <v>3944</v>
      </c>
      <c r="B4988" s="107">
        <v>37547</v>
      </c>
      <c r="C4988" s="121">
        <v>406.36</v>
      </c>
      <c r="D4988" s="122">
        <v>212.31</v>
      </c>
      <c r="E4988" s="122">
        <f t="shared" si="195"/>
        <v>29.405817174515235</v>
      </c>
      <c r="F4988" s="77">
        <v>4.9800000000000004</v>
      </c>
      <c r="G4988" s="77" t="s">
        <v>67</v>
      </c>
      <c r="H4988" s="77" t="s">
        <v>67</v>
      </c>
      <c r="J4988" s="77">
        <f t="shared" si="194"/>
        <v>4.9800000000000004</v>
      </c>
      <c r="K4988" s="103">
        <v>1.22</v>
      </c>
      <c r="L4988" s="104">
        <v>2.1</v>
      </c>
      <c r="M4988" s="105">
        <v>1</v>
      </c>
      <c r="N4988" s="76">
        <f t="shared" si="193"/>
        <v>1.2300000000000004</v>
      </c>
    </row>
    <row r="4989" spans="1:14" x14ac:dyDescent="0.25">
      <c r="A4989" s="100">
        <v>3945</v>
      </c>
      <c r="B4989" s="107">
        <v>37548</v>
      </c>
      <c r="C4989" s="121">
        <v>405.95</v>
      </c>
      <c r="D4989" s="122">
        <v>208.56</v>
      </c>
      <c r="E4989" s="122">
        <f t="shared" si="195"/>
        <v>28.886426592797786</v>
      </c>
      <c r="F4989" s="77">
        <v>3.66</v>
      </c>
      <c r="G4989" s="77" t="s">
        <v>67</v>
      </c>
      <c r="H4989" s="77" t="s">
        <v>67</v>
      </c>
      <c r="J4989" s="77">
        <f t="shared" si="194"/>
        <v>3.66</v>
      </c>
      <c r="K4989" s="103">
        <v>0.99</v>
      </c>
      <c r="L4989" s="104">
        <v>1.64</v>
      </c>
      <c r="M4989" s="105">
        <v>2.4</v>
      </c>
      <c r="N4989" s="76">
        <f t="shared" si="193"/>
        <v>0.98999999999998423</v>
      </c>
    </row>
    <row r="4990" spans="1:14" x14ac:dyDescent="0.25">
      <c r="A4990" s="100">
        <v>3946</v>
      </c>
      <c r="B4990" s="107">
        <v>37549</v>
      </c>
      <c r="C4990" s="121">
        <v>405.65</v>
      </c>
      <c r="D4990" s="122">
        <v>205.89</v>
      </c>
      <c r="E4990" s="122">
        <f t="shared" si="195"/>
        <v>28.516620498614959</v>
      </c>
      <c r="F4990" s="77">
        <v>2.57</v>
      </c>
      <c r="G4990" s="77" t="s">
        <v>67</v>
      </c>
      <c r="H4990" s="77" t="s">
        <v>67</v>
      </c>
      <c r="J4990" s="77">
        <f t="shared" si="194"/>
        <v>2.57</v>
      </c>
      <c r="K4990" s="103">
        <v>5.6</v>
      </c>
      <c r="L4990" s="104">
        <v>1.07</v>
      </c>
      <c r="M4990" s="105">
        <v>2</v>
      </c>
      <c r="N4990" s="76">
        <f t="shared" si="193"/>
        <v>5.5900000000000105</v>
      </c>
    </row>
    <row r="4991" spans="1:14" x14ac:dyDescent="0.25">
      <c r="A4991" s="100">
        <v>3947</v>
      </c>
      <c r="B4991" s="107">
        <v>37550</v>
      </c>
      <c r="C4991" s="121">
        <v>405.99</v>
      </c>
      <c r="D4991" s="122">
        <v>208.91</v>
      </c>
      <c r="E4991" s="122">
        <f t="shared" si="195"/>
        <v>28.934903047091414</v>
      </c>
      <c r="F4991" s="77">
        <v>3.56</v>
      </c>
      <c r="G4991" s="77" t="s">
        <v>67</v>
      </c>
      <c r="H4991" s="77" t="s">
        <v>67</v>
      </c>
      <c r="J4991" s="77">
        <f t="shared" si="194"/>
        <v>3.56</v>
      </c>
      <c r="K4991" s="103">
        <v>5.4</v>
      </c>
      <c r="L4991" s="104">
        <v>1.51</v>
      </c>
      <c r="M4991" s="105">
        <v>0</v>
      </c>
      <c r="N4991" s="76">
        <f t="shared" si="193"/>
        <v>5.4000000000000039</v>
      </c>
    </row>
    <row r="4992" spans="1:14" x14ac:dyDescent="0.25">
      <c r="A4992" s="100">
        <v>3948</v>
      </c>
      <c r="B4992" s="107">
        <v>37551</v>
      </c>
      <c r="C4992" s="121">
        <v>406.19</v>
      </c>
      <c r="D4992" s="122">
        <v>210.75</v>
      </c>
      <c r="E4992" s="122">
        <f t="shared" si="195"/>
        <v>29.189750692520779</v>
      </c>
      <c r="F4992" s="77">
        <v>4.96</v>
      </c>
      <c r="G4992" s="77" t="s">
        <v>67</v>
      </c>
      <c r="H4992" s="77" t="s">
        <v>67</v>
      </c>
      <c r="J4992" s="77">
        <f t="shared" si="194"/>
        <v>4.96</v>
      </c>
      <c r="K4992" s="103">
        <v>3.67</v>
      </c>
      <c r="L4992" s="104">
        <v>2.14</v>
      </c>
      <c r="M4992" s="105">
        <v>0</v>
      </c>
      <c r="N4992" s="76">
        <f t="shared" si="193"/>
        <v>3.6700000000000079</v>
      </c>
    </row>
    <row r="4993" spans="1:14" x14ac:dyDescent="0.25">
      <c r="A4993" s="100">
        <v>3949</v>
      </c>
      <c r="B4993" s="107">
        <v>37552</v>
      </c>
      <c r="C4993" s="121">
        <v>406.05</v>
      </c>
      <c r="D4993" s="122">
        <v>209.46</v>
      </c>
      <c r="E4993" s="122">
        <f t="shared" si="195"/>
        <v>29.011080332409971</v>
      </c>
      <c r="F4993" s="77">
        <v>3.67</v>
      </c>
      <c r="G4993" s="77" t="s">
        <v>67</v>
      </c>
      <c r="H4993" s="77" t="s">
        <v>67</v>
      </c>
      <c r="J4993" s="77">
        <f t="shared" si="194"/>
        <v>3.67</v>
      </c>
      <c r="K4993" s="103">
        <v>3.17</v>
      </c>
      <c r="L4993" s="104">
        <v>1.57</v>
      </c>
      <c r="M4993" s="105">
        <v>0</v>
      </c>
      <c r="N4993" s="76">
        <f t="shared" si="193"/>
        <v>3.209999999999992</v>
      </c>
    </row>
    <row r="4994" spans="1:14" x14ac:dyDescent="0.25">
      <c r="A4994" s="100">
        <v>3950</v>
      </c>
      <c r="B4994" s="107">
        <v>37553</v>
      </c>
      <c r="C4994" s="121">
        <v>406</v>
      </c>
      <c r="D4994" s="122">
        <v>209</v>
      </c>
      <c r="E4994" s="122">
        <f t="shared" si="195"/>
        <v>28.947368421052634</v>
      </c>
      <c r="F4994" s="77">
        <v>4.4800000000000004</v>
      </c>
      <c r="G4994" s="77" t="s">
        <v>67</v>
      </c>
      <c r="H4994" s="77" t="s">
        <v>67</v>
      </c>
      <c r="J4994" s="77">
        <f t="shared" si="194"/>
        <v>4.4800000000000004</v>
      </c>
      <c r="K4994" s="103">
        <v>2.2599999999999998</v>
      </c>
      <c r="L4994" s="104">
        <v>1.89</v>
      </c>
      <c r="M4994" s="105">
        <v>0</v>
      </c>
      <c r="N4994" s="76">
        <f t="shared" si="193"/>
        <v>2.2600000000000016</v>
      </c>
    </row>
    <row r="4995" spans="1:14" x14ac:dyDescent="0.25">
      <c r="A4995" s="100">
        <v>3951</v>
      </c>
      <c r="B4995" s="107">
        <v>37554</v>
      </c>
      <c r="C4995" s="121">
        <v>406.75</v>
      </c>
      <c r="D4995" s="122">
        <v>206.78</v>
      </c>
      <c r="E4995" s="122">
        <f t="shared" si="195"/>
        <v>28.639889196675899</v>
      </c>
      <c r="F4995" s="77">
        <v>4.1500000000000004</v>
      </c>
      <c r="G4995" s="77" t="s">
        <v>67</v>
      </c>
      <c r="H4995" s="77" t="s">
        <v>67</v>
      </c>
      <c r="J4995" s="77">
        <f t="shared" si="194"/>
        <v>4.1500000000000004</v>
      </c>
      <c r="K4995" s="103">
        <v>2.37</v>
      </c>
      <c r="L4995" s="104">
        <v>1.79</v>
      </c>
      <c r="M4995" s="105">
        <v>0</v>
      </c>
      <c r="N4995" s="76">
        <f t="shared" si="193"/>
        <v>2.3699999999999992</v>
      </c>
    </row>
    <row r="4996" spans="1:14" x14ac:dyDescent="0.25">
      <c r="A4996" s="100">
        <v>3952</v>
      </c>
      <c r="B4996" s="107">
        <v>37555</v>
      </c>
      <c r="C4996" s="121">
        <v>405.55</v>
      </c>
      <c r="D4996" s="122">
        <v>205</v>
      </c>
      <c r="E4996" s="122">
        <f t="shared" si="195"/>
        <v>28.393351800554019</v>
      </c>
      <c r="F4996" s="77">
        <v>3.57</v>
      </c>
      <c r="G4996" s="77" t="s">
        <v>67</v>
      </c>
      <c r="H4996" s="77" t="s">
        <v>67</v>
      </c>
      <c r="J4996" s="77">
        <f t="shared" si="194"/>
        <v>3.57</v>
      </c>
      <c r="K4996" s="103">
        <v>0.99</v>
      </c>
      <c r="L4996" s="104">
        <v>1.5</v>
      </c>
      <c r="M4996" s="105">
        <v>3</v>
      </c>
      <c r="N4996" s="76">
        <f t="shared" si="193"/>
        <v>0.97999999999999643</v>
      </c>
    </row>
    <row r="4997" spans="1:14" x14ac:dyDescent="0.25">
      <c r="A4997" s="100">
        <v>3953</v>
      </c>
      <c r="B4997" s="107">
        <v>37556</v>
      </c>
      <c r="C4997" s="121">
        <v>405.26</v>
      </c>
      <c r="D4997" s="122">
        <v>202.41</v>
      </c>
      <c r="E4997" s="122">
        <f t="shared" si="195"/>
        <v>28.034626038781163</v>
      </c>
      <c r="F4997" s="77">
        <v>3.44</v>
      </c>
      <c r="G4997" s="77" t="s">
        <v>67</v>
      </c>
      <c r="H4997" s="77" t="s">
        <v>67</v>
      </c>
      <c r="J4997" s="77">
        <f t="shared" si="194"/>
        <v>3.44</v>
      </c>
      <c r="K4997" s="103">
        <v>0.71</v>
      </c>
      <c r="L4997" s="104">
        <v>1.41</v>
      </c>
      <c r="M4997" s="105">
        <v>6</v>
      </c>
      <c r="N4997" s="76">
        <f t="shared" si="193"/>
        <v>0.71000000000001018</v>
      </c>
    </row>
    <row r="4998" spans="1:14" x14ac:dyDescent="0.25">
      <c r="A4998" s="100">
        <v>3954</v>
      </c>
      <c r="B4998" s="107">
        <v>37557</v>
      </c>
      <c r="C4998" s="121">
        <v>404.95</v>
      </c>
      <c r="D4998" s="122">
        <v>199.68</v>
      </c>
      <c r="E4998" s="122">
        <f t="shared" si="195"/>
        <v>27.656509695290861</v>
      </c>
      <c r="F4998" s="77">
        <v>4.7300000000000004</v>
      </c>
      <c r="G4998" s="77" t="s">
        <v>67</v>
      </c>
      <c r="H4998" s="77" t="s">
        <v>67</v>
      </c>
      <c r="J4998" s="77">
        <f t="shared" si="194"/>
        <v>4.7300000000000004</v>
      </c>
      <c r="K4998" s="103">
        <v>1.29</v>
      </c>
      <c r="L4998" s="104">
        <v>2</v>
      </c>
      <c r="M4998" s="105">
        <v>1.4</v>
      </c>
      <c r="N4998" s="76">
        <f t="shared" si="193"/>
        <v>1.2900000000000027</v>
      </c>
    </row>
    <row r="4999" spans="1:14" x14ac:dyDescent="0.25">
      <c r="A4999" s="100">
        <v>3955</v>
      </c>
      <c r="B4999" s="107">
        <v>37558</v>
      </c>
      <c r="C4999" s="121">
        <v>404.54</v>
      </c>
      <c r="D4999" s="122">
        <v>196.24</v>
      </c>
      <c r="E4999" s="122">
        <f t="shared" si="195"/>
        <v>27.180055401662052</v>
      </c>
      <c r="F4999" s="77">
        <v>4.0599999999999996</v>
      </c>
      <c r="G4999" s="77" t="s">
        <v>67</v>
      </c>
      <c r="H4999" s="77" t="s">
        <v>67</v>
      </c>
      <c r="J4999" s="77">
        <f t="shared" si="194"/>
        <v>4.0599999999999996</v>
      </c>
      <c r="K4999" s="103">
        <v>6.08</v>
      </c>
      <c r="L4999" s="104">
        <v>1.81</v>
      </c>
      <c r="M4999" s="105">
        <v>43.7</v>
      </c>
      <c r="N4999" s="76">
        <f t="shared" si="193"/>
        <v>6.0699999999999905</v>
      </c>
    </row>
    <row r="5000" spans="1:14" x14ac:dyDescent="0.25">
      <c r="A5000" s="100">
        <v>3956</v>
      </c>
      <c r="B5000" s="107">
        <v>37559</v>
      </c>
      <c r="C5000" s="121">
        <v>404.78</v>
      </c>
      <c r="D5000" s="122">
        <v>198.25</v>
      </c>
      <c r="E5000" s="122">
        <f t="shared" si="195"/>
        <v>27.458448753462605</v>
      </c>
      <c r="F5000" s="77">
        <v>4.54</v>
      </c>
      <c r="G5000" s="77" t="s">
        <v>67</v>
      </c>
      <c r="H5000" s="77" t="s">
        <v>67</v>
      </c>
      <c r="J5000" s="77">
        <f t="shared" si="194"/>
        <v>4.54</v>
      </c>
      <c r="K5000" s="103">
        <v>6.22</v>
      </c>
      <c r="L5000" s="104">
        <v>1.96</v>
      </c>
      <c r="M5000" s="105">
        <v>21.2</v>
      </c>
      <c r="N5000" s="76">
        <f t="shared" ref="N5000:N5063" si="196">+D5001-D5000+J5000</f>
        <v>6.2200000000000069</v>
      </c>
    </row>
    <row r="5001" spans="1:14" x14ac:dyDescent="0.25">
      <c r="A5001" s="100">
        <v>3957</v>
      </c>
      <c r="B5001" s="107">
        <v>37560</v>
      </c>
      <c r="C5001" s="121">
        <v>404.98</v>
      </c>
      <c r="D5001" s="122">
        <v>199.93</v>
      </c>
      <c r="E5001" s="122">
        <f t="shared" si="195"/>
        <v>27.691135734072027</v>
      </c>
      <c r="F5001" s="77">
        <v>4.37</v>
      </c>
      <c r="G5001" s="77" t="s">
        <v>67</v>
      </c>
      <c r="H5001" s="77" t="s">
        <v>67</v>
      </c>
      <c r="J5001" s="77">
        <f t="shared" si="194"/>
        <v>4.37</v>
      </c>
      <c r="K5001" s="103">
        <v>5.16</v>
      </c>
      <c r="L5001" s="104">
        <v>1.87</v>
      </c>
      <c r="M5001" s="105">
        <v>2.5</v>
      </c>
      <c r="N5001" s="76">
        <f t="shared" si="196"/>
        <v>5.1599999999999921</v>
      </c>
    </row>
    <row r="5002" spans="1:14" x14ac:dyDescent="0.25">
      <c r="A5002" s="100">
        <v>3958</v>
      </c>
      <c r="B5002" s="107">
        <v>37561</v>
      </c>
      <c r="C5002" s="121">
        <v>405.07</v>
      </c>
      <c r="D5002" s="122">
        <v>200.72</v>
      </c>
      <c r="E5002" s="122">
        <f t="shared" si="195"/>
        <v>27.800554016620499</v>
      </c>
      <c r="F5002" s="77">
        <v>4.8099999999999996</v>
      </c>
      <c r="G5002" s="77" t="s">
        <v>67</v>
      </c>
      <c r="H5002" s="77" t="s">
        <v>67</v>
      </c>
      <c r="J5002" s="77">
        <f t="shared" si="194"/>
        <v>4.8099999999999996</v>
      </c>
      <c r="K5002" s="103">
        <v>5.68</v>
      </c>
      <c r="L5002" s="104">
        <v>2.13</v>
      </c>
      <c r="M5002" s="105">
        <v>0</v>
      </c>
      <c r="N5002" s="76">
        <f t="shared" si="196"/>
        <v>5.0800000000000098</v>
      </c>
    </row>
    <row r="5003" spans="1:14" x14ac:dyDescent="0.25">
      <c r="A5003" s="100">
        <v>3959</v>
      </c>
      <c r="B5003" s="107">
        <v>37562</v>
      </c>
      <c r="C5003" s="121">
        <v>405.1</v>
      </c>
      <c r="D5003" s="122">
        <v>200.99</v>
      </c>
      <c r="E5003" s="122">
        <f t="shared" si="195"/>
        <v>27.837950138504159</v>
      </c>
      <c r="F5003" s="77">
        <v>4.66</v>
      </c>
      <c r="G5003" s="77" t="s">
        <v>67</v>
      </c>
      <c r="H5003" s="77" t="s">
        <v>67</v>
      </c>
      <c r="J5003" s="77">
        <f t="shared" si="194"/>
        <v>4.66</v>
      </c>
      <c r="K5003" s="103">
        <v>7.24</v>
      </c>
      <c r="L5003" s="104">
        <v>2.04</v>
      </c>
      <c r="M5003" s="105">
        <v>60.06</v>
      </c>
      <c r="N5003" s="76">
        <f t="shared" si="196"/>
        <v>7.2399999999999842</v>
      </c>
    </row>
    <row r="5004" spans="1:14" x14ac:dyDescent="0.25">
      <c r="A5004" s="100">
        <v>3960</v>
      </c>
      <c r="B5004" s="107">
        <v>37563</v>
      </c>
      <c r="C5004" s="121">
        <v>405.39</v>
      </c>
      <c r="D5004" s="122">
        <v>203.57</v>
      </c>
      <c r="E5004" s="122">
        <f t="shared" si="195"/>
        <v>28.195290858725762</v>
      </c>
      <c r="F5004" s="77">
        <v>3.04</v>
      </c>
      <c r="G5004" s="77" t="s">
        <v>67</v>
      </c>
      <c r="H5004" s="77" t="s">
        <v>67</v>
      </c>
      <c r="J5004" s="77">
        <f t="shared" si="194"/>
        <v>3.04</v>
      </c>
      <c r="K5004" s="103">
        <v>4.29</v>
      </c>
      <c r="L5004" s="104">
        <v>1.3</v>
      </c>
      <c r="M5004" s="105">
        <v>0</v>
      </c>
      <c r="N5004" s="76">
        <f t="shared" si="196"/>
        <v>4.29</v>
      </c>
    </row>
    <row r="5005" spans="1:14" x14ac:dyDescent="0.25">
      <c r="A5005" s="100">
        <v>3961</v>
      </c>
      <c r="B5005" s="107">
        <v>37564</v>
      </c>
      <c r="C5005" s="121">
        <v>405.53</v>
      </c>
      <c r="D5005" s="122">
        <v>204.82</v>
      </c>
      <c r="E5005" s="122">
        <f t="shared" si="195"/>
        <v>28.368421052631575</v>
      </c>
      <c r="F5005" s="77">
        <v>3.5</v>
      </c>
      <c r="G5005" s="77" t="s">
        <v>67</v>
      </c>
      <c r="H5005" s="77" t="s">
        <v>67</v>
      </c>
      <c r="J5005" s="77">
        <f t="shared" si="194"/>
        <v>3.5</v>
      </c>
      <c r="K5005" s="103">
        <v>6.81</v>
      </c>
      <c r="L5005" s="104">
        <v>1.7</v>
      </c>
      <c r="M5005" s="105">
        <v>2.9</v>
      </c>
      <c r="N5005" s="76">
        <f t="shared" si="196"/>
        <v>6.2600000000000193</v>
      </c>
    </row>
    <row r="5006" spans="1:14" x14ac:dyDescent="0.25">
      <c r="A5006" s="100">
        <v>3962</v>
      </c>
      <c r="B5006" s="107">
        <v>37565</v>
      </c>
      <c r="C5006" s="121">
        <v>405.84</v>
      </c>
      <c r="D5006" s="122">
        <v>207.58</v>
      </c>
      <c r="E5006" s="122">
        <f t="shared" si="195"/>
        <v>28.750692520775623</v>
      </c>
      <c r="F5006" s="77">
        <v>4.21</v>
      </c>
      <c r="G5006" s="77" t="s">
        <v>67</v>
      </c>
      <c r="H5006" s="77" t="s">
        <v>67</v>
      </c>
      <c r="J5006" s="77">
        <f t="shared" si="194"/>
        <v>4.21</v>
      </c>
      <c r="K5006" s="103">
        <v>10.79</v>
      </c>
      <c r="L5006" s="104">
        <v>1.75</v>
      </c>
      <c r="M5006" s="105">
        <v>57</v>
      </c>
      <c r="N5006" s="76">
        <f t="shared" si="196"/>
        <v>10.779999999999994</v>
      </c>
    </row>
    <row r="5007" spans="1:14" x14ac:dyDescent="0.25">
      <c r="A5007" s="100">
        <v>3963</v>
      </c>
      <c r="B5007" s="107">
        <v>37566</v>
      </c>
      <c r="C5007" s="121">
        <v>406.56</v>
      </c>
      <c r="D5007" s="122">
        <v>214.15</v>
      </c>
      <c r="E5007" s="122">
        <f t="shared" si="195"/>
        <v>29.6606648199446</v>
      </c>
      <c r="F5007" s="77">
        <v>5.28</v>
      </c>
      <c r="G5007" s="77" t="s">
        <v>67</v>
      </c>
      <c r="H5007" s="77" t="s">
        <v>67</v>
      </c>
      <c r="J5007" s="77">
        <f t="shared" si="194"/>
        <v>5.28</v>
      </c>
      <c r="K5007" s="103">
        <v>10.01</v>
      </c>
      <c r="L5007" s="104">
        <v>2.25</v>
      </c>
      <c r="M5007" s="105">
        <v>0</v>
      </c>
      <c r="N5007" s="76">
        <f t="shared" si="196"/>
        <v>10.009999999999991</v>
      </c>
    </row>
    <row r="5008" spans="1:14" x14ac:dyDescent="0.25">
      <c r="A5008" s="100">
        <v>3964</v>
      </c>
      <c r="B5008" s="107">
        <v>37567</v>
      </c>
      <c r="C5008" s="121">
        <v>407.07</v>
      </c>
      <c r="D5008" s="122">
        <v>218.88</v>
      </c>
      <c r="E5008" s="122">
        <f t="shared" si="195"/>
        <v>30.315789473684212</v>
      </c>
      <c r="F5008" s="77">
        <v>4.5999999999999996</v>
      </c>
      <c r="G5008" s="77" t="s">
        <v>67</v>
      </c>
      <c r="H5008" s="77" t="s">
        <v>67</v>
      </c>
      <c r="J5008" s="77">
        <f t="shared" si="194"/>
        <v>4.5999999999999996</v>
      </c>
      <c r="K5008" s="103">
        <v>10.029999999999999</v>
      </c>
      <c r="L5008" s="104">
        <v>2.06</v>
      </c>
      <c r="M5008" s="105">
        <v>1.9</v>
      </c>
      <c r="N5008" s="76">
        <f t="shared" si="196"/>
        <v>10.030000000000006</v>
      </c>
    </row>
    <row r="5009" spans="1:14" x14ac:dyDescent="0.25">
      <c r="A5009" s="100">
        <v>3965</v>
      </c>
      <c r="B5009" s="107">
        <v>37568</v>
      </c>
      <c r="C5009" s="121">
        <v>407.63</v>
      </c>
      <c r="D5009" s="122">
        <v>224.31</v>
      </c>
      <c r="E5009" s="122">
        <f t="shared" si="195"/>
        <v>31.067867036011084</v>
      </c>
      <c r="F5009" s="77">
        <v>5.2</v>
      </c>
      <c r="G5009" s="77" t="s">
        <v>67</v>
      </c>
      <c r="H5009" s="77" t="s">
        <v>67</v>
      </c>
      <c r="J5009" s="77">
        <f t="shared" si="194"/>
        <v>5.2</v>
      </c>
      <c r="K5009" s="103">
        <v>6.56</v>
      </c>
      <c r="L5009" s="104">
        <v>2.2400000000000002</v>
      </c>
      <c r="M5009" s="105">
        <v>19.3</v>
      </c>
      <c r="N5009" s="76">
        <f t="shared" si="196"/>
        <v>6.5599999999999854</v>
      </c>
    </row>
    <row r="5010" spans="1:14" x14ac:dyDescent="0.25">
      <c r="A5010" s="100">
        <v>3966</v>
      </c>
      <c r="B5010" s="107">
        <v>37569</v>
      </c>
      <c r="C5010" s="121">
        <v>407.77</v>
      </c>
      <c r="D5010" s="122">
        <v>225.67</v>
      </c>
      <c r="E5010" s="122">
        <f t="shared" si="195"/>
        <v>31.256232686980606</v>
      </c>
      <c r="F5010" s="77">
        <v>4.08</v>
      </c>
      <c r="G5010" s="77" t="s">
        <v>67</v>
      </c>
      <c r="H5010" s="77" t="s">
        <v>67</v>
      </c>
      <c r="J5010" s="77">
        <f t="shared" si="194"/>
        <v>4.08</v>
      </c>
      <c r="K5010" s="103">
        <v>6.21</v>
      </c>
      <c r="L5010" s="104">
        <v>1.85</v>
      </c>
      <c r="M5010" s="105">
        <v>7.06</v>
      </c>
      <c r="N5010" s="76">
        <f t="shared" si="196"/>
        <v>6.2100000000000239</v>
      </c>
    </row>
    <row r="5011" spans="1:14" x14ac:dyDescent="0.25">
      <c r="A5011" s="100">
        <v>3967</v>
      </c>
      <c r="B5011" s="107">
        <v>37570</v>
      </c>
      <c r="C5011" s="121">
        <v>407.99</v>
      </c>
      <c r="D5011" s="122">
        <v>227.8</v>
      </c>
      <c r="E5011" s="122">
        <f t="shared" si="195"/>
        <v>31.551246537396121</v>
      </c>
      <c r="F5011" s="77">
        <v>3.09</v>
      </c>
      <c r="G5011" s="77" t="s">
        <v>67</v>
      </c>
      <c r="H5011" s="77" t="s">
        <v>67</v>
      </c>
      <c r="J5011" s="77">
        <f t="shared" si="194"/>
        <v>3.09</v>
      </c>
      <c r="K5011" s="103">
        <v>6.29</v>
      </c>
      <c r="L5011" s="104">
        <v>1.32</v>
      </c>
      <c r="M5011" s="105">
        <v>0.8</v>
      </c>
      <c r="N5011" s="76">
        <f t="shared" si="196"/>
        <v>6.2899999999999885</v>
      </c>
    </row>
    <row r="5012" spans="1:14" x14ac:dyDescent="0.25">
      <c r="A5012" s="100">
        <v>3968</v>
      </c>
      <c r="B5012" s="107">
        <v>37571</v>
      </c>
      <c r="C5012" s="121">
        <v>408.31</v>
      </c>
      <c r="D5012" s="122">
        <v>231</v>
      </c>
      <c r="E5012" s="122">
        <f t="shared" si="195"/>
        <v>31.994459833795013</v>
      </c>
      <c r="F5012" s="77">
        <v>4.91</v>
      </c>
      <c r="G5012" s="77" t="s">
        <v>67</v>
      </c>
      <c r="H5012" s="77" t="s">
        <v>67</v>
      </c>
      <c r="J5012" s="77">
        <f t="shared" si="194"/>
        <v>4.91</v>
      </c>
      <c r="K5012" s="103">
        <v>6.61</v>
      </c>
      <c r="L5012" s="104">
        <v>2.1</v>
      </c>
      <c r="M5012" s="105">
        <v>0</v>
      </c>
      <c r="N5012" s="76">
        <f t="shared" si="196"/>
        <v>6.6099999999999888</v>
      </c>
    </row>
    <row r="5013" spans="1:14" x14ac:dyDescent="0.25">
      <c r="A5013" s="100">
        <v>3969</v>
      </c>
      <c r="B5013" s="107">
        <v>37572</v>
      </c>
      <c r="C5013" s="121">
        <v>408.48</v>
      </c>
      <c r="D5013" s="122">
        <v>232.7</v>
      </c>
      <c r="E5013" s="122">
        <f t="shared" si="195"/>
        <v>32.229916897506925</v>
      </c>
      <c r="F5013" s="77">
        <v>4.34</v>
      </c>
      <c r="G5013" s="77" t="s">
        <v>67</v>
      </c>
      <c r="H5013" s="77" t="s">
        <v>67</v>
      </c>
      <c r="J5013" s="77">
        <f t="shared" si="194"/>
        <v>4.34</v>
      </c>
      <c r="K5013" s="103">
        <v>3.64</v>
      </c>
      <c r="L5013" s="104">
        <v>1.9</v>
      </c>
      <c r="M5013" s="105">
        <v>0</v>
      </c>
      <c r="N5013" s="76">
        <f t="shared" si="196"/>
        <v>3.6400000000000112</v>
      </c>
    </row>
    <row r="5014" spans="1:14" x14ac:dyDescent="0.25">
      <c r="A5014" s="100">
        <v>3970</v>
      </c>
      <c r="B5014" s="107">
        <v>37573</v>
      </c>
      <c r="C5014" s="121">
        <v>408.41</v>
      </c>
      <c r="D5014" s="122">
        <v>232</v>
      </c>
      <c r="E5014" s="122">
        <f t="shared" si="195"/>
        <v>32.132963988919663</v>
      </c>
      <c r="F5014" s="77">
        <v>5.6</v>
      </c>
      <c r="G5014" s="77" t="s">
        <v>67</v>
      </c>
      <c r="H5014" s="77" t="s">
        <v>67</v>
      </c>
      <c r="J5014" s="77">
        <f t="shared" si="194"/>
        <v>5.6</v>
      </c>
      <c r="K5014" s="103">
        <v>3.46</v>
      </c>
      <c r="L5014" s="104">
        <v>2.21</v>
      </c>
      <c r="M5014" s="105">
        <v>0</v>
      </c>
      <c r="N5014" s="76">
        <f t="shared" si="196"/>
        <v>4.0000000000000053</v>
      </c>
    </row>
    <row r="5015" spans="1:14" x14ac:dyDescent="0.25">
      <c r="A5015" s="100">
        <v>3971</v>
      </c>
      <c r="B5015" s="107">
        <v>37574</v>
      </c>
      <c r="C5015" s="121">
        <v>408.25</v>
      </c>
      <c r="D5015" s="122">
        <v>230.4</v>
      </c>
      <c r="E5015" s="122">
        <f t="shared" si="195"/>
        <v>31.911357340720219</v>
      </c>
      <c r="F5015" s="77">
        <v>4.96</v>
      </c>
      <c r="G5015" s="77" t="s">
        <v>67</v>
      </c>
      <c r="H5015" s="77" t="s">
        <v>67</v>
      </c>
      <c r="J5015" s="77">
        <f t="shared" si="194"/>
        <v>4.96</v>
      </c>
      <c r="K5015" s="103">
        <v>2.0699999999999998</v>
      </c>
      <c r="L5015" s="104">
        <v>2.2200000000000002</v>
      </c>
      <c r="M5015" s="105">
        <v>2.4</v>
      </c>
      <c r="N5015" s="76">
        <f t="shared" si="196"/>
        <v>2.0699999999999852</v>
      </c>
    </row>
    <row r="5016" spans="1:14" x14ac:dyDescent="0.25">
      <c r="A5016" s="100">
        <v>3972</v>
      </c>
      <c r="B5016" s="107">
        <v>37575</v>
      </c>
      <c r="C5016" s="121">
        <v>407.96</v>
      </c>
      <c r="D5016" s="122">
        <v>227.51</v>
      </c>
      <c r="E5016" s="122">
        <f t="shared" si="195"/>
        <v>31.511080332409968</v>
      </c>
      <c r="F5016" s="77">
        <v>4.03</v>
      </c>
      <c r="G5016" s="77" t="s">
        <v>67</v>
      </c>
      <c r="H5016" s="77" t="s">
        <v>67</v>
      </c>
      <c r="J5016" s="77">
        <f t="shared" si="194"/>
        <v>4.03</v>
      </c>
      <c r="K5016" s="103">
        <v>1.9</v>
      </c>
      <c r="L5016" s="104">
        <v>1.86</v>
      </c>
      <c r="M5016" s="105">
        <v>2.5</v>
      </c>
      <c r="N5016" s="76">
        <f t="shared" si="196"/>
        <v>1.9000000000000048</v>
      </c>
    </row>
    <row r="5017" spans="1:14" x14ac:dyDescent="0.25">
      <c r="A5017" s="100">
        <v>3973</v>
      </c>
      <c r="B5017" s="107">
        <v>37576</v>
      </c>
      <c r="C5017" s="121">
        <v>407.74</v>
      </c>
      <c r="D5017" s="122">
        <v>225.38</v>
      </c>
      <c r="E5017" s="122">
        <f t="shared" si="195"/>
        <v>31.21606648199446</v>
      </c>
      <c r="F5017" s="77">
        <v>4.46</v>
      </c>
      <c r="G5017" s="77" t="s">
        <v>67</v>
      </c>
      <c r="H5017" s="77" t="s">
        <v>67</v>
      </c>
      <c r="J5017" s="77">
        <f t="shared" si="194"/>
        <v>4.46</v>
      </c>
      <c r="K5017" s="103">
        <v>3.39</v>
      </c>
      <c r="L5017" s="104">
        <v>2.02</v>
      </c>
      <c r="M5017" s="105">
        <v>29.7</v>
      </c>
      <c r="N5017" s="76">
        <f t="shared" si="196"/>
        <v>3.3900000000000068</v>
      </c>
    </row>
    <row r="5018" spans="1:14" x14ac:dyDescent="0.25">
      <c r="A5018" s="100">
        <v>3974</v>
      </c>
      <c r="B5018" s="107">
        <v>37577</v>
      </c>
      <c r="C5018" s="121">
        <v>407.63</v>
      </c>
      <c r="D5018" s="122">
        <v>224.31</v>
      </c>
      <c r="E5018" s="122">
        <f t="shared" si="195"/>
        <v>31.067867036011084</v>
      </c>
      <c r="F5018" s="77">
        <v>4.1900000000000004</v>
      </c>
      <c r="G5018" s="77" t="s">
        <v>67</v>
      </c>
      <c r="H5018" s="77" t="s">
        <v>67</v>
      </c>
      <c r="J5018" s="77">
        <f t="shared" ref="J5018:J5062" si="197">SUM(F5018:H5018)</f>
        <v>4.1900000000000004</v>
      </c>
      <c r="K5018" s="103">
        <v>2.64</v>
      </c>
      <c r="L5018" s="104">
        <v>1.88</v>
      </c>
      <c r="M5018" s="105">
        <v>1.4</v>
      </c>
      <c r="N5018" s="76">
        <f t="shared" si="196"/>
        <v>2.639999999999989</v>
      </c>
    </row>
    <row r="5019" spans="1:14" x14ac:dyDescent="0.25">
      <c r="A5019" s="100">
        <v>3975</v>
      </c>
      <c r="B5019" s="107">
        <v>37578</v>
      </c>
      <c r="C5019" s="121">
        <v>407.47</v>
      </c>
      <c r="D5019" s="122">
        <v>222.76</v>
      </c>
      <c r="E5019" s="122">
        <f t="shared" ref="E5019:E5062" si="198">(D5019/722)*100</f>
        <v>30.853185595567865</v>
      </c>
      <c r="F5019" s="77">
        <v>4.3600000000000003</v>
      </c>
      <c r="G5019" s="77" t="s">
        <v>67</v>
      </c>
      <c r="H5019" s="77" t="s">
        <v>67</v>
      </c>
      <c r="J5019" s="77">
        <f t="shared" si="197"/>
        <v>4.3600000000000003</v>
      </c>
      <c r="K5019" s="103">
        <v>2.3199999999999998</v>
      </c>
      <c r="L5019" s="104">
        <v>1.85</v>
      </c>
      <c r="M5019" s="105">
        <v>6.1</v>
      </c>
      <c r="N5019" s="76">
        <f t="shared" si="196"/>
        <v>2.3200000000000083</v>
      </c>
    </row>
    <row r="5020" spans="1:14" x14ac:dyDescent="0.25">
      <c r="A5020" s="100">
        <v>3976</v>
      </c>
      <c r="B5020" s="107">
        <v>37579</v>
      </c>
      <c r="C5020" s="121">
        <v>407.26</v>
      </c>
      <c r="D5020" s="122">
        <v>220.72</v>
      </c>
      <c r="E5020" s="122">
        <f t="shared" si="198"/>
        <v>30.570637119113574</v>
      </c>
      <c r="F5020" s="77">
        <v>3.06</v>
      </c>
      <c r="G5020" s="77" t="s">
        <v>67</v>
      </c>
      <c r="H5020" s="77" t="s">
        <v>67</v>
      </c>
      <c r="J5020" s="77">
        <f t="shared" si="197"/>
        <v>3.06</v>
      </c>
      <c r="K5020" s="103">
        <v>2.87</v>
      </c>
      <c r="L5020" s="104">
        <v>1.39</v>
      </c>
      <c r="M5020" s="105">
        <v>3.4</v>
      </c>
      <c r="N5020" s="76">
        <f t="shared" si="196"/>
        <v>2.8700000000000023</v>
      </c>
    </row>
    <row r="5021" spans="1:14" x14ac:dyDescent="0.25">
      <c r="A5021" s="100">
        <v>3977</v>
      </c>
      <c r="B5021" s="107">
        <v>37580</v>
      </c>
      <c r="C5021" s="121">
        <v>407.24</v>
      </c>
      <c r="D5021" s="122">
        <v>220.53</v>
      </c>
      <c r="E5021" s="122">
        <f t="shared" si="198"/>
        <v>30.544321329639889</v>
      </c>
      <c r="F5021" s="77">
        <v>5.43</v>
      </c>
      <c r="G5021" s="77" t="s">
        <v>67</v>
      </c>
      <c r="H5021" s="77" t="s">
        <v>67</v>
      </c>
      <c r="J5021" s="77">
        <f t="shared" si="197"/>
        <v>5.43</v>
      </c>
      <c r="K5021" s="103">
        <v>10.86</v>
      </c>
      <c r="L5021" s="104">
        <v>2.4</v>
      </c>
      <c r="M5021" s="105">
        <v>20</v>
      </c>
      <c r="N5021" s="76">
        <f t="shared" si="196"/>
        <v>10.860000000000007</v>
      </c>
    </row>
    <row r="5022" spans="1:14" x14ac:dyDescent="0.25">
      <c r="A5022" s="100">
        <v>3978</v>
      </c>
      <c r="B5022" s="107">
        <v>37581</v>
      </c>
      <c r="C5022" s="121">
        <v>407.8</v>
      </c>
      <c r="D5022" s="122">
        <v>225.96</v>
      </c>
      <c r="E5022" s="122">
        <f t="shared" si="198"/>
        <v>31.29639889196676</v>
      </c>
      <c r="F5022" s="77">
        <v>4.21</v>
      </c>
      <c r="G5022" s="77" t="s">
        <v>67</v>
      </c>
      <c r="H5022" s="77" t="s">
        <v>67</v>
      </c>
      <c r="J5022" s="77">
        <f t="shared" si="197"/>
        <v>4.21</v>
      </c>
      <c r="K5022" s="103">
        <v>18.02</v>
      </c>
      <c r="L5022" s="104">
        <v>1.87</v>
      </c>
      <c r="M5022" s="105">
        <v>41.8</v>
      </c>
      <c r="N5022" s="76">
        <f t="shared" si="196"/>
        <v>18.020000000000003</v>
      </c>
    </row>
    <row r="5023" spans="1:14" x14ac:dyDescent="0.25">
      <c r="A5023" s="100">
        <v>3979</v>
      </c>
      <c r="B5023" s="107">
        <v>37582</v>
      </c>
      <c r="C5023" s="121">
        <v>409.18</v>
      </c>
      <c r="D5023" s="122">
        <v>239.77</v>
      </c>
      <c r="E5023" s="122">
        <f t="shared" si="198"/>
        <v>33.209141274238227</v>
      </c>
      <c r="F5023" s="77">
        <v>2.65</v>
      </c>
      <c r="G5023" s="77" t="s">
        <v>67</v>
      </c>
      <c r="H5023" s="77" t="s">
        <v>67</v>
      </c>
      <c r="J5023" s="77">
        <f t="shared" si="197"/>
        <v>2.65</v>
      </c>
      <c r="K5023" s="103">
        <v>27.48</v>
      </c>
      <c r="L5023" s="104">
        <v>1.22</v>
      </c>
      <c r="M5023" s="105">
        <v>38.299999999999997</v>
      </c>
      <c r="N5023" s="76">
        <f t="shared" si="196"/>
        <v>27.480000000000011</v>
      </c>
    </row>
    <row r="5024" spans="1:14" x14ac:dyDescent="0.25">
      <c r="A5024" s="100">
        <v>3980</v>
      </c>
      <c r="B5024" s="107">
        <v>37583</v>
      </c>
      <c r="C5024" s="121">
        <v>411.5</v>
      </c>
      <c r="D5024" s="122">
        <v>264.60000000000002</v>
      </c>
      <c r="E5024" s="122">
        <f t="shared" si="198"/>
        <v>36.64819944598338</v>
      </c>
      <c r="F5024" s="77">
        <v>3.01</v>
      </c>
      <c r="G5024" s="77" t="s">
        <v>67</v>
      </c>
      <c r="H5024" s="77" t="s">
        <v>67</v>
      </c>
      <c r="J5024" s="77">
        <f t="shared" si="197"/>
        <v>3.01</v>
      </c>
      <c r="K5024" s="103">
        <v>23.11</v>
      </c>
      <c r="L5024" s="104">
        <v>1.38</v>
      </c>
      <c r="M5024" s="105" t="s">
        <v>67</v>
      </c>
      <c r="N5024" s="76">
        <f t="shared" si="196"/>
        <v>23.109999999999964</v>
      </c>
    </row>
    <row r="5025" spans="1:14" x14ac:dyDescent="0.25">
      <c r="A5025" s="100">
        <v>3981</v>
      </c>
      <c r="B5025" s="107">
        <v>37584</v>
      </c>
      <c r="C5025" s="121">
        <v>413.25</v>
      </c>
      <c r="D5025" s="122">
        <v>284.7</v>
      </c>
      <c r="E5025" s="122">
        <f t="shared" si="198"/>
        <v>39.43213296398892</v>
      </c>
      <c r="F5025" s="77">
        <v>4.3600000000000003</v>
      </c>
      <c r="G5025" s="77" t="s">
        <v>67</v>
      </c>
      <c r="H5025" s="77" t="s">
        <v>67</v>
      </c>
      <c r="J5025" s="77">
        <f t="shared" si="197"/>
        <v>4.3600000000000003</v>
      </c>
      <c r="K5025" s="103">
        <v>11.8</v>
      </c>
      <c r="L5025" s="104">
        <v>1.71</v>
      </c>
      <c r="M5025" s="105" t="s">
        <v>67</v>
      </c>
      <c r="N5025" s="76">
        <f t="shared" si="196"/>
        <v>11.799999999999997</v>
      </c>
    </row>
    <row r="5026" spans="1:14" x14ac:dyDescent="0.25">
      <c r="A5026" s="100">
        <v>3982</v>
      </c>
      <c r="B5026" s="107">
        <v>37585</v>
      </c>
      <c r="C5026" s="121">
        <v>413.87</v>
      </c>
      <c r="D5026" s="122">
        <v>292.14</v>
      </c>
      <c r="E5026" s="122">
        <f t="shared" si="198"/>
        <v>40.46260387811634</v>
      </c>
      <c r="F5026" s="77">
        <v>4.87</v>
      </c>
      <c r="G5026" s="77" t="s">
        <v>67</v>
      </c>
      <c r="H5026" s="77" t="s">
        <v>67</v>
      </c>
      <c r="J5026" s="77">
        <f t="shared" si="197"/>
        <v>4.87</v>
      </c>
      <c r="K5026" s="103">
        <v>7.3</v>
      </c>
      <c r="L5026" s="104">
        <v>2.2599999999999998</v>
      </c>
      <c r="M5026" s="105" t="s">
        <v>67</v>
      </c>
      <c r="N5026" s="76">
        <f t="shared" si="196"/>
        <v>7.3000000000000069</v>
      </c>
    </row>
    <row r="5027" spans="1:14" x14ac:dyDescent="0.25">
      <c r="A5027" s="100">
        <v>3983</v>
      </c>
      <c r="B5027" s="107">
        <v>37586</v>
      </c>
      <c r="C5027" s="121">
        <v>414.07</v>
      </c>
      <c r="D5027" s="122">
        <v>294.57</v>
      </c>
      <c r="E5027" s="122">
        <f t="shared" si="198"/>
        <v>40.79916897506925</v>
      </c>
      <c r="F5027" s="77">
        <v>4.43</v>
      </c>
      <c r="G5027" s="77" t="s">
        <v>67</v>
      </c>
      <c r="H5027" s="77" t="s">
        <v>67</v>
      </c>
      <c r="J5027" s="77">
        <f t="shared" si="197"/>
        <v>4.43</v>
      </c>
      <c r="K5027" s="103">
        <v>7.53</v>
      </c>
      <c r="L5027" s="104">
        <v>1.97</v>
      </c>
      <c r="M5027" s="105" t="s">
        <v>67</v>
      </c>
      <c r="N5027" s="76">
        <f t="shared" si="196"/>
        <v>7.5300000000000225</v>
      </c>
    </row>
    <row r="5028" spans="1:14" x14ac:dyDescent="0.25">
      <c r="A5028" s="100">
        <v>3984</v>
      </c>
      <c r="B5028" s="107">
        <v>37587</v>
      </c>
      <c r="C5028" s="121">
        <v>414.32</v>
      </c>
      <c r="D5028" s="122">
        <v>297.67</v>
      </c>
      <c r="E5028" s="122">
        <f t="shared" si="198"/>
        <v>41.22853185595568</v>
      </c>
      <c r="F5028" s="77">
        <v>4.12</v>
      </c>
      <c r="G5028" s="77" t="s">
        <v>67</v>
      </c>
      <c r="H5028" s="77" t="s">
        <v>67</v>
      </c>
      <c r="J5028" s="77">
        <f t="shared" si="197"/>
        <v>4.12</v>
      </c>
      <c r="K5028" s="103">
        <v>6.6</v>
      </c>
      <c r="L5028" s="104">
        <v>1.9</v>
      </c>
      <c r="M5028" s="105" t="s">
        <v>67</v>
      </c>
      <c r="N5028" s="76">
        <f t="shared" si="196"/>
        <v>6.5999999999999615</v>
      </c>
    </row>
    <row r="5029" spans="1:14" x14ac:dyDescent="0.25">
      <c r="A5029" s="100">
        <v>3985</v>
      </c>
      <c r="B5029" s="107">
        <v>37588</v>
      </c>
      <c r="C5029" s="121">
        <v>414.52</v>
      </c>
      <c r="D5029" s="122">
        <v>300.14999999999998</v>
      </c>
      <c r="E5029" s="122">
        <f t="shared" si="198"/>
        <v>41.572022160664815</v>
      </c>
      <c r="F5029" s="77">
        <v>4.5</v>
      </c>
      <c r="G5029" s="77" t="s">
        <v>67</v>
      </c>
      <c r="H5029" s="77" t="s">
        <v>67</v>
      </c>
      <c r="J5029" s="77">
        <f t="shared" si="197"/>
        <v>4.5</v>
      </c>
      <c r="K5029" s="103">
        <v>7.6</v>
      </c>
      <c r="L5029" s="104">
        <v>2.08</v>
      </c>
      <c r="M5029" s="105" t="s">
        <v>67</v>
      </c>
      <c r="N5029" s="76">
        <f t="shared" si="196"/>
        <v>7.6000000000000227</v>
      </c>
    </row>
    <row r="5030" spans="1:14" x14ac:dyDescent="0.25">
      <c r="A5030" s="100">
        <v>3986</v>
      </c>
      <c r="B5030" s="107">
        <v>37589</v>
      </c>
      <c r="C5030" s="121">
        <v>414.77</v>
      </c>
      <c r="D5030" s="122">
        <v>303.25</v>
      </c>
      <c r="E5030" s="122">
        <f t="shared" si="198"/>
        <v>42.001385041551245</v>
      </c>
      <c r="F5030" s="77">
        <v>4.7</v>
      </c>
      <c r="G5030" s="77" t="s">
        <v>67</v>
      </c>
      <c r="H5030" s="77" t="s">
        <v>67</v>
      </c>
      <c r="J5030" s="77">
        <f t="shared" si="197"/>
        <v>4.7</v>
      </c>
      <c r="K5030" s="103">
        <v>3.83</v>
      </c>
      <c r="L5030" s="104">
        <v>2.1800000000000002</v>
      </c>
      <c r="M5030" s="105" t="s">
        <v>67</v>
      </c>
      <c r="N5030" s="76">
        <f t="shared" si="196"/>
        <v>3.8299999999999956</v>
      </c>
    </row>
    <row r="5031" spans="1:14" x14ac:dyDescent="0.25">
      <c r="A5031" s="100">
        <v>3987</v>
      </c>
      <c r="B5031" s="107">
        <v>37590</v>
      </c>
      <c r="C5031" s="121">
        <v>414.7</v>
      </c>
      <c r="D5031" s="122">
        <v>302.38</v>
      </c>
      <c r="E5031" s="122">
        <f t="shared" si="198"/>
        <v>41.880886426592795</v>
      </c>
      <c r="F5031" s="77">
        <v>4.2</v>
      </c>
      <c r="G5031" s="77" t="s">
        <v>67</v>
      </c>
      <c r="H5031" s="77" t="s">
        <v>67</v>
      </c>
      <c r="J5031" s="77">
        <f t="shared" si="197"/>
        <v>4.2</v>
      </c>
      <c r="K5031" s="103">
        <v>2.34</v>
      </c>
      <c r="L5031" s="104">
        <v>1.94</v>
      </c>
      <c r="M5031" s="105" t="s">
        <v>67</v>
      </c>
      <c r="N5031" s="76">
        <f t="shared" si="196"/>
        <v>2.3399999999999865</v>
      </c>
    </row>
    <row r="5032" spans="1:14" x14ac:dyDescent="0.25">
      <c r="A5032" s="100">
        <v>3988</v>
      </c>
      <c r="B5032" s="107">
        <v>37591</v>
      </c>
      <c r="C5032" s="121">
        <v>414.55</v>
      </c>
      <c r="D5032" s="122">
        <v>300.52</v>
      </c>
      <c r="E5032" s="122">
        <f t="shared" si="198"/>
        <v>41.62326869806094</v>
      </c>
      <c r="F5032" s="77">
        <v>3.7</v>
      </c>
      <c r="G5032" s="77" t="s">
        <v>67</v>
      </c>
      <c r="H5032" s="77" t="s">
        <v>67</v>
      </c>
      <c r="J5032" s="77">
        <f t="shared" si="197"/>
        <v>3.7</v>
      </c>
      <c r="K5032" s="103">
        <v>2.96</v>
      </c>
      <c r="L5032" s="104">
        <v>1.72</v>
      </c>
      <c r="M5032" s="105" t="s">
        <v>67</v>
      </c>
      <c r="N5032" s="76">
        <f t="shared" si="196"/>
        <v>2.9599999999999911</v>
      </c>
    </row>
    <row r="5033" spans="1:14" x14ac:dyDescent="0.25">
      <c r="A5033" s="100">
        <v>3989</v>
      </c>
      <c r="B5033" s="107">
        <v>37592</v>
      </c>
      <c r="C5033" s="121">
        <v>414.49</v>
      </c>
      <c r="D5033" s="122">
        <v>299.77999999999997</v>
      </c>
      <c r="E5033" s="122">
        <f t="shared" si="198"/>
        <v>41.520775623268698</v>
      </c>
      <c r="F5033" s="77">
        <v>4.9800000000000004</v>
      </c>
      <c r="G5033" s="77" t="s">
        <v>67</v>
      </c>
      <c r="H5033" s="77" t="s">
        <v>67</v>
      </c>
      <c r="J5033" s="77">
        <f t="shared" si="197"/>
        <v>4.9800000000000004</v>
      </c>
      <c r="K5033" s="103">
        <v>0.76</v>
      </c>
      <c r="L5033" s="104">
        <v>2.23</v>
      </c>
      <c r="M5033" s="105" t="s">
        <v>67</v>
      </c>
      <c r="N5033" s="76">
        <f t="shared" si="196"/>
        <v>0.76000000000002998</v>
      </c>
    </row>
    <row r="5034" spans="1:14" x14ac:dyDescent="0.25">
      <c r="A5034" s="100">
        <v>3990</v>
      </c>
      <c r="B5034" s="107">
        <v>37593</v>
      </c>
      <c r="C5034" s="121">
        <v>414.15</v>
      </c>
      <c r="D5034" s="122">
        <v>295.56</v>
      </c>
      <c r="E5034" s="122">
        <f t="shared" si="198"/>
        <v>40.936288088642655</v>
      </c>
      <c r="F5034" s="77">
        <v>4.4400000000000004</v>
      </c>
      <c r="G5034" s="77" t="s">
        <v>67</v>
      </c>
      <c r="H5034" s="77" t="s">
        <v>67</v>
      </c>
      <c r="J5034" s="77">
        <f t="shared" si="197"/>
        <v>4.4400000000000004</v>
      </c>
      <c r="K5034" s="103">
        <v>1.98</v>
      </c>
      <c r="L5034" s="104">
        <v>1.95</v>
      </c>
      <c r="M5034" s="105">
        <v>1.1000000000000001</v>
      </c>
      <c r="N5034" s="76">
        <f t="shared" si="196"/>
        <v>1.9800000000000209</v>
      </c>
    </row>
    <row r="5035" spans="1:14" x14ac:dyDescent="0.25">
      <c r="A5035" s="100">
        <v>3991</v>
      </c>
      <c r="B5035" s="107">
        <v>37594</v>
      </c>
      <c r="C5035" s="121">
        <v>413.95</v>
      </c>
      <c r="D5035" s="122">
        <v>293.10000000000002</v>
      </c>
      <c r="E5035" s="122">
        <f t="shared" si="198"/>
        <v>40.595567867036017</v>
      </c>
      <c r="F5035" s="77">
        <v>4.46</v>
      </c>
      <c r="G5035" s="77" t="s">
        <v>67</v>
      </c>
      <c r="H5035" s="77" t="s">
        <v>67</v>
      </c>
      <c r="J5035" s="77">
        <f t="shared" si="197"/>
        <v>4.46</v>
      </c>
      <c r="K5035" s="103">
        <v>2.1800000000000002</v>
      </c>
      <c r="L5035" s="104">
        <v>2.11</v>
      </c>
      <c r="M5035" s="105">
        <v>5.3</v>
      </c>
      <c r="N5035" s="76">
        <f t="shared" si="196"/>
        <v>2.1799999999999704</v>
      </c>
    </row>
    <row r="5036" spans="1:14" x14ac:dyDescent="0.25">
      <c r="A5036" s="100">
        <v>3992</v>
      </c>
      <c r="B5036" s="107">
        <v>37595</v>
      </c>
      <c r="C5036" s="121">
        <v>413.76</v>
      </c>
      <c r="D5036" s="122">
        <v>290.82</v>
      </c>
      <c r="E5036" s="122">
        <f t="shared" si="198"/>
        <v>40.279778393351798</v>
      </c>
      <c r="F5036" s="77">
        <v>4.0999999999999996</v>
      </c>
      <c r="G5036" s="77" t="s">
        <v>67</v>
      </c>
      <c r="H5036" s="77" t="s">
        <v>67</v>
      </c>
      <c r="J5036" s="77">
        <f t="shared" si="197"/>
        <v>4.0999999999999996</v>
      </c>
      <c r="K5036" s="103">
        <v>5.9</v>
      </c>
      <c r="L5036" s="104">
        <v>1.9</v>
      </c>
      <c r="M5036" s="105">
        <v>5.7</v>
      </c>
      <c r="N5036" s="76">
        <f t="shared" si="196"/>
        <v>5.900000000000011</v>
      </c>
    </row>
    <row r="5037" spans="1:14" x14ac:dyDescent="0.25">
      <c r="A5037" s="100">
        <v>3993</v>
      </c>
      <c r="B5037" s="107">
        <v>37596</v>
      </c>
      <c r="C5037" s="121">
        <v>413.91</v>
      </c>
      <c r="D5037" s="122">
        <v>292.62</v>
      </c>
      <c r="E5037" s="122">
        <f t="shared" si="198"/>
        <v>40.529085872576175</v>
      </c>
      <c r="F5037" s="77">
        <v>4</v>
      </c>
      <c r="G5037" s="77" t="s">
        <v>67</v>
      </c>
      <c r="H5037" s="77" t="s">
        <v>67</v>
      </c>
      <c r="J5037" s="77">
        <f t="shared" si="197"/>
        <v>4</v>
      </c>
      <c r="K5037" s="103">
        <v>1.84</v>
      </c>
      <c r="L5037" s="104">
        <v>1.84</v>
      </c>
      <c r="M5037" s="105">
        <v>1</v>
      </c>
      <c r="N5037" s="76">
        <f t="shared" si="196"/>
        <v>1.839999999999975</v>
      </c>
    </row>
    <row r="5038" spans="1:14" x14ac:dyDescent="0.25">
      <c r="A5038" s="100">
        <v>3994</v>
      </c>
      <c r="B5038" s="107">
        <v>37597</v>
      </c>
      <c r="C5038" s="121">
        <v>413.73</v>
      </c>
      <c r="D5038" s="122">
        <v>290.45999999999998</v>
      </c>
      <c r="E5038" s="122">
        <f t="shared" si="198"/>
        <v>40.229916897506925</v>
      </c>
      <c r="F5038" s="77">
        <v>4.17</v>
      </c>
      <c r="G5038" s="77" t="s">
        <v>67</v>
      </c>
      <c r="H5038" s="77" t="s">
        <v>67</v>
      </c>
      <c r="J5038" s="77">
        <f t="shared" si="197"/>
        <v>4.17</v>
      </c>
      <c r="K5038" s="103">
        <v>5.01</v>
      </c>
      <c r="L5038" s="104">
        <v>1.95</v>
      </c>
      <c r="M5038" s="105">
        <v>5.2</v>
      </c>
      <c r="N5038" s="76">
        <f t="shared" si="196"/>
        <v>5.0100000000000318</v>
      </c>
    </row>
    <row r="5039" spans="1:14" x14ac:dyDescent="0.25">
      <c r="A5039" s="100">
        <v>3995</v>
      </c>
      <c r="B5039" s="107">
        <v>37598</v>
      </c>
      <c r="C5039" s="121">
        <v>413.8</v>
      </c>
      <c r="D5039" s="122">
        <v>291.3</v>
      </c>
      <c r="E5039" s="122">
        <f t="shared" si="198"/>
        <v>40.346260387811633</v>
      </c>
      <c r="F5039" s="77">
        <v>4.6900000000000004</v>
      </c>
      <c r="G5039" s="77" t="s">
        <v>67</v>
      </c>
      <c r="H5039" s="77" t="s">
        <v>67</v>
      </c>
      <c r="J5039" s="77">
        <f t="shared" si="197"/>
        <v>4.6900000000000004</v>
      </c>
      <c r="K5039" s="103">
        <v>3.61</v>
      </c>
      <c r="L5039" s="104">
        <v>2.2599999999999998</v>
      </c>
      <c r="M5039" s="105">
        <v>20</v>
      </c>
      <c r="N5039" s="76">
        <f t="shared" si="196"/>
        <v>3.6100000000000163</v>
      </c>
    </row>
    <row r="5040" spans="1:14" x14ac:dyDescent="0.25">
      <c r="A5040" s="100">
        <v>3996</v>
      </c>
      <c r="B5040" s="107">
        <v>37599</v>
      </c>
      <c r="C5040" s="121">
        <v>413.71</v>
      </c>
      <c r="D5040" s="122">
        <v>290.22000000000003</v>
      </c>
      <c r="E5040" s="122">
        <f t="shared" si="198"/>
        <v>40.196675900277015</v>
      </c>
      <c r="F5040" s="77">
        <v>4.58</v>
      </c>
      <c r="G5040" s="77" t="s">
        <v>67</v>
      </c>
      <c r="H5040" s="77" t="s">
        <v>67</v>
      </c>
      <c r="J5040" s="77">
        <f t="shared" si="197"/>
        <v>4.58</v>
      </c>
      <c r="K5040" s="103">
        <v>8.06</v>
      </c>
      <c r="L5040" s="104">
        <v>2.1</v>
      </c>
      <c r="M5040" s="105">
        <v>9.6</v>
      </c>
      <c r="N5040" s="76">
        <f t="shared" si="196"/>
        <v>8.0599999999999614</v>
      </c>
    </row>
    <row r="5041" spans="1:14" x14ac:dyDescent="0.25">
      <c r="A5041" s="100">
        <v>3997</v>
      </c>
      <c r="B5041" s="107">
        <v>37600</v>
      </c>
      <c r="C5041" s="121">
        <v>414</v>
      </c>
      <c r="D5041" s="122">
        <v>293.7</v>
      </c>
      <c r="E5041" s="122">
        <f t="shared" si="198"/>
        <v>40.6786703601108</v>
      </c>
      <c r="F5041" s="77">
        <v>4.1500000000000004</v>
      </c>
      <c r="G5041" s="77" t="s">
        <v>67</v>
      </c>
      <c r="H5041" s="77" t="s">
        <v>67</v>
      </c>
      <c r="J5041" s="77">
        <f t="shared" si="197"/>
        <v>4.1500000000000004</v>
      </c>
      <c r="K5041" s="103">
        <v>5.76</v>
      </c>
      <c r="L5041" s="104">
        <v>1.87</v>
      </c>
      <c r="M5041" s="105">
        <v>9</v>
      </c>
      <c r="N5041" s="76">
        <f t="shared" si="196"/>
        <v>5.760000000000014</v>
      </c>
    </row>
    <row r="5042" spans="1:14" x14ac:dyDescent="0.25">
      <c r="A5042" s="100">
        <v>3998</v>
      </c>
      <c r="B5042" s="107">
        <v>37601</v>
      </c>
      <c r="C5042" s="121">
        <v>414.13</v>
      </c>
      <c r="D5042" s="122">
        <v>295.31</v>
      </c>
      <c r="E5042" s="122">
        <f t="shared" si="198"/>
        <v>40.9016620498615</v>
      </c>
      <c r="F5042" s="77">
        <v>3.71</v>
      </c>
      <c r="G5042" s="77" t="s">
        <v>67</v>
      </c>
      <c r="H5042" s="77" t="s">
        <v>67</v>
      </c>
      <c r="J5042" s="77">
        <f t="shared" si="197"/>
        <v>3.71</v>
      </c>
      <c r="K5042" s="103">
        <v>8.0399999999999991</v>
      </c>
      <c r="L5042" s="104">
        <v>1.71</v>
      </c>
      <c r="M5042" s="105">
        <v>15</v>
      </c>
      <c r="N5042" s="76">
        <f t="shared" si="196"/>
        <v>4.039999999999984</v>
      </c>
    </row>
    <row r="5043" spans="1:14" x14ac:dyDescent="0.25">
      <c r="A5043" s="100">
        <v>3999</v>
      </c>
      <c r="B5043" s="107">
        <v>37602</v>
      </c>
      <c r="C5043" s="121">
        <v>414.48</v>
      </c>
      <c r="D5043" s="122">
        <v>295.64</v>
      </c>
      <c r="E5043" s="122">
        <f t="shared" si="198"/>
        <v>40.94736842105263</v>
      </c>
      <c r="F5043" s="77">
        <v>3.64</v>
      </c>
      <c r="G5043" s="77" t="s">
        <v>67</v>
      </c>
      <c r="H5043" s="77" t="s">
        <v>67</v>
      </c>
      <c r="J5043" s="77">
        <f t="shared" si="197"/>
        <v>3.64</v>
      </c>
      <c r="K5043" s="103">
        <v>6</v>
      </c>
      <c r="L5043" s="104">
        <v>1.71</v>
      </c>
      <c r="M5043" s="105">
        <v>10</v>
      </c>
      <c r="N5043" s="76">
        <f t="shared" si="196"/>
        <v>10.010000000000005</v>
      </c>
    </row>
    <row r="5044" spans="1:14" x14ac:dyDescent="0.25">
      <c r="A5044" s="100">
        <v>4000</v>
      </c>
      <c r="B5044" s="107">
        <v>37603</v>
      </c>
      <c r="C5044" s="121">
        <v>414.67</v>
      </c>
      <c r="D5044" s="122">
        <v>302.01</v>
      </c>
      <c r="E5044" s="122">
        <f t="shared" si="198"/>
        <v>41.82963988919667</v>
      </c>
      <c r="F5044" s="77">
        <v>3.67</v>
      </c>
      <c r="G5044" s="77" t="s">
        <v>67</v>
      </c>
      <c r="H5044" s="77" t="s">
        <v>67</v>
      </c>
      <c r="J5044" s="77">
        <f t="shared" si="197"/>
        <v>3.67</v>
      </c>
      <c r="K5044" s="103">
        <v>6.89</v>
      </c>
      <c r="L5044" s="104">
        <v>1.75</v>
      </c>
      <c r="M5044" s="105">
        <v>6</v>
      </c>
      <c r="N5044" s="76">
        <f t="shared" si="196"/>
        <v>6.8900000000000272</v>
      </c>
    </row>
    <row r="5045" spans="1:14" x14ac:dyDescent="0.25">
      <c r="A5045" s="100">
        <v>4001</v>
      </c>
      <c r="B5045" s="107">
        <v>37604</v>
      </c>
      <c r="C5045" s="121">
        <v>414.93</v>
      </c>
      <c r="D5045" s="122">
        <v>305.23</v>
      </c>
      <c r="E5045" s="122">
        <f t="shared" si="198"/>
        <v>42.275623268698062</v>
      </c>
      <c r="F5045" s="77">
        <v>3.4</v>
      </c>
      <c r="G5045" s="77" t="s">
        <v>67</v>
      </c>
      <c r="H5045" s="77" t="s">
        <v>67</v>
      </c>
      <c r="J5045" s="77">
        <f t="shared" si="197"/>
        <v>3.4</v>
      </c>
      <c r="K5045" s="103">
        <v>5.94</v>
      </c>
      <c r="L5045" s="104">
        <v>1.58</v>
      </c>
      <c r="M5045" s="105">
        <v>7</v>
      </c>
      <c r="N5045" s="76">
        <f t="shared" si="196"/>
        <v>5.9499999999999549</v>
      </c>
    </row>
    <row r="5046" spans="1:14" x14ac:dyDescent="0.25">
      <c r="A5046" s="100">
        <v>4002</v>
      </c>
      <c r="B5046" s="107">
        <v>37605</v>
      </c>
      <c r="C5046" s="121">
        <v>415.13</v>
      </c>
      <c r="D5046" s="122">
        <v>307.77999999999997</v>
      </c>
      <c r="E5046" s="122">
        <f t="shared" si="198"/>
        <v>42.628808864265928</v>
      </c>
      <c r="F5046" s="77">
        <v>3.3</v>
      </c>
      <c r="G5046" s="77" t="s">
        <v>67</v>
      </c>
      <c r="H5046" s="77" t="s">
        <v>67</v>
      </c>
      <c r="J5046" s="77">
        <f t="shared" si="197"/>
        <v>3.3</v>
      </c>
      <c r="K5046" s="103">
        <v>6.01</v>
      </c>
      <c r="L5046" s="104">
        <v>1.51</v>
      </c>
      <c r="M5046" s="105">
        <v>23</v>
      </c>
      <c r="N5046" s="76">
        <f t="shared" si="196"/>
        <v>6.0100000000000362</v>
      </c>
    </row>
    <row r="5047" spans="1:14" x14ac:dyDescent="0.25">
      <c r="A5047" s="100">
        <v>4003</v>
      </c>
      <c r="B5047" s="107">
        <v>37606</v>
      </c>
      <c r="C5047" s="121">
        <v>415.34</v>
      </c>
      <c r="D5047" s="122">
        <v>310.49</v>
      </c>
      <c r="E5047" s="122">
        <f t="shared" si="198"/>
        <v>43.004155124653742</v>
      </c>
      <c r="F5047" s="77">
        <v>3.56</v>
      </c>
      <c r="G5047" s="77" t="s">
        <v>67</v>
      </c>
      <c r="H5047" s="77" t="s">
        <v>67</v>
      </c>
      <c r="J5047" s="77">
        <f t="shared" si="197"/>
        <v>3.56</v>
      </c>
      <c r="K5047" s="103">
        <v>12.21</v>
      </c>
      <c r="L5047" s="104">
        <v>1.65</v>
      </c>
      <c r="M5047" s="105">
        <v>26</v>
      </c>
      <c r="N5047" s="76">
        <f t="shared" si="196"/>
        <v>12.199999999999987</v>
      </c>
    </row>
    <row r="5048" spans="1:14" x14ac:dyDescent="0.25">
      <c r="A5048" s="100">
        <v>4004</v>
      </c>
      <c r="B5048" s="107">
        <v>37607</v>
      </c>
      <c r="C5048" s="121">
        <v>416.01</v>
      </c>
      <c r="D5048" s="122">
        <v>319.13</v>
      </c>
      <c r="E5048" s="122">
        <f t="shared" si="198"/>
        <v>44.20083102493075</v>
      </c>
      <c r="F5048" s="77">
        <v>2.16</v>
      </c>
      <c r="G5048" s="77" t="s">
        <v>67</v>
      </c>
      <c r="H5048" s="77" t="s">
        <v>67</v>
      </c>
      <c r="J5048" s="77">
        <f t="shared" si="197"/>
        <v>2.16</v>
      </c>
      <c r="K5048" s="103">
        <v>10.34</v>
      </c>
      <c r="L5048" s="104">
        <v>1</v>
      </c>
      <c r="M5048" s="105">
        <v>4</v>
      </c>
      <c r="N5048" s="76">
        <f t="shared" si="196"/>
        <v>10.349999999999998</v>
      </c>
    </row>
    <row r="5049" spans="1:14" x14ac:dyDescent="0.25">
      <c r="A5049" s="100">
        <v>4005</v>
      </c>
      <c r="B5049" s="107">
        <v>37608</v>
      </c>
      <c r="C5049" s="121">
        <v>416.63</v>
      </c>
      <c r="D5049" s="122">
        <v>327.32</v>
      </c>
      <c r="E5049" s="122">
        <f t="shared" si="198"/>
        <v>45.335180055401665</v>
      </c>
      <c r="F5049" s="77">
        <v>2.5499999999999998</v>
      </c>
      <c r="G5049" s="77" t="s">
        <v>67</v>
      </c>
      <c r="H5049" s="77" t="s">
        <v>67</v>
      </c>
      <c r="J5049" s="77">
        <f t="shared" si="197"/>
        <v>2.5499999999999998</v>
      </c>
      <c r="K5049" s="103">
        <v>10.88</v>
      </c>
      <c r="L5049" s="104">
        <v>1.22</v>
      </c>
      <c r="M5049" s="105">
        <v>38</v>
      </c>
      <c r="N5049" s="76">
        <f t="shared" si="196"/>
        <v>10.879999999999985</v>
      </c>
    </row>
    <row r="5050" spans="1:14" x14ac:dyDescent="0.25">
      <c r="A5050" s="100">
        <v>4006</v>
      </c>
      <c r="B5050" s="107">
        <v>37609</v>
      </c>
      <c r="C5050" s="121">
        <v>417.25</v>
      </c>
      <c r="D5050" s="122">
        <v>335.65</v>
      </c>
      <c r="E5050" s="122">
        <f t="shared" si="198"/>
        <v>46.488919667590025</v>
      </c>
      <c r="F5050" s="77">
        <v>1.78</v>
      </c>
      <c r="G5050" s="77" t="s">
        <v>67</v>
      </c>
      <c r="H5050" s="77" t="s">
        <v>67</v>
      </c>
      <c r="J5050" s="77">
        <f t="shared" si="197"/>
        <v>1.78</v>
      </c>
      <c r="K5050" s="103">
        <v>13.25</v>
      </c>
      <c r="L5050" s="104">
        <v>0.69</v>
      </c>
      <c r="M5050" s="105">
        <v>4</v>
      </c>
      <c r="N5050" s="76">
        <f t="shared" si="196"/>
        <v>13.260000000000018</v>
      </c>
    </row>
    <row r="5051" spans="1:14" x14ac:dyDescent="0.25">
      <c r="A5051" s="100">
        <v>4007</v>
      </c>
      <c r="B5051" s="107">
        <v>37610</v>
      </c>
      <c r="C5051" s="121">
        <v>418.08</v>
      </c>
      <c r="D5051" s="122">
        <v>347.13</v>
      </c>
      <c r="E5051" s="122">
        <f t="shared" si="198"/>
        <v>48.078947368421055</v>
      </c>
      <c r="F5051" s="77">
        <v>3.1</v>
      </c>
      <c r="G5051" s="77" t="s">
        <v>67</v>
      </c>
      <c r="H5051" s="77" t="s">
        <v>67</v>
      </c>
      <c r="J5051" s="77">
        <f t="shared" si="197"/>
        <v>3.1</v>
      </c>
      <c r="K5051" s="103">
        <v>8.2799999999999994</v>
      </c>
      <c r="L5051" s="104">
        <v>1.41</v>
      </c>
      <c r="M5051" s="105">
        <v>2</v>
      </c>
      <c r="N5051" s="76">
        <f t="shared" si="196"/>
        <v>8.2700000000000156</v>
      </c>
    </row>
    <row r="5052" spans="1:14" x14ac:dyDescent="0.25">
      <c r="A5052" s="100">
        <v>4008</v>
      </c>
      <c r="B5052" s="107">
        <v>37611</v>
      </c>
      <c r="C5052" s="121">
        <v>418.45</v>
      </c>
      <c r="D5052" s="122">
        <v>352.3</v>
      </c>
      <c r="E5052" s="122">
        <f t="shared" si="198"/>
        <v>48.795013850415515</v>
      </c>
      <c r="F5052" s="77">
        <v>2.5</v>
      </c>
      <c r="G5052" s="77" t="s">
        <v>67</v>
      </c>
      <c r="H5052" s="77" t="s">
        <v>67</v>
      </c>
      <c r="J5052" s="77">
        <f t="shared" si="197"/>
        <v>2.5</v>
      </c>
      <c r="K5052" s="103">
        <v>6.15</v>
      </c>
      <c r="L5052" s="104">
        <v>1.32</v>
      </c>
      <c r="M5052" s="105">
        <v>1.3</v>
      </c>
      <c r="N5052" s="76">
        <f t="shared" si="196"/>
        <v>6.1499999999999773</v>
      </c>
    </row>
    <row r="5053" spans="1:14" x14ac:dyDescent="0.25">
      <c r="A5053" s="100">
        <v>4009</v>
      </c>
      <c r="B5053" s="107">
        <v>37612</v>
      </c>
      <c r="C5053" s="121">
        <v>418.71</v>
      </c>
      <c r="D5053" s="122">
        <v>355.95</v>
      </c>
      <c r="E5053" s="122">
        <f t="shared" si="198"/>
        <v>49.300554016620495</v>
      </c>
      <c r="F5053" s="77">
        <v>1.68</v>
      </c>
      <c r="G5053" s="77" t="s">
        <v>67</v>
      </c>
      <c r="H5053" s="77" t="s">
        <v>67</v>
      </c>
      <c r="J5053" s="77">
        <f t="shared" si="197"/>
        <v>1.68</v>
      </c>
      <c r="K5053" s="103">
        <v>4.01</v>
      </c>
      <c r="L5053" s="104">
        <v>0.79</v>
      </c>
      <c r="M5053" s="105">
        <v>0.8</v>
      </c>
      <c r="N5053" s="76">
        <f t="shared" si="196"/>
        <v>4.0099999999999838</v>
      </c>
    </row>
    <row r="5054" spans="1:14" x14ac:dyDescent="0.25">
      <c r="A5054" s="100">
        <v>4010</v>
      </c>
      <c r="B5054" s="107">
        <v>37613</v>
      </c>
      <c r="C5054" s="121">
        <v>418.87</v>
      </c>
      <c r="D5054" s="122">
        <v>358.28</v>
      </c>
      <c r="E5054" s="122">
        <f t="shared" si="198"/>
        <v>49.62326869806094</v>
      </c>
      <c r="F5054" s="77">
        <v>2.68</v>
      </c>
      <c r="G5054" s="77" t="s">
        <v>67</v>
      </c>
      <c r="H5054" s="77" t="s">
        <v>67</v>
      </c>
      <c r="J5054" s="77">
        <f t="shared" si="197"/>
        <v>2.68</v>
      </c>
      <c r="K5054" s="103">
        <v>9.1199999999999992</v>
      </c>
      <c r="L5054" s="104">
        <v>1.1200000000000001</v>
      </c>
      <c r="M5054" s="105">
        <v>2.5</v>
      </c>
      <c r="N5054" s="76">
        <f t="shared" si="196"/>
        <v>9.3500000000000156</v>
      </c>
    </row>
    <row r="5055" spans="1:14" x14ac:dyDescent="0.25">
      <c r="A5055" s="100">
        <v>4011</v>
      </c>
      <c r="B5055" s="107">
        <v>37614</v>
      </c>
      <c r="C5055" s="121">
        <v>419.33</v>
      </c>
      <c r="D5055" s="122">
        <v>364.95</v>
      </c>
      <c r="E5055" s="122">
        <f t="shared" si="198"/>
        <v>50.547091412742382</v>
      </c>
      <c r="F5055" s="77">
        <v>2.87</v>
      </c>
      <c r="G5055" s="77" t="s">
        <v>67</v>
      </c>
      <c r="H5055" s="77" t="s">
        <v>67</v>
      </c>
      <c r="J5055" s="77">
        <f t="shared" si="197"/>
        <v>2.87</v>
      </c>
      <c r="K5055" s="103">
        <v>5.96</v>
      </c>
      <c r="L5055" s="104">
        <v>1.3</v>
      </c>
      <c r="M5055" s="105">
        <v>1</v>
      </c>
      <c r="N5055" s="76">
        <f t="shared" si="196"/>
        <v>5.9600000000000319</v>
      </c>
    </row>
    <row r="5056" spans="1:14" x14ac:dyDescent="0.25">
      <c r="A5056" s="100">
        <v>4012</v>
      </c>
      <c r="B5056" s="107">
        <v>37615</v>
      </c>
      <c r="C5056" s="121">
        <v>419.54</v>
      </c>
      <c r="D5056" s="122">
        <v>368.04</v>
      </c>
      <c r="E5056" s="122">
        <f t="shared" si="198"/>
        <v>50.975069252077567</v>
      </c>
      <c r="F5056" s="77">
        <v>2.63</v>
      </c>
      <c r="G5056" s="77" t="s">
        <v>67</v>
      </c>
      <c r="H5056" s="77" t="s">
        <v>67</v>
      </c>
      <c r="J5056" s="77">
        <f t="shared" si="197"/>
        <v>2.63</v>
      </c>
      <c r="K5056" s="103">
        <v>4.6900000000000004</v>
      </c>
      <c r="L5056" s="104">
        <v>1.22</v>
      </c>
      <c r="M5056" s="105">
        <v>0</v>
      </c>
      <c r="N5056" s="76">
        <f t="shared" si="196"/>
        <v>4.6900000000000022</v>
      </c>
    </row>
    <row r="5057" spans="1:14" x14ac:dyDescent="0.25">
      <c r="A5057" s="100">
        <v>4013</v>
      </c>
      <c r="B5057" s="107">
        <v>37616</v>
      </c>
      <c r="C5057" s="121">
        <v>419.68</v>
      </c>
      <c r="D5057" s="122">
        <v>370.1</v>
      </c>
      <c r="E5057" s="122">
        <f t="shared" si="198"/>
        <v>51.260387811634359</v>
      </c>
      <c r="F5057" s="77">
        <v>2.23</v>
      </c>
      <c r="G5057" s="77" t="s">
        <v>67</v>
      </c>
      <c r="H5057" s="77" t="s">
        <v>67</v>
      </c>
      <c r="J5057" s="77">
        <f t="shared" si="197"/>
        <v>2.23</v>
      </c>
      <c r="K5057" s="103">
        <v>3.85</v>
      </c>
      <c r="L5057" s="104">
        <v>1.04</v>
      </c>
      <c r="M5057" s="105">
        <v>0</v>
      </c>
      <c r="N5057" s="76">
        <f t="shared" si="196"/>
        <v>3.8399999999999568</v>
      </c>
    </row>
    <row r="5058" spans="1:14" x14ac:dyDescent="0.25">
      <c r="A5058" s="100">
        <v>4014</v>
      </c>
      <c r="B5058" s="107">
        <v>37617</v>
      </c>
      <c r="C5058" s="121">
        <v>419.89</v>
      </c>
      <c r="D5058" s="122">
        <v>371.71</v>
      </c>
      <c r="E5058" s="122">
        <f t="shared" si="198"/>
        <v>51.483379501385038</v>
      </c>
      <c r="F5058" s="77">
        <v>2.57</v>
      </c>
      <c r="G5058" s="77" t="s">
        <v>67</v>
      </c>
      <c r="H5058" s="77" t="s">
        <v>67</v>
      </c>
      <c r="J5058" s="77">
        <f t="shared" si="197"/>
        <v>2.57</v>
      </c>
      <c r="K5058" s="103">
        <v>3.32</v>
      </c>
      <c r="L5058" s="104">
        <v>1.18</v>
      </c>
      <c r="M5058" s="105">
        <v>0</v>
      </c>
      <c r="N5058" s="76">
        <f t="shared" si="196"/>
        <v>3.32</v>
      </c>
    </row>
    <row r="5059" spans="1:14" x14ac:dyDescent="0.25">
      <c r="A5059" s="100">
        <v>4015</v>
      </c>
      <c r="B5059" s="107">
        <v>37618</v>
      </c>
      <c r="C5059" s="121">
        <v>419.84</v>
      </c>
      <c r="D5059" s="122">
        <v>372.46</v>
      </c>
      <c r="E5059" s="122">
        <f t="shared" si="198"/>
        <v>51.587257617728532</v>
      </c>
      <c r="F5059" s="77">
        <v>2.23</v>
      </c>
      <c r="G5059" s="77" t="s">
        <v>67</v>
      </c>
      <c r="H5059" s="77" t="s">
        <v>67</v>
      </c>
      <c r="J5059" s="77">
        <f t="shared" si="197"/>
        <v>2.23</v>
      </c>
      <c r="K5059" s="103">
        <v>3.28</v>
      </c>
      <c r="L5059" s="104">
        <v>1.04</v>
      </c>
      <c r="M5059" s="105">
        <v>0</v>
      </c>
      <c r="N5059" s="76">
        <f t="shared" si="196"/>
        <v>3.2500000000000386</v>
      </c>
    </row>
    <row r="5060" spans="1:14" x14ac:dyDescent="0.25">
      <c r="A5060" s="100">
        <v>4016</v>
      </c>
      <c r="B5060" s="107">
        <v>37619</v>
      </c>
      <c r="C5060" s="121">
        <v>419.91</v>
      </c>
      <c r="D5060" s="122">
        <v>373.48</v>
      </c>
      <c r="E5060" s="122">
        <f t="shared" si="198"/>
        <v>51.728531855955687</v>
      </c>
      <c r="F5060" s="77">
        <v>2.2799999999999998</v>
      </c>
      <c r="G5060" s="77" t="s">
        <v>67</v>
      </c>
      <c r="H5060" s="77" t="s">
        <v>67</v>
      </c>
      <c r="J5060" s="77">
        <f t="shared" si="197"/>
        <v>2.2799999999999998</v>
      </c>
      <c r="K5060" s="103">
        <v>3.03</v>
      </c>
      <c r="L5060" s="104">
        <v>1.07</v>
      </c>
      <c r="M5060" s="105">
        <v>0</v>
      </c>
      <c r="N5060" s="76">
        <f t="shared" si="196"/>
        <v>3.0099999999999612</v>
      </c>
    </row>
    <row r="5061" spans="1:14" x14ac:dyDescent="0.25">
      <c r="A5061" s="100">
        <v>4017</v>
      </c>
      <c r="B5061" s="107">
        <v>37620</v>
      </c>
      <c r="C5061" s="121">
        <v>419.96</v>
      </c>
      <c r="D5061" s="122">
        <v>374.21</v>
      </c>
      <c r="E5061" s="122">
        <f t="shared" si="198"/>
        <v>51.829639889196677</v>
      </c>
      <c r="F5061" s="77">
        <v>2.4500000000000002</v>
      </c>
      <c r="G5061" s="77" t="s">
        <v>67</v>
      </c>
      <c r="H5061" s="77" t="s">
        <v>67</v>
      </c>
      <c r="J5061" s="77">
        <f t="shared" si="197"/>
        <v>2.4500000000000002</v>
      </c>
      <c r="K5061" s="103">
        <v>2.6</v>
      </c>
      <c r="L5061" s="104">
        <v>1.1200000000000001</v>
      </c>
      <c r="M5061" s="105">
        <v>0</v>
      </c>
      <c r="N5061" s="76">
        <f t="shared" si="196"/>
        <v>2.6000000000000343</v>
      </c>
    </row>
    <row r="5062" spans="1:14" x14ac:dyDescent="0.25">
      <c r="A5062" s="100">
        <v>4018</v>
      </c>
      <c r="B5062" s="107">
        <v>37621</v>
      </c>
      <c r="C5062" s="121">
        <v>419.97</v>
      </c>
      <c r="D5062" s="122">
        <v>374.36</v>
      </c>
      <c r="E5062" s="122">
        <f t="shared" si="198"/>
        <v>51.850415512465375</v>
      </c>
      <c r="F5062" s="77">
        <v>2.57</v>
      </c>
      <c r="G5062" s="77" t="s">
        <v>67</v>
      </c>
      <c r="H5062" s="77" t="s">
        <v>67</v>
      </c>
      <c r="J5062" s="77">
        <f t="shared" si="197"/>
        <v>2.57</v>
      </c>
      <c r="K5062" s="103">
        <v>1.54</v>
      </c>
      <c r="L5062" s="104">
        <v>1.26</v>
      </c>
      <c r="M5062" s="105">
        <v>0</v>
      </c>
      <c r="N5062" s="76">
        <f t="shared" si="196"/>
        <v>-371.79</v>
      </c>
    </row>
    <row r="5063" spans="1:14" x14ac:dyDescent="0.25">
      <c r="B5063" s="107" t="s">
        <v>73</v>
      </c>
      <c r="C5063" s="121"/>
      <c r="D5063" s="122"/>
      <c r="E5063" s="122"/>
      <c r="F5063" s="117">
        <f>SUM(F4698:F5062)</f>
        <v>1033.3199999999997</v>
      </c>
      <c r="G5063" s="117">
        <f t="shared" ref="G5063:M5063" si="199">SUM(G4698:G5062)</f>
        <v>0</v>
      </c>
      <c r="H5063" s="117">
        <f t="shared" si="199"/>
        <v>0</v>
      </c>
      <c r="I5063" s="117"/>
      <c r="J5063" s="117">
        <f t="shared" si="199"/>
        <v>1033.3199999999997</v>
      </c>
      <c r="K5063" s="118">
        <f t="shared" si="199"/>
        <v>1168.8899999999996</v>
      </c>
      <c r="L5063" s="119">
        <f t="shared" si="199"/>
        <v>454.59</v>
      </c>
      <c r="M5063" s="120">
        <f t="shared" si="199"/>
        <v>1220.8199999999993</v>
      </c>
      <c r="N5063" s="76">
        <f t="shared" si="196"/>
        <v>1406.6499999999996</v>
      </c>
    </row>
    <row r="5064" spans="1:14" x14ac:dyDescent="0.25">
      <c r="A5064" s="100">
        <v>4019</v>
      </c>
      <c r="B5064" s="99">
        <v>37622</v>
      </c>
      <c r="C5064" s="121">
        <v>419.9</v>
      </c>
      <c r="D5064" s="122">
        <v>373.33</v>
      </c>
      <c r="E5064" s="122">
        <f>(D5064/722)*100</f>
        <v>51.707756232686975</v>
      </c>
      <c r="F5064" s="77">
        <v>2.12</v>
      </c>
      <c r="G5064" s="131">
        <v>0</v>
      </c>
      <c r="H5064" s="131">
        <v>0</v>
      </c>
      <c r="I5064" s="131"/>
      <c r="J5064" s="77">
        <f t="shared" ref="J5064:J5127" si="200">SUM(F5064:H5064)</f>
        <v>2.12</v>
      </c>
      <c r="K5064" s="103">
        <v>1.83</v>
      </c>
      <c r="L5064" s="104">
        <v>1</v>
      </c>
      <c r="M5064" s="132">
        <v>0</v>
      </c>
      <c r="N5064" s="76">
        <f t="shared" ref="N5064:N5127" si="201">+D5065-D5064+J5064</f>
        <v>1.8300000000000365</v>
      </c>
    </row>
    <row r="5065" spans="1:14" x14ac:dyDescent="0.25">
      <c r="A5065" s="100">
        <v>4020</v>
      </c>
      <c r="B5065" s="107">
        <v>37623</v>
      </c>
      <c r="C5065" s="121">
        <v>419.88</v>
      </c>
      <c r="D5065" s="122">
        <v>373.04</v>
      </c>
      <c r="E5065" s="122">
        <f t="shared" ref="E5065:E5128" si="202">(D5065/722)*100</f>
        <v>51.66759002770084</v>
      </c>
      <c r="F5065" s="77">
        <v>2.12</v>
      </c>
      <c r="G5065" s="131">
        <v>0</v>
      </c>
      <c r="H5065" s="131">
        <v>0</v>
      </c>
      <c r="I5065" s="131"/>
      <c r="J5065" s="77">
        <f t="shared" si="200"/>
        <v>2.12</v>
      </c>
      <c r="K5065" s="103">
        <v>1.38</v>
      </c>
      <c r="L5065" s="104">
        <v>1.04</v>
      </c>
      <c r="M5065" s="132">
        <v>0</v>
      </c>
      <c r="N5065" s="76">
        <f t="shared" si="201"/>
        <v>1.379999999999991</v>
      </c>
    </row>
    <row r="5066" spans="1:14" x14ac:dyDescent="0.25">
      <c r="A5066" s="100">
        <v>4021</v>
      </c>
      <c r="B5066" s="107">
        <v>37624</v>
      </c>
      <c r="C5066" s="121">
        <v>419.83</v>
      </c>
      <c r="D5066" s="122">
        <v>372.3</v>
      </c>
      <c r="E5066" s="122">
        <f t="shared" si="202"/>
        <v>51.565096952908583</v>
      </c>
      <c r="F5066" s="77">
        <v>3.62</v>
      </c>
      <c r="G5066" s="131">
        <v>0</v>
      </c>
      <c r="H5066" s="131">
        <v>0</v>
      </c>
      <c r="I5066" s="131"/>
      <c r="J5066" s="77">
        <f t="shared" si="200"/>
        <v>3.62</v>
      </c>
      <c r="K5066" s="103">
        <v>2.59</v>
      </c>
      <c r="L5066" s="104">
        <v>1.1399999999999999</v>
      </c>
      <c r="M5066" s="132">
        <v>0</v>
      </c>
      <c r="N5066" s="76">
        <f t="shared" si="201"/>
        <v>2.5899999999999705</v>
      </c>
    </row>
    <row r="5067" spans="1:14" x14ac:dyDescent="0.25">
      <c r="A5067" s="100">
        <v>4022</v>
      </c>
      <c r="B5067" s="107">
        <v>37625</v>
      </c>
      <c r="C5067" s="121">
        <v>419.76</v>
      </c>
      <c r="D5067" s="122">
        <v>371.27</v>
      </c>
      <c r="E5067" s="122">
        <f t="shared" si="202"/>
        <v>51.422437673130197</v>
      </c>
      <c r="F5067" s="77">
        <v>3.01</v>
      </c>
      <c r="G5067" s="131">
        <v>0</v>
      </c>
      <c r="H5067" s="131">
        <v>0</v>
      </c>
      <c r="I5067" s="131"/>
      <c r="J5067" s="77">
        <f t="shared" si="200"/>
        <v>3.01</v>
      </c>
      <c r="K5067" s="103">
        <v>3.16</v>
      </c>
      <c r="L5067" s="104">
        <v>1.1000000000000001</v>
      </c>
      <c r="M5067" s="105">
        <v>12.4</v>
      </c>
      <c r="N5067" s="76">
        <f t="shared" si="201"/>
        <v>3.1600000000000339</v>
      </c>
    </row>
    <row r="5068" spans="1:14" x14ac:dyDescent="0.25">
      <c r="A5068" s="100">
        <v>4023</v>
      </c>
      <c r="B5068" s="107">
        <v>37626</v>
      </c>
      <c r="C5068" s="121">
        <v>419.77</v>
      </c>
      <c r="D5068" s="122">
        <v>371.42</v>
      </c>
      <c r="E5068" s="122">
        <f t="shared" si="202"/>
        <v>51.443213296398895</v>
      </c>
      <c r="F5068" s="77">
        <v>1.89</v>
      </c>
      <c r="G5068" s="131">
        <v>0</v>
      </c>
      <c r="H5068" s="131">
        <v>0</v>
      </c>
      <c r="I5068" s="131"/>
      <c r="J5068" s="77">
        <f t="shared" si="200"/>
        <v>1.89</v>
      </c>
      <c r="K5068" s="103">
        <v>4.3899999999999997</v>
      </c>
      <c r="L5068" s="104">
        <v>0.92</v>
      </c>
      <c r="M5068" s="105">
        <v>18.8</v>
      </c>
      <c r="N5068" s="76">
        <f t="shared" si="201"/>
        <v>4.3899999999999997</v>
      </c>
    </row>
    <row r="5069" spans="1:14" x14ac:dyDescent="0.25">
      <c r="A5069" s="100">
        <v>4024</v>
      </c>
      <c r="B5069" s="107">
        <v>37627</v>
      </c>
      <c r="C5069" s="121">
        <v>419.94</v>
      </c>
      <c r="D5069" s="122">
        <v>373.92</v>
      </c>
      <c r="E5069" s="122">
        <f t="shared" si="202"/>
        <v>51.789473684210527</v>
      </c>
      <c r="F5069" s="77">
        <v>2.2000000000000002</v>
      </c>
      <c r="G5069" s="131">
        <v>0</v>
      </c>
      <c r="H5069" s="131">
        <v>0</v>
      </c>
      <c r="I5069" s="131"/>
      <c r="J5069" s="77">
        <f t="shared" si="200"/>
        <v>2.2000000000000002</v>
      </c>
      <c r="K5069" s="103">
        <v>10.28</v>
      </c>
      <c r="L5069" s="104">
        <v>1.07</v>
      </c>
      <c r="M5069" s="105">
        <v>22.5</v>
      </c>
      <c r="N5069" s="76">
        <f t="shared" si="201"/>
        <v>10.279999999999983</v>
      </c>
    </row>
    <row r="5070" spans="1:14" x14ac:dyDescent="0.25">
      <c r="A5070" s="100">
        <v>4025</v>
      </c>
      <c r="B5070" s="107">
        <v>37628</v>
      </c>
      <c r="C5070" s="121">
        <v>420.48</v>
      </c>
      <c r="D5070" s="122">
        <v>382</v>
      </c>
      <c r="E5070" s="122">
        <f t="shared" si="202"/>
        <v>52.908587257617732</v>
      </c>
      <c r="F5070" s="77">
        <v>2.71</v>
      </c>
      <c r="G5070" s="131">
        <v>0</v>
      </c>
      <c r="H5070" s="131">
        <v>0</v>
      </c>
      <c r="I5070" s="131"/>
      <c r="J5070" s="77">
        <f t="shared" si="200"/>
        <v>2.71</v>
      </c>
      <c r="K5070" s="103">
        <v>17.059999999999999</v>
      </c>
      <c r="L5070" s="104">
        <v>1.06</v>
      </c>
      <c r="M5070" s="105">
        <v>33.5</v>
      </c>
      <c r="N5070" s="76">
        <f t="shared" si="201"/>
        <v>17.060000000000024</v>
      </c>
    </row>
    <row r="5071" spans="1:14" x14ac:dyDescent="0.25">
      <c r="A5071" s="100">
        <v>4026</v>
      </c>
      <c r="B5071" s="107">
        <v>37629</v>
      </c>
      <c r="C5071" s="121">
        <v>421.42</v>
      </c>
      <c r="D5071" s="122">
        <v>396.35</v>
      </c>
      <c r="E5071" s="122">
        <f t="shared" si="202"/>
        <v>54.896121883656512</v>
      </c>
      <c r="F5071" s="77">
        <v>2.2200000000000002</v>
      </c>
      <c r="G5071" s="131">
        <v>0</v>
      </c>
      <c r="H5071" s="131">
        <v>0</v>
      </c>
      <c r="I5071" s="131"/>
      <c r="J5071" s="77">
        <f t="shared" si="200"/>
        <v>2.2200000000000002</v>
      </c>
      <c r="K5071" s="103">
        <v>6.74</v>
      </c>
      <c r="L5071" s="104">
        <v>1.01</v>
      </c>
      <c r="M5071" s="105">
        <v>0.5</v>
      </c>
      <c r="N5071" s="76">
        <f t="shared" si="201"/>
        <v>6.7499999999999734</v>
      </c>
    </row>
    <row r="5072" spans="1:14" x14ac:dyDescent="0.25">
      <c r="A5072" s="100">
        <v>4027</v>
      </c>
      <c r="B5072" s="107">
        <v>37630</v>
      </c>
      <c r="C5072" s="121">
        <v>421.71</v>
      </c>
      <c r="D5072" s="122">
        <v>400.88</v>
      </c>
      <c r="E5072" s="122">
        <f t="shared" si="202"/>
        <v>55.523545706371195</v>
      </c>
      <c r="F5072" s="77">
        <v>1.84</v>
      </c>
      <c r="G5072" s="131">
        <v>0</v>
      </c>
      <c r="H5072" s="131">
        <v>0</v>
      </c>
      <c r="I5072" s="131"/>
      <c r="J5072" s="77">
        <f t="shared" si="200"/>
        <v>1.84</v>
      </c>
      <c r="K5072" s="103">
        <v>5.74</v>
      </c>
      <c r="L5072" s="104">
        <v>0.86</v>
      </c>
      <c r="M5072" s="105">
        <v>4.7</v>
      </c>
      <c r="N5072" s="76">
        <f t="shared" si="201"/>
        <v>5.7399999999999771</v>
      </c>
    </row>
    <row r="5073" spans="1:14" x14ac:dyDescent="0.25">
      <c r="A5073" s="100">
        <v>4028</v>
      </c>
      <c r="B5073" s="107">
        <v>37631</v>
      </c>
      <c r="C5073" s="121">
        <v>421.96</v>
      </c>
      <c r="D5073" s="122">
        <v>404.78</v>
      </c>
      <c r="E5073" s="122">
        <f t="shared" si="202"/>
        <v>56.063711911357338</v>
      </c>
      <c r="F5073" s="77">
        <v>1.88</v>
      </c>
      <c r="G5073" s="131">
        <v>0</v>
      </c>
      <c r="H5073" s="131">
        <v>0</v>
      </c>
      <c r="I5073" s="131"/>
      <c r="J5073" s="77">
        <f t="shared" si="200"/>
        <v>1.88</v>
      </c>
      <c r="K5073" s="103">
        <v>5.54</v>
      </c>
      <c r="L5073" s="104">
        <v>0.93</v>
      </c>
      <c r="M5073" s="105">
        <v>8.4</v>
      </c>
      <c r="N5073" s="76">
        <f t="shared" si="201"/>
        <v>5.5400000000000249</v>
      </c>
    </row>
    <row r="5074" spans="1:14" x14ac:dyDescent="0.25">
      <c r="A5074" s="100">
        <v>4029</v>
      </c>
      <c r="B5074" s="107">
        <v>37632</v>
      </c>
      <c r="C5074" s="121">
        <v>422.19</v>
      </c>
      <c r="D5074" s="122">
        <v>408.44</v>
      </c>
      <c r="E5074" s="122">
        <f t="shared" si="202"/>
        <v>56.570637119113577</v>
      </c>
      <c r="F5074" s="77">
        <v>2.56</v>
      </c>
      <c r="G5074" s="131">
        <v>0</v>
      </c>
      <c r="H5074" s="131">
        <v>0</v>
      </c>
      <c r="I5074" s="131"/>
      <c r="J5074" s="77">
        <f t="shared" si="200"/>
        <v>2.56</v>
      </c>
      <c r="K5074" s="103">
        <v>9.92</v>
      </c>
      <c r="L5074" s="104">
        <v>1.24</v>
      </c>
      <c r="M5074" s="105">
        <v>0</v>
      </c>
      <c r="N5074" s="76">
        <f t="shared" si="201"/>
        <v>9.9200000000000141</v>
      </c>
    </row>
    <row r="5075" spans="1:14" x14ac:dyDescent="0.25">
      <c r="A5075" s="100">
        <v>4030</v>
      </c>
      <c r="B5075" s="107">
        <v>37633</v>
      </c>
      <c r="C5075" s="121">
        <v>422.65</v>
      </c>
      <c r="D5075" s="122">
        <v>415.8</v>
      </c>
      <c r="E5075" s="122">
        <f t="shared" si="202"/>
        <v>57.590027700831023</v>
      </c>
      <c r="F5075" s="77">
        <v>2.16</v>
      </c>
      <c r="G5075" s="131">
        <v>0</v>
      </c>
      <c r="H5075" s="131">
        <v>0</v>
      </c>
      <c r="I5075" s="131"/>
      <c r="J5075" s="77">
        <f t="shared" si="200"/>
        <v>2.16</v>
      </c>
      <c r="K5075" s="103">
        <v>4.5599999999999996</v>
      </c>
      <c r="L5075" s="104">
        <v>1.08</v>
      </c>
      <c r="M5075" s="105">
        <v>28.4</v>
      </c>
      <c r="N5075" s="76">
        <f t="shared" si="201"/>
        <v>4.5599999999999774</v>
      </c>
    </row>
    <row r="5076" spans="1:14" x14ac:dyDescent="0.25">
      <c r="A5076" s="100">
        <v>4031</v>
      </c>
      <c r="B5076" s="107">
        <v>37634</v>
      </c>
      <c r="C5076" s="121">
        <v>422.8</v>
      </c>
      <c r="D5076" s="122">
        <v>418.2</v>
      </c>
      <c r="E5076" s="122">
        <f t="shared" si="202"/>
        <v>57.92243767313019</v>
      </c>
      <c r="F5076" s="77">
        <v>1.96</v>
      </c>
      <c r="G5076" s="131">
        <v>0</v>
      </c>
      <c r="H5076" s="131">
        <v>0</v>
      </c>
      <c r="I5076" s="131"/>
      <c r="J5076" s="77">
        <f t="shared" si="200"/>
        <v>1.96</v>
      </c>
      <c r="K5076" s="103">
        <v>3.88</v>
      </c>
      <c r="L5076" s="104">
        <v>0.96</v>
      </c>
      <c r="M5076" s="105">
        <v>0</v>
      </c>
      <c r="N5076" s="76">
        <f t="shared" si="201"/>
        <v>3.8800000000000159</v>
      </c>
    </row>
    <row r="5077" spans="1:14" x14ac:dyDescent="0.25">
      <c r="A5077" s="100">
        <v>4032</v>
      </c>
      <c r="B5077" s="107">
        <v>37635</v>
      </c>
      <c r="C5077" s="121">
        <v>422.92</v>
      </c>
      <c r="D5077" s="122">
        <v>420.12</v>
      </c>
      <c r="E5077" s="122">
        <f t="shared" si="202"/>
        <v>58.18836565096953</v>
      </c>
      <c r="F5077" s="77">
        <v>2.14</v>
      </c>
      <c r="G5077" s="77">
        <v>0</v>
      </c>
      <c r="H5077" s="77">
        <v>0</v>
      </c>
      <c r="J5077" s="77">
        <f t="shared" si="200"/>
        <v>2.14</v>
      </c>
      <c r="K5077" s="103">
        <v>5.07</v>
      </c>
      <c r="L5077" s="104">
        <v>1.06</v>
      </c>
      <c r="M5077" s="105">
        <v>0</v>
      </c>
      <c r="N5077" s="76">
        <f t="shared" si="201"/>
        <v>5.0700000000000074</v>
      </c>
    </row>
    <row r="5078" spans="1:14" x14ac:dyDescent="0.25">
      <c r="A5078" s="100">
        <v>4033</v>
      </c>
      <c r="B5078" s="107">
        <v>37636</v>
      </c>
      <c r="C5078" s="121">
        <v>423.1</v>
      </c>
      <c r="D5078" s="122">
        <v>423.05</v>
      </c>
      <c r="E5078" s="122">
        <f t="shared" si="202"/>
        <v>58.594182825484765</v>
      </c>
      <c r="F5078" s="77">
        <v>1.6</v>
      </c>
      <c r="G5078" s="77">
        <v>0</v>
      </c>
      <c r="H5078" s="77">
        <v>0</v>
      </c>
      <c r="J5078" s="77">
        <f t="shared" si="200"/>
        <v>1.6</v>
      </c>
      <c r="K5078" s="103">
        <v>5.89</v>
      </c>
      <c r="L5078" s="104">
        <v>0.78</v>
      </c>
      <c r="M5078" s="105">
        <v>44.8</v>
      </c>
      <c r="N5078" s="76">
        <f t="shared" si="201"/>
        <v>5.8899999999999633</v>
      </c>
    </row>
    <row r="5079" spans="1:14" x14ac:dyDescent="0.25">
      <c r="A5079" s="100">
        <v>4034</v>
      </c>
      <c r="B5079" s="107">
        <v>37637</v>
      </c>
      <c r="C5079" s="121">
        <v>423.36</v>
      </c>
      <c r="D5079" s="122">
        <v>427.34</v>
      </c>
      <c r="E5079" s="122">
        <f t="shared" si="202"/>
        <v>59.188365650969523</v>
      </c>
      <c r="F5079" s="77">
        <v>2.64</v>
      </c>
      <c r="G5079" s="77">
        <v>0</v>
      </c>
      <c r="H5079" s="77">
        <v>0</v>
      </c>
      <c r="J5079" s="77">
        <f t="shared" si="200"/>
        <v>2.64</v>
      </c>
      <c r="K5079" s="103">
        <v>10.56</v>
      </c>
      <c r="L5079" s="104">
        <v>1.22</v>
      </c>
      <c r="M5079" s="105">
        <v>0</v>
      </c>
      <c r="N5079" s="76">
        <f t="shared" si="201"/>
        <v>10.560000000000016</v>
      </c>
    </row>
    <row r="5080" spans="1:14" x14ac:dyDescent="0.25">
      <c r="A5080" s="100">
        <v>4035</v>
      </c>
      <c r="B5080" s="107">
        <v>37638</v>
      </c>
      <c r="C5080" s="121">
        <v>423.84</v>
      </c>
      <c r="D5080" s="122">
        <v>435.26</v>
      </c>
      <c r="E5080" s="122">
        <f t="shared" si="202"/>
        <v>60.285318559556785</v>
      </c>
      <c r="F5080" s="77">
        <v>2.52</v>
      </c>
      <c r="G5080" s="77">
        <v>0</v>
      </c>
      <c r="H5080" s="77">
        <v>0</v>
      </c>
      <c r="J5080" s="77">
        <f t="shared" si="200"/>
        <v>2.52</v>
      </c>
      <c r="K5080" s="103">
        <v>6.01</v>
      </c>
      <c r="L5080" s="104">
        <v>1.3</v>
      </c>
      <c r="M5080" s="105">
        <v>1</v>
      </c>
      <c r="N5080" s="76">
        <f t="shared" si="201"/>
        <v>6.0100000000000087</v>
      </c>
    </row>
    <row r="5081" spans="1:14" x14ac:dyDescent="0.25">
      <c r="A5081" s="100">
        <v>4036</v>
      </c>
      <c r="B5081" s="107">
        <v>37639</v>
      </c>
      <c r="C5081" s="121">
        <v>424.05</v>
      </c>
      <c r="D5081" s="122">
        <v>438.75</v>
      </c>
      <c r="E5081" s="122">
        <f t="shared" si="202"/>
        <v>60.76869806094183</v>
      </c>
      <c r="F5081" s="77">
        <v>2.11</v>
      </c>
      <c r="G5081" s="77">
        <v>0</v>
      </c>
      <c r="H5081" s="77">
        <v>0</v>
      </c>
      <c r="J5081" s="77">
        <f t="shared" si="200"/>
        <v>2.11</v>
      </c>
      <c r="K5081" s="103">
        <v>6.87</v>
      </c>
      <c r="L5081" s="104">
        <v>1.07</v>
      </c>
      <c r="M5081" s="105">
        <v>0.7</v>
      </c>
      <c r="N5081" s="76">
        <f t="shared" si="201"/>
        <v>6.8699999999999903</v>
      </c>
    </row>
    <row r="5082" spans="1:14" x14ac:dyDescent="0.25">
      <c r="A5082" s="100">
        <v>4037</v>
      </c>
      <c r="B5082" s="107">
        <v>37640</v>
      </c>
      <c r="C5082" s="121">
        <v>424.33</v>
      </c>
      <c r="D5082" s="122">
        <v>443.51</v>
      </c>
      <c r="E5082" s="122">
        <f t="shared" si="202"/>
        <v>61.427977839335178</v>
      </c>
      <c r="F5082" s="77">
        <v>2.41</v>
      </c>
      <c r="G5082" s="77">
        <v>0</v>
      </c>
      <c r="H5082" s="77">
        <v>0</v>
      </c>
      <c r="J5082" s="77">
        <f t="shared" si="200"/>
        <v>2.41</v>
      </c>
      <c r="K5082" s="103">
        <v>5.98</v>
      </c>
      <c r="L5082" s="104">
        <v>1.2</v>
      </c>
      <c r="M5082" s="105">
        <v>13</v>
      </c>
      <c r="N5082" s="76">
        <f t="shared" si="201"/>
        <v>5.9799999999999933</v>
      </c>
    </row>
    <row r="5083" spans="1:14" x14ac:dyDescent="0.25">
      <c r="A5083" s="100">
        <v>4038</v>
      </c>
      <c r="B5083" s="107">
        <v>37641</v>
      </c>
      <c r="C5083" s="121">
        <v>424.54</v>
      </c>
      <c r="D5083" s="122">
        <v>447.08</v>
      </c>
      <c r="E5083" s="122">
        <f t="shared" si="202"/>
        <v>61.92243767313019</v>
      </c>
      <c r="F5083" s="77">
        <v>2.68</v>
      </c>
      <c r="G5083" s="77">
        <v>0</v>
      </c>
      <c r="H5083" s="77">
        <v>0</v>
      </c>
      <c r="J5083" s="77">
        <f t="shared" si="200"/>
        <v>2.68</v>
      </c>
      <c r="K5083" s="103">
        <v>6.78</v>
      </c>
      <c r="L5083" s="104">
        <v>1.43</v>
      </c>
      <c r="M5083" s="105">
        <v>8.6</v>
      </c>
      <c r="N5083" s="76">
        <f t="shared" si="201"/>
        <v>6.7600000000000406</v>
      </c>
    </row>
    <row r="5084" spans="1:14" x14ac:dyDescent="0.25">
      <c r="A5084" s="100">
        <v>4039</v>
      </c>
      <c r="B5084" s="107">
        <v>37642</v>
      </c>
      <c r="C5084" s="121">
        <v>424.78</v>
      </c>
      <c r="D5084" s="122">
        <v>451.16</v>
      </c>
      <c r="E5084" s="122">
        <f t="shared" si="202"/>
        <v>62.487534626038787</v>
      </c>
      <c r="F5084" s="77">
        <v>2.95</v>
      </c>
      <c r="G5084" s="77">
        <v>0</v>
      </c>
      <c r="H5084" s="77">
        <v>0</v>
      </c>
      <c r="J5084" s="77">
        <f t="shared" si="200"/>
        <v>2.95</v>
      </c>
      <c r="K5084" s="103">
        <v>9.65</v>
      </c>
      <c r="L5084" s="104">
        <v>1.49</v>
      </c>
      <c r="M5084" s="105">
        <v>22</v>
      </c>
      <c r="N5084" s="76">
        <f t="shared" si="201"/>
        <v>9.6499999999999879</v>
      </c>
    </row>
    <row r="5085" spans="1:14" x14ac:dyDescent="0.25">
      <c r="A5085" s="100">
        <v>4040</v>
      </c>
      <c r="B5085" s="107">
        <v>37643</v>
      </c>
      <c r="C5085" s="121">
        <v>424.17</v>
      </c>
      <c r="D5085" s="122">
        <v>457.86</v>
      </c>
      <c r="E5085" s="122">
        <f t="shared" si="202"/>
        <v>63.415512465373958</v>
      </c>
      <c r="F5085" s="77">
        <v>0.63</v>
      </c>
      <c r="G5085" s="77">
        <v>0</v>
      </c>
      <c r="H5085" s="77">
        <v>0</v>
      </c>
      <c r="J5085" s="77">
        <f t="shared" si="200"/>
        <v>0.63</v>
      </c>
      <c r="K5085" s="103">
        <v>11.07</v>
      </c>
      <c r="L5085" s="104">
        <v>0.31</v>
      </c>
      <c r="M5085" s="105">
        <v>1</v>
      </c>
      <c r="N5085" s="76">
        <f t="shared" si="201"/>
        <v>11.069999999999999</v>
      </c>
    </row>
    <row r="5086" spans="1:14" x14ac:dyDescent="0.25">
      <c r="A5086" s="100">
        <v>4041</v>
      </c>
      <c r="B5086" s="107">
        <v>37644</v>
      </c>
      <c r="C5086" s="121">
        <v>425.77</v>
      </c>
      <c r="D5086" s="122">
        <v>468.3</v>
      </c>
      <c r="E5086" s="122">
        <f t="shared" si="202"/>
        <v>64.86149584487535</v>
      </c>
      <c r="F5086" s="77">
        <v>0.16</v>
      </c>
      <c r="G5086" s="77">
        <v>0</v>
      </c>
      <c r="H5086" s="77">
        <v>0</v>
      </c>
      <c r="J5086" s="77">
        <f t="shared" si="200"/>
        <v>0.16</v>
      </c>
      <c r="K5086" s="103">
        <v>9.32</v>
      </c>
      <c r="L5086" s="104">
        <v>0.08</v>
      </c>
      <c r="M5086" s="105">
        <v>1.7</v>
      </c>
      <c r="N5086" s="76">
        <f t="shared" si="201"/>
        <v>9.3199999999999683</v>
      </c>
    </row>
    <row r="5087" spans="1:14" x14ac:dyDescent="0.25">
      <c r="A5087" s="100">
        <v>4042</v>
      </c>
      <c r="B5087" s="107">
        <v>37645</v>
      </c>
      <c r="C5087" s="121">
        <v>426.29</v>
      </c>
      <c r="D5087" s="122">
        <v>477.46</v>
      </c>
      <c r="E5087" s="122">
        <f t="shared" si="202"/>
        <v>66.130193905817166</v>
      </c>
      <c r="F5087" s="77">
        <v>0.11</v>
      </c>
      <c r="G5087" s="77">
        <v>0</v>
      </c>
      <c r="H5087" s="77">
        <v>0</v>
      </c>
      <c r="J5087" s="77">
        <f t="shared" si="200"/>
        <v>0.11</v>
      </c>
      <c r="K5087" s="103">
        <v>8.83</v>
      </c>
      <c r="L5087" s="104">
        <v>0.06</v>
      </c>
      <c r="M5087" s="105">
        <v>0</v>
      </c>
      <c r="N5087" s="76">
        <f t="shared" si="201"/>
        <v>8.8300000000000267</v>
      </c>
    </row>
    <row r="5088" spans="1:14" x14ac:dyDescent="0.25">
      <c r="A5088" s="100">
        <v>4043</v>
      </c>
      <c r="B5088" s="107">
        <v>37646</v>
      </c>
      <c r="C5088" s="121">
        <v>426.78</v>
      </c>
      <c r="D5088" s="122">
        <v>486.18</v>
      </c>
      <c r="E5088" s="122">
        <f t="shared" si="202"/>
        <v>67.337950138504155</v>
      </c>
      <c r="F5088" s="77">
        <v>0.3</v>
      </c>
      <c r="G5088" s="77">
        <v>0</v>
      </c>
      <c r="H5088" s="77">
        <v>0</v>
      </c>
      <c r="J5088" s="77">
        <f t="shared" si="200"/>
        <v>0.3</v>
      </c>
      <c r="K5088" s="103">
        <v>4.95</v>
      </c>
      <c r="L5088" s="104">
        <v>0.17</v>
      </c>
      <c r="M5088" s="105">
        <v>0</v>
      </c>
      <c r="N5088" s="76">
        <f t="shared" si="201"/>
        <v>4.959999999999968</v>
      </c>
    </row>
    <row r="5089" spans="1:14" x14ac:dyDescent="0.25">
      <c r="A5089" s="100">
        <v>4044</v>
      </c>
      <c r="B5089" s="107">
        <v>37647</v>
      </c>
      <c r="C5089" s="121">
        <v>427.04</v>
      </c>
      <c r="D5089" s="122">
        <v>490.84</v>
      </c>
      <c r="E5089" s="122">
        <f t="shared" si="202"/>
        <v>67.983379501385031</v>
      </c>
      <c r="F5089" s="77">
        <v>0.55000000000000004</v>
      </c>
      <c r="G5089" s="77">
        <v>0</v>
      </c>
      <c r="H5089" s="77">
        <v>0</v>
      </c>
      <c r="J5089" s="77">
        <f t="shared" si="200"/>
        <v>0.55000000000000004</v>
      </c>
      <c r="K5089" s="103">
        <v>5.89</v>
      </c>
      <c r="L5089" s="104">
        <v>0.3</v>
      </c>
      <c r="M5089" s="105">
        <v>0</v>
      </c>
      <c r="N5089" s="76">
        <f t="shared" si="201"/>
        <v>5.8800000000000407</v>
      </c>
    </row>
    <row r="5090" spans="1:14" x14ac:dyDescent="0.25">
      <c r="A5090" s="100">
        <v>4045</v>
      </c>
      <c r="B5090" s="107">
        <v>37648</v>
      </c>
      <c r="C5090" s="121">
        <v>427.33</v>
      </c>
      <c r="D5090" s="122">
        <v>496.17</v>
      </c>
      <c r="E5090" s="122">
        <f t="shared" si="202"/>
        <v>68.721606648199455</v>
      </c>
      <c r="F5090" s="77">
        <v>0.72</v>
      </c>
      <c r="G5090" s="77">
        <v>0</v>
      </c>
      <c r="H5090" s="77">
        <v>0</v>
      </c>
      <c r="J5090" s="77">
        <f t="shared" si="200"/>
        <v>0.72</v>
      </c>
      <c r="K5090" s="103">
        <v>5.41</v>
      </c>
      <c r="L5090" s="104">
        <v>0.04</v>
      </c>
      <c r="M5090" s="105">
        <v>0</v>
      </c>
      <c r="N5090" s="76">
        <f t="shared" si="201"/>
        <v>6.0599999999999747</v>
      </c>
    </row>
    <row r="5091" spans="1:14" x14ac:dyDescent="0.25">
      <c r="A5091" s="100">
        <v>4046</v>
      </c>
      <c r="B5091" s="107">
        <v>37649</v>
      </c>
      <c r="C5091" s="121">
        <v>427.62</v>
      </c>
      <c r="D5091" s="122">
        <v>501.51</v>
      </c>
      <c r="E5091" s="122">
        <f t="shared" si="202"/>
        <v>69.461218836565095</v>
      </c>
      <c r="F5091" s="77">
        <v>0.69</v>
      </c>
      <c r="G5091" s="77">
        <v>0</v>
      </c>
      <c r="H5091" s="77">
        <v>0</v>
      </c>
      <c r="J5091" s="77">
        <f t="shared" si="200"/>
        <v>0.69</v>
      </c>
      <c r="K5091" s="103">
        <v>4.78</v>
      </c>
      <c r="L5091" s="104">
        <v>0</v>
      </c>
      <c r="M5091" s="105">
        <v>0</v>
      </c>
      <c r="N5091" s="76">
        <f t="shared" si="201"/>
        <v>5.4700000000000291</v>
      </c>
    </row>
    <row r="5092" spans="1:14" x14ac:dyDescent="0.25">
      <c r="A5092" s="100">
        <v>4047</v>
      </c>
      <c r="B5092" s="107">
        <v>37650</v>
      </c>
      <c r="C5092" s="121">
        <v>427.88</v>
      </c>
      <c r="D5092" s="122">
        <v>506.29</v>
      </c>
      <c r="E5092" s="122">
        <f t="shared" si="202"/>
        <v>70.123268698060954</v>
      </c>
      <c r="F5092" s="77">
        <v>0.62</v>
      </c>
      <c r="G5092" s="77">
        <v>0</v>
      </c>
      <c r="H5092" s="77">
        <v>0</v>
      </c>
      <c r="J5092" s="77">
        <f t="shared" si="200"/>
        <v>0.62</v>
      </c>
      <c r="K5092" s="103">
        <v>4.1399999999999997</v>
      </c>
      <c r="L5092" s="104">
        <v>0.32</v>
      </c>
      <c r="M5092" s="105">
        <v>0</v>
      </c>
      <c r="N5092" s="76">
        <f t="shared" si="201"/>
        <v>4.1499999999999728</v>
      </c>
    </row>
    <row r="5093" spans="1:14" x14ac:dyDescent="0.25">
      <c r="A5093" s="100">
        <v>4048</v>
      </c>
      <c r="B5093" s="107">
        <v>37651</v>
      </c>
      <c r="C5093" s="121">
        <v>428.07</v>
      </c>
      <c r="D5093" s="122">
        <v>509.82</v>
      </c>
      <c r="E5093" s="122">
        <f t="shared" si="202"/>
        <v>70.612188365650979</v>
      </c>
      <c r="F5093" s="77">
        <v>1.3</v>
      </c>
      <c r="G5093" s="77">
        <v>0</v>
      </c>
      <c r="H5093" s="77">
        <v>0</v>
      </c>
      <c r="J5093" s="77">
        <f t="shared" si="200"/>
        <v>1.3</v>
      </c>
      <c r="K5093" s="103">
        <v>4.3099999999999996</v>
      </c>
      <c r="L5093" s="104">
        <v>0.68</v>
      </c>
      <c r="M5093" s="105">
        <v>0</v>
      </c>
      <c r="N5093" s="76">
        <f t="shared" si="201"/>
        <v>4.3000000000000567</v>
      </c>
    </row>
    <row r="5094" spans="1:14" x14ac:dyDescent="0.25">
      <c r="A5094" s="100">
        <v>4049</v>
      </c>
      <c r="B5094" s="107">
        <v>37652</v>
      </c>
      <c r="C5094" s="121">
        <v>428.23</v>
      </c>
      <c r="D5094" s="122">
        <v>512.82000000000005</v>
      </c>
      <c r="E5094" s="122">
        <f t="shared" si="202"/>
        <v>71.027700831024944</v>
      </c>
      <c r="F5094" s="77">
        <v>1.08</v>
      </c>
      <c r="G5094" s="77">
        <v>0</v>
      </c>
      <c r="H5094" s="77">
        <v>0</v>
      </c>
      <c r="J5094" s="77">
        <f t="shared" si="200"/>
        <v>1.08</v>
      </c>
      <c r="K5094" s="103">
        <v>4.6500000000000004</v>
      </c>
      <c r="L5094" s="104">
        <v>0.49</v>
      </c>
      <c r="M5094" s="105">
        <v>0</v>
      </c>
      <c r="N5094" s="76">
        <f t="shared" si="201"/>
        <v>4.6599999999999273</v>
      </c>
    </row>
    <row r="5095" spans="1:14" x14ac:dyDescent="0.25">
      <c r="A5095" s="100">
        <v>4050</v>
      </c>
      <c r="B5095" s="107">
        <v>37653</v>
      </c>
      <c r="C5095" s="121">
        <v>428.42</v>
      </c>
      <c r="D5095" s="122">
        <v>516.4</v>
      </c>
      <c r="E5095" s="122">
        <f t="shared" si="202"/>
        <v>71.523545706371181</v>
      </c>
      <c r="F5095" s="77">
        <v>0.21</v>
      </c>
      <c r="G5095" s="77">
        <v>0</v>
      </c>
      <c r="H5095" s="77">
        <v>0</v>
      </c>
      <c r="J5095" s="77">
        <f t="shared" si="200"/>
        <v>0.21</v>
      </c>
      <c r="K5095" s="103">
        <v>5.29</v>
      </c>
      <c r="L5095" s="104">
        <v>0.11</v>
      </c>
      <c r="M5095" s="105">
        <v>0</v>
      </c>
      <c r="N5095" s="76">
        <f t="shared" si="201"/>
        <v>5.28000000000005</v>
      </c>
    </row>
    <row r="5096" spans="1:14" x14ac:dyDescent="0.25">
      <c r="A5096" s="100">
        <v>4051</v>
      </c>
      <c r="B5096" s="107">
        <v>37654</v>
      </c>
      <c r="C5096" s="121">
        <v>428.69</v>
      </c>
      <c r="D5096" s="122">
        <v>521.47</v>
      </c>
      <c r="E5096" s="122">
        <f t="shared" si="202"/>
        <v>72.22576177285319</v>
      </c>
      <c r="F5096" s="77">
        <v>0.26</v>
      </c>
      <c r="G5096" s="77">
        <v>0</v>
      </c>
      <c r="H5096" s="77">
        <v>0</v>
      </c>
      <c r="J5096" s="77">
        <f t="shared" si="200"/>
        <v>0.26</v>
      </c>
      <c r="K5096" s="103">
        <v>4.4000000000000004</v>
      </c>
      <c r="L5096" s="104">
        <v>0.14000000000000001</v>
      </c>
      <c r="M5096" s="105">
        <v>13.5</v>
      </c>
      <c r="N5096" s="76">
        <f t="shared" si="201"/>
        <v>4.3999999999999861</v>
      </c>
    </row>
    <row r="5097" spans="1:14" x14ac:dyDescent="0.25">
      <c r="A5097" s="100">
        <v>4052</v>
      </c>
      <c r="B5097" s="107">
        <v>37655</v>
      </c>
      <c r="C5097" s="121">
        <v>428.91</v>
      </c>
      <c r="D5097" s="122">
        <v>525.61</v>
      </c>
      <c r="E5097" s="122">
        <f t="shared" si="202"/>
        <v>72.79916897506925</v>
      </c>
      <c r="F5097" s="77">
        <v>1.83</v>
      </c>
      <c r="G5097" s="77">
        <v>0</v>
      </c>
      <c r="H5097" s="77">
        <v>0</v>
      </c>
      <c r="J5097" s="77">
        <f t="shared" si="200"/>
        <v>1.83</v>
      </c>
      <c r="K5097" s="103">
        <v>4.29</v>
      </c>
      <c r="L5097" s="104">
        <v>0.55000000000000004</v>
      </c>
      <c r="M5097" s="105">
        <v>0</v>
      </c>
      <c r="N5097" s="76">
        <f t="shared" si="201"/>
        <v>4.2900000000000365</v>
      </c>
    </row>
    <row r="5098" spans="1:14" x14ac:dyDescent="0.25">
      <c r="A5098" s="100">
        <v>4053</v>
      </c>
      <c r="B5098" s="107">
        <v>37656</v>
      </c>
      <c r="C5098" s="121">
        <v>429.04</v>
      </c>
      <c r="D5098" s="122">
        <v>528.07000000000005</v>
      </c>
      <c r="E5098" s="122">
        <f t="shared" si="202"/>
        <v>73.139889196675909</v>
      </c>
      <c r="F5098" s="77">
        <v>0.13</v>
      </c>
      <c r="G5098" s="77">
        <v>0</v>
      </c>
      <c r="H5098" s="77">
        <v>0</v>
      </c>
      <c r="J5098" s="77">
        <f t="shared" si="200"/>
        <v>0.13</v>
      </c>
      <c r="K5098" s="103">
        <v>2.64</v>
      </c>
      <c r="L5098" s="104">
        <v>0.06</v>
      </c>
      <c r="M5098" s="105">
        <v>5.5</v>
      </c>
      <c r="N5098" s="76">
        <f t="shared" si="201"/>
        <v>2.6399999999999908</v>
      </c>
    </row>
    <row r="5099" spans="1:14" x14ac:dyDescent="0.25">
      <c r="A5099" s="100">
        <v>4054</v>
      </c>
      <c r="B5099" s="107">
        <v>37657</v>
      </c>
      <c r="C5099" s="121">
        <v>429.17</v>
      </c>
      <c r="D5099" s="122">
        <v>530.58000000000004</v>
      </c>
      <c r="E5099" s="122">
        <f t="shared" si="202"/>
        <v>73.48753462603878</v>
      </c>
      <c r="F5099" s="77">
        <v>1.1299999999999999</v>
      </c>
      <c r="G5099" s="77">
        <v>0</v>
      </c>
      <c r="H5099" s="77">
        <v>0</v>
      </c>
      <c r="J5099" s="77">
        <f t="shared" si="200"/>
        <v>1.1299999999999999</v>
      </c>
      <c r="K5099" s="103">
        <v>3.83</v>
      </c>
      <c r="L5099" s="104">
        <v>0.63</v>
      </c>
      <c r="M5099" s="105">
        <v>3</v>
      </c>
      <c r="N5099" s="76">
        <f t="shared" si="201"/>
        <v>3.8299999999999317</v>
      </c>
    </row>
    <row r="5100" spans="1:14" x14ac:dyDescent="0.25">
      <c r="A5100" s="100">
        <v>4055</v>
      </c>
      <c r="B5100" s="107">
        <v>37658</v>
      </c>
      <c r="C5100" s="121">
        <v>429.31</v>
      </c>
      <c r="D5100" s="122">
        <v>533.28</v>
      </c>
      <c r="E5100" s="122">
        <f t="shared" si="202"/>
        <v>73.86149584487535</v>
      </c>
      <c r="F5100" s="77">
        <v>1.74</v>
      </c>
      <c r="G5100" s="77">
        <v>0</v>
      </c>
      <c r="H5100" s="77">
        <v>0</v>
      </c>
      <c r="J5100" s="77">
        <f t="shared" si="200"/>
        <v>1.74</v>
      </c>
      <c r="K5100" s="103">
        <v>4.0599999999999996</v>
      </c>
      <c r="L5100" s="104">
        <v>0.69</v>
      </c>
      <c r="M5100" s="105">
        <v>7.5</v>
      </c>
      <c r="N5100" s="76">
        <f t="shared" si="201"/>
        <v>4.0600000000000502</v>
      </c>
    </row>
    <row r="5101" spans="1:14" x14ac:dyDescent="0.25">
      <c r="A5101" s="100">
        <v>4056</v>
      </c>
      <c r="B5101" s="107">
        <v>37659</v>
      </c>
      <c r="C5101" s="121">
        <v>429.43</v>
      </c>
      <c r="D5101" s="122">
        <v>535.6</v>
      </c>
      <c r="E5101" s="122">
        <f t="shared" si="202"/>
        <v>74.18282548476455</v>
      </c>
      <c r="F5101" s="77">
        <v>2.31</v>
      </c>
      <c r="G5101" s="77">
        <v>0</v>
      </c>
      <c r="H5101" s="77">
        <v>0</v>
      </c>
      <c r="J5101" s="77">
        <f t="shared" si="200"/>
        <v>2.31</v>
      </c>
      <c r="K5101" s="103">
        <v>2.5</v>
      </c>
      <c r="L5101" s="104">
        <v>1.21</v>
      </c>
      <c r="M5101" s="105">
        <v>8.5</v>
      </c>
      <c r="N5101" s="76">
        <f t="shared" si="201"/>
        <v>2.4999999999999409</v>
      </c>
    </row>
    <row r="5102" spans="1:14" x14ac:dyDescent="0.25">
      <c r="A5102" s="100">
        <v>4057</v>
      </c>
      <c r="B5102" s="107">
        <v>37660</v>
      </c>
      <c r="C5102" s="121">
        <v>429.44</v>
      </c>
      <c r="D5102" s="122">
        <v>535.79</v>
      </c>
      <c r="E5102" s="122">
        <f t="shared" si="202"/>
        <v>74.20914127423822</v>
      </c>
      <c r="F5102" s="77">
        <v>1.98</v>
      </c>
      <c r="G5102" s="77">
        <v>0</v>
      </c>
      <c r="H5102" s="77">
        <v>0</v>
      </c>
      <c r="J5102" s="77">
        <f t="shared" si="200"/>
        <v>1.98</v>
      </c>
      <c r="K5102" s="103">
        <v>1.98</v>
      </c>
      <c r="L5102" s="104">
        <v>1.04</v>
      </c>
      <c r="M5102" s="105">
        <v>0</v>
      </c>
      <c r="N5102" s="76">
        <f t="shared" si="201"/>
        <v>1.98</v>
      </c>
    </row>
    <row r="5103" spans="1:14" x14ac:dyDescent="0.25">
      <c r="A5103" s="100">
        <v>4058</v>
      </c>
      <c r="B5103" s="107">
        <v>37661</v>
      </c>
      <c r="C5103" s="121">
        <v>429.44</v>
      </c>
      <c r="D5103" s="122">
        <v>535.79</v>
      </c>
      <c r="E5103" s="122">
        <f t="shared" si="202"/>
        <v>74.20914127423822</v>
      </c>
      <c r="F5103" s="77">
        <v>1.95</v>
      </c>
      <c r="G5103" s="77">
        <v>0</v>
      </c>
      <c r="H5103" s="77">
        <v>0</v>
      </c>
      <c r="J5103" s="77">
        <f t="shared" si="200"/>
        <v>1.95</v>
      </c>
      <c r="K5103" s="103">
        <v>1.56</v>
      </c>
      <c r="L5103" s="104">
        <v>1.04</v>
      </c>
      <c r="M5103" s="105">
        <v>0</v>
      </c>
      <c r="N5103" s="76">
        <f t="shared" si="201"/>
        <v>1.5700000000000045</v>
      </c>
    </row>
    <row r="5104" spans="1:14" x14ac:dyDescent="0.25">
      <c r="A5104" s="100">
        <v>4059</v>
      </c>
      <c r="B5104" s="107">
        <v>37662</v>
      </c>
      <c r="C5104" s="121">
        <v>429.42</v>
      </c>
      <c r="D5104" s="122">
        <v>535.41</v>
      </c>
      <c r="E5104" s="122">
        <f t="shared" si="202"/>
        <v>74.15650969529085</v>
      </c>
      <c r="F5104" s="77">
        <v>2.19</v>
      </c>
      <c r="G5104" s="77">
        <v>0</v>
      </c>
      <c r="H5104" s="77">
        <v>0</v>
      </c>
      <c r="J5104" s="77">
        <f t="shared" si="200"/>
        <v>2.19</v>
      </c>
      <c r="K5104" s="103">
        <v>2</v>
      </c>
      <c r="L5104" s="104">
        <v>1.1299999999999999</v>
      </c>
      <c r="M5104" s="105">
        <v>2</v>
      </c>
      <c r="N5104" s="76">
        <f t="shared" si="201"/>
        <v>1.9900000000000682</v>
      </c>
    </row>
    <row r="5105" spans="1:14" x14ac:dyDescent="0.25">
      <c r="A5105" s="100">
        <v>4060</v>
      </c>
      <c r="B5105" s="107">
        <v>37663</v>
      </c>
      <c r="C5105" s="121">
        <v>429.41</v>
      </c>
      <c r="D5105" s="122">
        <v>535.21</v>
      </c>
      <c r="E5105" s="122">
        <f t="shared" si="202"/>
        <v>74.128808864265935</v>
      </c>
      <c r="F5105" s="77">
        <v>2.54</v>
      </c>
      <c r="G5105" s="77">
        <v>0</v>
      </c>
      <c r="H5105" s="77">
        <v>0</v>
      </c>
      <c r="J5105" s="77">
        <f t="shared" si="200"/>
        <v>2.54</v>
      </c>
      <c r="K5105" s="103">
        <v>6.98</v>
      </c>
      <c r="L5105" s="104">
        <v>1.37</v>
      </c>
      <c r="M5105" s="105">
        <v>26</v>
      </c>
      <c r="N5105" s="76">
        <f t="shared" si="201"/>
        <v>6.9799999999999409</v>
      </c>
    </row>
    <row r="5106" spans="1:14" x14ac:dyDescent="0.25">
      <c r="A5106" s="100">
        <v>4061</v>
      </c>
      <c r="B5106" s="107">
        <v>37664</v>
      </c>
      <c r="C5106" s="121">
        <v>429.64</v>
      </c>
      <c r="D5106" s="122">
        <v>539.65</v>
      </c>
      <c r="E5106" s="122">
        <f t="shared" si="202"/>
        <v>74.743767313019376</v>
      </c>
      <c r="F5106" s="77">
        <v>2.2799999999999998</v>
      </c>
      <c r="G5106" s="77">
        <v>0</v>
      </c>
      <c r="H5106" s="77">
        <v>0</v>
      </c>
      <c r="J5106" s="77">
        <f t="shared" si="200"/>
        <v>2.2799999999999998</v>
      </c>
      <c r="K5106" s="103">
        <v>8.07</v>
      </c>
      <c r="L5106" s="104">
        <v>1.19</v>
      </c>
      <c r="M5106" s="105">
        <v>15.5</v>
      </c>
      <c r="N5106" s="76">
        <f t="shared" si="201"/>
        <v>8.0700000000000767</v>
      </c>
    </row>
    <row r="5107" spans="1:14" x14ac:dyDescent="0.25">
      <c r="A5107" s="100">
        <v>4062</v>
      </c>
      <c r="B5107" s="107">
        <v>37665</v>
      </c>
      <c r="C5107" s="121">
        <v>429.94</v>
      </c>
      <c r="D5107" s="122">
        <v>545.44000000000005</v>
      </c>
      <c r="E5107" s="122">
        <f t="shared" si="202"/>
        <v>75.545706371191145</v>
      </c>
      <c r="F5107" s="77">
        <v>2.1800000000000002</v>
      </c>
      <c r="G5107" s="77">
        <v>0</v>
      </c>
      <c r="H5107" s="77">
        <v>0</v>
      </c>
      <c r="J5107" s="77">
        <f t="shared" si="200"/>
        <v>2.1800000000000002</v>
      </c>
      <c r="K5107" s="103">
        <v>10.36</v>
      </c>
      <c r="L5107" s="104">
        <v>1.1100000000000001</v>
      </c>
      <c r="M5107" s="105">
        <v>0</v>
      </c>
      <c r="N5107" s="76">
        <f t="shared" si="201"/>
        <v>10.629999999999932</v>
      </c>
    </row>
    <row r="5108" spans="1:14" x14ac:dyDescent="0.25">
      <c r="A5108" s="100">
        <v>4063</v>
      </c>
      <c r="B5108" s="107">
        <v>37666</v>
      </c>
      <c r="C5108" s="121">
        <v>430.37</v>
      </c>
      <c r="D5108" s="122">
        <v>553.89</v>
      </c>
      <c r="E5108" s="122">
        <f t="shared" si="202"/>
        <v>76.71606648199446</v>
      </c>
      <c r="F5108" s="77">
        <v>2.17</v>
      </c>
      <c r="G5108" s="77">
        <v>0</v>
      </c>
      <c r="H5108" s="77">
        <v>0</v>
      </c>
      <c r="J5108" s="77">
        <f t="shared" si="200"/>
        <v>2.17</v>
      </c>
      <c r="K5108" s="103">
        <v>3.48</v>
      </c>
      <c r="L5108" s="104">
        <v>1.1200000000000001</v>
      </c>
      <c r="M5108" s="105">
        <v>0</v>
      </c>
      <c r="N5108" s="76">
        <f t="shared" si="201"/>
        <v>3.480000000000059</v>
      </c>
    </row>
    <row r="5109" spans="1:14" x14ac:dyDescent="0.25">
      <c r="A5109" s="100">
        <v>4064</v>
      </c>
      <c r="B5109" s="107">
        <v>37667</v>
      </c>
      <c r="C5109" s="121">
        <v>430.44</v>
      </c>
      <c r="D5109" s="122">
        <v>555.20000000000005</v>
      </c>
      <c r="E5109" s="122">
        <f t="shared" si="202"/>
        <v>76.897506925207765</v>
      </c>
      <c r="F5109" s="77">
        <v>1.76</v>
      </c>
      <c r="G5109" s="77">
        <v>0</v>
      </c>
      <c r="H5109" s="77">
        <v>0</v>
      </c>
      <c r="J5109" s="77">
        <f t="shared" si="200"/>
        <v>1.76</v>
      </c>
      <c r="K5109" s="103">
        <v>3.14</v>
      </c>
      <c r="L5109" s="104">
        <v>0.87</v>
      </c>
      <c r="M5109" s="105">
        <v>2.5</v>
      </c>
      <c r="N5109" s="76">
        <f t="shared" si="201"/>
        <v>3.2099999999999316</v>
      </c>
    </row>
    <row r="5110" spans="1:14" x14ac:dyDescent="0.25">
      <c r="A5110" s="100">
        <v>4065</v>
      </c>
      <c r="B5110" s="107">
        <v>37668</v>
      </c>
      <c r="C5110" s="121">
        <v>430.51</v>
      </c>
      <c r="D5110" s="122">
        <v>556.65</v>
      </c>
      <c r="E5110" s="122">
        <f t="shared" si="202"/>
        <v>77.0983379501385</v>
      </c>
      <c r="F5110" s="77">
        <v>1.95</v>
      </c>
      <c r="G5110" s="77">
        <v>0</v>
      </c>
      <c r="H5110" s="77">
        <v>0</v>
      </c>
      <c r="J5110" s="77">
        <f t="shared" si="200"/>
        <v>1.95</v>
      </c>
      <c r="K5110" s="103">
        <v>1.95</v>
      </c>
      <c r="L5110" s="104">
        <v>1.01</v>
      </c>
      <c r="M5110" s="105">
        <v>0</v>
      </c>
      <c r="N5110" s="76">
        <f t="shared" si="201"/>
        <v>1.95</v>
      </c>
    </row>
    <row r="5111" spans="1:14" x14ac:dyDescent="0.25">
      <c r="A5111" s="100">
        <v>4066</v>
      </c>
      <c r="B5111" s="107">
        <v>37669</v>
      </c>
      <c r="C5111" s="121">
        <v>430.51</v>
      </c>
      <c r="D5111" s="122">
        <v>556.65</v>
      </c>
      <c r="E5111" s="122">
        <f t="shared" si="202"/>
        <v>77.0983379501385</v>
      </c>
      <c r="F5111" s="77">
        <v>1.98</v>
      </c>
      <c r="G5111" s="77">
        <v>0</v>
      </c>
      <c r="H5111" s="77">
        <v>0</v>
      </c>
      <c r="J5111" s="77">
        <f t="shared" si="200"/>
        <v>1.98</v>
      </c>
      <c r="K5111" s="103">
        <v>1.59</v>
      </c>
      <c r="L5111" s="104">
        <v>1.05</v>
      </c>
      <c r="M5111" s="105">
        <v>0</v>
      </c>
      <c r="N5111" s="76">
        <f t="shared" si="201"/>
        <v>1.5800000000000227</v>
      </c>
    </row>
    <row r="5112" spans="1:14" x14ac:dyDescent="0.25">
      <c r="A5112" s="100">
        <v>4067</v>
      </c>
      <c r="B5112" s="107">
        <v>37670</v>
      </c>
      <c r="C5112" s="121">
        <v>430.49</v>
      </c>
      <c r="D5112" s="122">
        <v>556.25</v>
      </c>
      <c r="E5112" s="122">
        <f t="shared" si="202"/>
        <v>77.042936288088654</v>
      </c>
      <c r="F5112" s="77">
        <v>2.1</v>
      </c>
      <c r="G5112" s="77">
        <v>0</v>
      </c>
      <c r="H5112" s="77">
        <v>0</v>
      </c>
      <c r="J5112" s="77">
        <f t="shared" si="200"/>
        <v>2.1</v>
      </c>
      <c r="K5112" s="103">
        <v>1.9</v>
      </c>
      <c r="L5112" s="104">
        <v>1.1299999999999999</v>
      </c>
      <c r="M5112" s="105">
        <v>0</v>
      </c>
      <c r="N5112" s="76">
        <f t="shared" si="201"/>
        <v>1.9099999999999455</v>
      </c>
    </row>
    <row r="5113" spans="1:14" x14ac:dyDescent="0.25">
      <c r="A5113" s="100">
        <v>4068</v>
      </c>
      <c r="B5113" s="107">
        <v>37671</v>
      </c>
      <c r="C5113" s="121">
        <v>430.48</v>
      </c>
      <c r="D5113" s="122">
        <v>556.05999999999995</v>
      </c>
      <c r="E5113" s="122">
        <f t="shared" si="202"/>
        <v>77.016620498614955</v>
      </c>
      <c r="F5113" s="77">
        <v>1.98</v>
      </c>
      <c r="G5113" s="77">
        <v>0</v>
      </c>
      <c r="H5113" s="77">
        <v>0</v>
      </c>
      <c r="J5113" s="77">
        <f t="shared" si="200"/>
        <v>1.98</v>
      </c>
      <c r="K5113" s="103">
        <v>2.57</v>
      </c>
      <c r="L5113" s="104">
        <v>1.06</v>
      </c>
      <c r="M5113" s="105">
        <v>0</v>
      </c>
      <c r="N5113" s="76">
        <f t="shared" si="201"/>
        <v>2.5700000000000318</v>
      </c>
    </row>
    <row r="5114" spans="1:14" x14ac:dyDescent="0.25">
      <c r="A5114" s="100">
        <v>4069</v>
      </c>
      <c r="B5114" s="107">
        <v>37672</v>
      </c>
      <c r="C5114" s="121">
        <v>430.51</v>
      </c>
      <c r="D5114" s="122">
        <v>556.65</v>
      </c>
      <c r="E5114" s="122">
        <f t="shared" si="202"/>
        <v>77.0983379501385</v>
      </c>
      <c r="F5114" s="77">
        <v>2.0299999999999998</v>
      </c>
      <c r="G5114" s="77">
        <v>0</v>
      </c>
      <c r="H5114" s="77">
        <v>0</v>
      </c>
      <c r="J5114" s="77">
        <f t="shared" si="200"/>
        <v>2.0299999999999998</v>
      </c>
      <c r="K5114" s="103">
        <v>2.23</v>
      </c>
      <c r="L5114" s="104">
        <v>1.0900000000000001</v>
      </c>
      <c r="M5114" s="105">
        <v>0</v>
      </c>
      <c r="N5114" s="76">
        <f t="shared" si="201"/>
        <v>2.2200000000000544</v>
      </c>
    </row>
    <row r="5115" spans="1:14" x14ac:dyDescent="0.25">
      <c r="A5115" s="100">
        <v>4070</v>
      </c>
      <c r="B5115" s="107">
        <v>37673</v>
      </c>
      <c r="C5115" s="121">
        <v>430.52</v>
      </c>
      <c r="D5115" s="122">
        <v>556.84</v>
      </c>
      <c r="E5115" s="122">
        <f t="shared" si="202"/>
        <v>77.124653739612199</v>
      </c>
      <c r="F5115" s="77">
        <v>3.44</v>
      </c>
      <c r="G5115" s="77">
        <v>0</v>
      </c>
      <c r="H5115" s="77">
        <v>0</v>
      </c>
      <c r="J5115" s="77">
        <f t="shared" si="200"/>
        <v>3.44</v>
      </c>
      <c r="K5115" s="103">
        <v>0.09</v>
      </c>
      <c r="L5115" s="104">
        <v>1.87</v>
      </c>
      <c r="M5115" s="105">
        <v>0</v>
      </c>
      <c r="N5115" s="76">
        <f t="shared" si="201"/>
        <v>9.9999999999968114E-2</v>
      </c>
    </row>
    <row r="5116" spans="1:14" x14ac:dyDescent="0.25">
      <c r="A5116" s="100">
        <v>4071</v>
      </c>
      <c r="B5116" s="107">
        <v>37674</v>
      </c>
      <c r="C5116" s="121">
        <v>430.35</v>
      </c>
      <c r="D5116" s="122">
        <v>553.5</v>
      </c>
      <c r="E5116" s="122">
        <f t="shared" si="202"/>
        <v>76.662049861495845</v>
      </c>
      <c r="F5116" s="77">
        <v>2.41</v>
      </c>
      <c r="G5116" s="77">
        <v>0</v>
      </c>
      <c r="H5116" s="77">
        <v>0</v>
      </c>
      <c r="J5116" s="77">
        <f t="shared" si="200"/>
        <v>2.41</v>
      </c>
      <c r="K5116" s="103">
        <v>0.05</v>
      </c>
      <c r="L5116" s="104">
        <v>1.21</v>
      </c>
      <c r="M5116" s="105">
        <v>0</v>
      </c>
      <c r="N5116" s="76">
        <f t="shared" si="201"/>
        <v>3.9999999999995595E-2</v>
      </c>
    </row>
    <row r="5117" spans="1:14" x14ac:dyDescent="0.25">
      <c r="A5117" s="100">
        <v>4072</v>
      </c>
      <c r="B5117" s="107">
        <v>37675</v>
      </c>
      <c r="C5117" s="121">
        <v>430.23</v>
      </c>
      <c r="D5117" s="122">
        <v>551.13</v>
      </c>
      <c r="E5117" s="122">
        <f t="shared" si="202"/>
        <v>76.33379501385042</v>
      </c>
      <c r="F5117" s="77">
        <v>2.2000000000000002</v>
      </c>
      <c r="G5117" s="77">
        <v>0</v>
      </c>
      <c r="H5117" s="77">
        <v>0</v>
      </c>
      <c r="J5117" s="77">
        <f t="shared" si="200"/>
        <v>2.2000000000000002</v>
      </c>
      <c r="K5117" s="103">
        <v>-0.56000000000000005</v>
      </c>
      <c r="L5117" s="104">
        <v>1.1100000000000001</v>
      </c>
      <c r="M5117" s="105">
        <v>0</v>
      </c>
      <c r="N5117" s="76">
        <f t="shared" si="201"/>
        <v>-0.55999999999999073</v>
      </c>
    </row>
    <row r="5118" spans="1:14" x14ac:dyDescent="0.25">
      <c r="A5118" s="100">
        <v>4073</v>
      </c>
      <c r="B5118" s="107">
        <v>37676</v>
      </c>
      <c r="C5118" s="121">
        <v>430.09</v>
      </c>
      <c r="D5118" s="122">
        <v>548.37</v>
      </c>
      <c r="E5118" s="122">
        <f t="shared" si="202"/>
        <v>75.951523545706365</v>
      </c>
      <c r="F5118" s="77">
        <v>3.24</v>
      </c>
      <c r="G5118" s="77">
        <v>0</v>
      </c>
      <c r="H5118" s="77">
        <v>0</v>
      </c>
      <c r="J5118" s="77">
        <f t="shared" si="200"/>
        <v>3.24</v>
      </c>
      <c r="K5118" s="103">
        <v>2.85</v>
      </c>
      <c r="L5118" s="104">
        <v>1.68</v>
      </c>
      <c r="M5118" s="105">
        <v>0</v>
      </c>
      <c r="N5118" s="76">
        <f t="shared" si="201"/>
        <v>2.8500000000000139</v>
      </c>
    </row>
    <row r="5119" spans="1:14" x14ac:dyDescent="0.25">
      <c r="A5119" s="100">
        <v>4074</v>
      </c>
      <c r="B5119" s="107">
        <v>37677</v>
      </c>
      <c r="C5119" s="121">
        <v>430.07</v>
      </c>
      <c r="D5119" s="122">
        <v>547.98</v>
      </c>
      <c r="E5119" s="122">
        <f t="shared" si="202"/>
        <v>75.897506925207765</v>
      </c>
      <c r="F5119" s="77">
        <v>3.51</v>
      </c>
      <c r="G5119" s="77">
        <v>0</v>
      </c>
      <c r="H5119" s="77">
        <v>0</v>
      </c>
      <c r="J5119" s="77">
        <f t="shared" si="200"/>
        <v>3.51</v>
      </c>
      <c r="K5119" s="103">
        <v>1.75</v>
      </c>
      <c r="L5119" s="104">
        <v>1.76</v>
      </c>
      <c r="M5119" s="105">
        <v>0</v>
      </c>
      <c r="N5119" s="76">
        <f t="shared" si="201"/>
        <v>1.7500000000000089</v>
      </c>
    </row>
    <row r="5120" spans="1:14" x14ac:dyDescent="0.25">
      <c r="A5120" s="100">
        <v>4075</v>
      </c>
      <c r="B5120" s="107">
        <v>37678</v>
      </c>
      <c r="C5120" s="121">
        <v>429.98</v>
      </c>
      <c r="D5120" s="122">
        <v>546.22</v>
      </c>
      <c r="E5120" s="122">
        <f t="shared" si="202"/>
        <v>75.65373961218836</v>
      </c>
      <c r="F5120" s="77">
        <v>2.78</v>
      </c>
      <c r="G5120" s="77">
        <v>0</v>
      </c>
      <c r="H5120" s="77">
        <v>0</v>
      </c>
      <c r="J5120" s="77">
        <f t="shared" si="200"/>
        <v>2.78</v>
      </c>
      <c r="K5120" s="103">
        <v>1.26</v>
      </c>
      <c r="L5120" s="104">
        <v>1.37</v>
      </c>
      <c r="M5120" s="105">
        <v>0</v>
      </c>
      <c r="N5120" s="76">
        <f t="shared" si="201"/>
        <v>1.260000000000018</v>
      </c>
    </row>
    <row r="5121" spans="1:14" x14ac:dyDescent="0.25">
      <c r="A5121" s="100">
        <v>4076</v>
      </c>
      <c r="B5121" s="107">
        <v>37679</v>
      </c>
      <c r="C5121" s="121">
        <v>429.9</v>
      </c>
      <c r="D5121" s="122">
        <v>544.70000000000005</v>
      </c>
      <c r="E5121" s="122">
        <f t="shared" si="202"/>
        <v>75.443213296398909</v>
      </c>
      <c r="F5121" s="77">
        <v>3.18</v>
      </c>
      <c r="G5121" s="77">
        <v>0</v>
      </c>
      <c r="H5121" s="77">
        <v>0</v>
      </c>
      <c r="J5121" s="77">
        <f t="shared" si="200"/>
        <v>3.18</v>
      </c>
      <c r="K5121" s="103">
        <v>0.86</v>
      </c>
      <c r="L5121" s="104">
        <v>1.6</v>
      </c>
      <c r="M5121" s="105">
        <v>0</v>
      </c>
      <c r="N5121" s="76">
        <f t="shared" si="201"/>
        <v>0.82999999999997742</v>
      </c>
    </row>
    <row r="5122" spans="1:14" x14ac:dyDescent="0.25">
      <c r="A5122" s="100">
        <v>4077</v>
      </c>
      <c r="B5122" s="107">
        <v>37680</v>
      </c>
      <c r="C5122" s="121">
        <v>429.78</v>
      </c>
      <c r="D5122" s="122">
        <v>542.35</v>
      </c>
      <c r="E5122" s="122">
        <f t="shared" si="202"/>
        <v>75.11772853185596</v>
      </c>
      <c r="F5122" s="77">
        <v>3.16</v>
      </c>
      <c r="G5122" s="77">
        <v>0</v>
      </c>
      <c r="H5122" s="77">
        <v>0</v>
      </c>
      <c r="J5122" s="77">
        <f t="shared" si="200"/>
        <v>3.16</v>
      </c>
      <c r="K5122" s="103">
        <v>0.46</v>
      </c>
      <c r="L5122" s="104">
        <v>1.6</v>
      </c>
      <c r="M5122" s="105">
        <v>0</v>
      </c>
      <c r="N5122" s="76">
        <f t="shared" si="201"/>
        <v>0.41000000000000014</v>
      </c>
    </row>
    <row r="5123" spans="1:14" x14ac:dyDescent="0.25">
      <c r="A5123" s="100">
        <v>4078</v>
      </c>
      <c r="B5123" s="107">
        <v>37681</v>
      </c>
      <c r="C5123" s="121">
        <v>429.64</v>
      </c>
      <c r="D5123" s="122">
        <v>539.6</v>
      </c>
      <c r="E5123" s="122">
        <f t="shared" si="202"/>
        <v>74.73684210526315</v>
      </c>
      <c r="F5123" s="77">
        <v>1.72</v>
      </c>
      <c r="G5123" s="77">
        <v>0</v>
      </c>
      <c r="H5123" s="77">
        <v>0</v>
      </c>
      <c r="J5123" s="77">
        <f t="shared" si="200"/>
        <v>1.72</v>
      </c>
      <c r="K5123" s="103">
        <v>0.54</v>
      </c>
      <c r="L5123" s="104">
        <v>0.86</v>
      </c>
      <c r="M5123" s="105">
        <v>0</v>
      </c>
      <c r="N5123" s="76">
        <f t="shared" si="201"/>
        <v>0.53999999999993631</v>
      </c>
    </row>
    <row r="5124" spans="1:14" x14ac:dyDescent="0.25">
      <c r="A5124" s="100">
        <v>4079</v>
      </c>
      <c r="B5124" s="107">
        <v>37682</v>
      </c>
      <c r="C5124" s="121">
        <v>429.58</v>
      </c>
      <c r="D5124" s="122">
        <v>538.41999999999996</v>
      </c>
      <c r="E5124" s="122">
        <f t="shared" si="202"/>
        <v>74.57340720221606</v>
      </c>
      <c r="F5124" s="77">
        <v>2.36</v>
      </c>
      <c r="G5124" s="77">
        <v>0</v>
      </c>
      <c r="H5124" s="77">
        <v>0</v>
      </c>
      <c r="J5124" s="77">
        <f t="shared" si="200"/>
        <v>2.36</v>
      </c>
      <c r="K5124" s="103">
        <v>0.84</v>
      </c>
      <c r="L5124" s="104">
        <v>1.21</v>
      </c>
      <c r="M5124" s="105">
        <v>0</v>
      </c>
      <c r="N5124" s="76">
        <f t="shared" si="201"/>
        <v>0.84000000000001807</v>
      </c>
    </row>
    <row r="5125" spans="1:14" x14ac:dyDescent="0.25">
      <c r="A5125" s="100">
        <v>4080</v>
      </c>
      <c r="B5125" s="107">
        <v>37683</v>
      </c>
      <c r="C5125" s="121">
        <v>429.5</v>
      </c>
      <c r="D5125" s="122">
        <v>536.9</v>
      </c>
      <c r="E5125" s="122">
        <f t="shared" si="202"/>
        <v>74.362880886426581</v>
      </c>
      <c r="F5125" s="77">
        <v>3.23</v>
      </c>
      <c r="G5125" s="77">
        <v>0</v>
      </c>
      <c r="H5125" s="77">
        <v>0</v>
      </c>
      <c r="J5125" s="77">
        <f t="shared" si="200"/>
        <v>3.23</v>
      </c>
      <c r="K5125" s="103">
        <v>0.53</v>
      </c>
      <c r="L5125" s="104">
        <v>1.67</v>
      </c>
      <c r="M5125" s="105">
        <v>0</v>
      </c>
      <c r="N5125" s="76">
        <f t="shared" si="201"/>
        <v>0.58000000000002272</v>
      </c>
    </row>
    <row r="5126" spans="1:14" x14ac:dyDescent="0.25">
      <c r="A5126" s="100">
        <v>4081</v>
      </c>
      <c r="B5126" s="107">
        <v>37684</v>
      </c>
      <c r="C5126" s="121">
        <v>429.36</v>
      </c>
      <c r="D5126" s="122">
        <v>534.25</v>
      </c>
      <c r="E5126" s="122">
        <f t="shared" si="202"/>
        <v>73.995844875346265</v>
      </c>
      <c r="F5126" s="77">
        <v>3.94</v>
      </c>
      <c r="G5126" s="77">
        <v>0</v>
      </c>
      <c r="H5126" s="77">
        <v>0</v>
      </c>
      <c r="J5126" s="77">
        <f t="shared" si="200"/>
        <v>3.94</v>
      </c>
      <c r="K5126" s="103">
        <v>0.66</v>
      </c>
      <c r="L5126" s="104">
        <v>2.09</v>
      </c>
      <c r="M5126" s="105">
        <v>0</v>
      </c>
      <c r="N5126" s="76">
        <f t="shared" si="201"/>
        <v>0.66000000000002723</v>
      </c>
    </row>
    <row r="5127" spans="1:14" x14ac:dyDescent="0.25">
      <c r="A5127" s="100">
        <v>4082</v>
      </c>
      <c r="B5127" s="107">
        <v>37685</v>
      </c>
      <c r="C5127" s="121">
        <v>429.19</v>
      </c>
      <c r="D5127" s="122">
        <v>530.97</v>
      </c>
      <c r="E5127" s="122">
        <f t="shared" si="202"/>
        <v>73.541551246537395</v>
      </c>
      <c r="F5127" s="77">
        <v>4.12</v>
      </c>
      <c r="G5127" s="77">
        <v>0</v>
      </c>
      <c r="H5127" s="77">
        <v>0</v>
      </c>
      <c r="J5127" s="77">
        <f t="shared" si="200"/>
        <v>4.12</v>
      </c>
      <c r="K5127" s="103">
        <v>0.45</v>
      </c>
      <c r="L5127" s="104">
        <v>2.12</v>
      </c>
      <c r="M5127" s="105">
        <v>0</v>
      </c>
      <c r="N5127" s="76">
        <f t="shared" si="201"/>
        <v>0.44999999999992735</v>
      </c>
    </row>
    <row r="5128" spans="1:14" x14ac:dyDescent="0.25">
      <c r="A5128" s="100">
        <v>4083</v>
      </c>
      <c r="B5128" s="107">
        <v>37686</v>
      </c>
      <c r="C5128" s="121">
        <v>429</v>
      </c>
      <c r="D5128" s="122">
        <v>527.29999999999995</v>
      </c>
      <c r="E5128" s="122">
        <f t="shared" si="202"/>
        <v>73.03324099722991</v>
      </c>
      <c r="F5128" s="77">
        <v>3.7</v>
      </c>
      <c r="G5128" s="77">
        <v>0</v>
      </c>
      <c r="H5128" s="77">
        <v>0</v>
      </c>
      <c r="J5128" s="77">
        <f t="shared" ref="J5128:J5191" si="203">SUM(F5128:H5128)</f>
        <v>3.7</v>
      </c>
      <c r="K5128" s="103">
        <v>1.63</v>
      </c>
      <c r="L5128" s="104">
        <v>1.9</v>
      </c>
      <c r="M5128" s="105">
        <v>4</v>
      </c>
      <c r="N5128" s="76">
        <f t="shared" ref="N5128:N5191" si="204">+D5129-D5128+J5128</f>
        <v>1.6300000000000638</v>
      </c>
    </row>
    <row r="5129" spans="1:14" x14ac:dyDescent="0.25">
      <c r="A5129" s="100">
        <v>4084</v>
      </c>
      <c r="B5129" s="107">
        <v>37687</v>
      </c>
      <c r="C5129" s="121">
        <v>428.89</v>
      </c>
      <c r="D5129" s="122">
        <v>525.23</v>
      </c>
      <c r="E5129" s="122">
        <f t="shared" ref="E5129:E5192" si="205">(D5129/722)*100</f>
        <v>72.746537396121894</v>
      </c>
      <c r="F5129" s="77">
        <v>3.96</v>
      </c>
      <c r="G5129" s="77">
        <v>0</v>
      </c>
      <c r="H5129" s="77">
        <v>0</v>
      </c>
      <c r="J5129" s="77">
        <f t="shared" si="203"/>
        <v>3.96</v>
      </c>
      <c r="K5129" s="103">
        <v>3.02</v>
      </c>
      <c r="L5129" s="104">
        <v>2</v>
      </c>
      <c r="M5129" s="105">
        <v>4</v>
      </c>
      <c r="N5129" s="76">
        <f t="shared" si="204"/>
        <v>3.0199999999999454</v>
      </c>
    </row>
    <row r="5130" spans="1:14" x14ac:dyDescent="0.25">
      <c r="A5130" s="100">
        <v>4085</v>
      </c>
      <c r="B5130" s="107">
        <v>37688</v>
      </c>
      <c r="C5130" s="121">
        <v>428.84</v>
      </c>
      <c r="D5130" s="122">
        <v>524.29</v>
      </c>
      <c r="E5130" s="122">
        <f t="shared" si="205"/>
        <v>72.6163434903047</v>
      </c>
      <c r="F5130" s="77">
        <v>3.56</v>
      </c>
      <c r="G5130" s="77">
        <v>0</v>
      </c>
      <c r="H5130" s="77">
        <v>0</v>
      </c>
      <c r="J5130" s="77">
        <f t="shared" si="203"/>
        <v>3.56</v>
      </c>
      <c r="K5130" s="103">
        <v>1.3</v>
      </c>
      <c r="L5130" s="104">
        <v>1.84</v>
      </c>
      <c r="M5130" s="105">
        <v>0</v>
      </c>
      <c r="N5130" s="76">
        <f t="shared" si="204"/>
        <v>1.2500000000000546</v>
      </c>
    </row>
    <row r="5131" spans="1:14" x14ac:dyDescent="0.25">
      <c r="A5131" s="100">
        <v>4086</v>
      </c>
      <c r="B5131" s="107">
        <v>37689</v>
      </c>
      <c r="C5131" s="121">
        <v>428.72</v>
      </c>
      <c r="D5131" s="122">
        <v>521.98</v>
      </c>
      <c r="E5131" s="122">
        <f t="shared" si="205"/>
        <v>72.29639889196676</v>
      </c>
      <c r="F5131" s="77">
        <v>3.49</v>
      </c>
      <c r="G5131" s="77">
        <v>0</v>
      </c>
      <c r="H5131" s="77">
        <v>0</v>
      </c>
      <c r="J5131" s="77">
        <f t="shared" si="203"/>
        <v>3.49</v>
      </c>
      <c r="K5131" s="103">
        <v>0.67</v>
      </c>
      <c r="L5131" s="104">
        <v>1.78</v>
      </c>
      <c r="M5131" s="105">
        <v>0</v>
      </c>
      <c r="N5131" s="76">
        <f t="shared" si="204"/>
        <v>0.63999999999997748</v>
      </c>
    </row>
    <row r="5132" spans="1:14" x14ac:dyDescent="0.25">
      <c r="A5132" s="100">
        <v>4087</v>
      </c>
      <c r="B5132" s="107">
        <v>37690</v>
      </c>
      <c r="C5132" s="121">
        <v>428.57</v>
      </c>
      <c r="D5132" s="122">
        <v>519.13</v>
      </c>
      <c r="E5132" s="122">
        <f t="shared" si="205"/>
        <v>71.901662049861486</v>
      </c>
      <c r="F5132" s="77">
        <v>4.4039999999999999</v>
      </c>
      <c r="G5132" s="77">
        <v>0</v>
      </c>
      <c r="H5132" s="77">
        <v>0</v>
      </c>
      <c r="J5132" s="77">
        <f t="shared" si="203"/>
        <v>4.4039999999999999</v>
      </c>
      <c r="K5132" s="103">
        <v>0.28000000000000003</v>
      </c>
      <c r="L5132" s="104">
        <v>2.06</v>
      </c>
      <c r="M5132" s="105">
        <v>0</v>
      </c>
      <c r="N5132" s="76">
        <f t="shared" si="204"/>
        <v>0.70399999999995444</v>
      </c>
    </row>
    <row r="5133" spans="1:14" x14ac:dyDescent="0.25">
      <c r="A5133" s="100">
        <v>4088</v>
      </c>
      <c r="B5133" s="107">
        <v>37691</v>
      </c>
      <c r="C5133" s="121">
        <v>428.37</v>
      </c>
      <c r="D5133" s="122">
        <v>515.42999999999995</v>
      </c>
      <c r="E5133" s="122">
        <f t="shared" si="205"/>
        <v>71.389196675900266</v>
      </c>
      <c r="F5133" s="77">
        <v>4.32</v>
      </c>
      <c r="G5133" s="77">
        <v>0</v>
      </c>
      <c r="H5133" s="77">
        <v>0</v>
      </c>
      <c r="J5133" s="77">
        <f t="shared" si="203"/>
        <v>4.32</v>
      </c>
      <c r="K5133" s="103">
        <v>5.26</v>
      </c>
      <c r="L5133" s="104">
        <v>2.2599999999999998</v>
      </c>
      <c r="M5133" s="105">
        <v>11.3</v>
      </c>
      <c r="N5133" s="76">
        <f t="shared" si="204"/>
        <v>5.2900000000000276</v>
      </c>
    </row>
    <row r="5134" spans="1:14" x14ac:dyDescent="0.25">
      <c r="A5134" s="100">
        <v>4089</v>
      </c>
      <c r="B5134" s="107">
        <v>37692</v>
      </c>
      <c r="C5134" s="121">
        <v>428.42</v>
      </c>
      <c r="D5134" s="122">
        <v>516.4</v>
      </c>
      <c r="E5134" s="122">
        <f t="shared" si="205"/>
        <v>71.523545706371181</v>
      </c>
      <c r="F5134" s="77">
        <v>3.8</v>
      </c>
      <c r="G5134" s="77">
        <v>0</v>
      </c>
      <c r="H5134" s="77">
        <v>0</v>
      </c>
      <c r="J5134" s="77">
        <f t="shared" si="203"/>
        <v>3.8</v>
      </c>
      <c r="K5134" s="103">
        <v>5.68</v>
      </c>
      <c r="L5134" s="104">
        <v>1.8</v>
      </c>
      <c r="M5134" s="105">
        <v>32</v>
      </c>
      <c r="N5134" s="76">
        <f t="shared" si="204"/>
        <v>5.6799999999999953</v>
      </c>
    </row>
    <row r="5135" spans="1:14" x14ac:dyDescent="0.25">
      <c r="A5135" s="100">
        <v>4090</v>
      </c>
      <c r="B5135" s="107">
        <v>37693</v>
      </c>
      <c r="C5135" s="121">
        <v>428.52</v>
      </c>
      <c r="D5135" s="122">
        <v>518.28</v>
      </c>
      <c r="E5135" s="122">
        <f t="shared" si="205"/>
        <v>71.78393351800554</v>
      </c>
      <c r="F5135" s="77">
        <v>3.8</v>
      </c>
      <c r="G5135" s="77">
        <v>0</v>
      </c>
      <c r="H5135" s="77">
        <v>0</v>
      </c>
      <c r="J5135" s="77">
        <f t="shared" si="203"/>
        <v>3.8</v>
      </c>
      <c r="K5135" s="103">
        <v>6.81</v>
      </c>
      <c r="L5135" s="104">
        <v>1.91</v>
      </c>
      <c r="M5135" s="105">
        <v>2.5</v>
      </c>
      <c r="N5135" s="76">
        <f t="shared" si="204"/>
        <v>6.8</v>
      </c>
    </row>
    <row r="5136" spans="1:14" x14ac:dyDescent="0.25">
      <c r="A5136" s="100">
        <v>4091</v>
      </c>
      <c r="B5136" s="107">
        <v>37694</v>
      </c>
      <c r="C5136" s="121">
        <v>428.63</v>
      </c>
      <c r="D5136" s="122">
        <v>521.28</v>
      </c>
      <c r="E5136" s="122">
        <f t="shared" si="205"/>
        <v>72.199445983379491</v>
      </c>
      <c r="F5136" s="77">
        <v>3.98</v>
      </c>
      <c r="G5136" s="77">
        <v>0</v>
      </c>
      <c r="H5136" s="77">
        <v>0</v>
      </c>
      <c r="J5136" s="77">
        <f t="shared" si="203"/>
        <v>3.98</v>
      </c>
      <c r="K5136" s="103">
        <v>5.1100000000000003</v>
      </c>
      <c r="L5136" s="104">
        <v>1.96</v>
      </c>
      <c r="M5136" s="105">
        <v>0</v>
      </c>
      <c r="N5136" s="76">
        <f t="shared" si="204"/>
        <v>5.1099999999999959</v>
      </c>
    </row>
    <row r="5137" spans="1:14" x14ac:dyDescent="0.25">
      <c r="A5137" s="100">
        <v>4092</v>
      </c>
      <c r="B5137" s="107">
        <v>37695</v>
      </c>
      <c r="C5137" s="121">
        <v>428.74</v>
      </c>
      <c r="D5137" s="122">
        <v>522.41</v>
      </c>
      <c r="E5137" s="122">
        <f t="shared" si="205"/>
        <v>72.355955678670355</v>
      </c>
      <c r="F5137" s="77">
        <v>3.8</v>
      </c>
      <c r="G5137" s="77">
        <v>0</v>
      </c>
      <c r="H5137" s="77">
        <v>0</v>
      </c>
      <c r="J5137" s="77">
        <f t="shared" si="203"/>
        <v>3.8</v>
      </c>
      <c r="K5137" s="103">
        <v>4.55</v>
      </c>
      <c r="L5137" s="104">
        <v>1.96</v>
      </c>
      <c r="M5137" s="105">
        <v>0</v>
      </c>
      <c r="N5137" s="76">
        <f t="shared" si="204"/>
        <v>4.55</v>
      </c>
    </row>
    <row r="5138" spans="1:14" x14ac:dyDescent="0.25">
      <c r="A5138" s="100">
        <v>4093</v>
      </c>
      <c r="B5138" s="107">
        <v>37696</v>
      </c>
      <c r="C5138" s="121">
        <v>428.78</v>
      </c>
      <c r="D5138" s="122">
        <v>523.16</v>
      </c>
      <c r="E5138" s="122">
        <f t="shared" si="205"/>
        <v>72.45983379501385</v>
      </c>
      <c r="F5138" s="77">
        <v>3.34</v>
      </c>
      <c r="G5138" s="77">
        <v>0</v>
      </c>
      <c r="H5138" s="77">
        <v>0</v>
      </c>
      <c r="J5138" s="77">
        <f t="shared" si="203"/>
        <v>3.34</v>
      </c>
      <c r="K5138" s="103">
        <v>1.65</v>
      </c>
      <c r="L5138" s="104">
        <v>1.66</v>
      </c>
      <c r="M5138" s="105">
        <v>0</v>
      </c>
      <c r="N5138" s="76">
        <f t="shared" si="204"/>
        <v>-7.349999999999941</v>
      </c>
    </row>
    <row r="5139" spans="1:14" x14ac:dyDescent="0.25">
      <c r="A5139" s="100">
        <v>4094</v>
      </c>
      <c r="B5139" s="107">
        <v>37697</v>
      </c>
      <c r="C5139" s="121">
        <v>428.69</v>
      </c>
      <c r="D5139" s="122">
        <v>512.47</v>
      </c>
      <c r="E5139" s="122">
        <f t="shared" si="205"/>
        <v>70.97922437673131</v>
      </c>
      <c r="F5139" s="77">
        <v>3.46</v>
      </c>
      <c r="G5139" s="77">
        <v>0</v>
      </c>
      <c r="H5139" s="77">
        <v>0</v>
      </c>
      <c r="J5139" s="77">
        <f t="shared" si="203"/>
        <v>3.46</v>
      </c>
      <c r="K5139" s="103">
        <v>8.56</v>
      </c>
      <c r="L5139" s="104">
        <v>1.75</v>
      </c>
      <c r="M5139" s="105">
        <v>19.600000000000001</v>
      </c>
      <c r="N5139" s="76">
        <f t="shared" si="204"/>
        <v>17.529999999999937</v>
      </c>
    </row>
    <row r="5140" spans="1:14" x14ac:dyDescent="0.25">
      <c r="A5140" s="100">
        <v>4095</v>
      </c>
      <c r="B5140" s="107">
        <v>37698</v>
      </c>
      <c r="C5140" s="121">
        <v>428.96</v>
      </c>
      <c r="D5140" s="122">
        <v>526.54</v>
      </c>
      <c r="E5140" s="122">
        <f t="shared" si="205"/>
        <v>72.927977839335185</v>
      </c>
      <c r="F5140" s="77">
        <v>4.05</v>
      </c>
      <c r="G5140" s="77">
        <v>0</v>
      </c>
      <c r="H5140" s="77">
        <v>0</v>
      </c>
      <c r="J5140" s="77">
        <f t="shared" si="203"/>
        <v>4.05</v>
      </c>
      <c r="K5140" s="103">
        <v>7.66</v>
      </c>
      <c r="L5140" s="104">
        <v>2.09</v>
      </c>
      <c r="M5140" s="105">
        <v>17</v>
      </c>
      <c r="N5140" s="76">
        <f t="shared" si="204"/>
        <v>7.7000000000000908</v>
      </c>
    </row>
    <row r="5141" spans="1:14" x14ac:dyDescent="0.25">
      <c r="A5141" s="100">
        <v>4096</v>
      </c>
      <c r="B5141" s="107">
        <v>37699</v>
      </c>
      <c r="C5141" s="121">
        <v>429.15</v>
      </c>
      <c r="D5141" s="122">
        <v>530.19000000000005</v>
      </c>
      <c r="E5141" s="122">
        <f t="shared" si="205"/>
        <v>73.433518005540179</v>
      </c>
      <c r="F5141" s="77">
        <v>3.99</v>
      </c>
      <c r="G5141" s="77">
        <v>0</v>
      </c>
      <c r="H5141" s="77">
        <v>0</v>
      </c>
      <c r="J5141" s="77">
        <f t="shared" si="203"/>
        <v>3.99</v>
      </c>
      <c r="K5141" s="103">
        <v>9.98</v>
      </c>
      <c r="L5141" s="104">
        <v>2.1</v>
      </c>
      <c r="M5141" s="105">
        <v>29.5</v>
      </c>
      <c r="N5141" s="76">
        <f t="shared" si="204"/>
        <v>9.9799999999998956</v>
      </c>
    </row>
    <row r="5142" spans="1:14" x14ac:dyDescent="0.25">
      <c r="A5142" s="100">
        <v>4097</v>
      </c>
      <c r="B5142" s="107">
        <v>37700</v>
      </c>
      <c r="C5142" s="121">
        <v>429.46</v>
      </c>
      <c r="D5142" s="122">
        <v>536.17999999999995</v>
      </c>
      <c r="E5142" s="122">
        <f t="shared" si="205"/>
        <v>74.263157894736835</v>
      </c>
      <c r="F5142" s="77">
        <v>3.41</v>
      </c>
      <c r="G5142" s="77">
        <v>0</v>
      </c>
      <c r="H5142" s="77">
        <v>0</v>
      </c>
      <c r="J5142" s="77">
        <f t="shared" si="203"/>
        <v>3.41</v>
      </c>
      <c r="K5142" s="103">
        <v>8.24</v>
      </c>
      <c r="L5142" s="104">
        <v>1.74</v>
      </c>
      <c r="M5142" s="105">
        <v>3.5</v>
      </c>
      <c r="N5142" s="76">
        <f t="shared" si="204"/>
        <v>8.2300000000000502</v>
      </c>
    </row>
    <row r="5143" spans="1:14" x14ac:dyDescent="0.25">
      <c r="A5143" s="100">
        <v>4098</v>
      </c>
      <c r="B5143" s="107">
        <v>37701</v>
      </c>
      <c r="C5143" s="121">
        <v>429.71</v>
      </c>
      <c r="D5143" s="122">
        <v>541</v>
      </c>
      <c r="E5143" s="122">
        <f t="shared" si="205"/>
        <v>74.930747922437675</v>
      </c>
      <c r="F5143" s="77">
        <v>3.22</v>
      </c>
      <c r="G5143" s="77">
        <v>0</v>
      </c>
      <c r="H5143" s="77">
        <v>0</v>
      </c>
      <c r="J5143" s="77">
        <f t="shared" si="203"/>
        <v>3.22</v>
      </c>
      <c r="K5143" s="103">
        <v>5.15</v>
      </c>
      <c r="L5143" s="104">
        <v>1.65</v>
      </c>
      <c r="M5143" s="105">
        <v>0</v>
      </c>
      <c r="N5143" s="76">
        <f t="shared" si="204"/>
        <v>5.1499999999999506</v>
      </c>
    </row>
    <row r="5144" spans="1:14" x14ac:dyDescent="0.25">
      <c r="A5144" s="100">
        <v>4099</v>
      </c>
      <c r="B5144" s="107">
        <v>37702</v>
      </c>
      <c r="C5144" s="121">
        <v>429.81</v>
      </c>
      <c r="D5144" s="122">
        <v>542.92999999999995</v>
      </c>
      <c r="E5144" s="122">
        <f t="shared" si="205"/>
        <v>75.198060941828246</v>
      </c>
      <c r="F5144" s="77">
        <v>2.77</v>
      </c>
      <c r="G5144" s="77">
        <v>0</v>
      </c>
      <c r="H5144" s="77">
        <v>0</v>
      </c>
      <c r="J5144" s="77">
        <f t="shared" si="203"/>
        <v>2.77</v>
      </c>
      <c r="K5144" s="103">
        <v>3.35</v>
      </c>
      <c r="L5144" s="104">
        <v>1.31</v>
      </c>
      <c r="M5144" s="105">
        <v>0</v>
      </c>
      <c r="N5144" s="76">
        <f t="shared" si="204"/>
        <v>3.3500000000000409</v>
      </c>
    </row>
    <row r="5145" spans="1:14" x14ac:dyDescent="0.25">
      <c r="A5145" s="100">
        <v>4100</v>
      </c>
      <c r="B5145" s="107">
        <v>37703</v>
      </c>
      <c r="C5145" s="121">
        <v>429.84</v>
      </c>
      <c r="D5145" s="122">
        <v>543.51</v>
      </c>
      <c r="E5145" s="122">
        <f t="shared" si="205"/>
        <v>75.27839335180056</v>
      </c>
      <c r="F5145" s="77">
        <v>2.9</v>
      </c>
      <c r="G5145" s="77">
        <v>0</v>
      </c>
      <c r="H5145" s="77">
        <v>0</v>
      </c>
      <c r="J5145" s="77">
        <f t="shared" si="203"/>
        <v>2.9</v>
      </c>
      <c r="K5145" s="103">
        <v>2.9</v>
      </c>
      <c r="L5145" s="104">
        <v>1.42</v>
      </c>
      <c r="M5145" s="105">
        <v>2.1</v>
      </c>
      <c r="N5145" s="76">
        <f t="shared" si="204"/>
        <v>2.9</v>
      </c>
    </row>
    <row r="5146" spans="1:14" x14ac:dyDescent="0.25">
      <c r="A5146" s="100">
        <v>4101</v>
      </c>
      <c r="B5146" s="107">
        <v>37704</v>
      </c>
      <c r="C5146" s="121">
        <v>429.84</v>
      </c>
      <c r="D5146" s="122">
        <v>543.51</v>
      </c>
      <c r="E5146" s="122">
        <f t="shared" si="205"/>
        <v>75.27839335180056</v>
      </c>
      <c r="F5146" s="77">
        <v>2.0699999999999998</v>
      </c>
      <c r="G5146" s="77">
        <v>0</v>
      </c>
      <c r="H5146" s="77">
        <v>0</v>
      </c>
      <c r="J5146" s="77">
        <f t="shared" si="203"/>
        <v>2.0699999999999998</v>
      </c>
      <c r="K5146" s="103">
        <v>4.58</v>
      </c>
      <c r="L5146" s="104">
        <v>1.19</v>
      </c>
      <c r="M5146" s="105">
        <v>0</v>
      </c>
      <c r="N5146" s="76">
        <f t="shared" si="204"/>
        <v>4.5799999999999912</v>
      </c>
    </row>
    <row r="5147" spans="1:14" x14ac:dyDescent="0.25">
      <c r="A5147" s="100">
        <v>4102</v>
      </c>
      <c r="B5147" s="107">
        <v>37705</v>
      </c>
      <c r="C5147" s="121">
        <v>429.97</v>
      </c>
      <c r="D5147" s="122">
        <v>546.02</v>
      </c>
      <c r="E5147" s="122">
        <f t="shared" si="205"/>
        <v>75.62603878116343</v>
      </c>
      <c r="F5147" s="77">
        <v>3.8</v>
      </c>
      <c r="G5147" s="77">
        <v>0</v>
      </c>
      <c r="H5147" s="77">
        <v>0</v>
      </c>
      <c r="J5147" s="77">
        <f t="shared" si="203"/>
        <v>3.8</v>
      </c>
      <c r="K5147" s="103">
        <v>4.1900000000000004</v>
      </c>
      <c r="L5147" s="104">
        <v>1.89</v>
      </c>
      <c r="M5147" s="105">
        <v>3.3</v>
      </c>
      <c r="N5147" s="76">
        <f t="shared" si="204"/>
        <v>4.1899999999999862</v>
      </c>
    </row>
    <row r="5148" spans="1:14" x14ac:dyDescent="0.25">
      <c r="A5148" s="100">
        <v>4103</v>
      </c>
      <c r="B5148" s="107">
        <v>37706</v>
      </c>
      <c r="C5148" s="121">
        <v>429.99</v>
      </c>
      <c r="D5148" s="122">
        <v>546.41</v>
      </c>
      <c r="E5148" s="122">
        <f t="shared" si="205"/>
        <v>75.680055401662045</v>
      </c>
      <c r="F5148" s="77">
        <v>1.06</v>
      </c>
      <c r="G5148" s="77">
        <v>0</v>
      </c>
      <c r="H5148" s="77">
        <v>0</v>
      </c>
      <c r="J5148" s="77">
        <f t="shared" si="203"/>
        <v>1.06</v>
      </c>
      <c r="K5148" s="103">
        <v>2.25</v>
      </c>
      <c r="L5148" s="104">
        <v>0.55000000000000004</v>
      </c>
      <c r="M5148" s="105">
        <v>0</v>
      </c>
      <c r="N5148" s="76">
        <f t="shared" si="204"/>
        <v>2.2500000000000546</v>
      </c>
    </row>
    <row r="5149" spans="1:14" x14ac:dyDescent="0.25">
      <c r="A5149" s="100">
        <v>4104</v>
      </c>
      <c r="B5149" s="107">
        <v>37707</v>
      </c>
      <c r="C5149" s="121">
        <v>430.05</v>
      </c>
      <c r="D5149" s="122">
        <v>547.6</v>
      </c>
      <c r="E5149" s="122">
        <f t="shared" si="205"/>
        <v>75.84487534626038</v>
      </c>
      <c r="F5149" s="77">
        <v>2.81</v>
      </c>
      <c r="G5149" s="77">
        <v>0</v>
      </c>
      <c r="H5149" s="77">
        <v>0</v>
      </c>
      <c r="J5149" s="77">
        <f t="shared" si="203"/>
        <v>2.81</v>
      </c>
      <c r="K5149" s="103">
        <v>5.57</v>
      </c>
      <c r="L5149" s="104">
        <v>1.41</v>
      </c>
      <c r="M5149" s="105">
        <v>0.8</v>
      </c>
      <c r="N5149" s="76">
        <f t="shared" si="204"/>
        <v>5.5500000000000096</v>
      </c>
    </row>
    <row r="5150" spans="1:14" x14ac:dyDescent="0.25">
      <c r="A5150" s="100">
        <v>4105</v>
      </c>
      <c r="B5150" s="107">
        <v>37708</v>
      </c>
      <c r="C5150" s="121">
        <v>430.19</v>
      </c>
      <c r="D5150" s="122">
        <v>550.34</v>
      </c>
      <c r="E5150" s="122">
        <f t="shared" si="205"/>
        <v>76.224376731301945</v>
      </c>
      <c r="F5150" s="77">
        <v>3.56</v>
      </c>
      <c r="G5150" s="77">
        <v>0</v>
      </c>
      <c r="H5150" s="77">
        <v>0</v>
      </c>
      <c r="J5150" s="77">
        <f t="shared" si="203"/>
        <v>3.56</v>
      </c>
      <c r="K5150" s="103">
        <v>4.1500000000000004</v>
      </c>
      <c r="L5150" s="104">
        <v>1.87</v>
      </c>
      <c r="M5150" s="105">
        <v>0</v>
      </c>
      <c r="N5150" s="76">
        <f t="shared" si="204"/>
        <v>4.1499999999999186</v>
      </c>
    </row>
    <row r="5151" spans="1:14" x14ac:dyDescent="0.25">
      <c r="A5151" s="100">
        <v>4106</v>
      </c>
      <c r="B5151" s="107">
        <v>37709</v>
      </c>
      <c r="C5151" s="121">
        <v>430.22</v>
      </c>
      <c r="D5151" s="122">
        <v>550.92999999999995</v>
      </c>
      <c r="E5151" s="122">
        <f t="shared" si="205"/>
        <v>76.306094182825476</v>
      </c>
      <c r="F5151" s="77">
        <v>2.95</v>
      </c>
      <c r="G5151" s="77">
        <v>0</v>
      </c>
      <c r="H5151" s="77">
        <v>0</v>
      </c>
      <c r="J5151" s="77">
        <f t="shared" si="203"/>
        <v>2.95</v>
      </c>
      <c r="K5151" s="103">
        <v>3.93</v>
      </c>
      <c r="L5151" s="104">
        <v>1.56</v>
      </c>
      <c r="M5151" s="105">
        <v>0</v>
      </c>
      <c r="N5151" s="76">
        <f t="shared" si="204"/>
        <v>3.540000000000032</v>
      </c>
    </row>
    <row r="5152" spans="1:14" x14ac:dyDescent="0.25">
      <c r="A5152" s="100">
        <v>4107</v>
      </c>
      <c r="B5152" s="107">
        <v>37710</v>
      </c>
      <c r="C5152" s="121">
        <v>430.27</v>
      </c>
      <c r="D5152" s="122">
        <v>551.52</v>
      </c>
      <c r="E5152" s="122">
        <f t="shared" si="205"/>
        <v>76.387811634349021</v>
      </c>
      <c r="F5152" s="77">
        <v>2.5499999999999998</v>
      </c>
      <c r="G5152" s="77">
        <v>0</v>
      </c>
      <c r="H5152" s="77">
        <v>0</v>
      </c>
      <c r="J5152" s="77">
        <f t="shared" si="203"/>
        <v>2.5499999999999998</v>
      </c>
      <c r="K5152" s="103">
        <v>2.75</v>
      </c>
      <c r="L5152" s="104">
        <v>1.37</v>
      </c>
      <c r="M5152" s="105">
        <v>0</v>
      </c>
      <c r="N5152" s="76">
        <f t="shared" si="204"/>
        <v>3.1500000000000226</v>
      </c>
    </row>
    <row r="5153" spans="1:14" x14ac:dyDescent="0.25">
      <c r="A5153" s="100">
        <v>4108</v>
      </c>
      <c r="B5153" s="107">
        <v>37711</v>
      </c>
      <c r="C5153" s="121">
        <v>430.28</v>
      </c>
      <c r="D5153" s="122">
        <v>552.12</v>
      </c>
      <c r="E5153" s="122">
        <f t="shared" si="205"/>
        <v>76.470914127423825</v>
      </c>
      <c r="F5153" s="77">
        <v>2.64</v>
      </c>
      <c r="G5153" s="77">
        <v>0</v>
      </c>
      <c r="H5153" s="77">
        <v>0</v>
      </c>
      <c r="J5153" s="77">
        <f t="shared" si="203"/>
        <v>2.64</v>
      </c>
      <c r="K5153" s="103">
        <v>2.84</v>
      </c>
      <c r="L5153" s="104">
        <v>1.42</v>
      </c>
      <c r="M5153" s="105">
        <v>0</v>
      </c>
      <c r="N5153" s="76">
        <f t="shared" si="204"/>
        <v>2.829999999999941</v>
      </c>
    </row>
    <row r="5154" spans="1:14" x14ac:dyDescent="0.25">
      <c r="A5154" s="100">
        <v>4109</v>
      </c>
      <c r="B5154" s="107">
        <v>37712</v>
      </c>
      <c r="C5154" s="121">
        <v>430.29</v>
      </c>
      <c r="D5154" s="122">
        <v>552.30999999999995</v>
      </c>
      <c r="E5154" s="122">
        <f t="shared" si="205"/>
        <v>76.497229916897496</v>
      </c>
      <c r="F5154" s="77">
        <v>3.49</v>
      </c>
      <c r="G5154" s="77">
        <v>0</v>
      </c>
      <c r="H5154" s="77">
        <v>0</v>
      </c>
      <c r="J5154" s="77">
        <f t="shared" si="203"/>
        <v>3.49</v>
      </c>
      <c r="K5154" s="103">
        <v>1.72</v>
      </c>
      <c r="L5154" s="104">
        <v>1.77</v>
      </c>
      <c r="M5154" s="105">
        <v>0</v>
      </c>
      <c r="N5154" s="76">
        <f t="shared" si="204"/>
        <v>1.7200000000000184</v>
      </c>
    </row>
    <row r="5155" spans="1:14" x14ac:dyDescent="0.25">
      <c r="A5155" s="100">
        <v>4110</v>
      </c>
      <c r="B5155" s="107">
        <v>37713</v>
      </c>
      <c r="C5155" s="121">
        <v>430.2</v>
      </c>
      <c r="D5155" s="122">
        <v>550.54</v>
      </c>
      <c r="E5155" s="122">
        <f t="shared" si="205"/>
        <v>76.252077562326875</v>
      </c>
      <c r="F5155" s="77">
        <v>3.16</v>
      </c>
      <c r="G5155" s="77">
        <v>0</v>
      </c>
      <c r="H5155" s="77">
        <v>0</v>
      </c>
      <c r="J5155" s="77">
        <f t="shared" si="203"/>
        <v>3.16</v>
      </c>
      <c r="K5155" s="103">
        <v>2.17</v>
      </c>
      <c r="L5155" s="104">
        <v>1.66</v>
      </c>
      <c r="M5155" s="105">
        <v>0</v>
      </c>
      <c r="N5155" s="76">
        <f t="shared" si="204"/>
        <v>2.179999999999982</v>
      </c>
    </row>
    <row r="5156" spans="1:14" x14ac:dyDescent="0.25">
      <c r="A5156" s="100">
        <v>4111</v>
      </c>
      <c r="B5156" s="107">
        <v>37714</v>
      </c>
      <c r="C5156" s="121">
        <v>430.15</v>
      </c>
      <c r="D5156" s="122">
        <v>549.55999999999995</v>
      </c>
      <c r="E5156" s="122">
        <f t="shared" si="205"/>
        <v>76.1163434903047</v>
      </c>
      <c r="F5156" s="77">
        <v>2.77</v>
      </c>
      <c r="G5156" s="77">
        <v>0</v>
      </c>
      <c r="H5156" s="77">
        <v>0</v>
      </c>
      <c r="J5156" s="77">
        <f t="shared" si="203"/>
        <v>2.77</v>
      </c>
      <c r="K5156" s="103">
        <v>2.58</v>
      </c>
      <c r="L5156" s="104">
        <v>1.49</v>
      </c>
      <c r="M5156" s="105">
        <v>0</v>
      </c>
      <c r="N5156" s="76">
        <f t="shared" si="204"/>
        <v>2.5700000000000682</v>
      </c>
    </row>
    <row r="5157" spans="1:14" x14ac:dyDescent="0.25">
      <c r="A5157" s="100">
        <v>4112</v>
      </c>
      <c r="B5157" s="107">
        <v>37715</v>
      </c>
      <c r="C5157" s="121">
        <v>430.14</v>
      </c>
      <c r="D5157" s="122">
        <v>549.36</v>
      </c>
      <c r="E5157" s="122">
        <f t="shared" si="205"/>
        <v>76.088642659279785</v>
      </c>
      <c r="F5157" s="77">
        <v>3.39</v>
      </c>
      <c r="G5157" s="77">
        <v>0</v>
      </c>
      <c r="H5157" s="77">
        <v>0</v>
      </c>
      <c r="J5157" s="77">
        <f t="shared" si="203"/>
        <v>3.39</v>
      </c>
      <c r="K5157" s="103">
        <v>2.21</v>
      </c>
      <c r="L5157" s="104">
        <v>1.79</v>
      </c>
      <c r="M5157" s="105">
        <v>0</v>
      </c>
      <c r="N5157" s="76">
        <f t="shared" si="204"/>
        <v>2.2099999999999365</v>
      </c>
    </row>
    <row r="5158" spans="1:14" x14ac:dyDescent="0.25">
      <c r="A5158" s="100">
        <v>4113</v>
      </c>
      <c r="B5158" s="107">
        <v>37716</v>
      </c>
      <c r="C5158" s="121">
        <v>430.8</v>
      </c>
      <c r="D5158" s="122">
        <v>548.17999999999995</v>
      </c>
      <c r="E5158" s="122">
        <f t="shared" si="205"/>
        <v>75.92520775623268</v>
      </c>
      <c r="F5158" s="77">
        <v>3.65</v>
      </c>
      <c r="G5158" s="77">
        <v>0</v>
      </c>
      <c r="H5158" s="77">
        <v>0</v>
      </c>
      <c r="J5158" s="77">
        <f t="shared" si="203"/>
        <v>3.65</v>
      </c>
      <c r="K5158" s="103">
        <v>1.1100000000000001</v>
      </c>
      <c r="L5158" s="104">
        <v>1.8</v>
      </c>
      <c r="M5158" s="105">
        <v>0</v>
      </c>
      <c r="N5158" s="76">
        <f t="shared" si="204"/>
        <v>1.1100000000000363</v>
      </c>
    </row>
    <row r="5159" spans="1:14" x14ac:dyDescent="0.25">
      <c r="A5159" s="100">
        <v>4114</v>
      </c>
      <c r="B5159" s="107">
        <v>37717</v>
      </c>
      <c r="C5159" s="121">
        <v>429.95</v>
      </c>
      <c r="D5159" s="122">
        <v>545.64</v>
      </c>
      <c r="E5159" s="122">
        <f t="shared" si="205"/>
        <v>75.573407202216075</v>
      </c>
      <c r="F5159" s="77">
        <v>2.91</v>
      </c>
      <c r="G5159" s="77">
        <v>0</v>
      </c>
      <c r="H5159" s="77">
        <v>0</v>
      </c>
      <c r="J5159" s="77">
        <f t="shared" si="203"/>
        <v>2.91</v>
      </c>
      <c r="K5159" s="103">
        <v>1.56</v>
      </c>
      <c r="L5159" s="104">
        <v>1.49</v>
      </c>
      <c r="M5159" s="105">
        <v>0</v>
      </c>
      <c r="N5159" s="76">
        <f t="shared" si="204"/>
        <v>11.549999999999986</v>
      </c>
    </row>
    <row r="5160" spans="1:14" x14ac:dyDescent="0.25">
      <c r="A5160" s="100">
        <v>4115</v>
      </c>
      <c r="B5160" s="107">
        <v>37718</v>
      </c>
      <c r="C5160" s="121">
        <v>429.88</v>
      </c>
      <c r="D5160" s="122">
        <v>554.28</v>
      </c>
      <c r="E5160" s="122">
        <f t="shared" si="205"/>
        <v>76.770083102493075</v>
      </c>
      <c r="F5160" s="77">
        <v>3.77</v>
      </c>
      <c r="G5160" s="77">
        <v>0</v>
      </c>
      <c r="H5160" s="77">
        <v>0</v>
      </c>
      <c r="J5160" s="77">
        <f t="shared" si="203"/>
        <v>3.77</v>
      </c>
      <c r="K5160" s="103">
        <v>1.79</v>
      </c>
      <c r="L5160" s="104">
        <v>2</v>
      </c>
      <c r="M5160" s="105">
        <v>13.5</v>
      </c>
      <c r="N5160" s="76">
        <f t="shared" si="204"/>
        <v>-8.1899999999999231</v>
      </c>
    </row>
    <row r="5161" spans="1:14" x14ac:dyDescent="0.25">
      <c r="A5161" s="100">
        <v>4116</v>
      </c>
      <c r="B5161" s="107">
        <v>37719</v>
      </c>
      <c r="C5161" s="121">
        <v>429.78</v>
      </c>
      <c r="D5161" s="122">
        <v>542.32000000000005</v>
      </c>
      <c r="E5161" s="122">
        <f t="shared" si="205"/>
        <v>75.113573407202225</v>
      </c>
      <c r="F5161" s="77">
        <v>3.78</v>
      </c>
      <c r="G5161" s="77">
        <v>0</v>
      </c>
      <c r="H5161" s="77">
        <v>0</v>
      </c>
      <c r="J5161" s="77">
        <f t="shared" si="203"/>
        <v>3.78</v>
      </c>
      <c r="K5161" s="103">
        <v>3.01</v>
      </c>
      <c r="L5161" s="104">
        <v>1.91</v>
      </c>
      <c r="M5161" s="105">
        <v>0</v>
      </c>
      <c r="N5161" s="76">
        <f t="shared" si="204"/>
        <v>3.0399999999999907</v>
      </c>
    </row>
    <row r="5162" spans="1:14" x14ac:dyDescent="0.25">
      <c r="A5162" s="100">
        <v>4117</v>
      </c>
      <c r="B5162" s="107">
        <v>37720</v>
      </c>
      <c r="C5162" s="121">
        <v>429.74</v>
      </c>
      <c r="D5162" s="122">
        <v>541.58000000000004</v>
      </c>
      <c r="E5162" s="122">
        <f t="shared" si="205"/>
        <v>75.011080332409975</v>
      </c>
      <c r="F5162" s="77">
        <v>4.26</v>
      </c>
      <c r="G5162" s="77">
        <v>0</v>
      </c>
      <c r="H5162" s="77">
        <v>0</v>
      </c>
      <c r="J5162" s="77">
        <f t="shared" si="203"/>
        <v>4.26</v>
      </c>
      <c r="K5162" s="103">
        <v>2.5</v>
      </c>
      <c r="L5162" s="104">
        <v>2.17</v>
      </c>
      <c r="M5162" s="105">
        <v>0</v>
      </c>
      <c r="N5162" s="76">
        <f t="shared" si="204"/>
        <v>2.4799999999999134</v>
      </c>
    </row>
    <row r="5163" spans="1:14" x14ac:dyDescent="0.25">
      <c r="A5163" s="100">
        <v>4118</v>
      </c>
      <c r="B5163" s="107">
        <v>37721</v>
      </c>
      <c r="C5163" s="121">
        <v>429.65</v>
      </c>
      <c r="D5163" s="122">
        <v>539.79999999999995</v>
      </c>
      <c r="E5163" s="122">
        <f t="shared" si="205"/>
        <v>74.76454293628808</v>
      </c>
      <c r="F5163" s="77">
        <v>3.63</v>
      </c>
      <c r="G5163" s="77">
        <v>0</v>
      </c>
      <c r="H5163" s="77">
        <v>0</v>
      </c>
      <c r="J5163" s="77">
        <f t="shared" si="203"/>
        <v>3.63</v>
      </c>
      <c r="K5163" s="103">
        <v>4.63</v>
      </c>
      <c r="L5163" s="104">
        <v>1.84</v>
      </c>
      <c r="M5163" s="105">
        <v>0</v>
      </c>
      <c r="N5163" s="76">
        <f t="shared" si="204"/>
        <v>4.63</v>
      </c>
    </row>
    <row r="5164" spans="1:14" x14ac:dyDescent="0.25">
      <c r="A5164" s="100">
        <v>4119</v>
      </c>
      <c r="B5164" s="107">
        <v>37722</v>
      </c>
      <c r="C5164" s="121">
        <v>429.7</v>
      </c>
      <c r="D5164" s="122">
        <v>540.79999999999995</v>
      </c>
      <c r="E5164" s="122">
        <f t="shared" si="205"/>
        <v>74.903047091412731</v>
      </c>
      <c r="F5164" s="77">
        <v>3.78</v>
      </c>
      <c r="G5164" s="77">
        <v>0</v>
      </c>
      <c r="H5164" s="77">
        <v>0</v>
      </c>
      <c r="J5164" s="77">
        <f t="shared" si="203"/>
        <v>3.78</v>
      </c>
      <c r="K5164" s="103">
        <v>2.2400000000000002</v>
      </c>
      <c r="L5164" s="104">
        <v>1.98</v>
      </c>
      <c r="M5164" s="105">
        <v>0</v>
      </c>
      <c r="N5164" s="76">
        <f t="shared" si="204"/>
        <v>2.2500000000000271</v>
      </c>
    </row>
    <row r="5165" spans="1:14" x14ac:dyDescent="0.25">
      <c r="A5165" s="100">
        <v>4120</v>
      </c>
      <c r="B5165" s="107">
        <v>37723</v>
      </c>
      <c r="C5165" s="121">
        <v>429.62</v>
      </c>
      <c r="D5165" s="122">
        <v>539.27</v>
      </c>
      <c r="E5165" s="122">
        <f t="shared" si="205"/>
        <v>74.69113573407202</v>
      </c>
      <c r="F5165" s="77">
        <v>2.73</v>
      </c>
      <c r="G5165" s="77">
        <v>0</v>
      </c>
      <c r="H5165" s="77">
        <v>0</v>
      </c>
      <c r="J5165" s="77">
        <f t="shared" si="203"/>
        <v>2.73</v>
      </c>
      <c r="K5165" s="103">
        <v>0.99</v>
      </c>
      <c r="L5165" s="104">
        <v>1.42</v>
      </c>
      <c r="M5165" s="105">
        <v>0</v>
      </c>
      <c r="N5165" s="76">
        <f t="shared" si="204"/>
        <v>0.98999999999999089</v>
      </c>
    </row>
    <row r="5166" spans="1:14" x14ac:dyDescent="0.25">
      <c r="A5166" s="100">
        <v>4121</v>
      </c>
      <c r="B5166" s="107">
        <v>37724</v>
      </c>
      <c r="C5166" s="121">
        <v>429.53</v>
      </c>
      <c r="D5166" s="122">
        <v>537.53</v>
      </c>
      <c r="E5166" s="122">
        <f t="shared" si="205"/>
        <v>74.45013850415512</v>
      </c>
      <c r="F5166" s="77">
        <v>2.21</v>
      </c>
      <c r="G5166" s="77">
        <v>0</v>
      </c>
      <c r="H5166" s="77">
        <v>0</v>
      </c>
      <c r="J5166" s="77">
        <f t="shared" si="203"/>
        <v>2.21</v>
      </c>
      <c r="K5166" s="103">
        <v>0.28000000000000003</v>
      </c>
      <c r="L5166" s="104">
        <v>1.1499999999999999</v>
      </c>
      <c r="M5166" s="105">
        <v>0</v>
      </c>
      <c r="N5166" s="76">
        <f t="shared" si="204"/>
        <v>0.28000000000004999</v>
      </c>
    </row>
    <row r="5167" spans="1:14" x14ac:dyDescent="0.25">
      <c r="A5167" s="100">
        <v>4122</v>
      </c>
      <c r="B5167" s="107">
        <v>37725</v>
      </c>
      <c r="C5167" s="121">
        <v>429.43</v>
      </c>
      <c r="D5167" s="122">
        <v>535.6</v>
      </c>
      <c r="E5167" s="122">
        <f t="shared" si="205"/>
        <v>74.18282548476455</v>
      </c>
      <c r="F5167" s="77">
        <v>2.42</v>
      </c>
      <c r="G5167" s="77">
        <v>0</v>
      </c>
      <c r="H5167" s="77">
        <v>0</v>
      </c>
      <c r="J5167" s="77">
        <f t="shared" si="203"/>
        <v>2.42</v>
      </c>
      <c r="K5167" s="103">
        <v>0.88</v>
      </c>
      <c r="L5167" s="104">
        <v>1.26</v>
      </c>
      <c r="M5167" s="105">
        <v>4.5999999999999996</v>
      </c>
      <c r="N5167" s="76">
        <f t="shared" si="204"/>
        <v>0.87999999999992262</v>
      </c>
    </row>
    <row r="5168" spans="1:14" x14ac:dyDescent="0.25">
      <c r="A5168" s="100">
        <v>4123</v>
      </c>
      <c r="B5168" s="107">
        <v>37726</v>
      </c>
      <c r="C5168" s="121">
        <v>429.35</v>
      </c>
      <c r="D5168" s="122">
        <v>534.05999999999995</v>
      </c>
      <c r="E5168" s="122">
        <f t="shared" si="205"/>
        <v>73.969529085872566</v>
      </c>
      <c r="F5168" s="77">
        <v>2.4</v>
      </c>
      <c r="G5168" s="77">
        <v>0</v>
      </c>
      <c r="H5168" s="77">
        <v>0</v>
      </c>
      <c r="J5168" s="77">
        <f t="shared" si="203"/>
        <v>2.4</v>
      </c>
      <c r="K5168" s="103">
        <v>2.79</v>
      </c>
      <c r="L5168" s="104">
        <v>1.33</v>
      </c>
      <c r="M5168" s="105">
        <v>0</v>
      </c>
      <c r="N5168" s="76">
        <f t="shared" si="204"/>
        <v>2.7800000000001091</v>
      </c>
    </row>
    <row r="5169" spans="1:14" x14ac:dyDescent="0.25">
      <c r="A5169" s="100">
        <v>4124</v>
      </c>
      <c r="B5169" s="107">
        <v>37727</v>
      </c>
      <c r="C5169" s="121">
        <v>429.37</v>
      </c>
      <c r="D5169" s="122">
        <v>534.44000000000005</v>
      </c>
      <c r="E5169" s="122">
        <f t="shared" si="205"/>
        <v>74.02216066481995</v>
      </c>
      <c r="F5169" s="77">
        <v>2.88</v>
      </c>
      <c r="G5169" s="77">
        <v>0</v>
      </c>
      <c r="H5169" s="77">
        <v>0</v>
      </c>
      <c r="J5169" s="77">
        <f t="shared" si="203"/>
        <v>2.88</v>
      </c>
      <c r="K5169" s="103">
        <v>3.07</v>
      </c>
      <c r="L5169" s="104">
        <v>1.51</v>
      </c>
      <c r="M5169" s="105">
        <v>0</v>
      </c>
      <c r="N5169" s="76">
        <f t="shared" si="204"/>
        <v>3.0699999999999408</v>
      </c>
    </row>
    <row r="5170" spans="1:14" x14ac:dyDescent="0.25">
      <c r="A5170" s="100">
        <v>4125</v>
      </c>
      <c r="B5170" s="107">
        <v>37728</v>
      </c>
      <c r="C5170" s="121">
        <v>429.38</v>
      </c>
      <c r="D5170" s="122">
        <v>534.63</v>
      </c>
      <c r="E5170" s="122">
        <f t="shared" si="205"/>
        <v>74.048476454293635</v>
      </c>
      <c r="F5170" s="77">
        <v>3.45</v>
      </c>
      <c r="G5170" s="77">
        <v>0</v>
      </c>
      <c r="H5170" s="77">
        <v>0</v>
      </c>
      <c r="J5170" s="77">
        <f t="shared" si="203"/>
        <v>3.45</v>
      </c>
      <c r="K5170" s="103">
        <v>1.71</v>
      </c>
      <c r="L5170" s="104">
        <v>1.79</v>
      </c>
      <c r="M5170" s="105">
        <v>0</v>
      </c>
      <c r="N5170" s="76">
        <f t="shared" si="204"/>
        <v>1.719999999999982</v>
      </c>
    </row>
    <row r="5171" spans="1:14" x14ac:dyDescent="0.25">
      <c r="A5171" s="100">
        <v>4126</v>
      </c>
      <c r="B5171" s="107">
        <v>37729</v>
      </c>
      <c r="C5171" s="121">
        <v>429.29</v>
      </c>
      <c r="D5171" s="122">
        <v>532.9</v>
      </c>
      <c r="E5171" s="122">
        <f t="shared" si="205"/>
        <v>73.80886426592798</v>
      </c>
      <c r="F5171" s="77">
        <v>3.95</v>
      </c>
      <c r="G5171" s="77">
        <v>0</v>
      </c>
      <c r="H5171" s="77">
        <v>0</v>
      </c>
      <c r="J5171" s="77">
        <f t="shared" si="203"/>
        <v>3.95</v>
      </c>
      <c r="K5171" s="103">
        <v>4.1399999999999997</v>
      </c>
      <c r="L5171" s="104">
        <v>2.08</v>
      </c>
      <c r="M5171" s="105">
        <v>34.5</v>
      </c>
      <c r="N5171" s="76">
        <f t="shared" si="204"/>
        <v>4.1400000000000547</v>
      </c>
    </row>
    <row r="5172" spans="1:14" x14ac:dyDescent="0.25">
      <c r="A5172" s="100">
        <v>4127</v>
      </c>
      <c r="B5172" s="107">
        <v>37730</v>
      </c>
      <c r="C5172" s="121">
        <v>429.3</v>
      </c>
      <c r="D5172" s="122">
        <v>533.09</v>
      </c>
      <c r="E5172" s="122">
        <f t="shared" si="205"/>
        <v>73.835180055401665</v>
      </c>
      <c r="F5172" s="77">
        <v>3.52</v>
      </c>
      <c r="G5172" s="77">
        <v>0</v>
      </c>
      <c r="H5172" s="77">
        <v>0</v>
      </c>
      <c r="J5172" s="77">
        <f t="shared" si="203"/>
        <v>3.52</v>
      </c>
      <c r="K5172" s="103">
        <v>3.13</v>
      </c>
      <c r="L5172" s="104">
        <v>1.9</v>
      </c>
      <c r="M5172" s="105">
        <v>0</v>
      </c>
      <c r="N5172" s="76">
        <f t="shared" si="204"/>
        <v>3.1300000000000137</v>
      </c>
    </row>
    <row r="5173" spans="1:14" x14ac:dyDescent="0.25">
      <c r="A5173" s="100">
        <v>4128</v>
      </c>
      <c r="B5173" s="107">
        <v>37731</v>
      </c>
      <c r="C5173" s="121">
        <v>429.28</v>
      </c>
      <c r="D5173" s="122">
        <v>532.70000000000005</v>
      </c>
      <c r="E5173" s="122">
        <f t="shared" si="205"/>
        <v>73.78116343490305</v>
      </c>
      <c r="F5173" s="77">
        <v>3.6</v>
      </c>
      <c r="G5173" s="77">
        <v>0</v>
      </c>
      <c r="H5173" s="77">
        <v>0</v>
      </c>
      <c r="J5173" s="77">
        <f t="shared" si="203"/>
        <v>3.6</v>
      </c>
      <c r="K5173" s="103">
        <v>2.6</v>
      </c>
      <c r="L5173" s="104">
        <v>1.36</v>
      </c>
      <c r="M5173" s="105">
        <v>0</v>
      </c>
      <c r="N5173" s="76">
        <f t="shared" si="204"/>
        <v>3.6</v>
      </c>
    </row>
    <row r="5174" spans="1:14" x14ac:dyDescent="0.25">
      <c r="A5174" s="100">
        <v>4129</v>
      </c>
      <c r="B5174" s="107">
        <v>37732</v>
      </c>
      <c r="C5174" s="121">
        <v>429.28</v>
      </c>
      <c r="D5174" s="122">
        <v>532.70000000000005</v>
      </c>
      <c r="E5174" s="122">
        <f t="shared" si="205"/>
        <v>73.78116343490305</v>
      </c>
      <c r="F5174" s="77">
        <v>3.86</v>
      </c>
      <c r="G5174" s="77">
        <v>0</v>
      </c>
      <c r="H5174" s="77">
        <v>0</v>
      </c>
      <c r="J5174" s="77">
        <f t="shared" si="203"/>
        <v>3.86</v>
      </c>
      <c r="K5174" s="103">
        <v>0.55000000000000004</v>
      </c>
      <c r="L5174" s="104">
        <v>2.04</v>
      </c>
      <c r="M5174" s="105">
        <v>11</v>
      </c>
      <c r="N5174" s="76">
        <f t="shared" si="204"/>
        <v>0.54999999999994076</v>
      </c>
    </row>
    <row r="5175" spans="1:14" x14ac:dyDescent="0.25">
      <c r="A5175" s="100">
        <v>4130</v>
      </c>
      <c r="B5175" s="107">
        <v>37733</v>
      </c>
      <c r="C5175" s="121">
        <v>429.11</v>
      </c>
      <c r="D5175" s="122">
        <v>529.39</v>
      </c>
      <c r="E5175" s="122">
        <f t="shared" si="205"/>
        <v>73.322714681440431</v>
      </c>
      <c r="F5175" s="77">
        <v>4.24</v>
      </c>
      <c r="G5175" s="77">
        <v>0</v>
      </c>
      <c r="H5175" s="77">
        <v>0</v>
      </c>
      <c r="J5175" s="77">
        <f t="shared" si="203"/>
        <v>4.24</v>
      </c>
      <c r="K5175" s="103">
        <v>2.15</v>
      </c>
      <c r="L5175" s="104">
        <v>2.21</v>
      </c>
      <c r="M5175" s="105">
        <v>1</v>
      </c>
      <c r="N5175" s="76">
        <f t="shared" si="204"/>
        <v>2.1499999999999684</v>
      </c>
    </row>
    <row r="5176" spans="1:14" x14ac:dyDescent="0.25">
      <c r="A5176" s="100">
        <v>4131</v>
      </c>
      <c r="B5176" s="107">
        <v>37734</v>
      </c>
      <c r="C5176" s="121">
        <v>429</v>
      </c>
      <c r="D5176" s="122">
        <v>527.29999999999995</v>
      </c>
      <c r="E5176" s="122">
        <f t="shared" si="205"/>
        <v>73.03324099722991</v>
      </c>
      <c r="F5176" s="77">
        <v>4.28</v>
      </c>
      <c r="G5176" s="77">
        <v>0</v>
      </c>
      <c r="H5176" s="77">
        <v>0</v>
      </c>
      <c r="J5176" s="77">
        <f t="shared" si="203"/>
        <v>4.28</v>
      </c>
      <c r="K5176" s="103">
        <v>6.79</v>
      </c>
      <c r="L5176" s="104">
        <v>2.2000000000000002</v>
      </c>
      <c r="M5176" s="105">
        <v>2.2000000000000002</v>
      </c>
      <c r="N5176" s="76">
        <f t="shared" si="204"/>
        <v>6.7899999999999912</v>
      </c>
    </row>
    <row r="5177" spans="1:14" x14ac:dyDescent="0.25">
      <c r="A5177" s="100">
        <v>4132</v>
      </c>
      <c r="B5177" s="107">
        <v>37735</v>
      </c>
      <c r="C5177" s="121">
        <v>429.13</v>
      </c>
      <c r="D5177" s="122">
        <v>529.80999999999995</v>
      </c>
      <c r="E5177" s="122">
        <f t="shared" si="205"/>
        <v>73.380886426592795</v>
      </c>
      <c r="F5177" s="77">
        <v>4.33</v>
      </c>
      <c r="G5177" s="77">
        <v>0</v>
      </c>
      <c r="H5177" s="77">
        <v>0</v>
      </c>
      <c r="J5177" s="77">
        <f t="shared" si="203"/>
        <v>4.33</v>
      </c>
      <c r="K5177" s="103">
        <v>2.98</v>
      </c>
      <c r="L5177" s="104">
        <v>2.4700000000000002</v>
      </c>
      <c r="M5177" s="105">
        <v>0</v>
      </c>
      <c r="N5177" s="76">
        <f t="shared" si="204"/>
        <v>2.980000000000091</v>
      </c>
    </row>
    <row r="5178" spans="1:14" x14ac:dyDescent="0.25">
      <c r="A5178" s="100">
        <v>4133</v>
      </c>
      <c r="B5178" s="107">
        <v>37736</v>
      </c>
      <c r="C5178" s="121">
        <v>429.06</v>
      </c>
      <c r="D5178" s="122">
        <v>528.46</v>
      </c>
      <c r="E5178" s="122">
        <f t="shared" si="205"/>
        <v>73.193905817174524</v>
      </c>
      <c r="F5178" s="77">
        <v>5.57</v>
      </c>
      <c r="G5178" s="77">
        <v>0</v>
      </c>
      <c r="H5178" s="77">
        <v>0</v>
      </c>
      <c r="J5178" s="77">
        <f t="shared" si="203"/>
        <v>5.57</v>
      </c>
      <c r="K5178" s="103">
        <v>1.59</v>
      </c>
      <c r="L5178" s="104">
        <v>2.89</v>
      </c>
      <c r="M5178" s="105">
        <v>0</v>
      </c>
      <c r="N5178" s="76">
        <f t="shared" si="204"/>
        <v>1.5899999999999821</v>
      </c>
    </row>
    <row r="5179" spans="1:14" x14ac:dyDescent="0.25">
      <c r="A5179" s="100">
        <v>4134</v>
      </c>
      <c r="B5179" s="107">
        <v>37737</v>
      </c>
      <c r="C5179" s="121">
        <v>428.85</v>
      </c>
      <c r="D5179" s="122">
        <v>524.48</v>
      </c>
      <c r="E5179" s="122">
        <f t="shared" si="205"/>
        <v>72.6426592797784</v>
      </c>
      <c r="F5179" s="77">
        <v>5.61</v>
      </c>
      <c r="G5179" s="77">
        <v>0</v>
      </c>
      <c r="H5179" s="77">
        <v>0</v>
      </c>
      <c r="J5179" s="77">
        <f t="shared" si="203"/>
        <v>5.61</v>
      </c>
      <c r="K5179" s="103">
        <v>5.05</v>
      </c>
      <c r="L5179" s="104">
        <v>2.71</v>
      </c>
      <c r="M5179" s="105">
        <v>54.8</v>
      </c>
      <c r="N5179" s="76">
        <f t="shared" si="204"/>
        <v>5.0499999999999412</v>
      </c>
    </row>
    <row r="5180" spans="1:14" x14ac:dyDescent="0.25">
      <c r="A5180" s="100">
        <v>4135</v>
      </c>
      <c r="B5180" s="107">
        <v>37738</v>
      </c>
      <c r="C5180" s="121">
        <v>428.82</v>
      </c>
      <c r="D5180" s="122">
        <v>523.91999999999996</v>
      </c>
      <c r="E5180" s="122">
        <f t="shared" si="205"/>
        <v>72.565096952908576</v>
      </c>
      <c r="F5180" s="77">
        <v>4.49</v>
      </c>
      <c r="G5180" s="77">
        <v>0</v>
      </c>
      <c r="H5180" s="77">
        <v>0</v>
      </c>
      <c r="J5180" s="77">
        <f t="shared" si="203"/>
        <v>4.49</v>
      </c>
      <c r="K5180" s="103">
        <v>3.93</v>
      </c>
      <c r="L5180" s="104">
        <v>2.2799999999999998</v>
      </c>
      <c r="M5180" s="105">
        <v>0</v>
      </c>
      <c r="N5180" s="76">
        <f t="shared" si="204"/>
        <v>3.9200000000000639</v>
      </c>
    </row>
    <row r="5181" spans="1:14" x14ac:dyDescent="0.25">
      <c r="A5181" s="100">
        <v>4136</v>
      </c>
      <c r="B5181" s="107">
        <v>37739</v>
      </c>
      <c r="C5181" s="121">
        <v>428.79</v>
      </c>
      <c r="D5181" s="122">
        <v>523.35</v>
      </c>
      <c r="E5181" s="122">
        <f t="shared" si="205"/>
        <v>72.486149584487535</v>
      </c>
      <c r="F5181" s="77">
        <v>5.09</v>
      </c>
      <c r="G5181" s="77">
        <v>0</v>
      </c>
      <c r="H5181" s="77">
        <v>0</v>
      </c>
      <c r="J5181" s="77">
        <f t="shared" si="203"/>
        <v>5.09</v>
      </c>
      <c r="K5181" s="103">
        <v>3.21</v>
      </c>
      <c r="L5181" s="104">
        <v>2.2599999999999998</v>
      </c>
      <c r="M5181" s="105">
        <v>5.2</v>
      </c>
      <c r="N5181" s="76">
        <f t="shared" si="204"/>
        <v>3.2100000000000044</v>
      </c>
    </row>
    <row r="5182" spans="1:14" x14ac:dyDescent="0.25">
      <c r="A5182" s="100">
        <v>4137</v>
      </c>
      <c r="B5182" s="107">
        <v>37740</v>
      </c>
      <c r="C5182" s="121">
        <v>428.69</v>
      </c>
      <c r="D5182" s="122">
        <v>521.47</v>
      </c>
      <c r="E5182" s="122">
        <f t="shared" si="205"/>
        <v>72.22576177285319</v>
      </c>
      <c r="F5182" s="77">
        <v>6.63</v>
      </c>
      <c r="G5182" s="77">
        <v>0</v>
      </c>
      <c r="H5182" s="77">
        <v>0</v>
      </c>
      <c r="J5182" s="77">
        <f t="shared" si="203"/>
        <v>6.63</v>
      </c>
      <c r="K5182" s="103">
        <v>4.32</v>
      </c>
      <c r="L5182" s="104">
        <v>3.03</v>
      </c>
      <c r="M5182" s="105">
        <v>0.85</v>
      </c>
      <c r="N5182" s="76">
        <f t="shared" si="204"/>
        <v>4.2899999999999681</v>
      </c>
    </row>
    <row r="5183" spans="1:14" x14ac:dyDescent="0.25">
      <c r="A5183" s="100">
        <v>4138</v>
      </c>
      <c r="B5183" s="107">
        <v>37741</v>
      </c>
      <c r="C5183" s="121">
        <v>428.57</v>
      </c>
      <c r="D5183" s="122">
        <v>519.13</v>
      </c>
      <c r="E5183" s="122">
        <f t="shared" si="205"/>
        <v>71.901662049861486</v>
      </c>
      <c r="F5183" s="77">
        <v>5.92</v>
      </c>
      <c r="G5183" s="77">
        <v>0</v>
      </c>
      <c r="H5183" s="77">
        <v>0</v>
      </c>
      <c r="J5183" s="77">
        <f t="shared" si="203"/>
        <v>5.92</v>
      </c>
      <c r="K5183" s="103">
        <v>17.510000000000002</v>
      </c>
      <c r="L5183" s="104">
        <v>1.79</v>
      </c>
      <c r="M5183" s="105">
        <v>4.7</v>
      </c>
      <c r="N5183" s="76">
        <f t="shared" si="204"/>
        <v>17.510000000000034</v>
      </c>
    </row>
    <row r="5184" spans="1:14" x14ac:dyDescent="0.25">
      <c r="A5184" s="100">
        <v>4139</v>
      </c>
      <c r="B5184" s="107">
        <v>37742</v>
      </c>
      <c r="C5184" s="121">
        <v>429.18</v>
      </c>
      <c r="D5184" s="122">
        <v>530.72</v>
      </c>
      <c r="E5184" s="122">
        <f t="shared" si="205"/>
        <v>73.50692520775624</v>
      </c>
      <c r="F5184" s="77">
        <v>3.58</v>
      </c>
      <c r="G5184" s="77">
        <v>0</v>
      </c>
      <c r="H5184" s="77">
        <v>0</v>
      </c>
      <c r="J5184" s="77">
        <f t="shared" si="203"/>
        <v>3.58</v>
      </c>
      <c r="K5184" s="103">
        <v>12.46</v>
      </c>
      <c r="L5184" s="104">
        <v>3.3</v>
      </c>
      <c r="M5184" s="105">
        <v>13</v>
      </c>
      <c r="N5184" s="76">
        <f t="shared" si="204"/>
        <v>12.459999999999996</v>
      </c>
    </row>
    <row r="5185" spans="1:14" x14ac:dyDescent="0.25">
      <c r="A5185" s="100">
        <v>4140</v>
      </c>
      <c r="B5185" s="107">
        <v>37743</v>
      </c>
      <c r="C5185" s="121">
        <v>429.64</v>
      </c>
      <c r="D5185" s="122">
        <v>539.6</v>
      </c>
      <c r="E5185" s="122">
        <f t="shared" si="205"/>
        <v>74.73684210526315</v>
      </c>
      <c r="F5185" s="77">
        <v>6.37</v>
      </c>
      <c r="G5185" s="77">
        <v>0</v>
      </c>
      <c r="H5185" s="77">
        <v>0</v>
      </c>
      <c r="J5185" s="77">
        <f t="shared" si="203"/>
        <v>6.37</v>
      </c>
      <c r="K5185" s="103">
        <v>9.67</v>
      </c>
      <c r="L5185" s="104">
        <v>3.23</v>
      </c>
      <c r="M5185" s="105">
        <v>33.299999999999997</v>
      </c>
      <c r="N5185" s="76">
        <f t="shared" si="204"/>
        <v>9.6699999999999555</v>
      </c>
    </row>
    <row r="5186" spans="1:14" x14ac:dyDescent="0.25">
      <c r="A5186" s="100">
        <v>4141</v>
      </c>
      <c r="B5186" s="107">
        <v>37744</v>
      </c>
      <c r="C5186" s="121">
        <v>429.81</v>
      </c>
      <c r="D5186" s="122">
        <v>542.9</v>
      </c>
      <c r="E5186" s="122">
        <f t="shared" si="205"/>
        <v>75.19390581717451</v>
      </c>
      <c r="F5186" s="77">
        <v>5.93</v>
      </c>
      <c r="G5186" s="77">
        <v>0</v>
      </c>
      <c r="H5186" s="77">
        <v>0</v>
      </c>
      <c r="J5186" s="77">
        <f t="shared" si="203"/>
        <v>5.93</v>
      </c>
      <c r="K5186" s="103">
        <v>5.63</v>
      </c>
      <c r="L5186" s="104">
        <v>3.13</v>
      </c>
      <c r="M5186" s="105">
        <v>3.1</v>
      </c>
      <c r="N5186" s="76">
        <f t="shared" si="204"/>
        <v>3.829999999999977</v>
      </c>
    </row>
    <row r="5187" spans="1:14" x14ac:dyDescent="0.25">
      <c r="A5187" s="100">
        <v>4142</v>
      </c>
      <c r="B5187" s="107">
        <v>37745</v>
      </c>
      <c r="C5187" s="121">
        <v>429.7</v>
      </c>
      <c r="D5187" s="122">
        <v>540.79999999999995</v>
      </c>
      <c r="E5187" s="122">
        <f t="shared" si="205"/>
        <v>74.903047091412731</v>
      </c>
      <c r="F5187" s="77">
        <v>5.64</v>
      </c>
      <c r="G5187" s="77">
        <v>0</v>
      </c>
      <c r="H5187" s="77">
        <v>0</v>
      </c>
      <c r="J5187" s="77">
        <f t="shared" si="203"/>
        <v>5.64</v>
      </c>
      <c r="K5187" s="103">
        <v>3.84</v>
      </c>
      <c r="L5187" s="104">
        <v>2.92</v>
      </c>
      <c r="M5187" s="105">
        <v>0</v>
      </c>
      <c r="N5187" s="76">
        <f t="shared" si="204"/>
        <v>3.8400000000000452</v>
      </c>
    </row>
    <row r="5188" spans="1:14" x14ac:dyDescent="0.25">
      <c r="A5188" s="100">
        <v>4143</v>
      </c>
      <c r="B5188" s="107">
        <v>37746</v>
      </c>
      <c r="C5188" s="121">
        <v>429.61</v>
      </c>
      <c r="D5188" s="122">
        <v>539</v>
      </c>
      <c r="E5188" s="122">
        <f t="shared" si="205"/>
        <v>74.65373961218836</v>
      </c>
      <c r="F5188" s="77">
        <v>5.0999999999999996</v>
      </c>
      <c r="G5188" s="77">
        <v>0</v>
      </c>
      <c r="H5188" s="77">
        <v>0</v>
      </c>
      <c r="J5188" s="77">
        <f t="shared" si="203"/>
        <v>5.0999999999999996</v>
      </c>
      <c r="K5188" s="103">
        <v>5.7</v>
      </c>
      <c r="L5188" s="104">
        <v>2.59</v>
      </c>
      <c r="M5188" s="105">
        <v>0</v>
      </c>
      <c r="N5188" s="76">
        <f t="shared" si="204"/>
        <v>5.4999999999999769</v>
      </c>
    </row>
    <row r="5189" spans="1:14" x14ac:dyDescent="0.25">
      <c r="A5189" s="100">
        <v>4144</v>
      </c>
      <c r="B5189" s="107">
        <v>37747</v>
      </c>
      <c r="C5189" s="121">
        <v>429.63</v>
      </c>
      <c r="D5189" s="122">
        <v>539.4</v>
      </c>
      <c r="E5189" s="122">
        <f t="shared" si="205"/>
        <v>74.70914127423822</v>
      </c>
      <c r="F5189" s="77">
        <v>5.65</v>
      </c>
      <c r="G5189" s="77">
        <v>0</v>
      </c>
      <c r="H5189" s="77">
        <v>0</v>
      </c>
      <c r="J5189" s="77">
        <f t="shared" si="203"/>
        <v>5.65</v>
      </c>
      <c r="K5189" s="103">
        <v>5.65</v>
      </c>
      <c r="L5189" s="104">
        <v>2.9</v>
      </c>
      <c r="M5189" s="105">
        <v>0</v>
      </c>
      <c r="N5189" s="76">
        <f t="shared" si="204"/>
        <v>5.65</v>
      </c>
    </row>
    <row r="5190" spans="1:14" x14ac:dyDescent="0.25">
      <c r="A5190" s="100">
        <v>4145</v>
      </c>
      <c r="B5190" s="107">
        <v>37748</v>
      </c>
      <c r="C5190" s="121">
        <v>429.63</v>
      </c>
      <c r="D5190" s="122">
        <v>539.4</v>
      </c>
      <c r="E5190" s="122">
        <f t="shared" si="205"/>
        <v>74.70914127423822</v>
      </c>
      <c r="F5190" s="77">
        <v>4.8600000000000003</v>
      </c>
      <c r="G5190" s="77">
        <v>0</v>
      </c>
      <c r="H5190" s="77">
        <v>0</v>
      </c>
      <c r="J5190" s="77">
        <f t="shared" si="203"/>
        <v>4.8600000000000003</v>
      </c>
      <c r="K5190" s="103">
        <v>5.0599999999999996</v>
      </c>
      <c r="L5190" s="104">
        <v>2.4900000000000002</v>
      </c>
      <c r="M5190" s="105">
        <v>0</v>
      </c>
      <c r="N5190" s="76">
        <f t="shared" si="204"/>
        <v>5.0600000000000458</v>
      </c>
    </row>
    <row r="5191" spans="1:14" x14ac:dyDescent="0.25">
      <c r="A5191" s="100">
        <v>4146</v>
      </c>
      <c r="B5191" s="107">
        <v>37749</v>
      </c>
      <c r="C5191" s="121">
        <v>429.64</v>
      </c>
      <c r="D5191" s="122">
        <v>539.6</v>
      </c>
      <c r="E5191" s="122">
        <f t="shared" si="205"/>
        <v>74.73684210526315</v>
      </c>
      <c r="F5191" s="77">
        <v>6.14</v>
      </c>
      <c r="G5191" s="77">
        <v>0</v>
      </c>
      <c r="H5191" s="77">
        <v>0</v>
      </c>
      <c r="J5191" s="77">
        <f t="shared" si="203"/>
        <v>6.14</v>
      </c>
      <c r="K5191" s="103">
        <v>3.82</v>
      </c>
      <c r="L5191" s="104">
        <v>3.06</v>
      </c>
      <c r="M5191" s="105">
        <v>0</v>
      </c>
      <c r="N5191" s="76">
        <f t="shared" si="204"/>
        <v>3.8800000000000088</v>
      </c>
    </row>
    <row r="5192" spans="1:14" x14ac:dyDescent="0.25">
      <c r="A5192" s="100">
        <v>4147</v>
      </c>
      <c r="B5192" s="107">
        <v>37750</v>
      </c>
      <c r="C5192" s="121">
        <v>429.52</v>
      </c>
      <c r="D5192" s="122">
        <v>537.34</v>
      </c>
      <c r="E5192" s="122">
        <f t="shared" si="205"/>
        <v>74.423822714681449</v>
      </c>
      <c r="F5192" s="77">
        <v>6.67</v>
      </c>
      <c r="G5192" s="77">
        <v>0</v>
      </c>
      <c r="H5192" s="77">
        <v>0</v>
      </c>
      <c r="J5192" s="77">
        <f t="shared" ref="J5192:J5255" si="206">SUM(F5192:H5192)</f>
        <v>6.67</v>
      </c>
      <c r="K5192" s="103">
        <v>4.93</v>
      </c>
      <c r="L5192" s="104">
        <v>3.45</v>
      </c>
      <c r="M5192" s="105">
        <v>0</v>
      </c>
      <c r="N5192" s="76">
        <f t="shared" ref="N5192:N5255" si="207">+D5193-D5192+J5192</f>
        <v>4.9299999999999908</v>
      </c>
    </row>
    <row r="5193" spans="1:14" x14ac:dyDescent="0.25">
      <c r="A5193" s="100">
        <v>4148</v>
      </c>
      <c r="B5193" s="107">
        <v>37751</v>
      </c>
      <c r="C5193" s="121">
        <v>429.43</v>
      </c>
      <c r="D5193" s="122">
        <v>535.6</v>
      </c>
      <c r="E5193" s="122">
        <f t="shared" ref="E5193:E5256" si="208">(D5193/722)*100</f>
        <v>74.18282548476455</v>
      </c>
      <c r="F5193" s="77">
        <v>5.26</v>
      </c>
      <c r="G5193" s="77">
        <v>0</v>
      </c>
      <c r="H5193" s="77">
        <v>0</v>
      </c>
      <c r="J5193" s="77">
        <f t="shared" si="206"/>
        <v>5.26</v>
      </c>
      <c r="K5193" s="103">
        <v>1.21</v>
      </c>
      <c r="L5193" s="104">
        <v>2.74</v>
      </c>
      <c r="M5193" s="105">
        <v>2.2000000000000002</v>
      </c>
      <c r="N5193" s="76">
        <f t="shared" si="207"/>
        <v>1.0099999999999998</v>
      </c>
    </row>
    <row r="5194" spans="1:14" x14ac:dyDescent="0.25">
      <c r="A5194" s="100">
        <v>4149</v>
      </c>
      <c r="B5194" s="107">
        <v>37752</v>
      </c>
      <c r="C5194" s="121">
        <v>429.22</v>
      </c>
      <c r="D5194" s="122">
        <v>531.35</v>
      </c>
      <c r="E5194" s="122">
        <f t="shared" si="208"/>
        <v>73.594182825484765</v>
      </c>
      <c r="F5194" s="77">
        <v>5.1100000000000003</v>
      </c>
      <c r="G5194" s="77">
        <v>0</v>
      </c>
      <c r="H5194" s="77">
        <v>0</v>
      </c>
      <c r="J5194" s="77">
        <f t="shared" si="206"/>
        <v>5.1100000000000003</v>
      </c>
      <c r="K5194" s="103">
        <v>1.25</v>
      </c>
      <c r="L5194" s="104">
        <v>2.41</v>
      </c>
      <c r="M5194" s="105">
        <v>0</v>
      </c>
      <c r="N5194" s="76">
        <f t="shared" si="207"/>
        <v>1.4500000000000322</v>
      </c>
    </row>
    <row r="5195" spans="1:14" x14ac:dyDescent="0.25">
      <c r="A5195" s="100">
        <v>4150</v>
      </c>
      <c r="B5195" s="107">
        <v>37753</v>
      </c>
      <c r="C5195" s="121">
        <v>429.02</v>
      </c>
      <c r="D5195" s="122">
        <v>527.69000000000005</v>
      </c>
      <c r="E5195" s="122">
        <f t="shared" si="208"/>
        <v>73.08725761772854</v>
      </c>
      <c r="F5195" s="77">
        <v>5.83</v>
      </c>
      <c r="G5195" s="77">
        <v>0</v>
      </c>
      <c r="H5195" s="77">
        <v>0</v>
      </c>
      <c r="J5195" s="77">
        <f t="shared" si="206"/>
        <v>5.83</v>
      </c>
      <c r="K5195" s="103">
        <v>2.4</v>
      </c>
      <c r="L5195" s="104">
        <v>3.07</v>
      </c>
      <c r="M5195" s="105">
        <v>0</v>
      </c>
      <c r="N5195" s="76">
        <f t="shared" si="207"/>
        <v>2.589999999999991</v>
      </c>
    </row>
    <row r="5196" spans="1:14" x14ac:dyDescent="0.25">
      <c r="A5196" s="100">
        <v>4151</v>
      </c>
      <c r="B5196" s="107">
        <v>37754</v>
      </c>
      <c r="C5196" s="121">
        <v>428.85</v>
      </c>
      <c r="D5196" s="122">
        <v>524.45000000000005</v>
      </c>
      <c r="E5196" s="122">
        <f t="shared" si="208"/>
        <v>72.638504155124664</v>
      </c>
      <c r="F5196" s="77">
        <v>4.84</v>
      </c>
      <c r="G5196" s="77">
        <v>0</v>
      </c>
      <c r="H5196" s="77">
        <v>0</v>
      </c>
      <c r="J5196" s="77">
        <f t="shared" si="206"/>
        <v>4.84</v>
      </c>
      <c r="K5196" s="103">
        <v>1.04</v>
      </c>
      <c r="L5196" s="104">
        <v>2.5299999999999998</v>
      </c>
      <c r="M5196" s="105">
        <v>4.0999999999999996</v>
      </c>
      <c r="N5196" s="76">
        <f t="shared" si="207"/>
        <v>1.0399999999999316</v>
      </c>
    </row>
    <row r="5197" spans="1:14" x14ac:dyDescent="0.25">
      <c r="A5197" s="100">
        <v>4152</v>
      </c>
      <c r="B5197" s="107">
        <v>37755</v>
      </c>
      <c r="C5197" s="121">
        <v>428.65</v>
      </c>
      <c r="D5197" s="122">
        <v>520.65</v>
      </c>
      <c r="E5197" s="122">
        <f t="shared" si="208"/>
        <v>72.112188365650965</v>
      </c>
      <c r="F5197" s="77">
        <v>5.42</v>
      </c>
      <c r="G5197" s="77">
        <v>0</v>
      </c>
      <c r="H5197" s="77">
        <v>0</v>
      </c>
      <c r="J5197" s="77">
        <f t="shared" si="206"/>
        <v>5.42</v>
      </c>
      <c r="K5197" s="103">
        <v>2.0299999999999998</v>
      </c>
      <c r="L5197" s="104">
        <v>2.91</v>
      </c>
      <c r="M5197" s="105">
        <v>0</v>
      </c>
      <c r="N5197" s="76">
        <f t="shared" si="207"/>
        <v>2.0300000000000136</v>
      </c>
    </row>
    <row r="5198" spans="1:14" x14ac:dyDescent="0.25">
      <c r="A5198" s="100">
        <v>4153</v>
      </c>
      <c r="B5198" s="107">
        <v>37756</v>
      </c>
      <c r="C5198" s="121">
        <v>428.47</v>
      </c>
      <c r="D5198" s="122">
        <v>517.26</v>
      </c>
      <c r="E5198" s="122">
        <f t="shared" si="208"/>
        <v>71.642659279778385</v>
      </c>
      <c r="F5198" s="77">
        <v>5.24</v>
      </c>
      <c r="G5198" s="77">
        <v>0</v>
      </c>
      <c r="H5198" s="77">
        <v>0</v>
      </c>
      <c r="J5198" s="77">
        <f t="shared" si="206"/>
        <v>5.24</v>
      </c>
      <c r="K5198" s="103">
        <v>1.51</v>
      </c>
      <c r="L5198" s="104">
        <v>2.74</v>
      </c>
      <c r="M5198" s="105">
        <v>0</v>
      </c>
      <c r="N5198" s="76">
        <f t="shared" si="207"/>
        <v>1.509999999999982</v>
      </c>
    </row>
    <row r="5199" spans="1:14" x14ac:dyDescent="0.25">
      <c r="A5199" s="100">
        <v>4154</v>
      </c>
      <c r="B5199" s="107">
        <v>37757</v>
      </c>
      <c r="C5199" s="121">
        <v>428.27</v>
      </c>
      <c r="D5199" s="122">
        <v>513.53</v>
      </c>
      <c r="E5199" s="122">
        <f t="shared" si="208"/>
        <v>71.12603878116343</v>
      </c>
      <c r="F5199" s="77">
        <v>5.35</v>
      </c>
      <c r="G5199" s="77">
        <v>0</v>
      </c>
      <c r="H5199" s="77">
        <v>0</v>
      </c>
      <c r="J5199" s="77">
        <f t="shared" si="206"/>
        <v>5.35</v>
      </c>
      <c r="K5199" s="103">
        <v>4.97</v>
      </c>
      <c r="L5199" s="104">
        <v>2.76</v>
      </c>
      <c r="M5199" s="105">
        <v>0</v>
      </c>
      <c r="N5199" s="76">
        <f t="shared" si="207"/>
        <v>5.0200000000000724</v>
      </c>
    </row>
    <row r="5200" spans="1:14" x14ac:dyDescent="0.25">
      <c r="A5200" s="100">
        <v>4155</v>
      </c>
      <c r="B5200" s="107">
        <v>37758</v>
      </c>
      <c r="C5200" s="121">
        <v>428.25</v>
      </c>
      <c r="D5200" s="122">
        <v>513.20000000000005</v>
      </c>
      <c r="E5200" s="122">
        <f t="shared" si="208"/>
        <v>71.0803324099723</v>
      </c>
      <c r="F5200" s="77">
        <v>5.68</v>
      </c>
      <c r="G5200" s="77">
        <v>0</v>
      </c>
      <c r="H5200" s="77">
        <v>0</v>
      </c>
      <c r="J5200" s="77">
        <f t="shared" si="206"/>
        <v>5.68</v>
      </c>
      <c r="K5200" s="103">
        <v>11.51</v>
      </c>
      <c r="L5200" s="104">
        <v>2.95</v>
      </c>
      <c r="M5200" s="105">
        <v>0</v>
      </c>
      <c r="N5200" s="76">
        <f t="shared" si="207"/>
        <v>11.509999999999927</v>
      </c>
    </row>
    <row r="5201" spans="1:14" x14ac:dyDescent="0.25">
      <c r="A5201" s="100">
        <v>4156</v>
      </c>
      <c r="B5201" s="107">
        <v>37759</v>
      </c>
      <c r="C5201" s="121">
        <v>428.56</v>
      </c>
      <c r="D5201" s="122">
        <v>519.03</v>
      </c>
      <c r="E5201" s="122">
        <f t="shared" si="208"/>
        <v>71.887811634349035</v>
      </c>
      <c r="F5201" s="77">
        <v>5.5</v>
      </c>
      <c r="G5201" s="77">
        <v>0</v>
      </c>
      <c r="H5201" s="77">
        <v>0</v>
      </c>
      <c r="J5201" s="77">
        <f t="shared" si="206"/>
        <v>5.5</v>
      </c>
      <c r="K5201" s="103">
        <v>1.55</v>
      </c>
      <c r="L5201" s="104">
        <v>2.79</v>
      </c>
      <c r="M5201" s="105">
        <v>0</v>
      </c>
      <c r="N5201" s="76">
        <f t="shared" si="207"/>
        <v>1.5500000000000682</v>
      </c>
    </row>
    <row r="5202" spans="1:14" x14ac:dyDescent="0.25">
      <c r="A5202" s="100">
        <v>4157</v>
      </c>
      <c r="B5202" s="107">
        <v>37760</v>
      </c>
      <c r="C5202" s="121">
        <v>428.33</v>
      </c>
      <c r="D5202" s="122">
        <v>515.08000000000004</v>
      </c>
      <c r="E5202" s="122">
        <f t="shared" si="208"/>
        <v>71.340720221606659</v>
      </c>
      <c r="F5202" s="77">
        <v>5.54</v>
      </c>
      <c r="G5202" s="77">
        <v>0</v>
      </c>
      <c r="H5202" s="77">
        <v>0</v>
      </c>
      <c r="J5202" s="77">
        <f t="shared" si="206"/>
        <v>5.54</v>
      </c>
      <c r="K5202" s="103">
        <v>4.5999999999999996</v>
      </c>
      <c r="L5202" s="104">
        <v>3.03</v>
      </c>
      <c r="M5202" s="105">
        <v>0</v>
      </c>
      <c r="N5202" s="76">
        <f t="shared" si="207"/>
        <v>4.5999999999999455</v>
      </c>
    </row>
    <row r="5203" spans="1:14" x14ac:dyDescent="0.25">
      <c r="A5203" s="100">
        <v>4158</v>
      </c>
      <c r="B5203" s="107">
        <v>37761</v>
      </c>
      <c r="C5203" s="121">
        <v>428.3</v>
      </c>
      <c r="D5203" s="122">
        <v>514.14</v>
      </c>
      <c r="E5203" s="122">
        <f t="shared" si="208"/>
        <v>71.210526315789465</v>
      </c>
      <c r="F5203" s="77">
        <v>5.89</v>
      </c>
      <c r="G5203" s="77">
        <v>0</v>
      </c>
      <c r="H5203" s="77">
        <v>0</v>
      </c>
      <c r="J5203" s="77">
        <f t="shared" si="206"/>
        <v>5.89</v>
      </c>
      <c r="K5203" s="103">
        <v>0.28999999999999998</v>
      </c>
      <c r="L5203" s="104">
        <v>3.04</v>
      </c>
      <c r="M5203" s="105">
        <v>0</v>
      </c>
      <c r="N5203" s="76">
        <f t="shared" si="207"/>
        <v>72.250000000000014</v>
      </c>
    </row>
    <row r="5204" spans="1:14" x14ac:dyDescent="0.25">
      <c r="A5204" s="100">
        <v>4159</v>
      </c>
      <c r="B5204" s="107">
        <v>37762</v>
      </c>
      <c r="C5204" s="121">
        <v>428</v>
      </c>
      <c r="D5204" s="122">
        <v>580.5</v>
      </c>
      <c r="E5204" s="122">
        <f t="shared" si="208"/>
        <v>80.4016620498615</v>
      </c>
      <c r="F5204" s="77">
        <v>5.2</v>
      </c>
      <c r="G5204" s="77">
        <v>0</v>
      </c>
      <c r="H5204" s="77">
        <v>0</v>
      </c>
      <c r="J5204" s="77">
        <f t="shared" si="206"/>
        <v>5.2</v>
      </c>
      <c r="K5204" s="103">
        <v>0.66</v>
      </c>
      <c r="L5204" s="104">
        <v>2.79</v>
      </c>
      <c r="M5204" s="105">
        <v>0</v>
      </c>
      <c r="N5204" s="76">
        <f t="shared" si="207"/>
        <v>-71.40000000000002</v>
      </c>
    </row>
    <row r="5205" spans="1:14" x14ac:dyDescent="0.25">
      <c r="A5205" s="100">
        <v>4160</v>
      </c>
      <c r="B5205" s="107">
        <v>37763</v>
      </c>
      <c r="C5205" s="121">
        <v>427.75</v>
      </c>
      <c r="D5205" s="122">
        <v>503.9</v>
      </c>
      <c r="E5205" s="122">
        <f t="shared" si="208"/>
        <v>69.79224376731301</v>
      </c>
      <c r="F5205" s="77">
        <v>5.25</v>
      </c>
      <c r="G5205" s="77">
        <v>0</v>
      </c>
      <c r="H5205" s="77">
        <v>0</v>
      </c>
      <c r="J5205" s="77">
        <f t="shared" si="206"/>
        <v>5.25</v>
      </c>
      <c r="K5205" s="103">
        <v>0.83</v>
      </c>
      <c r="L5205" s="104">
        <v>2.77</v>
      </c>
      <c r="M5205" s="105">
        <v>0</v>
      </c>
      <c r="N5205" s="76">
        <f t="shared" si="207"/>
        <v>0.83000000000004093</v>
      </c>
    </row>
    <row r="5206" spans="1:14" x14ac:dyDescent="0.25">
      <c r="A5206" s="100">
        <v>4161</v>
      </c>
      <c r="B5206" s="107">
        <v>37764</v>
      </c>
      <c r="C5206" s="121">
        <v>427.51</v>
      </c>
      <c r="D5206" s="122">
        <v>499.48</v>
      </c>
      <c r="E5206" s="122">
        <f t="shared" si="208"/>
        <v>69.180055401662059</v>
      </c>
      <c r="F5206" s="77">
        <v>4.51</v>
      </c>
      <c r="G5206" s="77">
        <v>0</v>
      </c>
      <c r="H5206" s="77">
        <v>0</v>
      </c>
      <c r="J5206" s="77">
        <f t="shared" si="206"/>
        <v>4.51</v>
      </c>
      <c r="K5206" s="103">
        <v>1.01</v>
      </c>
      <c r="L5206" s="104">
        <v>2.4500000000000002</v>
      </c>
      <c r="M5206" s="105">
        <v>0</v>
      </c>
      <c r="N5206" s="76">
        <f t="shared" si="207"/>
        <v>1.0199999999999907</v>
      </c>
    </row>
    <row r="5207" spans="1:14" x14ac:dyDescent="0.25">
      <c r="A5207" s="100">
        <v>4162</v>
      </c>
      <c r="B5207" s="107">
        <v>37765</v>
      </c>
      <c r="C5207" s="121">
        <v>427.32</v>
      </c>
      <c r="D5207" s="122">
        <v>495.99</v>
      </c>
      <c r="E5207" s="122">
        <f t="shared" si="208"/>
        <v>68.696675900277</v>
      </c>
      <c r="F5207" s="77">
        <v>5.36</v>
      </c>
      <c r="G5207" s="77">
        <v>0</v>
      </c>
      <c r="H5207" s="77">
        <v>0</v>
      </c>
      <c r="J5207" s="77">
        <f t="shared" si="206"/>
        <v>5.36</v>
      </c>
      <c r="K5207" s="103">
        <v>0.39</v>
      </c>
      <c r="L5207" s="104">
        <v>2.79</v>
      </c>
      <c r="M5207" s="105">
        <v>0</v>
      </c>
      <c r="N5207" s="76">
        <f t="shared" si="207"/>
        <v>0.38999999999997303</v>
      </c>
    </row>
    <row r="5208" spans="1:14" x14ac:dyDescent="0.25">
      <c r="A5208" s="100">
        <v>4163</v>
      </c>
      <c r="B5208" s="107">
        <v>37766</v>
      </c>
      <c r="C5208" s="121">
        <v>427.05</v>
      </c>
      <c r="D5208" s="122">
        <v>491.02</v>
      </c>
      <c r="E5208" s="122">
        <f t="shared" si="208"/>
        <v>68.008310249307485</v>
      </c>
      <c r="F5208" s="77">
        <v>6.82</v>
      </c>
      <c r="G5208" s="77">
        <v>0</v>
      </c>
      <c r="H5208" s="77">
        <v>0</v>
      </c>
      <c r="J5208" s="77">
        <f t="shared" si="206"/>
        <v>6.82</v>
      </c>
      <c r="K5208" s="103">
        <v>0.74</v>
      </c>
      <c r="L5208" s="104">
        <v>3.48</v>
      </c>
      <c r="M5208" s="105">
        <v>0</v>
      </c>
      <c r="N5208" s="76">
        <f t="shared" si="207"/>
        <v>0.7400000000000162</v>
      </c>
    </row>
    <row r="5209" spans="1:14" x14ac:dyDescent="0.25">
      <c r="A5209" s="100">
        <v>4164</v>
      </c>
      <c r="B5209" s="107">
        <v>37767</v>
      </c>
      <c r="C5209" s="121">
        <v>426.71</v>
      </c>
      <c r="D5209" s="122">
        <v>484.94</v>
      </c>
      <c r="E5209" s="122">
        <f t="shared" si="208"/>
        <v>67.16620498614958</v>
      </c>
      <c r="F5209" s="77">
        <v>6.37</v>
      </c>
      <c r="G5209" s="77">
        <v>0</v>
      </c>
      <c r="H5209" s="77">
        <v>0</v>
      </c>
      <c r="J5209" s="77">
        <f t="shared" si="206"/>
        <v>6.37</v>
      </c>
      <c r="K5209" s="103">
        <v>0.85</v>
      </c>
      <c r="L5209" s="104">
        <v>3.17</v>
      </c>
      <c r="M5209" s="105">
        <v>0</v>
      </c>
      <c r="N5209" s="76">
        <f t="shared" si="207"/>
        <v>0.8500000000000183</v>
      </c>
    </row>
    <row r="5210" spans="1:14" x14ac:dyDescent="0.25">
      <c r="A5210" s="100">
        <v>4165</v>
      </c>
      <c r="B5210" s="107">
        <v>37768</v>
      </c>
      <c r="C5210" s="121">
        <v>426.4</v>
      </c>
      <c r="D5210" s="122">
        <v>479.42</v>
      </c>
      <c r="E5210" s="122">
        <f t="shared" si="208"/>
        <v>66.4016620498615</v>
      </c>
      <c r="F5210" s="77">
        <v>4.58</v>
      </c>
      <c r="G5210" s="77">
        <v>0</v>
      </c>
      <c r="H5210" s="77">
        <v>0</v>
      </c>
      <c r="J5210" s="77">
        <f t="shared" si="206"/>
        <v>4.58</v>
      </c>
      <c r="K5210" s="103">
        <v>4.05</v>
      </c>
      <c r="L5210" s="104">
        <v>2.42</v>
      </c>
      <c r="M5210" s="105">
        <v>0</v>
      </c>
      <c r="N5210" s="76">
        <f t="shared" si="207"/>
        <v>4.0499999999999705</v>
      </c>
    </row>
    <row r="5211" spans="1:14" x14ac:dyDescent="0.25">
      <c r="A5211" s="100">
        <v>4166</v>
      </c>
      <c r="B5211" s="107">
        <v>37769</v>
      </c>
      <c r="C5211" s="121">
        <v>426.37</v>
      </c>
      <c r="D5211" s="122">
        <v>478.89</v>
      </c>
      <c r="E5211" s="122">
        <f t="shared" si="208"/>
        <v>66.328254847645425</v>
      </c>
      <c r="F5211" s="77">
        <v>6.98</v>
      </c>
      <c r="G5211" s="77">
        <v>0</v>
      </c>
      <c r="H5211" s="77">
        <v>0</v>
      </c>
      <c r="J5211" s="77">
        <f t="shared" si="206"/>
        <v>6.98</v>
      </c>
      <c r="K5211" s="103">
        <v>0.39</v>
      </c>
      <c r="L5211" s="104">
        <v>3.4</v>
      </c>
      <c r="M5211" s="105">
        <v>0</v>
      </c>
      <c r="N5211" s="76">
        <f t="shared" si="207"/>
        <v>0.39000000000002544</v>
      </c>
    </row>
    <row r="5212" spans="1:14" x14ac:dyDescent="0.25">
      <c r="A5212" s="100">
        <v>4167</v>
      </c>
      <c r="B5212" s="107">
        <v>37770</v>
      </c>
      <c r="C5212" s="121">
        <v>426</v>
      </c>
      <c r="D5212" s="122">
        <v>472.3</v>
      </c>
      <c r="E5212" s="122">
        <f t="shared" si="208"/>
        <v>65.415512465373965</v>
      </c>
      <c r="F5212" s="77">
        <v>5.92</v>
      </c>
      <c r="G5212" s="77">
        <v>0</v>
      </c>
      <c r="H5212" s="77">
        <v>0</v>
      </c>
      <c r="J5212" s="77">
        <f t="shared" si="206"/>
        <v>5.92</v>
      </c>
      <c r="K5212" s="103">
        <v>1.26</v>
      </c>
      <c r="L5212" s="104">
        <v>3.02</v>
      </c>
      <c r="M5212" s="105">
        <v>0</v>
      </c>
      <c r="N5212" s="76">
        <f t="shared" si="207"/>
        <v>-1.2600000000000069</v>
      </c>
    </row>
    <row r="5213" spans="1:14" x14ac:dyDescent="0.25">
      <c r="A5213" s="100">
        <v>4168</v>
      </c>
      <c r="B5213" s="107">
        <v>37771</v>
      </c>
      <c r="C5213" s="121">
        <v>425.59</v>
      </c>
      <c r="D5213" s="122">
        <v>465.12</v>
      </c>
      <c r="E5213" s="122">
        <f t="shared" si="208"/>
        <v>64.421052631578945</v>
      </c>
      <c r="F5213" s="77">
        <v>6.61</v>
      </c>
      <c r="G5213" s="77">
        <v>0</v>
      </c>
      <c r="H5213" s="77">
        <v>0</v>
      </c>
      <c r="J5213" s="77">
        <f t="shared" si="206"/>
        <v>6.61</v>
      </c>
      <c r="K5213" s="103">
        <v>0.98</v>
      </c>
      <c r="L5213" s="104">
        <v>3.36</v>
      </c>
      <c r="M5213" s="105">
        <v>0</v>
      </c>
      <c r="N5213" s="76">
        <f t="shared" si="207"/>
        <v>-7.0199999999999951</v>
      </c>
    </row>
    <row r="5214" spans="1:14" x14ac:dyDescent="0.25">
      <c r="A5214" s="100">
        <v>4169</v>
      </c>
      <c r="B5214" s="107">
        <v>37772</v>
      </c>
      <c r="C5214" s="121">
        <v>425.27</v>
      </c>
      <c r="D5214" s="122">
        <v>451.49</v>
      </c>
      <c r="E5214" s="122">
        <f t="shared" si="208"/>
        <v>62.533240997229925</v>
      </c>
      <c r="F5214" s="77">
        <v>4.8</v>
      </c>
      <c r="G5214" s="77">
        <v>0</v>
      </c>
      <c r="H5214" s="77">
        <v>0</v>
      </c>
      <c r="J5214" s="77">
        <f t="shared" si="206"/>
        <v>4.8</v>
      </c>
      <c r="K5214" s="103">
        <v>1.49</v>
      </c>
      <c r="L5214" s="104">
        <v>2.44</v>
      </c>
      <c r="M5214" s="105">
        <v>0</v>
      </c>
      <c r="N5214" s="76">
        <f t="shared" si="207"/>
        <v>6.5099999999999794</v>
      </c>
    </row>
    <row r="5215" spans="1:14" x14ac:dyDescent="0.25">
      <c r="A5215" s="100">
        <v>4170</v>
      </c>
      <c r="B5215" s="107">
        <v>37773</v>
      </c>
      <c r="C5215" s="121">
        <v>424.9</v>
      </c>
      <c r="D5215" s="122">
        <v>453.2</v>
      </c>
      <c r="E5215" s="122">
        <f t="shared" si="208"/>
        <v>62.770083102493068</v>
      </c>
      <c r="F5215" s="77">
        <v>3.57</v>
      </c>
      <c r="G5215" s="77">
        <v>0</v>
      </c>
      <c r="H5215" s="77">
        <v>0</v>
      </c>
      <c r="J5215" s="77">
        <f t="shared" si="206"/>
        <v>3.57</v>
      </c>
      <c r="K5215" s="103">
        <v>3.03</v>
      </c>
      <c r="L5215" s="104">
        <v>1.8</v>
      </c>
      <c r="M5215" s="105">
        <v>0</v>
      </c>
      <c r="N5215" s="76">
        <f t="shared" si="207"/>
        <v>3.0300000000000362</v>
      </c>
    </row>
    <row r="5216" spans="1:14" x14ac:dyDescent="0.25">
      <c r="A5216" s="100">
        <v>4171</v>
      </c>
      <c r="B5216" s="107">
        <v>37774</v>
      </c>
      <c r="C5216" s="121">
        <v>424.87</v>
      </c>
      <c r="D5216" s="122">
        <v>452.66</v>
      </c>
      <c r="E5216" s="122">
        <f t="shared" si="208"/>
        <v>62.695290858725762</v>
      </c>
      <c r="F5216" s="77">
        <v>5.7</v>
      </c>
      <c r="G5216" s="77">
        <v>0</v>
      </c>
      <c r="H5216" s="77">
        <v>0</v>
      </c>
      <c r="J5216" s="77">
        <f t="shared" si="206"/>
        <v>5.7</v>
      </c>
      <c r="K5216" s="103">
        <v>0.26</v>
      </c>
      <c r="L5216" s="104">
        <v>2.88</v>
      </c>
      <c r="M5216" s="105">
        <v>0</v>
      </c>
      <c r="N5216" s="76">
        <f t="shared" si="207"/>
        <v>0.70000000000000018</v>
      </c>
    </row>
    <row r="5217" spans="1:14" x14ac:dyDescent="0.25">
      <c r="A5217" s="100">
        <v>4172</v>
      </c>
      <c r="B5217" s="107">
        <v>37775</v>
      </c>
      <c r="C5217" s="121">
        <v>424.58</v>
      </c>
      <c r="D5217" s="122">
        <v>447.66</v>
      </c>
      <c r="E5217" s="122">
        <f t="shared" si="208"/>
        <v>62.002770083102497</v>
      </c>
      <c r="F5217" s="77">
        <v>4.62</v>
      </c>
      <c r="G5217" s="77">
        <v>0</v>
      </c>
      <c r="H5217" s="77">
        <v>0</v>
      </c>
      <c r="J5217" s="77">
        <f t="shared" si="206"/>
        <v>4.62</v>
      </c>
      <c r="K5217" s="103">
        <v>0.92</v>
      </c>
      <c r="L5217" s="104">
        <v>2.3199999999999998</v>
      </c>
      <c r="M5217" s="105">
        <v>0</v>
      </c>
      <c r="N5217" s="76">
        <f t="shared" si="207"/>
        <v>0.97999999999995691</v>
      </c>
    </row>
    <row r="5218" spans="1:14" x14ac:dyDescent="0.25">
      <c r="A5218" s="100">
        <v>4173</v>
      </c>
      <c r="B5218" s="107">
        <v>37776</v>
      </c>
      <c r="C5218" s="121">
        <v>424.36</v>
      </c>
      <c r="D5218" s="122">
        <v>444.02</v>
      </c>
      <c r="E5218" s="122">
        <f t="shared" si="208"/>
        <v>61.498614958448748</v>
      </c>
      <c r="F5218" s="77">
        <v>5.4</v>
      </c>
      <c r="G5218" s="77">
        <v>0</v>
      </c>
      <c r="H5218" s="77">
        <v>0</v>
      </c>
      <c r="J5218" s="77">
        <f t="shared" si="206"/>
        <v>5.4</v>
      </c>
      <c r="K5218" s="103">
        <v>-1.38</v>
      </c>
      <c r="L5218" s="104">
        <v>2.75</v>
      </c>
      <c r="M5218" s="105">
        <v>0</v>
      </c>
      <c r="N5218" s="76">
        <f t="shared" si="207"/>
        <v>-1.3699999999999815</v>
      </c>
    </row>
    <row r="5219" spans="1:14" x14ac:dyDescent="0.25">
      <c r="A5219" s="100">
        <v>4174</v>
      </c>
      <c r="B5219" s="107">
        <v>37777</v>
      </c>
      <c r="C5219" s="121">
        <v>424.96</v>
      </c>
      <c r="D5219" s="122">
        <v>437.25</v>
      </c>
      <c r="E5219" s="122">
        <f t="shared" si="208"/>
        <v>60.56094182825484</v>
      </c>
      <c r="F5219" s="77">
        <v>5.94</v>
      </c>
      <c r="G5219" s="77">
        <v>0</v>
      </c>
      <c r="H5219" s="77">
        <v>0</v>
      </c>
      <c r="J5219" s="77">
        <f t="shared" si="206"/>
        <v>5.94</v>
      </c>
      <c r="K5219" s="103">
        <v>0</v>
      </c>
      <c r="L5219" s="104">
        <v>2.97</v>
      </c>
      <c r="M5219" s="105">
        <v>0</v>
      </c>
      <c r="N5219" s="76">
        <f t="shared" si="207"/>
        <v>-5.9700000000000246</v>
      </c>
    </row>
    <row r="5220" spans="1:14" x14ac:dyDescent="0.25">
      <c r="A5220" s="100">
        <v>4175</v>
      </c>
      <c r="B5220" s="107">
        <v>37778</v>
      </c>
      <c r="C5220" s="121">
        <v>423.24</v>
      </c>
      <c r="D5220" s="122">
        <v>425.34</v>
      </c>
      <c r="E5220" s="122">
        <f t="shared" si="208"/>
        <v>58.911357340720215</v>
      </c>
      <c r="F5220" s="77">
        <v>5.67</v>
      </c>
      <c r="G5220" s="77">
        <v>0</v>
      </c>
      <c r="H5220" s="77">
        <v>0</v>
      </c>
      <c r="J5220" s="77">
        <f t="shared" si="206"/>
        <v>5.67</v>
      </c>
      <c r="K5220" s="103">
        <v>1.0900000000000001</v>
      </c>
      <c r="L5220" s="104">
        <v>2.79</v>
      </c>
      <c r="M5220" s="105">
        <v>0</v>
      </c>
      <c r="N5220" s="76">
        <f t="shared" si="207"/>
        <v>1.0900000000000158</v>
      </c>
    </row>
    <row r="5221" spans="1:14" x14ac:dyDescent="0.25">
      <c r="A5221" s="100">
        <v>4176</v>
      </c>
      <c r="B5221" s="107">
        <v>37779</v>
      </c>
      <c r="C5221" s="121">
        <v>422.95</v>
      </c>
      <c r="D5221" s="122">
        <v>420.76</v>
      </c>
      <c r="E5221" s="122">
        <f t="shared" si="208"/>
        <v>58.2770083102493</v>
      </c>
      <c r="F5221" s="77">
        <v>3.83</v>
      </c>
      <c r="G5221" s="77">
        <v>0</v>
      </c>
      <c r="H5221" s="77">
        <v>0</v>
      </c>
      <c r="J5221" s="77">
        <f t="shared" si="206"/>
        <v>3.83</v>
      </c>
      <c r="K5221" s="103">
        <v>0.56999999999999995</v>
      </c>
      <c r="L5221" s="104">
        <v>1.88</v>
      </c>
      <c r="M5221" s="105">
        <v>0</v>
      </c>
      <c r="N5221" s="76">
        <f t="shared" si="207"/>
        <v>0.57000000000000917</v>
      </c>
    </row>
    <row r="5222" spans="1:14" x14ac:dyDescent="0.25">
      <c r="A5222" s="100">
        <v>4177</v>
      </c>
      <c r="B5222" s="107">
        <v>37780</v>
      </c>
      <c r="C5222" s="121">
        <v>422.75</v>
      </c>
      <c r="D5222" s="122">
        <v>417.5</v>
      </c>
      <c r="E5222" s="122">
        <f t="shared" si="208"/>
        <v>57.825484764542935</v>
      </c>
      <c r="F5222" s="77">
        <v>4.22</v>
      </c>
      <c r="G5222" s="77">
        <v>0</v>
      </c>
      <c r="H5222" s="77">
        <v>0</v>
      </c>
      <c r="J5222" s="77">
        <f t="shared" si="206"/>
        <v>4.22</v>
      </c>
      <c r="K5222" s="103">
        <v>0.12</v>
      </c>
      <c r="L5222" s="104">
        <v>2.0299999999999998</v>
      </c>
      <c r="M5222" s="105">
        <v>4.3</v>
      </c>
      <c r="N5222" s="76">
        <f t="shared" si="207"/>
        <v>0.11999999999997701</v>
      </c>
    </row>
    <row r="5223" spans="1:14" x14ac:dyDescent="0.25">
      <c r="A5223" s="100">
        <v>4178</v>
      </c>
      <c r="B5223" s="107">
        <v>37781</v>
      </c>
      <c r="C5223" s="121">
        <v>422.5</v>
      </c>
      <c r="D5223" s="122">
        <v>413.4</v>
      </c>
      <c r="E5223" s="122">
        <f t="shared" si="208"/>
        <v>57.257617728531848</v>
      </c>
      <c r="F5223" s="77">
        <v>5.55</v>
      </c>
      <c r="G5223" s="77">
        <v>0</v>
      </c>
      <c r="H5223" s="77">
        <v>0</v>
      </c>
      <c r="J5223" s="77">
        <f t="shared" si="206"/>
        <v>5.55</v>
      </c>
      <c r="K5223" s="103">
        <v>0.75</v>
      </c>
      <c r="L5223" s="104">
        <v>2.74</v>
      </c>
      <c r="M5223" s="105">
        <v>0.3</v>
      </c>
      <c r="N5223" s="76">
        <f t="shared" si="207"/>
        <v>0.1100000000000021</v>
      </c>
    </row>
    <row r="5224" spans="1:14" x14ac:dyDescent="0.25">
      <c r="A5224" s="100">
        <v>4179</v>
      </c>
      <c r="B5224" s="107">
        <v>37782</v>
      </c>
      <c r="C5224" s="121">
        <v>422.16</v>
      </c>
      <c r="D5224" s="122">
        <v>407.96</v>
      </c>
      <c r="E5224" s="122">
        <f t="shared" si="208"/>
        <v>56.504155124653735</v>
      </c>
      <c r="F5224" s="77">
        <v>5.21</v>
      </c>
      <c r="G5224" s="77">
        <v>0</v>
      </c>
      <c r="H5224" s="77">
        <v>0</v>
      </c>
      <c r="J5224" s="77">
        <f t="shared" si="206"/>
        <v>5.21</v>
      </c>
      <c r="K5224" s="103">
        <v>1.71</v>
      </c>
      <c r="L5224" s="104">
        <v>2.5099999999999998</v>
      </c>
      <c r="M5224" s="105">
        <v>0</v>
      </c>
      <c r="N5224" s="76">
        <f t="shared" si="207"/>
        <v>1.71</v>
      </c>
    </row>
    <row r="5225" spans="1:14" x14ac:dyDescent="0.25">
      <c r="A5225" s="100">
        <v>4180</v>
      </c>
      <c r="B5225" s="107">
        <v>37783</v>
      </c>
      <c r="C5225" s="121">
        <v>421.94</v>
      </c>
      <c r="D5225" s="122">
        <v>404.46</v>
      </c>
      <c r="E5225" s="122">
        <f t="shared" si="208"/>
        <v>56.019390581717452</v>
      </c>
      <c r="F5225" s="77">
        <v>4.78</v>
      </c>
      <c r="G5225" s="77">
        <v>0</v>
      </c>
      <c r="H5225" s="77">
        <v>0</v>
      </c>
      <c r="J5225" s="77">
        <f t="shared" si="206"/>
        <v>4.78</v>
      </c>
      <c r="K5225" s="103">
        <v>0.88</v>
      </c>
      <c r="L5225" s="104">
        <v>2.31</v>
      </c>
      <c r="M5225" s="105">
        <v>0</v>
      </c>
      <c r="N5225" s="76">
        <f t="shared" si="207"/>
        <v>0.88000000000002299</v>
      </c>
    </row>
    <row r="5226" spans="1:14" x14ac:dyDescent="0.25">
      <c r="A5226" s="100">
        <v>4181</v>
      </c>
      <c r="B5226" s="107">
        <v>37784</v>
      </c>
      <c r="C5226" s="121">
        <v>421.69</v>
      </c>
      <c r="D5226" s="122">
        <v>400.56</v>
      </c>
      <c r="E5226" s="122">
        <f t="shared" si="208"/>
        <v>55.47922437673131</v>
      </c>
      <c r="F5226" s="77">
        <v>3.94</v>
      </c>
      <c r="G5226" s="77">
        <v>0</v>
      </c>
      <c r="H5226" s="77">
        <v>0</v>
      </c>
      <c r="J5226" s="77">
        <f t="shared" si="206"/>
        <v>3.94</v>
      </c>
      <c r="K5226" s="103">
        <v>0.66</v>
      </c>
      <c r="L5226" s="104">
        <v>1.92</v>
      </c>
      <c r="M5226" s="105">
        <v>0</v>
      </c>
      <c r="N5226" s="76">
        <f t="shared" si="207"/>
        <v>0.62000000000000677</v>
      </c>
    </row>
    <row r="5227" spans="1:14" x14ac:dyDescent="0.25">
      <c r="A5227" s="100">
        <v>4182</v>
      </c>
      <c r="B5227" s="107">
        <v>37785</v>
      </c>
      <c r="C5227" s="121">
        <v>421.48</v>
      </c>
      <c r="D5227" s="122">
        <v>397.24</v>
      </c>
      <c r="E5227" s="122">
        <f t="shared" si="208"/>
        <v>55.019390581717452</v>
      </c>
      <c r="F5227" s="77">
        <v>4.88</v>
      </c>
      <c r="G5227" s="77">
        <v>0</v>
      </c>
      <c r="H5227" s="77">
        <v>0</v>
      </c>
      <c r="J5227" s="77">
        <f t="shared" si="206"/>
        <v>4.88</v>
      </c>
      <c r="K5227" s="103">
        <v>1.6</v>
      </c>
      <c r="L5227" s="104">
        <v>2.3199999999999998</v>
      </c>
      <c r="M5227" s="105">
        <v>0</v>
      </c>
      <c r="N5227" s="76">
        <f t="shared" si="207"/>
        <v>1.6499999999999817</v>
      </c>
    </row>
    <row r="5228" spans="1:14" x14ac:dyDescent="0.25">
      <c r="A5228" s="100">
        <v>4183</v>
      </c>
      <c r="B5228" s="107">
        <v>37786</v>
      </c>
      <c r="C5228" s="121">
        <v>421.27</v>
      </c>
      <c r="D5228" s="122">
        <v>394.01</v>
      </c>
      <c r="E5228" s="122">
        <f t="shared" si="208"/>
        <v>54.572022160664822</v>
      </c>
      <c r="F5228" s="77">
        <v>3.87</v>
      </c>
      <c r="G5228" s="77">
        <v>0</v>
      </c>
      <c r="H5228" s="77">
        <v>0</v>
      </c>
      <c r="J5228" s="77">
        <f t="shared" si="206"/>
        <v>3.87</v>
      </c>
      <c r="K5228" s="103">
        <v>0.56999999999999995</v>
      </c>
      <c r="L5228" s="104">
        <v>1.86</v>
      </c>
      <c r="M5228" s="105">
        <v>1.9</v>
      </c>
      <c r="N5228" s="76">
        <f t="shared" si="207"/>
        <v>0.6000000000000183</v>
      </c>
    </row>
    <row r="5229" spans="1:14" x14ac:dyDescent="0.25">
      <c r="A5229" s="100">
        <v>4184</v>
      </c>
      <c r="B5229" s="107">
        <v>37787</v>
      </c>
      <c r="C5229" s="121">
        <v>421.06</v>
      </c>
      <c r="D5229" s="122">
        <v>390.74</v>
      </c>
      <c r="E5229" s="122">
        <f t="shared" si="208"/>
        <v>54.119113573407205</v>
      </c>
      <c r="F5229" s="77">
        <v>3.28</v>
      </c>
      <c r="G5229" s="77">
        <v>0</v>
      </c>
      <c r="H5229" s="77">
        <v>0</v>
      </c>
      <c r="J5229" s="77">
        <f t="shared" si="206"/>
        <v>3.28</v>
      </c>
      <c r="K5229" s="103">
        <v>0.06</v>
      </c>
      <c r="L5229" s="104">
        <v>1.57</v>
      </c>
      <c r="M5229" s="105">
        <v>0</v>
      </c>
      <c r="N5229" s="76">
        <f t="shared" si="207"/>
        <v>-6.0000000000032028E-2</v>
      </c>
    </row>
    <row r="5230" spans="1:14" x14ac:dyDescent="0.25">
      <c r="A5230" s="100">
        <v>4185</v>
      </c>
      <c r="B5230" s="107">
        <v>37788</v>
      </c>
      <c r="C5230" s="121">
        <v>420.84</v>
      </c>
      <c r="D5230" s="122">
        <v>387.4</v>
      </c>
      <c r="E5230" s="122">
        <f t="shared" si="208"/>
        <v>53.656509695290858</v>
      </c>
      <c r="F5230" s="77">
        <v>4.67</v>
      </c>
      <c r="G5230" s="77">
        <v>0</v>
      </c>
      <c r="H5230" s="77">
        <v>0</v>
      </c>
      <c r="J5230" s="77">
        <f t="shared" si="206"/>
        <v>4.67</v>
      </c>
      <c r="K5230" s="103">
        <v>0.27</v>
      </c>
      <c r="L5230" s="104">
        <v>2.4</v>
      </c>
      <c r="M5230" s="105">
        <v>0</v>
      </c>
      <c r="N5230" s="76">
        <f t="shared" si="207"/>
        <v>0.27000000000002267</v>
      </c>
    </row>
    <row r="5231" spans="1:14" x14ac:dyDescent="0.25">
      <c r="A5231" s="100">
        <v>4186</v>
      </c>
      <c r="B5231" s="107">
        <v>37789</v>
      </c>
      <c r="C5231" s="121">
        <v>420.55</v>
      </c>
      <c r="D5231" s="122">
        <v>383</v>
      </c>
      <c r="E5231" s="122">
        <f t="shared" si="208"/>
        <v>53.04709141274239</v>
      </c>
      <c r="F5231" s="77">
        <v>5.89</v>
      </c>
      <c r="G5231" s="77">
        <v>0</v>
      </c>
      <c r="H5231" s="77">
        <v>0</v>
      </c>
      <c r="J5231" s="77">
        <f t="shared" si="206"/>
        <v>5.89</v>
      </c>
      <c r="K5231" s="103">
        <v>1.04</v>
      </c>
      <c r="L5231" s="104">
        <v>2.85</v>
      </c>
      <c r="M5231" s="105">
        <v>0</v>
      </c>
      <c r="N5231" s="76">
        <f t="shared" si="207"/>
        <v>1.0399999999999769</v>
      </c>
    </row>
    <row r="5232" spans="1:14" x14ac:dyDescent="0.25">
      <c r="A5232" s="100">
        <v>4187</v>
      </c>
      <c r="B5232" s="107">
        <v>37790</v>
      </c>
      <c r="C5232" s="121">
        <v>420.23</v>
      </c>
      <c r="D5232" s="122">
        <v>378.15</v>
      </c>
      <c r="E5232" s="122">
        <f t="shared" si="208"/>
        <v>52.375346260387815</v>
      </c>
      <c r="F5232" s="77">
        <v>4.8600000000000003</v>
      </c>
      <c r="G5232" s="77">
        <v>0</v>
      </c>
      <c r="H5232" s="77">
        <v>0</v>
      </c>
      <c r="J5232" s="77">
        <f t="shared" si="206"/>
        <v>4.8600000000000003</v>
      </c>
      <c r="K5232" s="103">
        <v>0.16</v>
      </c>
      <c r="L5232" s="104">
        <v>2.33</v>
      </c>
      <c r="M5232" s="105">
        <v>0</v>
      </c>
      <c r="N5232" s="76">
        <f t="shared" si="207"/>
        <v>0.16000000000001169</v>
      </c>
    </row>
    <row r="5233" spans="1:14" x14ac:dyDescent="0.25">
      <c r="A5233" s="100">
        <v>4188</v>
      </c>
      <c r="B5233" s="107">
        <v>37791</v>
      </c>
      <c r="C5233" s="121">
        <v>419.91</v>
      </c>
      <c r="D5233" s="122">
        <v>373.45</v>
      </c>
      <c r="E5233" s="122">
        <f t="shared" si="208"/>
        <v>51.724376731301938</v>
      </c>
      <c r="F5233" s="77">
        <v>5.34</v>
      </c>
      <c r="G5233" s="77">
        <v>0</v>
      </c>
      <c r="H5233" s="77">
        <v>0</v>
      </c>
      <c r="J5233" s="77">
        <f t="shared" si="206"/>
        <v>5.34</v>
      </c>
      <c r="K5233" s="103">
        <v>0.1</v>
      </c>
      <c r="L5233" s="104">
        <v>2.72</v>
      </c>
      <c r="M5233" s="105">
        <v>10.9</v>
      </c>
      <c r="N5233" s="76">
        <f t="shared" si="207"/>
        <v>-6.999999999996831E-2</v>
      </c>
    </row>
    <row r="5234" spans="1:14" x14ac:dyDescent="0.25">
      <c r="A5234" s="100">
        <v>4189</v>
      </c>
      <c r="B5234" s="107">
        <v>37792</v>
      </c>
      <c r="C5234" s="121">
        <v>419.54</v>
      </c>
      <c r="D5234" s="122">
        <v>368.04</v>
      </c>
      <c r="E5234" s="122">
        <f t="shared" si="208"/>
        <v>50.975069252077567</v>
      </c>
      <c r="F5234" s="77">
        <v>6.17</v>
      </c>
      <c r="G5234" s="77">
        <v>0</v>
      </c>
      <c r="H5234" s="77">
        <v>0</v>
      </c>
      <c r="J5234" s="77">
        <f t="shared" si="206"/>
        <v>6.17</v>
      </c>
      <c r="K5234" s="103">
        <v>0.47</v>
      </c>
      <c r="L5234" s="104">
        <v>2.85</v>
      </c>
      <c r="M5234" s="105">
        <v>0.8</v>
      </c>
      <c r="N5234" s="76">
        <f t="shared" si="207"/>
        <v>-1.4800000000000342</v>
      </c>
    </row>
    <row r="5235" spans="1:14" x14ac:dyDescent="0.25">
      <c r="A5235" s="100">
        <v>4190</v>
      </c>
      <c r="B5235" s="107">
        <v>37793</v>
      </c>
      <c r="C5235" s="121">
        <v>419.02</v>
      </c>
      <c r="D5235" s="122">
        <v>360.39</v>
      </c>
      <c r="E5235" s="122">
        <f t="shared" si="208"/>
        <v>49.915512465373958</v>
      </c>
      <c r="F5235" s="77">
        <v>4.6900000000000004</v>
      </c>
      <c r="G5235" s="77">
        <v>0</v>
      </c>
      <c r="H5235" s="77">
        <v>0</v>
      </c>
      <c r="J5235" s="77">
        <f t="shared" si="206"/>
        <v>4.6900000000000004</v>
      </c>
      <c r="K5235" s="103">
        <v>0.17</v>
      </c>
      <c r="L5235" s="104">
        <v>2.31</v>
      </c>
      <c r="M5235" s="105">
        <v>0</v>
      </c>
      <c r="N5235" s="76">
        <f t="shared" si="207"/>
        <v>0.17000000000001858</v>
      </c>
    </row>
    <row r="5236" spans="1:14" x14ac:dyDescent="0.25">
      <c r="A5236" s="100">
        <v>4191</v>
      </c>
      <c r="B5236" s="107">
        <v>37794</v>
      </c>
      <c r="C5236" s="121">
        <v>418.07</v>
      </c>
      <c r="D5236" s="122">
        <v>355.87</v>
      </c>
      <c r="E5236" s="122">
        <f t="shared" si="208"/>
        <v>49.289473684210527</v>
      </c>
      <c r="F5236" s="77">
        <v>4.34</v>
      </c>
      <c r="G5236" s="77">
        <v>0</v>
      </c>
      <c r="H5236" s="77">
        <v>0</v>
      </c>
      <c r="J5236" s="77">
        <f t="shared" si="206"/>
        <v>4.34</v>
      </c>
      <c r="K5236" s="103">
        <v>0.03</v>
      </c>
      <c r="L5236" s="104">
        <v>2.06</v>
      </c>
      <c r="M5236" s="105">
        <v>0</v>
      </c>
      <c r="N5236" s="76">
        <f t="shared" si="207"/>
        <v>-3.000000000000469E-2</v>
      </c>
    </row>
    <row r="5237" spans="1:14" x14ac:dyDescent="0.25">
      <c r="A5237" s="100">
        <v>4192</v>
      </c>
      <c r="B5237" s="107">
        <v>37795</v>
      </c>
      <c r="C5237" s="121">
        <v>418.39</v>
      </c>
      <c r="D5237" s="122">
        <v>351.5</v>
      </c>
      <c r="E5237" s="122">
        <f t="shared" si="208"/>
        <v>48.684210526315788</v>
      </c>
      <c r="F5237" s="77">
        <v>5.49</v>
      </c>
      <c r="G5237" s="77">
        <v>0</v>
      </c>
      <c r="H5237" s="77">
        <v>0</v>
      </c>
      <c r="J5237" s="77">
        <f t="shared" si="206"/>
        <v>5.49</v>
      </c>
      <c r="K5237" s="103">
        <v>0.99</v>
      </c>
      <c r="L5237" s="104">
        <v>2.59</v>
      </c>
      <c r="M5237" s="105">
        <v>0</v>
      </c>
      <c r="N5237" s="76">
        <f t="shared" si="207"/>
        <v>-0.98000000000002707</v>
      </c>
    </row>
    <row r="5238" spans="1:14" x14ac:dyDescent="0.25">
      <c r="A5238" s="100">
        <v>4193</v>
      </c>
      <c r="B5238" s="107">
        <v>37796</v>
      </c>
      <c r="C5238" s="121">
        <v>417.93</v>
      </c>
      <c r="D5238" s="122">
        <v>345.03</v>
      </c>
      <c r="E5238" s="122">
        <f t="shared" si="208"/>
        <v>47.788088642659275</v>
      </c>
      <c r="F5238" s="77">
        <v>5.15</v>
      </c>
      <c r="G5238" s="77">
        <v>0</v>
      </c>
      <c r="H5238" s="77">
        <v>0</v>
      </c>
      <c r="J5238" s="77">
        <f t="shared" si="206"/>
        <v>5.15</v>
      </c>
      <c r="K5238" s="103">
        <v>0.65</v>
      </c>
      <c r="L5238" s="104">
        <v>2.48</v>
      </c>
      <c r="M5238" s="105">
        <v>0</v>
      </c>
      <c r="N5238" s="76">
        <f t="shared" si="207"/>
        <v>-0.63999999999996326</v>
      </c>
    </row>
    <row r="5239" spans="1:14" x14ac:dyDescent="0.25">
      <c r="A5239" s="100">
        <v>4194</v>
      </c>
      <c r="B5239" s="107">
        <v>37797</v>
      </c>
      <c r="C5239" s="121">
        <v>417.51</v>
      </c>
      <c r="D5239" s="122">
        <v>339.24</v>
      </c>
      <c r="E5239" s="122">
        <f t="shared" si="208"/>
        <v>46.986149584487535</v>
      </c>
      <c r="F5239" s="77">
        <v>6.27</v>
      </c>
      <c r="G5239" s="77">
        <v>0</v>
      </c>
      <c r="H5239" s="77">
        <v>0</v>
      </c>
      <c r="J5239" s="77">
        <f t="shared" si="206"/>
        <v>6.27</v>
      </c>
      <c r="K5239" s="103">
        <v>1.1599999999999999</v>
      </c>
      <c r="L5239" s="104">
        <v>3</v>
      </c>
      <c r="M5239" s="105">
        <v>0</v>
      </c>
      <c r="N5239" s="76">
        <f t="shared" si="207"/>
        <v>1.1599999999999859</v>
      </c>
    </row>
    <row r="5240" spans="1:14" x14ac:dyDescent="0.25">
      <c r="A5240" s="100">
        <v>4195</v>
      </c>
      <c r="B5240" s="107">
        <v>37798</v>
      </c>
      <c r="C5240" s="121">
        <v>417.14</v>
      </c>
      <c r="D5240" s="122">
        <v>334.13</v>
      </c>
      <c r="E5240" s="122">
        <f t="shared" si="208"/>
        <v>46.278393351800553</v>
      </c>
      <c r="F5240" s="77">
        <v>4.78</v>
      </c>
      <c r="G5240" s="77">
        <v>0</v>
      </c>
      <c r="H5240" s="77">
        <v>0</v>
      </c>
      <c r="J5240" s="77">
        <f t="shared" si="206"/>
        <v>4.78</v>
      </c>
      <c r="K5240" s="103">
        <v>0.45</v>
      </c>
      <c r="L5240" s="104">
        <v>2.27</v>
      </c>
      <c r="M5240" s="105">
        <v>0</v>
      </c>
      <c r="N5240" s="76">
        <f t="shared" si="207"/>
        <v>-0.45000000000001794</v>
      </c>
    </row>
    <row r="5241" spans="1:14" x14ac:dyDescent="0.25">
      <c r="A5241" s="100">
        <v>4196</v>
      </c>
      <c r="B5241" s="107">
        <v>37799</v>
      </c>
      <c r="C5241" s="121">
        <v>416.75</v>
      </c>
      <c r="D5241" s="122">
        <v>328.9</v>
      </c>
      <c r="E5241" s="122">
        <f t="shared" si="208"/>
        <v>45.554016620498608</v>
      </c>
      <c r="F5241" s="77">
        <v>5.4</v>
      </c>
      <c r="G5241" s="77">
        <v>0</v>
      </c>
      <c r="H5241" s="77">
        <v>0</v>
      </c>
      <c r="J5241" s="77">
        <f t="shared" si="206"/>
        <v>5.4</v>
      </c>
      <c r="K5241" s="103">
        <v>4.84</v>
      </c>
      <c r="L5241" s="104">
        <v>2.57</v>
      </c>
      <c r="M5241" s="105">
        <v>0</v>
      </c>
      <c r="N5241" s="76">
        <f t="shared" si="207"/>
        <v>-8.1399999999999633</v>
      </c>
    </row>
    <row r="5242" spans="1:14" x14ac:dyDescent="0.25">
      <c r="A5242" s="100">
        <v>4197</v>
      </c>
      <c r="B5242" s="107">
        <v>37800</v>
      </c>
      <c r="C5242" s="121">
        <v>415.72</v>
      </c>
      <c r="D5242" s="122">
        <v>315.36</v>
      </c>
      <c r="E5242" s="122">
        <f t="shared" si="208"/>
        <v>43.678670360110807</v>
      </c>
      <c r="F5242" s="77">
        <v>6.26</v>
      </c>
      <c r="G5242" s="77">
        <v>0</v>
      </c>
      <c r="H5242" s="77">
        <v>0</v>
      </c>
      <c r="J5242" s="77">
        <f t="shared" si="206"/>
        <v>6.26</v>
      </c>
      <c r="K5242" s="103">
        <v>1.19</v>
      </c>
      <c r="L5242" s="104">
        <v>2.97</v>
      </c>
      <c r="M5242" s="105">
        <v>0</v>
      </c>
      <c r="N5242" s="76">
        <f t="shared" si="207"/>
        <v>1.1900000000000066</v>
      </c>
    </row>
    <row r="5243" spans="1:14" x14ac:dyDescent="0.25">
      <c r="A5243" s="100">
        <v>4198</v>
      </c>
      <c r="B5243" s="107">
        <v>37801</v>
      </c>
      <c r="C5243" s="121">
        <v>415.33</v>
      </c>
      <c r="D5243" s="122">
        <v>310.29000000000002</v>
      </c>
      <c r="E5243" s="122">
        <f t="shared" si="208"/>
        <v>42.976454293628812</v>
      </c>
      <c r="F5243" s="77">
        <v>3.67</v>
      </c>
      <c r="G5243" s="77">
        <v>0</v>
      </c>
      <c r="H5243" s="77">
        <v>0</v>
      </c>
      <c r="J5243" s="77">
        <f t="shared" si="206"/>
        <v>3.67</v>
      </c>
      <c r="K5243" s="103">
        <v>0.13</v>
      </c>
      <c r="L5243" s="104">
        <v>1.75</v>
      </c>
      <c r="M5243" s="105">
        <v>0</v>
      </c>
      <c r="N5243" s="76">
        <f t="shared" si="207"/>
        <v>0.12999999999997947</v>
      </c>
    </row>
    <row r="5244" spans="1:14" x14ac:dyDescent="0.25">
      <c r="A5244" s="100">
        <v>4199</v>
      </c>
      <c r="B5244" s="107">
        <v>37802</v>
      </c>
      <c r="C5244" s="121">
        <v>415.05</v>
      </c>
      <c r="D5244" s="122">
        <v>306.75</v>
      </c>
      <c r="E5244" s="122">
        <f t="shared" si="208"/>
        <v>42.486149584487535</v>
      </c>
      <c r="F5244" s="77">
        <v>6.17</v>
      </c>
      <c r="G5244" s="77">
        <v>0</v>
      </c>
      <c r="H5244" s="77">
        <v>0</v>
      </c>
      <c r="J5244" s="77">
        <f t="shared" si="206"/>
        <v>6.17</v>
      </c>
      <c r="K5244" s="103">
        <v>1.56</v>
      </c>
      <c r="L5244" s="104">
        <v>2.9</v>
      </c>
      <c r="M5244" s="105">
        <v>4.5</v>
      </c>
      <c r="N5244" s="76">
        <f t="shared" si="207"/>
        <v>1.5499999999999954</v>
      </c>
    </row>
    <row r="5245" spans="1:14" x14ac:dyDescent="0.25">
      <c r="A5245" s="100">
        <v>4200</v>
      </c>
      <c r="B5245" s="107">
        <v>37803</v>
      </c>
      <c r="C5245" s="121">
        <v>414.67</v>
      </c>
      <c r="D5245" s="122">
        <v>302.13</v>
      </c>
      <c r="E5245" s="122">
        <f t="shared" si="208"/>
        <v>41.846260387811633</v>
      </c>
      <c r="F5245" s="77">
        <v>6.55</v>
      </c>
      <c r="G5245" s="77">
        <v>0</v>
      </c>
      <c r="H5245" s="77">
        <v>0</v>
      </c>
      <c r="J5245" s="77">
        <f t="shared" si="206"/>
        <v>6.55</v>
      </c>
      <c r="K5245" s="103">
        <v>1.0900000000000001</v>
      </c>
      <c r="L5245" s="104">
        <v>3.11</v>
      </c>
      <c r="M5245" s="105">
        <v>0</v>
      </c>
      <c r="N5245" s="76">
        <f t="shared" si="207"/>
        <v>1.1000000000000112</v>
      </c>
    </row>
    <row r="5246" spans="1:14" x14ac:dyDescent="0.25">
      <c r="A5246" s="100">
        <v>4201</v>
      </c>
      <c r="B5246" s="107">
        <v>37804</v>
      </c>
      <c r="C5246" s="121">
        <v>414.24</v>
      </c>
      <c r="D5246" s="122">
        <v>296.68</v>
      </c>
      <c r="E5246" s="122">
        <f t="shared" si="208"/>
        <v>41.091412742382275</v>
      </c>
      <c r="F5246" s="77">
        <v>5.47</v>
      </c>
      <c r="G5246" s="77">
        <v>0</v>
      </c>
      <c r="H5246" s="77">
        <v>0</v>
      </c>
      <c r="J5246" s="77">
        <f t="shared" si="206"/>
        <v>5.47</v>
      </c>
      <c r="K5246" s="103">
        <v>-0.39</v>
      </c>
      <c r="L5246" s="104">
        <v>2.5499999999999998</v>
      </c>
      <c r="M5246" s="105">
        <v>0</v>
      </c>
      <c r="N5246" s="76">
        <f t="shared" si="207"/>
        <v>-0.39000000000001389</v>
      </c>
    </row>
    <row r="5247" spans="1:14" x14ac:dyDescent="0.25">
      <c r="A5247" s="100">
        <v>4202</v>
      </c>
      <c r="B5247" s="107">
        <v>37805</v>
      </c>
      <c r="C5247" s="121">
        <v>413.76</v>
      </c>
      <c r="D5247" s="122">
        <v>290.82</v>
      </c>
      <c r="E5247" s="122">
        <f t="shared" si="208"/>
        <v>40.279778393351798</v>
      </c>
      <c r="F5247" s="77">
        <v>4.3</v>
      </c>
      <c r="G5247" s="77">
        <v>0</v>
      </c>
      <c r="H5247" s="77">
        <v>0</v>
      </c>
      <c r="J5247" s="77">
        <f t="shared" si="206"/>
        <v>4.3</v>
      </c>
      <c r="K5247" s="103">
        <v>1.9</v>
      </c>
      <c r="L5247" s="104">
        <v>2.08</v>
      </c>
      <c r="M5247" s="105">
        <v>0</v>
      </c>
      <c r="N5247" s="76">
        <f t="shared" si="207"/>
        <v>1.9000000000000226</v>
      </c>
    </row>
    <row r="5248" spans="1:14" x14ac:dyDescent="0.25">
      <c r="A5248" s="100">
        <v>4203</v>
      </c>
      <c r="B5248" s="107">
        <v>37806</v>
      </c>
      <c r="C5248" s="121">
        <v>413.56</v>
      </c>
      <c r="D5248" s="122">
        <v>288.42</v>
      </c>
      <c r="E5248" s="122">
        <f t="shared" si="208"/>
        <v>39.94736842105263</v>
      </c>
      <c r="F5248" s="77">
        <v>3.8</v>
      </c>
      <c r="G5248" s="77">
        <v>0</v>
      </c>
      <c r="H5248" s="77">
        <v>0</v>
      </c>
      <c r="J5248" s="77">
        <f t="shared" si="206"/>
        <v>3.8</v>
      </c>
      <c r="K5248" s="103">
        <v>2.36</v>
      </c>
      <c r="L5248" s="104">
        <v>1.79</v>
      </c>
      <c r="M5248" s="105">
        <v>0</v>
      </c>
      <c r="N5248" s="76">
        <f t="shared" si="207"/>
        <v>2.3600000000000021</v>
      </c>
    </row>
    <row r="5249" spans="1:14" x14ac:dyDescent="0.25">
      <c r="A5249" s="100">
        <v>4204</v>
      </c>
      <c r="B5249" s="107">
        <v>37807</v>
      </c>
      <c r="C5249" s="121">
        <v>413.44</v>
      </c>
      <c r="D5249" s="122">
        <v>286.98</v>
      </c>
      <c r="E5249" s="122">
        <f t="shared" si="208"/>
        <v>39.747922437673132</v>
      </c>
      <c r="F5249" s="77">
        <v>1.75</v>
      </c>
      <c r="G5249" s="77">
        <v>0</v>
      </c>
      <c r="H5249" s="77">
        <v>0</v>
      </c>
      <c r="J5249" s="77">
        <f t="shared" si="206"/>
        <v>1.75</v>
      </c>
      <c r="K5249" s="103">
        <v>0.41</v>
      </c>
      <c r="L5249" s="104">
        <v>0.84</v>
      </c>
      <c r="M5249" s="105">
        <v>0</v>
      </c>
      <c r="N5249" s="76">
        <f t="shared" si="207"/>
        <v>-0.41000000000002501</v>
      </c>
    </row>
    <row r="5250" spans="1:14" x14ac:dyDescent="0.25">
      <c r="A5250" s="100">
        <v>4205</v>
      </c>
      <c r="B5250" s="107">
        <v>37808</v>
      </c>
      <c r="C5250" s="121">
        <v>413.26</v>
      </c>
      <c r="D5250" s="122">
        <v>284.82</v>
      </c>
      <c r="E5250" s="122">
        <f t="shared" si="208"/>
        <v>39.448753462603875</v>
      </c>
      <c r="F5250" s="77">
        <v>3.16</v>
      </c>
      <c r="G5250" s="77">
        <v>0</v>
      </c>
      <c r="H5250" s="77">
        <v>0</v>
      </c>
      <c r="J5250" s="77">
        <f t="shared" si="206"/>
        <v>3.16</v>
      </c>
      <c r="K5250" s="103">
        <v>0.88</v>
      </c>
      <c r="L5250" s="104">
        <v>1.53</v>
      </c>
      <c r="M5250" s="105">
        <v>0</v>
      </c>
      <c r="N5250" s="76">
        <f t="shared" si="207"/>
        <v>0.88000000000002743</v>
      </c>
    </row>
    <row r="5251" spans="1:14" x14ac:dyDescent="0.25">
      <c r="A5251" s="100">
        <v>4206</v>
      </c>
      <c r="B5251" s="107">
        <v>37809</v>
      </c>
      <c r="C5251" s="121">
        <v>413.07</v>
      </c>
      <c r="D5251" s="122">
        <v>282.54000000000002</v>
      </c>
      <c r="E5251" s="122">
        <f t="shared" si="208"/>
        <v>39.13296398891967</v>
      </c>
      <c r="F5251" s="77">
        <v>2.08</v>
      </c>
      <c r="G5251" s="77">
        <v>0</v>
      </c>
      <c r="H5251" s="77">
        <v>0</v>
      </c>
      <c r="J5251" s="77">
        <f t="shared" si="206"/>
        <v>2.08</v>
      </c>
      <c r="K5251" s="103">
        <v>0.32</v>
      </c>
      <c r="L5251" s="104">
        <v>0.95</v>
      </c>
      <c r="M5251" s="105">
        <v>0</v>
      </c>
      <c r="N5251" s="76">
        <f t="shared" si="207"/>
        <v>0.31999999999995232</v>
      </c>
    </row>
    <row r="5252" spans="1:14" x14ac:dyDescent="0.25">
      <c r="A5252" s="100">
        <v>4207</v>
      </c>
      <c r="B5252" s="107">
        <v>37810</v>
      </c>
      <c r="C5252" s="121">
        <v>412.92</v>
      </c>
      <c r="D5252" s="122">
        <v>280.77999999999997</v>
      </c>
      <c r="E5252" s="122">
        <f t="shared" si="208"/>
        <v>38.889196675900273</v>
      </c>
      <c r="F5252" s="77">
        <v>1.75</v>
      </c>
      <c r="G5252" s="77">
        <v>0</v>
      </c>
      <c r="H5252" s="77">
        <v>0</v>
      </c>
      <c r="J5252" s="77">
        <f t="shared" si="206"/>
        <v>1.75</v>
      </c>
      <c r="K5252" s="103">
        <v>0.37</v>
      </c>
      <c r="L5252" s="104">
        <v>0.85</v>
      </c>
      <c r="M5252" s="105">
        <v>16.04</v>
      </c>
      <c r="N5252" s="76">
        <f t="shared" si="207"/>
        <v>0.37000000000000455</v>
      </c>
    </row>
    <row r="5253" spans="1:14" x14ac:dyDescent="0.25">
      <c r="A5253" s="100">
        <v>4208</v>
      </c>
      <c r="B5253" s="107">
        <v>37811</v>
      </c>
      <c r="C5253" s="121">
        <v>412.8</v>
      </c>
      <c r="D5253" s="122">
        <v>279.39999999999998</v>
      </c>
      <c r="E5253" s="122">
        <f t="shared" si="208"/>
        <v>38.698060941828253</v>
      </c>
      <c r="F5253" s="77">
        <v>2.9</v>
      </c>
      <c r="G5253" s="77">
        <v>0</v>
      </c>
      <c r="H5253" s="77">
        <v>0</v>
      </c>
      <c r="J5253" s="77">
        <f t="shared" si="206"/>
        <v>2.9</v>
      </c>
      <c r="K5253" s="103">
        <v>0.6</v>
      </c>
      <c r="L5253" s="104">
        <v>1.25</v>
      </c>
      <c r="M5253" s="105">
        <v>0.95</v>
      </c>
      <c r="N5253" s="76">
        <f t="shared" si="207"/>
        <v>0.60000000000004539</v>
      </c>
    </row>
    <row r="5254" spans="1:14" x14ac:dyDescent="0.25">
      <c r="A5254" s="100">
        <v>4209</v>
      </c>
      <c r="B5254" s="107">
        <v>37812</v>
      </c>
      <c r="C5254" s="121">
        <v>412.6</v>
      </c>
      <c r="D5254" s="122">
        <v>277.10000000000002</v>
      </c>
      <c r="E5254" s="122">
        <f t="shared" si="208"/>
        <v>38.37950138504155</v>
      </c>
      <c r="F5254" s="77">
        <v>3.6</v>
      </c>
      <c r="G5254" s="77">
        <v>0</v>
      </c>
      <c r="H5254" s="77">
        <v>0</v>
      </c>
      <c r="J5254" s="77">
        <f t="shared" si="206"/>
        <v>3.6</v>
      </c>
      <c r="K5254" s="103">
        <v>7.39</v>
      </c>
      <c r="L5254" s="104">
        <v>1.48</v>
      </c>
      <c r="M5254" s="105">
        <v>10</v>
      </c>
      <c r="N5254" s="76">
        <f t="shared" si="207"/>
        <v>7.3999999999999542</v>
      </c>
    </row>
    <row r="5255" spans="1:14" x14ac:dyDescent="0.25">
      <c r="A5255" s="100">
        <v>4210</v>
      </c>
      <c r="B5255" s="107">
        <v>37813</v>
      </c>
      <c r="C5255" s="121">
        <v>412.93</v>
      </c>
      <c r="D5255" s="122">
        <v>280.89999999999998</v>
      </c>
      <c r="E5255" s="122">
        <f t="shared" si="208"/>
        <v>38.905817174515235</v>
      </c>
      <c r="F5255" s="77">
        <v>2.67</v>
      </c>
      <c r="G5255" s="77">
        <v>0</v>
      </c>
      <c r="H5255" s="77">
        <v>0</v>
      </c>
      <c r="J5255" s="77">
        <f t="shared" si="206"/>
        <v>2.67</v>
      </c>
      <c r="K5255" s="103">
        <v>5.96</v>
      </c>
      <c r="L5255" s="104">
        <v>1.21</v>
      </c>
      <c r="M5255" s="105">
        <v>0</v>
      </c>
      <c r="N5255" s="76">
        <f t="shared" si="207"/>
        <v>-5.9599999999999955</v>
      </c>
    </row>
    <row r="5256" spans="1:14" x14ac:dyDescent="0.25">
      <c r="A5256" s="100">
        <v>4211</v>
      </c>
      <c r="B5256" s="107">
        <v>37814</v>
      </c>
      <c r="C5256" s="121">
        <v>412.18</v>
      </c>
      <c r="D5256" s="122">
        <v>272.27</v>
      </c>
      <c r="E5256" s="122">
        <f t="shared" si="208"/>
        <v>37.710526315789473</v>
      </c>
      <c r="F5256" s="77">
        <v>2.97</v>
      </c>
      <c r="G5256" s="77">
        <v>0</v>
      </c>
      <c r="H5256" s="77">
        <v>0</v>
      </c>
      <c r="J5256" s="77">
        <f t="shared" ref="J5256:J5319" si="209">SUM(F5256:H5256)</f>
        <v>2.97</v>
      </c>
      <c r="K5256" s="103">
        <v>0.56000000000000005</v>
      </c>
      <c r="L5256" s="104">
        <v>1.32</v>
      </c>
      <c r="M5256" s="105">
        <v>0</v>
      </c>
      <c r="N5256" s="76">
        <f t="shared" ref="N5256:N5319" si="210">+D5257-D5256+J5256</f>
        <v>0.56000000000003203</v>
      </c>
    </row>
    <row r="5257" spans="1:14" x14ac:dyDescent="0.25">
      <c r="A5257" s="100">
        <v>4212</v>
      </c>
      <c r="B5257" s="107">
        <v>37815</v>
      </c>
      <c r="C5257" s="121">
        <v>411.97</v>
      </c>
      <c r="D5257" s="122">
        <v>269.86</v>
      </c>
      <c r="E5257" s="122">
        <f t="shared" ref="E5257:E5320" si="211">(D5257/722)*100</f>
        <v>37.37673130193906</v>
      </c>
      <c r="F5257" s="77">
        <v>2.34</v>
      </c>
      <c r="G5257" s="77">
        <v>0</v>
      </c>
      <c r="H5257" s="77">
        <v>0</v>
      </c>
      <c r="J5257" s="77">
        <f t="shared" si="209"/>
        <v>2.34</v>
      </c>
      <c r="K5257" s="103">
        <v>1</v>
      </c>
      <c r="L5257" s="104">
        <v>0.76</v>
      </c>
      <c r="M5257" s="105">
        <v>0</v>
      </c>
      <c r="N5257" s="76">
        <f t="shared" si="210"/>
        <v>0.99999999999996803</v>
      </c>
    </row>
    <row r="5258" spans="1:14" x14ac:dyDescent="0.25">
      <c r="A5258" s="100">
        <v>4213</v>
      </c>
      <c r="B5258" s="107">
        <v>37816</v>
      </c>
      <c r="C5258" s="121">
        <v>411.85</v>
      </c>
      <c r="D5258" s="122">
        <v>268.52</v>
      </c>
      <c r="E5258" s="122">
        <f t="shared" si="211"/>
        <v>37.19113573407202</v>
      </c>
      <c r="F5258" s="77">
        <v>2.98</v>
      </c>
      <c r="G5258" s="77">
        <v>0</v>
      </c>
      <c r="H5258" s="77">
        <v>0</v>
      </c>
      <c r="J5258" s="77">
        <f t="shared" si="209"/>
        <v>2.98</v>
      </c>
      <c r="K5258" s="103">
        <v>0.52</v>
      </c>
      <c r="L5258" s="104">
        <v>1.26</v>
      </c>
      <c r="M5258" s="105">
        <v>0.6</v>
      </c>
      <c r="N5258" s="76">
        <f t="shared" si="210"/>
        <v>0.52000000000002045</v>
      </c>
    </row>
    <row r="5259" spans="1:14" x14ac:dyDescent="0.25">
      <c r="A5259" s="100">
        <v>4214</v>
      </c>
      <c r="B5259" s="107">
        <v>37817</v>
      </c>
      <c r="C5259" s="121">
        <v>411.63</v>
      </c>
      <c r="D5259" s="122">
        <v>266.06</v>
      </c>
      <c r="E5259" s="122">
        <f t="shared" si="211"/>
        <v>36.850415512465375</v>
      </c>
      <c r="F5259" s="77">
        <v>1.57</v>
      </c>
      <c r="G5259" s="77">
        <v>0</v>
      </c>
      <c r="H5259" s="77">
        <v>0</v>
      </c>
      <c r="J5259" s="77">
        <f t="shared" si="209"/>
        <v>1.57</v>
      </c>
      <c r="K5259" s="103">
        <v>1.57</v>
      </c>
      <c r="L5259" s="104">
        <v>0.7</v>
      </c>
      <c r="M5259" s="105">
        <v>1.6</v>
      </c>
      <c r="N5259" s="76">
        <f t="shared" si="210"/>
        <v>1.57</v>
      </c>
    </row>
    <row r="5260" spans="1:14" x14ac:dyDescent="0.25">
      <c r="A5260" s="100">
        <v>4215</v>
      </c>
      <c r="B5260" s="107">
        <v>37818</v>
      </c>
      <c r="C5260" s="121">
        <v>411.63</v>
      </c>
      <c r="D5260" s="122">
        <v>266.06</v>
      </c>
      <c r="E5260" s="122">
        <f t="shared" si="211"/>
        <v>36.850415512465375</v>
      </c>
      <c r="F5260" s="77">
        <v>1.47</v>
      </c>
      <c r="G5260" s="77">
        <v>0</v>
      </c>
      <c r="H5260" s="77">
        <v>0</v>
      </c>
      <c r="J5260" s="77">
        <f t="shared" si="209"/>
        <v>1.47</v>
      </c>
      <c r="K5260" s="103">
        <v>6.76</v>
      </c>
      <c r="L5260" s="104">
        <v>0.73</v>
      </c>
      <c r="M5260" s="105">
        <v>0</v>
      </c>
      <c r="N5260" s="76">
        <f t="shared" si="210"/>
        <v>6.7600000000000202</v>
      </c>
    </row>
    <row r="5261" spans="1:14" x14ac:dyDescent="0.25">
      <c r="A5261" s="100">
        <v>4216</v>
      </c>
      <c r="B5261" s="107">
        <v>37819</v>
      </c>
      <c r="C5261" s="121">
        <v>412.1</v>
      </c>
      <c r="D5261" s="122">
        <v>271.35000000000002</v>
      </c>
      <c r="E5261" s="122">
        <f t="shared" si="211"/>
        <v>37.58310249307479</v>
      </c>
      <c r="F5261" s="77">
        <v>1.99</v>
      </c>
      <c r="G5261" s="77">
        <v>0</v>
      </c>
      <c r="H5261" s="77">
        <v>0</v>
      </c>
      <c r="J5261" s="77">
        <f t="shared" si="209"/>
        <v>1.99</v>
      </c>
      <c r="K5261" s="103">
        <v>0.84</v>
      </c>
      <c r="L5261" s="104">
        <v>1.1000000000000001</v>
      </c>
      <c r="M5261" s="105">
        <v>0</v>
      </c>
      <c r="N5261" s="76">
        <f t="shared" si="210"/>
        <v>0.83999999999996589</v>
      </c>
    </row>
    <row r="5262" spans="1:14" x14ac:dyDescent="0.25">
      <c r="A5262" s="100">
        <v>4217</v>
      </c>
      <c r="B5262" s="107">
        <v>37820</v>
      </c>
      <c r="C5262" s="121">
        <v>412</v>
      </c>
      <c r="D5262" s="122">
        <v>270.2</v>
      </c>
      <c r="E5262" s="122">
        <f t="shared" si="211"/>
        <v>37.423822714681435</v>
      </c>
      <c r="F5262" s="77">
        <v>2.33</v>
      </c>
      <c r="G5262" s="77">
        <v>0</v>
      </c>
      <c r="H5262" s="77">
        <v>0</v>
      </c>
      <c r="J5262" s="77">
        <f t="shared" si="209"/>
        <v>2.33</v>
      </c>
      <c r="K5262" s="103">
        <v>6.01</v>
      </c>
      <c r="L5262" s="104">
        <v>1.28</v>
      </c>
      <c r="M5262" s="105">
        <v>0</v>
      </c>
      <c r="N5262" s="76">
        <f t="shared" si="210"/>
        <v>6.0100000000000069</v>
      </c>
    </row>
    <row r="5263" spans="1:14" x14ac:dyDescent="0.25">
      <c r="A5263" s="100">
        <v>4218</v>
      </c>
      <c r="B5263" s="107">
        <v>37821</v>
      </c>
      <c r="C5263" s="121">
        <v>412.32</v>
      </c>
      <c r="D5263" s="122">
        <v>273.88</v>
      </c>
      <c r="E5263" s="122">
        <f t="shared" si="211"/>
        <v>37.933518005540165</v>
      </c>
      <c r="F5263" s="77">
        <v>1.6</v>
      </c>
      <c r="G5263" s="77">
        <v>0</v>
      </c>
      <c r="H5263" s="77">
        <v>0</v>
      </c>
      <c r="J5263" s="77">
        <f t="shared" si="209"/>
        <v>1.6</v>
      </c>
      <c r="K5263" s="103">
        <v>0.45</v>
      </c>
      <c r="L5263" s="104">
        <v>0.89</v>
      </c>
      <c r="M5263" s="105">
        <v>0</v>
      </c>
      <c r="N5263" s="76">
        <f t="shared" si="210"/>
        <v>0.45000000000002283</v>
      </c>
    </row>
    <row r="5264" spans="1:14" x14ac:dyDescent="0.25">
      <c r="A5264" s="100">
        <v>4219</v>
      </c>
      <c r="B5264" s="107">
        <v>37822</v>
      </c>
      <c r="C5264" s="121">
        <v>412.22</v>
      </c>
      <c r="D5264" s="122">
        <v>272.73</v>
      </c>
      <c r="E5264" s="122">
        <f t="shared" si="211"/>
        <v>37.774238227146817</v>
      </c>
      <c r="F5264" s="77">
        <v>0.53</v>
      </c>
      <c r="G5264" s="77">
        <v>0</v>
      </c>
      <c r="H5264" s="77">
        <v>0</v>
      </c>
      <c r="J5264" s="77">
        <f t="shared" si="209"/>
        <v>0.53</v>
      </c>
      <c r="K5264" s="103">
        <v>4.9000000000000004</v>
      </c>
      <c r="L5264" s="104">
        <v>0.28999999999999998</v>
      </c>
      <c r="M5264" s="105">
        <v>0</v>
      </c>
      <c r="N5264" s="76">
        <f t="shared" si="210"/>
        <v>4.9000000000000048</v>
      </c>
    </row>
    <row r="5265" spans="1:14" x14ac:dyDescent="0.25">
      <c r="A5265" s="100">
        <v>4220</v>
      </c>
      <c r="B5265" s="107">
        <v>37823</v>
      </c>
      <c r="C5265" s="121">
        <v>412.6</v>
      </c>
      <c r="D5265" s="122">
        <v>277.10000000000002</v>
      </c>
      <c r="E5265" s="122">
        <f t="shared" si="211"/>
        <v>38.37950138504155</v>
      </c>
      <c r="F5265" s="77">
        <v>1.58</v>
      </c>
      <c r="G5265" s="77">
        <v>0</v>
      </c>
      <c r="H5265" s="77">
        <v>0</v>
      </c>
      <c r="J5265" s="77">
        <f t="shared" si="209"/>
        <v>1.58</v>
      </c>
      <c r="K5265" s="103">
        <v>2.5</v>
      </c>
      <c r="L5265" s="104">
        <v>0.86</v>
      </c>
      <c r="M5265" s="105">
        <v>0</v>
      </c>
      <c r="N5265" s="76">
        <f t="shared" si="210"/>
        <v>2.4999999999999591</v>
      </c>
    </row>
    <row r="5266" spans="1:14" x14ac:dyDescent="0.25">
      <c r="A5266" s="100">
        <v>4221</v>
      </c>
      <c r="B5266" s="107">
        <v>37824</v>
      </c>
      <c r="C5266" s="121">
        <v>412.68</v>
      </c>
      <c r="D5266" s="122">
        <v>278.02</v>
      </c>
      <c r="E5266" s="122">
        <f t="shared" si="211"/>
        <v>38.506925207756233</v>
      </c>
      <c r="F5266" s="77">
        <v>2.52</v>
      </c>
      <c r="G5266" s="77">
        <v>0</v>
      </c>
      <c r="H5266" s="77">
        <v>0</v>
      </c>
      <c r="J5266" s="77">
        <f t="shared" si="209"/>
        <v>2.52</v>
      </c>
      <c r="K5266" s="103">
        <v>2.86</v>
      </c>
      <c r="L5266" s="104">
        <v>1.37</v>
      </c>
      <c r="M5266" s="105">
        <v>0</v>
      </c>
      <c r="N5266" s="76">
        <f t="shared" si="210"/>
        <v>2.8700000000000228</v>
      </c>
    </row>
    <row r="5267" spans="1:14" x14ac:dyDescent="0.25">
      <c r="A5267" s="100">
        <v>4222</v>
      </c>
      <c r="B5267" s="107">
        <v>37825</v>
      </c>
      <c r="C5267" s="121">
        <v>412.71</v>
      </c>
      <c r="D5267" s="122">
        <v>278.37</v>
      </c>
      <c r="E5267" s="122">
        <f t="shared" si="211"/>
        <v>38.55540166204986</v>
      </c>
      <c r="F5267" s="77">
        <v>2.4300000000000002</v>
      </c>
      <c r="G5267" s="77">
        <v>0</v>
      </c>
      <c r="H5267" s="77">
        <v>0</v>
      </c>
      <c r="J5267" s="77">
        <f t="shared" si="209"/>
        <v>2.4300000000000002</v>
      </c>
      <c r="K5267" s="103">
        <v>2.4300000000000002</v>
      </c>
      <c r="L5267" s="104">
        <v>1.35</v>
      </c>
      <c r="M5267" s="105">
        <v>0</v>
      </c>
      <c r="N5267" s="76">
        <f t="shared" si="210"/>
        <v>2.4300000000000002</v>
      </c>
    </row>
    <row r="5268" spans="1:14" x14ac:dyDescent="0.25">
      <c r="A5268" s="100">
        <v>4223</v>
      </c>
      <c r="B5268" s="107">
        <v>37826</v>
      </c>
      <c r="C5268" s="121">
        <v>412.71</v>
      </c>
      <c r="D5268" s="122">
        <v>278.37</v>
      </c>
      <c r="E5268" s="122">
        <f t="shared" si="211"/>
        <v>38.55540166204986</v>
      </c>
      <c r="F5268" s="77">
        <v>1.76</v>
      </c>
      <c r="G5268" s="77">
        <v>0</v>
      </c>
      <c r="H5268" s="77">
        <v>0</v>
      </c>
      <c r="J5268" s="77">
        <f t="shared" si="209"/>
        <v>1.76</v>
      </c>
      <c r="K5268" s="103">
        <v>1.76</v>
      </c>
      <c r="L5268" s="104">
        <v>0.9</v>
      </c>
      <c r="M5268" s="105">
        <v>0</v>
      </c>
      <c r="N5268" s="76">
        <f t="shared" si="210"/>
        <v>0.94999999999999774</v>
      </c>
    </row>
    <row r="5269" spans="1:14" x14ac:dyDescent="0.25">
      <c r="A5269" s="100">
        <v>4224</v>
      </c>
      <c r="B5269" s="107">
        <v>37827</v>
      </c>
      <c r="C5269" s="121">
        <v>412.64</v>
      </c>
      <c r="D5269" s="122">
        <v>277.56</v>
      </c>
      <c r="E5269" s="122">
        <f t="shared" si="211"/>
        <v>38.443213296398895</v>
      </c>
      <c r="F5269" s="77">
        <v>4.12</v>
      </c>
      <c r="G5269" s="77">
        <v>0</v>
      </c>
      <c r="H5269" s="77">
        <v>0</v>
      </c>
      <c r="J5269" s="77">
        <f t="shared" si="209"/>
        <v>4.12</v>
      </c>
      <c r="K5269" s="103">
        <v>4.12</v>
      </c>
      <c r="L5269" s="104"/>
      <c r="M5269" s="105">
        <v>0</v>
      </c>
      <c r="N5269" s="76">
        <f t="shared" si="210"/>
        <v>-4.2500000000000044</v>
      </c>
    </row>
    <row r="5270" spans="1:14" x14ac:dyDescent="0.25">
      <c r="A5270" s="100">
        <v>4225</v>
      </c>
      <c r="B5270" s="107">
        <v>37828</v>
      </c>
      <c r="C5270" s="121">
        <v>411.91</v>
      </c>
      <c r="D5270" s="122">
        <v>269.19</v>
      </c>
      <c r="E5270" s="122">
        <f t="shared" si="211"/>
        <v>37.28393351800554</v>
      </c>
      <c r="F5270" s="77">
        <v>2.6</v>
      </c>
      <c r="G5270" s="77">
        <v>0</v>
      </c>
      <c r="H5270" s="77">
        <v>0</v>
      </c>
      <c r="J5270" s="77">
        <f t="shared" si="209"/>
        <v>2.6</v>
      </c>
      <c r="K5270" s="103">
        <v>2.6</v>
      </c>
      <c r="L5270" s="104">
        <v>1.28</v>
      </c>
      <c r="M5270" s="105">
        <v>0</v>
      </c>
      <c r="N5270" s="76">
        <f t="shared" si="210"/>
        <v>-5.5700000000000163</v>
      </c>
    </row>
    <row r="5271" spans="1:14" x14ac:dyDescent="0.25">
      <c r="A5271" s="100">
        <v>4226</v>
      </c>
      <c r="B5271" s="107">
        <v>37829</v>
      </c>
      <c r="C5271" s="121">
        <v>411.18</v>
      </c>
      <c r="D5271" s="122">
        <v>261.02</v>
      </c>
      <c r="E5271" s="122">
        <f t="shared" si="211"/>
        <v>36.152354570637115</v>
      </c>
      <c r="F5271" s="77">
        <v>2.5</v>
      </c>
      <c r="G5271" s="77">
        <v>0</v>
      </c>
      <c r="H5271" s="77">
        <v>0</v>
      </c>
      <c r="J5271" s="77">
        <f t="shared" si="209"/>
        <v>2.5</v>
      </c>
      <c r="K5271" s="103">
        <v>2.5</v>
      </c>
      <c r="L5271" s="104">
        <v>1.2</v>
      </c>
      <c r="M5271" s="105">
        <v>0</v>
      </c>
      <c r="N5271" s="76">
        <f t="shared" si="210"/>
        <v>-5.5099999999999909</v>
      </c>
    </row>
    <row r="5272" spans="1:14" x14ac:dyDescent="0.25">
      <c r="A5272" s="100">
        <v>4227</v>
      </c>
      <c r="B5272" s="107">
        <v>37830</v>
      </c>
      <c r="C5272" s="121">
        <v>410.44</v>
      </c>
      <c r="D5272" s="122">
        <v>253.01</v>
      </c>
      <c r="E5272" s="122">
        <f t="shared" si="211"/>
        <v>35.042936288088647</v>
      </c>
      <c r="F5272" s="77">
        <v>2.77</v>
      </c>
      <c r="G5272" s="77">
        <v>0</v>
      </c>
      <c r="H5272" s="77">
        <v>0</v>
      </c>
      <c r="J5272" s="77">
        <f t="shared" si="209"/>
        <v>2.77</v>
      </c>
      <c r="K5272" s="103">
        <v>2.77</v>
      </c>
      <c r="L5272" s="104">
        <v>1.48</v>
      </c>
      <c r="M5272" s="105">
        <v>0</v>
      </c>
      <c r="N5272" s="76">
        <f t="shared" si="210"/>
        <v>0.84000000000002162</v>
      </c>
    </row>
    <row r="5273" spans="1:14" x14ac:dyDescent="0.25">
      <c r="A5273" s="100">
        <v>4228</v>
      </c>
      <c r="B5273" s="107">
        <v>37831</v>
      </c>
      <c r="C5273" s="121">
        <v>410.26</v>
      </c>
      <c r="D5273" s="122">
        <v>251.08</v>
      </c>
      <c r="E5273" s="122">
        <f t="shared" si="211"/>
        <v>34.775623268698062</v>
      </c>
      <c r="F5273" s="77">
        <v>3.7</v>
      </c>
      <c r="G5273" s="77">
        <v>0</v>
      </c>
      <c r="H5273" s="77">
        <v>0</v>
      </c>
      <c r="J5273" s="77">
        <f t="shared" si="209"/>
        <v>3.7</v>
      </c>
      <c r="K5273" s="103">
        <v>3.7</v>
      </c>
      <c r="L5273" s="104">
        <v>1.83</v>
      </c>
      <c r="M5273" s="105">
        <v>0</v>
      </c>
      <c r="N5273" s="76">
        <f t="shared" si="210"/>
        <v>-0.12000000000002142</v>
      </c>
    </row>
    <row r="5274" spans="1:14" x14ac:dyDescent="0.25">
      <c r="A5274" s="100">
        <v>4229</v>
      </c>
      <c r="B5274" s="107">
        <v>37832</v>
      </c>
      <c r="C5274" s="121">
        <v>409.9</v>
      </c>
      <c r="D5274" s="122">
        <v>247.26</v>
      </c>
      <c r="E5274" s="122">
        <f t="shared" si="211"/>
        <v>34.246537396121887</v>
      </c>
      <c r="F5274" s="77">
        <v>2.71</v>
      </c>
      <c r="G5274" s="77">
        <v>0</v>
      </c>
      <c r="H5274" s="77">
        <v>0</v>
      </c>
      <c r="J5274" s="77">
        <f t="shared" si="209"/>
        <v>2.71</v>
      </c>
      <c r="K5274" s="103">
        <v>1.77</v>
      </c>
      <c r="L5274" s="104">
        <v>1.47</v>
      </c>
      <c r="M5274" s="105">
        <v>0</v>
      </c>
      <c r="N5274" s="76">
        <f t="shared" si="210"/>
        <v>1.7700000000000022</v>
      </c>
    </row>
    <row r="5275" spans="1:14" x14ac:dyDescent="0.25">
      <c r="A5275" s="100">
        <v>4230</v>
      </c>
      <c r="B5275" s="107">
        <v>37833</v>
      </c>
      <c r="C5275" s="121">
        <v>409.81</v>
      </c>
      <c r="D5275" s="122">
        <v>246.32</v>
      </c>
      <c r="E5275" s="122">
        <f t="shared" si="211"/>
        <v>34.116343490304708</v>
      </c>
      <c r="F5275" s="77">
        <v>2.59</v>
      </c>
      <c r="G5275" s="77">
        <v>0</v>
      </c>
      <c r="H5275" s="77">
        <v>0</v>
      </c>
      <c r="J5275" s="77">
        <f t="shared" si="209"/>
        <v>2.59</v>
      </c>
      <c r="K5275" s="103">
        <v>1.1299999999999999</v>
      </c>
      <c r="L5275" s="104">
        <v>1.57</v>
      </c>
      <c r="M5275" s="105">
        <v>1.2</v>
      </c>
      <c r="N5275" s="76">
        <f t="shared" si="210"/>
        <v>1.1400000000000112</v>
      </c>
    </row>
    <row r="5276" spans="1:14" x14ac:dyDescent="0.25">
      <c r="A5276" s="100">
        <v>4231</v>
      </c>
      <c r="B5276" s="107">
        <v>37834</v>
      </c>
      <c r="C5276" s="121">
        <v>409.67</v>
      </c>
      <c r="D5276" s="122">
        <v>244.87</v>
      </c>
      <c r="E5276" s="122">
        <f t="shared" si="211"/>
        <v>33.915512465373958</v>
      </c>
      <c r="F5276" s="77">
        <v>2.33</v>
      </c>
      <c r="G5276" s="77">
        <v>0</v>
      </c>
      <c r="H5276" s="77">
        <v>0</v>
      </c>
      <c r="J5276" s="77">
        <f t="shared" si="209"/>
        <v>2.33</v>
      </c>
      <c r="K5276" s="103">
        <v>2.23</v>
      </c>
      <c r="L5276" s="104">
        <v>1.26</v>
      </c>
      <c r="M5276" s="105">
        <v>0</v>
      </c>
      <c r="N5276" s="76">
        <f t="shared" si="210"/>
        <v>2.2199999999999864</v>
      </c>
    </row>
    <row r="5277" spans="1:14" x14ac:dyDescent="0.25">
      <c r="A5277" s="100">
        <v>4232</v>
      </c>
      <c r="B5277" s="107">
        <v>37835</v>
      </c>
      <c r="C5277" s="121">
        <v>409.66</v>
      </c>
      <c r="D5277" s="122">
        <v>244.76</v>
      </c>
      <c r="E5277" s="122">
        <f t="shared" si="211"/>
        <v>33.900277008310248</v>
      </c>
      <c r="F5277" s="77">
        <v>1.0900000000000001</v>
      </c>
      <c r="G5277" s="77">
        <v>0</v>
      </c>
      <c r="H5277" s="77">
        <v>0</v>
      </c>
      <c r="J5277" s="77">
        <f t="shared" si="209"/>
        <v>1.0900000000000001</v>
      </c>
      <c r="K5277" s="103">
        <v>0.88</v>
      </c>
      <c r="L5277" s="104">
        <v>0.6</v>
      </c>
      <c r="M5277" s="105">
        <v>0</v>
      </c>
      <c r="N5277" s="76">
        <f t="shared" si="210"/>
        <v>0.89000000000001145</v>
      </c>
    </row>
    <row r="5278" spans="1:14" x14ac:dyDescent="0.25">
      <c r="A5278" s="100">
        <v>4233</v>
      </c>
      <c r="B5278" s="107">
        <v>37836</v>
      </c>
      <c r="C5278" s="121">
        <v>409.64</v>
      </c>
      <c r="D5278" s="122">
        <v>244.56</v>
      </c>
      <c r="E5278" s="122">
        <f t="shared" si="211"/>
        <v>33.872576177285318</v>
      </c>
      <c r="F5278" s="77">
        <v>2.29</v>
      </c>
      <c r="G5278" s="77">
        <v>0</v>
      </c>
      <c r="H5278" s="77">
        <v>0</v>
      </c>
      <c r="J5278" s="77">
        <f t="shared" si="209"/>
        <v>2.29</v>
      </c>
      <c r="K5278" s="103">
        <v>2.08</v>
      </c>
      <c r="L5278" s="104">
        <v>1.28</v>
      </c>
      <c r="M5278" s="105">
        <v>0</v>
      </c>
      <c r="N5278" s="76">
        <f t="shared" si="210"/>
        <v>2.0799999999999921</v>
      </c>
    </row>
    <row r="5279" spans="1:14" x14ac:dyDescent="0.25">
      <c r="A5279" s="100">
        <v>4234</v>
      </c>
      <c r="B5279" s="107">
        <v>37837</v>
      </c>
      <c r="C5279" s="121">
        <v>409.62</v>
      </c>
      <c r="D5279" s="122">
        <v>244.35</v>
      </c>
      <c r="E5279" s="122">
        <f t="shared" si="211"/>
        <v>33.843490304709142</v>
      </c>
      <c r="F5279" s="77">
        <v>1.78</v>
      </c>
      <c r="G5279" s="77">
        <v>0</v>
      </c>
      <c r="H5279" s="77">
        <v>0</v>
      </c>
      <c r="J5279" s="77">
        <f t="shared" si="209"/>
        <v>1.78</v>
      </c>
      <c r="K5279" s="103">
        <v>2.92</v>
      </c>
      <c r="L5279" s="104">
        <v>0.98</v>
      </c>
      <c r="M5279" s="105">
        <v>0</v>
      </c>
      <c r="N5279" s="76">
        <f t="shared" si="210"/>
        <v>2.920000000000015</v>
      </c>
    </row>
    <row r="5280" spans="1:14" x14ac:dyDescent="0.25">
      <c r="A5280" s="100">
        <v>4235</v>
      </c>
      <c r="B5280" s="107">
        <v>37838</v>
      </c>
      <c r="C5280" s="121">
        <v>409.73</v>
      </c>
      <c r="D5280" s="122">
        <v>245.49</v>
      </c>
      <c r="E5280" s="122">
        <f t="shared" si="211"/>
        <v>34.001385041551245</v>
      </c>
      <c r="F5280" s="77">
        <v>2.2599999999999998</v>
      </c>
      <c r="G5280" s="77">
        <v>0</v>
      </c>
      <c r="H5280" s="77">
        <v>0</v>
      </c>
      <c r="J5280" s="77">
        <f t="shared" si="209"/>
        <v>2.2599999999999998</v>
      </c>
      <c r="K5280" s="103">
        <v>-1.27</v>
      </c>
      <c r="L5280" s="104">
        <v>1.31</v>
      </c>
      <c r="M5280" s="105">
        <v>0</v>
      </c>
      <c r="N5280" s="76">
        <f t="shared" si="210"/>
        <v>-1.2700000000000014</v>
      </c>
    </row>
    <row r="5281" spans="1:14" x14ac:dyDescent="0.25">
      <c r="A5281" s="100">
        <v>4236</v>
      </c>
      <c r="B5281" s="107">
        <v>37839</v>
      </c>
      <c r="C5281" s="121">
        <v>409.39</v>
      </c>
      <c r="D5281" s="122">
        <v>241.96</v>
      </c>
      <c r="E5281" s="122">
        <f t="shared" si="211"/>
        <v>33.51246537396122</v>
      </c>
      <c r="F5281" s="77">
        <v>2.7</v>
      </c>
      <c r="G5281" s="77">
        <v>0</v>
      </c>
      <c r="H5281" s="77">
        <v>0</v>
      </c>
      <c r="J5281" s="77">
        <f t="shared" si="209"/>
        <v>2.7</v>
      </c>
      <c r="K5281" s="103">
        <v>4.26</v>
      </c>
      <c r="L5281" s="104">
        <v>1.47</v>
      </c>
      <c r="M5281" s="105">
        <v>0.7</v>
      </c>
      <c r="N5281" s="76">
        <f t="shared" si="210"/>
        <v>4.2600000000000025</v>
      </c>
    </row>
    <row r="5282" spans="1:14" x14ac:dyDescent="0.25">
      <c r="A5282" s="100">
        <v>4237</v>
      </c>
      <c r="B5282" s="107">
        <v>37840</v>
      </c>
      <c r="C5282" s="121">
        <v>409.54</v>
      </c>
      <c r="D5282" s="122">
        <v>243.52</v>
      </c>
      <c r="E5282" s="122">
        <f t="shared" si="211"/>
        <v>33.72853185595568</v>
      </c>
      <c r="F5282" s="77">
        <v>3.09</v>
      </c>
      <c r="G5282" s="77">
        <v>0</v>
      </c>
      <c r="H5282" s="77">
        <v>0</v>
      </c>
      <c r="J5282" s="77">
        <f t="shared" si="209"/>
        <v>3.09</v>
      </c>
      <c r="K5282" s="103">
        <v>2.99</v>
      </c>
      <c r="L5282" s="104">
        <v>1.71</v>
      </c>
      <c r="M5282" s="105">
        <v>0</v>
      </c>
      <c r="N5282" s="76">
        <f t="shared" si="210"/>
        <v>2.9799999999999862</v>
      </c>
    </row>
    <row r="5283" spans="1:14" x14ac:dyDescent="0.25">
      <c r="A5283" s="100">
        <v>4238</v>
      </c>
      <c r="B5283" s="107">
        <v>37841</v>
      </c>
      <c r="C5283" s="121">
        <v>409.53</v>
      </c>
      <c r="D5283" s="122">
        <v>243.41</v>
      </c>
      <c r="E5283" s="122">
        <f t="shared" si="211"/>
        <v>33.71329639889197</v>
      </c>
      <c r="F5283" s="77">
        <v>1.95</v>
      </c>
      <c r="G5283" s="77">
        <v>0</v>
      </c>
      <c r="H5283" s="77">
        <v>0</v>
      </c>
      <c r="J5283" s="77">
        <f t="shared" si="209"/>
        <v>1.95</v>
      </c>
      <c r="K5283" s="103">
        <v>0.7</v>
      </c>
      <c r="L5283" s="104">
        <v>1</v>
      </c>
      <c r="M5283" s="105">
        <v>0</v>
      </c>
      <c r="N5283" s="76">
        <f t="shared" si="210"/>
        <v>0.7</v>
      </c>
    </row>
    <row r="5284" spans="1:14" x14ac:dyDescent="0.25">
      <c r="A5284" s="100">
        <v>4239</v>
      </c>
      <c r="B5284" s="107">
        <v>37842</v>
      </c>
      <c r="C5284" s="121">
        <v>409.41</v>
      </c>
      <c r="D5284" s="122">
        <v>242.16</v>
      </c>
      <c r="E5284" s="122">
        <f t="shared" si="211"/>
        <v>33.54016620498615</v>
      </c>
      <c r="F5284" s="77">
        <v>2.57</v>
      </c>
      <c r="G5284" s="77">
        <v>0</v>
      </c>
      <c r="H5284" s="77">
        <v>0</v>
      </c>
      <c r="J5284" s="77">
        <f t="shared" si="209"/>
        <v>2.57</v>
      </c>
      <c r="K5284" s="103">
        <v>7.0000000000000007E-2</v>
      </c>
      <c r="L5284" s="104">
        <v>1.37</v>
      </c>
      <c r="M5284" s="105">
        <v>0</v>
      </c>
      <c r="N5284" s="76">
        <f t="shared" si="210"/>
        <v>7.9999999999990745E-2</v>
      </c>
    </row>
    <row r="5285" spans="1:14" x14ac:dyDescent="0.25">
      <c r="A5285" s="100">
        <v>4240</v>
      </c>
      <c r="B5285" s="107">
        <v>37843</v>
      </c>
      <c r="C5285" s="121">
        <v>409.17</v>
      </c>
      <c r="D5285" s="122">
        <v>239.67</v>
      </c>
      <c r="E5285" s="122">
        <f t="shared" si="211"/>
        <v>33.195290858725762</v>
      </c>
      <c r="F5285" s="77">
        <v>4.3600000000000003</v>
      </c>
      <c r="G5285" s="77">
        <v>0</v>
      </c>
      <c r="H5285" s="77">
        <v>0</v>
      </c>
      <c r="J5285" s="77">
        <f t="shared" si="209"/>
        <v>4.3600000000000003</v>
      </c>
      <c r="K5285" s="103">
        <v>1.49</v>
      </c>
      <c r="L5285" s="104">
        <v>2.4</v>
      </c>
      <c r="M5285" s="105">
        <v>0</v>
      </c>
      <c r="N5285" s="76">
        <f t="shared" si="210"/>
        <v>1.4900000000000242</v>
      </c>
    </row>
    <row r="5286" spans="1:14" x14ac:dyDescent="0.25">
      <c r="A5286" s="100">
        <v>4241</v>
      </c>
      <c r="B5286" s="107">
        <v>37844</v>
      </c>
      <c r="C5286" s="121">
        <v>408.98</v>
      </c>
      <c r="D5286" s="122">
        <v>236.8</v>
      </c>
      <c r="E5286" s="122">
        <f t="shared" si="211"/>
        <v>32.797783933518005</v>
      </c>
      <c r="F5286" s="77">
        <v>4.34</v>
      </c>
      <c r="G5286" s="77">
        <v>0</v>
      </c>
      <c r="H5286" s="77">
        <v>0</v>
      </c>
      <c r="J5286" s="77">
        <f t="shared" si="209"/>
        <v>4.34</v>
      </c>
      <c r="K5286" s="103">
        <v>3.84</v>
      </c>
      <c r="L5286" s="104">
        <v>2.33</v>
      </c>
      <c r="M5286" s="105">
        <v>0</v>
      </c>
      <c r="N5286" s="76">
        <f t="shared" si="210"/>
        <v>4.0399999999999885</v>
      </c>
    </row>
    <row r="5287" spans="1:14" x14ac:dyDescent="0.25">
      <c r="A5287" s="100">
        <v>4242</v>
      </c>
      <c r="B5287" s="107">
        <v>37845</v>
      </c>
      <c r="C5287" s="121">
        <v>408.84</v>
      </c>
      <c r="D5287" s="122">
        <v>236.5</v>
      </c>
      <c r="E5287" s="122">
        <f t="shared" si="211"/>
        <v>32.75623268698061</v>
      </c>
      <c r="F5287" s="77">
        <v>3.48</v>
      </c>
      <c r="G5287" s="77">
        <v>0</v>
      </c>
      <c r="H5287" s="77">
        <v>0</v>
      </c>
      <c r="J5287" s="77">
        <f t="shared" si="209"/>
        <v>3.48</v>
      </c>
      <c r="K5287" s="103">
        <v>0.08</v>
      </c>
      <c r="L5287" s="104">
        <v>1.94</v>
      </c>
      <c r="M5287" s="105">
        <v>0</v>
      </c>
      <c r="N5287" s="76">
        <f t="shared" si="210"/>
        <v>-0.11999999999999433</v>
      </c>
    </row>
    <row r="5288" spans="1:14" x14ac:dyDescent="0.25">
      <c r="A5288" s="100">
        <v>4243</v>
      </c>
      <c r="B5288" s="107">
        <v>37846</v>
      </c>
      <c r="C5288" s="121">
        <v>408.5</v>
      </c>
      <c r="D5288" s="122">
        <v>232.9</v>
      </c>
      <c r="E5288" s="122">
        <f t="shared" si="211"/>
        <v>32.257617728531855</v>
      </c>
      <c r="F5288" s="77">
        <v>2.06</v>
      </c>
      <c r="G5288" s="77">
        <v>0</v>
      </c>
      <c r="H5288" s="77">
        <v>0</v>
      </c>
      <c r="J5288" s="77">
        <f t="shared" si="209"/>
        <v>2.06</v>
      </c>
      <c r="K5288" s="103">
        <v>0.1</v>
      </c>
      <c r="L5288" s="104">
        <v>1</v>
      </c>
      <c r="M5288" s="105">
        <v>0</v>
      </c>
      <c r="N5288" s="76">
        <f t="shared" si="210"/>
        <v>0.15999999999999437</v>
      </c>
    </row>
    <row r="5289" spans="1:14" x14ac:dyDescent="0.25">
      <c r="A5289" s="100">
        <v>4244</v>
      </c>
      <c r="B5289" s="107">
        <v>37847</v>
      </c>
      <c r="C5289" s="121">
        <v>408.31</v>
      </c>
      <c r="D5289" s="122">
        <v>231</v>
      </c>
      <c r="E5289" s="122">
        <f t="shared" si="211"/>
        <v>31.994459833795013</v>
      </c>
      <c r="F5289" s="77">
        <v>0.9</v>
      </c>
      <c r="G5289" s="77">
        <v>0</v>
      </c>
      <c r="H5289" s="77">
        <v>0</v>
      </c>
      <c r="J5289" s="77">
        <f t="shared" si="209"/>
        <v>0.9</v>
      </c>
      <c r="K5289" s="103">
        <v>7</v>
      </c>
      <c r="L5289" s="104">
        <v>0.5</v>
      </c>
      <c r="M5289" s="105">
        <v>0</v>
      </c>
      <c r="N5289" s="76">
        <f t="shared" si="210"/>
        <v>6.9999999999999947</v>
      </c>
    </row>
    <row r="5290" spans="1:14" x14ac:dyDescent="0.25">
      <c r="A5290" s="100">
        <v>4245</v>
      </c>
      <c r="B5290" s="107">
        <v>37848</v>
      </c>
      <c r="C5290" s="121">
        <v>408.92</v>
      </c>
      <c r="D5290" s="122">
        <v>237.1</v>
      </c>
      <c r="E5290" s="122">
        <f t="shared" si="211"/>
        <v>32.8393351800554</v>
      </c>
      <c r="F5290" s="77">
        <v>0.16</v>
      </c>
      <c r="G5290" s="77">
        <v>0</v>
      </c>
      <c r="H5290" s="77">
        <v>0</v>
      </c>
      <c r="J5290" s="77">
        <f t="shared" si="209"/>
        <v>0.16</v>
      </c>
      <c r="K5290" s="103">
        <v>3.87</v>
      </c>
      <c r="L5290" s="104">
        <v>7.0000000000000007E-2</v>
      </c>
      <c r="M5290" s="105">
        <v>0</v>
      </c>
      <c r="N5290" s="76">
        <f t="shared" si="210"/>
        <v>3.8700000000000081</v>
      </c>
    </row>
    <row r="5291" spans="1:14" x14ac:dyDescent="0.25">
      <c r="A5291" s="100">
        <v>4246</v>
      </c>
      <c r="B5291" s="107">
        <v>37849</v>
      </c>
      <c r="C5291" s="121">
        <v>409.28</v>
      </c>
      <c r="D5291" s="122">
        <v>240.81</v>
      </c>
      <c r="E5291" s="122">
        <f t="shared" si="211"/>
        <v>33.353185595567872</v>
      </c>
      <c r="F5291" s="77">
        <v>0.61</v>
      </c>
      <c r="G5291" s="77">
        <v>0</v>
      </c>
      <c r="H5291" s="77">
        <v>0</v>
      </c>
      <c r="J5291" s="77">
        <f t="shared" si="209"/>
        <v>0.61</v>
      </c>
      <c r="K5291" s="103">
        <v>6.33</v>
      </c>
      <c r="L5291" s="104">
        <v>0.32</v>
      </c>
      <c r="M5291" s="105">
        <v>3.1</v>
      </c>
      <c r="N5291" s="76">
        <f t="shared" si="210"/>
        <v>6.3299999999999992</v>
      </c>
    </row>
    <row r="5292" spans="1:14" x14ac:dyDescent="0.25">
      <c r="A5292" s="100">
        <v>4247</v>
      </c>
      <c r="B5292" s="107">
        <v>37850</v>
      </c>
      <c r="C5292" s="121">
        <v>409.83</v>
      </c>
      <c r="D5292" s="122">
        <v>246.53</v>
      </c>
      <c r="E5292" s="122">
        <f t="shared" si="211"/>
        <v>34.145429362880883</v>
      </c>
      <c r="F5292" s="77">
        <v>0.41</v>
      </c>
      <c r="G5292" s="77">
        <v>0</v>
      </c>
      <c r="H5292" s="77">
        <v>0</v>
      </c>
      <c r="J5292" s="77">
        <f t="shared" si="209"/>
        <v>0.41</v>
      </c>
      <c r="K5292" s="103">
        <v>11.92</v>
      </c>
      <c r="L5292" s="104">
        <v>0.21</v>
      </c>
      <c r="M5292" s="105">
        <v>0</v>
      </c>
      <c r="N5292" s="76">
        <f t="shared" si="210"/>
        <v>11.920000000000019</v>
      </c>
    </row>
    <row r="5293" spans="1:14" x14ac:dyDescent="0.25">
      <c r="A5293" s="100">
        <v>4248</v>
      </c>
      <c r="B5293" s="107">
        <v>37851</v>
      </c>
      <c r="C5293" s="121">
        <v>410.91</v>
      </c>
      <c r="D5293" s="122">
        <v>258.04000000000002</v>
      </c>
      <c r="E5293" s="122">
        <f t="shared" si="211"/>
        <v>35.739612188365655</v>
      </c>
      <c r="F5293" s="77">
        <v>0.5</v>
      </c>
      <c r="G5293" s="77">
        <v>0</v>
      </c>
      <c r="H5293" s="77">
        <v>0</v>
      </c>
      <c r="J5293" s="77">
        <f t="shared" si="209"/>
        <v>0.5</v>
      </c>
      <c r="K5293" s="103">
        <v>3.03</v>
      </c>
      <c r="L5293" s="104">
        <v>0.27</v>
      </c>
      <c r="M5293" s="105">
        <v>0</v>
      </c>
      <c r="N5293" s="76">
        <f t="shared" si="210"/>
        <v>3.0299999999999727</v>
      </c>
    </row>
    <row r="5294" spans="1:14" x14ac:dyDescent="0.25">
      <c r="A5294" s="100">
        <v>4249</v>
      </c>
      <c r="B5294" s="107">
        <v>37852</v>
      </c>
      <c r="C5294" s="121">
        <v>411.14</v>
      </c>
      <c r="D5294" s="122">
        <v>260.57</v>
      </c>
      <c r="E5294" s="122">
        <f t="shared" si="211"/>
        <v>36.090027700831023</v>
      </c>
      <c r="F5294" s="77">
        <v>0.31</v>
      </c>
      <c r="G5294" s="77">
        <v>0</v>
      </c>
      <c r="H5294" s="77">
        <v>0</v>
      </c>
      <c r="J5294" s="77">
        <f t="shared" si="209"/>
        <v>0.31</v>
      </c>
      <c r="K5294" s="103">
        <v>2.77</v>
      </c>
      <c r="L5294" s="104">
        <v>0.2</v>
      </c>
      <c r="M5294" s="105">
        <v>0</v>
      </c>
      <c r="N5294" s="76">
        <f t="shared" si="210"/>
        <v>2.6999999999999864</v>
      </c>
    </row>
    <row r="5295" spans="1:14" x14ac:dyDescent="0.25">
      <c r="A5295" s="100">
        <v>4250</v>
      </c>
      <c r="B5295" s="107">
        <v>37853</v>
      </c>
      <c r="C5295" s="121">
        <v>411.36</v>
      </c>
      <c r="D5295" s="122">
        <v>262.95999999999998</v>
      </c>
      <c r="E5295" s="122">
        <f t="shared" si="211"/>
        <v>36.421052631578945</v>
      </c>
      <c r="F5295" s="77">
        <v>0.43</v>
      </c>
      <c r="G5295" s="77">
        <v>0</v>
      </c>
      <c r="H5295" s="77">
        <v>0</v>
      </c>
      <c r="J5295" s="77">
        <f t="shared" si="209"/>
        <v>0.43</v>
      </c>
      <c r="K5295" s="103">
        <v>2.11</v>
      </c>
      <c r="L5295" s="104">
        <v>0.28000000000000003</v>
      </c>
      <c r="M5295" s="105">
        <v>0</v>
      </c>
      <c r="N5295" s="76">
        <f t="shared" si="210"/>
        <v>2.1800000000000002</v>
      </c>
    </row>
    <row r="5296" spans="1:14" x14ac:dyDescent="0.25">
      <c r="A5296" s="100">
        <v>4251</v>
      </c>
      <c r="B5296" s="107">
        <v>37854</v>
      </c>
      <c r="C5296" s="121">
        <v>411.51</v>
      </c>
      <c r="D5296" s="122">
        <v>264.70999999999998</v>
      </c>
      <c r="E5296" s="122">
        <f t="shared" si="211"/>
        <v>36.66343490304709</v>
      </c>
      <c r="F5296" s="77">
        <v>0.31</v>
      </c>
      <c r="G5296" s="77">
        <v>0</v>
      </c>
      <c r="H5296" s="77">
        <v>0</v>
      </c>
      <c r="J5296" s="77">
        <f t="shared" si="209"/>
        <v>0.31</v>
      </c>
      <c r="K5296" s="103">
        <v>1.99</v>
      </c>
      <c r="L5296" s="104">
        <v>0.2</v>
      </c>
      <c r="M5296" s="105">
        <v>0</v>
      </c>
      <c r="N5296" s="76">
        <f t="shared" si="210"/>
        <v>1.9900000000000069</v>
      </c>
    </row>
    <row r="5297" spans="1:14" x14ac:dyDescent="0.25">
      <c r="A5297" s="100">
        <v>4252</v>
      </c>
      <c r="B5297" s="107">
        <v>37855</v>
      </c>
      <c r="C5297" s="121">
        <v>411.66</v>
      </c>
      <c r="D5297" s="122">
        <v>266.39</v>
      </c>
      <c r="E5297" s="122">
        <f t="shared" si="211"/>
        <v>36.896121883656505</v>
      </c>
      <c r="F5297" s="77">
        <v>0.24</v>
      </c>
      <c r="G5297" s="77">
        <v>0</v>
      </c>
      <c r="H5297" s="77">
        <v>0</v>
      </c>
      <c r="J5297" s="77">
        <f t="shared" si="209"/>
        <v>0.24</v>
      </c>
      <c r="K5297" s="103">
        <v>7.15</v>
      </c>
      <c r="L5297" s="104">
        <v>0.18</v>
      </c>
      <c r="M5297" s="105">
        <v>2.9</v>
      </c>
      <c r="N5297" s="76">
        <f t="shared" si="210"/>
        <v>7.1199999999999957</v>
      </c>
    </row>
    <row r="5298" spans="1:14" x14ac:dyDescent="0.25">
      <c r="A5298" s="100">
        <v>4253</v>
      </c>
      <c r="B5298" s="107">
        <v>37856</v>
      </c>
      <c r="C5298" s="121">
        <v>412.27</v>
      </c>
      <c r="D5298" s="122">
        <v>273.27</v>
      </c>
      <c r="E5298" s="122">
        <f t="shared" si="211"/>
        <v>37.849030470914123</v>
      </c>
      <c r="F5298" s="77">
        <v>0.6</v>
      </c>
      <c r="G5298" s="77">
        <v>0</v>
      </c>
      <c r="H5298" s="77">
        <v>0</v>
      </c>
      <c r="J5298" s="77">
        <f t="shared" si="209"/>
        <v>0.6</v>
      </c>
      <c r="K5298" s="103">
        <v>7.69</v>
      </c>
      <c r="L5298" s="104">
        <v>0.44</v>
      </c>
      <c r="M5298" s="105">
        <v>0</v>
      </c>
      <c r="N5298" s="76">
        <f t="shared" si="210"/>
        <v>7.6900000000000315</v>
      </c>
    </row>
    <row r="5299" spans="1:14" x14ac:dyDescent="0.25">
      <c r="A5299" s="100">
        <v>4254</v>
      </c>
      <c r="B5299" s="107">
        <v>37857</v>
      </c>
      <c r="C5299" s="121">
        <v>412.88</v>
      </c>
      <c r="D5299" s="122">
        <v>280.36</v>
      </c>
      <c r="E5299" s="122">
        <f t="shared" si="211"/>
        <v>38.83102493074793</v>
      </c>
      <c r="F5299" s="77">
        <v>3.11</v>
      </c>
      <c r="G5299" s="77">
        <v>0</v>
      </c>
      <c r="H5299" s="77">
        <v>0</v>
      </c>
      <c r="J5299" s="77">
        <f t="shared" si="209"/>
        <v>3.11</v>
      </c>
      <c r="K5299" s="103">
        <v>10.45</v>
      </c>
      <c r="L5299" s="104">
        <v>1.98</v>
      </c>
      <c r="M5299" s="105">
        <v>0</v>
      </c>
      <c r="N5299" s="76">
        <f t="shared" si="210"/>
        <v>10.449999999999974</v>
      </c>
    </row>
    <row r="5300" spans="1:14" x14ac:dyDescent="0.25">
      <c r="A5300" s="100">
        <v>4255</v>
      </c>
      <c r="B5300" s="107">
        <v>37858</v>
      </c>
      <c r="C5300" s="121">
        <v>413.5</v>
      </c>
      <c r="D5300" s="122">
        <v>287.7</v>
      </c>
      <c r="E5300" s="122">
        <f t="shared" si="211"/>
        <v>39.847645429362878</v>
      </c>
      <c r="F5300" s="77">
        <v>0.39</v>
      </c>
      <c r="G5300" s="77">
        <v>0</v>
      </c>
      <c r="H5300" s="77">
        <v>0</v>
      </c>
      <c r="J5300" s="77">
        <f t="shared" si="209"/>
        <v>0.39</v>
      </c>
      <c r="K5300" s="103">
        <v>4.83</v>
      </c>
      <c r="L5300" s="104">
        <v>0.21</v>
      </c>
      <c r="M5300" s="105">
        <v>0</v>
      </c>
      <c r="N5300" s="76">
        <f t="shared" si="210"/>
        <v>4.8299999999999974</v>
      </c>
    </row>
    <row r="5301" spans="1:14" x14ac:dyDescent="0.25">
      <c r="A5301" s="100">
        <v>4256</v>
      </c>
      <c r="B5301" s="107">
        <v>37859</v>
      </c>
      <c r="C5301" s="121">
        <v>413.87</v>
      </c>
      <c r="D5301" s="122">
        <v>292.14</v>
      </c>
      <c r="E5301" s="122">
        <f t="shared" si="211"/>
        <v>40.46260387811634</v>
      </c>
      <c r="F5301" s="77">
        <v>1.0900000000000001</v>
      </c>
      <c r="G5301" s="77">
        <v>0</v>
      </c>
      <c r="H5301" s="77">
        <v>0</v>
      </c>
      <c r="J5301" s="77">
        <f t="shared" si="209"/>
        <v>1.0900000000000001</v>
      </c>
      <c r="K5301" s="103">
        <v>3.64</v>
      </c>
      <c r="L5301" s="104">
        <v>0.6</v>
      </c>
      <c r="M5301" s="105">
        <v>0</v>
      </c>
      <c r="N5301" s="76">
        <f t="shared" si="210"/>
        <v>3.6400000000000112</v>
      </c>
    </row>
    <row r="5302" spans="1:14" x14ac:dyDescent="0.25">
      <c r="A5302" s="100">
        <v>4257</v>
      </c>
      <c r="B5302" s="107">
        <v>37860</v>
      </c>
      <c r="C5302" s="121">
        <v>414.08</v>
      </c>
      <c r="D5302" s="122">
        <v>294.69</v>
      </c>
      <c r="E5302" s="122">
        <f t="shared" si="211"/>
        <v>40.815789473684212</v>
      </c>
      <c r="F5302" s="77">
        <v>0.66</v>
      </c>
      <c r="G5302" s="77">
        <v>0</v>
      </c>
      <c r="H5302" s="77">
        <v>0</v>
      </c>
      <c r="J5302" s="77">
        <f t="shared" si="209"/>
        <v>0.66</v>
      </c>
      <c r="K5302" s="103">
        <v>5.25</v>
      </c>
      <c r="L5302" s="104">
        <v>0.3</v>
      </c>
      <c r="M5302" s="105">
        <v>0</v>
      </c>
      <c r="N5302" s="76">
        <f t="shared" si="210"/>
        <v>5.2499999999999751</v>
      </c>
    </row>
    <row r="5303" spans="1:14" x14ac:dyDescent="0.25">
      <c r="A5303" s="100">
        <v>4258</v>
      </c>
      <c r="B5303" s="107">
        <v>37861</v>
      </c>
      <c r="C5303" s="121">
        <v>414.45</v>
      </c>
      <c r="D5303" s="122">
        <v>299.27999999999997</v>
      </c>
      <c r="E5303" s="122">
        <f t="shared" si="211"/>
        <v>41.451523545706365</v>
      </c>
      <c r="F5303" s="77">
        <v>0.5</v>
      </c>
      <c r="G5303" s="77">
        <v>0</v>
      </c>
      <c r="H5303" s="77">
        <v>0</v>
      </c>
      <c r="J5303" s="77">
        <f t="shared" si="209"/>
        <v>0.5</v>
      </c>
      <c r="K5303" s="103">
        <v>3.23</v>
      </c>
      <c r="L5303" s="104">
        <v>0.28000000000000003</v>
      </c>
      <c r="M5303" s="105">
        <v>0</v>
      </c>
      <c r="N5303" s="76">
        <f t="shared" si="210"/>
        <v>3.2300000000000182</v>
      </c>
    </row>
    <row r="5304" spans="1:14" x14ac:dyDescent="0.25">
      <c r="A5304" s="100">
        <v>4259</v>
      </c>
      <c r="B5304" s="107">
        <v>37862</v>
      </c>
      <c r="C5304" s="121">
        <v>414.67</v>
      </c>
      <c r="D5304" s="122">
        <v>302.01</v>
      </c>
      <c r="E5304" s="122">
        <f t="shared" si="211"/>
        <v>41.82963988919667</v>
      </c>
      <c r="F5304" s="77">
        <v>0</v>
      </c>
      <c r="G5304" s="77">
        <v>0</v>
      </c>
      <c r="H5304" s="77">
        <v>0</v>
      </c>
      <c r="J5304" s="77">
        <f t="shared" si="209"/>
        <v>0</v>
      </c>
      <c r="K5304" s="103">
        <v>2.23</v>
      </c>
      <c r="L5304" s="104">
        <v>0</v>
      </c>
      <c r="M5304" s="105">
        <v>0</v>
      </c>
      <c r="N5304" s="76">
        <f t="shared" si="210"/>
        <v>2.2300000000000182</v>
      </c>
    </row>
    <row r="5305" spans="1:14" x14ac:dyDescent="0.25">
      <c r="A5305" s="100">
        <v>4260</v>
      </c>
      <c r="B5305" s="107">
        <v>37863</v>
      </c>
      <c r="C5305" s="121">
        <v>414.85</v>
      </c>
      <c r="D5305" s="122">
        <v>304.24</v>
      </c>
      <c r="E5305" s="122">
        <f t="shared" si="211"/>
        <v>42.138504155124657</v>
      </c>
      <c r="F5305" s="77">
        <v>0</v>
      </c>
      <c r="G5305" s="77">
        <v>0</v>
      </c>
      <c r="H5305" s="77">
        <v>0</v>
      </c>
      <c r="J5305" s="77">
        <f t="shared" si="209"/>
        <v>0</v>
      </c>
      <c r="K5305" s="103">
        <v>2.38</v>
      </c>
      <c r="L5305" s="104">
        <v>0</v>
      </c>
      <c r="M5305" s="105">
        <v>0</v>
      </c>
      <c r="N5305" s="76">
        <f t="shared" si="210"/>
        <v>2.3799999999999955</v>
      </c>
    </row>
    <row r="5306" spans="1:14" x14ac:dyDescent="0.25">
      <c r="A5306" s="100">
        <v>4261</v>
      </c>
      <c r="B5306" s="107">
        <v>37864</v>
      </c>
      <c r="C5306" s="121">
        <v>415.04</v>
      </c>
      <c r="D5306" s="122">
        <v>306.62</v>
      </c>
      <c r="E5306" s="122">
        <f t="shared" si="211"/>
        <v>42.468144044321335</v>
      </c>
      <c r="F5306" s="77">
        <v>0</v>
      </c>
      <c r="G5306" s="77">
        <v>0</v>
      </c>
      <c r="H5306" s="77">
        <v>0</v>
      </c>
      <c r="J5306" s="77">
        <f t="shared" si="209"/>
        <v>0</v>
      </c>
      <c r="K5306" s="103">
        <v>2.4500000000000002</v>
      </c>
      <c r="L5306" s="104">
        <v>0</v>
      </c>
      <c r="M5306" s="105">
        <v>0</v>
      </c>
      <c r="N5306" s="76">
        <f t="shared" si="210"/>
        <v>2.4499999999999886</v>
      </c>
    </row>
    <row r="5307" spans="1:14" x14ac:dyDescent="0.25">
      <c r="A5307" s="100">
        <v>4262</v>
      </c>
      <c r="B5307" s="107">
        <v>37865</v>
      </c>
      <c r="C5307" s="121">
        <v>415.23</v>
      </c>
      <c r="D5307" s="122">
        <v>309.07</v>
      </c>
      <c r="E5307" s="122">
        <f t="shared" si="211"/>
        <v>42.807479224376735</v>
      </c>
      <c r="F5307" s="77">
        <v>1.1499999999999999</v>
      </c>
      <c r="G5307" s="77">
        <v>0</v>
      </c>
      <c r="H5307" s="77">
        <v>0</v>
      </c>
      <c r="J5307" s="77">
        <f t="shared" si="209"/>
        <v>1.1499999999999999</v>
      </c>
      <c r="K5307" s="103">
        <v>6.7</v>
      </c>
      <c r="L5307" s="104">
        <v>0.8</v>
      </c>
      <c r="M5307" s="105">
        <v>1.2</v>
      </c>
      <c r="N5307" s="76">
        <f t="shared" si="210"/>
        <v>6.6900000000000208</v>
      </c>
    </row>
    <row r="5308" spans="1:14" x14ac:dyDescent="0.25">
      <c r="A5308" s="100">
        <v>4263</v>
      </c>
      <c r="B5308" s="107">
        <v>37866</v>
      </c>
      <c r="C5308" s="121">
        <v>415.66</v>
      </c>
      <c r="D5308" s="122">
        <v>314.61</v>
      </c>
      <c r="E5308" s="122">
        <f t="shared" si="211"/>
        <v>43.574792243767313</v>
      </c>
      <c r="F5308" s="77">
        <v>0.85</v>
      </c>
      <c r="G5308" s="77">
        <v>0</v>
      </c>
      <c r="H5308" s="77">
        <v>0</v>
      </c>
      <c r="J5308" s="77">
        <f t="shared" si="209"/>
        <v>0.85</v>
      </c>
      <c r="K5308" s="103">
        <v>4.07</v>
      </c>
      <c r="L5308" s="104">
        <v>0.57999999999999996</v>
      </c>
      <c r="M5308" s="105">
        <v>0</v>
      </c>
      <c r="N5308" s="76">
        <f t="shared" si="210"/>
        <v>4.0699999999999701</v>
      </c>
    </row>
    <row r="5309" spans="1:14" x14ac:dyDescent="0.25">
      <c r="A5309" s="100">
        <v>4264</v>
      </c>
      <c r="B5309" s="107">
        <v>37867</v>
      </c>
      <c r="C5309" s="121">
        <v>415.91</v>
      </c>
      <c r="D5309" s="122">
        <v>317.83</v>
      </c>
      <c r="E5309" s="122">
        <f t="shared" si="211"/>
        <v>44.02077562326869</v>
      </c>
      <c r="F5309" s="77">
        <v>1.26</v>
      </c>
      <c r="G5309" s="77">
        <v>0</v>
      </c>
      <c r="H5309" s="77">
        <v>0</v>
      </c>
      <c r="J5309" s="77">
        <f t="shared" si="209"/>
        <v>1.26</v>
      </c>
      <c r="K5309" s="103">
        <v>4.96</v>
      </c>
      <c r="L5309" s="104">
        <v>0.7</v>
      </c>
      <c r="M5309" s="105">
        <v>0</v>
      </c>
      <c r="N5309" s="76">
        <f t="shared" si="210"/>
        <v>4.9400000000000066</v>
      </c>
    </row>
    <row r="5310" spans="1:14" x14ac:dyDescent="0.25">
      <c r="A5310" s="100">
        <v>4265</v>
      </c>
      <c r="B5310" s="107">
        <v>37868</v>
      </c>
      <c r="C5310" s="121">
        <v>416.19</v>
      </c>
      <c r="D5310" s="122">
        <v>321.51</v>
      </c>
      <c r="E5310" s="122">
        <f t="shared" si="211"/>
        <v>44.53047091412742</v>
      </c>
      <c r="F5310" s="77">
        <v>0.4</v>
      </c>
      <c r="G5310" s="77">
        <v>0</v>
      </c>
      <c r="H5310" s="77">
        <v>0</v>
      </c>
      <c r="J5310" s="77">
        <f t="shared" si="209"/>
        <v>0.4</v>
      </c>
      <c r="K5310" s="103">
        <v>3.83</v>
      </c>
      <c r="L5310" s="104">
        <v>0.2</v>
      </c>
      <c r="M5310" s="105">
        <v>0</v>
      </c>
      <c r="N5310" s="76">
        <f t="shared" si="210"/>
        <v>3.8300000000000067</v>
      </c>
    </row>
    <row r="5311" spans="1:14" x14ac:dyDescent="0.25">
      <c r="A5311" s="100">
        <v>4266</v>
      </c>
      <c r="B5311" s="107">
        <v>37869</v>
      </c>
      <c r="C5311" s="121">
        <v>416.45</v>
      </c>
      <c r="D5311" s="122">
        <v>324.94</v>
      </c>
      <c r="E5311" s="122">
        <f t="shared" si="211"/>
        <v>45.005540166204987</v>
      </c>
      <c r="F5311" s="77">
        <v>0.45</v>
      </c>
      <c r="G5311" s="77">
        <v>0</v>
      </c>
      <c r="H5311" s="77">
        <v>0</v>
      </c>
      <c r="J5311" s="77">
        <f t="shared" si="209"/>
        <v>0.45</v>
      </c>
      <c r="K5311" s="103">
        <v>2.02</v>
      </c>
      <c r="L5311" s="104">
        <v>0.28999999999999998</v>
      </c>
      <c r="M5311" s="105">
        <v>0</v>
      </c>
      <c r="N5311" s="76">
        <f t="shared" si="210"/>
        <v>2.0199999999999934</v>
      </c>
    </row>
    <row r="5312" spans="1:14" x14ac:dyDescent="0.25">
      <c r="A5312" s="100">
        <v>4267</v>
      </c>
      <c r="B5312" s="107">
        <v>37870</v>
      </c>
      <c r="C5312" s="121">
        <v>416.57</v>
      </c>
      <c r="D5312" s="122">
        <v>326.51</v>
      </c>
      <c r="E5312" s="122">
        <f t="shared" si="211"/>
        <v>45.222991689750693</v>
      </c>
      <c r="F5312" s="77">
        <v>1.21</v>
      </c>
      <c r="G5312" s="77">
        <v>0</v>
      </c>
      <c r="H5312" s="77">
        <v>0</v>
      </c>
      <c r="J5312" s="77">
        <f t="shared" si="209"/>
        <v>1.21</v>
      </c>
      <c r="K5312" s="103">
        <v>2.9</v>
      </c>
      <c r="L5312" s="104">
        <v>0.89</v>
      </c>
      <c r="M5312" s="105">
        <v>0</v>
      </c>
      <c r="N5312" s="76">
        <f t="shared" si="210"/>
        <v>2.8999999999999977</v>
      </c>
    </row>
    <row r="5313" spans="1:14" x14ac:dyDescent="0.25">
      <c r="A5313" s="100">
        <v>4268</v>
      </c>
      <c r="B5313" s="107">
        <v>37871</v>
      </c>
      <c r="C5313" s="121">
        <v>416.7</v>
      </c>
      <c r="D5313" s="122">
        <v>328.2</v>
      </c>
      <c r="E5313" s="122">
        <f t="shared" si="211"/>
        <v>45.457063711911353</v>
      </c>
      <c r="F5313" s="77">
        <v>3.5</v>
      </c>
      <c r="G5313" s="77">
        <v>0</v>
      </c>
      <c r="H5313" s="77">
        <v>0</v>
      </c>
      <c r="J5313" s="77">
        <f t="shared" si="209"/>
        <v>3.5</v>
      </c>
      <c r="K5313" s="103">
        <v>5.55</v>
      </c>
      <c r="L5313" s="104">
        <v>2.3199999999999998</v>
      </c>
      <c r="M5313" s="105">
        <v>0</v>
      </c>
      <c r="N5313" s="76">
        <f t="shared" si="210"/>
        <v>5.5500000000000114</v>
      </c>
    </row>
    <row r="5314" spans="1:14" x14ac:dyDescent="0.25">
      <c r="A5314" s="100">
        <v>4269</v>
      </c>
      <c r="B5314" s="107">
        <v>37872</v>
      </c>
      <c r="C5314" s="121">
        <v>416.85</v>
      </c>
      <c r="D5314" s="122">
        <v>330.25</v>
      </c>
      <c r="E5314" s="122">
        <f t="shared" si="211"/>
        <v>45.7409972299169</v>
      </c>
      <c r="F5314" s="77">
        <v>0.53</v>
      </c>
      <c r="G5314" s="77">
        <v>0</v>
      </c>
      <c r="H5314" s="77">
        <v>0</v>
      </c>
      <c r="J5314" s="77">
        <f t="shared" si="209"/>
        <v>0.53</v>
      </c>
      <c r="K5314" s="103">
        <v>4.4400000000000004</v>
      </c>
      <c r="L5314" s="104">
        <v>0.36</v>
      </c>
      <c r="M5314" s="105">
        <v>0</v>
      </c>
      <c r="N5314" s="76">
        <f t="shared" si="210"/>
        <v>4.4400000000000253</v>
      </c>
    </row>
    <row r="5315" spans="1:14" x14ac:dyDescent="0.25">
      <c r="A5315" s="100">
        <v>4270</v>
      </c>
      <c r="B5315" s="107">
        <v>37873</v>
      </c>
      <c r="C5315" s="121">
        <v>417.14</v>
      </c>
      <c r="D5315" s="122">
        <v>334.16</v>
      </c>
      <c r="E5315" s="122">
        <f t="shared" si="211"/>
        <v>46.282548476454302</v>
      </c>
      <c r="F5315" s="77">
        <v>0.47</v>
      </c>
      <c r="G5315" s="77">
        <v>0</v>
      </c>
      <c r="H5315" s="77">
        <v>0</v>
      </c>
      <c r="J5315" s="77">
        <f t="shared" si="209"/>
        <v>0.47</v>
      </c>
      <c r="K5315" s="103">
        <v>4.43</v>
      </c>
      <c r="L5315" s="104">
        <v>0.31</v>
      </c>
      <c r="M5315" s="105">
        <v>1</v>
      </c>
      <c r="N5315" s="76">
        <f t="shared" si="210"/>
        <v>4.4299999999999793</v>
      </c>
    </row>
    <row r="5316" spans="1:14" x14ac:dyDescent="0.25">
      <c r="A5316" s="100">
        <v>4271</v>
      </c>
      <c r="B5316" s="107">
        <v>37874</v>
      </c>
      <c r="C5316" s="121">
        <v>417.43</v>
      </c>
      <c r="D5316" s="122">
        <v>338.12</v>
      </c>
      <c r="E5316" s="122">
        <f t="shared" si="211"/>
        <v>46.831024930747922</v>
      </c>
      <c r="F5316" s="77">
        <v>0.83</v>
      </c>
      <c r="G5316" s="77">
        <v>0</v>
      </c>
      <c r="H5316" s="77">
        <v>0</v>
      </c>
      <c r="J5316" s="77">
        <f t="shared" si="209"/>
        <v>0.83</v>
      </c>
      <c r="K5316" s="103">
        <v>4.45</v>
      </c>
      <c r="L5316" s="104">
        <v>0.49</v>
      </c>
      <c r="M5316" s="105">
        <v>0</v>
      </c>
      <c r="N5316" s="76">
        <f t="shared" si="210"/>
        <v>4.7899999999999796</v>
      </c>
    </row>
    <row r="5317" spans="1:14" x14ac:dyDescent="0.25">
      <c r="A5317" s="100">
        <v>4272</v>
      </c>
      <c r="B5317" s="107">
        <v>37875</v>
      </c>
      <c r="C5317" s="121">
        <v>417.72</v>
      </c>
      <c r="D5317" s="122">
        <v>342.08</v>
      </c>
      <c r="E5317" s="122">
        <f t="shared" si="211"/>
        <v>47.37950138504155</v>
      </c>
      <c r="F5317" s="77">
        <v>2.2799999999999998</v>
      </c>
      <c r="G5317" s="77">
        <v>0</v>
      </c>
      <c r="H5317" s="77">
        <v>0</v>
      </c>
      <c r="J5317" s="77">
        <f t="shared" si="209"/>
        <v>2.2799999999999998</v>
      </c>
      <c r="K5317" s="103">
        <v>4.49</v>
      </c>
      <c r="L5317" s="104">
        <v>1.52</v>
      </c>
      <c r="M5317" s="105">
        <v>0</v>
      </c>
      <c r="N5317" s="76">
        <f t="shared" si="210"/>
        <v>4.5399999999999903</v>
      </c>
    </row>
    <row r="5318" spans="1:14" x14ac:dyDescent="0.25">
      <c r="A5318" s="100">
        <v>4273</v>
      </c>
      <c r="B5318" s="107">
        <v>37876</v>
      </c>
      <c r="C5318" s="121">
        <v>417.88</v>
      </c>
      <c r="D5318" s="122">
        <v>344.34</v>
      </c>
      <c r="E5318" s="122">
        <f t="shared" si="211"/>
        <v>47.692520775623265</v>
      </c>
      <c r="F5318" s="77">
        <v>0.75</v>
      </c>
      <c r="G5318" s="77">
        <v>0</v>
      </c>
      <c r="H5318" s="77">
        <v>0</v>
      </c>
      <c r="J5318" s="77">
        <f t="shared" si="209"/>
        <v>0.75</v>
      </c>
      <c r="K5318" s="103">
        <v>4.8</v>
      </c>
      <c r="L5318" s="104">
        <v>0.45</v>
      </c>
      <c r="M5318" s="105">
        <v>0</v>
      </c>
      <c r="N5318" s="76">
        <f t="shared" si="210"/>
        <v>4.8100000000000023</v>
      </c>
    </row>
    <row r="5319" spans="1:14" x14ac:dyDescent="0.25">
      <c r="A5319" s="100">
        <v>4274</v>
      </c>
      <c r="B5319" s="107">
        <v>37877</v>
      </c>
      <c r="C5319" s="121">
        <v>418.17</v>
      </c>
      <c r="D5319" s="122">
        <v>348.4</v>
      </c>
      <c r="E5319" s="122">
        <f t="shared" si="211"/>
        <v>48.254847645429358</v>
      </c>
      <c r="F5319" s="77">
        <v>0.84</v>
      </c>
      <c r="G5319" s="77">
        <v>0</v>
      </c>
      <c r="H5319" s="77">
        <v>0</v>
      </c>
      <c r="J5319" s="77">
        <f t="shared" si="209"/>
        <v>0.84</v>
      </c>
      <c r="K5319" s="103">
        <v>2.95</v>
      </c>
      <c r="L5319" s="104">
        <v>0.5</v>
      </c>
      <c r="M5319" s="105">
        <v>0</v>
      </c>
      <c r="N5319" s="76">
        <f t="shared" si="210"/>
        <v>2.9500000000000135</v>
      </c>
    </row>
    <row r="5320" spans="1:14" x14ac:dyDescent="0.25">
      <c r="A5320" s="100">
        <v>4275</v>
      </c>
      <c r="B5320" s="107">
        <v>37878</v>
      </c>
      <c r="C5320" s="121">
        <v>418.32</v>
      </c>
      <c r="D5320" s="122">
        <v>350.51</v>
      </c>
      <c r="E5320" s="122">
        <f t="shared" si="211"/>
        <v>48.547091412742382</v>
      </c>
      <c r="F5320" s="77">
        <v>0.68</v>
      </c>
      <c r="G5320" s="77">
        <v>0</v>
      </c>
      <c r="H5320" s="77">
        <v>0</v>
      </c>
      <c r="J5320" s="77">
        <f t="shared" ref="J5320:J5383" si="212">SUM(F5320:H5320)</f>
        <v>0.68</v>
      </c>
      <c r="K5320" s="103">
        <v>2.8</v>
      </c>
      <c r="L5320" s="104">
        <v>0.43</v>
      </c>
      <c r="M5320" s="105">
        <v>0</v>
      </c>
      <c r="N5320" s="76">
        <f t="shared" ref="N5320:N5383" si="213">+D5321-D5320+J5320</f>
        <v>2.8000000000000047</v>
      </c>
    </row>
    <row r="5321" spans="1:14" x14ac:dyDescent="0.25">
      <c r="A5321" s="100">
        <v>4276</v>
      </c>
      <c r="B5321" s="107">
        <v>37879</v>
      </c>
      <c r="C5321" s="121">
        <v>418.47</v>
      </c>
      <c r="D5321" s="122">
        <v>352.63</v>
      </c>
      <c r="E5321" s="122">
        <f t="shared" ref="E5321:E5384" si="214">(D5321/722)*100</f>
        <v>48.840720221606645</v>
      </c>
      <c r="F5321" s="77">
        <v>1.31</v>
      </c>
      <c r="G5321" s="77">
        <v>0</v>
      </c>
      <c r="H5321" s="77">
        <v>0</v>
      </c>
      <c r="J5321" s="77">
        <f t="shared" si="212"/>
        <v>1.31</v>
      </c>
      <c r="K5321" s="103">
        <v>2.0099999999999998</v>
      </c>
      <c r="L5321" s="104">
        <v>1.1000000000000001</v>
      </c>
      <c r="M5321" s="105">
        <v>0</v>
      </c>
      <c r="N5321" s="76">
        <f t="shared" si="213"/>
        <v>2.0099999999999887</v>
      </c>
    </row>
    <row r="5322" spans="1:14" x14ac:dyDescent="0.25">
      <c r="A5322" s="100">
        <v>4277</v>
      </c>
      <c r="B5322" s="107">
        <v>37880</v>
      </c>
      <c r="C5322" s="121">
        <v>418.52</v>
      </c>
      <c r="D5322" s="122">
        <v>353.33</v>
      </c>
      <c r="E5322" s="122">
        <f t="shared" si="214"/>
        <v>48.9376731301939</v>
      </c>
      <c r="F5322" s="77">
        <v>1.93</v>
      </c>
      <c r="G5322" s="77">
        <v>0</v>
      </c>
      <c r="H5322" s="77">
        <v>0</v>
      </c>
      <c r="J5322" s="77">
        <f t="shared" si="212"/>
        <v>1.93</v>
      </c>
      <c r="K5322" s="103">
        <v>2.4900000000000002</v>
      </c>
      <c r="L5322" s="104">
        <v>1.29</v>
      </c>
      <c r="M5322" s="105">
        <v>0</v>
      </c>
      <c r="N5322" s="76">
        <f t="shared" si="213"/>
        <v>2.4999999999999929</v>
      </c>
    </row>
    <row r="5323" spans="1:14" x14ac:dyDescent="0.25">
      <c r="A5323" s="100">
        <v>4278</v>
      </c>
      <c r="B5323" s="107">
        <v>37881</v>
      </c>
      <c r="C5323" s="121">
        <v>418.56</v>
      </c>
      <c r="D5323" s="122">
        <v>353.9</v>
      </c>
      <c r="E5323" s="122">
        <f t="shared" si="214"/>
        <v>49.016620498614955</v>
      </c>
      <c r="F5323" s="77">
        <v>0.66</v>
      </c>
      <c r="G5323" s="77">
        <v>0</v>
      </c>
      <c r="H5323" s="77">
        <v>0</v>
      </c>
      <c r="J5323" s="77">
        <f t="shared" si="212"/>
        <v>0.66</v>
      </c>
      <c r="K5323" s="103">
        <v>0.8</v>
      </c>
      <c r="L5323" s="104">
        <v>0.38</v>
      </c>
      <c r="M5323" s="105">
        <v>0</v>
      </c>
      <c r="N5323" s="76">
        <f t="shared" si="213"/>
        <v>0.80000000000004323</v>
      </c>
    </row>
    <row r="5324" spans="1:14" x14ac:dyDescent="0.25">
      <c r="A5324" s="100">
        <v>4279</v>
      </c>
      <c r="B5324" s="107">
        <v>37882</v>
      </c>
      <c r="C5324" s="121">
        <v>418.57</v>
      </c>
      <c r="D5324" s="122">
        <v>354.04</v>
      </c>
      <c r="E5324" s="122">
        <f t="shared" si="214"/>
        <v>49.036011080332415</v>
      </c>
      <c r="F5324" s="77">
        <v>1.32</v>
      </c>
      <c r="G5324" s="77">
        <v>0</v>
      </c>
      <c r="H5324" s="77">
        <v>0</v>
      </c>
      <c r="J5324" s="77">
        <f t="shared" si="212"/>
        <v>1.32</v>
      </c>
      <c r="K5324" s="103">
        <v>2.0299999999999998</v>
      </c>
      <c r="L5324" s="104">
        <v>0.97</v>
      </c>
      <c r="M5324" s="105">
        <v>0</v>
      </c>
      <c r="N5324" s="76">
        <f t="shared" si="213"/>
        <v>2.0199999999999889</v>
      </c>
    </row>
    <row r="5325" spans="1:14" x14ac:dyDescent="0.25">
      <c r="A5325" s="100">
        <v>4280</v>
      </c>
      <c r="B5325" s="107">
        <v>37883</v>
      </c>
      <c r="C5325" s="121">
        <v>418.62</v>
      </c>
      <c r="D5325" s="122">
        <v>354.74</v>
      </c>
      <c r="E5325" s="122">
        <f t="shared" si="214"/>
        <v>49.13296398891967</v>
      </c>
      <c r="F5325" s="77">
        <v>2.71</v>
      </c>
      <c r="G5325" s="77">
        <v>0</v>
      </c>
      <c r="H5325" s="77">
        <v>0</v>
      </c>
      <c r="J5325" s="77">
        <f t="shared" si="212"/>
        <v>2.71</v>
      </c>
      <c r="K5325" s="103">
        <v>1.3</v>
      </c>
      <c r="L5325" s="104">
        <v>1.76</v>
      </c>
      <c r="M5325" s="105">
        <v>0</v>
      </c>
      <c r="N5325" s="76">
        <f t="shared" si="213"/>
        <v>1.299999999999975</v>
      </c>
    </row>
    <row r="5326" spans="1:14" x14ac:dyDescent="0.25">
      <c r="A5326" s="100">
        <v>4281</v>
      </c>
      <c r="B5326" s="107">
        <v>37884</v>
      </c>
      <c r="C5326" s="121">
        <v>418.52</v>
      </c>
      <c r="D5326" s="122">
        <v>353.33</v>
      </c>
      <c r="E5326" s="122">
        <f t="shared" si="214"/>
        <v>48.9376731301939</v>
      </c>
      <c r="F5326" s="77">
        <v>1.04</v>
      </c>
      <c r="G5326" s="77">
        <v>0</v>
      </c>
      <c r="H5326" s="77">
        <v>0</v>
      </c>
      <c r="J5326" s="77">
        <f t="shared" si="212"/>
        <v>1.04</v>
      </c>
      <c r="K5326" s="103">
        <v>0.37</v>
      </c>
      <c r="L5326" s="104">
        <v>0.33</v>
      </c>
      <c r="M5326" s="105">
        <v>0</v>
      </c>
      <c r="N5326" s="76">
        <f t="shared" si="213"/>
        <v>-0.36999999999996813</v>
      </c>
    </row>
    <row r="5327" spans="1:14" x14ac:dyDescent="0.25">
      <c r="A5327" s="100">
        <v>4282</v>
      </c>
      <c r="B5327" s="107">
        <v>37885</v>
      </c>
      <c r="C5327" s="121">
        <v>418.42</v>
      </c>
      <c r="D5327" s="122">
        <v>351.92</v>
      </c>
      <c r="E5327" s="122">
        <f t="shared" si="214"/>
        <v>48.742382271468152</v>
      </c>
      <c r="F5327" s="77">
        <v>1.35</v>
      </c>
      <c r="G5327" s="77">
        <v>0</v>
      </c>
      <c r="H5327" s="77">
        <v>0</v>
      </c>
      <c r="J5327" s="77">
        <f t="shared" si="212"/>
        <v>1.35</v>
      </c>
      <c r="K5327" s="103">
        <v>3.18</v>
      </c>
      <c r="L5327" s="104">
        <v>0.14000000000000001</v>
      </c>
      <c r="M5327" s="105">
        <v>0</v>
      </c>
      <c r="N5327" s="76">
        <f t="shared" si="213"/>
        <v>3.1899999999999751</v>
      </c>
    </row>
    <row r="5328" spans="1:14" x14ac:dyDescent="0.25">
      <c r="A5328" s="100">
        <v>4283</v>
      </c>
      <c r="B5328" s="107">
        <v>37886</v>
      </c>
      <c r="C5328" s="121">
        <v>418.55</v>
      </c>
      <c r="D5328" s="122">
        <v>353.76</v>
      </c>
      <c r="E5328" s="122">
        <f t="shared" si="214"/>
        <v>48.997229916897503</v>
      </c>
      <c r="F5328" s="77">
        <v>2.38</v>
      </c>
      <c r="G5328" s="77">
        <v>0</v>
      </c>
      <c r="H5328" s="77">
        <v>0</v>
      </c>
      <c r="J5328" s="77">
        <f t="shared" si="212"/>
        <v>2.38</v>
      </c>
      <c r="K5328" s="103">
        <v>0.55000000000000004</v>
      </c>
      <c r="L5328" s="104">
        <v>1.55</v>
      </c>
      <c r="M5328" s="105">
        <v>0</v>
      </c>
      <c r="N5328" s="76">
        <f t="shared" si="213"/>
        <v>0.5400000000000249</v>
      </c>
    </row>
    <row r="5329" spans="1:14" x14ac:dyDescent="0.25">
      <c r="A5329" s="100">
        <v>4284</v>
      </c>
      <c r="B5329" s="107">
        <v>37887</v>
      </c>
      <c r="C5329" s="121">
        <v>418.42</v>
      </c>
      <c r="D5329" s="122">
        <v>351.92</v>
      </c>
      <c r="E5329" s="122">
        <f t="shared" si="214"/>
        <v>48.742382271468152</v>
      </c>
      <c r="F5329" s="77">
        <v>2.4500000000000002</v>
      </c>
      <c r="G5329" s="77">
        <v>0</v>
      </c>
      <c r="H5329" s="77">
        <v>0</v>
      </c>
      <c r="J5329" s="77">
        <f t="shared" si="212"/>
        <v>2.4500000000000002</v>
      </c>
      <c r="K5329" s="103">
        <v>2.17</v>
      </c>
      <c r="L5329" s="104">
        <v>1.57</v>
      </c>
      <c r="M5329" s="105">
        <v>0</v>
      </c>
      <c r="N5329" s="76">
        <f t="shared" si="213"/>
        <v>2.1699999999999706</v>
      </c>
    </row>
    <row r="5330" spans="1:14" x14ac:dyDescent="0.25">
      <c r="A5330" s="100">
        <v>4285</v>
      </c>
      <c r="B5330" s="107">
        <v>37888</v>
      </c>
      <c r="C5330" s="121">
        <v>418.4</v>
      </c>
      <c r="D5330" s="122">
        <v>351.64</v>
      </c>
      <c r="E5330" s="122">
        <f t="shared" si="214"/>
        <v>48.70360110803324</v>
      </c>
      <c r="F5330" s="77">
        <v>2.93</v>
      </c>
      <c r="G5330" s="77">
        <v>0</v>
      </c>
      <c r="H5330" s="77">
        <v>0</v>
      </c>
      <c r="J5330" s="77">
        <f t="shared" si="212"/>
        <v>2.93</v>
      </c>
      <c r="K5330" s="103">
        <v>-0.17</v>
      </c>
      <c r="L5330" s="104">
        <v>1.83</v>
      </c>
      <c r="M5330" s="105">
        <v>0</v>
      </c>
      <c r="N5330" s="76">
        <f t="shared" si="213"/>
        <v>-0.16999999999996573</v>
      </c>
    </row>
    <row r="5331" spans="1:14" x14ac:dyDescent="0.25">
      <c r="A5331" s="100">
        <v>4286</v>
      </c>
      <c r="B5331" s="107">
        <v>37889</v>
      </c>
      <c r="C5331" s="121">
        <v>418.18</v>
      </c>
      <c r="D5331" s="122">
        <v>348.54</v>
      </c>
      <c r="E5331" s="122">
        <f t="shared" si="214"/>
        <v>48.274238227146817</v>
      </c>
      <c r="F5331" s="77">
        <v>2.61</v>
      </c>
      <c r="G5331" s="77">
        <v>0</v>
      </c>
      <c r="H5331" s="77">
        <v>0</v>
      </c>
      <c r="J5331" s="77">
        <f t="shared" si="212"/>
        <v>2.61</v>
      </c>
      <c r="K5331" s="103">
        <v>0.35</v>
      </c>
      <c r="L5331" s="104">
        <v>1.72</v>
      </c>
      <c r="M5331" s="105">
        <v>0</v>
      </c>
      <c r="N5331" s="76">
        <f t="shared" si="213"/>
        <v>0.34999999999995213</v>
      </c>
    </row>
    <row r="5332" spans="1:14" x14ac:dyDescent="0.25">
      <c r="A5332" s="100">
        <v>4287</v>
      </c>
      <c r="B5332" s="107">
        <v>37890</v>
      </c>
      <c r="C5332" s="121">
        <v>418.02</v>
      </c>
      <c r="D5332" s="122">
        <v>346.28</v>
      </c>
      <c r="E5332" s="122">
        <f t="shared" si="214"/>
        <v>47.961218836565095</v>
      </c>
      <c r="F5332" s="77">
        <v>2.88</v>
      </c>
      <c r="G5332" s="77">
        <v>0</v>
      </c>
      <c r="H5332" s="77">
        <v>0</v>
      </c>
      <c r="J5332" s="77">
        <f t="shared" si="212"/>
        <v>2.88</v>
      </c>
      <c r="K5332" s="103">
        <v>0.67</v>
      </c>
      <c r="L5332" s="104">
        <v>1.85</v>
      </c>
      <c r="M5332" s="105">
        <v>20</v>
      </c>
      <c r="N5332" s="76">
        <f t="shared" si="213"/>
        <v>0.67000000000002036</v>
      </c>
    </row>
    <row r="5333" spans="1:14" x14ac:dyDescent="0.25">
      <c r="A5333" s="100">
        <v>4288</v>
      </c>
      <c r="B5333" s="107">
        <v>37891</v>
      </c>
      <c r="C5333" s="121">
        <v>417.86</v>
      </c>
      <c r="D5333" s="122">
        <v>344.07</v>
      </c>
      <c r="E5333" s="122">
        <f t="shared" si="214"/>
        <v>47.655124653739612</v>
      </c>
      <c r="F5333" s="77">
        <v>1.48</v>
      </c>
      <c r="G5333" s="77">
        <v>0</v>
      </c>
      <c r="H5333" s="77">
        <v>0</v>
      </c>
      <c r="J5333" s="77">
        <f t="shared" si="212"/>
        <v>1.48</v>
      </c>
      <c r="K5333" s="103">
        <v>0.65</v>
      </c>
      <c r="L5333" s="104">
        <v>1.1000000000000001</v>
      </c>
      <c r="M5333" s="105">
        <v>0</v>
      </c>
      <c r="N5333" s="76">
        <f t="shared" si="213"/>
        <v>0.6500000000000159</v>
      </c>
    </row>
    <row r="5334" spans="1:14" x14ac:dyDescent="0.25">
      <c r="A5334" s="100">
        <v>4289</v>
      </c>
      <c r="B5334" s="107">
        <v>37892</v>
      </c>
      <c r="C5334" s="121">
        <v>417.8</v>
      </c>
      <c r="D5334" s="122">
        <v>343.24</v>
      </c>
      <c r="E5334" s="122">
        <f t="shared" si="214"/>
        <v>47.54016620498615</v>
      </c>
      <c r="F5334" s="77">
        <v>0.67</v>
      </c>
      <c r="G5334" s="77">
        <v>0</v>
      </c>
      <c r="H5334" s="77">
        <v>0</v>
      </c>
      <c r="J5334" s="77">
        <f t="shared" si="212"/>
        <v>0.67</v>
      </c>
      <c r="K5334" s="103">
        <v>2.33</v>
      </c>
      <c r="L5334" s="104">
        <v>0.41</v>
      </c>
      <c r="M5334" s="105">
        <v>0</v>
      </c>
      <c r="N5334" s="76">
        <f t="shared" si="213"/>
        <v>2.3299999999999681</v>
      </c>
    </row>
    <row r="5335" spans="1:14" x14ac:dyDescent="0.25">
      <c r="A5335" s="100">
        <v>4290</v>
      </c>
      <c r="B5335" s="107">
        <v>37893</v>
      </c>
      <c r="C5335" s="121">
        <v>417.92</v>
      </c>
      <c r="D5335" s="122">
        <v>344.9</v>
      </c>
      <c r="E5335" s="122">
        <f t="shared" si="214"/>
        <v>47.770083102493075</v>
      </c>
      <c r="F5335" s="77">
        <v>2.67</v>
      </c>
      <c r="G5335" s="77">
        <v>0</v>
      </c>
      <c r="H5335" s="77">
        <v>0</v>
      </c>
      <c r="J5335" s="77">
        <f t="shared" si="212"/>
        <v>2.67</v>
      </c>
      <c r="K5335" s="103">
        <v>1.7</v>
      </c>
      <c r="L5335" s="104">
        <v>1.71</v>
      </c>
      <c r="M5335" s="105">
        <v>18</v>
      </c>
      <c r="N5335" s="76">
        <f t="shared" si="213"/>
        <v>1.7000000000000295</v>
      </c>
    </row>
    <row r="5336" spans="1:14" x14ac:dyDescent="0.25">
      <c r="A5336" s="100">
        <v>4291</v>
      </c>
      <c r="B5336" s="107">
        <v>37894</v>
      </c>
      <c r="C5336" s="121">
        <v>417.85</v>
      </c>
      <c r="D5336" s="122">
        <v>343.93</v>
      </c>
      <c r="E5336" s="122">
        <f t="shared" si="214"/>
        <v>47.63573407202216</v>
      </c>
      <c r="F5336" s="77">
        <v>3.42</v>
      </c>
      <c r="G5336" s="77">
        <v>0</v>
      </c>
      <c r="H5336" s="77">
        <v>0</v>
      </c>
      <c r="J5336" s="77">
        <f t="shared" si="212"/>
        <v>3.42</v>
      </c>
      <c r="K5336" s="103">
        <v>5.49</v>
      </c>
      <c r="L5336" s="104">
        <v>1.9</v>
      </c>
      <c r="M5336" s="105">
        <v>30.8</v>
      </c>
      <c r="N5336" s="76">
        <f t="shared" si="213"/>
        <v>7.4899999999999931</v>
      </c>
    </row>
    <row r="5337" spans="1:14" x14ac:dyDescent="0.25">
      <c r="A5337" s="100">
        <v>4292</v>
      </c>
      <c r="B5337" s="107">
        <v>37895</v>
      </c>
      <c r="C5337" s="121">
        <v>418.05</v>
      </c>
      <c r="D5337" s="122">
        <v>348</v>
      </c>
      <c r="E5337" s="122">
        <f t="shared" si="214"/>
        <v>48.199445983379505</v>
      </c>
      <c r="F5337" s="77">
        <v>1.51</v>
      </c>
      <c r="G5337" s="77">
        <v>0</v>
      </c>
      <c r="H5337" s="77">
        <v>0</v>
      </c>
      <c r="J5337" s="77">
        <f t="shared" si="212"/>
        <v>1.51</v>
      </c>
      <c r="K5337" s="103">
        <v>2.5</v>
      </c>
      <c r="L5337" s="104">
        <v>0.97</v>
      </c>
      <c r="M5337" s="105">
        <v>20.399999999999999</v>
      </c>
      <c r="N5337" s="76">
        <f t="shared" si="213"/>
        <v>0.5000000000000091</v>
      </c>
    </row>
    <row r="5338" spans="1:14" x14ac:dyDescent="0.25">
      <c r="A5338" s="100">
        <v>4293</v>
      </c>
      <c r="B5338" s="107">
        <v>37896</v>
      </c>
      <c r="C5338" s="121">
        <v>418.07</v>
      </c>
      <c r="D5338" s="122">
        <v>346.99</v>
      </c>
      <c r="E5338" s="122">
        <f t="shared" si="214"/>
        <v>48.059556786703602</v>
      </c>
      <c r="F5338" s="77">
        <v>1.49</v>
      </c>
      <c r="G5338" s="77">
        <v>0</v>
      </c>
      <c r="H5338" s="77">
        <v>0</v>
      </c>
      <c r="J5338" s="77">
        <f t="shared" si="212"/>
        <v>1.49</v>
      </c>
      <c r="K5338" s="103">
        <v>1.07</v>
      </c>
      <c r="L5338" s="104">
        <v>1.1000000000000001</v>
      </c>
      <c r="M5338" s="105">
        <v>1.7</v>
      </c>
      <c r="N5338" s="76">
        <f t="shared" si="213"/>
        <v>1.0599999999999932</v>
      </c>
    </row>
    <row r="5339" spans="1:14" x14ac:dyDescent="0.25">
      <c r="A5339" s="100">
        <v>4294</v>
      </c>
      <c r="B5339" s="107">
        <v>37897</v>
      </c>
      <c r="C5339" s="121">
        <v>418.04</v>
      </c>
      <c r="D5339" s="122">
        <v>346.56</v>
      </c>
      <c r="E5339" s="122">
        <f t="shared" si="214"/>
        <v>48</v>
      </c>
      <c r="F5339" s="77">
        <v>1.3</v>
      </c>
      <c r="G5339" s="77">
        <v>0</v>
      </c>
      <c r="H5339" s="77">
        <v>0</v>
      </c>
      <c r="J5339" s="77">
        <f t="shared" si="212"/>
        <v>1.3</v>
      </c>
      <c r="K5339" s="103">
        <v>1.58</v>
      </c>
      <c r="L5339" s="104">
        <v>0.65</v>
      </c>
      <c r="M5339" s="105">
        <v>0</v>
      </c>
      <c r="N5339" s="76">
        <f t="shared" si="213"/>
        <v>1.5900000000000205</v>
      </c>
    </row>
    <row r="5340" spans="1:14" x14ac:dyDescent="0.25">
      <c r="A5340" s="100">
        <v>4295</v>
      </c>
      <c r="B5340" s="107">
        <v>37898</v>
      </c>
      <c r="C5340" s="121">
        <v>418.06</v>
      </c>
      <c r="D5340" s="122">
        <v>346.85</v>
      </c>
      <c r="E5340" s="122">
        <f t="shared" si="214"/>
        <v>48.04016620498615</v>
      </c>
      <c r="F5340" s="77">
        <v>2.19</v>
      </c>
      <c r="G5340" s="77">
        <v>0</v>
      </c>
      <c r="H5340" s="77">
        <v>0</v>
      </c>
      <c r="J5340" s="77">
        <f t="shared" si="212"/>
        <v>2.19</v>
      </c>
      <c r="K5340" s="103">
        <v>0.1</v>
      </c>
      <c r="L5340" s="104">
        <v>1.5</v>
      </c>
      <c r="M5340" s="105">
        <v>3.6</v>
      </c>
      <c r="N5340" s="76">
        <f t="shared" si="213"/>
        <v>9.9999999999968114E-2</v>
      </c>
    </row>
    <row r="5341" spans="1:14" x14ac:dyDescent="0.25">
      <c r="A5341" s="100">
        <v>4296</v>
      </c>
      <c r="B5341" s="107">
        <v>37899</v>
      </c>
      <c r="C5341" s="121">
        <v>417.91</v>
      </c>
      <c r="D5341" s="122">
        <v>344.76</v>
      </c>
      <c r="E5341" s="122">
        <f t="shared" si="214"/>
        <v>47.750692520775623</v>
      </c>
      <c r="F5341" s="77">
        <v>1.28</v>
      </c>
      <c r="G5341" s="77">
        <v>0</v>
      </c>
      <c r="H5341" s="77">
        <v>0</v>
      </c>
      <c r="J5341" s="77">
        <f t="shared" si="212"/>
        <v>1.28</v>
      </c>
      <c r="K5341" s="103">
        <v>1.42</v>
      </c>
      <c r="L5341" s="104">
        <v>0.85</v>
      </c>
      <c r="M5341" s="105">
        <v>0.5</v>
      </c>
      <c r="N5341" s="76">
        <f t="shared" si="213"/>
        <v>1.4199999999999864</v>
      </c>
    </row>
    <row r="5342" spans="1:14" x14ac:dyDescent="0.25">
      <c r="A5342" s="100">
        <v>4297</v>
      </c>
      <c r="B5342" s="107">
        <v>37900</v>
      </c>
      <c r="C5342" s="121">
        <v>417.92</v>
      </c>
      <c r="D5342" s="122">
        <v>344.9</v>
      </c>
      <c r="E5342" s="122">
        <f t="shared" si="214"/>
        <v>47.770083102493075</v>
      </c>
      <c r="F5342" s="77">
        <v>1.66</v>
      </c>
      <c r="G5342" s="77">
        <v>0</v>
      </c>
      <c r="H5342" s="77">
        <v>0</v>
      </c>
      <c r="J5342" s="77">
        <f t="shared" si="212"/>
        <v>1.66</v>
      </c>
      <c r="K5342" s="103">
        <v>1.38</v>
      </c>
      <c r="L5342" s="104">
        <v>1.1000000000000001</v>
      </c>
      <c r="M5342" s="105">
        <v>0</v>
      </c>
      <c r="N5342" s="76">
        <f t="shared" si="213"/>
        <v>0.3800000000000272</v>
      </c>
    </row>
    <row r="5343" spans="1:14" x14ac:dyDescent="0.25">
      <c r="A5343" s="100">
        <v>4298</v>
      </c>
      <c r="B5343" s="107">
        <v>37901</v>
      </c>
      <c r="C5343" s="121">
        <v>417.83</v>
      </c>
      <c r="D5343" s="122">
        <v>343.62</v>
      </c>
      <c r="E5343" s="122">
        <f t="shared" si="214"/>
        <v>47.592797783933513</v>
      </c>
      <c r="G5343" s="77">
        <v>0</v>
      </c>
      <c r="H5343" s="77">
        <v>0</v>
      </c>
      <c r="J5343" s="77">
        <f t="shared" si="212"/>
        <v>0</v>
      </c>
      <c r="L5343" s="104"/>
      <c r="M5343" s="105"/>
      <c r="N5343" s="76">
        <f t="shared" si="213"/>
        <v>-1.3500000000000227</v>
      </c>
    </row>
    <row r="5344" spans="1:14" x14ac:dyDescent="0.25">
      <c r="A5344" s="100">
        <v>4299</v>
      </c>
      <c r="B5344" s="107">
        <v>37902</v>
      </c>
      <c r="C5344" s="121">
        <v>417.73</v>
      </c>
      <c r="D5344" s="122">
        <v>342.27</v>
      </c>
      <c r="E5344" s="122">
        <f t="shared" si="214"/>
        <v>47.405817174515235</v>
      </c>
      <c r="F5344" s="77">
        <v>1.59</v>
      </c>
      <c r="G5344" s="77">
        <v>0</v>
      </c>
      <c r="H5344" s="77">
        <v>0</v>
      </c>
      <c r="J5344" s="77">
        <f t="shared" si="212"/>
        <v>1.59</v>
      </c>
      <c r="K5344" s="103">
        <v>1.87</v>
      </c>
      <c r="L5344" s="104">
        <v>0.92</v>
      </c>
      <c r="M5344" s="105">
        <v>0</v>
      </c>
      <c r="N5344" s="76">
        <f t="shared" si="213"/>
        <v>1.8700000000000296</v>
      </c>
    </row>
    <row r="5345" spans="1:14" x14ac:dyDescent="0.25">
      <c r="A5345" s="100">
        <v>4300</v>
      </c>
      <c r="B5345" s="107">
        <v>37903</v>
      </c>
      <c r="C5345" s="121">
        <v>417.75</v>
      </c>
      <c r="D5345" s="122">
        <v>342.55</v>
      </c>
      <c r="E5345" s="122">
        <f t="shared" si="214"/>
        <v>47.44459833795014</v>
      </c>
      <c r="F5345" s="77">
        <v>1.41</v>
      </c>
      <c r="G5345" s="77">
        <v>0</v>
      </c>
      <c r="H5345" s="77">
        <v>0</v>
      </c>
      <c r="J5345" s="77">
        <f t="shared" si="212"/>
        <v>1.41</v>
      </c>
      <c r="K5345" s="103">
        <v>4.8600000000000003</v>
      </c>
      <c r="L5345" s="104">
        <v>1.28</v>
      </c>
      <c r="M5345" s="105">
        <v>0</v>
      </c>
      <c r="N5345" s="76">
        <f t="shared" si="213"/>
        <v>4.8599999999999888</v>
      </c>
    </row>
    <row r="5346" spans="1:14" x14ac:dyDescent="0.25">
      <c r="A5346" s="100">
        <v>4301</v>
      </c>
      <c r="B5346" s="107">
        <v>37904</v>
      </c>
      <c r="C5346" s="121">
        <v>418</v>
      </c>
      <c r="D5346" s="122">
        <v>346</v>
      </c>
      <c r="E5346" s="122">
        <f t="shared" si="214"/>
        <v>47.92243767313019</v>
      </c>
      <c r="F5346" s="77">
        <v>0.92</v>
      </c>
      <c r="G5346" s="77">
        <v>0</v>
      </c>
      <c r="H5346" s="77">
        <v>0</v>
      </c>
      <c r="J5346" s="77">
        <f t="shared" si="212"/>
        <v>0.92</v>
      </c>
      <c r="K5346" s="103">
        <v>0.32</v>
      </c>
      <c r="L5346" s="104">
        <v>0.59</v>
      </c>
      <c r="M5346" s="105">
        <v>0</v>
      </c>
      <c r="N5346" s="76">
        <f t="shared" si="213"/>
        <v>-0.32000000000000905</v>
      </c>
    </row>
    <row r="5347" spans="1:14" x14ac:dyDescent="0.25">
      <c r="A5347" s="100">
        <v>4302</v>
      </c>
      <c r="B5347" s="107">
        <v>37905</v>
      </c>
      <c r="C5347" s="121">
        <v>417.91</v>
      </c>
      <c r="D5347" s="122">
        <v>344.76</v>
      </c>
      <c r="E5347" s="122">
        <f t="shared" si="214"/>
        <v>47.750692520775623</v>
      </c>
      <c r="F5347" s="77">
        <v>1.51</v>
      </c>
      <c r="G5347" s="77">
        <v>0</v>
      </c>
      <c r="H5347" s="77">
        <v>0</v>
      </c>
      <c r="J5347" s="77">
        <f t="shared" si="212"/>
        <v>1.51</v>
      </c>
      <c r="K5347" s="103">
        <v>0.15</v>
      </c>
      <c r="L5347" s="104">
        <v>1.1000000000000001</v>
      </c>
      <c r="M5347" s="105">
        <v>0</v>
      </c>
      <c r="N5347" s="76">
        <f t="shared" si="213"/>
        <v>-0.14999999999996816</v>
      </c>
    </row>
    <row r="5348" spans="1:14" x14ac:dyDescent="0.25">
      <c r="A5348" s="100">
        <v>4303</v>
      </c>
      <c r="B5348" s="107">
        <v>37906</v>
      </c>
      <c r="C5348" s="121">
        <v>417.79</v>
      </c>
      <c r="D5348" s="122">
        <v>343.1</v>
      </c>
      <c r="E5348" s="122">
        <f t="shared" si="214"/>
        <v>47.520775623268705</v>
      </c>
      <c r="F5348" s="77">
        <v>1.31</v>
      </c>
      <c r="G5348" s="77">
        <v>0</v>
      </c>
      <c r="H5348" s="77">
        <v>0</v>
      </c>
      <c r="J5348" s="77">
        <f t="shared" si="212"/>
        <v>1.31</v>
      </c>
      <c r="K5348" s="103">
        <v>2.97</v>
      </c>
      <c r="L5348" s="104">
        <v>0.96</v>
      </c>
      <c r="M5348" s="105">
        <v>4.9000000000000004</v>
      </c>
      <c r="N5348" s="76">
        <f t="shared" si="213"/>
        <v>2.9699999999999682</v>
      </c>
    </row>
    <row r="5349" spans="1:14" x14ac:dyDescent="0.25">
      <c r="A5349" s="100">
        <v>4304</v>
      </c>
      <c r="B5349" s="107">
        <v>37907</v>
      </c>
      <c r="C5349" s="121">
        <v>417.91</v>
      </c>
      <c r="D5349" s="122">
        <v>344.76</v>
      </c>
      <c r="E5349" s="122">
        <f t="shared" si="214"/>
        <v>47.750692520775623</v>
      </c>
      <c r="F5349" s="77">
        <v>1.89</v>
      </c>
      <c r="G5349" s="77">
        <v>0</v>
      </c>
      <c r="H5349" s="77">
        <v>0</v>
      </c>
      <c r="J5349" s="77">
        <f t="shared" si="212"/>
        <v>1.89</v>
      </c>
      <c r="K5349" s="103">
        <v>0.65</v>
      </c>
      <c r="L5349" s="104">
        <v>1.1399999999999999</v>
      </c>
      <c r="M5349" s="105">
        <v>2.5</v>
      </c>
      <c r="N5349" s="76">
        <f t="shared" si="213"/>
        <v>0.64999999999999081</v>
      </c>
    </row>
    <row r="5350" spans="1:14" x14ac:dyDescent="0.25">
      <c r="A5350" s="100">
        <v>4305</v>
      </c>
      <c r="B5350" s="107">
        <v>37908</v>
      </c>
      <c r="C5350" s="121">
        <v>417.82</v>
      </c>
      <c r="D5350" s="122">
        <v>343.52</v>
      </c>
      <c r="E5350" s="122">
        <f t="shared" si="214"/>
        <v>47.578947368421048</v>
      </c>
      <c r="F5350" s="77">
        <v>1.37</v>
      </c>
      <c r="G5350" s="77">
        <v>0</v>
      </c>
      <c r="H5350" s="77">
        <v>0</v>
      </c>
      <c r="J5350" s="77">
        <f t="shared" si="212"/>
        <v>1.37</v>
      </c>
      <c r="K5350" s="103">
        <v>0.45</v>
      </c>
      <c r="L5350" s="104">
        <v>0.98</v>
      </c>
      <c r="M5350" s="105">
        <v>0</v>
      </c>
      <c r="N5350" s="76">
        <f t="shared" si="213"/>
        <v>-0.48999999999995669</v>
      </c>
    </row>
    <row r="5351" spans="1:14" x14ac:dyDescent="0.25">
      <c r="A5351" s="100">
        <v>4306</v>
      </c>
      <c r="B5351" s="107">
        <v>37909</v>
      </c>
      <c r="C5351" s="121">
        <v>417.69</v>
      </c>
      <c r="D5351" s="122">
        <v>341.66</v>
      </c>
      <c r="E5351" s="122">
        <f t="shared" si="214"/>
        <v>47.3213296398892</v>
      </c>
      <c r="F5351" s="77">
        <v>2.17</v>
      </c>
      <c r="G5351" s="77">
        <v>0</v>
      </c>
      <c r="H5351" s="77">
        <v>0</v>
      </c>
      <c r="J5351" s="77">
        <f t="shared" si="212"/>
        <v>2.17</v>
      </c>
      <c r="K5351" s="103">
        <v>0.31</v>
      </c>
      <c r="L5351" s="104">
        <v>0.98</v>
      </c>
      <c r="M5351" s="105">
        <v>13.5</v>
      </c>
      <c r="N5351" s="76">
        <f t="shared" si="213"/>
        <v>-0.25000000000001599</v>
      </c>
    </row>
    <row r="5352" spans="1:14" x14ac:dyDescent="0.25">
      <c r="A5352" s="100">
        <v>4307</v>
      </c>
      <c r="B5352" s="107">
        <v>37910</v>
      </c>
      <c r="C5352" s="121">
        <v>417.51</v>
      </c>
      <c r="D5352" s="122">
        <v>339.24</v>
      </c>
      <c r="E5352" s="122">
        <f t="shared" si="214"/>
        <v>46.986149584487535</v>
      </c>
      <c r="F5352" s="77">
        <v>1.47</v>
      </c>
      <c r="G5352" s="77">
        <v>0</v>
      </c>
      <c r="H5352" s="77">
        <v>0</v>
      </c>
      <c r="J5352" s="77">
        <f t="shared" si="212"/>
        <v>1.47</v>
      </c>
      <c r="K5352" s="103">
        <v>0.92</v>
      </c>
      <c r="L5352" s="104">
        <v>0.86</v>
      </c>
      <c r="M5352" s="105">
        <v>0</v>
      </c>
      <c r="N5352" s="76">
        <f t="shared" si="213"/>
        <v>0.9199999999999886</v>
      </c>
    </row>
    <row r="5353" spans="1:14" x14ac:dyDescent="0.25">
      <c r="A5353" s="100">
        <v>4308</v>
      </c>
      <c r="B5353" s="107">
        <v>37911</v>
      </c>
      <c r="C5353" s="121">
        <v>417.47</v>
      </c>
      <c r="D5353" s="122">
        <v>338.69</v>
      </c>
      <c r="E5353" s="122">
        <f t="shared" si="214"/>
        <v>46.90997229916897</v>
      </c>
      <c r="F5353" s="77">
        <v>0.31</v>
      </c>
      <c r="G5353" s="77">
        <v>0</v>
      </c>
      <c r="H5353" s="77">
        <v>0</v>
      </c>
      <c r="J5353" s="77">
        <f t="shared" si="212"/>
        <v>0.31</v>
      </c>
      <c r="K5353" s="103">
        <v>0.59</v>
      </c>
      <c r="L5353" s="104">
        <v>0.2</v>
      </c>
      <c r="M5353" s="105">
        <v>0</v>
      </c>
      <c r="N5353" s="76">
        <f t="shared" si="213"/>
        <v>0.57999999999998186</v>
      </c>
    </row>
    <row r="5354" spans="1:14" x14ac:dyDescent="0.25">
      <c r="A5354" s="100">
        <v>4309</v>
      </c>
      <c r="B5354" s="107">
        <v>37912</v>
      </c>
      <c r="C5354" s="121">
        <v>417.49</v>
      </c>
      <c r="D5354" s="122">
        <v>338.96</v>
      </c>
      <c r="E5354" s="122">
        <f t="shared" si="214"/>
        <v>46.94736842105263</v>
      </c>
      <c r="F5354" s="77">
        <v>0.63</v>
      </c>
      <c r="G5354" s="77">
        <v>0</v>
      </c>
      <c r="H5354" s="77">
        <v>0</v>
      </c>
      <c r="J5354" s="77">
        <f t="shared" si="212"/>
        <v>0.63</v>
      </c>
      <c r="K5354" s="103">
        <v>0.06</v>
      </c>
      <c r="L5354" s="104">
        <v>0.43</v>
      </c>
      <c r="M5354" s="105">
        <v>0</v>
      </c>
      <c r="N5354" s="76">
        <f t="shared" si="213"/>
        <v>-5.9999999999997722E-2</v>
      </c>
    </row>
    <row r="5355" spans="1:14" x14ac:dyDescent="0.25">
      <c r="A5355" s="100">
        <v>4310</v>
      </c>
      <c r="B5355" s="107">
        <v>37913</v>
      </c>
      <c r="C5355" s="100">
        <v>417.44</v>
      </c>
      <c r="D5355" s="128">
        <v>338.27</v>
      </c>
      <c r="E5355" s="122">
        <f t="shared" si="214"/>
        <v>46.85180055401662</v>
      </c>
      <c r="F5355" s="77">
        <v>0.25</v>
      </c>
      <c r="G5355" s="77">
        <v>0</v>
      </c>
      <c r="H5355" s="77">
        <v>0</v>
      </c>
      <c r="J5355" s="77">
        <f t="shared" si="212"/>
        <v>0.25</v>
      </c>
      <c r="K5355" s="103">
        <v>0.11</v>
      </c>
      <c r="L5355" s="104">
        <v>0.18</v>
      </c>
      <c r="M5355" s="105">
        <v>0</v>
      </c>
      <c r="N5355" s="76">
        <f t="shared" si="213"/>
        <v>0.11000000000001364</v>
      </c>
    </row>
    <row r="5356" spans="1:14" x14ac:dyDescent="0.25">
      <c r="A5356" s="100">
        <v>4311</v>
      </c>
      <c r="B5356" s="107">
        <v>37914</v>
      </c>
      <c r="C5356" s="100">
        <v>417.43</v>
      </c>
      <c r="D5356" s="128">
        <v>338.13</v>
      </c>
      <c r="E5356" s="122">
        <f t="shared" si="214"/>
        <v>46.832409972299168</v>
      </c>
      <c r="F5356" s="77">
        <v>0.38</v>
      </c>
      <c r="G5356" s="77">
        <v>0</v>
      </c>
      <c r="H5356" s="77">
        <v>0</v>
      </c>
      <c r="J5356" s="77">
        <f t="shared" si="212"/>
        <v>0.38</v>
      </c>
      <c r="K5356" s="103">
        <v>0.1</v>
      </c>
      <c r="L5356" s="104">
        <v>0.2</v>
      </c>
      <c r="M5356" s="105">
        <v>0</v>
      </c>
      <c r="N5356" s="76">
        <f t="shared" si="213"/>
        <v>0.11000000000001819</v>
      </c>
    </row>
    <row r="5357" spans="1:14" x14ac:dyDescent="0.25">
      <c r="A5357" s="100">
        <v>4312</v>
      </c>
      <c r="B5357" s="107">
        <v>37915</v>
      </c>
      <c r="C5357" s="100">
        <v>417.41</v>
      </c>
      <c r="D5357" s="128">
        <v>337.86</v>
      </c>
      <c r="E5357" s="122">
        <f t="shared" si="214"/>
        <v>46.795013850415515</v>
      </c>
      <c r="F5357" s="77">
        <v>0.4</v>
      </c>
      <c r="G5357" s="77">
        <v>0</v>
      </c>
      <c r="H5357" s="77">
        <v>0</v>
      </c>
      <c r="J5357" s="77">
        <f t="shared" si="212"/>
        <v>0.4</v>
      </c>
      <c r="K5357" s="103">
        <v>0.12</v>
      </c>
      <c r="L5357" s="104">
        <v>0.2</v>
      </c>
      <c r="M5357" s="105">
        <v>0</v>
      </c>
      <c r="N5357" s="76">
        <f t="shared" si="213"/>
        <v>0.11999999999997046</v>
      </c>
    </row>
    <row r="5358" spans="1:14" x14ac:dyDescent="0.25">
      <c r="A5358" s="100">
        <v>4313</v>
      </c>
      <c r="B5358" s="107">
        <v>37916</v>
      </c>
      <c r="C5358" s="100">
        <v>417.39</v>
      </c>
      <c r="D5358" s="128">
        <v>337.58</v>
      </c>
      <c r="E5358" s="122">
        <f t="shared" si="214"/>
        <v>46.75623268698061</v>
      </c>
      <c r="F5358" s="77">
        <v>0</v>
      </c>
      <c r="G5358" s="77">
        <v>0</v>
      </c>
      <c r="H5358" s="77">
        <v>0</v>
      </c>
      <c r="J5358" s="77">
        <f t="shared" si="212"/>
        <v>0</v>
      </c>
      <c r="K5358" s="103">
        <v>0</v>
      </c>
      <c r="L5358" s="104">
        <v>0</v>
      </c>
      <c r="M5358" s="105">
        <v>0</v>
      </c>
      <c r="N5358" s="76">
        <f t="shared" si="213"/>
        <v>-1.2400000000000091</v>
      </c>
    </row>
    <row r="5359" spans="1:14" x14ac:dyDescent="0.25">
      <c r="A5359" s="100">
        <v>4314</v>
      </c>
      <c r="B5359" s="107">
        <v>37917</v>
      </c>
      <c r="C5359" s="100">
        <v>417.3</v>
      </c>
      <c r="D5359" s="128">
        <v>336.34</v>
      </c>
      <c r="E5359" s="122">
        <f t="shared" si="214"/>
        <v>46.584487534626035</v>
      </c>
      <c r="F5359" s="77">
        <v>1.33</v>
      </c>
      <c r="G5359" s="77">
        <v>0</v>
      </c>
      <c r="H5359" s="77">
        <v>0</v>
      </c>
      <c r="J5359" s="77">
        <f t="shared" si="212"/>
        <v>1.33</v>
      </c>
      <c r="K5359" s="103">
        <v>0.94</v>
      </c>
      <c r="L5359" s="104">
        <v>0.83</v>
      </c>
      <c r="M5359" s="105">
        <v>0</v>
      </c>
      <c r="N5359" s="76">
        <f t="shared" si="213"/>
        <v>0.90000000000005009</v>
      </c>
    </row>
    <row r="5360" spans="1:14" x14ac:dyDescent="0.25">
      <c r="A5360" s="100">
        <v>4315</v>
      </c>
      <c r="B5360" s="107">
        <v>37918</v>
      </c>
      <c r="C5360" s="100">
        <v>417.27</v>
      </c>
      <c r="D5360" s="128">
        <v>335.91</v>
      </c>
      <c r="E5360" s="122">
        <f t="shared" si="214"/>
        <v>46.524930747922447</v>
      </c>
      <c r="F5360" s="77">
        <v>0.94</v>
      </c>
      <c r="G5360" s="77">
        <v>0</v>
      </c>
      <c r="H5360" s="77">
        <v>0</v>
      </c>
      <c r="J5360" s="77">
        <f t="shared" si="212"/>
        <v>0.94</v>
      </c>
      <c r="K5360" s="103">
        <v>0.65</v>
      </c>
      <c r="L5360" s="104">
        <v>0.68</v>
      </c>
      <c r="M5360" s="105">
        <v>0</v>
      </c>
      <c r="N5360" s="76">
        <f t="shared" si="213"/>
        <v>-1.6500000000000319</v>
      </c>
    </row>
    <row r="5361" spans="1:14" x14ac:dyDescent="0.25">
      <c r="A5361" s="100">
        <v>4316</v>
      </c>
      <c r="B5361" s="107">
        <v>37919</v>
      </c>
      <c r="C5361" s="100">
        <v>417.08</v>
      </c>
      <c r="D5361" s="128">
        <v>333.32</v>
      </c>
      <c r="E5361" s="122">
        <f t="shared" si="214"/>
        <v>46.16620498614958</v>
      </c>
      <c r="F5361" s="77">
        <v>0.02</v>
      </c>
      <c r="G5361" s="77">
        <v>0</v>
      </c>
      <c r="H5361" s="77">
        <v>0</v>
      </c>
      <c r="J5361" s="77">
        <f t="shared" si="212"/>
        <v>0.02</v>
      </c>
      <c r="K5361" s="103">
        <v>0.26</v>
      </c>
      <c r="L5361" s="104">
        <v>0.01</v>
      </c>
      <c r="M5361" s="105">
        <v>0</v>
      </c>
      <c r="N5361" s="76">
        <f t="shared" si="213"/>
        <v>-0.2599999999999727</v>
      </c>
    </row>
    <row r="5362" spans="1:14" x14ac:dyDescent="0.25">
      <c r="A5362" s="100">
        <v>4317</v>
      </c>
      <c r="B5362" s="107">
        <v>37920</v>
      </c>
      <c r="C5362" s="100">
        <v>417.06</v>
      </c>
      <c r="D5362" s="128">
        <v>333.04</v>
      </c>
      <c r="E5362" s="122">
        <f t="shared" si="214"/>
        <v>46.12742382271469</v>
      </c>
      <c r="F5362" s="77">
        <v>0.03</v>
      </c>
      <c r="G5362" s="77">
        <v>0</v>
      </c>
      <c r="H5362" s="77">
        <v>0</v>
      </c>
      <c r="J5362" s="77">
        <f t="shared" si="212"/>
        <v>0.03</v>
      </c>
      <c r="K5362" s="103">
        <v>0.38</v>
      </c>
      <c r="L5362" s="104">
        <v>0.02</v>
      </c>
      <c r="M5362" s="105">
        <v>0</v>
      </c>
      <c r="N5362" s="76">
        <f t="shared" si="213"/>
        <v>-0.39000000000001589</v>
      </c>
    </row>
    <row r="5363" spans="1:14" x14ac:dyDescent="0.25">
      <c r="A5363" s="100">
        <v>4318</v>
      </c>
      <c r="B5363" s="107">
        <v>37921</v>
      </c>
      <c r="C5363" s="100">
        <v>417.03</v>
      </c>
      <c r="D5363" s="128">
        <v>332.62</v>
      </c>
      <c r="E5363" s="122">
        <f t="shared" si="214"/>
        <v>46.069252077562325</v>
      </c>
      <c r="F5363" s="77">
        <v>1.1399999999999999</v>
      </c>
      <c r="G5363" s="77">
        <v>0</v>
      </c>
      <c r="H5363" s="77">
        <v>0</v>
      </c>
      <c r="J5363" s="77">
        <f t="shared" si="212"/>
        <v>1.1399999999999999</v>
      </c>
      <c r="K5363" s="103">
        <v>0.24</v>
      </c>
      <c r="L5363" s="104">
        <v>0.82</v>
      </c>
      <c r="M5363" s="105">
        <v>0</v>
      </c>
      <c r="N5363" s="76">
        <f t="shared" si="213"/>
        <v>-0.20000000000003193</v>
      </c>
    </row>
    <row r="5364" spans="1:14" x14ac:dyDescent="0.25">
      <c r="A5364" s="100">
        <v>4319</v>
      </c>
      <c r="B5364" s="107">
        <v>37922</v>
      </c>
      <c r="C5364" s="100">
        <v>416.93</v>
      </c>
      <c r="D5364" s="128">
        <v>331.28</v>
      </c>
      <c r="E5364" s="122">
        <f t="shared" si="214"/>
        <v>45.883656509695285</v>
      </c>
      <c r="F5364" s="77">
        <v>1.37</v>
      </c>
      <c r="G5364" s="77">
        <v>0</v>
      </c>
      <c r="H5364" s="77">
        <v>0</v>
      </c>
      <c r="J5364" s="77">
        <f t="shared" si="212"/>
        <v>1.37</v>
      </c>
      <c r="K5364" s="103">
        <v>0.87</v>
      </c>
      <c r="L5364" s="104">
        <v>0.97</v>
      </c>
      <c r="M5364" s="105">
        <v>0</v>
      </c>
      <c r="N5364" s="76">
        <f t="shared" si="213"/>
        <v>-0.87999999999999989</v>
      </c>
    </row>
    <row r="5365" spans="1:14" x14ac:dyDescent="0.25">
      <c r="A5365" s="100">
        <v>4320</v>
      </c>
      <c r="B5365" s="107">
        <v>37923</v>
      </c>
      <c r="C5365" s="100">
        <v>416.76</v>
      </c>
      <c r="D5365" s="128">
        <v>329.03</v>
      </c>
      <c r="E5365" s="122">
        <f t="shared" si="214"/>
        <v>45.572022160664815</v>
      </c>
      <c r="F5365" s="77">
        <v>1.85</v>
      </c>
      <c r="G5365" s="77">
        <v>0</v>
      </c>
      <c r="H5365" s="77">
        <v>0</v>
      </c>
      <c r="J5365" s="77">
        <f t="shared" si="212"/>
        <v>1.85</v>
      </c>
      <c r="K5365" s="103">
        <v>1.21</v>
      </c>
      <c r="L5365" s="104">
        <v>1.3</v>
      </c>
      <c r="M5365" s="105">
        <v>3.7</v>
      </c>
      <c r="N5365" s="76">
        <f t="shared" si="213"/>
        <v>-1.1799999999999726</v>
      </c>
    </row>
    <row r="5366" spans="1:14" x14ac:dyDescent="0.25">
      <c r="A5366" s="100">
        <v>4321</v>
      </c>
      <c r="B5366" s="107">
        <v>37924</v>
      </c>
      <c r="C5366" s="100">
        <v>416.53</v>
      </c>
      <c r="D5366" s="122">
        <v>326</v>
      </c>
      <c r="E5366" s="122">
        <f t="shared" si="214"/>
        <v>45.152354570637122</v>
      </c>
      <c r="F5366" s="77">
        <v>1.22</v>
      </c>
      <c r="G5366" s="77">
        <v>0</v>
      </c>
      <c r="H5366" s="77">
        <v>0</v>
      </c>
      <c r="J5366" s="77">
        <f t="shared" si="212"/>
        <v>1.22</v>
      </c>
      <c r="K5366" s="103">
        <v>0.46</v>
      </c>
      <c r="L5366" s="104">
        <v>0.94</v>
      </c>
      <c r="M5366" s="105">
        <v>2.4</v>
      </c>
      <c r="N5366" s="76">
        <f t="shared" si="213"/>
        <v>-0.96999999999999775</v>
      </c>
    </row>
    <row r="5367" spans="1:14" x14ac:dyDescent="0.25">
      <c r="A5367" s="100">
        <v>4322</v>
      </c>
      <c r="B5367" s="107">
        <v>37925</v>
      </c>
      <c r="C5367" s="100">
        <v>416.37</v>
      </c>
      <c r="D5367" s="128">
        <v>323.81</v>
      </c>
      <c r="E5367" s="122">
        <f t="shared" si="214"/>
        <v>44.849030470914123</v>
      </c>
      <c r="F5367" s="77">
        <v>1.46</v>
      </c>
      <c r="G5367" s="77">
        <v>0</v>
      </c>
      <c r="H5367" s="77">
        <v>0</v>
      </c>
      <c r="J5367" s="77">
        <f t="shared" si="212"/>
        <v>1.46</v>
      </c>
      <c r="K5367" s="103">
        <v>0.16</v>
      </c>
      <c r="L5367" s="104">
        <v>1.01</v>
      </c>
      <c r="M5367" s="105">
        <v>0</v>
      </c>
      <c r="N5367" s="76">
        <f t="shared" si="213"/>
        <v>0.1599999999999886</v>
      </c>
    </row>
    <row r="5368" spans="1:14" x14ac:dyDescent="0.25">
      <c r="A5368" s="100">
        <v>4323</v>
      </c>
      <c r="B5368" s="107">
        <v>37926</v>
      </c>
      <c r="C5368" s="100">
        <v>416.27</v>
      </c>
      <c r="D5368" s="128">
        <v>322.51</v>
      </c>
      <c r="E5368" s="122">
        <f t="shared" si="214"/>
        <v>44.668975069252078</v>
      </c>
      <c r="F5368" s="77">
        <v>0.51</v>
      </c>
      <c r="G5368" s="77">
        <v>0</v>
      </c>
      <c r="H5368" s="77">
        <v>0</v>
      </c>
      <c r="J5368" s="77">
        <f t="shared" si="212"/>
        <v>0.51</v>
      </c>
      <c r="K5368" s="103">
        <v>1.1599999999999999</v>
      </c>
      <c r="L5368" s="104">
        <v>0.37</v>
      </c>
      <c r="M5368" s="105">
        <v>37</v>
      </c>
      <c r="N5368" s="76">
        <f t="shared" si="213"/>
        <v>1.1600000000000341</v>
      </c>
    </row>
    <row r="5369" spans="1:14" x14ac:dyDescent="0.25">
      <c r="A5369" s="100">
        <v>4324</v>
      </c>
      <c r="B5369" s="107">
        <v>37927</v>
      </c>
      <c r="C5369" s="100">
        <v>416.32</v>
      </c>
      <c r="D5369" s="128">
        <v>323.16000000000003</v>
      </c>
      <c r="E5369" s="122">
        <f t="shared" si="214"/>
        <v>44.759002770083107</v>
      </c>
      <c r="F5369" s="77">
        <v>1.25</v>
      </c>
      <c r="G5369" s="77">
        <v>0</v>
      </c>
      <c r="H5369" s="77">
        <v>0</v>
      </c>
      <c r="J5369" s="77">
        <f t="shared" si="212"/>
        <v>1.25</v>
      </c>
      <c r="K5369" s="103">
        <v>0.56999999999999995</v>
      </c>
      <c r="L5369" s="104">
        <v>0.98</v>
      </c>
      <c r="M5369" s="105">
        <v>0.6</v>
      </c>
      <c r="N5369" s="76">
        <f t="shared" si="213"/>
        <v>-0.57000000000005002</v>
      </c>
    </row>
    <row r="5370" spans="1:14" x14ac:dyDescent="0.25">
      <c r="A5370" s="100">
        <v>4325</v>
      </c>
      <c r="B5370" s="107">
        <v>37928</v>
      </c>
      <c r="C5370" s="100">
        <v>416.18</v>
      </c>
      <c r="D5370" s="128">
        <v>321.33999999999997</v>
      </c>
      <c r="E5370" s="122">
        <f t="shared" si="214"/>
        <v>44.506925207756233</v>
      </c>
      <c r="F5370" s="77">
        <v>1.71</v>
      </c>
      <c r="G5370" s="77">
        <v>0</v>
      </c>
      <c r="H5370" s="77">
        <v>0</v>
      </c>
      <c r="J5370" s="77">
        <f t="shared" si="212"/>
        <v>1.71</v>
      </c>
      <c r="K5370" s="103">
        <v>0.5</v>
      </c>
      <c r="L5370" s="104">
        <v>1.1599999999999999</v>
      </c>
      <c r="M5370" s="105">
        <v>0.5</v>
      </c>
      <c r="N5370" s="76">
        <f t="shared" si="213"/>
        <v>-0.49999999999997957</v>
      </c>
    </row>
    <row r="5371" spans="1:14" x14ac:dyDescent="0.25">
      <c r="A5371" s="100">
        <v>4326</v>
      </c>
      <c r="B5371" s="107">
        <v>37929</v>
      </c>
      <c r="C5371" s="100">
        <v>416.01</v>
      </c>
      <c r="D5371" s="128">
        <v>319.13</v>
      </c>
      <c r="E5371" s="122">
        <f t="shared" si="214"/>
        <v>44.20083102493075</v>
      </c>
      <c r="F5371" s="77">
        <v>1.45</v>
      </c>
      <c r="G5371" s="77">
        <v>0</v>
      </c>
      <c r="H5371" s="77">
        <v>0</v>
      </c>
      <c r="J5371" s="77">
        <f t="shared" si="212"/>
        <v>1.45</v>
      </c>
      <c r="K5371" s="103">
        <v>0.16</v>
      </c>
      <c r="L5371" s="104">
        <v>1</v>
      </c>
      <c r="M5371" s="105">
        <v>19.2</v>
      </c>
      <c r="N5371" s="76">
        <f t="shared" si="213"/>
        <v>0.15999999999997949</v>
      </c>
    </row>
    <row r="5372" spans="1:14" x14ac:dyDescent="0.25">
      <c r="A5372" s="100">
        <v>4327</v>
      </c>
      <c r="B5372" s="107">
        <v>37930</v>
      </c>
      <c r="C5372" s="100">
        <v>415.91</v>
      </c>
      <c r="D5372" s="128">
        <v>317.83999999999997</v>
      </c>
      <c r="E5372" s="122">
        <f t="shared" si="214"/>
        <v>44.022160664819943</v>
      </c>
      <c r="F5372" s="77">
        <v>0.73</v>
      </c>
      <c r="G5372" s="77">
        <v>0</v>
      </c>
      <c r="H5372" s="77">
        <v>0</v>
      </c>
      <c r="J5372" s="77">
        <f t="shared" si="212"/>
        <v>0.73</v>
      </c>
      <c r="K5372" s="103">
        <v>0.73</v>
      </c>
      <c r="L5372" s="104">
        <v>0.57999999999999996</v>
      </c>
      <c r="M5372" s="105">
        <v>2.1</v>
      </c>
      <c r="N5372" s="76">
        <f t="shared" si="213"/>
        <v>0.73</v>
      </c>
    </row>
    <row r="5373" spans="1:14" x14ac:dyDescent="0.25">
      <c r="A5373" s="100">
        <v>4328</v>
      </c>
      <c r="B5373" s="107">
        <v>37931</v>
      </c>
      <c r="C5373" s="100">
        <v>415.91</v>
      </c>
      <c r="D5373" s="128">
        <v>317.83999999999997</v>
      </c>
      <c r="E5373" s="122">
        <f t="shared" si="214"/>
        <v>44.022160664819943</v>
      </c>
      <c r="F5373" s="77">
        <v>0.81</v>
      </c>
      <c r="G5373" s="77">
        <v>0</v>
      </c>
      <c r="H5373" s="77">
        <v>0</v>
      </c>
      <c r="J5373" s="77">
        <f t="shared" si="212"/>
        <v>0.81</v>
      </c>
      <c r="K5373" s="103">
        <v>0.28999999999999998</v>
      </c>
      <c r="L5373" s="104">
        <v>0.6</v>
      </c>
      <c r="M5373" s="105">
        <v>13.6</v>
      </c>
      <c r="N5373" s="76">
        <f t="shared" si="213"/>
        <v>0.29000000000001824</v>
      </c>
    </row>
    <row r="5374" spans="1:14" x14ac:dyDescent="0.25">
      <c r="A5374" s="100">
        <v>4329</v>
      </c>
      <c r="B5374" s="107">
        <v>37932</v>
      </c>
      <c r="C5374" s="100">
        <v>415.87</v>
      </c>
      <c r="D5374" s="128">
        <v>317.32</v>
      </c>
      <c r="E5374" s="122">
        <f t="shared" si="214"/>
        <v>43.95013850415512</v>
      </c>
      <c r="F5374" s="77">
        <v>1.6</v>
      </c>
      <c r="G5374" s="77">
        <v>0</v>
      </c>
      <c r="H5374" s="77">
        <v>0</v>
      </c>
      <c r="J5374" s="77">
        <f t="shared" si="212"/>
        <v>1.6</v>
      </c>
      <c r="K5374" s="103">
        <v>0.31</v>
      </c>
      <c r="L5374" s="104">
        <v>1</v>
      </c>
      <c r="M5374" s="105">
        <v>3.6</v>
      </c>
      <c r="N5374" s="76">
        <f t="shared" si="213"/>
        <v>0.30999999999997963</v>
      </c>
    </row>
    <row r="5375" spans="1:14" x14ac:dyDescent="0.25">
      <c r="A5375" s="100">
        <v>4330</v>
      </c>
      <c r="B5375" s="107">
        <v>37933</v>
      </c>
      <c r="C5375" s="100">
        <v>415.77</v>
      </c>
      <c r="D5375" s="128">
        <v>316.02999999999997</v>
      </c>
      <c r="E5375" s="122">
        <f t="shared" si="214"/>
        <v>43.77146814404432</v>
      </c>
      <c r="F5375" s="77">
        <v>1.28</v>
      </c>
      <c r="G5375" s="77">
        <v>0</v>
      </c>
      <c r="H5375" s="77">
        <v>0</v>
      </c>
      <c r="J5375" s="77">
        <f t="shared" si="212"/>
        <v>1.28</v>
      </c>
      <c r="K5375" s="103">
        <v>1.02</v>
      </c>
      <c r="L5375" s="104">
        <v>0.94</v>
      </c>
      <c r="M5375" s="105">
        <v>2.2999999999999998</v>
      </c>
      <c r="N5375" s="76">
        <f t="shared" si="213"/>
        <v>1.03</v>
      </c>
    </row>
    <row r="5376" spans="1:14" x14ac:dyDescent="0.25">
      <c r="A5376" s="100">
        <v>4331</v>
      </c>
      <c r="B5376" s="107">
        <v>37934</v>
      </c>
      <c r="C5376" s="100">
        <v>415.75</v>
      </c>
      <c r="D5376" s="128">
        <v>315.77999999999997</v>
      </c>
      <c r="E5376" s="122">
        <f t="shared" si="214"/>
        <v>43.73684210526315</v>
      </c>
      <c r="F5376" s="77">
        <v>1.1000000000000001</v>
      </c>
      <c r="G5376" s="77">
        <v>0</v>
      </c>
      <c r="H5376" s="77">
        <v>0</v>
      </c>
      <c r="J5376" s="77">
        <f t="shared" si="212"/>
        <v>1.1000000000000001</v>
      </c>
      <c r="K5376" s="103">
        <v>7.0000000000000007E-2</v>
      </c>
      <c r="L5376" s="104">
        <v>0.78</v>
      </c>
      <c r="M5376" s="105">
        <v>3.5</v>
      </c>
      <c r="N5376" s="76">
        <f t="shared" si="213"/>
        <v>6.0000000000036469E-2</v>
      </c>
    </row>
    <row r="5377" spans="1:14" x14ac:dyDescent="0.25">
      <c r="A5377" s="100">
        <v>4332</v>
      </c>
      <c r="B5377" s="107">
        <v>37935</v>
      </c>
      <c r="C5377" s="100">
        <v>415.67</v>
      </c>
      <c r="D5377" s="128">
        <v>314.74</v>
      </c>
      <c r="E5377" s="122">
        <f t="shared" si="214"/>
        <v>43.59279778393352</v>
      </c>
      <c r="F5377" s="77">
        <v>1.56</v>
      </c>
      <c r="G5377" s="77">
        <v>0</v>
      </c>
      <c r="H5377" s="77">
        <v>0</v>
      </c>
      <c r="J5377" s="77">
        <f t="shared" si="212"/>
        <v>1.56</v>
      </c>
      <c r="K5377" s="103">
        <v>0.25</v>
      </c>
      <c r="L5377" s="104">
        <v>1</v>
      </c>
      <c r="M5377" s="105">
        <v>0</v>
      </c>
      <c r="N5377" s="76">
        <f t="shared" si="213"/>
        <v>-0.24000000000001132</v>
      </c>
    </row>
    <row r="5378" spans="1:14" x14ac:dyDescent="0.25">
      <c r="A5378" s="100">
        <v>4333</v>
      </c>
      <c r="B5378" s="107">
        <v>37936</v>
      </c>
      <c r="C5378" s="100">
        <v>415.53</v>
      </c>
      <c r="D5378" s="128">
        <v>312.94</v>
      </c>
      <c r="E5378" s="122">
        <f t="shared" si="214"/>
        <v>43.343490304709142</v>
      </c>
      <c r="F5378" s="77">
        <v>1.96</v>
      </c>
      <c r="G5378" s="77">
        <v>0</v>
      </c>
      <c r="H5378" s="77">
        <v>0</v>
      </c>
      <c r="J5378" s="77">
        <f t="shared" si="212"/>
        <v>1.96</v>
      </c>
      <c r="K5378" s="103">
        <v>1.01</v>
      </c>
      <c r="L5378" s="104">
        <v>1.4</v>
      </c>
      <c r="M5378" s="105">
        <v>3.6</v>
      </c>
      <c r="N5378" s="76">
        <f t="shared" si="213"/>
        <v>-1.04</v>
      </c>
    </row>
    <row r="5379" spans="1:14" x14ac:dyDescent="0.25">
      <c r="A5379" s="100">
        <v>4334</v>
      </c>
      <c r="B5379" s="107">
        <v>37937</v>
      </c>
      <c r="C5379" s="121">
        <v>415.3</v>
      </c>
      <c r="D5379" s="128">
        <v>309.94</v>
      </c>
      <c r="E5379" s="122">
        <f t="shared" si="214"/>
        <v>42.927977839335178</v>
      </c>
      <c r="F5379" s="77">
        <v>2.72</v>
      </c>
      <c r="G5379" s="77">
        <v>0</v>
      </c>
      <c r="H5379" s="77">
        <v>0</v>
      </c>
      <c r="J5379" s="77">
        <f t="shared" si="212"/>
        <v>2.72</v>
      </c>
      <c r="K5379" s="103">
        <v>0.08</v>
      </c>
      <c r="L5379" s="104">
        <v>1.72</v>
      </c>
      <c r="M5379" s="105">
        <v>0</v>
      </c>
      <c r="N5379" s="76">
        <f t="shared" si="213"/>
        <v>-1.1199999999999748</v>
      </c>
    </row>
    <row r="5380" spans="1:14" x14ac:dyDescent="0.25">
      <c r="A5380" s="100">
        <v>4335</v>
      </c>
      <c r="B5380" s="107">
        <v>37938</v>
      </c>
      <c r="C5380" s="121">
        <v>415</v>
      </c>
      <c r="D5380" s="122">
        <v>306.10000000000002</v>
      </c>
      <c r="E5380" s="122">
        <f t="shared" si="214"/>
        <v>42.396121883656512</v>
      </c>
      <c r="F5380" s="77">
        <v>2.33</v>
      </c>
      <c r="G5380" s="77">
        <v>0</v>
      </c>
      <c r="H5380" s="77">
        <v>0</v>
      </c>
      <c r="J5380" s="77">
        <f t="shared" si="212"/>
        <v>2.33</v>
      </c>
      <c r="K5380" s="103">
        <v>0.65</v>
      </c>
      <c r="L5380" s="104">
        <v>1.49</v>
      </c>
      <c r="M5380" s="105">
        <v>5</v>
      </c>
      <c r="N5380" s="76">
        <f t="shared" si="213"/>
        <v>-0.65000000000001812</v>
      </c>
    </row>
    <row r="5381" spans="1:14" x14ac:dyDescent="0.25">
      <c r="A5381" s="100">
        <v>4336</v>
      </c>
      <c r="B5381" s="107">
        <v>37939</v>
      </c>
      <c r="C5381" s="100">
        <v>414.76</v>
      </c>
      <c r="D5381" s="128">
        <v>303.12</v>
      </c>
      <c r="E5381" s="122">
        <f t="shared" si="214"/>
        <v>41.983379501385045</v>
      </c>
      <c r="F5381" s="77">
        <v>2.2000000000000002</v>
      </c>
      <c r="G5381" s="77">
        <v>0</v>
      </c>
      <c r="H5381" s="77">
        <v>0</v>
      </c>
      <c r="J5381" s="77">
        <f t="shared" si="212"/>
        <v>2.2000000000000002</v>
      </c>
      <c r="K5381" s="103">
        <v>0.59</v>
      </c>
      <c r="L5381" s="104">
        <v>1.7</v>
      </c>
      <c r="M5381" s="105">
        <v>21.4</v>
      </c>
      <c r="N5381" s="76">
        <f t="shared" si="213"/>
        <v>0.58999999999998654</v>
      </c>
    </row>
    <row r="5382" spans="1:14" x14ac:dyDescent="0.25">
      <c r="A5382" s="100">
        <v>4337</v>
      </c>
      <c r="B5382" s="107">
        <v>37940</v>
      </c>
      <c r="C5382" s="100">
        <v>414.63</v>
      </c>
      <c r="D5382" s="128">
        <v>301.51</v>
      </c>
      <c r="E5382" s="122">
        <f t="shared" si="214"/>
        <v>41.760387811634345</v>
      </c>
      <c r="F5382" s="77">
        <v>1.9</v>
      </c>
      <c r="G5382" s="77">
        <v>0</v>
      </c>
      <c r="H5382" s="77">
        <v>0</v>
      </c>
      <c r="J5382" s="77">
        <f t="shared" si="212"/>
        <v>1.9</v>
      </c>
      <c r="K5382" s="103">
        <v>1.64</v>
      </c>
      <c r="L5382" s="104">
        <v>1.2</v>
      </c>
      <c r="M5382" s="105">
        <v>7.8</v>
      </c>
      <c r="N5382" s="76">
        <f t="shared" si="213"/>
        <v>2.65</v>
      </c>
    </row>
    <row r="5383" spans="1:14" x14ac:dyDescent="0.25">
      <c r="A5383" s="100">
        <v>4338</v>
      </c>
      <c r="B5383" s="107">
        <v>37941</v>
      </c>
      <c r="C5383" s="100">
        <v>414.69</v>
      </c>
      <c r="D5383" s="122">
        <v>302.26</v>
      </c>
      <c r="E5383" s="122">
        <f t="shared" si="214"/>
        <v>41.86426592797784</v>
      </c>
      <c r="F5383" s="77">
        <v>1.22</v>
      </c>
      <c r="G5383" s="77">
        <v>0</v>
      </c>
      <c r="H5383" s="77">
        <v>0</v>
      </c>
      <c r="J5383" s="77">
        <f t="shared" si="212"/>
        <v>1.22</v>
      </c>
      <c r="K5383" s="103">
        <v>1.72</v>
      </c>
      <c r="L5383" s="104">
        <v>0.9</v>
      </c>
      <c r="M5383" s="105">
        <v>11.7</v>
      </c>
      <c r="N5383" s="76">
        <f t="shared" si="213"/>
        <v>1.7100000000000091</v>
      </c>
    </row>
    <row r="5384" spans="1:14" x14ac:dyDescent="0.25">
      <c r="A5384" s="100">
        <v>4339</v>
      </c>
      <c r="B5384" s="107">
        <v>37942</v>
      </c>
      <c r="C5384" s="100">
        <v>414.73</v>
      </c>
      <c r="D5384" s="122">
        <v>302.75</v>
      </c>
      <c r="E5384" s="122">
        <f t="shared" si="214"/>
        <v>41.93213296398892</v>
      </c>
      <c r="F5384" s="77">
        <v>1.28</v>
      </c>
      <c r="G5384" s="77">
        <v>0</v>
      </c>
      <c r="H5384" s="77">
        <v>0</v>
      </c>
      <c r="J5384" s="77">
        <f t="shared" ref="J5384:J5428" si="215">SUM(F5384:H5384)</f>
        <v>1.28</v>
      </c>
      <c r="K5384" s="103">
        <v>0.78</v>
      </c>
      <c r="L5384" s="104">
        <v>0.9</v>
      </c>
      <c r="M5384" s="105">
        <v>0</v>
      </c>
      <c r="N5384" s="76">
        <f t="shared" ref="N5384:N5447" si="216">+D5385-D5384+J5384</f>
        <v>0.78999999999999093</v>
      </c>
    </row>
    <row r="5385" spans="1:14" x14ac:dyDescent="0.25">
      <c r="A5385" s="100">
        <v>4340</v>
      </c>
      <c r="B5385" s="107">
        <v>37943</v>
      </c>
      <c r="C5385" s="100">
        <v>414.69</v>
      </c>
      <c r="D5385" s="122">
        <v>302.26</v>
      </c>
      <c r="E5385" s="122">
        <f t="shared" ref="E5385:E5425" si="217">(D5385/722)*100</f>
        <v>41.86426592797784</v>
      </c>
      <c r="F5385" s="77">
        <v>1.33</v>
      </c>
      <c r="G5385" s="77">
        <v>0</v>
      </c>
      <c r="H5385" s="77">
        <v>0</v>
      </c>
      <c r="J5385" s="77">
        <f t="shared" si="215"/>
        <v>1.33</v>
      </c>
      <c r="K5385" s="103">
        <v>0.59</v>
      </c>
      <c r="L5385" s="104">
        <v>0.9</v>
      </c>
      <c r="M5385" s="105">
        <v>0</v>
      </c>
      <c r="N5385" s="76">
        <f t="shared" si="216"/>
        <v>0.58000000000000007</v>
      </c>
    </row>
    <row r="5386" spans="1:14" x14ac:dyDescent="0.25">
      <c r="A5386" s="100">
        <v>4341</v>
      </c>
      <c r="B5386" s="107">
        <v>37944</v>
      </c>
      <c r="C5386" s="100">
        <v>414.63</v>
      </c>
      <c r="D5386" s="122">
        <v>301.51</v>
      </c>
      <c r="E5386" s="122">
        <f t="shared" si="217"/>
        <v>41.760387811634345</v>
      </c>
      <c r="F5386" s="77">
        <v>1.95</v>
      </c>
      <c r="G5386" s="77">
        <v>0</v>
      </c>
      <c r="H5386" s="77">
        <v>0</v>
      </c>
      <c r="J5386" s="77">
        <f t="shared" si="215"/>
        <v>1.95</v>
      </c>
      <c r="K5386" s="103">
        <v>0.86</v>
      </c>
      <c r="L5386" s="104">
        <v>1.27</v>
      </c>
      <c r="M5386" s="105">
        <v>5</v>
      </c>
      <c r="N5386" s="76">
        <f t="shared" si="216"/>
        <v>0.83999999999998631</v>
      </c>
    </row>
    <row r="5387" spans="1:14" x14ac:dyDescent="0.25">
      <c r="A5387" s="100">
        <v>4342</v>
      </c>
      <c r="B5387" s="107">
        <v>37945</v>
      </c>
      <c r="C5387" s="100">
        <v>414.54</v>
      </c>
      <c r="D5387" s="122">
        <v>300.39999999999998</v>
      </c>
      <c r="E5387" s="122">
        <f t="shared" si="217"/>
        <v>41.606648199445978</v>
      </c>
      <c r="F5387" s="77">
        <v>2.5099999999999998</v>
      </c>
      <c r="G5387" s="77">
        <v>0</v>
      </c>
      <c r="H5387" s="77">
        <v>0</v>
      </c>
      <c r="J5387" s="77">
        <f t="shared" si="215"/>
        <v>2.5099999999999998</v>
      </c>
      <c r="K5387" s="103">
        <v>1.1499999999999999</v>
      </c>
      <c r="L5387" s="104">
        <v>1.6</v>
      </c>
      <c r="M5387" s="105">
        <v>11.7</v>
      </c>
      <c r="N5387" s="76">
        <f t="shared" si="216"/>
        <v>1.1399999999999952</v>
      </c>
    </row>
    <row r="5388" spans="1:14" x14ac:dyDescent="0.25">
      <c r="A5388" s="100">
        <v>4343</v>
      </c>
      <c r="B5388" s="107">
        <v>37946</v>
      </c>
      <c r="C5388" s="100">
        <v>414.43</v>
      </c>
      <c r="D5388" s="128">
        <v>299.02999999999997</v>
      </c>
      <c r="E5388" s="122">
        <f t="shared" si="217"/>
        <v>41.416897506925203</v>
      </c>
      <c r="F5388" s="77">
        <v>2.5099999999999998</v>
      </c>
      <c r="G5388" s="77">
        <v>0</v>
      </c>
      <c r="H5388" s="77">
        <v>0</v>
      </c>
      <c r="J5388" s="77">
        <f t="shared" si="215"/>
        <v>2.5099999999999998</v>
      </c>
      <c r="K5388" s="103">
        <v>1.27</v>
      </c>
      <c r="L5388" s="104">
        <v>1.65</v>
      </c>
      <c r="M5388" s="105">
        <v>0</v>
      </c>
      <c r="N5388" s="76">
        <f t="shared" si="216"/>
        <v>1.2700000000000475</v>
      </c>
    </row>
    <row r="5389" spans="1:14" x14ac:dyDescent="0.25">
      <c r="A5389" s="100">
        <v>4344</v>
      </c>
      <c r="B5389" s="107">
        <v>37947</v>
      </c>
      <c r="C5389" s="100">
        <v>414.33</v>
      </c>
      <c r="D5389" s="128">
        <v>297.79000000000002</v>
      </c>
      <c r="E5389" s="122">
        <f t="shared" si="217"/>
        <v>41.245152354570642</v>
      </c>
      <c r="F5389" s="77">
        <v>2.74</v>
      </c>
      <c r="G5389" s="77">
        <v>0</v>
      </c>
      <c r="H5389" s="77">
        <v>0</v>
      </c>
      <c r="J5389" s="77">
        <f t="shared" si="215"/>
        <v>2.74</v>
      </c>
      <c r="K5389" s="103">
        <v>0.63</v>
      </c>
      <c r="L5389" s="104">
        <v>1.58</v>
      </c>
      <c r="M5389" s="105">
        <v>23.1</v>
      </c>
      <c r="N5389" s="76">
        <f t="shared" si="216"/>
        <v>0.62999999999998657</v>
      </c>
    </row>
    <row r="5390" spans="1:14" x14ac:dyDescent="0.25">
      <c r="A5390" s="100">
        <v>4345</v>
      </c>
      <c r="B5390" s="107">
        <v>37948</v>
      </c>
      <c r="C5390" s="100">
        <v>414.16</v>
      </c>
      <c r="D5390" s="128">
        <v>295.68</v>
      </c>
      <c r="E5390" s="122">
        <f t="shared" si="217"/>
        <v>40.952908587257618</v>
      </c>
      <c r="F5390" s="77">
        <v>1.29</v>
      </c>
      <c r="G5390" s="77">
        <v>0</v>
      </c>
      <c r="H5390" s="77">
        <v>0</v>
      </c>
      <c r="J5390" s="77">
        <f t="shared" si="215"/>
        <v>1.29</v>
      </c>
      <c r="K5390" s="103">
        <v>4.3899999999999997</v>
      </c>
      <c r="L5390" s="104">
        <v>0.97</v>
      </c>
      <c r="M5390" s="105">
        <v>6.5</v>
      </c>
      <c r="N5390" s="76">
        <f t="shared" si="216"/>
        <v>4.3899999999999659</v>
      </c>
    </row>
    <row r="5391" spans="1:14" x14ac:dyDescent="0.25">
      <c r="A5391" s="100">
        <v>4346</v>
      </c>
      <c r="B5391" s="107">
        <v>37949</v>
      </c>
      <c r="C5391" s="100">
        <v>414.41</v>
      </c>
      <c r="D5391" s="128">
        <v>298.77999999999997</v>
      </c>
      <c r="E5391" s="122">
        <f t="shared" si="217"/>
        <v>41.38227146814404</v>
      </c>
      <c r="F5391" s="77">
        <v>1.8</v>
      </c>
      <c r="G5391" s="77">
        <v>0</v>
      </c>
      <c r="H5391" s="77">
        <v>0</v>
      </c>
      <c r="J5391" s="77">
        <f t="shared" si="215"/>
        <v>1.8</v>
      </c>
      <c r="K5391" s="103">
        <v>0.56000000000000005</v>
      </c>
      <c r="L5391" s="104">
        <v>1.2</v>
      </c>
      <c r="M5391" s="105">
        <v>0</v>
      </c>
      <c r="N5391" s="76">
        <f t="shared" si="216"/>
        <v>0.56000000000004779</v>
      </c>
    </row>
    <row r="5392" spans="1:14" x14ac:dyDescent="0.25">
      <c r="A5392" s="100">
        <v>4347</v>
      </c>
      <c r="B5392" s="107">
        <v>37950</v>
      </c>
      <c r="C5392" s="100">
        <v>414.31</v>
      </c>
      <c r="D5392" s="128">
        <v>297.54000000000002</v>
      </c>
      <c r="E5392" s="122">
        <f t="shared" si="217"/>
        <v>41.210526315789473</v>
      </c>
      <c r="F5392" s="77">
        <v>1.7889999999999999</v>
      </c>
      <c r="G5392" s="77">
        <v>0</v>
      </c>
      <c r="H5392" s="77">
        <v>0</v>
      </c>
      <c r="J5392" s="77">
        <f t="shared" si="215"/>
        <v>1.7889999999999999</v>
      </c>
      <c r="K5392" s="103">
        <v>1.07</v>
      </c>
      <c r="L5392" s="104">
        <v>1.19</v>
      </c>
      <c r="M5392" s="105">
        <v>0</v>
      </c>
      <c r="N5392" s="76">
        <f t="shared" si="216"/>
        <v>1.0489999999999908</v>
      </c>
    </row>
    <row r="5393" spans="1:14" x14ac:dyDescent="0.25">
      <c r="A5393" s="100">
        <v>4348</v>
      </c>
      <c r="B5393" s="107">
        <v>37951</v>
      </c>
      <c r="C5393" s="100">
        <v>414.25</v>
      </c>
      <c r="D5393" s="122">
        <v>296.8</v>
      </c>
      <c r="E5393" s="122">
        <f t="shared" si="217"/>
        <v>41.10803324099723</v>
      </c>
      <c r="F5393" s="77">
        <v>1.83</v>
      </c>
      <c r="G5393" s="77">
        <v>0</v>
      </c>
      <c r="H5393" s="77">
        <v>0</v>
      </c>
      <c r="J5393" s="77">
        <f t="shared" si="215"/>
        <v>1.83</v>
      </c>
      <c r="K5393" s="103">
        <v>0.57999999999999996</v>
      </c>
      <c r="L5393" s="104">
        <v>1.17</v>
      </c>
      <c r="M5393" s="105">
        <v>17</v>
      </c>
      <c r="N5393" s="76">
        <f t="shared" si="216"/>
        <v>0.58000000000000007</v>
      </c>
    </row>
    <row r="5394" spans="1:14" x14ac:dyDescent="0.25">
      <c r="A5394" s="100">
        <v>4349</v>
      </c>
      <c r="B5394" s="107">
        <v>37952</v>
      </c>
      <c r="C5394" s="100">
        <v>414.15</v>
      </c>
      <c r="D5394" s="128">
        <v>295.55</v>
      </c>
      <c r="E5394" s="122">
        <f t="shared" si="217"/>
        <v>40.934903047091417</v>
      </c>
      <c r="F5394" s="77">
        <v>1.24</v>
      </c>
      <c r="G5394" s="77">
        <v>0</v>
      </c>
      <c r="H5394" s="77">
        <v>0</v>
      </c>
      <c r="J5394" s="77">
        <f t="shared" si="215"/>
        <v>1.24</v>
      </c>
      <c r="K5394" s="103">
        <v>1.86</v>
      </c>
      <c r="L5394" s="104">
        <v>0.89</v>
      </c>
      <c r="M5394" s="105">
        <v>21.2</v>
      </c>
      <c r="N5394" s="76">
        <f t="shared" si="216"/>
        <v>1.8699999999999954</v>
      </c>
    </row>
    <row r="5395" spans="1:14" x14ac:dyDescent="0.25">
      <c r="A5395" s="100">
        <v>4350</v>
      </c>
      <c r="B5395" s="107">
        <v>37953</v>
      </c>
      <c r="C5395" s="100">
        <v>414.2</v>
      </c>
      <c r="D5395" s="128">
        <v>296.18</v>
      </c>
      <c r="E5395" s="122">
        <f t="shared" si="217"/>
        <v>41.022160664819943</v>
      </c>
      <c r="F5395" s="77">
        <v>1.2</v>
      </c>
      <c r="G5395" s="77">
        <v>0</v>
      </c>
      <c r="H5395" s="77">
        <v>0</v>
      </c>
      <c r="J5395" s="77">
        <f t="shared" si="215"/>
        <v>1.2</v>
      </c>
      <c r="K5395" s="103">
        <v>3.56</v>
      </c>
      <c r="L5395" s="104">
        <v>0.9</v>
      </c>
      <c r="M5395" s="105">
        <v>5.2</v>
      </c>
      <c r="N5395" s="76">
        <f t="shared" si="216"/>
        <v>3.5600000000000138</v>
      </c>
    </row>
    <row r="5396" spans="1:14" x14ac:dyDescent="0.25">
      <c r="A5396" s="100">
        <v>4351</v>
      </c>
      <c r="B5396" s="107">
        <v>37954</v>
      </c>
      <c r="C5396" s="100">
        <v>414.39</v>
      </c>
      <c r="D5396" s="128">
        <v>298.54000000000002</v>
      </c>
      <c r="E5396" s="122">
        <f t="shared" si="217"/>
        <v>41.34903047091413</v>
      </c>
      <c r="F5396" s="77">
        <v>1.2</v>
      </c>
      <c r="G5396" s="77">
        <v>0</v>
      </c>
      <c r="H5396" s="77">
        <v>0</v>
      </c>
      <c r="J5396" s="77">
        <f t="shared" si="215"/>
        <v>1.2</v>
      </c>
      <c r="K5396" s="103">
        <v>3.68</v>
      </c>
      <c r="L5396" s="104">
        <v>0.94</v>
      </c>
      <c r="M5396" s="105">
        <v>32</v>
      </c>
      <c r="N5396" s="76">
        <f t="shared" si="216"/>
        <v>3.6599999999999797</v>
      </c>
    </row>
    <row r="5397" spans="1:14" x14ac:dyDescent="0.25">
      <c r="A5397" s="100">
        <v>4352</v>
      </c>
      <c r="B5397" s="107">
        <v>37955</v>
      </c>
      <c r="C5397" s="100">
        <v>414.59</v>
      </c>
      <c r="D5397" s="122">
        <v>301</v>
      </c>
      <c r="E5397" s="122">
        <f t="shared" si="217"/>
        <v>41.689750692520775</v>
      </c>
      <c r="F5397" s="77">
        <v>1</v>
      </c>
      <c r="G5397" s="77">
        <v>0</v>
      </c>
      <c r="H5397" s="77">
        <v>0</v>
      </c>
      <c r="J5397" s="77">
        <f t="shared" si="215"/>
        <v>1</v>
      </c>
      <c r="K5397" s="103">
        <v>3.48</v>
      </c>
      <c r="L5397" s="104">
        <v>0.64</v>
      </c>
      <c r="M5397" s="105">
        <v>0</v>
      </c>
      <c r="N5397" s="76">
        <f t="shared" si="216"/>
        <v>3.5</v>
      </c>
    </row>
    <row r="5398" spans="1:14" x14ac:dyDescent="0.25">
      <c r="A5398" s="100">
        <v>4353</v>
      </c>
      <c r="B5398" s="107">
        <v>37956</v>
      </c>
      <c r="C5398" s="100">
        <v>414.79</v>
      </c>
      <c r="D5398" s="122">
        <v>303.5</v>
      </c>
      <c r="E5398" s="122">
        <f t="shared" si="217"/>
        <v>42.036011080332408</v>
      </c>
      <c r="F5398" s="77">
        <v>2.44</v>
      </c>
      <c r="G5398" s="77">
        <v>0</v>
      </c>
      <c r="H5398" s="77">
        <v>0</v>
      </c>
      <c r="J5398" s="77">
        <f t="shared" si="215"/>
        <v>2.44</v>
      </c>
      <c r="K5398" s="103">
        <v>0.46</v>
      </c>
      <c r="L5398" s="104">
        <v>1.57</v>
      </c>
      <c r="M5398" s="105">
        <v>0</v>
      </c>
      <c r="N5398" s="76">
        <f t="shared" si="216"/>
        <v>0.44999999999999085</v>
      </c>
    </row>
    <row r="5399" spans="1:14" x14ac:dyDescent="0.25">
      <c r="A5399" s="100">
        <v>4354</v>
      </c>
      <c r="B5399" s="107">
        <v>37957</v>
      </c>
      <c r="C5399" s="100">
        <v>414.63</v>
      </c>
      <c r="D5399" s="122">
        <v>301.51</v>
      </c>
      <c r="E5399" s="122">
        <f t="shared" si="217"/>
        <v>41.760387811634345</v>
      </c>
      <c r="F5399" s="77">
        <v>5.5209999999999999</v>
      </c>
      <c r="G5399" s="77">
        <v>0</v>
      </c>
      <c r="H5399" s="77">
        <v>0</v>
      </c>
      <c r="J5399" s="77">
        <f t="shared" si="215"/>
        <v>5.5209999999999999</v>
      </c>
      <c r="L5399" s="104"/>
      <c r="M5399" s="105"/>
      <c r="N5399" s="76">
        <f t="shared" si="216"/>
        <v>3.0409999999999817</v>
      </c>
    </row>
    <row r="5400" spans="1:14" x14ac:dyDescent="0.25">
      <c r="A5400" s="100">
        <v>4355</v>
      </c>
      <c r="B5400" s="107">
        <v>37958</v>
      </c>
      <c r="C5400" s="100">
        <v>414.43</v>
      </c>
      <c r="D5400" s="122">
        <v>299.02999999999997</v>
      </c>
      <c r="E5400" s="122">
        <f t="shared" si="217"/>
        <v>41.416897506925203</v>
      </c>
      <c r="F5400" s="77">
        <v>2.677</v>
      </c>
      <c r="G5400" s="77">
        <v>0</v>
      </c>
      <c r="H5400" s="77">
        <v>0</v>
      </c>
      <c r="J5400" s="77">
        <f t="shared" si="215"/>
        <v>2.677</v>
      </c>
      <c r="K5400" s="103">
        <v>0.93</v>
      </c>
      <c r="L5400" s="104">
        <v>1.36</v>
      </c>
      <c r="M5400" s="105">
        <v>0.5</v>
      </c>
      <c r="N5400" s="76">
        <f t="shared" si="216"/>
        <v>0.9470000000000387</v>
      </c>
    </row>
    <row r="5401" spans="1:14" x14ac:dyDescent="0.25">
      <c r="A5401" s="100">
        <v>4356</v>
      </c>
      <c r="B5401" s="107">
        <v>37959</v>
      </c>
      <c r="C5401" s="100">
        <v>414.29</v>
      </c>
      <c r="D5401" s="122">
        <v>297.3</v>
      </c>
      <c r="E5401" s="122">
        <f t="shared" si="217"/>
        <v>41.177285318559562</v>
      </c>
      <c r="F5401" s="77">
        <v>2.34</v>
      </c>
      <c r="G5401" s="77">
        <v>0</v>
      </c>
      <c r="H5401" s="77">
        <v>0</v>
      </c>
      <c r="J5401" s="77">
        <f t="shared" si="215"/>
        <v>2.34</v>
      </c>
      <c r="K5401" s="103">
        <v>1.1000000000000001</v>
      </c>
      <c r="L5401" s="104">
        <v>1.28</v>
      </c>
      <c r="M5401" s="105">
        <v>0</v>
      </c>
      <c r="N5401" s="76">
        <f t="shared" si="216"/>
        <v>1.0999999999999908</v>
      </c>
    </row>
    <row r="5402" spans="1:14" x14ac:dyDescent="0.25">
      <c r="A5402" s="100">
        <v>4357</v>
      </c>
      <c r="B5402" s="107">
        <v>37960</v>
      </c>
      <c r="C5402" s="100">
        <v>414.19</v>
      </c>
      <c r="D5402" s="122">
        <v>296.06</v>
      </c>
      <c r="E5402" s="122">
        <f t="shared" si="217"/>
        <v>41.005540166204987</v>
      </c>
      <c r="F5402" s="77">
        <v>2.58</v>
      </c>
      <c r="G5402" s="77">
        <v>0</v>
      </c>
      <c r="H5402" s="77">
        <v>0</v>
      </c>
      <c r="J5402" s="77">
        <f t="shared" si="215"/>
        <v>2.58</v>
      </c>
      <c r="K5402" s="103">
        <v>0.86</v>
      </c>
      <c r="L5402" s="104">
        <v>1.58</v>
      </c>
      <c r="M5402" s="105">
        <v>0</v>
      </c>
      <c r="N5402" s="76">
        <f t="shared" si="216"/>
        <v>-0.85999999999999766</v>
      </c>
    </row>
    <row r="5403" spans="1:14" x14ac:dyDescent="0.25">
      <c r="A5403" s="100">
        <v>4358</v>
      </c>
      <c r="B5403" s="107">
        <v>37961</v>
      </c>
      <c r="C5403" s="100">
        <v>413.91</v>
      </c>
      <c r="D5403" s="122">
        <v>292.62</v>
      </c>
      <c r="E5403" s="122">
        <f t="shared" si="217"/>
        <v>40.529085872576175</v>
      </c>
      <c r="F5403" s="77">
        <v>0.98</v>
      </c>
      <c r="G5403" s="77">
        <v>0</v>
      </c>
      <c r="H5403" s="77">
        <v>0</v>
      </c>
      <c r="J5403" s="77">
        <f t="shared" si="215"/>
        <v>0.98</v>
      </c>
      <c r="K5403" s="103">
        <v>2.1800000000000002</v>
      </c>
      <c r="L5403" s="104">
        <v>0.72</v>
      </c>
      <c r="M5403" s="105">
        <v>0</v>
      </c>
      <c r="N5403" s="76">
        <f t="shared" si="216"/>
        <v>2.1799999999999886</v>
      </c>
    </row>
    <row r="5404" spans="1:14" x14ac:dyDescent="0.25">
      <c r="A5404" s="100">
        <v>4359</v>
      </c>
      <c r="B5404" s="107">
        <v>37962</v>
      </c>
      <c r="C5404" s="100">
        <v>414.01</v>
      </c>
      <c r="D5404" s="122">
        <v>293.82</v>
      </c>
      <c r="E5404" s="122">
        <f t="shared" si="217"/>
        <v>40.695290858725762</v>
      </c>
      <c r="F5404" s="77">
        <v>1.06</v>
      </c>
      <c r="G5404" s="77">
        <v>0</v>
      </c>
      <c r="H5404" s="77">
        <v>0</v>
      </c>
      <c r="J5404" s="77">
        <f t="shared" si="215"/>
        <v>1.06</v>
      </c>
      <c r="K5404" s="103">
        <v>0.14000000000000001</v>
      </c>
      <c r="L5404" s="104">
        <v>0.78</v>
      </c>
      <c r="M5404" s="105">
        <v>0</v>
      </c>
      <c r="N5404" s="76">
        <f t="shared" si="216"/>
        <v>-0.13999999999998858</v>
      </c>
    </row>
    <row r="5405" spans="1:14" x14ac:dyDescent="0.25">
      <c r="A5405" s="100">
        <v>4360</v>
      </c>
      <c r="B5405" s="107">
        <v>37963</v>
      </c>
      <c r="C5405" s="100">
        <v>413.91</v>
      </c>
      <c r="D5405" s="122">
        <v>292.62</v>
      </c>
      <c r="E5405" s="122">
        <f t="shared" si="217"/>
        <v>40.529085872576175</v>
      </c>
      <c r="F5405" s="77">
        <v>0.46</v>
      </c>
      <c r="G5405" s="77">
        <v>0</v>
      </c>
      <c r="H5405" s="77">
        <v>0</v>
      </c>
      <c r="J5405" s="77">
        <f t="shared" si="215"/>
        <v>0.46</v>
      </c>
      <c r="K5405" s="103">
        <v>0.7</v>
      </c>
      <c r="L5405" s="104">
        <v>0.28999999999999998</v>
      </c>
      <c r="M5405" s="105">
        <v>0</v>
      </c>
      <c r="N5405" s="76">
        <f t="shared" si="216"/>
        <v>0.70000000000000906</v>
      </c>
    </row>
    <row r="5406" spans="1:14" x14ac:dyDescent="0.25">
      <c r="A5406" s="100">
        <v>4361</v>
      </c>
      <c r="B5406" s="107">
        <v>37964</v>
      </c>
      <c r="C5406" s="100">
        <v>413.91</v>
      </c>
      <c r="D5406" s="122">
        <v>292.86</v>
      </c>
      <c r="E5406" s="122">
        <f t="shared" si="217"/>
        <v>40.5623268698061</v>
      </c>
      <c r="F5406" s="77">
        <v>2.38</v>
      </c>
      <c r="G5406" s="77">
        <v>0</v>
      </c>
      <c r="H5406" s="77">
        <v>0</v>
      </c>
      <c r="J5406" s="77">
        <f t="shared" si="215"/>
        <v>2.38</v>
      </c>
      <c r="K5406" s="103">
        <v>0.38</v>
      </c>
      <c r="L5406" s="104">
        <v>1.48</v>
      </c>
      <c r="M5406" s="105">
        <v>0</v>
      </c>
      <c r="N5406" s="76">
        <f t="shared" si="216"/>
        <v>-0.37999999999999101</v>
      </c>
    </row>
    <row r="5407" spans="1:14" x14ac:dyDescent="0.25">
      <c r="A5407" s="100">
        <v>4362</v>
      </c>
      <c r="B5407" s="107">
        <v>37965</v>
      </c>
      <c r="C5407" s="121">
        <v>413.7</v>
      </c>
      <c r="D5407" s="122">
        <v>290.10000000000002</v>
      </c>
      <c r="E5407" s="122">
        <f t="shared" si="217"/>
        <v>40.180055401662052</v>
      </c>
      <c r="F5407" s="77">
        <v>0.76</v>
      </c>
      <c r="G5407" s="77">
        <v>0</v>
      </c>
      <c r="H5407" s="77">
        <v>0</v>
      </c>
      <c r="J5407" s="77">
        <f t="shared" si="215"/>
        <v>0.76</v>
      </c>
      <c r="K5407" s="103">
        <v>0.76</v>
      </c>
      <c r="L5407" s="104">
        <v>0.5</v>
      </c>
      <c r="M5407" s="105">
        <v>0</v>
      </c>
      <c r="N5407" s="76">
        <f t="shared" si="216"/>
        <v>0.76</v>
      </c>
    </row>
    <row r="5408" spans="1:14" x14ac:dyDescent="0.25">
      <c r="A5408" s="100">
        <v>4363</v>
      </c>
      <c r="B5408" s="107">
        <v>37966</v>
      </c>
      <c r="C5408" s="121">
        <v>413.7</v>
      </c>
      <c r="D5408" s="122">
        <v>290.10000000000002</v>
      </c>
      <c r="E5408" s="122">
        <f t="shared" si="217"/>
        <v>40.180055401662052</v>
      </c>
      <c r="F5408" s="77">
        <v>0.4</v>
      </c>
      <c r="G5408" s="77">
        <v>0</v>
      </c>
      <c r="H5408" s="77">
        <v>0</v>
      </c>
      <c r="J5408" s="77">
        <f t="shared" si="215"/>
        <v>0.4</v>
      </c>
      <c r="K5408" s="103">
        <v>0.88</v>
      </c>
      <c r="L5408" s="104">
        <v>0.24</v>
      </c>
      <c r="M5408" s="105">
        <v>0</v>
      </c>
      <c r="N5408" s="76">
        <f t="shared" si="216"/>
        <v>0.87999999999996137</v>
      </c>
    </row>
    <row r="5409" spans="1:14" x14ac:dyDescent="0.25">
      <c r="A5409" s="100">
        <v>4364</v>
      </c>
      <c r="B5409" s="107">
        <v>37967</v>
      </c>
      <c r="C5409" s="100">
        <v>413.74</v>
      </c>
      <c r="D5409" s="122">
        <v>290.58</v>
      </c>
      <c r="E5409" s="122">
        <f t="shared" si="217"/>
        <v>40.246537396121887</v>
      </c>
      <c r="F5409" s="77">
        <v>0.7</v>
      </c>
      <c r="G5409" s="77">
        <v>0</v>
      </c>
      <c r="H5409" s="77">
        <v>0</v>
      </c>
      <c r="J5409" s="77">
        <f t="shared" si="215"/>
        <v>0.7</v>
      </c>
      <c r="K5409" s="103">
        <v>0.22</v>
      </c>
      <c r="L5409" s="104">
        <v>0.42</v>
      </c>
      <c r="M5409" s="105">
        <v>0</v>
      </c>
      <c r="N5409" s="76">
        <f t="shared" si="216"/>
        <v>0.22000000000003861</v>
      </c>
    </row>
    <row r="5410" spans="1:14" x14ac:dyDescent="0.25">
      <c r="A5410" s="100">
        <v>4365</v>
      </c>
      <c r="B5410" s="107">
        <v>37968</v>
      </c>
      <c r="C5410" s="121">
        <v>413.7</v>
      </c>
      <c r="D5410" s="122">
        <v>290.10000000000002</v>
      </c>
      <c r="E5410" s="122">
        <f t="shared" si="217"/>
        <v>40.180055401662052</v>
      </c>
      <c r="F5410" s="77">
        <v>0.66</v>
      </c>
      <c r="G5410" s="77">
        <v>0</v>
      </c>
      <c r="H5410" s="77">
        <v>0</v>
      </c>
      <c r="J5410" s="77">
        <f t="shared" si="215"/>
        <v>0.66</v>
      </c>
      <c r="K5410" s="103">
        <v>0.22</v>
      </c>
      <c r="L5410" s="104">
        <v>0.41</v>
      </c>
      <c r="M5410" s="105">
        <v>0</v>
      </c>
      <c r="N5410" s="76">
        <f t="shared" si="216"/>
        <v>-0.54000000000004544</v>
      </c>
    </row>
    <row r="5411" spans="1:14" x14ac:dyDescent="0.25">
      <c r="A5411" s="100">
        <v>4366</v>
      </c>
      <c r="B5411" s="107">
        <v>37969</v>
      </c>
      <c r="C5411" s="121">
        <v>413.6</v>
      </c>
      <c r="D5411" s="122">
        <v>288.89999999999998</v>
      </c>
      <c r="E5411" s="122">
        <f t="shared" si="217"/>
        <v>40.013850415512465</v>
      </c>
      <c r="F5411" s="77">
        <v>0.38</v>
      </c>
      <c r="G5411" s="77">
        <v>0</v>
      </c>
      <c r="H5411" s="77">
        <v>0</v>
      </c>
      <c r="J5411" s="77">
        <f t="shared" si="215"/>
        <v>0.38</v>
      </c>
      <c r="K5411" s="103">
        <v>0.38</v>
      </c>
      <c r="L5411" s="104">
        <v>0.25</v>
      </c>
      <c r="M5411" s="105">
        <v>0</v>
      </c>
      <c r="N5411" s="76">
        <f t="shared" si="216"/>
        <v>0.38</v>
      </c>
    </row>
    <row r="5412" spans="1:14" x14ac:dyDescent="0.25">
      <c r="A5412" s="100">
        <v>4367</v>
      </c>
      <c r="B5412" s="107">
        <v>37970</v>
      </c>
      <c r="C5412" s="121">
        <v>413.6</v>
      </c>
      <c r="D5412" s="122">
        <v>288.89999999999998</v>
      </c>
      <c r="E5412" s="122">
        <f t="shared" si="217"/>
        <v>40.013850415512465</v>
      </c>
      <c r="F5412" s="77">
        <v>0.44</v>
      </c>
      <c r="G5412" s="77">
        <v>0</v>
      </c>
      <c r="H5412" s="77">
        <v>0</v>
      </c>
      <c r="J5412" s="77">
        <f t="shared" si="215"/>
        <v>0.44</v>
      </c>
      <c r="K5412" s="103">
        <v>0.44</v>
      </c>
      <c r="L5412" s="104">
        <v>0.28000000000000003</v>
      </c>
      <c r="M5412" s="105">
        <v>0</v>
      </c>
      <c r="N5412" s="76">
        <f t="shared" si="216"/>
        <v>0.44</v>
      </c>
    </row>
    <row r="5413" spans="1:14" x14ac:dyDescent="0.25">
      <c r="A5413" s="100">
        <v>4368</v>
      </c>
      <c r="B5413" s="107">
        <v>37971</v>
      </c>
      <c r="C5413" s="100">
        <v>413.6</v>
      </c>
      <c r="D5413" s="122">
        <v>288.89999999999998</v>
      </c>
      <c r="E5413" s="122">
        <f t="shared" si="217"/>
        <v>40.013850415512465</v>
      </c>
      <c r="F5413" s="77">
        <v>0.82</v>
      </c>
      <c r="G5413" s="77">
        <v>0</v>
      </c>
      <c r="H5413" s="77">
        <v>0</v>
      </c>
      <c r="J5413" s="77">
        <f t="shared" si="215"/>
        <v>0.82</v>
      </c>
      <c r="K5413" s="103">
        <v>1.9</v>
      </c>
      <c r="L5413" s="104">
        <v>0.49</v>
      </c>
      <c r="M5413" s="105">
        <v>0</v>
      </c>
      <c r="N5413" s="76">
        <f t="shared" si="216"/>
        <v>1.9000000000000408</v>
      </c>
    </row>
    <row r="5414" spans="1:14" x14ac:dyDescent="0.25">
      <c r="A5414" s="100">
        <v>4369</v>
      </c>
      <c r="B5414" s="107">
        <v>37972</v>
      </c>
      <c r="C5414" s="100">
        <v>413.69</v>
      </c>
      <c r="D5414" s="122">
        <v>289.98</v>
      </c>
      <c r="E5414" s="122">
        <f t="shared" si="217"/>
        <v>40.163434903047097</v>
      </c>
      <c r="F5414" s="77">
        <v>0.47</v>
      </c>
      <c r="G5414" s="77">
        <v>0</v>
      </c>
      <c r="H5414" s="77">
        <v>0</v>
      </c>
      <c r="J5414" s="77">
        <f t="shared" si="215"/>
        <v>0.47</v>
      </c>
      <c r="K5414" s="103">
        <v>0.22</v>
      </c>
      <c r="L5414" s="104">
        <v>0.28999999999999998</v>
      </c>
      <c r="M5414" s="105">
        <v>7.6</v>
      </c>
      <c r="N5414" s="76">
        <f t="shared" si="216"/>
        <v>-1.2100000000000068</v>
      </c>
    </row>
    <row r="5415" spans="1:14" x14ac:dyDescent="0.25">
      <c r="A5415" s="100">
        <v>4370</v>
      </c>
      <c r="B5415" s="107">
        <v>37973</v>
      </c>
      <c r="C5415" s="100">
        <v>413.55</v>
      </c>
      <c r="D5415" s="122">
        <v>288.3</v>
      </c>
      <c r="E5415" s="122">
        <f t="shared" si="217"/>
        <v>39.930747922437675</v>
      </c>
      <c r="F5415" s="77">
        <v>2.48</v>
      </c>
      <c r="G5415" s="77">
        <v>0</v>
      </c>
      <c r="H5415" s="77">
        <v>0</v>
      </c>
      <c r="J5415" s="77">
        <f t="shared" si="215"/>
        <v>2.48</v>
      </c>
      <c r="K5415" s="103">
        <v>0.64</v>
      </c>
      <c r="L5415" s="104">
        <v>1.59</v>
      </c>
      <c r="M5415" s="105">
        <v>0</v>
      </c>
      <c r="N5415" s="76">
        <f t="shared" si="216"/>
        <v>-0.64000000000000457</v>
      </c>
    </row>
    <row r="5416" spans="1:14" x14ac:dyDescent="0.25">
      <c r="A5416" s="100">
        <v>4371</v>
      </c>
      <c r="B5416" s="107">
        <v>37974</v>
      </c>
      <c r="C5416" s="100">
        <v>413.29</v>
      </c>
      <c r="D5416" s="128">
        <v>285.18</v>
      </c>
      <c r="E5416" s="122">
        <f t="shared" si="217"/>
        <v>39.498614958448755</v>
      </c>
      <c r="F5416" s="77">
        <v>1.008</v>
      </c>
      <c r="G5416" s="77">
        <v>0</v>
      </c>
      <c r="H5416" s="77">
        <v>0</v>
      </c>
      <c r="J5416" s="77">
        <f t="shared" si="215"/>
        <v>1.008</v>
      </c>
      <c r="K5416" s="103">
        <v>0.05</v>
      </c>
      <c r="L5416" s="104">
        <v>0.6</v>
      </c>
      <c r="M5416" s="105">
        <v>0</v>
      </c>
      <c r="N5416" s="76">
        <f t="shared" si="216"/>
        <v>4.8000000000020471E-2</v>
      </c>
    </row>
    <row r="5417" spans="1:14" x14ac:dyDescent="0.25">
      <c r="A5417" s="100">
        <v>4372</v>
      </c>
      <c r="B5417" s="107">
        <v>37975</v>
      </c>
      <c r="C5417" s="100">
        <v>413.21</v>
      </c>
      <c r="D5417" s="128">
        <v>284.22000000000003</v>
      </c>
      <c r="E5417" s="122">
        <f t="shared" si="217"/>
        <v>39.365650969529092</v>
      </c>
      <c r="F5417" s="77">
        <v>1.008</v>
      </c>
      <c r="G5417" s="77">
        <v>0</v>
      </c>
      <c r="H5417" s="77">
        <v>0</v>
      </c>
      <c r="J5417" s="77">
        <f t="shared" si="215"/>
        <v>1.008</v>
      </c>
      <c r="K5417" s="103">
        <v>0.28999999999999998</v>
      </c>
      <c r="L5417" s="104">
        <v>0.8</v>
      </c>
      <c r="M5417" s="105">
        <v>0</v>
      </c>
      <c r="N5417" s="76">
        <f t="shared" si="216"/>
        <v>0.28799999999997272</v>
      </c>
    </row>
    <row r="5418" spans="1:14" x14ac:dyDescent="0.25">
      <c r="A5418" s="100">
        <v>4373</v>
      </c>
      <c r="B5418" s="107">
        <v>37976</v>
      </c>
      <c r="C5418" s="100">
        <v>413.15</v>
      </c>
      <c r="D5418" s="122">
        <v>283.5</v>
      </c>
      <c r="E5418" s="122">
        <f t="shared" si="217"/>
        <v>39.26592797783934</v>
      </c>
      <c r="F5418" s="77">
        <v>0.59</v>
      </c>
      <c r="G5418" s="77">
        <v>0</v>
      </c>
      <c r="H5418" s="77">
        <v>0</v>
      </c>
      <c r="J5418" s="77">
        <f t="shared" si="215"/>
        <v>0.59</v>
      </c>
      <c r="K5418" s="103">
        <v>0.59</v>
      </c>
      <c r="L5418" s="104">
        <v>0.36</v>
      </c>
      <c r="M5418" s="105">
        <v>0</v>
      </c>
      <c r="N5418" s="76">
        <f t="shared" si="216"/>
        <v>0.59</v>
      </c>
    </row>
    <row r="5419" spans="1:14" x14ac:dyDescent="0.25">
      <c r="A5419" s="100">
        <v>4374</v>
      </c>
      <c r="B5419" s="107">
        <v>37977</v>
      </c>
      <c r="C5419" s="100">
        <v>413.15</v>
      </c>
      <c r="D5419" s="122">
        <v>283.5</v>
      </c>
      <c r="E5419" s="122">
        <f t="shared" si="217"/>
        <v>39.26592797783934</v>
      </c>
      <c r="F5419" s="77">
        <v>2.75</v>
      </c>
      <c r="G5419" s="77">
        <v>0</v>
      </c>
      <c r="H5419" s="77">
        <v>0</v>
      </c>
      <c r="J5419" s="77">
        <f t="shared" si="215"/>
        <v>2.75</v>
      </c>
      <c r="K5419" s="103">
        <v>2.15</v>
      </c>
      <c r="L5419" s="104">
        <v>1.46</v>
      </c>
      <c r="M5419" s="105">
        <v>0</v>
      </c>
      <c r="N5419" s="76">
        <f t="shared" si="216"/>
        <v>-102.15</v>
      </c>
    </row>
    <row r="5420" spans="1:14" x14ac:dyDescent="0.25">
      <c r="A5420" s="100">
        <v>4375</v>
      </c>
      <c r="B5420" s="107">
        <v>37978</v>
      </c>
      <c r="C5420" s="100">
        <v>412.73</v>
      </c>
      <c r="D5420" s="122">
        <v>178.6</v>
      </c>
      <c r="E5420" s="122">
        <f t="shared" si="217"/>
        <v>24.736842105263158</v>
      </c>
      <c r="F5420" s="77">
        <v>1</v>
      </c>
      <c r="G5420" s="77">
        <v>0</v>
      </c>
      <c r="H5420" s="77">
        <v>0</v>
      </c>
      <c r="J5420" s="77">
        <f t="shared" si="215"/>
        <v>1</v>
      </c>
      <c r="K5420" s="103">
        <v>1</v>
      </c>
      <c r="L5420" s="104">
        <v>0.5</v>
      </c>
      <c r="M5420" s="105">
        <v>0</v>
      </c>
      <c r="N5420" s="76">
        <f t="shared" si="216"/>
        <v>101.00000000000003</v>
      </c>
    </row>
    <row r="5421" spans="1:14" x14ac:dyDescent="0.25">
      <c r="A5421" s="100">
        <v>4376</v>
      </c>
      <c r="B5421" s="107">
        <v>37979</v>
      </c>
      <c r="C5421" s="100">
        <v>412.73</v>
      </c>
      <c r="D5421" s="122">
        <v>278.60000000000002</v>
      </c>
      <c r="E5421" s="122">
        <f t="shared" si="217"/>
        <v>38.58725761772854</v>
      </c>
      <c r="F5421" s="77">
        <v>0.83</v>
      </c>
      <c r="G5421" s="77">
        <v>0</v>
      </c>
      <c r="H5421" s="77">
        <v>0</v>
      </c>
      <c r="J5421" s="77">
        <f t="shared" si="215"/>
        <v>0.83</v>
      </c>
      <c r="K5421" s="103">
        <v>0.2</v>
      </c>
      <c r="L5421" s="104">
        <v>0.47</v>
      </c>
      <c r="M5421" s="105">
        <v>0</v>
      </c>
      <c r="N5421" s="76">
        <f t="shared" si="216"/>
        <v>-0.67</v>
      </c>
    </row>
    <row r="5422" spans="1:14" x14ac:dyDescent="0.25">
      <c r="A5422" s="100">
        <v>4377</v>
      </c>
      <c r="B5422" s="107">
        <v>37980</v>
      </c>
      <c r="C5422" s="100">
        <v>412.6</v>
      </c>
      <c r="D5422" s="122">
        <v>277.10000000000002</v>
      </c>
      <c r="E5422" s="122">
        <f t="shared" si="217"/>
        <v>38.37950138504155</v>
      </c>
      <c r="F5422" s="77">
        <v>0.38</v>
      </c>
      <c r="G5422" s="77">
        <v>0</v>
      </c>
      <c r="H5422" s="77">
        <v>0</v>
      </c>
      <c r="J5422" s="77">
        <f t="shared" si="215"/>
        <v>0.38</v>
      </c>
      <c r="K5422" s="103">
        <v>1.1499999999999999</v>
      </c>
      <c r="L5422" s="104">
        <v>0.23</v>
      </c>
      <c r="M5422" s="105">
        <v>0</v>
      </c>
      <c r="N5422" s="76">
        <f t="shared" si="216"/>
        <v>1.1499999999999817</v>
      </c>
    </row>
    <row r="5423" spans="1:14" x14ac:dyDescent="0.25">
      <c r="A5423" s="100">
        <v>4378</v>
      </c>
      <c r="B5423" s="107">
        <v>37981</v>
      </c>
      <c r="C5423" s="100">
        <v>412.67</v>
      </c>
      <c r="D5423" s="128">
        <v>277.87</v>
      </c>
      <c r="E5423" s="122">
        <f t="shared" si="217"/>
        <v>38.486149584487535</v>
      </c>
      <c r="F5423" s="77">
        <v>0.57999999999999996</v>
      </c>
      <c r="G5423" s="77">
        <v>0</v>
      </c>
      <c r="H5423" s="77">
        <v>0</v>
      </c>
      <c r="J5423" s="77">
        <f t="shared" si="215"/>
        <v>0.57999999999999996</v>
      </c>
      <c r="K5423" s="103">
        <v>-0.59</v>
      </c>
      <c r="L5423" s="104">
        <v>0.2</v>
      </c>
      <c r="M5423" s="105">
        <v>0</v>
      </c>
      <c r="N5423" s="76">
        <f t="shared" si="216"/>
        <v>-0.53000000000001368</v>
      </c>
    </row>
    <row r="5424" spans="1:14" x14ac:dyDescent="0.25">
      <c r="A5424" s="100">
        <v>4379</v>
      </c>
      <c r="B5424" s="107">
        <v>37982</v>
      </c>
      <c r="C5424" s="100">
        <v>412.57</v>
      </c>
      <c r="D5424" s="128">
        <v>276.76</v>
      </c>
      <c r="E5424" s="122">
        <f t="shared" si="217"/>
        <v>38.332409972299168</v>
      </c>
      <c r="F5424" s="77">
        <v>0.4</v>
      </c>
      <c r="G5424" s="77">
        <v>0</v>
      </c>
      <c r="H5424" s="77">
        <v>0</v>
      </c>
      <c r="J5424" s="77">
        <f t="shared" si="215"/>
        <v>0.4</v>
      </c>
      <c r="K5424" s="103">
        <v>-0.28999999999999998</v>
      </c>
      <c r="L5424" s="104">
        <v>0.3</v>
      </c>
      <c r="M5424" s="105">
        <v>4.5</v>
      </c>
      <c r="N5424" s="76">
        <f t="shared" si="216"/>
        <v>-0.2899999999999977</v>
      </c>
    </row>
    <row r="5425" spans="1:14" x14ac:dyDescent="0.25">
      <c r="A5425" s="100">
        <v>4380</v>
      </c>
      <c r="B5425" s="107">
        <v>37983</v>
      </c>
      <c r="C5425" s="100">
        <v>412.51</v>
      </c>
      <c r="D5425" s="128">
        <v>276.07</v>
      </c>
      <c r="E5425" s="122">
        <f t="shared" si="217"/>
        <v>38.236842105263158</v>
      </c>
      <c r="F5425" s="77">
        <v>0.7</v>
      </c>
      <c r="G5425" s="77">
        <v>0</v>
      </c>
      <c r="H5425" s="77">
        <v>0</v>
      </c>
      <c r="J5425" s="77">
        <f t="shared" si="215"/>
        <v>0.7</v>
      </c>
      <c r="K5425" s="103">
        <v>1.7</v>
      </c>
      <c r="L5425" s="104">
        <v>0.5</v>
      </c>
      <c r="M5425" s="105">
        <v>1.1000000000000001</v>
      </c>
      <c r="N5425" s="76">
        <f t="shared" si="216"/>
        <v>1.6200000000000159</v>
      </c>
    </row>
    <row r="5426" spans="1:14" x14ac:dyDescent="0.25">
      <c r="A5426" s="100">
        <v>4381</v>
      </c>
      <c r="B5426" s="107">
        <v>37984</v>
      </c>
      <c r="C5426" s="100">
        <v>412.59</v>
      </c>
      <c r="D5426" s="128">
        <v>276.99</v>
      </c>
      <c r="E5426" s="122">
        <f>(D5426/722)*100</f>
        <v>38.36426592797784</v>
      </c>
      <c r="F5426" s="77">
        <v>0.93</v>
      </c>
      <c r="G5426" s="77">
        <v>0</v>
      </c>
      <c r="H5426" s="77">
        <v>0</v>
      </c>
      <c r="J5426" s="77">
        <f t="shared" si="215"/>
        <v>0.93</v>
      </c>
      <c r="K5426" s="103">
        <v>-0.22</v>
      </c>
      <c r="L5426" s="104">
        <v>0.5</v>
      </c>
      <c r="M5426" s="105">
        <v>0</v>
      </c>
      <c r="N5426" s="76">
        <f t="shared" si="216"/>
        <v>-0.22000000000003406</v>
      </c>
    </row>
    <row r="5427" spans="1:14" x14ac:dyDescent="0.25">
      <c r="A5427" s="100">
        <v>4382</v>
      </c>
      <c r="B5427" s="107">
        <v>37985</v>
      </c>
      <c r="C5427" s="100">
        <v>412.49</v>
      </c>
      <c r="D5427" s="128">
        <v>275.83999999999997</v>
      </c>
      <c r="E5427" s="122">
        <f>(D5427/722)*100</f>
        <v>38.204986149584485</v>
      </c>
      <c r="F5427" s="77">
        <v>1.4</v>
      </c>
      <c r="G5427" s="77">
        <v>0</v>
      </c>
      <c r="H5427" s="77">
        <v>0</v>
      </c>
      <c r="J5427" s="77">
        <f t="shared" si="215"/>
        <v>1.4</v>
      </c>
      <c r="K5427" s="103">
        <v>-1.82</v>
      </c>
      <c r="L5427" s="104">
        <v>0.9</v>
      </c>
      <c r="M5427" s="105">
        <v>0</v>
      </c>
      <c r="N5427" s="76">
        <f t="shared" si="216"/>
        <v>-1.8199999999999705</v>
      </c>
    </row>
    <row r="5428" spans="1:14" x14ac:dyDescent="0.25">
      <c r="A5428" s="100">
        <v>4383</v>
      </c>
      <c r="B5428" s="107">
        <v>37986</v>
      </c>
      <c r="C5428" s="100">
        <v>412.21</v>
      </c>
      <c r="D5428" s="128">
        <v>272.62</v>
      </c>
      <c r="E5428" s="122">
        <f>(D5428/722)*100</f>
        <v>37.759002770083107</v>
      </c>
      <c r="F5428" s="77">
        <v>1.5</v>
      </c>
      <c r="G5428" s="77">
        <v>0</v>
      </c>
      <c r="H5428" s="77">
        <v>0</v>
      </c>
      <c r="J5428" s="77">
        <f t="shared" si="215"/>
        <v>1.5</v>
      </c>
      <c r="K5428" s="103">
        <v>0.57999999999999996</v>
      </c>
      <c r="L5428" s="104">
        <v>0.96</v>
      </c>
      <c r="M5428" s="105">
        <v>0</v>
      </c>
      <c r="N5428" s="76">
        <f t="shared" si="216"/>
        <v>-271.12</v>
      </c>
    </row>
    <row r="5429" spans="1:14" x14ac:dyDescent="0.25">
      <c r="B5429" s="99" t="s">
        <v>73</v>
      </c>
      <c r="C5429" s="127"/>
      <c r="D5429" s="130"/>
      <c r="E5429" s="125"/>
      <c r="F5429" s="117">
        <f>SUM(F5064:F5428)</f>
        <v>953.90700000000049</v>
      </c>
      <c r="G5429" s="117">
        <f t="shared" ref="G5429:M5429" si="218">SUM(G5064:G5428)</f>
        <v>0</v>
      </c>
      <c r="H5429" s="117">
        <f t="shared" si="218"/>
        <v>0</v>
      </c>
      <c r="I5429" s="117"/>
      <c r="J5429" s="117">
        <f t="shared" si="218"/>
        <v>953.90700000000049</v>
      </c>
      <c r="K5429" s="118">
        <f t="shared" si="218"/>
        <v>956.6500000000002</v>
      </c>
      <c r="L5429" s="119">
        <f t="shared" si="218"/>
        <v>498.13999999999982</v>
      </c>
      <c r="M5429" s="120">
        <f t="shared" si="218"/>
        <v>1074.9400000000003</v>
      </c>
      <c r="N5429" s="76">
        <f t="shared" si="216"/>
        <v>1225.6070000000004</v>
      </c>
    </row>
    <row r="5430" spans="1:14" x14ac:dyDescent="0.25">
      <c r="A5430" s="100">
        <v>4384</v>
      </c>
      <c r="B5430" s="133">
        <v>37987</v>
      </c>
      <c r="C5430" s="134">
        <v>412.13</v>
      </c>
      <c r="D5430" s="135">
        <v>271.7</v>
      </c>
      <c r="E5430" s="135">
        <f>D5430*100/722</f>
        <v>37.631578947368418</v>
      </c>
      <c r="F5430" s="136">
        <v>0.74</v>
      </c>
      <c r="G5430" s="136">
        <v>0</v>
      </c>
      <c r="H5430" s="136">
        <v>0</v>
      </c>
      <c r="I5430" s="136"/>
      <c r="J5430" s="77">
        <f t="shared" ref="J5430:J5493" si="219">SUM(F5430:H5430)</f>
        <v>0.74</v>
      </c>
      <c r="K5430" s="137">
        <v>0.41</v>
      </c>
      <c r="L5430" s="138">
        <v>0.49</v>
      </c>
      <c r="M5430" s="139">
        <v>0.5</v>
      </c>
      <c r="N5430" s="76">
        <f t="shared" si="216"/>
        <v>-0.43000000000001593</v>
      </c>
    </row>
    <row r="5431" spans="1:14" x14ac:dyDescent="0.25">
      <c r="A5431" s="100">
        <v>4385</v>
      </c>
      <c r="B5431" s="140">
        <v>37988</v>
      </c>
      <c r="C5431" s="134">
        <v>412.03</v>
      </c>
      <c r="D5431" s="135">
        <v>270.52999999999997</v>
      </c>
      <c r="E5431" s="135">
        <f t="shared" ref="E5431:E5494" si="220">D5431*100/722</f>
        <v>37.469529085872573</v>
      </c>
      <c r="F5431" s="136">
        <v>0.74</v>
      </c>
      <c r="G5431" s="136">
        <v>0</v>
      </c>
      <c r="H5431" s="136">
        <v>0</v>
      </c>
      <c r="I5431" s="136"/>
      <c r="J5431" s="77">
        <f t="shared" si="219"/>
        <v>0.74</v>
      </c>
      <c r="K5431" s="137">
        <v>0.73</v>
      </c>
      <c r="L5431" s="138">
        <v>0.49</v>
      </c>
      <c r="M5431" s="139">
        <v>0</v>
      </c>
      <c r="N5431" s="76">
        <f t="shared" si="216"/>
        <v>-0.70999999999998864</v>
      </c>
    </row>
    <row r="5432" spans="1:14" x14ac:dyDescent="0.25">
      <c r="A5432" s="100">
        <v>4386</v>
      </c>
      <c r="B5432" s="140">
        <v>37989</v>
      </c>
      <c r="C5432" s="134">
        <v>411.9</v>
      </c>
      <c r="D5432" s="135">
        <v>269.08</v>
      </c>
      <c r="E5432" s="135">
        <f t="shared" si="220"/>
        <v>37.26869806094183</v>
      </c>
      <c r="F5432" s="136">
        <v>1.17</v>
      </c>
      <c r="G5432" s="136">
        <v>0</v>
      </c>
      <c r="H5432" s="136">
        <v>0</v>
      </c>
      <c r="I5432" s="136"/>
      <c r="J5432" s="77">
        <f t="shared" si="219"/>
        <v>1.17</v>
      </c>
      <c r="K5432" s="137">
        <v>0.16</v>
      </c>
      <c r="L5432" s="138">
        <v>0.79</v>
      </c>
      <c r="M5432" s="139">
        <v>0</v>
      </c>
      <c r="N5432" s="76">
        <f t="shared" si="216"/>
        <v>0.16000000000000902</v>
      </c>
    </row>
    <row r="5433" spans="1:14" x14ac:dyDescent="0.25">
      <c r="A5433" s="100">
        <v>4387</v>
      </c>
      <c r="B5433" s="140">
        <v>37990</v>
      </c>
      <c r="C5433" s="134">
        <v>411.81</v>
      </c>
      <c r="D5433" s="135">
        <v>268.07</v>
      </c>
      <c r="E5433" s="135">
        <f t="shared" si="220"/>
        <v>37.128808864265928</v>
      </c>
      <c r="F5433" s="136">
        <v>0.27</v>
      </c>
      <c r="G5433" s="136">
        <v>0</v>
      </c>
      <c r="H5433" s="136">
        <v>0</v>
      </c>
      <c r="I5433" s="136"/>
      <c r="J5433" s="77">
        <f t="shared" si="219"/>
        <v>0.27</v>
      </c>
      <c r="K5433" s="137">
        <v>0.27</v>
      </c>
      <c r="L5433" s="138">
        <v>0.17</v>
      </c>
      <c r="M5433" s="139">
        <v>0</v>
      </c>
      <c r="N5433" s="76">
        <f t="shared" si="216"/>
        <v>0.27</v>
      </c>
    </row>
    <row r="5434" spans="1:14" x14ac:dyDescent="0.25">
      <c r="A5434" s="100">
        <v>4388</v>
      </c>
      <c r="B5434" s="140">
        <v>37991</v>
      </c>
      <c r="C5434" s="134">
        <v>411.81</v>
      </c>
      <c r="D5434" s="135">
        <v>268.07</v>
      </c>
      <c r="E5434" s="135">
        <f t="shared" si="220"/>
        <v>37.128808864265928</v>
      </c>
      <c r="F5434" s="136">
        <v>0.4</v>
      </c>
      <c r="G5434" s="136">
        <v>0</v>
      </c>
      <c r="H5434" s="136">
        <v>0</v>
      </c>
      <c r="I5434" s="136"/>
      <c r="J5434" s="77">
        <f t="shared" si="219"/>
        <v>0.4</v>
      </c>
      <c r="K5434" s="137">
        <v>0.28999999999999998</v>
      </c>
      <c r="L5434" s="138">
        <v>0.2</v>
      </c>
      <c r="M5434" s="139">
        <v>0</v>
      </c>
      <c r="N5434" s="76">
        <f t="shared" si="216"/>
        <v>0.28999999999998638</v>
      </c>
    </row>
    <row r="5435" spans="1:14" x14ac:dyDescent="0.25">
      <c r="A5435" s="100">
        <v>4389</v>
      </c>
      <c r="B5435" s="140">
        <v>37992</v>
      </c>
      <c r="C5435" s="134">
        <v>411.8</v>
      </c>
      <c r="D5435" s="135">
        <v>267.95999999999998</v>
      </c>
      <c r="E5435" s="135">
        <f t="shared" si="220"/>
        <v>37.11357340720221</v>
      </c>
      <c r="F5435" s="136">
        <v>0.56000000000000005</v>
      </c>
      <c r="G5435" s="136">
        <v>0</v>
      </c>
      <c r="H5435" s="136">
        <v>0</v>
      </c>
      <c r="I5435" s="136"/>
      <c r="J5435" s="77">
        <f t="shared" si="219"/>
        <v>0.56000000000000005</v>
      </c>
      <c r="K5435" s="137">
        <v>0.23</v>
      </c>
      <c r="L5435" s="138">
        <v>0.34</v>
      </c>
      <c r="M5435" s="139">
        <v>0</v>
      </c>
      <c r="N5435" s="76">
        <f t="shared" si="216"/>
        <v>0.1700000000000137</v>
      </c>
    </row>
    <row r="5436" spans="1:14" x14ac:dyDescent="0.25">
      <c r="A5436" s="100">
        <v>4390</v>
      </c>
      <c r="B5436" s="140">
        <v>37993</v>
      </c>
      <c r="C5436" s="134">
        <v>411.77</v>
      </c>
      <c r="D5436" s="135">
        <v>267.57</v>
      </c>
      <c r="E5436" s="135">
        <f t="shared" si="220"/>
        <v>37.059556786703602</v>
      </c>
      <c r="F5436" s="136">
        <v>0.34</v>
      </c>
      <c r="G5436" s="136">
        <v>0</v>
      </c>
      <c r="H5436" s="136">
        <v>0</v>
      </c>
      <c r="I5436" s="136"/>
      <c r="J5436" s="77">
        <f t="shared" si="219"/>
        <v>0.34</v>
      </c>
      <c r="K5436" s="137">
        <v>0.34</v>
      </c>
      <c r="L5436" s="138">
        <v>0.21</v>
      </c>
      <c r="M5436" s="139">
        <v>4</v>
      </c>
      <c r="N5436" s="76">
        <f t="shared" si="216"/>
        <v>0.34</v>
      </c>
    </row>
    <row r="5437" spans="1:14" x14ac:dyDescent="0.25">
      <c r="A5437" s="100">
        <v>4391</v>
      </c>
      <c r="B5437" s="140">
        <v>37994</v>
      </c>
      <c r="C5437" s="134">
        <v>411.77</v>
      </c>
      <c r="D5437" s="135">
        <v>267.57</v>
      </c>
      <c r="E5437" s="135">
        <f t="shared" si="220"/>
        <v>37.059556786703602</v>
      </c>
      <c r="F5437" s="136">
        <v>0.68</v>
      </c>
      <c r="G5437" s="136">
        <v>0</v>
      </c>
      <c r="H5437" s="136">
        <v>0</v>
      </c>
      <c r="I5437" s="136"/>
      <c r="J5437" s="77">
        <f t="shared" si="219"/>
        <v>0.68</v>
      </c>
      <c r="K5437" s="137">
        <v>-1.1100000000000001</v>
      </c>
      <c r="L5437" s="138">
        <v>0.44</v>
      </c>
      <c r="M5437" s="139">
        <v>3.7</v>
      </c>
      <c r="N5437" s="76">
        <f t="shared" si="216"/>
        <v>-1.0799999999999907</v>
      </c>
    </row>
    <row r="5438" spans="1:14" x14ac:dyDescent="0.25">
      <c r="A5438" s="100">
        <v>4392</v>
      </c>
      <c r="B5438" s="140">
        <v>37995</v>
      </c>
      <c r="C5438" s="134">
        <v>411.61</v>
      </c>
      <c r="D5438" s="135">
        <v>265.81</v>
      </c>
      <c r="E5438" s="135">
        <f t="shared" si="220"/>
        <v>36.815789473684212</v>
      </c>
      <c r="F5438" s="136">
        <v>1.57</v>
      </c>
      <c r="G5438" s="136">
        <v>0</v>
      </c>
      <c r="H5438" s="136">
        <v>0</v>
      </c>
      <c r="I5438" s="136"/>
      <c r="J5438" s="77">
        <f t="shared" si="219"/>
        <v>1.57</v>
      </c>
      <c r="K5438" s="137">
        <v>1.57</v>
      </c>
      <c r="L5438" s="138">
        <v>1.06</v>
      </c>
      <c r="M5438" s="139">
        <v>17.600000000000001</v>
      </c>
      <c r="N5438" s="76">
        <f t="shared" si="216"/>
        <v>1.57</v>
      </c>
    </row>
    <row r="5439" spans="1:14" x14ac:dyDescent="0.25">
      <c r="A5439" s="100">
        <v>4393</v>
      </c>
      <c r="B5439" s="140">
        <v>37996</v>
      </c>
      <c r="C5439" s="134">
        <v>411.61</v>
      </c>
      <c r="D5439" s="135">
        <v>265.81</v>
      </c>
      <c r="E5439" s="135">
        <f t="shared" si="220"/>
        <v>36.815789473684212</v>
      </c>
      <c r="F5439" s="136">
        <v>0.96</v>
      </c>
      <c r="G5439" s="136">
        <v>0</v>
      </c>
      <c r="H5439" s="136">
        <v>0</v>
      </c>
      <c r="I5439" s="136"/>
      <c r="J5439" s="77">
        <f t="shared" si="219"/>
        <v>0.96</v>
      </c>
      <c r="K5439" s="137">
        <v>5.46</v>
      </c>
      <c r="L5439" s="138">
        <v>0.73</v>
      </c>
      <c r="M5439" s="139">
        <v>5.5</v>
      </c>
      <c r="N5439" s="76">
        <f t="shared" si="216"/>
        <v>5.46</v>
      </c>
    </row>
    <row r="5440" spans="1:14" x14ac:dyDescent="0.25">
      <c r="A5440" s="100">
        <v>4394</v>
      </c>
      <c r="B5440" s="140">
        <v>37997</v>
      </c>
      <c r="C5440" s="134">
        <v>412.01</v>
      </c>
      <c r="D5440" s="135">
        <v>270.31</v>
      </c>
      <c r="E5440" s="135">
        <f t="shared" si="220"/>
        <v>37.439058171745152</v>
      </c>
      <c r="F5440" s="136">
        <v>1.05</v>
      </c>
      <c r="G5440" s="136">
        <v>0</v>
      </c>
      <c r="H5440" s="136">
        <v>0</v>
      </c>
      <c r="I5440" s="136"/>
      <c r="J5440" s="77">
        <f t="shared" si="219"/>
        <v>1.05</v>
      </c>
      <c r="K5440" s="137">
        <v>4.9400000000000004</v>
      </c>
      <c r="L5440" s="138">
        <v>0.76</v>
      </c>
      <c r="M5440" s="139">
        <v>0</v>
      </c>
      <c r="N5440" s="76">
        <f t="shared" si="216"/>
        <v>4.9399999999999862</v>
      </c>
    </row>
    <row r="5441" spans="1:14" x14ac:dyDescent="0.25">
      <c r="A5441" s="100">
        <v>4395</v>
      </c>
      <c r="B5441" s="140">
        <v>37998</v>
      </c>
      <c r="C5441" s="134">
        <v>412.35</v>
      </c>
      <c r="D5441" s="135">
        <v>274.2</v>
      </c>
      <c r="E5441" s="135">
        <f t="shared" si="220"/>
        <v>37.977839335180057</v>
      </c>
      <c r="F5441" s="136">
        <v>1.82</v>
      </c>
      <c r="G5441" s="136">
        <v>0</v>
      </c>
      <c r="H5441" s="136">
        <v>0</v>
      </c>
      <c r="I5441" s="136"/>
      <c r="J5441" s="77">
        <f t="shared" si="219"/>
        <v>1.82</v>
      </c>
      <c r="K5441" s="137">
        <v>0.92</v>
      </c>
      <c r="L5441" s="138">
        <v>1.19</v>
      </c>
      <c r="M5441" s="139">
        <v>0</v>
      </c>
      <c r="N5441" s="76">
        <f t="shared" si="216"/>
        <v>0.9300000000000137</v>
      </c>
    </row>
    <row r="5442" spans="1:14" x14ac:dyDescent="0.25">
      <c r="A5442" s="100">
        <v>4396</v>
      </c>
      <c r="B5442" s="140">
        <v>37999</v>
      </c>
      <c r="C5442" s="134">
        <v>412.27</v>
      </c>
      <c r="D5442" s="135">
        <v>273.31</v>
      </c>
      <c r="E5442" s="135">
        <f t="shared" si="220"/>
        <v>37.85457063711911</v>
      </c>
      <c r="F5442" s="136">
        <v>1.99</v>
      </c>
      <c r="G5442" s="136">
        <v>0</v>
      </c>
      <c r="H5442" s="136">
        <v>0</v>
      </c>
      <c r="I5442" s="136"/>
      <c r="J5442" s="77">
        <f t="shared" si="219"/>
        <v>1.99</v>
      </c>
      <c r="K5442" s="137">
        <v>0.04</v>
      </c>
      <c r="L5442" s="138">
        <v>1.32</v>
      </c>
      <c r="M5442" s="139">
        <v>0</v>
      </c>
      <c r="N5442" s="76">
        <f t="shared" si="216"/>
        <v>3.0000000000020455E-2</v>
      </c>
    </row>
    <row r="5443" spans="1:14" x14ac:dyDescent="0.25">
      <c r="A5443" s="100">
        <v>4397</v>
      </c>
      <c r="B5443" s="140">
        <v>38000</v>
      </c>
      <c r="C5443" s="134">
        <v>412.1</v>
      </c>
      <c r="D5443" s="135">
        <v>271.35000000000002</v>
      </c>
      <c r="E5443" s="135">
        <f t="shared" si="220"/>
        <v>37.583102493074797</v>
      </c>
      <c r="F5443" s="136">
        <v>2.88</v>
      </c>
      <c r="G5443" s="136">
        <v>0</v>
      </c>
      <c r="H5443" s="136">
        <v>0</v>
      </c>
      <c r="I5443" s="136"/>
      <c r="J5443" s="77">
        <f t="shared" si="219"/>
        <v>2.88</v>
      </c>
      <c r="K5443" s="137">
        <v>-0.51</v>
      </c>
      <c r="L5443" s="138">
        <v>1.75</v>
      </c>
      <c r="M5443" s="139">
        <v>0</v>
      </c>
      <c r="N5443" s="76">
        <f t="shared" si="216"/>
        <v>-0.51000000000004331</v>
      </c>
    </row>
    <row r="5444" spans="1:14" x14ac:dyDescent="0.25">
      <c r="A5444" s="100">
        <v>4398</v>
      </c>
      <c r="B5444" s="140">
        <v>38001</v>
      </c>
      <c r="C5444" s="134">
        <v>411.8</v>
      </c>
      <c r="D5444" s="135">
        <v>267.95999999999998</v>
      </c>
      <c r="E5444" s="135">
        <f t="shared" si="220"/>
        <v>37.11357340720221</v>
      </c>
      <c r="F5444" s="136">
        <v>0.6</v>
      </c>
      <c r="G5444" s="136">
        <v>0</v>
      </c>
      <c r="H5444" s="136">
        <v>0</v>
      </c>
      <c r="I5444" s="136"/>
      <c r="J5444" s="77">
        <f t="shared" si="219"/>
        <v>0.6</v>
      </c>
      <c r="K5444" s="137">
        <v>0.6</v>
      </c>
      <c r="L5444" s="138">
        <v>0.35</v>
      </c>
      <c r="M5444" s="139">
        <v>0</v>
      </c>
      <c r="N5444" s="76">
        <f t="shared" si="216"/>
        <v>0.6</v>
      </c>
    </row>
    <row r="5445" spans="1:14" x14ac:dyDescent="0.25">
      <c r="A5445" s="100">
        <v>4399</v>
      </c>
      <c r="B5445" s="140">
        <v>38002</v>
      </c>
      <c r="C5445" s="134">
        <v>411.8</v>
      </c>
      <c r="D5445" s="135">
        <v>267.95999999999998</v>
      </c>
      <c r="E5445" s="135">
        <f t="shared" si="220"/>
        <v>37.11357340720221</v>
      </c>
      <c r="F5445" s="136">
        <v>1.62</v>
      </c>
      <c r="G5445" s="136">
        <v>0</v>
      </c>
      <c r="H5445" s="136">
        <v>0</v>
      </c>
      <c r="I5445" s="136"/>
      <c r="J5445" s="77">
        <f t="shared" si="219"/>
        <v>1.62</v>
      </c>
      <c r="K5445" s="137">
        <v>-0.62</v>
      </c>
      <c r="L5445" s="138">
        <v>1.1100000000000001</v>
      </c>
      <c r="M5445" s="139">
        <v>0</v>
      </c>
      <c r="N5445" s="76">
        <f t="shared" si="216"/>
        <v>-0.61999999999995214</v>
      </c>
    </row>
    <row r="5446" spans="1:14" x14ac:dyDescent="0.25">
      <c r="A5446" s="100">
        <v>4400</v>
      </c>
      <c r="B5446" s="140">
        <v>38003</v>
      </c>
      <c r="C5446" s="134">
        <v>411.6</v>
      </c>
      <c r="D5446" s="135">
        <v>265.72000000000003</v>
      </c>
      <c r="E5446" s="135">
        <f t="shared" si="220"/>
        <v>36.803324099723</v>
      </c>
      <c r="F5446" s="136">
        <v>0.48</v>
      </c>
      <c r="G5446" s="136">
        <v>0</v>
      </c>
      <c r="H5446" s="136">
        <v>0</v>
      </c>
      <c r="I5446" s="136"/>
      <c r="J5446" s="77">
        <f t="shared" si="219"/>
        <v>0.48</v>
      </c>
      <c r="K5446" s="137">
        <v>0.48</v>
      </c>
      <c r="L5446" s="138">
        <v>0.32</v>
      </c>
      <c r="M5446" s="139">
        <v>0</v>
      </c>
      <c r="N5446" s="76">
        <f t="shared" si="216"/>
        <v>0.48</v>
      </c>
    </row>
    <row r="5447" spans="1:14" x14ac:dyDescent="0.25">
      <c r="A5447" s="100">
        <v>4401</v>
      </c>
      <c r="B5447" s="140">
        <v>38004</v>
      </c>
      <c r="C5447" s="134">
        <v>411.6</v>
      </c>
      <c r="D5447" s="135">
        <v>265.72000000000003</v>
      </c>
      <c r="E5447" s="135">
        <f t="shared" si="220"/>
        <v>36.803324099723</v>
      </c>
      <c r="F5447" s="136">
        <v>0.59</v>
      </c>
      <c r="G5447" s="136">
        <v>0</v>
      </c>
      <c r="H5447" s="136">
        <v>0</v>
      </c>
      <c r="I5447" s="136"/>
      <c r="J5447" s="77">
        <f t="shared" si="219"/>
        <v>0.59</v>
      </c>
      <c r="K5447" s="137">
        <v>0.59</v>
      </c>
      <c r="L5447" s="138">
        <v>0.36</v>
      </c>
      <c r="M5447" s="139">
        <v>0</v>
      </c>
      <c r="N5447" s="76">
        <f t="shared" si="216"/>
        <v>0.59</v>
      </c>
    </row>
    <row r="5448" spans="1:14" x14ac:dyDescent="0.25">
      <c r="A5448" s="100">
        <v>4402</v>
      </c>
      <c r="B5448" s="140">
        <v>38005</v>
      </c>
      <c r="C5448" s="134">
        <v>411.6</v>
      </c>
      <c r="D5448" s="135">
        <v>265.72000000000003</v>
      </c>
      <c r="E5448" s="135">
        <f t="shared" si="220"/>
        <v>36.803324099723</v>
      </c>
      <c r="F5448" s="136">
        <v>2.93</v>
      </c>
      <c r="G5448" s="136">
        <v>0</v>
      </c>
      <c r="H5448" s="136">
        <v>0</v>
      </c>
      <c r="I5448" s="136"/>
      <c r="J5448" s="77">
        <f t="shared" si="219"/>
        <v>2.93</v>
      </c>
      <c r="K5448" s="137">
        <v>-1.55</v>
      </c>
      <c r="L5448" s="138">
        <v>1.81</v>
      </c>
      <c r="M5448" s="139">
        <v>0</v>
      </c>
      <c r="N5448" s="76">
        <f t="shared" ref="N5448:N5511" si="221">+D5449-D5448+J5448</f>
        <v>-1.550000000000018</v>
      </c>
    </row>
    <row r="5449" spans="1:14" x14ac:dyDescent="0.25">
      <c r="A5449" s="100">
        <v>4403</v>
      </c>
      <c r="B5449" s="140">
        <v>38006</v>
      </c>
      <c r="C5449" s="134">
        <v>411.2</v>
      </c>
      <c r="D5449" s="135">
        <v>261.24</v>
      </c>
      <c r="E5449" s="135">
        <f t="shared" si="220"/>
        <v>36.182825484764543</v>
      </c>
      <c r="F5449" s="136">
        <v>2.4</v>
      </c>
      <c r="G5449" s="136">
        <v>0</v>
      </c>
      <c r="H5449" s="136">
        <v>0</v>
      </c>
      <c r="I5449" s="136"/>
      <c r="J5449" s="77">
        <f t="shared" si="219"/>
        <v>2.4</v>
      </c>
      <c r="K5449" s="137">
        <v>-0.91</v>
      </c>
      <c r="L5449" s="138">
        <v>1.45</v>
      </c>
      <c r="M5449" s="139">
        <v>0</v>
      </c>
      <c r="N5449" s="76">
        <f t="shared" si="221"/>
        <v>-0.91000000000000236</v>
      </c>
    </row>
    <row r="5450" spans="1:14" x14ac:dyDescent="0.25">
      <c r="A5450" s="100">
        <v>4404</v>
      </c>
      <c r="B5450" s="140">
        <v>38007</v>
      </c>
      <c r="C5450" s="134">
        <v>410.9</v>
      </c>
      <c r="D5450" s="135">
        <v>257.93</v>
      </c>
      <c r="E5450" s="135">
        <f t="shared" si="220"/>
        <v>35.724376731301938</v>
      </c>
      <c r="F5450" s="136">
        <v>3.39</v>
      </c>
      <c r="G5450" s="136">
        <v>0</v>
      </c>
      <c r="H5450" s="136">
        <v>0</v>
      </c>
      <c r="I5450" s="136"/>
      <c r="J5450" s="77">
        <f t="shared" si="219"/>
        <v>3.39</v>
      </c>
      <c r="K5450" s="137">
        <v>-1.96</v>
      </c>
      <c r="L5450" s="138">
        <v>2</v>
      </c>
      <c r="M5450" s="139">
        <v>0</v>
      </c>
      <c r="N5450" s="76">
        <f t="shared" si="221"/>
        <v>-1.9599999999999942</v>
      </c>
    </row>
    <row r="5451" spans="1:14" x14ac:dyDescent="0.25">
      <c r="A5451" s="100">
        <v>4405</v>
      </c>
      <c r="B5451" s="140">
        <v>38008</v>
      </c>
      <c r="C5451" s="134">
        <v>410.4</v>
      </c>
      <c r="D5451" s="135">
        <v>252.58</v>
      </c>
      <c r="E5451" s="135">
        <f t="shared" si="220"/>
        <v>34.983379501385045</v>
      </c>
      <c r="F5451" s="136">
        <v>2.92</v>
      </c>
      <c r="G5451" s="136">
        <v>0</v>
      </c>
      <c r="H5451" s="136">
        <v>0</v>
      </c>
      <c r="I5451" s="136"/>
      <c r="J5451" s="77">
        <f t="shared" si="219"/>
        <v>2.92</v>
      </c>
      <c r="K5451" s="137">
        <v>1.36</v>
      </c>
      <c r="L5451" s="138">
        <v>1.9</v>
      </c>
      <c r="M5451" s="139">
        <v>0</v>
      </c>
      <c r="N5451" s="76">
        <f t="shared" si="221"/>
        <v>-1.3600000000000012</v>
      </c>
    </row>
    <row r="5452" spans="1:14" x14ac:dyDescent="0.25">
      <c r="A5452" s="100">
        <v>4406</v>
      </c>
      <c r="B5452" s="140">
        <v>38009</v>
      </c>
      <c r="C5452" s="134">
        <v>410</v>
      </c>
      <c r="D5452" s="135">
        <v>248.3</v>
      </c>
      <c r="E5452" s="135">
        <f t="shared" si="220"/>
        <v>34.390581717451525</v>
      </c>
      <c r="F5452" s="136">
        <v>4.28</v>
      </c>
      <c r="G5452" s="136">
        <v>0</v>
      </c>
      <c r="H5452" s="136">
        <v>0</v>
      </c>
      <c r="I5452" s="136"/>
      <c r="J5452" s="77">
        <f t="shared" si="219"/>
        <v>4.28</v>
      </c>
      <c r="K5452" s="137">
        <v>1.96</v>
      </c>
      <c r="L5452" s="138">
        <v>2.4300000000000002</v>
      </c>
      <c r="M5452" s="139">
        <v>0</v>
      </c>
      <c r="N5452" s="76">
        <f t="shared" si="221"/>
        <v>-1.9600000000000088</v>
      </c>
    </row>
    <row r="5453" spans="1:14" x14ac:dyDescent="0.25">
      <c r="A5453" s="100">
        <v>4407</v>
      </c>
      <c r="B5453" s="140">
        <v>38010</v>
      </c>
      <c r="C5453" s="134">
        <v>409.4</v>
      </c>
      <c r="D5453" s="135">
        <v>242.06</v>
      </c>
      <c r="E5453" s="135">
        <f t="shared" si="220"/>
        <v>33.526315789473685</v>
      </c>
      <c r="F5453" s="136">
        <v>1.69</v>
      </c>
      <c r="G5453" s="136">
        <v>0</v>
      </c>
      <c r="H5453" s="136">
        <v>0</v>
      </c>
      <c r="I5453" s="136"/>
      <c r="J5453" s="77">
        <f t="shared" si="219"/>
        <v>1.69</v>
      </c>
      <c r="K5453" s="137">
        <v>0.39</v>
      </c>
      <c r="L5453" s="138">
        <v>1.1000000000000001</v>
      </c>
      <c r="M5453" s="139">
        <v>12.2</v>
      </c>
      <c r="N5453" s="76">
        <f t="shared" si="221"/>
        <v>-0.39000000000001256</v>
      </c>
    </row>
    <row r="5454" spans="1:14" x14ac:dyDescent="0.25">
      <c r="A5454" s="100">
        <v>4408</v>
      </c>
      <c r="B5454" s="140">
        <v>38011</v>
      </c>
      <c r="C5454" s="134">
        <v>409.2</v>
      </c>
      <c r="D5454" s="135">
        <v>239.98</v>
      </c>
      <c r="E5454" s="135">
        <f t="shared" si="220"/>
        <v>33.238227146814403</v>
      </c>
      <c r="F5454" s="136">
        <v>0.99</v>
      </c>
      <c r="G5454" s="136">
        <v>0</v>
      </c>
      <c r="H5454" s="136">
        <v>0</v>
      </c>
      <c r="I5454" s="136"/>
      <c r="J5454" s="77">
        <f t="shared" si="219"/>
        <v>0.99</v>
      </c>
      <c r="K5454" s="137">
        <v>0.05</v>
      </c>
      <c r="L5454" s="138">
        <v>0.63</v>
      </c>
      <c r="M5454" s="139">
        <v>0</v>
      </c>
      <c r="N5454" s="76">
        <f t="shared" si="221"/>
        <v>-4.9999999999992051E-2</v>
      </c>
    </row>
    <row r="5455" spans="1:14" x14ac:dyDescent="0.25">
      <c r="A5455" s="100">
        <v>4409</v>
      </c>
      <c r="B5455" s="140">
        <v>38012</v>
      </c>
      <c r="C5455" s="134">
        <v>409.1</v>
      </c>
      <c r="D5455" s="135">
        <v>238.94</v>
      </c>
      <c r="E5455" s="135">
        <f t="shared" si="220"/>
        <v>33.094182825484765</v>
      </c>
      <c r="F5455" s="136">
        <v>1.92</v>
      </c>
      <c r="G5455" s="136">
        <v>0</v>
      </c>
      <c r="H5455" s="136">
        <v>0</v>
      </c>
      <c r="I5455" s="136"/>
      <c r="J5455" s="77">
        <f t="shared" si="219"/>
        <v>1.92</v>
      </c>
      <c r="K5455" s="137">
        <v>0.12</v>
      </c>
      <c r="L5455" s="138">
        <v>1.2</v>
      </c>
      <c r="M5455" s="139">
        <v>11.6</v>
      </c>
      <c r="N5455" s="76">
        <f t="shared" si="221"/>
        <v>-0.11999999999999211</v>
      </c>
    </row>
    <row r="5456" spans="1:14" x14ac:dyDescent="0.25">
      <c r="A5456" s="100">
        <v>4410</v>
      </c>
      <c r="B5456" s="140">
        <v>38013</v>
      </c>
      <c r="C5456" s="134">
        <v>408.9</v>
      </c>
      <c r="D5456" s="135">
        <v>236.9</v>
      </c>
      <c r="E5456" s="135">
        <f t="shared" si="220"/>
        <v>32.81163434903047</v>
      </c>
      <c r="F5456" s="136">
        <v>2</v>
      </c>
      <c r="G5456" s="136">
        <v>0</v>
      </c>
      <c r="H5456" s="136">
        <v>0</v>
      </c>
      <c r="I5456" s="136"/>
      <c r="J5456" s="77">
        <f t="shared" si="219"/>
        <v>2</v>
      </c>
      <c r="K5456" s="137">
        <v>1</v>
      </c>
      <c r="L5456" s="138">
        <v>0.93</v>
      </c>
      <c r="M5456" s="139">
        <v>0</v>
      </c>
      <c r="N5456" s="76">
        <f t="shared" si="221"/>
        <v>1</v>
      </c>
    </row>
    <row r="5457" spans="1:14" x14ac:dyDescent="0.25">
      <c r="A5457" s="100">
        <v>4411</v>
      </c>
      <c r="B5457" s="140">
        <v>38014</v>
      </c>
      <c r="C5457" s="134">
        <v>408.8</v>
      </c>
      <c r="D5457" s="135">
        <v>235.9</v>
      </c>
      <c r="E5457" s="135">
        <f t="shared" si="220"/>
        <v>32.67313019390582</v>
      </c>
      <c r="F5457" s="136">
        <v>1</v>
      </c>
      <c r="G5457" s="136">
        <v>0</v>
      </c>
      <c r="H5457" s="136">
        <v>0</v>
      </c>
      <c r="I5457" s="136"/>
      <c r="J5457" s="77">
        <f t="shared" si="219"/>
        <v>1</v>
      </c>
      <c r="K5457" s="137">
        <v>1</v>
      </c>
      <c r="L5457" s="138">
        <v>0.64</v>
      </c>
      <c r="M5457" s="139">
        <v>0</v>
      </c>
      <c r="N5457" s="76">
        <f t="shared" si="221"/>
        <v>-1</v>
      </c>
    </row>
    <row r="5458" spans="1:14" x14ac:dyDescent="0.25">
      <c r="A5458" s="100">
        <v>4412</v>
      </c>
      <c r="B5458" s="140">
        <v>38015</v>
      </c>
      <c r="C5458" s="134">
        <v>408.6</v>
      </c>
      <c r="D5458" s="135">
        <v>233.9</v>
      </c>
      <c r="E5458" s="135">
        <f t="shared" si="220"/>
        <v>32.396121883656512</v>
      </c>
      <c r="F5458" s="136">
        <v>0.96</v>
      </c>
      <c r="G5458" s="136">
        <v>0</v>
      </c>
      <c r="H5458" s="136">
        <v>0</v>
      </c>
      <c r="I5458" s="136"/>
      <c r="J5458" s="77">
        <f t="shared" si="219"/>
        <v>0.96</v>
      </c>
      <c r="K5458" s="137">
        <v>-0.04</v>
      </c>
      <c r="L5458" s="138">
        <v>0.61</v>
      </c>
      <c r="M5458" s="139">
        <v>0</v>
      </c>
      <c r="N5458" s="76">
        <f t="shared" si="221"/>
        <v>-4.0000000000000036E-2</v>
      </c>
    </row>
    <row r="5459" spans="1:14" x14ac:dyDescent="0.25">
      <c r="A5459" s="100">
        <v>4413</v>
      </c>
      <c r="B5459" s="140">
        <v>38016</v>
      </c>
      <c r="C5459" s="134">
        <v>408.5</v>
      </c>
      <c r="D5459" s="135">
        <v>232.9</v>
      </c>
      <c r="E5459" s="135">
        <f t="shared" si="220"/>
        <v>32.257617728531855</v>
      </c>
      <c r="F5459" s="136">
        <v>0.79</v>
      </c>
      <c r="G5459" s="136">
        <v>0</v>
      </c>
      <c r="H5459" s="136">
        <v>0</v>
      </c>
      <c r="I5459" s="136"/>
      <c r="J5459" s="77">
        <f t="shared" si="219"/>
        <v>0.79</v>
      </c>
      <c r="K5459" s="137">
        <v>-0.21</v>
      </c>
      <c r="L5459" s="138">
        <v>0.36</v>
      </c>
      <c r="M5459" s="139">
        <v>0</v>
      </c>
      <c r="N5459" s="76">
        <f t="shared" si="221"/>
        <v>-0.20999999999999996</v>
      </c>
    </row>
    <row r="5460" spans="1:14" x14ac:dyDescent="0.25">
      <c r="A5460" s="100">
        <v>4414</v>
      </c>
      <c r="B5460" s="140">
        <v>38017</v>
      </c>
      <c r="C5460" s="134">
        <v>408.4</v>
      </c>
      <c r="D5460" s="135">
        <v>231.9</v>
      </c>
      <c r="E5460" s="135">
        <f t="shared" si="220"/>
        <v>32.119113573407205</v>
      </c>
      <c r="F5460" s="136">
        <v>1.49</v>
      </c>
      <c r="G5460" s="136">
        <v>0</v>
      </c>
      <c r="H5460" s="136">
        <v>0</v>
      </c>
      <c r="I5460" s="136"/>
      <c r="J5460" s="77">
        <f t="shared" si="219"/>
        <v>1.49</v>
      </c>
      <c r="K5460" s="137">
        <v>-0.51</v>
      </c>
      <c r="L5460" s="138">
        <v>0.9</v>
      </c>
      <c r="M5460" s="139">
        <v>0</v>
      </c>
      <c r="N5460" s="76">
        <f t="shared" si="221"/>
        <v>-0.51</v>
      </c>
    </row>
    <row r="5461" spans="1:14" x14ac:dyDescent="0.25">
      <c r="A5461" s="100">
        <v>4415</v>
      </c>
      <c r="B5461" s="140">
        <v>38018</v>
      </c>
      <c r="C5461" s="134">
        <v>408.2</v>
      </c>
      <c r="D5461" s="135">
        <v>229.9</v>
      </c>
      <c r="E5461" s="135">
        <f t="shared" si="220"/>
        <v>31.842105263157894</v>
      </c>
      <c r="F5461" s="136">
        <v>0.41</v>
      </c>
      <c r="G5461" s="136">
        <v>0</v>
      </c>
      <c r="H5461" s="136">
        <v>0</v>
      </c>
      <c r="I5461" s="136"/>
      <c r="J5461" s="77">
        <f t="shared" si="219"/>
        <v>0.41</v>
      </c>
      <c r="K5461" s="137">
        <v>-0.59</v>
      </c>
      <c r="L5461" s="138">
        <v>0.28999999999999998</v>
      </c>
      <c r="M5461" s="139">
        <v>0</v>
      </c>
      <c r="N5461" s="76">
        <f t="shared" si="221"/>
        <v>-0.59000000000000008</v>
      </c>
    </row>
    <row r="5462" spans="1:14" x14ac:dyDescent="0.25">
      <c r="A5462" s="100">
        <v>4416</v>
      </c>
      <c r="B5462" s="140">
        <v>38019</v>
      </c>
      <c r="C5462" s="134">
        <v>408.1</v>
      </c>
      <c r="D5462" s="135">
        <v>228.9</v>
      </c>
      <c r="E5462" s="135">
        <f t="shared" si="220"/>
        <v>31.70360110803324</v>
      </c>
      <c r="F5462" s="136">
        <v>0.61</v>
      </c>
      <c r="G5462" s="136">
        <v>0</v>
      </c>
      <c r="H5462" s="136">
        <v>0</v>
      </c>
      <c r="I5462" s="136"/>
      <c r="J5462" s="77">
        <f t="shared" si="219"/>
        <v>0.61</v>
      </c>
      <c r="K5462" s="137">
        <v>-0.39</v>
      </c>
      <c r="L5462" s="138">
        <v>0.36</v>
      </c>
      <c r="M5462" s="139">
        <v>0</v>
      </c>
      <c r="N5462" s="76">
        <f t="shared" si="221"/>
        <v>-0.39</v>
      </c>
    </row>
    <row r="5463" spans="1:14" x14ac:dyDescent="0.25">
      <c r="A5463" s="100">
        <v>4417</v>
      </c>
      <c r="B5463" s="140">
        <v>38020</v>
      </c>
      <c r="C5463" s="134">
        <v>408.1</v>
      </c>
      <c r="D5463" s="135">
        <v>227.9</v>
      </c>
      <c r="E5463" s="135">
        <f t="shared" si="220"/>
        <v>31.565096952908586</v>
      </c>
      <c r="F5463" s="136">
        <v>1.0940000000000001</v>
      </c>
      <c r="G5463" s="136">
        <v>0</v>
      </c>
      <c r="H5463" s="136">
        <v>0</v>
      </c>
      <c r="I5463" s="136"/>
      <c r="J5463" s="77">
        <f t="shared" si="219"/>
        <v>1.0940000000000001</v>
      </c>
      <c r="K5463" s="137">
        <v>-0.85</v>
      </c>
      <c r="L5463" s="138">
        <v>0.82</v>
      </c>
      <c r="M5463" s="139">
        <v>3.4</v>
      </c>
      <c r="N5463" s="76">
        <f t="shared" si="221"/>
        <v>-0.84599999999999764</v>
      </c>
    </row>
    <row r="5464" spans="1:14" x14ac:dyDescent="0.25">
      <c r="A5464" s="100">
        <v>4418</v>
      </c>
      <c r="B5464" s="140">
        <v>38021</v>
      </c>
      <c r="C5464" s="134">
        <v>407.8</v>
      </c>
      <c r="D5464" s="135">
        <v>225.96</v>
      </c>
      <c r="E5464" s="135">
        <f t="shared" si="220"/>
        <v>31.29639889196676</v>
      </c>
      <c r="F5464" s="136">
        <v>1.032</v>
      </c>
      <c r="G5464" s="136">
        <v>0</v>
      </c>
      <c r="H5464" s="136">
        <v>0</v>
      </c>
      <c r="I5464" s="136"/>
      <c r="J5464" s="77">
        <f t="shared" si="219"/>
        <v>1.032</v>
      </c>
      <c r="K5464" s="137">
        <v>0.06</v>
      </c>
      <c r="L5464" s="138">
        <v>0.77400000000000002</v>
      </c>
      <c r="M5464" s="139">
        <v>0</v>
      </c>
      <c r="N5464" s="76">
        <f t="shared" si="221"/>
        <v>6.2000000000001165E-2</v>
      </c>
    </row>
    <row r="5465" spans="1:14" x14ac:dyDescent="0.25">
      <c r="A5465" s="100">
        <v>4419</v>
      </c>
      <c r="B5465" s="140">
        <v>38022</v>
      </c>
      <c r="C5465" s="134">
        <v>407.7</v>
      </c>
      <c r="D5465" s="135">
        <v>224.99</v>
      </c>
      <c r="E5465" s="135">
        <f t="shared" si="220"/>
        <v>31.162049861495845</v>
      </c>
      <c r="F5465" s="136">
        <v>0.54</v>
      </c>
      <c r="G5465" s="136">
        <v>0</v>
      </c>
      <c r="H5465" s="136">
        <v>0</v>
      </c>
      <c r="I5465" s="136"/>
      <c r="J5465" s="77">
        <f t="shared" si="219"/>
        <v>0.54</v>
      </c>
      <c r="K5465" s="137">
        <v>-0.43</v>
      </c>
      <c r="L5465" s="138">
        <v>0.36</v>
      </c>
      <c r="M5465" s="139">
        <v>0</v>
      </c>
      <c r="N5465" s="76">
        <f t="shared" si="221"/>
        <v>-0.42999999999999883</v>
      </c>
    </row>
    <row r="5466" spans="1:14" x14ac:dyDescent="0.25">
      <c r="A5466" s="100">
        <v>4420</v>
      </c>
      <c r="B5466" s="140">
        <v>38023</v>
      </c>
      <c r="C5466" s="134">
        <v>407.6</v>
      </c>
      <c r="D5466" s="135">
        <v>224.02</v>
      </c>
      <c r="E5466" s="135">
        <f t="shared" si="220"/>
        <v>31.02770083102493</v>
      </c>
      <c r="F5466" s="136">
        <v>1.47</v>
      </c>
      <c r="G5466" s="136">
        <v>0</v>
      </c>
      <c r="H5466" s="136">
        <v>0</v>
      </c>
      <c r="I5466" s="136"/>
      <c r="J5466" s="77">
        <f t="shared" si="219"/>
        <v>1.47</v>
      </c>
      <c r="K5466" s="137">
        <v>-0.47</v>
      </c>
      <c r="L5466" s="138">
        <v>0.97</v>
      </c>
      <c r="M5466" s="139">
        <v>0</v>
      </c>
      <c r="N5466" s="76">
        <f t="shared" si="221"/>
        <v>-0.46999999999999775</v>
      </c>
    </row>
    <row r="5467" spans="1:14" x14ac:dyDescent="0.25">
      <c r="A5467" s="100">
        <v>4421</v>
      </c>
      <c r="B5467" s="140">
        <v>38024</v>
      </c>
      <c r="C5467" s="134">
        <v>407.4</v>
      </c>
      <c r="D5467" s="135">
        <v>222.08</v>
      </c>
      <c r="E5467" s="135">
        <f t="shared" si="220"/>
        <v>30.759002770083104</v>
      </c>
      <c r="F5467" s="136">
        <v>1.25</v>
      </c>
      <c r="G5467" s="136">
        <v>0</v>
      </c>
      <c r="H5467" s="136">
        <v>0</v>
      </c>
      <c r="I5467" s="136"/>
      <c r="J5467" s="77">
        <f t="shared" si="219"/>
        <v>1.25</v>
      </c>
      <c r="K5467" s="137">
        <v>-0.69</v>
      </c>
      <c r="L5467" s="138">
        <v>0.88</v>
      </c>
      <c r="M5467" s="139">
        <v>0</v>
      </c>
      <c r="N5467" s="76">
        <f t="shared" si="221"/>
        <v>-0.69000000000002615</v>
      </c>
    </row>
    <row r="5468" spans="1:14" x14ac:dyDescent="0.25">
      <c r="A5468" s="100">
        <v>4422</v>
      </c>
      <c r="B5468" s="140">
        <v>38025</v>
      </c>
      <c r="C5468" s="134">
        <v>407.2</v>
      </c>
      <c r="D5468" s="135">
        <v>220.14</v>
      </c>
      <c r="E5468" s="135">
        <f t="shared" si="220"/>
        <v>30.490304709141274</v>
      </c>
      <c r="F5468" s="136">
        <v>0.5</v>
      </c>
      <c r="G5468" s="136">
        <v>0</v>
      </c>
      <c r="H5468" s="136">
        <v>0</v>
      </c>
      <c r="I5468" s="136"/>
      <c r="J5468" s="77">
        <f t="shared" si="219"/>
        <v>0.5</v>
      </c>
      <c r="K5468" s="137">
        <v>-0.47</v>
      </c>
      <c r="L5468" s="138">
        <v>0.22</v>
      </c>
      <c r="M5468" s="139">
        <v>0</v>
      </c>
      <c r="N5468" s="76">
        <f t="shared" si="221"/>
        <v>-0.46999999999999886</v>
      </c>
    </row>
    <row r="5469" spans="1:14" x14ac:dyDescent="0.25">
      <c r="A5469" s="100">
        <v>4423</v>
      </c>
      <c r="B5469" s="140">
        <v>38026</v>
      </c>
      <c r="C5469" s="134">
        <v>407.1</v>
      </c>
      <c r="D5469" s="135">
        <v>219.17</v>
      </c>
      <c r="E5469" s="135">
        <f t="shared" si="220"/>
        <v>30.355955678670359</v>
      </c>
      <c r="F5469" s="136">
        <v>1.66</v>
      </c>
      <c r="G5469" s="136">
        <v>0</v>
      </c>
      <c r="H5469" s="136">
        <v>0</v>
      </c>
      <c r="I5469" s="136"/>
      <c r="J5469" s="77">
        <f t="shared" si="219"/>
        <v>1.66</v>
      </c>
      <c r="K5469" s="137">
        <v>-1.1499999999999999</v>
      </c>
      <c r="L5469" s="138">
        <v>1.0900000000000001</v>
      </c>
      <c r="M5469" s="139">
        <v>0</v>
      </c>
      <c r="N5469" s="76">
        <f t="shared" si="221"/>
        <v>-1.1499999999999739</v>
      </c>
    </row>
    <row r="5470" spans="1:14" x14ac:dyDescent="0.25">
      <c r="A5470" s="100">
        <v>4424</v>
      </c>
      <c r="B5470" s="140">
        <v>38027</v>
      </c>
      <c r="C5470" s="134">
        <v>406.8</v>
      </c>
      <c r="D5470" s="135">
        <v>216.36</v>
      </c>
      <c r="E5470" s="135">
        <f t="shared" si="220"/>
        <v>29.966759002770083</v>
      </c>
      <c r="F5470" s="136">
        <v>1.6</v>
      </c>
      <c r="G5470" s="136">
        <v>0</v>
      </c>
      <c r="H5470" s="136">
        <v>0</v>
      </c>
      <c r="I5470" s="136"/>
      <c r="J5470" s="77">
        <f t="shared" si="219"/>
        <v>1.6</v>
      </c>
      <c r="K5470" s="137">
        <v>-1.1599999999999999</v>
      </c>
      <c r="L5470" s="138">
        <v>1.05</v>
      </c>
      <c r="M5470" s="139">
        <v>0</v>
      </c>
      <c r="N5470" s="76">
        <f t="shared" si="221"/>
        <v>-1.1600000000000192</v>
      </c>
    </row>
    <row r="5471" spans="1:14" x14ac:dyDescent="0.25">
      <c r="A5471" s="100">
        <v>4425</v>
      </c>
      <c r="B5471" s="140">
        <v>38028</v>
      </c>
      <c r="C5471" s="134">
        <v>406.5</v>
      </c>
      <c r="D5471" s="135">
        <v>213.6</v>
      </c>
      <c r="E5471" s="135">
        <f t="shared" si="220"/>
        <v>29.584487534626039</v>
      </c>
      <c r="F5471" s="136">
        <v>2.15</v>
      </c>
      <c r="G5471" s="136">
        <v>0</v>
      </c>
      <c r="H5471" s="136">
        <v>0</v>
      </c>
      <c r="I5471" s="136"/>
      <c r="J5471" s="77">
        <f t="shared" si="219"/>
        <v>2.15</v>
      </c>
      <c r="K5471" s="137">
        <v>0.31</v>
      </c>
      <c r="L5471" s="138">
        <v>0.96</v>
      </c>
      <c r="M5471" s="139">
        <v>0</v>
      </c>
      <c r="N5471" s="76">
        <f t="shared" si="221"/>
        <v>0.3099999999999965</v>
      </c>
    </row>
    <row r="5472" spans="1:14" x14ac:dyDescent="0.25">
      <c r="A5472" s="100">
        <v>4426</v>
      </c>
      <c r="B5472" s="140">
        <v>38029</v>
      </c>
      <c r="C5472" s="134">
        <v>406.3</v>
      </c>
      <c r="D5472" s="135">
        <v>211.76</v>
      </c>
      <c r="E5472" s="135">
        <f t="shared" si="220"/>
        <v>29.329639889196677</v>
      </c>
      <c r="F5472" s="136">
        <v>1.2</v>
      </c>
      <c r="G5472" s="136">
        <v>0</v>
      </c>
      <c r="H5472" s="136">
        <v>0</v>
      </c>
      <c r="I5472" s="136"/>
      <c r="J5472" s="77">
        <f t="shared" si="219"/>
        <v>1.2</v>
      </c>
      <c r="K5472" s="137">
        <v>1.56</v>
      </c>
      <c r="L5472" s="138">
        <v>0.9</v>
      </c>
      <c r="M5472" s="139">
        <v>0</v>
      </c>
      <c r="N5472" s="76">
        <f t="shared" si="221"/>
        <v>-1.5599999999999909</v>
      </c>
    </row>
    <row r="5473" spans="1:14" x14ac:dyDescent="0.25">
      <c r="A5473" s="100">
        <v>4427</v>
      </c>
      <c r="B5473" s="140">
        <v>38030</v>
      </c>
      <c r="C5473" s="134">
        <v>406</v>
      </c>
      <c r="D5473" s="135">
        <v>209</v>
      </c>
      <c r="E5473" s="135">
        <f t="shared" si="220"/>
        <v>28.94736842105263</v>
      </c>
      <c r="F5473" s="136">
        <v>1.52</v>
      </c>
      <c r="G5473" s="136">
        <v>0</v>
      </c>
      <c r="H5473" s="136">
        <v>0</v>
      </c>
      <c r="I5473" s="136"/>
      <c r="J5473" s="77">
        <f t="shared" si="219"/>
        <v>1.52</v>
      </c>
      <c r="K5473" s="137">
        <v>0.63</v>
      </c>
      <c r="L5473" s="138">
        <v>0.73</v>
      </c>
      <c r="M5473" s="139">
        <v>8.4</v>
      </c>
      <c r="N5473" s="76">
        <f t="shared" si="221"/>
        <v>0.63400000000000434</v>
      </c>
    </row>
    <row r="5474" spans="1:14" x14ac:dyDescent="0.25">
      <c r="A5474" s="100">
        <v>4428</v>
      </c>
      <c r="B5474" s="140">
        <v>38031</v>
      </c>
      <c r="C5474" s="134">
        <v>405.9</v>
      </c>
      <c r="D5474" s="135">
        <v>208.114</v>
      </c>
      <c r="E5474" s="135">
        <f t="shared" si="220"/>
        <v>28.824653739612192</v>
      </c>
      <c r="F5474" s="136">
        <v>0.82</v>
      </c>
      <c r="G5474" s="136">
        <v>0</v>
      </c>
      <c r="H5474" s="136">
        <v>0</v>
      </c>
      <c r="I5474" s="136"/>
      <c r="J5474" s="77">
        <f t="shared" si="219"/>
        <v>0.82</v>
      </c>
      <c r="K5474" s="137">
        <v>0.82</v>
      </c>
      <c r="L5474" s="138">
        <v>0.45</v>
      </c>
      <c r="M5474" s="139">
        <v>1.1000000000000001</v>
      </c>
      <c r="N5474" s="76">
        <f t="shared" si="221"/>
        <v>0.81600000000000927</v>
      </c>
    </row>
    <row r="5475" spans="1:14" x14ac:dyDescent="0.25">
      <c r="A5475" s="100">
        <v>4429</v>
      </c>
      <c r="B5475" s="140">
        <v>38032</v>
      </c>
      <c r="C5475" s="134">
        <v>405.9</v>
      </c>
      <c r="D5475" s="135">
        <v>208.11</v>
      </c>
      <c r="E5475" s="135">
        <f t="shared" si="220"/>
        <v>28.82409972299169</v>
      </c>
      <c r="F5475" s="136">
        <v>1.62</v>
      </c>
      <c r="G5475" s="136">
        <v>0</v>
      </c>
      <c r="H5475" s="136">
        <v>0</v>
      </c>
      <c r="I5475" s="136"/>
      <c r="J5475" s="77">
        <f t="shared" si="219"/>
        <v>1.62</v>
      </c>
      <c r="K5475" s="137">
        <v>1.35</v>
      </c>
      <c r="L5475" s="138">
        <v>0.75</v>
      </c>
      <c r="M5475" s="139">
        <v>0</v>
      </c>
      <c r="N5475" s="76">
        <f t="shared" si="221"/>
        <v>1.3499999999999899</v>
      </c>
    </row>
    <row r="5476" spans="1:14" x14ac:dyDescent="0.25">
      <c r="A5476" s="100">
        <v>4430</v>
      </c>
      <c r="B5476" s="140">
        <v>38033</v>
      </c>
      <c r="C5476" s="134">
        <v>405.87</v>
      </c>
      <c r="D5476" s="135">
        <v>207.84</v>
      </c>
      <c r="E5476" s="135">
        <f t="shared" si="220"/>
        <v>28.786703601108034</v>
      </c>
      <c r="F5476" s="136">
        <v>3.01</v>
      </c>
      <c r="G5476" s="136">
        <v>0</v>
      </c>
      <c r="H5476" s="136">
        <v>0</v>
      </c>
      <c r="I5476" s="136"/>
      <c r="J5476" s="77">
        <f t="shared" si="219"/>
        <v>3.01</v>
      </c>
      <c r="K5476" s="137">
        <v>0.89</v>
      </c>
      <c r="L5476" s="138">
        <v>1.65</v>
      </c>
      <c r="M5476" s="139">
        <v>0</v>
      </c>
      <c r="N5476" s="76">
        <f t="shared" si="221"/>
        <v>-2.130000000000015</v>
      </c>
    </row>
    <row r="5477" spans="1:14" x14ac:dyDescent="0.25">
      <c r="A5477" s="100">
        <v>4431</v>
      </c>
      <c r="B5477" s="140">
        <v>38034</v>
      </c>
      <c r="C5477" s="134">
        <v>405.3</v>
      </c>
      <c r="D5477" s="135">
        <v>202.7</v>
      </c>
      <c r="E5477" s="135">
        <f t="shared" si="220"/>
        <v>28.074792243767313</v>
      </c>
      <c r="F5477" s="136">
        <v>1.59</v>
      </c>
      <c r="G5477" s="136">
        <v>0</v>
      </c>
      <c r="H5477" s="136">
        <v>0</v>
      </c>
      <c r="I5477" s="136"/>
      <c r="J5477" s="77">
        <f t="shared" si="219"/>
        <v>1.59</v>
      </c>
      <c r="K5477" s="137">
        <v>0.19</v>
      </c>
      <c r="L5477" s="138">
        <v>0.92</v>
      </c>
      <c r="M5477" s="139">
        <v>0</v>
      </c>
      <c r="N5477" s="76">
        <f t="shared" si="221"/>
        <v>-0.11999999999997946</v>
      </c>
    </row>
    <row r="5478" spans="1:14" x14ac:dyDescent="0.25">
      <c r="A5478" s="100">
        <v>4432</v>
      </c>
      <c r="B5478" s="140">
        <v>38035</v>
      </c>
      <c r="C5478" s="134">
        <v>405.1</v>
      </c>
      <c r="D5478" s="135">
        <v>200.99</v>
      </c>
      <c r="E5478" s="135">
        <f t="shared" si="220"/>
        <v>27.837950138504155</v>
      </c>
      <c r="F5478" s="136">
        <v>1.1299999999999999</v>
      </c>
      <c r="G5478" s="136">
        <v>0</v>
      </c>
      <c r="H5478" s="136">
        <v>0</v>
      </c>
      <c r="I5478" s="136"/>
      <c r="J5478" s="77">
        <f t="shared" si="219"/>
        <v>1.1299999999999999</v>
      </c>
      <c r="K5478" s="137">
        <v>0.6</v>
      </c>
      <c r="L5478" s="138">
        <v>0.64</v>
      </c>
      <c r="M5478" s="139">
        <v>0</v>
      </c>
      <c r="N5478" s="76">
        <f t="shared" si="221"/>
        <v>-0.6000000000000183</v>
      </c>
    </row>
    <row r="5479" spans="1:14" x14ac:dyDescent="0.25">
      <c r="A5479" s="100">
        <v>4433</v>
      </c>
      <c r="B5479" s="140">
        <v>38036</v>
      </c>
      <c r="C5479" s="134">
        <v>404.9</v>
      </c>
      <c r="D5479" s="135">
        <v>199.26</v>
      </c>
      <c r="E5479" s="135">
        <f t="shared" si="220"/>
        <v>27.598337950138504</v>
      </c>
      <c r="F5479" s="136">
        <v>1.95</v>
      </c>
      <c r="G5479" s="136">
        <v>0</v>
      </c>
      <c r="H5479" s="136">
        <v>0</v>
      </c>
      <c r="I5479" s="136"/>
      <c r="J5479" s="77">
        <f t="shared" si="219"/>
        <v>1.95</v>
      </c>
      <c r="K5479" s="137">
        <v>0.56999999999999995</v>
      </c>
      <c r="L5479" s="138">
        <v>0.64</v>
      </c>
      <c r="M5479" s="139">
        <v>0</v>
      </c>
      <c r="N5479" s="76">
        <f t="shared" si="221"/>
        <v>-0.56999999999998185</v>
      </c>
    </row>
    <row r="5480" spans="1:14" x14ac:dyDescent="0.25">
      <c r="A5480" s="100">
        <v>4434</v>
      </c>
      <c r="B5480" s="140">
        <v>38037</v>
      </c>
      <c r="C5480" s="134">
        <v>404.6</v>
      </c>
      <c r="D5480" s="135">
        <v>196.74</v>
      </c>
      <c r="E5480" s="135">
        <f t="shared" si="220"/>
        <v>27.249307479224377</v>
      </c>
      <c r="F5480" s="136">
        <v>2.67</v>
      </c>
      <c r="G5480" s="136">
        <v>0</v>
      </c>
      <c r="H5480" s="136">
        <v>0</v>
      </c>
      <c r="I5480" s="136"/>
      <c r="J5480" s="77">
        <f t="shared" si="219"/>
        <v>2.67</v>
      </c>
      <c r="K5480" s="137">
        <v>1.53</v>
      </c>
      <c r="L5480" s="138">
        <v>1.5</v>
      </c>
      <c r="M5480" s="139">
        <v>0</v>
      </c>
      <c r="N5480" s="76">
        <f t="shared" si="221"/>
        <v>-1.5300000000000171</v>
      </c>
    </row>
    <row r="5481" spans="1:14" x14ac:dyDescent="0.25">
      <c r="A5481" s="100">
        <v>4435</v>
      </c>
      <c r="B5481" s="140">
        <v>38038</v>
      </c>
      <c r="C5481" s="134">
        <v>404.1</v>
      </c>
      <c r="D5481" s="135">
        <v>192.54</v>
      </c>
      <c r="E5481" s="135">
        <f t="shared" si="220"/>
        <v>26.667590027700832</v>
      </c>
      <c r="F5481" s="136">
        <v>2.25</v>
      </c>
      <c r="G5481" s="136">
        <v>0</v>
      </c>
      <c r="H5481" s="136">
        <v>0</v>
      </c>
      <c r="I5481" s="136"/>
      <c r="J5481" s="77">
        <f t="shared" si="219"/>
        <v>2.25</v>
      </c>
      <c r="K5481" s="137">
        <v>0.23</v>
      </c>
      <c r="L5481" s="138">
        <v>1.03</v>
      </c>
      <c r="M5481" s="139">
        <v>0</v>
      </c>
      <c r="N5481" s="76">
        <f t="shared" si="221"/>
        <v>-0.22999999999998977</v>
      </c>
    </row>
    <row r="5482" spans="1:14" x14ac:dyDescent="0.25">
      <c r="A5482" s="100">
        <v>4436</v>
      </c>
      <c r="B5482" s="140">
        <v>38039</v>
      </c>
      <c r="C5482" s="134">
        <v>403.8</v>
      </c>
      <c r="D5482" s="135">
        <v>190.06</v>
      </c>
      <c r="E5482" s="135">
        <f t="shared" si="220"/>
        <v>26.32409972299169</v>
      </c>
      <c r="F5482" s="136">
        <v>0.97</v>
      </c>
      <c r="G5482" s="136">
        <v>0</v>
      </c>
      <c r="H5482" s="136">
        <v>0</v>
      </c>
      <c r="I5482" s="136"/>
      <c r="J5482" s="77">
        <f t="shared" si="219"/>
        <v>0.97</v>
      </c>
      <c r="K5482" s="137">
        <v>0.15</v>
      </c>
      <c r="L5482" s="138">
        <v>0.46</v>
      </c>
      <c r="M5482" s="139">
        <v>0</v>
      </c>
      <c r="N5482" s="76">
        <f t="shared" si="221"/>
        <v>0.15000000000000679</v>
      </c>
    </row>
    <row r="5483" spans="1:14" x14ac:dyDescent="0.25">
      <c r="A5483" s="100">
        <v>4437</v>
      </c>
      <c r="B5483" s="140">
        <v>38040</v>
      </c>
      <c r="C5483" s="134">
        <v>403.7</v>
      </c>
      <c r="D5483" s="135">
        <v>189.24</v>
      </c>
      <c r="E5483" s="135">
        <f t="shared" si="220"/>
        <v>26.210526315789473</v>
      </c>
      <c r="F5483" s="136">
        <v>4.0999999999999996</v>
      </c>
      <c r="G5483" s="136">
        <v>0</v>
      </c>
      <c r="H5483" s="136">
        <v>0</v>
      </c>
      <c r="I5483" s="136"/>
      <c r="J5483" s="77">
        <f t="shared" si="219"/>
        <v>4.0999999999999996</v>
      </c>
      <c r="K5483" s="137">
        <v>0.48</v>
      </c>
      <c r="L5483" s="138">
        <v>1.97</v>
      </c>
      <c r="M5483" s="139">
        <v>27.4</v>
      </c>
      <c r="N5483" s="76">
        <f t="shared" si="221"/>
        <v>0.44000000000000306</v>
      </c>
    </row>
    <row r="5484" spans="1:14" x14ac:dyDescent="0.25">
      <c r="A5484" s="100">
        <v>4438</v>
      </c>
      <c r="B5484" s="140">
        <v>38041</v>
      </c>
      <c r="C5484" s="134">
        <v>403.26</v>
      </c>
      <c r="D5484" s="135">
        <v>185.58</v>
      </c>
      <c r="E5484" s="135">
        <f t="shared" si="220"/>
        <v>25.70360110803324</v>
      </c>
      <c r="F5484" s="136">
        <v>5.17</v>
      </c>
      <c r="G5484" s="136">
        <v>0</v>
      </c>
      <c r="H5484" s="136">
        <v>0</v>
      </c>
      <c r="I5484" s="136"/>
      <c r="J5484" s="77">
        <f t="shared" si="219"/>
        <v>5.17</v>
      </c>
      <c r="K5484" s="137">
        <v>1.58</v>
      </c>
      <c r="L5484" s="138">
        <v>2.67</v>
      </c>
      <c r="M5484" s="139">
        <v>0</v>
      </c>
      <c r="N5484" s="76">
        <f t="shared" si="221"/>
        <v>-2.5300000000000171</v>
      </c>
    </row>
    <row r="5485" spans="1:14" x14ac:dyDescent="0.25">
      <c r="A5485" s="100">
        <v>4439</v>
      </c>
      <c r="B5485" s="140">
        <v>38042</v>
      </c>
      <c r="C5485" s="134">
        <v>402.4</v>
      </c>
      <c r="D5485" s="135">
        <v>177.88</v>
      </c>
      <c r="E5485" s="135">
        <f t="shared" si="220"/>
        <v>24.637119113573409</v>
      </c>
      <c r="F5485" s="136">
        <v>5.25</v>
      </c>
      <c r="G5485" s="136">
        <v>0</v>
      </c>
      <c r="H5485" s="136">
        <v>0</v>
      </c>
      <c r="I5485" s="136"/>
      <c r="J5485" s="77">
        <f t="shared" si="219"/>
        <v>5.25</v>
      </c>
      <c r="K5485" s="137">
        <v>-1.58</v>
      </c>
      <c r="L5485" s="138">
        <v>2.2799999999999998</v>
      </c>
      <c r="M5485" s="139">
        <v>0</v>
      </c>
      <c r="N5485" s="76">
        <f t="shared" si="221"/>
        <v>-0.57999999999998408</v>
      </c>
    </row>
    <row r="5486" spans="1:14" x14ac:dyDescent="0.25">
      <c r="A5486" s="100">
        <v>4440</v>
      </c>
      <c r="B5486" s="140">
        <v>38043</v>
      </c>
      <c r="C5486" s="134">
        <v>401.5</v>
      </c>
      <c r="D5486" s="135">
        <v>172.05</v>
      </c>
      <c r="E5486" s="135">
        <f t="shared" si="220"/>
        <v>23.829639889196677</v>
      </c>
      <c r="F5486" s="136">
        <v>7.17</v>
      </c>
      <c r="G5486" s="136">
        <v>0</v>
      </c>
      <c r="H5486" s="136">
        <v>0</v>
      </c>
      <c r="I5486" s="136"/>
      <c r="J5486" s="77">
        <f t="shared" si="219"/>
        <v>7.17</v>
      </c>
      <c r="K5486" s="137">
        <v>1.29</v>
      </c>
      <c r="L5486" s="138">
        <v>2.79</v>
      </c>
      <c r="M5486" s="139">
        <v>0</v>
      </c>
      <c r="N5486" s="76">
        <f t="shared" si="221"/>
        <v>1.2899999999999761</v>
      </c>
    </row>
    <row r="5487" spans="1:14" x14ac:dyDescent="0.25">
      <c r="A5487" s="100">
        <v>4441</v>
      </c>
      <c r="B5487" s="140">
        <v>38044</v>
      </c>
      <c r="C5487" s="134">
        <v>400.7</v>
      </c>
      <c r="D5487" s="135">
        <v>166.17</v>
      </c>
      <c r="E5487" s="135">
        <f t="shared" si="220"/>
        <v>23.015235457063714</v>
      </c>
      <c r="F5487" s="136">
        <v>2.12</v>
      </c>
      <c r="G5487" s="136">
        <v>0</v>
      </c>
      <c r="H5487" s="136">
        <v>0</v>
      </c>
      <c r="I5487" s="136"/>
      <c r="J5487" s="77">
        <f t="shared" si="219"/>
        <v>2.12</v>
      </c>
      <c r="K5487" s="137">
        <v>-2.85</v>
      </c>
      <c r="L5487" s="138">
        <v>1.75</v>
      </c>
      <c r="M5487" s="139">
        <v>0</v>
      </c>
      <c r="N5487" s="76">
        <f t="shared" si="221"/>
        <v>-2.8499999999999988</v>
      </c>
    </row>
    <row r="5488" spans="1:14" x14ac:dyDescent="0.25">
      <c r="A5488" s="100">
        <v>4442</v>
      </c>
      <c r="B5488" s="140">
        <v>38045</v>
      </c>
      <c r="C5488" s="134">
        <v>400</v>
      </c>
      <c r="D5488" s="135">
        <v>161.19999999999999</v>
      </c>
      <c r="E5488" s="135">
        <f t="shared" si="220"/>
        <v>22.32686980609418</v>
      </c>
      <c r="F5488" s="136">
        <v>1.89</v>
      </c>
      <c r="G5488" s="136">
        <v>0</v>
      </c>
      <c r="H5488" s="136">
        <v>0</v>
      </c>
      <c r="I5488" s="136"/>
      <c r="J5488" s="77">
        <f t="shared" si="219"/>
        <v>1.89</v>
      </c>
      <c r="K5488" s="137">
        <v>0.38</v>
      </c>
      <c r="L5488" s="138">
        <v>0.85</v>
      </c>
      <c r="M5488" s="139">
        <v>0</v>
      </c>
      <c r="N5488" s="76">
        <f t="shared" si="221"/>
        <v>0.380000000000009</v>
      </c>
    </row>
    <row r="5489" spans="1:14" x14ac:dyDescent="0.25">
      <c r="A5489" s="100">
        <v>4443</v>
      </c>
      <c r="B5489" s="140">
        <v>38046</v>
      </c>
      <c r="C5489" s="134">
        <v>399.8</v>
      </c>
      <c r="D5489" s="135">
        <v>159.69</v>
      </c>
      <c r="E5489" s="135">
        <f t="shared" si="220"/>
        <v>22.117728531855956</v>
      </c>
      <c r="F5489" s="136">
        <v>0.89</v>
      </c>
      <c r="G5489" s="136">
        <v>0</v>
      </c>
      <c r="H5489" s="136">
        <v>0</v>
      </c>
      <c r="I5489" s="136"/>
      <c r="J5489" s="77">
        <f t="shared" si="219"/>
        <v>0.89</v>
      </c>
      <c r="K5489" s="137">
        <v>-0.62</v>
      </c>
      <c r="L5489" s="138">
        <v>0.47</v>
      </c>
      <c r="M5489" s="139">
        <v>0</v>
      </c>
      <c r="N5489" s="76">
        <f t="shared" si="221"/>
        <v>-0.61</v>
      </c>
    </row>
    <row r="5490" spans="1:14" x14ac:dyDescent="0.25">
      <c r="A5490" s="100">
        <v>4444</v>
      </c>
      <c r="B5490" s="140">
        <v>38047</v>
      </c>
      <c r="C5490" s="134">
        <v>399.6</v>
      </c>
      <c r="D5490" s="135">
        <v>158.19</v>
      </c>
      <c r="E5490" s="135">
        <f t="shared" si="220"/>
        <v>21.909972299168974</v>
      </c>
      <c r="F5490" s="136">
        <v>1.49</v>
      </c>
      <c r="G5490" s="136">
        <v>0</v>
      </c>
      <c r="H5490" s="136">
        <v>0</v>
      </c>
      <c r="I5490" s="136"/>
      <c r="J5490" s="77">
        <f t="shared" si="219"/>
        <v>1.49</v>
      </c>
      <c r="K5490" s="137">
        <v>0.02</v>
      </c>
      <c r="L5490" s="138">
        <v>0.8</v>
      </c>
      <c r="M5490" s="139">
        <v>0</v>
      </c>
      <c r="N5490" s="76">
        <f t="shared" si="221"/>
        <v>-1.9999999999990914E-2</v>
      </c>
    </row>
    <row r="5491" spans="1:14" x14ac:dyDescent="0.25">
      <c r="A5491" s="100">
        <v>4445</v>
      </c>
      <c r="B5491" s="140">
        <v>38048</v>
      </c>
      <c r="C5491" s="134">
        <v>399.4</v>
      </c>
      <c r="D5491" s="135">
        <v>156.68</v>
      </c>
      <c r="E5491" s="135">
        <f t="shared" si="220"/>
        <v>21.700831024930746</v>
      </c>
      <c r="F5491" s="136">
        <v>1.76</v>
      </c>
      <c r="G5491" s="136">
        <v>0</v>
      </c>
      <c r="H5491" s="136">
        <v>0</v>
      </c>
      <c r="I5491" s="136"/>
      <c r="J5491" s="77">
        <f t="shared" si="219"/>
        <v>1.76</v>
      </c>
      <c r="K5491" s="137">
        <v>0.5</v>
      </c>
      <c r="L5491" s="138">
        <v>0.78</v>
      </c>
      <c r="M5491" s="139">
        <v>0</v>
      </c>
      <c r="N5491" s="76">
        <f t="shared" si="221"/>
        <v>-0.50000000000001932</v>
      </c>
    </row>
    <row r="5492" spans="1:14" x14ac:dyDescent="0.25">
      <c r="A5492" s="100">
        <v>4446</v>
      </c>
      <c r="B5492" s="140">
        <v>38049</v>
      </c>
      <c r="C5492" s="134">
        <v>399.1</v>
      </c>
      <c r="D5492" s="135">
        <v>154.41999999999999</v>
      </c>
      <c r="E5492" s="135">
        <f t="shared" si="220"/>
        <v>21.387811634349028</v>
      </c>
      <c r="F5492" s="136">
        <v>0.94</v>
      </c>
      <c r="G5492" s="136">
        <v>0</v>
      </c>
      <c r="H5492" s="136">
        <v>0</v>
      </c>
      <c r="I5492" s="136"/>
      <c r="J5492" s="77">
        <f t="shared" si="219"/>
        <v>0.94</v>
      </c>
      <c r="K5492" s="137">
        <v>0.47</v>
      </c>
      <c r="L5492" s="138">
        <v>0.41</v>
      </c>
      <c r="M5492" s="139">
        <v>0</v>
      </c>
      <c r="N5492" s="76">
        <f t="shared" si="221"/>
        <v>-0.46999999999999664</v>
      </c>
    </row>
    <row r="5493" spans="1:14" x14ac:dyDescent="0.25">
      <c r="A5493" s="100">
        <v>4447</v>
      </c>
      <c r="B5493" s="140">
        <v>38050</v>
      </c>
      <c r="C5493" s="134">
        <v>398.9</v>
      </c>
      <c r="D5493" s="135">
        <v>153.01</v>
      </c>
      <c r="E5493" s="135">
        <f t="shared" si="220"/>
        <v>21.192520775623269</v>
      </c>
      <c r="F5493" s="136">
        <v>1.08</v>
      </c>
      <c r="G5493" s="136">
        <v>0</v>
      </c>
      <c r="H5493" s="136">
        <v>0</v>
      </c>
      <c r="I5493" s="136"/>
      <c r="J5493" s="77">
        <f t="shared" si="219"/>
        <v>1.08</v>
      </c>
      <c r="K5493" s="137">
        <v>1.08</v>
      </c>
      <c r="L5493" s="138">
        <v>0.45</v>
      </c>
      <c r="M5493" s="139">
        <v>0</v>
      </c>
      <c r="N5493" s="76">
        <f t="shared" si="221"/>
        <v>1.08</v>
      </c>
    </row>
    <row r="5494" spans="1:14" x14ac:dyDescent="0.25">
      <c r="A5494" s="100">
        <v>4448</v>
      </c>
      <c r="B5494" s="140">
        <v>38051</v>
      </c>
      <c r="C5494" s="134">
        <v>398.9</v>
      </c>
      <c r="D5494" s="135">
        <v>153.01</v>
      </c>
      <c r="E5494" s="135">
        <f t="shared" si="220"/>
        <v>21.192520775623269</v>
      </c>
      <c r="F5494" s="136">
        <v>0.61</v>
      </c>
      <c r="G5494" s="136">
        <v>0</v>
      </c>
      <c r="H5494" s="136">
        <v>0</v>
      </c>
      <c r="I5494" s="136"/>
      <c r="J5494" s="77">
        <f t="shared" ref="J5494:J5557" si="222">SUM(F5494:H5494)</f>
        <v>0.61</v>
      </c>
      <c r="K5494" s="137">
        <v>0.71</v>
      </c>
      <c r="L5494" s="138">
        <v>0.31</v>
      </c>
      <c r="M5494" s="139">
        <v>0</v>
      </c>
      <c r="N5494" s="76">
        <f t="shared" si="221"/>
        <v>-0.70999999999999319</v>
      </c>
    </row>
    <row r="5495" spans="1:14" x14ac:dyDescent="0.25">
      <c r="A5495" s="100">
        <v>4449</v>
      </c>
      <c r="B5495" s="140">
        <v>38052</v>
      </c>
      <c r="C5495" s="134">
        <v>398.7</v>
      </c>
      <c r="D5495" s="135">
        <v>151.69</v>
      </c>
      <c r="E5495" s="135">
        <f t="shared" ref="E5495:E5558" si="223">D5495*100/722</f>
        <v>21.009695290858726</v>
      </c>
      <c r="F5495" s="136">
        <v>0.44</v>
      </c>
      <c r="G5495" s="136">
        <v>0</v>
      </c>
      <c r="H5495" s="136">
        <v>0</v>
      </c>
      <c r="I5495" s="136"/>
      <c r="J5495" s="77">
        <f t="shared" si="222"/>
        <v>0.44</v>
      </c>
      <c r="K5495" s="137">
        <v>0.22</v>
      </c>
      <c r="L5495" s="138">
        <v>0.25</v>
      </c>
      <c r="M5495" s="139">
        <v>0</v>
      </c>
      <c r="N5495" s="76">
        <f t="shared" si="221"/>
        <v>-0.21999999999999659</v>
      </c>
    </row>
    <row r="5496" spans="1:14" x14ac:dyDescent="0.25">
      <c r="A5496" s="100">
        <v>4450</v>
      </c>
      <c r="B5496" s="140">
        <v>38053</v>
      </c>
      <c r="C5496" s="134">
        <v>398.6</v>
      </c>
      <c r="D5496" s="135">
        <v>151.03</v>
      </c>
      <c r="E5496" s="135">
        <f t="shared" si="223"/>
        <v>20.918282548476455</v>
      </c>
      <c r="F5496" s="136">
        <v>0.34</v>
      </c>
      <c r="G5496" s="136">
        <v>0</v>
      </c>
      <c r="H5496" s="136">
        <v>0</v>
      </c>
      <c r="I5496" s="136"/>
      <c r="J5496" s="77">
        <f t="shared" si="222"/>
        <v>0.34</v>
      </c>
      <c r="K5496" s="137">
        <v>0.32</v>
      </c>
      <c r="L5496" s="138">
        <v>0.19</v>
      </c>
      <c r="M5496" s="139">
        <v>0</v>
      </c>
      <c r="N5496" s="76">
        <f t="shared" si="221"/>
        <v>-0.31999999999999656</v>
      </c>
    </row>
    <row r="5497" spans="1:14" x14ac:dyDescent="0.25">
      <c r="A5497" s="100">
        <v>4451</v>
      </c>
      <c r="B5497" s="140">
        <v>38054</v>
      </c>
      <c r="C5497" s="134">
        <v>398.5</v>
      </c>
      <c r="D5497" s="135">
        <v>150.37</v>
      </c>
      <c r="E5497" s="135">
        <f t="shared" si="223"/>
        <v>20.826869806094184</v>
      </c>
      <c r="F5497" s="136">
        <v>0.56999999999999995</v>
      </c>
      <c r="G5497" s="136">
        <v>0</v>
      </c>
      <c r="H5497" s="136">
        <v>0</v>
      </c>
      <c r="I5497" s="136"/>
      <c r="J5497" s="77">
        <f t="shared" si="222"/>
        <v>0.56999999999999995</v>
      </c>
      <c r="K5497" s="137">
        <v>0.56999999999999995</v>
      </c>
      <c r="L5497" s="138">
        <v>0.38</v>
      </c>
      <c r="M5497" s="139">
        <v>3.3</v>
      </c>
      <c r="N5497" s="76">
        <f t="shared" si="221"/>
        <v>0.56999999999999995</v>
      </c>
    </row>
    <row r="5498" spans="1:14" x14ac:dyDescent="0.25">
      <c r="A5498" s="100">
        <v>4452</v>
      </c>
      <c r="B5498" s="140">
        <v>38055</v>
      </c>
      <c r="C5498" s="134">
        <v>398.5</v>
      </c>
      <c r="D5498" s="135">
        <v>150.37</v>
      </c>
      <c r="E5498" s="135">
        <f t="shared" si="223"/>
        <v>20.826869806094184</v>
      </c>
      <c r="F5498" s="136">
        <v>1.32</v>
      </c>
      <c r="G5498" s="136">
        <v>0</v>
      </c>
      <c r="H5498" s="136">
        <v>0</v>
      </c>
      <c r="I5498" s="136"/>
      <c r="J5498" s="77">
        <f t="shared" si="222"/>
        <v>1.32</v>
      </c>
      <c r="K5498" s="137">
        <v>0.66</v>
      </c>
      <c r="L5498" s="138">
        <v>0.69</v>
      </c>
      <c r="M5498" s="139">
        <v>0</v>
      </c>
      <c r="N5498" s="76">
        <f t="shared" si="221"/>
        <v>-0.66000000000001813</v>
      </c>
    </row>
    <row r="5499" spans="1:14" x14ac:dyDescent="0.25">
      <c r="A5499" s="100">
        <v>4453</v>
      </c>
      <c r="B5499" s="140">
        <v>38056</v>
      </c>
      <c r="C5499" s="134">
        <v>398.2</v>
      </c>
      <c r="D5499" s="135">
        <v>148.38999999999999</v>
      </c>
      <c r="E5499" s="135">
        <f t="shared" si="223"/>
        <v>20.552631578947366</v>
      </c>
      <c r="F5499" s="136">
        <v>0.98</v>
      </c>
      <c r="G5499" s="136">
        <v>0</v>
      </c>
      <c r="H5499" s="136">
        <v>0</v>
      </c>
      <c r="I5499" s="136"/>
      <c r="J5499" s="77">
        <f t="shared" si="222"/>
        <v>0.98</v>
      </c>
      <c r="K5499" s="137">
        <v>0.34</v>
      </c>
      <c r="L5499" s="138">
        <v>0.47</v>
      </c>
      <c r="M5499" s="139">
        <v>0</v>
      </c>
      <c r="N5499" s="76">
        <f t="shared" si="221"/>
        <v>-0.3399999999999932</v>
      </c>
    </row>
    <row r="5500" spans="1:14" x14ac:dyDescent="0.25">
      <c r="A5500" s="100">
        <v>4454</v>
      </c>
      <c r="B5500" s="140">
        <v>38057</v>
      </c>
      <c r="C5500" s="134">
        <v>398</v>
      </c>
      <c r="D5500" s="135">
        <v>147.07</v>
      </c>
      <c r="E5500" s="135">
        <f t="shared" si="223"/>
        <v>20.369806094182824</v>
      </c>
      <c r="F5500" s="136">
        <v>2.0099999999999998</v>
      </c>
      <c r="G5500" s="136">
        <v>0</v>
      </c>
      <c r="H5500" s="136">
        <v>0</v>
      </c>
      <c r="I5500" s="136"/>
      <c r="J5500" s="77">
        <f t="shared" si="222"/>
        <v>2.0099999999999998</v>
      </c>
      <c r="K5500" s="137">
        <v>0.75</v>
      </c>
      <c r="L5500" s="138">
        <v>0.84</v>
      </c>
      <c r="M5500" s="139">
        <v>0</v>
      </c>
      <c r="N5500" s="76">
        <f t="shared" si="221"/>
        <v>0.75000000000000888</v>
      </c>
    </row>
    <row r="5501" spans="1:14" x14ac:dyDescent="0.25">
      <c r="A5501" s="100">
        <v>4455</v>
      </c>
      <c r="B5501" s="140">
        <v>38058</v>
      </c>
      <c r="C5501" s="134">
        <v>397.8</v>
      </c>
      <c r="D5501" s="135">
        <v>145.81</v>
      </c>
      <c r="E5501" s="135">
        <f t="shared" si="223"/>
        <v>20.195290858725762</v>
      </c>
      <c r="F5501" s="136">
        <v>2.0499999999999998</v>
      </c>
      <c r="G5501" s="136">
        <v>0</v>
      </c>
      <c r="H5501" s="136">
        <v>0</v>
      </c>
      <c r="I5501" s="136"/>
      <c r="J5501" s="77">
        <f t="shared" si="222"/>
        <v>2.0499999999999998</v>
      </c>
      <c r="K5501" s="137">
        <v>-4.7</v>
      </c>
      <c r="L5501" s="138">
        <v>0.92</v>
      </c>
      <c r="M5501" s="139">
        <v>0</v>
      </c>
      <c r="N5501" s="76">
        <f t="shared" si="221"/>
        <v>-0.48000000000000131</v>
      </c>
    </row>
    <row r="5502" spans="1:14" x14ac:dyDescent="0.25">
      <c r="A5502" s="100">
        <v>4456</v>
      </c>
      <c r="B5502" s="140">
        <v>38059</v>
      </c>
      <c r="C5502" s="134">
        <v>397.4</v>
      </c>
      <c r="D5502" s="135">
        <v>143.28</v>
      </c>
      <c r="E5502" s="135">
        <f t="shared" si="223"/>
        <v>19.844875346260388</v>
      </c>
      <c r="F5502" s="136">
        <v>1.35</v>
      </c>
      <c r="G5502" s="136">
        <v>0</v>
      </c>
      <c r="H5502" s="136">
        <v>0</v>
      </c>
      <c r="I5502" s="136"/>
      <c r="J5502" s="77">
        <f t="shared" si="222"/>
        <v>1.35</v>
      </c>
      <c r="K5502" s="137">
        <v>1.35</v>
      </c>
      <c r="L5502" s="138">
        <v>0.75</v>
      </c>
      <c r="M5502" s="139">
        <v>0</v>
      </c>
      <c r="N5502" s="76">
        <f t="shared" si="221"/>
        <v>1.35</v>
      </c>
    </row>
    <row r="5503" spans="1:14" x14ac:dyDescent="0.25">
      <c r="A5503" s="100">
        <v>4457</v>
      </c>
      <c r="B5503" s="140">
        <v>38060</v>
      </c>
      <c r="C5503" s="134">
        <v>397.4</v>
      </c>
      <c r="D5503" s="135">
        <v>143.28</v>
      </c>
      <c r="E5503" s="135">
        <f t="shared" si="223"/>
        <v>19.844875346260388</v>
      </c>
      <c r="F5503" s="136">
        <v>0.8</v>
      </c>
      <c r="G5503" s="136">
        <v>0</v>
      </c>
      <c r="H5503" s="136">
        <v>0</v>
      </c>
      <c r="I5503" s="136"/>
      <c r="J5503" s="77">
        <f t="shared" si="222"/>
        <v>0.8</v>
      </c>
      <c r="K5503" s="137">
        <v>0</v>
      </c>
      <c r="L5503" s="138">
        <v>0.43</v>
      </c>
      <c r="M5503" s="139">
        <v>6.4</v>
      </c>
      <c r="N5503" s="76">
        <f t="shared" si="221"/>
        <v>0.8</v>
      </c>
    </row>
    <row r="5504" spans="1:14" x14ac:dyDescent="0.25">
      <c r="A5504" s="100">
        <v>4458</v>
      </c>
      <c r="B5504" s="140">
        <v>38061</v>
      </c>
      <c r="C5504" s="134">
        <v>397.4</v>
      </c>
      <c r="D5504" s="135">
        <v>143.28</v>
      </c>
      <c r="E5504" s="135">
        <f t="shared" si="223"/>
        <v>19.844875346260388</v>
      </c>
      <c r="F5504" s="136">
        <v>1.32</v>
      </c>
      <c r="G5504" s="136">
        <v>0</v>
      </c>
      <c r="H5504" s="136">
        <v>0</v>
      </c>
      <c r="I5504" s="136"/>
      <c r="J5504" s="77">
        <f t="shared" si="222"/>
        <v>1.32</v>
      </c>
      <c r="K5504" s="137">
        <v>0.06</v>
      </c>
      <c r="L5504" s="138">
        <v>0.62</v>
      </c>
      <c r="M5504" s="139">
        <v>1.6</v>
      </c>
      <c r="N5504" s="76">
        <f t="shared" si="221"/>
        <v>6.0000000000009157E-2</v>
      </c>
    </row>
    <row r="5505" spans="1:14" x14ac:dyDescent="0.25">
      <c r="A5505" s="100">
        <v>4459</v>
      </c>
      <c r="B5505" s="140">
        <v>38062</v>
      </c>
      <c r="C5505" s="134">
        <v>397.2</v>
      </c>
      <c r="D5505" s="135">
        <v>142.02000000000001</v>
      </c>
      <c r="E5505" s="135">
        <f t="shared" si="223"/>
        <v>19.670360110803326</v>
      </c>
      <c r="F5505" s="136">
        <v>1.1299999999999999</v>
      </c>
      <c r="G5505" s="136">
        <v>0</v>
      </c>
      <c r="H5505" s="136">
        <v>0</v>
      </c>
      <c r="I5505" s="136"/>
      <c r="J5505" s="77">
        <f t="shared" si="222"/>
        <v>1.1299999999999999</v>
      </c>
      <c r="K5505" s="137">
        <v>1.1299999999999999</v>
      </c>
      <c r="L5505" s="138">
        <v>0.47</v>
      </c>
      <c r="M5505" s="139">
        <v>0</v>
      </c>
      <c r="N5505" s="76">
        <f t="shared" si="221"/>
        <v>1.1299999999999999</v>
      </c>
    </row>
    <row r="5506" spans="1:14" x14ac:dyDescent="0.25">
      <c r="A5506" s="100">
        <v>4460</v>
      </c>
      <c r="B5506" s="140">
        <v>38063</v>
      </c>
      <c r="C5506" s="134">
        <v>397.2</v>
      </c>
      <c r="D5506" s="135">
        <v>142.02000000000001</v>
      </c>
      <c r="E5506" s="135">
        <f t="shared" si="223"/>
        <v>19.670360110803326</v>
      </c>
      <c r="F5506" s="136">
        <v>0.95</v>
      </c>
      <c r="G5506" s="136">
        <v>0</v>
      </c>
      <c r="H5506" s="136">
        <v>0</v>
      </c>
      <c r="I5506" s="136"/>
      <c r="J5506" s="77">
        <f t="shared" si="222"/>
        <v>0.95</v>
      </c>
      <c r="K5506" s="137">
        <v>-0.31</v>
      </c>
      <c r="L5506" s="138">
        <v>0.14000000000000001</v>
      </c>
      <c r="M5506" s="139">
        <v>0</v>
      </c>
      <c r="N5506" s="76">
        <f t="shared" si="221"/>
        <v>-0.31000000000001937</v>
      </c>
    </row>
    <row r="5507" spans="1:14" x14ac:dyDescent="0.25">
      <c r="A5507" s="100">
        <v>4461</v>
      </c>
      <c r="B5507" s="140">
        <v>38064</v>
      </c>
      <c r="C5507" s="134">
        <v>397</v>
      </c>
      <c r="D5507" s="135">
        <v>140.76</v>
      </c>
      <c r="E5507" s="135">
        <f t="shared" si="223"/>
        <v>19.495844875346261</v>
      </c>
      <c r="F5507" s="136">
        <v>3.21</v>
      </c>
      <c r="G5507" s="136">
        <v>0</v>
      </c>
      <c r="H5507" s="136">
        <v>0</v>
      </c>
      <c r="I5507" s="136"/>
      <c r="J5507" s="77">
        <f t="shared" si="222"/>
        <v>3.21</v>
      </c>
      <c r="K5507" s="137">
        <v>-1</v>
      </c>
      <c r="L5507" s="138">
        <v>1.25</v>
      </c>
      <c r="M5507" s="139">
        <v>0</v>
      </c>
      <c r="N5507" s="76">
        <f t="shared" si="221"/>
        <v>-0.99999999999997957</v>
      </c>
    </row>
    <row r="5508" spans="1:14" x14ac:dyDescent="0.25">
      <c r="A5508" s="100">
        <v>4462</v>
      </c>
      <c r="B5508" s="140">
        <v>38065</v>
      </c>
      <c r="C5508" s="134">
        <v>396.31</v>
      </c>
      <c r="D5508" s="135">
        <v>136.55000000000001</v>
      </c>
      <c r="E5508" s="135">
        <f t="shared" si="223"/>
        <v>18.912742382271471</v>
      </c>
      <c r="F5508" s="136">
        <v>1.21</v>
      </c>
      <c r="G5508" s="136">
        <v>0</v>
      </c>
      <c r="H5508" s="136">
        <v>0</v>
      </c>
      <c r="I5508" s="136"/>
      <c r="J5508" s="77">
        <f t="shared" si="222"/>
        <v>1.21</v>
      </c>
      <c r="K5508" s="137">
        <v>1.0900000000000001</v>
      </c>
      <c r="L5508" s="138">
        <v>0.51</v>
      </c>
      <c r="M5508" s="139">
        <v>0</v>
      </c>
      <c r="N5508" s="76">
        <f t="shared" si="221"/>
        <v>0.10999999999997723</v>
      </c>
    </row>
    <row r="5509" spans="1:14" x14ac:dyDescent="0.25">
      <c r="A5509" s="100">
        <v>4463</v>
      </c>
      <c r="B5509" s="140">
        <v>38066</v>
      </c>
      <c r="C5509" s="134">
        <v>396.31</v>
      </c>
      <c r="D5509" s="135">
        <v>135.44999999999999</v>
      </c>
      <c r="E5509" s="135">
        <f t="shared" si="223"/>
        <v>18.760387811634345</v>
      </c>
      <c r="F5509" s="136">
        <v>0.5</v>
      </c>
      <c r="G5509" s="136">
        <v>0</v>
      </c>
      <c r="H5509" s="136">
        <v>0</v>
      </c>
      <c r="I5509" s="136"/>
      <c r="J5509" s="77">
        <f t="shared" si="222"/>
        <v>0.5</v>
      </c>
      <c r="K5509" s="137">
        <v>-0.16</v>
      </c>
      <c r="L5509" s="138">
        <v>0.28000000000000003</v>
      </c>
      <c r="M5509" s="139">
        <v>0</v>
      </c>
      <c r="N5509" s="76">
        <f t="shared" si="221"/>
        <v>-0.16999999999998749</v>
      </c>
    </row>
    <row r="5510" spans="1:14" x14ac:dyDescent="0.25">
      <c r="A5510" s="100">
        <v>4464</v>
      </c>
      <c r="B5510" s="140">
        <v>38067</v>
      </c>
      <c r="C5510" s="134">
        <v>396.02</v>
      </c>
      <c r="D5510" s="135">
        <v>134.78</v>
      </c>
      <c r="E5510" s="135">
        <f t="shared" si="223"/>
        <v>18.667590027700832</v>
      </c>
      <c r="F5510" s="136">
        <v>0.72</v>
      </c>
      <c r="G5510" s="136">
        <v>0</v>
      </c>
      <c r="H5510" s="136">
        <v>0</v>
      </c>
      <c r="I5510" s="136"/>
      <c r="J5510" s="77">
        <f t="shared" si="222"/>
        <v>0.72</v>
      </c>
      <c r="K5510" s="137">
        <v>-0.52</v>
      </c>
      <c r="L5510" s="138">
        <v>0.31</v>
      </c>
      <c r="M5510" s="139">
        <v>0</v>
      </c>
      <c r="N5510" s="76">
        <f t="shared" si="221"/>
        <v>-0.52000000000000912</v>
      </c>
    </row>
    <row r="5511" spans="1:14" x14ac:dyDescent="0.25">
      <c r="A5511" s="100">
        <v>4465</v>
      </c>
      <c r="B5511" s="140">
        <v>38068</v>
      </c>
      <c r="C5511" s="134">
        <v>395.81</v>
      </c>
      <c r="D5511" s="135">
        <v>133.54</v>
      </c>
      <c r="E5511" s="135">
        <f t="shared" si="223"/>
        <v>18.495844875346261</v>
      </c>
      <c r="F5511" s="136">
        <v>3.28</v>
      </c>
      <c r="G5511" s="136">
        <v>0</v>
      </c>
      <c r="H5511" s="136">
        <v>0</v>
      </c>
      <c r="I5511" s="136"/>
      <c r="J5511" s="77">
        <f t="shared" si="222"/>
        <v>3.28</v>
      </c>
      <c r="K5511" s="137">
        <v>0.06</v>
      </c>
      <c r="L5511" s="138">
        <v>1.27</v>
      </c>
      <c r="M5511" s="139">
        <v>0</v>
      </c>
      <c r="N5511" s="76">
        <f t="shared" si="221"/>
        <v>6.0000000000000941E-2</v>
      </c>
    </row>
    <row r="5512" spans="1:14" x14ac:dyDescent="0.25">
      <c r="A5512" s="100">
        <v>4466</v>
      </c>
      <c r="B5512" s="140">
        <v>38069</v>
      </c>
      <c r="C5512" s="134">
        <v>395.26</v>
      </c>
      <c r="D5512" s="135">
        <v>130.32</v>
      </c>
      <c r="E5512" s="135">
        <f t="shared" si="223"/>
        <v>18.049861495844876</v>
      </c>
      <c r="F5512" s="136">
        <v>2.65</v>
      </c>
      <c r="G5512" s="136">
        <v>0</v>
      </c>
      <c r="H5512" s="136">
        <v>0</v>
      </c>
      <c r="I5512" s="136"/>
      <c r="J5512" s="77">
        <f t="shared" si="222"/>
        <v>2.65</v>
      </c>
      <c r="K5512" s="137">
        <v>-0.65</v>
      </c>
      <c r="L5512" s="138">
        <v>1.79</v>
      </c>
      <c r="M5512" s="139">
        <v>0</v>
      </c>
      <c r="N5512" s="76">
        <f t="shared" ref="N5512:N5575" si="224">+D5513-D5512+J5512</f>
        <v>-0.67999999999999838</v>
      </c>
    </row>
    <row r="5513" spans="1:14" x14ac:dyDescent="0.25">
      <c r="A5513" s="100">
        <v>4467</v>
      </c>
      <c r="B5513" s="140">
        <v>38070</v>
      </c>
      <c r="C5513" s="134">
        <v>394.69</v>
      </c>
      <c r="D5513" s="135">
        <v>126.99</v>
      </c>
      <c r="E5513" s="135">
        <f t="shared" si="223"/>
        <v>17.588642659279778</v>
      </c>
      <c r="F5513" s="136">
        <v>4.79</v>
      </c>
      <c r="G5513" s="136">
        <v>0</v>
      </c>
      <c r="H5513" s="136">
        <v>0</v>
      </c>
      <c r="I5513" s="136"/>
      <c r="J5513" s="77">
        <f t="shared" si="222"/>
        <v>4.79</v>
      </c>
      <c r="K5513" s="137">
        <v>-1.94</v>
      </c>
      <c r="L5513" s="138">
        <v>1.95</v>
      </c>
      <c r="M5513" s="139">
        <v>0</v>
      </c>
      <c r="N5513" s="76">
        <f t="shared" si="224"/>
        <v>-1.9399999999999897</v>
      </c>
    </row>
    <row r="5514" spans="1:14" x14ac:dyDescent="0.25">
      <c r="A5514" s="100">
        <v>4468</v>
      </c>
      <c r="B5514" s="140">
        <v>38071</v>
      </c>
      <c r="C5514" s="134">
        <v>393.5</v>
      </c>
      <c r="D5514" s="135">
        <v>120.26</v>
      </c>
      <c r="E5514" s="135">
        <f t="shared" si="223"/>
        <v>16.656509695290858</v>
      </c>
      <c r="F5514" s="136">
        <v>4.13</v>
      </c>
      <c r="G5514" s="136">
        <v>0</v>
      </c>
      <c r="H5514" s="136">
        <v>0</v>
      </c>
      <c r="I5514" s="136"/>
      <c r="J5514" s="77">
        <f t="shared" si="222"/>
        <v>4.13</v>
      </c>
      <c r="K5514" s="137">
        <v>1.73</v>
      </c>
      <c r="L5514" s="138">
        <v>2.0699999999999998</v>
      </c>
      <c r="M5514" s="139">
        <v>13.9</v>
      </c>
      <c r="N5514" s="76">
        <f t="shared" si="224"/>
        <v>1.7199999999999891</v>
      </c>
    </row>
    <row r="5515" spans="1:14" x14ac:dyDescent="0.25">
      <c r="A5515" s="100">
        <v>4469</v>
      </c>
      <c r="B5515" s="140">
        <v>38072</v>
      </c>
      <c r="C5515" s="134">
        <v>393.07</v>
      </c>
      <c r="D5515" s="135">
        <v>117.85</v>
      </c>
      <c r="E5515" s="135">
        <f t="shared" si="223"/>
        <v>16.322714681440445</v>
      </c>
      <c r="F5515" s="136">
        <v>2.97</v>
      </c>
      <c r="G5515" s="136">
        <v>0</v>
      </c>
      <c r="H5515" s="136">
        <v>0</v>
      </c>
      <c r="I5515" s="136"/>
      <c r="J5515" s="77">
        <f t="shared" si="222"/>
        <v>2.97</v>
      </c>
      <c r="K5515" s="137">
        <v>-2.09</v>
      </c>
      <c r="L5515" s="138">
        <v>1.54</v>
      </c>
      <c r="M5515" s="139">
        <v>0</v>
      </c>
      <c r="N5515" s="76">
        <f t="shared" si="224"/>
        <v>-2.0899999999999879</v>
      </c>
    </row>
    <row r="5516" spans="1:14" x14ac:dyDescent="0.25">
      <c r="A5516" s="100">
        <v>4470</v>
      </c>
      <c r="B5516" s="140">
        <v>38073</v>
      </c>
      <c r="C5516" s="134">
        <v>392.12</v>
      </c>
      <c r="D5516" s="135">
        <v>112.79</v>
      </c>
      <c r="E5516" s="135">
        <f t="shared" si="223"/>
        <v>15.621883656509695</v>
      </c>
      <c r="F5516" s="136">
        <v>1.71</v>
      </c>
      <c r="G5516" s="136">
        <v>0</v>
      </c>
      <c r="H5516" s="136">
        <v>0</v>
      </c>
      <c r="I5516" s="136"/>
      <c r="J5516" s="77">
        <f t="shared" si="222"/>
        <v>1.71</v>
      </c>
      <c r="K5516" s="137">
        <v>-0.02</v>
      </c>
      <c r="L5516" s="138">
        <v>0.91</v>
      </c>
      <c r="M5516" s="139">
        <v>0</v>
      </c>
      <c r="N5516" s="76">
        <f t="shared" si="224"/>
        <v>-2.0000000000004015E-2</v>
      </c>
    </row>
    <row r="5517" spans="1:14" x14ac:dyDescent="0.25">
      <c r="A5517" s="100">
        <v>4471</v>
      </c>
      <c r="B5517" s="140">
        <v>38074</v>
      </c>
      <c r="C5517" s="134">
        <v>391.79</v>
      </c>
      <c r="D5517" s="135">
        <v>111.06</v>
      </c>
      <c r="E5517" s="135">
        <f t="shared" si="223"/>
        <v>15.382271468144044</v>
      </c>
      <c r="F5517" s="136">
        <v>0.53</v>
      </c>
      <c r="G5517" s="136">
        <v>0</v>
      </c>
      <c r="H5517" s="136">
        <v>0</v>
      </c>
      <c r="I5517" s="136"/>
      <c r="J5517" s="77">
        <f t="shared" si="222"/>
        <v>0.53</v>
      </c>
      <c r="K5517" s="137">
        <v>0.69</v>
      </c>
      <c r="L5517" s="138">
        <v>0.26</v>
      </c>
      <c r="M5517" s="139">
        <v>13.3</v>
      </c>
      <c r="N5517" s="76">
        <f t="shared" si="224"/>
        <v>0.6799999999999915</v>
      </c>
    </row>
    <row r="5518" spans="1:14" x14ac:dyDescent="0.25">
      <c r="A5518" s="100">
        <v>4472</v>
      </c>
      <c r="B5518" s="140">
        <v>38075</v>
      </c>
      <c r="C5518" s="134">
        <v>391.82</v>
      </c>
      <c r="D5518" s="135">
        <v>111.21</v>
      </c>
      <c r="E5518" s="135">
        <f t="shared" si="223"/>
        <v>15.403047091412743</v>
      </c>
      <c r="F5518" s="136">
        <v>0.62</v>
      </c>
      <c r="G5518" s="136">
        <v>0</v>
      </c>
      <c r="H5518" s="136">
        <v>0</v>
      </c>
      <c r="I5518" s="136"/>
      <c r="J5518" s="77">
        <f t="shared" si="222"/>
        <v>0.62</v>
      </c>
      <c r="K5518" s="137">
        <v>0.31</v>
      </c>
      <c r="L5518" s="138">
        <v>0.26</v>
      </c>
      <c r="M5518" s="139">
        <v>0</v>
      </c>
      <c r="N5518" s="76">
        <f t="shared" si="224"/>
        <v>0.31000000000001193</v>
      </c>
    </row>
    <row r="5519" spans="1:14" x14ac:dyDescent="0.25">
      <c r="A5519" s="100">
        <v>4473</v>
      </c>
      <c r="B5519" s="140">
        <v>38076</v>
      </c>
      <c r="C5519" s="134">
        <v>391.76</v>
      </c>
      <c r="D5519" s="135">
        <v>110.9</v>
      </c>
      <c r="E5519" s="135">
        <f t="shared" si="223"/>
        <v>15.360110803324099</v>
      </c>
      <c r="F5519" s="136">
        <v>1.05</v>
      </c>
      <c r="G5519" s="136">
        <v>0</v>
      </c>
      <c r="H5519" s="136">
        <v>0</v>
      </c>
      <c r="I5519" s="136"/>
      <c r="J5519" s="77">
        <f t="shared" si="222"/>
        <v>1.05</v>
      </c>
      <c r="K5519" s="137">
        <v>0.74</v>
      </c>
      <c r="L5519" s="138">
        <v>0.43</v>
      </c>
      <c r="M5519" s="139">
        <v>3.7</v>
      </c>
      <c r="N5519" s="76">
        <f t="shared" si="224"/>
        <v>0.73999999999999777</v>
      </c>
    </row>
    <row r="5520" spans="1:14" x14ac:dyDescent="0.25">
      <c r="A5520" s="100">
        <v>4474</v>
      </c>
      <c r="B5520" s="140">
        <v>38077</v>
      </c>
      <c r="C5520" s="134">
        <v>391.7</v>
      </c>
      <c r="D5520" s="135">
        <v>110.59</v>
      </c>
      <c r="E5520" s="135">
        <f t="shared" si="223"/>
        <v>15.317174515235457</v>
      </c>
      <c r="F5520" s="136">
        <v>0.67</v>
      </c>
      <c r="G5520" s="136">
        <v>0</v>
      </c>
      <c r="H5520" s="136">
        <v>0</v>
      </c>
      <c r="I5520" s="136"/>
      <c r="J5520" s="77">
        <f t="shared" si="222"/>
        <v>0.67</v>
      </c>
      <c r="K5520" s="137">
        <v>1.03</v>
      </c>
      <c r="L5520" s="138">
        <v>0.34</v>
      </c>
      <c r="M5520" s="139">
        <v>2.1</v>
      </c>
      <c r="N5520" s="76">
        <f t="shared" si="224"/>
        <v>1.0299999999999994</v>
      </c>
    </row>
    <row r="5521" spans="1:14" x14ac:dyDescent="0.25">
      <c r="A5521" s="100">
        <v>4475</v>
      </c>
      <c r="B5521" s="140">
        <v>38078</v>
      </c>
      <c r="C5521" s="134">
        <v>391.77</v>
      </c>
      <c r="D5521" s="135">
        <v>110.95</v>
      </c>
      <c r="E5521" s="135">
        <f t="shared" si="223"/>
        <v>15.367036011080332</v>
      </c>
      <c r="F5521" s="136">
        <v>0.89</v>
      </c>
      <c r="G5521" s="136">
        <v>0</v>
      </c>
      <c r="H5521" s="136">
        <v>0</v>
      </c>
      <c r="I5521" s="136"/>
      <c r="J5521" s="77">
        <f t="shared" si="222"/>
        <v>0.89</v>
      </c>
      <c r="K5521" s="137">
        <v>1.25</v>
      </c>
      <c r="L5521" s="138">
        <v>0.42</v>
      </c>
      <c r="M5521" s="139">
        <v>2.2999999999999998</v>
      </c>
      <c r="N5521" s="76">
        <f t="shared" si="224"/>
        <v>1.2599999999999905</v>
      </c>
    </row>
    <row r="5522" spans="1:14" x14ac:dyDescent="0.25">
      <c r="A5522" s="100">
        <v>4476</v>
      </c>
      <c r="B5522" s="140">
        <v>38079</v>
      </c>
      <c r="C5522" s="134">
        <v>391.84</v>
      </c>
      <c r="D5522" s="135">
        <v>111.32</v>
      </c>
      <c r="E5522" s="135">
        <f t="shared" si="223"/>
        <v>15.418282548476455</v>
      </c>
      <c r="F5522" s="136">
        <v>0.54</v>
      </c>
      <c r="G5522" s="136">
        <v>0</v>
      </c>
      <c r="H5522" s="136">
        <v>0</v>
      </c>
      <c r="I5522" s="136"/>
      <c r="J5522" s="77">
        <f t="shared" si="222"/>
        <v>0.54</v>
      </c>
      <c r="K5522" s="137">
        <v>0.54</v>
      </c>
      <c r="L5522" s="138">
        <v>0.27</v>
      </c>
      <c r="M5522" s="139">
        <v>0</v>
      </c>
      <c r="N5522" s="76">
        <f t="shared" si="224"/>
        <v>0.54</v>
      </c>
    </row>
    <row r="5523" spans="1:14" x14ac:dyDescent="0.25">
      <c r="A5523" s="100">
        <v>4477</v>
      </c>
      <c r="B5523" s="140">
        <v>38080</v>
      </c>
      <c r="C5523" s="134">
        <v>391.84</v>
      </c>
      <c r="D5523" s="135">
        <v>111.32</v>
      </c>
      <c r="E5523" s="135">
        <f t="shared" si="223"/>
        <v>15.418282548476455</v>
      </c>
      <c r="F5523" s="136">
        <v>0.67</v>
      </c>
      <c r="G5523" s="136">
        <v>0</v>
      </c>
      <c r="H5523" s="136">
        <v>0</v>
      </c>
      <c r="I5523" s="136"/>
      <c r="J5523" s="77">
        <f t="shared" si="222"/>
        <v>0.67</v>
      </c>
      <c r="K5523" s="137">
        <v>1.24</v>
      </c>
      <c r="L5523" s="138">
        <v>0.37</v>
      </c>
      <c r="M5523" s="139">
        <v>1.4</v>
      </c>
      <c r="N5523" s="76">
        <f t="shared" si="224"/>
        <v>1.2400000000000073</v>
      </c>
    </row>
    <row r="5524" spans="1:14" x14ac:dyDescent="0.25">
      <c r="A5524" s="100">
        <v>4478</v>
      </c>
      <c r="B5524" s="140">
        <v>38081</v>
      </c>
      <c r="C5524" s="134">
        <v>391.95</v>
      </c>
      <c r="D5524" s="135">
        <v>111.89</v>
      </c>
      <c r="E5524" s="135">
        <f t="shared" si="223"/>
        <v>15.497229916897506</v>
      </c>
      <c r="F5524" s="136">
        <v>0.51</v>
      </c>
      <c r="G5524" s="136">
        <v>0</v>
      </c>
      <c r="H5524" s="136">
        <v>0</v>
      </c>
      <c r="I5524" s="136"/>
      <c r="J5524" s="77">
        <f t="shared" si="222"/>
        <v>0.51</v>
      </c>
      <c r="K5524" s="137">
        <v>1.57</v>
      </c>
      <c r="L5524" s="138">
        <v>0.26</v>
      </c>
      <c r="M5524" s="139">
        <v>1.5</v>
      </c>
      <c r="N5524" s="76">
        <f t="shared" si="224"/>
        <v>1.5700000000000023</v>
      </c>
    </row>
    <row r="5525" spans="1:14" x14ac:dyDescent="0.25">
      <c r="A5525" s="100">
        <v>4479</v>
      </c>
      <c r="B5525" s="140">
        <v>38082</v>
      </c>
      <c r="C5525" s="134">
        <v>392.15</v>
      </c>
      <c r="D5525" s="135">
        <v>112.95</v>
      </c>
      <c r="E5525" s="135">
        <f t="shared" si="223"/>
        <v>15.644044321329639</v>
      </c>
      <c r="F5525" s="136">
        <v>0.52</v>
      </c>
      <c r="G5525" s="136">
        <v>0</v>
      </c>
      <c r="H5525" s="136">
        <v>0</v>
      </c>
      <c r="I5525" s="136"/>
      <c r="J5525" s="77">
        <f t="shared" si="222"/>
        <v>0.52</v>
      </c>
      <c r="K5525" s="137">
        <v>0.52</v>
      </c>
      <c r="L5525" s="138">
        <v>0.28000000000000003</v>
      </c>
      <c r="M5525" s="139">
        <v>1.9</v>
      </c>
      <c r="N5525" s="76">
        <f t="shared" si="224"/>
        <v>0.52</v>
      </c>
    </row>
    <row r="5526" spans="1:14" x14ac:dyDescent="0.25">
      <c r="A5526" s="100">
        <v>4480</v>
      </c>
      <c r="B5526" s="140">
        <v>38083</v>
      </c>
      <c r="C5526" s="134">
        <v>392.15</v>
      </c>
      <c r="D5526" s="135">
        <v>112.95</v>
      </c>
      <c r="E5526" s="135">
        <f t="shared" si="223"/>
        <v>15.644044321329639</v>
      </c>
      <c r="F5526" s="136">
        <v>1.42</v>
      </c>
      <c r="G5526" s="136">
        <v>0</v>
      </c>
      <c r="H5526" s="136">
        <v>0</v>
      </c>
      <c r="I5526" s="136"/>
      <c r="J5526" s="77">
        <f t="shared" si="222"/>
        <v>1.42</v>
      </c>
      <c r="K5526" s="137">
        <v>0.62</v>
      </c>
      <c r="L5526" s="138">
        <v>0.59</v>
      </c>
      <c r="M5526" s="139">
        <v>2</v>
      </c>
      <c r="N5526" s="76">
        <f t="shared" si="224"/>
        <v>0.62000000000000277</v>
      </c>
    </row>
    <row r="5527" spans="1:14" x14ac:dyDescent="0.25">
      <c r="A5527" s="100">
        <v>4481</v>
      </c>
      <c r="B5527" s="140">
        <v>38084</v>
      </c>
      <c r="C5527" s="134">
        <v>392</v>
      </c>
      <c r="D5527" s="135">
        <v>112.15</v>
      </c>
      <c r="E5527" s="135">
        <f t="shared" si="223"/>
        <v>15.533240997229917</v>
      </c>
      <c r="F5527" s="136">
        <v>2.09</v>
      </c>
      <c r="G5527" s="136">
        <v>0</v>
      </c>
      <c r="H5527" s="136">
        <v>0</v>
      </c>
      <c r="I5527" s="136"/>
      <c r="J5527" s="77">
        <f t="shared" si="222"/>
        <v>2.09</v>
      </c>
      <c r="K5527" s="137">
        <v>0.09</v>
      </c>
      <c r="L5527" s="138">
        <v>1.06</v>
      </c>
      <c r="M5527" s="139">
        <v>0</v>
      </c>
      <c r="N5527" s="76">
        <f t="shared" si="224"/>
        <v>-0.11000000000000298</v>
      </c>
    </row>
    <row r="5528" spans="1:14" x14ac:dyDescent="0.25">
      <c r="A5528" s="100">
        <v>4482</v>
      </c>
      <c r="B5528" s="140">
        <v>38085</v>
      </c>
      <c r="C5528" s="134">
        <v>391.58</v>
      </c>
      <c r="D5528" s="135">
        <v>109.95</v>
      </c>
      <c r="E5528" s="135">
        <f t="shared" si="223"/>
        <v>15.228531855955678</v>
      </c>
      <c r="F5528" s="136">
        <v>1.93</v>
      </c>
      <c r="G5528" s="136">
        <v>0</v>
      </c>
      <c r="H5528" s="136">
        <v>0</v>
      </c>
      <c r="I5528" s="136"/>
      <c r="J5528" s="77">
        <f t="shared" si="222"/>
        <v>1.93</v>
      </c>
      <c r="K5528" s="137">
        <v>0.84</v>
      </c>
      <c r="L5528" s="138">
        <v>0.81</v>
      </c>
      <c r="M5528" s="139">
        <v>0</v>
      </c>
      <c r="N5528" s="76">
        <f t="shared" si="224"/>
        <v>0.85000000000000164</v>
      </c>
    </row>
    <row r="5529" spans="1:14" x14ac:dyDescent="0.25">
      <c r="A5529" s="100">
        <v>4483</v>
      </c>
      <c r="B5529" s="140">
        <v>38086</v>
      </c>
      <c r="C5529" s="134">
        <v>391.37</v>
      </c>
      <c r="D5529" s="135">
        <v>108.87</v>
      </c>
      <c r="E5529" s="135">
        <f t="shared" si="223"/>
        <v>15.078947368421053</v>
      </c>
      <c r="F5529" s="136">
        <v>2.12</v>
      </c>
      <c r="G5529" s="136">
        <v>0</v>
      </c>
      <c r="H5529" s="136">
        <v>0</v>
      </c>
      <c r="I5529" s="136"/>
      <c r="J5529" s="77">
        <f t="shared" si="222"/>
        <v>2.12</v>
      </c>
      <c r="K5529" s="137">
        <v>0.2</v>
      </c>
      <c r="L5529" s="138">
        <v>0.87</v>
      </c>
      <c r="M5529" s="139">
        <v>0</v>
      </c>
      <c r="N5529" s="76">
        <f t="shared" si="224"/>
        <v>0.1999999999999984</v>
      </c>
    </row>
    <row r="5530" spans="1:14" x14ac:dyDescent="0.25">
      <c r="A5530" s="100">
        <v>4484</v>
      </c>
      <c r="B5530" s="140">
        <v>38087</v>
      </c>
      <c r="C5530" s="134">
        <v>391</v>
      </c>
      <c r="D5530" s="135">
        <v>106.95</v>
      </c>
      <c r="E5530" s="135">
        <f t="shared" si="223"/>
        <v>14.813019390581717</v>
      </c>
      <c r="F5530" s="136">
        <v>1.2</v>
      </c>
      <c r="G5530" s="136">
        <v>0</v>
      </c>
      <c r="H5530" s="136">
        <v>0</v>
      </c>
      <c r="I5530" s="136"/>
      <c r="J5530" s="77">
        <f t="shared" si="222"/>
        <v>1.2</v>
      </c>
      <c r="K5530" s="137">
        <v>0.7</v>
      </c>
      <c r="L5530" s="138">
        <v>0.5</v>
      </c>
      <c r="M5530" s="139">
        <v>0</v>
      </c>
      <c r="N5530" s="76">
        <f t="shared" si="224"/>
        <v>0.7</v>
      </c>
    </row>
    <row r="5531" spans="1:14" x14ac:dyDescent="0.25">
      <c r="A5531" s="100">
        <v>4485</v>
      </c>
      <c r="B5531" s="140">
        <v>38088</v>
      </c>
      <c r="C5531" s="134">
        <v>390.9</v>
      </c>
      <c r="D5531" s="135">
        <v>106.45</v>
      </c>
      <c r="E5531" s="135">
        <f t="shared" si="223"/>
        <v>14.74376731301939</v>
      </c>
      <c r="F5531" s="136">
        <v>0.57999999999999996</v>
      </c>
      <c r="G5531" s="136">
        <v>0</v>
      </c>
      <c r="H5531" s="136">
        <v>0</v>
      </c>
      <c r="I5531" s="136"/>
      <c r="J5531" s="77">
        <f t="shared" si="222"/>
        <v>0.57999999999999996</v>
      </c>
      <c r="K5531" s="137">
        <v>0.57999999999999996</v>
      </c>
      <c r="L5531" s="138">
        <v>0.23</v>
      </c>
      <c r="M5531" s="139">
        <v>0</v>
      </c>
      <c r="N5531" s="76">
        <f t="shared" si="224"/>
        <v>0.57999999999999996</v>
      </c>
    </row>
    <row r="5532" spans="1:14" x14ac:dyDescent="0.25">
      <c r="A5532" s="100">
        <v>4486</v>
      </c>
      <c r="B5532" s="140">
        <v>38089</v>
      </c>
      <c r="C5532" s="134">
        <v>390.9</v>
      </c>
      <c r="D5532" s="135">
        <v>106.45</v>
      </c>
      <c r="E5532" s="135">
        <f t="shared" si="223"/>
        <v>14.74376731301939</v>
      </c>
      <c r="F5532" s="136">
        <v>0.36</v>
      </c>
      <c r="G5532" s="136">
        <v>0</v>
      </c>
      <c r="H5532" s="136">
        <v>0</v>
      </c>
      <c r="I5532" s="136"/>
      <c r="J5532" s="77">
        <f t="shared" si="222"/>
        <v>0.36</v>
      </c>
      <c r="K5532" s="137">
        <v>0.86</v>
      </c>
      <c r="L5532" s="138">
        <v>0.2</v>
      </c>
      <c r="M5532" s="139">
        <v>0</v>
      </c>
      <c r="N5532" s="76">
        <f t="shared" si="224"/>
        <v>0.86</v>
      </c>
    </row>
    <row r="5533" spans="1:14" x14ac:dyDescent="0.25">
      <c r="A5533" s="100">
        <v>4487</v>
      </c>
      <c r="B5533" s="140">
        <v>38090</v>
      </c>
      <c r="C5533" s="134">
        <v>391</v>
      </c>
      <c r="D5533" s="135">
        <v>106.95</v>
      </c>
      <c r="E5533" s="135">
        <f t="shared" si="223"/>
        <v>14.813019390581717</v>
      </c>
      <c r="F5533" s="136">
        <v>1.28</v>
      </c>
      <c r="G5533" s="136">
        <v>0</v>
      </c>
      <c r="H5533" s="136">
        <v>0</v>
      </c>
      <c r="I5533" s="136"/>
      <c r="J5533" s="77">
        <f t="shared" si="222"/>
        <v>1.28</v>
      </c>
      <c r="K5533" s="137">
        <v>1.28</v>
      </c>
      <c r="L5533" s="138">
        <v>0.51</v>
      </c>
      <c r="M5533" s="139">
        <v>14.2</v>
      </c>
      <c r="N5533" s="76">
        <f t="shared" si="224"/>
        <v>1.28</v>
      </c>
    </row>
    <row r="5534" spans="1:14" x14ac:dyDescent="0.25">
      <c r="A5534" s="100">
        <v>4488</v>
      </c>
      <c r="B5534" s="140">
        <v>38091</v>
      </c>
      <c r="C5534" s="134">
        <v>391</v>
      </c>
      <c r="D5534" s="135">
        <v>106.95</v>
      </c>
      <c r="E5534" s="135">
        <f t="shared" si="223"/>
        <v>14.813019390581717</v>
      </c>
      <c r="F5534" s="136">
        <v>0.63</v>
      </c>
      <c r="G5534" s="136">
        <v>0</v>
      </c>
      <c r="H5534" s="136">
        <v>0</v>
      </c>
      <c r="I5534" s="136"/>
      <c r="J5534" s="77">
        <f t="shared" si="222"/>
        <v>0.63</v>
      </c>
      <c r="K5534" s="137">
        <v>2.5</v>
      </c>
      <c r="L5534" s="138">
        <v>0.28000000000000003</v>
      </c>
      <c r="M5534" s="139">
        <v>0.6</v>
      </c>
      <c r="N5534" s="76">
        <f t="shared" si="224"/>
        <v>2.4999999999999902</v>
      </c>
    </row>
    <row r="5535" spans="1:14" x14ac:dyDescent="0.25">
      <c r="A5535" s="100">
        <v>4489</v>
      </c>
      <c r="B5535" s="140">
        <v>38092</v>
      </c>
      <c r="C5535" s="134">
        <v>391.36</v>
      </c>
      <c r="D5535" s="135">
        <v>108.82</v>
      </c>
      <c r="E5535" s="135">
        <f t="shared" si="223"/>
        <v>15.072022160664821</v>
      </c>
      <c r="F5535" s="136">
        <v>0.73</v>
      </c>
      <c r="G5535" s="136">
        <v>0</v>
      </c>
      <c r="H5535" s="136">
        <v>0</v>
      </c>
      <c r="I5535" s="136"/>
      <c r="J5535" s="77">
        <f t="shared" si="222"/>
        <v>0.73</v>
      </c>
      <c r="K5535" s="137">
        <v>0.94</v>
      </c>
      <c r="L5535" s="138">
        <v>0.31</v>
      </c>
      <c r="M5535" s="139">
        <v>11</v>
      </c>
      <c r="N5535" s="76">
        <f t="shared" si="224"/>
        <v>0.94000000000000794</v>
      </c>
    </row>
    <row r="5536" spans="1:14" x14ac:dyDescent="0.25">
      <c r="A5536" s="100">
        <v>4490</v>
      </c>
      <c r="B5536" s="140">
        <v>38093</v>
      </c>
      <c r="C5536" s="134">
        <v>391.4</v>
      </c>
      <c r="D5536" s="135">
        <v>109.03</v>
      </c>
      <c r="E5536" s="135">
        <f t="shared" si="223"/>
        <v>15.101108033240997</v>
      </c>
      <c r="F5536" s="136">
        <v>0.72</v>
      </c>
      <c r="G5536" s="136">
        <v>0</v>
      </c>
      <c r="H5536" s="136">
        <v>0</v>
      </c>
      <c r="I5536" s="136"/>
      <c r="J5536" s="77">
        <f t="shared" si="222"/>
        <v>0.72</v>
      </c>
      <c r="K5536" s="137">
        <v>2.02</v>
      </c>
      <c r="L5536" s="138">
        <v>0.3</v>
      </c>
      <c r="M5536" s="139">
        <v>0</v>
      </c>
      <c r="N5536" s="76">
        <f t="shared" si="224"/>
        <v>2.0199999999999969</v>
      </c>
    </row>
    <row r="5537" spans="1:14" x14ac:dyDescent="0.25">
      <c r="A5537" s="100">
        <v>4491</v>
      </c>
      <c r="B5537" s="140">
        <v>38094</v>
      </c>
      <c r="C5537" s="134">
        <v>391.65</v>
      </c>
      <c r="D5537" s="135">
        <v>110.33</v>
      </c>
      <c r="E5537" s="135">
        <f t="shared" si="223"/>
        <v>15.281163434903046</v>
      </c>
      <c r="F5537" s="136">
        <v>1.18</v>
      </c>
      <c r="G5537" s="136">
        <v>0</v>
      </c>
      <c r="H5537" s="136">
        <v>0</v>
      </c>
      <c r="I5537" s="136"/>
      <c r="J5537" s="77">
        <f t="shared" si="222"/>
        <v>1.18</v>
      </c>
      <c r="K5537" s="137">
        <v>1.18</v>
      </c>
      <c r="L5537" s="138">
        <v>0.48</v>
      </c>
      <c r="M5537" s="139">
        <v>5</v>
      </c>
      <c r="N5537" s="76">
        <f t="shared" si="224"/>
        <v>1.18</v>
      </c>
    </row>
    <row r="5538" spans="1:14" x14ac:dyDescent="0.25">
      <c r="A5538" s="100">
        <v>4492</v>
      </c>
      <c r="B5538" s="140">
        <v>38095</v>
      </c>
      <c r="C5538" s="134">
        <v>391.65</v>
      </c>
      <c r="D5538" s="135">
        <v>110.33</v>
      </c>
      <c r="E5538" s="135">
        <f t="shared" si="223"/>
        <v>15.281163434903046</v>
      </c>
      <c r="F5538" s="136">
        <v>0.42</v>
      </c>
      <c r="G5538" s="136">
        <v>0</v>
      </c>
      <c r="H5538" s="136">
        <v>0</v>
      </c>
      <c r="I5538" s="136"/>
      <c r="J5538" s="77">
        <f t="shared" si="222"/>
        <v>0.42</v>
      </c>
      <c r="K5538" s="137">
        <v>1.2</v>
      </c>
      <c r="L5538" s="138">
        <v>0.23</v>
      </c>
      <c r="M5538" s="139">
        <v>0</v>
      </c>
      <c r="N5538" s="76">
        <f t="shared" si="224"/>
        <v>1.2000000000000011</v>
      </c>
    </row>
    <row r="5539" spans="1:14" x14ac:dyDescent="0.25">
      <c r="A5539" s="100">
        <v>4493</v>
      </c>
      <c r="B5539" s="140">
        <v>38096</v>
      </c>
      <c r="C5539" s="134">
        <v>391.8</v>
      </c>
      <c r="D5539" s="135">
        <v>111.11</v>
      </c>
      <c r="E5539" s="135">
        <f t="shared" si="223"/>
        <v>15.389196675900276</v>
      </c>
      <c r="F5539" s="136">
        <v>0.62</v>
      </c>
      <c r="G5539" s="136">
        <v>0</v>
      </c>
      <c r="H5539" s="136">
        <v>0</v>
      </c>
      <c r="I5539" s="136"/>
      <c r="J5539" s="77">
        <f t="shared" si="222"/>
        <v>0.62</v>
      </c>
      <c r="K5539" s="137">
        <v>0.2</v>
      </c>
      <c r="L5539" s="138">
        <v>0.31</v>
      </c>
      <c r="M5539" s="139">
        <v>0</v>
      </c>
      <c r="N5539" s="76">
        <f t="shared" si="224"/>
        <v>0.19999999999999829</v>
      </c>
    </row>
    <row r="5540" spans="1:14" x14ac:dyDescent="0.25">
      <c r="A5540" s="100">
        <v>4494</v>
      </c>
      <c r="B5540" s="140">
        <v>38097</v>
      </c>
      <c r="C5540" s="134">
        <v>391.72</v>
      </c>
      <c r="D5540" s="135">
        <v>110.69</v>
      </c>
      <c r="E5540" s="135">
        <f t="shared" si="223"/>
        <v>15.331024930747922</v>
      </c>
      <c r="F5540" s="136">
        <v>0.9</v>
      </c>
      <c r="G5540" s="136">
        <v>0</v>
      </c>
      <c r="H5540" s="136">
        <v>0</v>
      </c>
      <c r="I5540" s="136"/>
      <c r="J5540" s="77">
        <f t="shared" si="222"/>
        <v>0.9</v>
      </c>
      <c r="K5540" s="137">
        <v>0.12</v>
      </c>
      <c r="L5540" s="138">
        <v>0.37</v>
      </c>
      <c r="M5540" s="139">
        <v>0</v>
      </c>
      <c r="N5540" s="76">
        <f t="shared" si="224"/>
        <v>0.11999999999999889</v>
      </c>
    </row>
    <row r="5541" spans="1:14" x14ac:dyDescent="0.25">
      <c r="A5541" s="100">
        <v>4495</v>
      </c>
      <c r="B5541" s="140">
        <v>38098</v>
      </c>
      <c r="C5541" s="134">
        <v>391.57</v>
      </c>
      <c r="D5541" s="135">
        <v>109.91</v>
      </c>
      <c r="E5541" s="135">
        <f t="shared" si="223"/>
        <v>15.222991689750693</v>
      </c>
      <c r="F5541" s="136">
        <v>0.89</v>
      </c>
      <c r="G5541" s="136">
        <v>0</v>
      </c>
      <c r="H5541" s="136">
        <v>0</v>
      </c>
      <c r="I5541" s="136"/>
      <c r="J5541" s="77">
        <f t="shared" si="222"/>
        <v>0.89</v>
      </c>
      <c r="K5541" s="137">
        <v>1.69</v>
      </c>
      <c r="L5541" s="138">
        <v>0.14000000000000001</v>
      </c>
      <c r="M5541" s="139">
        <v>8.6999999999999993</v>
      </c>
      <c r="N5541" s="76">
        <f t="shared" si="224"/>
        <v>1.6800000000000064</v>
      </c>
    </row>
    <row r="5542" spans="1:14" x14ac:dyDescent="0.25">
      <c r="A5542" s="100">
        <v>4496</v>
      </c>
      <c r="B5542" s="140">
        <v>38099</v>
      </c>
      <c r="C5542" s="134">
        <v>391.73</v>
      </c>
      <c r="D5542" s="135">
        <v>110.7</v>
      </c>
      <c r="E5542" s="135">
        <f t="shared" si="223"/>
        <v>15.332409972299169</v>
      </c>
      <c r="F5542" s="136">
        <v>0.53</v>
      </c>
      <c r="G5542" s="136">
        <v>0</v>
      </c>
      <c r="H5542" s="136">
        <v>0</v>
      </c>
      <c r="I5542" s="136"/>
      <c r="J5542" s="77">
        <f t="shared" si="222"/>
        <v>0.53</v>
      </c>
      <c r="K5542" s="137">
        <v>2.2799999999999998</v>
      </c>
      <c r="L5542" s="138">
        <v>0.16</v>
      </c>
      <c r="M5542" s="139">
        <v>5.5</v>
      </c>
      <c r="N5542" s="76">
        <f t="shared" si="224"/>
        <v>2.2800000000000002</v>
      </c>
    </row>
    <row r="5543" spans="1:14" x14ac:dyDescent="0.25">
      <c r="A5543" s="100">
        <v>4497</v>
      </c>
      <c r="B5543" s="140">
        <v>38100</v>
      </c>
      <c r="C5543" s="134">
        <v>392.06</v>
      </c>
      <c r="D5543" s="135">
        <v>112.45</v>
      </c>
      <c r="E5543" s="135">
        <f t="shared" si="223"/>
        <v>15.574792243767313</v>
      </c>
      <c r="F5543" s="136">
        <v>1.3</v>
      </c>
      <c r="G5543" s="136">
        <v>0</v>
      </c>
      <c r="H5543" s="136">
        <v>0</v>
      </c>
      <c r="I5543" s="136"/>
      <c r="J5543" s="77">
        <f t="shared" si="222"/>
        <v>1.3</v>
      </c>
      <c r="K5543" s="137">
        <v>3.4</v>
      </c>
      <c r="L5543" s="138">
        <v>0.59</v>
      </c>
      <c r="M5543" s="139">
        <v>23</v>
      </c>
      <c r="N5543" s="76">
        <f t="shared" si="224"/>
        <v>3.3799999999999981</v>
      </c>
    </row>
    <row r="5544" spans="1:14" x14ac:dyDescent="0.25">
      <c r="A5544" s="100">
        <v>4498</v>
      </c>
      <c r="B5544" s="140">
        <v>38101</v>
      </c>
      <c r="C5544" s="134">
        <v>392.46</v>
      </c>
      <c r="D5544" s="135">
        <v>114.53</v>
      </c>
      <c r="E5544" s="135">
        <f t="shared" si="223"/>
        <v>15.862880886426593</v>
      </c>
      <c r="F5544" s="136">
        <v>0.26</v>
      </c>
      <c r="G5544" s="136">
        <v>0</v>
      </c>
      <c r="H5544" s="136">
        <v>0</v>
      </c>
      <c r="I5544" s="136"/>
      <c r="J5544" s="77">
        <f t="shared" si="222"/>
        <v>0.26</v>
      </c>
      <c r="K5544" s="137">
        <v>2.96</v>
      </c>
      <c r="L5544" s="138">
        <v>0.13</v>
      </c>
      <c r="M5544" s="139">
        <v>6.9</v>
      </c>
      <c r="N5544" s="76">
        <f t="shared" si="224"/>
        <v>2.9799999999999986</v>
      </c>
    </row>
    <row r="5545" spans="1:14" x14ac:dyDescent="0.25">
      <c r="A5545" s="100">
        <v>4499</v>
      </c>
      <c r="B5545" s="140">
        <v>38102</v>
      </c>
      <c r="C5545" s="134">
        <v>392.96</v>
      </c>
      <c r="D5545" s="135">
        <v>117.25</v>
      </c>
      <c r="E5545" s="135">
        <f t="shared" si="223"/>
        <v>16.239612188365651</v>
      </c>
      <c r="F5545" s="136">
        <v>0.26</v>
      </c>
      <c r="G5545" s="136">
        <v>0</v>
      </c>
      <c r="H5545" s="136">
        <v>0</v>
      </c>
      <c r="I5545" s="136"/>
      <c r="J5545" s="77">
        <f t="shared" si="222"/>
        <v>0.26</v>
      </c>
      <c r="K5545" s="137">
        <v>4.3099999999999996</v>
      </c>
      <c r="L5545" s="138">
        <v>0.13</v>
      </c>
      <c r="M5545" s="139">
        <v>1.6</v>
      </c>
      <c r="N5545" s="76">
        <f t="shared" si="224"/>
        <v>4.3099999999999969</v>
      </c>
    </row>
    <row r="5546" spans="1:14" x14ac:dyDescent="0.25">
      <c r="A5546" s="100">
        <v>4500</v>
      </c>
      <c r="B5546" s="140">
        <v>38103</v>
      </c>
      <c r="C5546" s="134">
        <v>393.69</v>
      </c>
      <c r="D5546" s="135">
        <v>121.3</v>
      </c>
      <c r="E5546" s="135">
        <f t="shared" si="223"/>
        <v>16.800554016620499</v>
      </c>
      <c r="F5546" s="136">
        <v>0.36</v>
      </c>
      <c r="G5546" s="136">
        <v>0</v>
      </c>
      <c r="H5546" s="136">
        <v>0</v>
      </c>
      <c r="I5546" s="136"/>
      <c r="J5546" s="77">
        <f t="shared" si="222"/>
        <v>0.36</v>
      </c>
      <c r="K5546" s="137">
        <v>4.03</v>
      </c>
      <c r="L5546" s="138">
        <v>0.19</v>
      </c>
      <c r="M5546" s="139">
        <v>9.5</v>
      </c>
      <c r="N5546" s="76">
        <f t="shared" si="224"/>
        <v>4.049999999999998</v>
      </c>
    </row>
    <row r="5547" spans="1:14" x14ac:dyDescent="0.25">
      <c r="A5547" s="100">
        <v>4501</v>
      </c>
      <c r="B5547" s="140">
        <v>38104</v>
      </c>
      <c r="C5547" s="134">
        <v>394.34</v>
      </c>
      <c r="D5547" s="135">
        <v>124.99</v>
      </c>
      <c r="E5547" s="135">
        <f t="shared" si="223"/>
        <v>17.31163434903047</v>
      </c>
      <c r="F5547" s="136">
        <v>0.45</v>
      </c>
      <c r="G5547" s="136">
        <v>0</v>
      </c>
      <c r="H5547" s="136">
        <v>0</v>
      </c>
      <c r="I5547" s="136"/>
      <c r="J5547" s="77">
        <f t="shared" si="222"/>
        <v>0.45</v>
      </c>
      <c r="K5547" s="137">
        <v>2.56</v>
      </c>
      <c r="L5547" s="138">
        <v>0.28999999999999998</v>
      </c>
      <c r="M5547" s="139">
        <v>55.06</v>
      </c>
      <c r="N5547" s="76">
        <f t="shared" si="224"/>
        <v>2.5200000000000076</v>
      </c>
    </row>
    <row r="5548" spans="1:14" x14ac:dyDescent="0.25">
      <c r="A5548" s="100">
        <v>4502</v>
      </c>
      <c r="B5548" s="140">
        <v>38105</v>
      </c>
      <c r="C5548" s="134">
        <v>394.7</v>
      </c>
      <c r="D5548" s="135">
        <v>127.06</v>
      </c>
      <c r="E5548" s="135">
        <f t="shared" si="223"/>
        <v>17.598337950138504</v>
      </c>
      <c r="F5548" s="136">
        <v>0.53</v>
      </c>
      <c r="G5548" s="136">
        <v>0</v>
      </c>
      <c r="H5548" s="136">
        <v>0</v>
      </c>
      <c r="I5548" s="136"/>
      <c r="J5548" s="77">
        <f t="shared" si="222"/>
        <v>0.53</v>
      </c>
      <c r="K5548" s="137">
        <v>2.5299999999999998</v>
      </c>
      <c r="L5548" s="138">
        <v>0.28999999999999998</v>
      </c>
      <c r="M5548" s="139">
        <v>0</v>
      </c>
      <c r="N5548" s="76">
        <f t="shared" si="224"/>
        <v>2.5300000000000002</v>
      </c>
    </row>
    <row r="5549" spans="1:14" x14ac:dyDescent="0.25">
      <c r="A5549" s="100">
        <v>4503</v>
      </c>
      <c r="B5549" s="140">
        <v>38106</v>
      </c>
      <c r="C5549" s="134">
        <v>395.65</v>
      </c>
      <c r="D5549" s="135">
        <v>129.06</v>
      </c>
      <c r="E5549" s="135">
        <f t="shared" si="223"/>
        <v>17.875346260387811</v>
      </c>
      <c r="F5549" s="136">
        <v>0.22</v>
      </c>
      <c r="G5549" s="136">
        <v>0</v>
      </c>
      <c r="H5549" s="136">
        <v>0</v>
      </c>
      <c r="I5549" s="136"/>
      <c r="J5549" s="77">
        <f t="shared" si="222"/>
        <v>0.22</v>
      </c>
      <c r="K5549" s="137">
        <v>1.64</v>
      </c>
      <c r="L5549" s="138">
        <v>0.13</v>
      </c>
      <c r="M5549" s="139">
        <v>0</v>
      </c>
      <c r="N5549" s="76">
        <f t="shared" si="224"/>
        <v>1.6299999999999966</v>
      </c>
    </row>
    <row r="5550" spans="1:14" x14ac:dyDescent="0.25">
      <c r="A5550" s="100">
        <v>4504</v>
      </c>
      <c r="B5550" s="140">
        <v>38107</v>
      </c>
      <c r="C5550" s="134">
        <v>395.29</v>
      </c>
      <c r="D5550" s="135">
        <v>130.47</v>
      </c>
      <c r="E5550" s="135">
        <f t="shared" si="223"/>
        <v>18.070637119113574</v>
      </c>
      <c r="F5550" s="136">
        <v>0.94</v>
      </c>
      <c r="G5550" s="136">
        <v>0</v>
      </c>
      <c r="H5550" s="136">
        <v>0</v>
      </c>
      <c r="I5550" s="136"/>
      <c r="J5550" s="77">
        <f t="shared" si="222"/>
        <v>0.94</v>
      </c>
      <c r="K5550" s="137">
        <v>1.98</v>
      </c>
      <c r="L5550" s="138">
        <v>0.48</v>
      </c>
      <c r="M5550" s="139">
        <v>29</v>
      </c>
      <c r="N5550" s="76">
        <f t="shared" si="224"/>
        <v>2.0099999999999931</v>
      </c>
    </row>
    <row r="5551" spans="1:14" x14ac:dyDescent="0.25">
      <c r="A5551" s="100">
        <v>4505</v>
      </c>
      <c r="B5551" s="140">
        <v>38108</v>
      </c>
      <c r="C5551" s="134">
        <v>395.48</v>
      </c>
      <c r="D5551" s="135">
        <v>131.54</v>
      </c>
      <c r="E5551" s="135">
        <f t="shared" si="223"/>
        <v>18.218836565096954</v>
      </c>
      <c r="F5551" s="136">
        <v>0.14000000000000001</v>
      </c>
      <c r="G5551" s="136">
        <v>0</v>
      </c>
      <c r="H5551" s="136">
        <v>0</v>
      </c>
      <c r="I5551" s="136"/>
      <c r="J5551" s="77">
        <f t="shared" si="222"/>
        <v>0.14000000000000001</v>
      </c>
      <c r="K5551" s="137">
        <v>2.06</v>
      </c>
      <c r="L5551" s="138">
        <v>0.06</v>
      </c>
      <c r="M5551" s="139">
        <v>15.6</v>
      </c>
      <c r="N5551" s="76">
        <f t="shared" si="224"/>
        <v>2.060000000000016</v>
      </c>
    </row>
    <row r="5552" spans="1:14" x14ac:dyDescent="0.25">
      <c r="A5552" s="100">
        <v>4506</v>
      </c>
      <c r="B5552" s="140">
        <v>38109</v>
      </c>
      <c r="C5552" s="134">
        <v>395.8</v>
      </c>
      <c r="D5552" s="135">
        <v>133.46</v>
      </c>
      <c r="E5552" s="135">
        <f t="shared" si="223"/>
        <v>18.484764542936286</v>
      </c>
      <c r="F5552" s="136">
        <v>0.47</v>
      </c>
      <c r="G5552" s="136">
        <v>0</v>
      </c>
      <c r="H5552" s="136">
        <v>0</v>
      </c>
      <c r="I5552" s="136"/>
      <c r="J5552" s="77">
        <f t="shared" si="222"/>
        <v>0.47</v>
      </c>
      <c r="K5552" s="137">
        <v>3.35</v>
      </c>
      <c r="L5552" s="138">
        <v>0.26</v>
      </c>
      <c r="M5552" s="139">
        <v>4</v>
      </c>
      <c r="N5552" s="76">
        <f t="shared" si="224"/>
        <v>3.3499999999999952</v>
      </c>
    </row>
    <row r="5553" spans="1:14" x14ac:dyDescent="0.25">
      <c r="A5553" s="100">
        <v>4507</v>
      </c>
      <c r="B5553" s="140">
        <v>38110</v>
      </c>
      <c r="C5553" s="134">
        <v>396.28</v>
      </c>
      <c r="D5553" s="135">
        <v>136.34</v>
      </c>
      <c r="E5553" s="135">
        <f t="shared" si="223"/>
        <v>18.883656509695292</v>
      </c>
      <c r="F5553" s="136">
        <v>7.0000000000000007E-2</v>
      </c>
      <c r="G5553" s="136">
        <v>0</v>
      </c>
      <c r="H5553" s="136">
        <v>0</v>
      </c>
      <c r="I5553" s="136"/>
      <c r="J5553" s="77">
        <f t="shared" si="222"/>
        <v>7.0000000000000007E-2</v>
      </c>
      <c r="K5553" s="137">
        <v>1.41</v>
      </c>
      <c r="L5553" s="138">
        <v>0.03</v>
      </c>
      <c r="M5553" s="139">
        <v>0.5</v>
      </c>
      <c r="N5553" s="76">
        <f t="shared" si="224"/>
        <v>1.4400000000000046</v>
      </c>
    </row>
    <row r="5554" spans="1:14" x14ac:dyDescent="0.25">
      <c r="A5554" s="100">
        <v>4508</v>
      </c>
      <c r="B5554" s="140">
        <v>38111</v>
      </c>
      <c r="C5554" s="134">
        <v>396.5</v>
      </c>
      <c r="D5554" s="135">
        <v>137.71</v>
      </c>
      <c r="E5554" s="135">
        <f t="shared" si="223"/>
        <v>19.073407202216067</v>
      </c>
      <c r="F5554" s="136">
        <v>0.19</v>
      </c>
      <c r="G5554" s="136">
        <v>0</v>
      </c>
      <c r="H5554" s="136">
        <v>0</v>
      </c>
      <c r="I5554" s="136"/>
      <c r="J5554" s="77">
        <f t="shared" si="222"/>
        <v>0.19</v>
      </c>
      <c r="K5554" s="137">
        <v>0.74</v>
      </c>
      <c r="L5554" s="138">
        <v>7.0000000000000007E-2</v>
      </c>
      <c r="M5554" s="139">
        <v>0.4</v>
      </c>
      <c r="N5554" s="76">
        <f t="shared" si="224"/>
        <v>0.73999999999998289</v>
      </c>
    </row>
    <row r="5555" spans="1:14" x14ac:dyDescent="0.25">
      <c r="A5555" s="100">
        <v>4509</v>
      </c>
      <c r="B5555" s="140">
        <v>38112</v>
      </c>
      <c r="C5555" s="134">
        <v>396.59</v>
      </c>
      <c r="D5555" s="135">
        <v>138.26</v>
      </c>
      <c r="E5555" s="135">
        <f t="shared" si="223"/>
        <v>19.149584487534625</v>
      </c>
      <c r="F5555" s="136">
        <v>0.08</v>
      </c>
      <c r="G5555" s="136">
        <v>0</v>
      </c>
      <c r="H5555" s="136">
        <v>0</v>
      </c>
      <c r="I5555" s="136"/>
      <c r="J5555" s="77">
        <f t="shared" si="222"/>
        <v>0.08</v>
      </c>
      <c r="K5555" s="137">
        <v>0.81</v>
      </c>
      <c r="L5555" s="138">
        <v>0.06</v>
      </c>
      <c r="M5555" s="139">
        <v>0</v>
      </c>
      <c r="N5555" s="76">
        <f t="shared" si="224"/>
        <v>0.81000000000001815</v>
      </c>
    </row>
    <row r="5556" spans="1:14" x14ac:dyDescent="0.25">
      <c r="A5556" s="100">
        <v>4510</v>
      </c>
      <c r="B5556" s="140">
        <v>38113</v>
      </c>
      <c r="C5556" s="134">
        <v>396.71</v>
      </c>
      <c r="D5556" s="135">
        <v>138.99</v>
      </c>
      <c r="E5556" s="135">
        <f t="shared" si="223"/>
        <v>19.250692520775623</v>
      </c>
      <c r="F5556" s="136">
        <v>0.15</v>
      </c>
      <c r="G5556" s="136">
        <v>0</v>
      </c>
      <c r="H5556" s="136">
        <v>0</v>
      </c>
      <c r="I5556" s="136"/>
      <c r="J5556" s="77">
        <f t="shared" si="222"/>
        <v>0.15</v>
      </c>
      <c r="K5556" s="137">
        <v>1.67</v>
      </c>
      <c r="L5556" s="138">
        <v>0.06</v>
      </c>
      <c r="M5556" s="139">
        <v>0</v>
      </c>
      <c r="N5556" s="76">
        <f t="shared" si="224"/>
        <v>1.5599999999999965</v>
      </c>
    </row>
    <row r="5557" spans="1:14" x14ac:dyDescent="0.25">
      <c r="A5557" s="100">
        <v>4511</v>
      </c>
      <c r="B5557" s="140">
        <v>38114</v>
      </c>
      <c r="C5557" s="134">
        <v>396.94</v>
      </c>
      <c r="D5557" s="135">
        <v>140.4</v>
      </c>
      <c r="E5557" s="135">
        <f t="shared" si="223"/>
        <v>19.445983379501385</v>
      </c>
      <c r="F5557" s="136">
        <v>0.34</v>
      </c>
      <c r="G5557" s="136">
        <v>0</v>
      </c>
      <c r="H5557" s="136">
        <v>0</v>
      </c>
      <c r="I5557" s="136"/>
      <c r="J5557" s="77">
        <f t="shared" si="222"/>
        <v>0.34</v>
      </c>
      <c r="K5557" s="137">
        <v>0.82</v>
      </c>
      <c r="L5557" s="138">
        <v>0.08</v>
      </c>
      <c r="M5557" s="139">
        <v>3.2</v>
      </c>
      <c r="N5557" s="76">
        <f t="shared" si="224"/>
        <v>0.81999999999998985</v>
      </c>
    </row>
    <row r="5558" spans="1:14" x14ac:dyDescent="0.25">
      <c r="A5558" s="100">
        <v>4512</v>
      </c>
      <c r="B5558" s="140">
        <v>38115</v>
      </c>
      <c r="C5558" s="134">
        <v>397.02</v>
      </c>
      <c r="D5558" s="135">
        <v>140.88</v>
      </c>
      <c r="E5558" s="135">
        <f t="shared" si="223"/>
        <v>19.51246537396122</v>
      </c>
      <c r="F5558" s="136">
        <v>0.36</v>
      </c>
      <c r="G5558" s="136">
        <v>0</v>
      </c>
      <c r="H5558" s="136">
        <v>0</v>
      </c>
      <c r="I5558" s="136"/>
      <c r="J5558" s="77">
        <f t="shared" ref="J5558:J5621" si="225">SUM(F5558:H5558)</f>
        <v>0.36</v>
      </c>
      <c r="K5558" s="137">
        <v>0.3</v>
      </c>
      <c r="L5558" s="138">
        <v>0.17</v>
      </c>
      <c r="M5558" s="139">
        <v>0</v>
      </c>
      <c r="N5558" s="76">
        <f t="shared" si="224"/>
        <v>0.29999999999999771</v>
      </c>
    </row>
    <row r="5559" spans="1:14" x14ac:dyDescent="0.25">
      <c r="A5559" s="100">
        <v>4513</v>
      </c>
      <c r="B5559" s="140">
        <v>38116</v>
      </c>
      <c r="C5559" s="134">
        <v>397.01</v>
      </c>
      <c r="D5559" s="135">
        <v>140.82</v>
      </c>
      <c r="E5559" s="135">
        <f t="shared" ref="E5559:E5581" si="226">D5559*100/722</f>
        <v>19.504155124653739</v>
      </c>
      <c r="F5559" s="136">
        <v>0.76</v>
      </c>
      <c r="G5559" s="136">
        <v>0</v>
      </c>
      <c r="H5559" s="136">
        <v>0</v>
      </c>
      <c r="I5559" s="136"/>
      <c r="J5559" s="77">
        <f t="shared" si="225"/>
        <v>0.76</v>
      </c>
      <c r="K5559" s="137">
        <v>0.28000000000000003</v>
      </c>
      <c r="L5559" s="138">
        <v>0.33</v>
      </c>
      <c r="M5559" s="139">
        <v>0</v>
      </c>
      <c r="N5559" s="76">
        <f t="shared" si="224"/>
        <v>0.28000000000001024</v>
      </c>
    </row>
    <row r="5560" spans="1:14" x14ac:dyDescent="0.25">
      <c r="A5560" s="100">
        <v>4514</v>
      </c>
      <c r="B5560" s="140">
        <v>38117</v>
      </c>
      <c r="C5560" s="134">
        <v>396.93</v>
      </c>
      <c r="D5560" s="135">
        <v>140.34</v>
      </c>
      <c r="E5560" s="135">
        <f t="shared" si="226"/>
        <v>19.437673130193907</v>
      </c>
      <c r="F5560" s="136">
        <v>0.15</v>
      </c>
      <c r="G5560" s="136">
        <v>0</v>
      </c>
      <c r="H5560" s="136">
        <v>0</v>
      </c>
      <c r="I5560" s="136"/>
      <c r="J5560" s="77">
        <f t="shared" si="225"/>
        <v>0.15</v>
      </c>
      <c r="K5560" s="137">
        <v>0.27</v>
      </c>
      <c r="L5560" s="138">
        <v>0.06</v>
      </c>
      <c r="M5560" s="139">
        <v>0</v>
      </c>
      <c r="N5560" s="76">
        <f t="shared" si="224"/>
        <v>0.27000000000000457</v>
      </c>
    </row>
    <row r="5561" spans="1:14" x14ac:dyDescent="0.25">
      <c r="A5561" s="100">
        <v>4515</v>
      </c>
      <c r="B5561" s="140">
        <v>38118</v>
      </c>
      <c r="C5561" s="134">
        <v>396.95</v>
      </c>
      <c r="D5561" s="135">
        <v>140.46</v>
      </c>
      <c r="E5561" s="135">
        <f t="shared" si="226"/>
        <v>19.454293628808863</v>
      </c>
      <c r="F5561" s="136">
        <v>0.11</v>
      </c>
      <c r="G5561" s="136">
        <v>0</v>
      </c>
      <c r="H5561" s="136">
        <v>0</v>
      </c>
      <c r="I5561" s="136"/>
      <c r="J5561" s="77">
        <f t="shared" si="225"/>
        <v>0.11</v>
      </c>
      <c r="K5561" s="137">
        <v>0.23</v>
      </c>
      <c r="L5561" s="138">
        <v>0.05</v>
      </c>
      <c r="M5561" s="139">
        <v>0</v>
      </c>
      <c r="N5561" s="76">
        <f t="shared" si="224"/>
        <v>0.23000000000000453</v>
      </c>
    </row>
    <row r="5562" spans="1:14" x14ac:dyDescent="0.25">
      <c r="A5562" s="100">
        <v>4516</v>
      </c>
      <c r="B5562" s="140">
        <v>38119</v>
      </c>
      <c r="C5562" s="134">
        <v>396.97</v>
      </c>
      <c r="D5562" s="135">
        <v>140.58000000000001</v>
      </c>
      <c r="E5562" s="135">
        <f t="shared" si="226"/>
        <v>19.470914127423825</v>
      </c>
      <c r="F5562" s="136">
        <v>0.22</v>
      </c>
      <c r="G5562" s="136">
        <v>0</v>
      </c>
      <c r="H5562" s="136">
        <v>0</v>
      </c>
      <c r="I5562" s="136"/>
      <c r="J5562" s="77">
        <f t="shared" si="225"/>
        <v>0.22</v>
      </c>
      <c r="K5562" s="137">
        <v>0.47</v>
      </c>
      <c r="L5562" s="138">
        <v>0.03</v>
      </c>
      <c r="M5562" s="139">
        <v>0</v>
      </c>
      <c r="N5562" s="76">
        <f t="shared" si="224"/>
        <v>0.45999999999998065</v>
      </c>
    </row>
    <row r="5563" spans="1:14" x14ac:dyDescent="0.25">
      <c r="A5563" s="100">
        <v>4517</v>
      </c>
      <c r="B5563" s="140">
        <v>38120</v>
      </c>
      <c r="C5563" s="134">
        <v>397.01</v>
      </c>
      <c r="D5563" s="135">
        <v>140.82</v>
      </c>
      <c r="E5563" s="135">
        <f t="shared" si="226"/>
        <v>19.504155124653739</v>
      </c>
      <c r="F5563" s="136">
        <v>0.61</v>
      </c>
      <c r="G5563" s="136">
        <v>0</v>
      </c>
      <c r="H5563" s="136">
        <v>0</v>
      </c>
      <c r="I5563" s="136"/>
      <c r="J5563" s="77">
        <f t="shared" si="225"/>
        <v>0.61</v>
      </c>
      <c r="K5563" s="137">
        <v>-0.19</v>
      </c>
      <c r="L5563" s="138">
        <v>0.28999999999999998</v>
      </c>
      <c r="M5563" s="139">
        <v>0</v>
      </c>
      <c r="N5563" s="76">
        <f t="shared" si="224"/>
        <v>-0.17999999999999206</v>
      </c>
    </row>
    <row r="5564" spans="1:14" x14ac:dyDescent="0.25">
      <c r="A5564" s="100">
        <v>4518</v>
      </c>
      <c r="B5564" s="140">
        <v>38121</v>
      </c>
      <c r="C5564" s="134">
        <v>396.88</v>
      </c>
      <c r="D5564" s="135">
        <v>140.03</v>
      </c>
      <c r="E5564" s="135">
        <f t="shared" si="226"/>
        <v>19.394736842105264</v>
      </c>
      <c r="F5564" s="136">
        <v>0.28999999999999998</v>
      </c>
      <c r="G5564" s="136">
        <v>0</v>
      </c>
      <c r="H5564" s="136">
        <v>0</v>
      </c>
      <c r="I5564" s="136"/>
      <c r="J5564" s="77">
        <f t="shared" si="225"/>
        <v>0.28999999999999998</v>
      </c>
      <c r="K5564" s="137">
        <v>0.53</v>
      </c>
      <c r="L5564" s="138">
        <v>0.42</v>
      </c>
      <c r="M5564" s="139">
        <v>0</v>
      </c>
      <c r="N5564" s="76">
        <f t="shared" si="224"/>
        <v>0.53000000000000913</v>
      </c>
    </row>
    <row r="5565" spans="1:14" x14ac:dyDescent="0.25">
      <c r="A5565" s="100">
        <v>4519</v>
      </c>
      <c r="B5565" s="140">
        <v>38122</v>
      </c>
      <c r="C5565" s="134">
        <v>396.92</v>
      </c>
      <c r="D5565" s="135">
        <v>140.27000000000001</v>
      </c>
      <c r="E5565" s="135">
        <f t="shared" si="226"/>
        <v>19.427977839335181</v>
      </c>
      <c r="F5565" s="136">
        <v>0.1</v>
      </c>
      <c r="G5565" s="136">
        <v>0</v>
      </c>
      <c r="H5565" s="136">
        <v>0</v>
      </c>
      <c r="I5565" s="136"/>
      <c r="J5565" s="77">
        <f t="shared" si="225"/>
        <v>0.1</v>
      </c>
      <c r="K5565" s="137">
        <v>0.84</v>
      </c>
      <c r="L5565" s="138">
        <v>0.04</v>
      </c>
      <c r="M5565" s="139">
        <v>0</v>
      </c>
      <c r="N5565" s="76">
        <f t="shared" si="224"/>
        <v>0.83999999999998065</v>
      </c>
    </row>
    <row r="5566" spans="1:14" x14ac:dyDescent="0.25">
      <c r="A5566" s="100">
        <v>4520</v>
      </c>
      <c r="B5566" s="140">
        <v>38123</v>
      </c>
      <c r="C5566" s="134">
        <v>397.04</v>
      </c>
      <c r="D5566" s="135">
        <v>141.01</v>
      </c>
      <c r="E5566" s="135">
        <f t="shared" si="226"/>
        <v>19.530470914127424</v>
      </c>
      <c r="F5566" s="136">
        <v>0.1</v>
      </c>
      <c r="G5566" s="136">
        <v>0</v>
      </c>
      <c r="H5566" s="136">
        <v>0</v>
      </c>
      <c r="I5566" s="136"/>
      <c r="J5566" s="77">
        <f t="shared" si="225"/>
        <v>0.1</v>
      </c>
      <c r="K5566" s="137">
        <v>1.1100000000000001</v>
      </c>
      <c r="L5566" s="138">
        <v>0.04</v>
      </c>
      <c r="M5566" s="139">
        <v>0</v>
      </c>
      <c r="N5566" s="76">
        <f t="shared" si="224"/>
        <v>1.1100000000000194</v>
      </c>
    </row>
    <row r="5567" spans="1:14" x14ac:dyDescent="0.25">
      <c r="A5567" s="100">
        <v>4521</v>
      </c>
      <c r="B5567" s="140">
        <v>38124</v>
      </c>
      <c r="C5567" s="134">
        <v>397.2</v>
      </c>
      <c r="D5567" s="135">
        <v>142.02000000000001</v>
      </c>
      <c r="E5567" s="135">
        <f t="shared" si="226"/>
        <v>19.670360110803326</v>
      </c>
      <c r="F5567" s="136">
        <v>0.21</v>
      </c>
      <c r="G5567" s="136">
        <v>0</v>
      </c>
      <c r="H5567" s="136">
        <v>0</v>
      </c>
      <c r="I5567" s="136"/>
      <c r="J5567" s="77">
        <f t="shared" si="225"/>
        <v>0.21</v>
      </c>
      <c r="K5567" s="137">
        <v>2.36</v>
      </c>
      <c r="L5567" s="138">
        <v>0.09</v>
      </c>
      <c r="M5567" s="139">
        <v>0</v>
      </c>
      <c r="N5567" s="76">
        <f t="shared" si="224"/>
        <v>2.3599999999999772</v>
      </c>
    </row>
    <row r="5568" spans="1:14" x14ac:dyDescent="0.25">
      <c r="A5568" s="100">
        <v>4522</v>
      </c>
      <c r="B5568" s="140">
        <v>38125</v>
      </c>
      <c r="C5568" s="134">
        <v>397.54</v>
      </c>
      <c r="D5568" s="135">
        <v>144.16999999999999</v>
      </c>
      <c r="E5568" s="135">
        <f t="shared" si="226"/>
        <v>19.968144044321328</v>
      </c>
      <c r="F5568" s="136">
        <v>0.08</v>
      </c>
      <c r="G5568" s="136">
        <v>0</v>
      </c>
      <c r="H5568" s="136">
        <v>0</v>
      </c>
      <c r="I5568" s="136"/>
      <c r="J5568" s="77">
        <f t="shared" si="225"/>
        <v>0.08</v>
      </c>
      <c r="K5568" s="137">
        <v>1.28</v>
      </c>
      <c r="L5568" s="138">
        <v>0.03</v>
      </c>
      <c r="M5568" s="139">
        <v>0</v>
      </c>
      <c r="N5568" s="76">
        <f t="shared" si="224"/>
        <v>1.250000000000016</v>
      </c>
    </row>
    <row r="5569" spans="1:14" x14ac:dyDescent="0.25">
      <c r="A5569" s="100">
        <v>4523</v>
      </c>
      <c r="B5569" s="140">
        <v>38126</v>
      </c>
      <c r="C5569" s="134">
        <v>397.73</v>
      </c>
      <c r="D5569" s="135">
        <v>145.34</v>
      </c>
      <c r="E5569" s="135">
        <f t="shared" si="226"/>
        <v>20.130193905817176</v>
      </c>
      <c r="F5569" s="136">
        <v>0</v>
      </c>
      <c r="G5569" s="136">
        <v>0</v>
      </c>
      <c r="H5569" s="136">
        <v>0</v>
      </c>
      <c r="I5569" s="136"/>
      <c r="J5569" s="77">
        <f t="shared" si="225"/>
        <v>0</v>
      </c>
      <c r="K5569" s="137">
        <v>0.99</v>
      </c>
      <c r="L5569" s="138">
        <v>0</v>
      </c>
      <c r="M5569" s="139">
        <v>0</v>
      </c>
      <c r="N5569" s="76">
        <f t="shared" si="224"/>
        <v>0.99000000000000909</v>
      </c>
    </row>
    <row r="5570" spans="1:14" x14ac:dyDescent="0.25">
      <c r="A5570" s="100">
        <v>4524</v>
      </c>
      <c r="B5570" s="140">
        <v>38127</v>
      </c>
      <c r="C5570" s="134">
        <v>397.88</v>
      </c>
      <c r="D5570" s="135">
        <v>146.33000000000001</v>
      </c>
      <c r="E5570" s="135">
        <f t="shared" si="226"/>
        <v>20.267313019390585</v>
      </c>
      <c r="F5570" s="136">
        <v>0.02</v>
      </c>
      <c r="G5570" s="136">
        <v>0</v>
      </c>
      <c r="H5570" s="136">
        <v>0</v>
      </c>
      <c r="I5570" s="136"/>
      <c r="J5570" s="77">
        <f t="shared" si="225"/>
        <v>0.02</v>
      </c>
      <c r="K5570" s="137">
        <v>1.75</v>
      </c>
      <c r="L5570" s="138">
        <v>0.01</v>
      </c>
      <c r="M5570" s="139">
        <v>5.7</v>
      </c>
      <c r="N5570" s="76">
        <f t="shared" si="224"/>
        <v>1.7499999999999898</v>
      </c>
    </row>
    <row r="5571" spans="1:14" x14ac:dyDescent="0.25">
      <c r="A5571" s="100">
        <v>4525</v>
      </c>
      <c r="B5571" s="140">
        <v>38128</v>
      </c>
      <c r="C5571" s="134">
        <v>398.15</v>
      </c>
      <c r="D5571" s="135">
        <v>148.06</v>
      </c>
      <c r="E5571" s="135">
        <f t="shared" si="226"/>
        <v>20.506925207756233</v>
      </c>
      <c r="F5571" s="136">
        <v>0.14000000000000001</v>
      </c>
      <c r="G5571" s="136">
        <v>0</v>
      </c>
      <c r="H5571" s="136">
        <v>0</v>
      </c>
      <c r="I5571" s="136"/>
      <c r="J5571" s="77">
        <f t="shared" si="225"/>
        <v>0.14000000000000001</v>
      </c>
      <c r="K5571" s="137">
        <v>4.68</v>
      </c>
      <c r="L5571" s="138">
        <v>0.06</v>
      </c>
      <c r="M5571" s="139">
        <v>0</v>
      </c>
      <c r="N5571" s="76">
        <f t="shared" si="224"/>
        <v>4.1399999999999997</v>
      </c>
    </row>
    <row r="5572" spans="1:14" x14ac:dyDescent="0.25">
      <c r="A5572" s="100">
        <v>4526</v>
      </c>
      <c r="B5572" s="140">
        <v>38129</v>
      </c>
      <c r="C5572" s="134">
        <v>398.84</v>
      </c>
      <c r="D5572" s="135">
        <v>152.06</v>
      </c>
      <c r="E5572" s="135">
        <f t="shared" si="226"/>
        <v>21.060941828254848</v>
      </c>
      <c r="F5572" s="136">
        <v>0.19</v>
      </c>
      <c r="G5572" s="136">
        <v>0</v>
      </c>
      <c r="H5572" s="136">
        <v>0</v>
      </c>
      <c r="I5572" s="136"/>
      <c r="J5572" s="77">
        <f t="shared" si="225"/>
        <v>0.19</v>
      </c>
      <c r="K5572" s="137">
        <v>2.2400000000000002</v>
      </c>
      <c r="L5572" s="138">
        <v>0.01</v>
      </c>
      <c r="M5572" s="139">
        <v>0</v>
      </c>
      <c r="N5572" s="76">
        <f t="shared" si="224"/>
        <v>2.7800000000000034</v>
      </c>
    </row>
    <row r="5573" spans="1:14" x14ac:dyDescent="0.25">
      <c r="A5573" s="100">
        <v>4527</v>
      </c>
      <c r="B5573" s="140">
        <v>38130</v>
      </c>
      <c r="C5573" s="134">
        <v>399.14</v>
      </c>
      <c r="D5573" s="135">
        <v>154.65</v>
      </c>
      <c r="E5573" s="135">
        <f t="shared" si="226"/>
        <v>21.4196675900277</v>
      </c>
      <c r="F5573" s="136">
        <v>0.34</v>
      </c>
      <c r="G5573" s="136">
        <v>0</v>
      </c>
      <c r="H5573" s="136">
        <v>0</v>
      </c>
      <c r="I5573" s="136"/>
      <c r="J5573" s="77">
        <f t="shared" si="225"/>
        <v>0.34</v>
      </c>
      <c r="K5573" s="137">
        <v>3.65</v>
      </c>
      <c r="L5573" s="138">
        <v>0.01</v>
      </c>
      <c r="M5573" s="139">
        <v>0</v>
      </c>
      <c r="N5573" s="76">
        <f t="shared" si="224"/>
        <v>3.5999999999999908</v>
      </c>
    </row>
    <row r="5574" spans="1:14" x14ac:dyDescent="0.25">
      <c r="A5574" s="100">
        <v>4528</v>
      </c>
      <c r="B5574" s="140">
        <v>38131</v>
      </c>
      <c r="C5574" s="134">
        <v>399.62</v>
      </c>
      <c r="D5574" s="135">
        <v>157.91</v>
      </c>
      <c r="E5574" s="135">
        <f t="shared" si="226"/>
        <v>21.871191135734072</v>
      </c>
      <c r="F5574" s="136">
        <v>0</v>
      </c>
      <c r="G5574" s="136">
        <v>0</v>
      </c>
      <c r="H5574" s="136">
        <v>0</v>
      </c>
      <c r="I5574" s="136"/>
      <c r="J5574" s="77">
        <f t="shared" si="225"/>
        <v>0</v>
      </c>
      <c r="K5574" s="137">
        <v>3.57</v>
      </c>
      <c r="L5574" s="138">
        <v>0</v>
      </c>
      <c r="M5574" s="139">
        <v>0</v>
      </c>
      <c r="N5574" s="76">
        <f t="shared" si="224"/>
        <v>3.5699999999999932</v>
      </c>
    </row>
    <row r="5575" spans="1:14" x14ac:dyDescent="0.25">
      <c r="A5575" s="100">
        <v>4529</v>
      </c>
      <c r="B5575" s="140">
        <v>38132</v>
      </c>
      <c r="C5575" s="134">
        <v>400.04</v>
      </c>
      <c r="D5575" s="135">
        <v>161.47999999999999</v>
      </c>
      <c r="E5575" s="135">
        <f t="shared" si="226"/>
        <v>22.365650969529085</v>
      </c>
      <c r="F5575" s="136">
        <v>0.17</v>
      </c>
      <c r="G5575" s="136">
        <v>0</v>
      </c>
      <c r="H5575" s="136">
        <v>0</v>
      </c>
      <c r="I5575" s="136"/>
      <c r="J5575" s="77">
        <f t="shared" si="225"/>
        <v>0.17</v>
      </c>
      <c r="K5575" s="137">
        <v>2.64</v>
      </c>
      <c r="L5575" s="138">
        <v>0.08</v>
      </c>
      <c r="M5575" s="139">
        <v>0</v>
      </c>
      <c r="N5575" s="76">
        <f t="shared" si="224"/>
        <v>2.660000000000009</v>
      </c>
    </row>
    <row r="5576" spans="1:14" x14ac:dyDescent="0.25">
      <c r="A5576" s="100">
        <v>4530</v>
      </c>
      <c r="B5576" s="140">
        <v>38133</v>
      </c>
      <c r="C5576" s="134">
        <v>400.39</v>
      </c>
      <c r="D5576" s="135">
        <v>163.97</v>
      </c>
      <c r="E5576" s="135">
        <f t="shared" si="226"/>
        <v>22.710526315789473</v>
      </c>
      <c r="F5576" s="136">
        <v>0.18</v>
      </c>
      <c r="G5576" s="136">
        <v>0</v>
      </c>
      <c r="H5576" s="136">
        <v>0</v>
      </c>
      <c r="I5576" s="136"/>
      <c r="J5576" s="77">
        <f t="shared" si="225"/>
        <v>0.18</v>
      </c>
      <c r="K5576" s="137">
        <v>1.67</v>
      </c>
      <c r="L5576" s="138">
        <v>0.08</v>
      </c>
      <c r="M5576" s="139">
        <v>1.7</v>
      </c>
      <c r="N5576" s="76">
        <f t="shared" ref="N5576:N5639" si="227">+D5577-D5576+J5576</f>
        <v>1.670000000000009</v>
      </c>
    </row>
    <row r="5577" spans="1:14" x14ac:dyDescent="0.25">
      <c r="A5577" s="100">
        <v>4531</v>
      </c>
      <c r="B5577" s="140">
        <v>38134</v>
      </c>
      <c r="C5577" s="134">
        <v>400.6</v>
      </c>
      <c r="D5577" s="135">
        <v>165.46</v>
      </c>
      <c r="E5577" s="135">
        <f t="shared" si="226"/>
        <v>22.916897506925206</v>
      </c>
      <c r="F5577" s="136">
        <v>0.88</v>
      </c>
      <c r="G5577" s="136">
        <v>0</v>
      </c>
      <c r="H5577" s="136">
        <v>0</v>
      </c>
      <c r="I5577" s="136"/>
      <c r="J5577" s="77">
        <f t="shared" si="225"/>
        <v>0.88</v>
      </c>
      <c r="K5577" s="137">
        <v>8.2899999999999991</v>
      </c>
      <c r="L5577" s="138">
        <v>0.37</v>
      </c>
      <c r="M5577" s="139">
        <v>5.0999999999999996</v>
      </c>
      <c r="N5577" s="76">
        <f t="shared" si="227"/>
        <v>8.2999999999999883</v>
      </c>
    </row>
    <row r="5578" spans="1:14" x14ac:dyDescent="0.25">
      <c r="A5578" s="100">
        <v>4532</v>
      </c>
      <c r="B5578" s="140">
        <v>38135</v>
      </c>
      <c r="C5578" s="134">
        <v>401.61</v>
      </c>
      <c r="D5578" s="135">
        <v>172.88</v>
      </c>
      <c r="E5578" s="135">
        <f t="shared" si="226"/>
        <v>23.94459833795014</v>
      </c>
      <c r="F5578" s="136">
        <v>0.32</v>
      </c>
      <c r="G5578" s="136">
        <v>0</v>
      </c>
      <c r="H5578" s="136">
        <v>0</v>
      </c>
      <c r="I5578" s="136"/>
      <c r="J5578" s="77">
        <f t="shared" si="225"/>
        <v>0.32</v>
      </c>
      <c r="K5578" s="137">
        <v>5.0199999999999996</v>
      </c>
      <c r="L5578" s="138">
        <v>0.14000000000000001</v>
      </c>
      <c r="M5578" s="139">
        <v>0</v>
      </c>
      <c r="N5578" s="76">
        <f t="shared" si="227"/>
        <v>5.009999999999998</v>
      </c>
    </row>
    <row r="5579" spans="1:14" x14ac:dyDescent="0.25">
      <c r="A5579" s="100">
        <v>4533</v>
      </c>
      <c r="B5579" s="140">
        <v>38136</v>
      </c>
      <c r="C5579" s="134">
        <v>402.23</v>
      </c>
      <c r="D5579" s="135">
        <v>177.57</v>
      </c>
      <c r="E5579" s="135">
        <f t="shared" si="226"/>
        <v>24.594182825484765</v>
      </c>
      <c r="F5579" s="136">
        <v>1.28</v>
      </c>
      <c r="G5579" s="136">
        <v>0</v>
      </c>
      <c r="H5579" s="136">
        <v>0</v>
      </c>
      <c r="I5579" s="136"/>
      <c r="J5579" s="77">
        <f t="shared" si="225"/>
        <v>1.28</v>
      </c>
      <c r="K5579" s="137">
        <v>9.98</v>
      </c>
      <c r="L5579" s="138">
        <v>0.88</v>
      </c>
      <c r="M5579" s="139">
        <v>2.4</v>
      </c>
      <c r="N5579" s="76">
        <f t="shared" si="227"/>
        <v>4.9800000000000173</v>
      </c>
    </row>
    <row r="5580" spans="1:14" x14ac:dyDescent="0.25">
      <c r="A5580" s="100">
        <v>4534</v>
      </c>
      <c r="B5580" s="140">
        <v>38137</v>
      </c>
      <c r="C5580" s="134">
        <v>402.71</v>
      </c>
      <c r="D5580" s="135">
        <v>181.27</v>
      </c>
      <c r="E5580" s="135">
        <f t="shared" si="226"/>
        <v>25.106648199445985</v>
      </c>
      <c r="F5580" s="136">
        <v>0.67</v>
      </c>
      <c r="G5580" s="136">
        <v>0</v>
      </c>
      <c r="H5580" s="136">
        <v>0</v>
      </c>
      <c r="I5580" s="136"/>
      <c r="J5580" s="77">
        <f t="shared" si="225"/>
        <v>0.67</v>
      </c>
      <c r="K5580" s="137">
        <v>12.87</v>
      </c>
      <c r="L5580" s="138">
        <v>0.35</v>
      </c>
      <c r="M5580" s="139">
        <v>4.71</v>
      </c>
      <c r="N5580" s="76">
        <f t="shared" si="227"/>
        <v>12.859999999999998</v>
      </c>
    </row>
    <row r="5581" spans="1:14" x14ac:dyDescent="0.25">
      <c r="A5581" s="100">
        <v>4535</v>
      </c>
      <c r="B5581" s="140">
        <v>38138</v>
      </c>
      <c r="C5581" s="134">
        <v>404.21</v>
      </c>
      <c r="D5581" s="135">
        <v>193.46</v>
      </c>
      <c r="E5581" s="135">
        <f t="shared" si="226"/>
        <v>26.795013850415511</v>
      </c>
      <c r="F5581" s="136">
        <v>3.48</v>
      </c>
      <c r="G5581" s="136">
        <v>0</v>
      </c>
      <c r="H5581" s="136">
        <v>0</v>
      </c>
      <c r="I5581" s="136"/>
      <c r="J5581" s="77">
        <f t="shared" si="225"/>
        <v>3.48</v>
      </c>
      <c r="K5581" s="137">
        <v>3.04</v>
      </c>
      <c r="L5581" s="138">
        <v>1.7</v>
      </c>
      <c r="M5581" s="139">
        <v>0</v>
      </c>
      <c r="N5581" s="76">
        <f t="shared" si="227"/>
        <v>3.3999999999999875</v>
      </c>
    </row>
    <row r="5582" spans="1:14" x14ac:dyDescent="0.25">
      <c r="A5582" s="100">
        <v>4536</v>
      </c>
      <c r="B5582" s="107">
        <v>38139</v>
      </c>
      <c r="C5582" s="121">
        <v>404.2</v>
      </c>
      <c r="D5582" s="122">
        <v>193.38</v>
      </c>
      <c r="E5582" s="122">
        <f>D5582*100/722</f>
        <v>26.78393351800554</v>
      </c>
      <c r="F5582" s="77">
        <v>3.3</v>
      </c>
      <c r="G5582" s="77">
        <v>0</v>
      </c>
      <c r="H5582" s="77">
        <v>0</v>
      </c>
      <c r="J5582" s="77">
        <f t="shared" si="225"/>
        <v>3.3</v>
      </c>
      <c r="K5582" s="103">
        <v>2.88</v>
      </c>
      <c r="L5582" s="104">
        <v>1.84</v>
      </c>
      <c r="M5582" s="105">
        <v>0</v>
      </c>
      <c r="N5582" s="76">
        <f t="shared" si="227"/>
        <v>2.8800000000000123</v>
      </c>
    </row>
    <row r="5583" spans="1:14" x14ac:dyDescent="0.25">
      <c r="A5583" s="100">
        <v>4537</v>
      </c>
      <c r="B5583" s="107">
        <v>38140</v>
      </c>
      <c r="C5583" s="121">
        <v>404.15</v>
      </c>
      <c r="D5583" s="122">
        <v>192.96</v>
      </c>
      <c r="E5583" s="122">
        <f t="shared" ref="E5583:E5646" si="228">D5583*100/722</f>
        <v>26.725761772853186</v>
      </c>
      <c r="F5583" s="77">
        <v>2.11</v>
      </c>
      <c r="G5583" s="77">
        <v>0</v>
      </c>
      <c r="H5583" s="77">
        <v>0</v>
      </c>
      <c r="J5583" s="77">
        <f t="shared" si="225"/>
        <v>2.11</v>
      </c>
      <c r="K5583" s="103">
        <v>4.21</v>
      </c>
      <c r="L5583" s="104">
        <v>0.99</v>
      </c>
      <c r="M5583" s="105">
        <v>0.5</v>
      </c>
      <c r="N5583" s="76">
        <f t="shared" si="227"/>
        <v>4.2099999999999937</v>
      </c>
    </row>
    <row r="5584" spans="1:14" x14ac:dyDescent="0.25">
      <c r="A5584" s="100">
        <v>4538</v>
      </c>
      <c r="B5584" s="107">
        <v>38141</v>
      </c>
      <c r="C5584" s="121">
        <v>404.4</v>
      </c>
      <c r="D5584" s="122">
        <v>195.06</v>
      </c>
      <c r="E5584" s="122">
        <f t="shared" si="228"/>
        <v>27.016620498614959</v>
      </c>
      <c r="F5584" s="77">
        <v>2.94</v>
      </c>
      <c r="G5584" s="77">
        <v>0</v>
      </c>
      <c r="H5584" s="77">
        <v>0</v>
      </c>
      <c r="J5584" s="77">
        <f t="shared" si="225"/>
        <v>2.94</v>
      </c>
      <c r="K5584" s="103">
        <v>5.04</v>
      </c>
      <c r="L5584" s="104">
        <v>1.45</v>
      </c>
      <c r="M5584" s="105">
        <v>0.2</v>
      </c>
      <c r="N5584" s="76">
        <f t="shared" si="227"/>
        <v>5.0399999999999938</v>
      </c>
    </row>
    <row r="5585" spans="1:14" x14ac:dyDescent="0.25">
      <c r="A5585" s="100">
        <v>4539</v>
      </c>
      <c r="B5585" s="107">
        <v>38142</v>
      </c>
      <c r="C5585" s="121">
        <v>404.65</v>
      </c>
      <c r="D5585" s="122">
        <v>197.16</v>
      </c>
      <c r="E5585" s="122">
        <f t="shared" si="228"/>
        <v>27.307479224376731</v>
      </c>
      <c r="F5585" s="77">
        <v>2.75</v>
      </c>
      <c r="G5585" s="77">
        <v>0</v>
      </c>
      <c r="H5585" s="77">
        <v>0</v>
      </c>
      <c r="J5585" s="77">
        <f t="shared" si="225"/>
        <v>2.75</v>
      </c>
      <c r="K5585" s="103">
        <v>5.19</v>
      </c>
      <c r="L5585" s="104">
        <v>1.47</v>
      </c>
      <c r="M5585" s="105">
        <v>0</v>
      </c>
      <c r="N5585" s="76">
        <f t="shared" si="227"/>
        <v>5.1899999999999977</v>
      </c>
    </row>
    <row r="5586" spans="1:14" x14ac:dyDescent="0.25">
      <c r="A5586" s="100">
        <v>4540</v>
      </c>
      <c r="B5586" s="107">
        <v>38143</v>
      </c>
      <c r="C5586" s="121">
        <v>404.94</v>
      </c>
      <c r="D5586" s="122">
        <v>199.6</v>
      </c>
      <c r="E5586" s="122">
        <f t="shared" si="228"/>
        <v>27.645429362880886</v>
      </c>
      <c r="F5586" s="77">
        <v>2.65</v>
      </c>
      <c r="G5586" s="77">
        <v>0</v>
      </c>
      <c r="H5586" s="77">
        <v>0</v>
      </c>
      <c r="J5586" s="77">
        <f t="shared" si="225"/>
        <v>2.65</v>
      </c>
      <c r="K5586" s="103">
        <v>0.72</v>
      </c>
      <c r="L5586" s="104">
        <v>1.28</v>
      </c>
      <c r="M5586" s="105">
        <v>2.9</v>
      </c>
      <c r="N5586" s="76">
        <f t="shared" si="227"/>
        <v>0.71000000000000218</v>
      </c>
    </row>
    <row r="5587" spans="1:14" x14ac:dyDescent="0.25">
      <c r="A5587" s="100">
        <v>4541</v>
      </c>
      <c r="B5587" s="107">
        <v>38144</v>
      </c>
      <c r="C5587" s="121">
        <v>404.71</v>
      </c>
      <c r="D5587" s="122">
        <v>197.66</v>
      </c>
      <c r="E5587" s="122">
        <f t="shared" si="228"/>
        <v>27.37673130193906</v>
      </c>
      <c r="F5587" s="77">
        <v>3.15</v>
      </c>
      <c r="G5587" s="77">
        <v>0</v>
      </c>
      <c r="H5587" s="77">
        <v>0</v>
      </c>
      <c r="J5587" s="77">
        <f t="shared" si="225"/>
        <v>3.15</v>
      </c>
      <c r="K5587" s="103">
        <v>3.4</v>
      </c>
      <c r="L5587" s="104">
        <v>1.61</v>
      </c>
      <c r="M5587" s="105">
        <v>0</v>
      </c>
      <c r="N5587" s="76">
        <f t="shared" si="227"/>
        <v>3.4099999999999908</v>
      </c>
    </row>
    <row r="5588" spans="1:14" x14ac:dyDescent="0.25">
      <c r="A5588" s="100">
        <v>4542</v>
      </c>
      <c r="B5588" s="107">
        <v>38145</v>
      </c>
      <c r="C5588" s="121">
        <v>404.74</v>
      </c>
      <c r="D5588" s="122">
        <v>197.92</v>
      </c>
      <c r="E5588" s="122">
        <f t="shared" si="228"/>
        <v>27.412742382271468</v>
      </c>
      <c r="F5588" s="77">
        <v>4.75</v>
      </c>
      <c r="G5588" s="77">
        <v>0</v>
      </c>
      <c r="H5588" s="77">
        <v>0</v>
      </c>
      <c r="J5588" s="77">
        <f t="shared" si="225"/>
        <v>4.75</v>
      </c>
      <c r="K5588" s="103">
        <v>3.91</v>
      </c>
      <c r="L5588" s="104">
        <v>2.39</v>
      </c>
      <c r="M5588" s="105">
        <v>3.4</v>
      </c>
      <c r="N5588" s="76">
        <f t="shared" si="227"/>
        <v>3.910000000000025</v>
      </c>
    </row>
    <row r="5589" spans="1:14" x14ac:dyDescent="0.25">
      <c r="A5589" s="100">
        <v>4543</v>
      </c>
      <c r="B5589" s="107">
        <v>38146</v>
      </c>
      <c r="C5589" s="121">
        <v>404.64</v>
      </c>
      <c r="D5589" s="122">
        <v>197.08</v>
      </c>
      <c r="E5589" s="122">
        <f t="shared" si="228"/>
        <v>27.29639889196676</v>
      </c>
      <c r="F5589" s="77">
        <v>5.0199999999999996</v>
      </c>
      <c r="G5589" s="77">
        <v>0</v>
      </c>
      <c r="H5589" s="77">
        <v>0</v>
      </c>
      <c r="J5589" s="77">
        <f t="shared" si="225"/>
        <v>5.0199999999999996</v>
      </c>
      <c r="K5589" s="103">
        <v>1.66</v>
      </c>
      <c r="L5589" s="104">
        <v>2.71</v>
      </c>
      <c r="M5589" s="105">
        <v>0.6</v>
      </c>
      <c r="N5589" s="76">
        <f t="shared" si="227"/>
        <v>1.6599999999999859</v>
      </c>
    </row>
    <row r="5590" spans="1:14" x14ac:dyDescent="0.25">
      <c r="A5590" s="100">
        <v>4544</v>
      </c>
      <c r="B5590" s="107">
        <v>38147</v>
      </c>
      <c r="C5590" s="121">
        <v>404.24</v>
      </c>
      <c r="D5590" s="122">
        <v>193.72</v>
      </c>
      <c r="E5590" s="122">
        <f t="shared" si="228"/>
        <v>26.831024930747922</v>
      </c>
      <c r="F5590" s="77">
        <v>3.64</v>
      </c>
      <c r="G5590" s="77">
        <v>0</v>
      </c>
      <c r="H5590" s="77">
        <v>0</v>
      </c>
      <c r="J5590" s="77">
        <f t="shared" si="225"/>
        <v>3.64</v>
      </c>
      <c r="K5590" s="103">
        <v>3.39</v>
      </c>
      <c r="L5590" s="104">
        <v>1.9</v>
      </c>
      <c r="M5590" s="105">
        <v>8</v>
      </c>
      <c r="N5590" s="76">
        <f t="shared" si="227"/>
        <v>3.3800000000000092</v>
      </c>
    </row>
    <row r="5591" spans="1:14" x14ac:dyDescent="0.25">
      <c r="A5591" s="100">
        <v>4545</v>
      </c>
      <c r="B5591" s="107">
        <v>38148</v>
      </c>
      <c r="C5591" s="121">
        <v>404.21</v>
      </c>
      <c r="D5591" s="122">
        <v>193.46</v>
      </c>
      <c r="E5591" s="122">
        <f t="shared" si="228"/>
        <v>26.795013850415511</v>
      </c>
      <c r="F5591" s="77">
        <v>3.77</v>
      </c>
      <c r="G5591" s="77">
        <v>0</v>
      </c>
      <c r="H5591" s="77">
        <v>0</v>
      </c>
      <c r="J5591" s="77">
        <f t="shared" si="225"/>
        <v>3.77</v>
      </c>
      <c r="K5591" s="103">
        <v>3.77</v>
      </c>
      <c r="L5591" s="104">
        <v>1.98</v>
      </c>
      <c r="M5591" s="105">
        <v>6</v>
      </c>
      <c r="N5591" s="76">
        <f t="shared" si="227"/>
        <v>3.77</v>
      </c>
    </row>
    <row r="5592" spans="1:14" x14ac:dyDescent="0.25">
      <c r="A5592" s="100">
        <v>4546</v>
      </c>
      <c r="B5592" s="107">
        <v>38149</v>
      </c>
      <c r="C5592" s="121">
        <v>404.21</v>
      </c>
      <c r="D5592" s="122">
        <v>193.46</v>
      </c>
      <c r="E5592" s="122">
        <f t="shared" si="228"/>
        <v>26.795013850415511</v>
      </c>
      <c r="F5592" s="77">
        <v>5.86</v>
      </c>
      <c r="G5592" s="77">
        <v>0</v>
      </c>
      <c r="H5592" s="77">
        <v>0</v>
      </c>
      <c r="J5592" s="77">
        <f t="shared" si="225"/>
        <v>5.86</v>
      </c>
      <c r="K5592" s="103">
        <v>0.32</v>
      </c>
      <c r="L5592" s="104">
        <v>3.04</v>
      </c>
      <c r="M5592" s="105">
        <v>4.0999999999999996</v>
      </c>
      <c r="N5592" s="76">
        <f t="shared" si="227"/>
        <v>0.32999999999999918</v>
      </c>
    </row>
    <row r="5593" spans="1:14" x14ac:dyDescent="0.25">
      <c r="A5593" s="100">
        <v>4547</v>
      </c>
      <c r="B5593" s="107">
        <v>38150</v>
      </c>
      <c r="C5593" s="121">
        <v>403.54</v>
      </c>
      <c r="D5593" s="122">
        <v>187.93</v>
      </c>
      <c r="E5593" s="122">
        <f t="shared" si="228"/>
        <v>26.029085872576179</v>
      </c>
      <c r="F5593" s="77">
        <v>4.18</v>
      </c>
      <c r="G5593" s="77">
        <v>0</v>
      </c>
      <c r="H5593" s="77">
        <v>0</v>
      </c>
      <c r="J5593" s="77">
        <f t="shared" si="225"/>
        <v>4.18</v>
      </c>
      <c r="K5593" s="103">
        <v>6.89</v>
      </c>
      <c r="L5593" s="104">
        <v>2.13</v>
      </c>
      <c r="M5593" s="105">
        <v>0.6</v>
      </c>
      <c r="N5593" s="76">
        <f t="shared" si="227"/>
        <v>6.8799999999999883</v>
      </c>
    </row>
    <row r="5594" spans="1:14" x14ac:dyDescent="0.25">
      <c r="A5594" s="100">
        <v>4548</v>
      </c>
      <c r="B5594" s="107">
        <v>38151</v>
      </c>
      <c r="C5594" s="121">
        <v>403.87</v>
      </c>
      <c r="D5594" s="122">
        <v>190.63</v>
      </c>
      <c r="E5594" s="122">
        <f t="shared" si="228"/>
        <v>26.403047091412741</v>
      </c>
      <c r="F5594" s="77">
        <v>2.0099999999999998</v>
      </c>
      <c r="G5594" s="77">
        <v>0</v>
      </c>
      <c r="H5594" s="77">
        <v>0</v>
      </c>
      <c r="J5594" s="77">
        <f t="shared" si="225"/>
        <v>2.0099999999999998</v>
      </c>
      <c r="K5594" s="103">
        <v>1.68</v>
      </c>
      <c r="L5594" s="104">
        <v>1.21</v>
      </c>
      <c r="M5594" s="105">
        <v>0</v>
      </c>
      <c r="N5594" s="76">
        <f t="shared" si="227"/>
        <v>1.6900000000000066</v>
      </c>
    </row>
    <row r="5595" spans="1:14" x14ac:dyDescent="0.25">
      <c r="A5595" s="100">
        <v>4549</v>
      </c>
      <c r="B5595" s="107">
        <v>38152</v>
      </c>
      <c r="C5595" s="121">
        <v>403.83</v>
      </c>
      <c r="D5595" s="122">
        <v>190.31</v>
      </c>
      <c r="E5595" s="122">
        <f t="shared" si="228"/>
        <v>26.358725761772853</v>
      </c>
      <c r="F5595" s="77">
        <v>5.54</v>
      </c>
      <c r="G5595" s="77">
        <v>0</v>
      </c>
      <c r="H5595" s="77">
        <v>0</v>
      </c>
      <c r="J5595" s="77">
        <f t="shared" si="225"/>
        <v>5.54</v>
      </c>
      <c r="K5595" s="103">
        <v>7.61</v>
      </c>
      <c r="L5595" s="104">
        <v>2.79</v>
      </c>
      <c r="M5595" s="105">
        <v>0</v>
      </c>
      <c r="N5595" s="76">
        <f t="shared" si="227"/>
        <v>7.6000000000000023</v>
      </c>
    </row>
    <row r="5596" spans="1:14" x14ac:dyDescent="0.25">
      <c r="A5596" s="100">
        <v>4550</v>
      </c>
      <c r="B5596" s="107">
        <v>38153</v>
      </c>
      <c r="C5596" s="121">
        <v>404.08</v>
      </c>
      <c r="D5596" s="122">
        <v>192.37</v>
      </c>
      <c r="E5596" s="122">
        <f t="shared" si="228"/>
        <v>26.644044321329641</v>
      </c>
      <c r="F5596" s="77">
        <v>6.06</v>
      </c>
      <c r="G5596" s="77">
        <v>0</v>
      </c>
      <c r="H5596" s="77">
        <v>0</v>
      </c>
      <c r="J5596" s="77">
        <f t="shared" si="225"/>
        <v>6.06</v>
      </c>
      <c r="K5596" s="103">
        <v>2.85</v>
      </c>
      <c r="L5596" s="104">
        <v>3.01</v>
      </c>
      <c r="M5596" s="105">
        <v>0</v>
      </c>
      <c r="N5596" s="76">
        <f t="shared" si="227"/>
        <v>2.8499999999999917</v>
      </c>
    </row>
    <row r="5597" spans="1:14" x14ac:dyDescent="0.25">
      <c r="A5597" s="100">
        <v>4551</v>
      </c>
      <c r="B5597" s="107">
        <v>38154</v>
      </c>
      <c r="C5597" s="121">
        <v>403.39</v>
      </c>
      <c r="D5597" s="122">
        <v>189.16</v>
      </c>
      <c r="E5597" s="122">
        <f t="shared" si="228"/>
        <v>26.199445983379501</v>
      </c>
      <c r="F5597" s="77">
        <v>5.27</v>
      </c>
      <c r="G5597" s="77">
        <v>0</v>
      </c>
      <c r="H5597" s="77">
        <v>0</v>
      </c>
      <c r="J5597" s="77">
        <f t="shared" si="225"/>
        <v>5.27</v>
      </c>
      <c r="K5597" s="103">
        <v>3.47</v>
      </c>
      <c r="L5597" s="104">
        <v>2.69</v>
      </c>
      <c r="M5597" s="105">
        <v>0</v>
      </c>
      <c r="N5597" s="76">
        <f t="shared" si="227"/>
        <v>3.4599999999999973</v>
      </c>
    </row>
    <row r="5598" spans="1:14" x14ac:dyDescent="0.25">
      <c r="A5598" s="100">
        <v>4552</v>
      </c>
      <c r="B5598" s="107">
        <v>38155</v>
      </c>
      <c r="C5598" s="121">
        <v>403.69</v>
      </c>
      <c r="D5598" s="122">
        <v>187.35</v>
      </c>
      <c r="E5598" s="122">
        <f t="shared" si="228"/>
        <v>25.948753462603879</v>
      </c>
      <c r="F5598" s="77">
        <v>7.59</v>
      </c>
      <c r="G5598" s="77">
        <v>0</v>
      </c>
      <c r="H5598" s="77">
        <v>0</v>
      </c>
      <c r="J5598" s="77">
        <f t="shared" si="225"/>
        <v>7.59</v>
      </c>
      <c r="K5598" s="103">
        <v>6.56</v>
      </c>
      <c r="L5598" s="104">
        <v>2.27</v>
      </c>
      <c r="M5598" s="105">
        <v>0</v>
      </c>
      <c r="N5598" s="76">
        <f t="shared" si="227"/>
        <v>9.5599999999999987</v>
      </c>
    </row>
    <row r="5599" spans="1:14" x14ac:dyDescent="0.25">
      <c r="A5599" s="100">
        <v>4553</v>
      </c>
      <c r="B5599" s="107">
        <v>38156</v>
      </c>
      <c r="C5599" s="121">
        <v>403.71</v>
      </c>
      <c r="D5599" s="122">
        <v>189.32</v>
      </c>
      <c r="E5599" s="122">
        <f t="shared" si="228"/>
        <v>26.221606648199447</v>
      </c>
      <c r="F5599" s="77">
        <v>4.92</v>
      </c>
      <c r="G5599" s="77">
        <v>0</v>
      </c>
      <c r="H5599" s="77">
        <v>0</v>
      </c>
      <c r="J5599" s="77">
        <f t="shared" si="225"/>
        <v>4.92</v>
      </c>
      <c r="K5599" s="103">
        <v>7.72</v>
      </c>
      <c r="L5599" s="104">
        <v>2.44</v>
      </c>
      <c r="M5599" s="105">
        <v>0</v>
      </c>
      <c r="N5599" s="76">
        <f t="shared" si="227"/>
        <v>7.7200000000000113</v>
      </c>
    </row>
    <row r="5600" spans="1:14" x14ac:dyDescent="0.25">
      <c r="A5600" s="100">
        <v>4554</v>
      </c>
      <c r="B5600" s="107">
        <v>38157</v>
      </c>
      <c r="C5600" s="121">
        <v>404.05</v>
      </c>
      <c r="D5600" s="122">
        <v>192.12</v>
      </c>
      <c r="E5600" s="122">
        <f t="shared" si="228"/>
        <v>26.609418282548475</v>
      </c>
      <c r="F5600" s="77">
        <v>3.52</v>
      </c>
      <c r="G5600" s="77">
        <v>0</v>
      </c>
      <c r="H5600" s="77">
        <v>0</v>
      </c>
      <c r="J5600" s="77">
        <f t="shared" si="225"/>
        <v>3.52</v>
      </c>
      <c r="K5600" s="103">
        <v>2.77</v>
      </c>
      <c r="L5600" s="104">
        <v>1.9</v>
      </c>
      <c r="M5600" s="105">
        <v>0</v>
      </c>
      <c r="N5600" s="76">
        <f t="shared" si="227"/>
        <v>2.7099999999999977</v>
      </c>
    </row>
    <row r="5601" spans="1:14" x14ac:dyDescent="0.25">
      <c r="A5601" s="100">
        <v>4555</v>
      </c>
      <c r="B5601" s="107">
        <v>38158</v>
      </c>
      <c r="C5601" s="121">
        <v>403.96</v>
      </c>
      <c r="D5601" s="122">
        <v>191.31</v>
      </c>
      <c r="E5601" s="122">
        <f t="shared" si="228"/>
        <v>26.497229916897506</v>
      </c>
      <c r="F5601" s="77">
        <v>3.91</v>
      </c>
      <c r="G5601" s="77">
        <v>0</v>
      </c>
      <c r="H5601" s="77">
        <v>0</v>
      </c>
      <c r="J5601" s="77">
        <f t="shared" si="225"/>
        <v>3.91</v>
      </c>
      <c r="K5601" s="103">
        <v>-0.03</v>
      </c>
      <c r="L5601" s="104">
        <v>2.08</v>
      </c>
      <c r="M5601" s="105">
        <v>0</v>
      </c>
      <c r="N5601" s="76">
        <f t="shared" si="227"/>
        <v>3.9999999999995595E-2</v>
      </c>
    </row>
    <row r="5602" spans="1:14" x14ac:dyDescent="0.25">
      <c r="A5602" s="100">
        <v>4556</v>
      </c>
      <c r="B5602" s="107">
        <v>38159</v>
      </c>
      <c r="C5602" s="121">
        <v>403.48</v>
      </c>
      <c r="D5602" s="122">
        <v>187.44</v>
      </c>
      <c r="E5602" s="122">
        <f t="shared" si="228"/>
        <v>25.961218836565099</v>
      </c>
      <c r="F5602" s="77">
        <v>5.24</v>
      </c>
      <c r="G5602" s="77">
        <v>0</v>
      </c>
      <c r="H5602" s="77">
        <v>0</v>
      </c>
      <c r="J5602" s="77">
        <f t="shared" si="225"/>
        <v>5.24</v>
      </c>
      <c r="K5602" s="103">
        <v>2.37</v>
      </c>
      <c r="L5602" s="104">
        <v>2.74</v>
      </c>
      <c r="M5602" s="105">
        <v>0</v>
      </c>
      <c r="N5602" s="76">
        <f t="shared" si="227"/>
        <v>2.3699999999999957</v>
      </c>
    </row>
    <row r="5603" spans="1:14" x14ac:dyDescent="0.25">
      <c r="A5603" s="100">
        <v>4557</v>
      </c>
      <c r="B5603" s="107">
        <v>38160</v>
      </c>
      <c r="C5603" s="121">
        <v>403.13</v>
      </c>
      <c r="D5603" s="122">
        <v>184.57</v>
      </c>
      <c r="E5603" s="122">
        <f t="shared" si="228"/>
        <v>25.563711911357341</v>
      </c>
      <c r="F5603" s="77">
        <v>4.3499999999999996</v>
      </c>
      <c r="G5603" s="77">
        <v>0</v>
      </c>
      <c r="H5603" s="77">
        <v>0</v>
      </c>
      <c r="J5603" s="77">
        <f t="shared" si="225"/>
        <v>4.3499999999999996</v>
      </c>
      <c r="K5603" s="103">
        <v>1.21</v>
      </c>
      <c r="L5603" s="104">
        <v>2.2000000000000002</v>
      </c>
      <c r="M5603" s="105">
        <v>0</v>
      </c>
      <c r="N5603" s="76">
        <f t="shared" si="227"/>
        <v>1.199999999999994</v>
      </c>
    </row>
    <row r="5604" spans="1:14" x14ac:dyDescent="0.25">
      <c r="A5604" s="100">
        <v>4558</v>
      </c>
      <c r="B5604" s="107">
        <v>38161</v>
      </c>
      <c r="C5604" s="121">
        <v>402.73</v>
      </c>
      <c r="D5604" s="122">
        <v>181.42</v>
      </c>
      <c r="E5604" s="122">
        <f t="shared" si="228"/>
        <v>25.127423822714682</v>
      </c>
      <c r="F5604" s="77">
        <v>4.62</v>
      </c>
      <c r="G5604" s="77">
        <v>0</v>
      </c>
      <c r="H5604" s="77">
        <v>0</v>
      </c>
      <c r="J5604" s="77">
        <f t="shared" si="225"/>
        <v>4.62</v>
      </c>
      <c r="K5604" s="103">
        <v>0.23</v>
      </c>
      <c r="L5604" s="104">
        <v>2.2799999999999998</v>
      </c>
      <c r="M5604" s="105">
        <v>0</v>
      </c>
      <c r="N5604" s="76">
        <f t="shared" si="227"/>
        <v>0.18000000000000238</v>
      </c>
    </row>
    <row r="5605" spans="1:14" x14ac:dyDescent="0.25">
      <c r="A5605" s="100">
        <v>4559</v>
      </c>
      <c r="B5605" s="107">
        <v>38162</v>
      </c>
      <c r="C5605" s="121">
        <v>402.16</v>
      </c>
      <c r="D5605" s="122">
        <v>176.98</v>
      </c>
      <c r="E5605" s="122">
        <f t="shared" si="228"/>
        <v>24.51246537396122</v>
      </c>
      <c r="F5605" s="77">
        <v>2.64</v>
      </c>
      <c r="G5605" s="77">
        <v>0</v>
      </c>
      <c r="H5605" s="77">
        <v>0</v>
      </c>
      <c r="J5605" s="77">
        <f t="shared" si="225"/>
        <v>2.64</v>
      </c>
      <c r="K5605" s="103">
        <v>0.02</v>
      </c>
      <c r="L5605" s="104">
        <v>1.68</v>
      </c>
      <c r="M5605" s="105">
        <v>0</v>
      </c>
      <c r="N5605" s="76">
        <f t="shared" si="227"/>
        <v>0.47000000000001263</v>
      </c>
    </row>
    <row r="5606" spans="1:14" x14ac:dyDescent="0.25">
      <c r="A5606" s="100">
        <v>4560</v>
      </c>
      <c r="B5606" s="107">
        <v>38163</v>
      </c>
      <c r="C5606" s="121">
        <v>401.81</v>
      </c>
      <c r="D5606" s="122">
        <v>174.81</v>
      </c>
      <c r="E5606" s="122">
        <f t="shared" si="228"/>
        <v>24.211911357340721</v>
      </c>
      <c r="F5606" s="77">
        <v>3.72</v>
      </c>
      <c r="G5606" s="77">
        <v>0</v>
      </c>
      <c r="H5606" s="77">
        <v>0</v>
      </c>
      <c r="J5606" s="77">
        <f t="shared" si="225"/>
        <v>3.72</v>
      </c>
      <c r="K5606" s="103">
        <v>2.6</v>
      </c>
      <c r="L5606" s="104">
        <v>2.04</v>
      </c>
      <c r="M5606" s="105">
        <v>0</v>
      </c>
      <c r="N5606" s="76">
        <f t="shared" si="227"/>
        <v>2.1599999999999979</v>
      </c>
    </row>
    <row r="5607" spans="1:14" x14ac:dyDescent="0.25">
      <c r="A5607" s="100">
        <v>4561</v>
      </c>
      <c r="B5607" s="107">
        <v>38164</v>
      </c>
      <c r="C5607" s="121">
        <v>401.66</v>
      </c>
      <c r="D5607" s="122">
        <v>173.25</v>
      </c>
      <c r="E5607" s="122">
        <f t="shared" si="228"/>
        <v>23.995844875346261</v>
      </c>
      <c r="F5607" s="77">
        <v>3.18</v>
      </c>
      <c r="G5607" s="77">
        <v>0</v>
      </c>
      <c r="H5607" s="77">
        <v>0</v>
      </c>
      <c r="J5607" s="77">
        <f t="shared" si="225"/>
        <v>3.18</v>
      </c>
      <c r="K5607" s="103">
        <v>-0.27</v>
      </c>
      <c r="L5607" s="104">
        <v>1.74</v>
      </c>
      <c r="M5607" s="105">
        <v>0</v>
      </c>
      <c r="N5607" s="76">
        <f t="shared" si="227"/>
        <v>-0.26999999999998847</v>
      </c>
    </row>
    <row r="5608" spans="1:14" x14ac:dyDescent="0.25">
      <c r="A5608" s="100">
        <v>4562</v>
      </c>
      <c r="B5608" s="107">
        <v>38165</v>
      </c>
      <c r="C5608" s="121">
        <v>401.2</v>
      </c>
      <c r="D5608" s="122">
        <v>169.8</v>
      </c>
      <c r="E5608" s="122">
        <f t="shared" si="228"/>
        <v>23.518005540166204</v>
      </c>
      <c r="F5608" s="77">
        <v>3.2</v>
      </c>
      <c r="G5608" s="77">
        <v>0</v>
      </c>
      <c r="H5608" s="77">
        <v>0</v>
      </c>
      <c r="J5608" s="77">
        <f t="shared" si="225"/>
        <v>3.2</v>
      </c>
      <c r="K5608" s="103">
        <v>-0.28999999999999998</v>
      </c>
      <c r="L5608" s="104">
        <v>1.72</v>
      </c>
      <c r="M5608" s="105">
        <v>0</v>
      </c>
      <c r="N5608" s="76">
        <f t="shared" si="227"/>
        <v>-0.29000000000000892</v>
      </c>
    </row>
    <row r="5609" spans="1:14" x14ac:dyDescent="0.25">
      <c r="A5609" s="100">
        <v>4563</v>
      </c>
      <c r="B5609" s="107">
        <v>38166</v>
      </c>
      <c r="C5609" s="121">
        <v>400.72</v>
      </c>
      <c r="D5609" s="122">
        <v>166.31</v>
      </c>
      <c r="E5609" s="122">
        <f t="shared" si="228"/>
        <v>23.034626038781163</v>
      </c>
      <c r="F5609" s="77">
        <v>4.2699999999999996</v>
      </c>
      <c r="G5609" s="77">
        <v>0</v>
      </c>
      <c r="H5609" s="77">
        <v>0</v>
      </c>
      <c r="J5609" s="77">
        <f t="shared" si="225"/>
        <v>4.2699999999999996</v>
      </c>
      <c r="K5609" s="103">
        <v>-0.35</v>
      </c>
      <c r="L5609" s="104">
        <v>1.94</v>
      </c>
      <c r="M5609" s="105">
        <v>0.25</v>
      </c>
      <c r="N5609" s="76">
        <f t="shared" si="227"/>
        <v>-0.34000000000001407</v>
      </c>
    </row>
    <row r="5610" spans="1:14" x14ac:dyDescent="0.25">
      <c r="A5610" s="100">
        <v>4564</v>
      </c>
      <c r="B5610" s="107">
        <v>38167</v>
      </c>
      <c r="C5610" s="121">
        <v>400.07</v>
      </c>
      <c r="D5610" s="122">
        <v>161.69999999999999</v>
      </c>
      <c r="E5610" s="122">
        <f t="shared" si="228"/>
        <v>22.396121883656509</v>
      </c>
      <c r="F5610" s="77">
        <v>4.04</v>
      </c>
      <c r="G5610" s="77">
        <v>0</v>
      </c>
      <c r="H5610" s="77">
        <v>0</v>
      </c>
      <c r="J5610" s="77">
        <f t="shared" si="225"/>
        <v>4.04</v>
      </c>
      <c r="K5610" s="103">
        <v>1.66</v>
      </c>
      <c r="L5610" s="104">
        <v>1.89</v>
      </c>
      <c r="M5610" s="105">
        <v>0</v>
      </c>
      <c r="N5610" s="76">
        <f t="shared" si="227"/>
        <v>1.6600000000000046</v>
      </c>
    </row>
    <row r="5611" spans="1:14" x14ac:dyDescent="0.25">
      <c r="A5611" s="100">
        <v>4565</v>
      </c>
      <c r="B5611" s="107">
        <v>38168</v>
      </c>
      <c r="C5611" s="121">
        <v>399.75</v>
      </c>
      <c r="D5611" s="122">
        <v>159.32</v>
      </c>
      <c r="E5611" s="122">
        <f t="shared" si="228"/>
        <v>22.066481994459835</v>
      </c>
      <c r="F5611" s="77">
        <v>3.17</v>
      </c>
      <c r="G5611" s="77">
        <v>0</v>
      </c>
      <c r="H5611" s="77">
        <v>0</v>
      </c>
      <c r="J5611" s="77">
        <f t="shared" si="225"/>
        <v>3.17</v>
      </c>
      <c r="K5611" s="103">
        <v>5.62</v>
      </c>
      <c r="L5611" s="104">
        <v>1.72</v>
      </c>
      <c r="M5611" s="105">
        <v>0</v>
      </c>
      <c r="N5611" s="76">
        <f t="shared" si="227"/>
        <v>5.620000000000017</v>
      </c>
    </row>
    <row r="5612" spans="1:14" x14ac:dyDescent="0.25">
      <c r="A5612" s="100">
        <v>4566</v>
      </c>
      <c r="B5612" s="107">
        <v>38169</v>
      </c>
      <c r="C5612" s="121">
        <v>400.08</v>
      </c>
      <c r="D5612" s="122">
        <v>161.77000000000001</v>
      </c>
      <c r="E5612" s="122">
        <f t="shared" si="228"/>
        <v>22.405817174515239</v>
      </c>
      <c r="F5612" s="77">
        <v>2.81</v>
      </c>
      <c r="G5612" s="77">
        <v>0</v>
      </c>
      <c r="H5612" s="77">
        <v>0</v>
      </c>
      <c r="J5612" s="77">
        <f t="shared" si="225"/>
        <v>2.81</v>
      </c>
      <c r="K5612" s="103">
        <v>4.07</v>
      </c>
      <c r="L5612" s="104">
        <v>1.5</v>
      </c>
      <c r="M5612" s="105">
        <v>0</v>
      </c>
      <c r="N5612" s="76">
        <f t="shared" si="227"/>
        <v>4.0600000000000005</v>
      </c>
    </row>
    <row r="5613" spans="1:14" x14ac:dyDescent="0.25">
      <c r="A5613" s="100">
        <v>4567</v>
      </c>
      <c r="B5613" s="107">
        <v>38170</v>
      </c>
      <c r="C5613" s="121">
        <v>400.26</v>
      </c>
      <c r="D5613" s="122">
        <v>163.02000000000001</v>
      </c>
      <c r="E5613" s="122">
        <f t="shared" si="228"/>
        <v>22.578947368421055</v>
      </c>
      <c r="F5613" s="77">
        <v>3.01</v>
      </c>
      <c r="G5613" s="77">
        <v>0</v>
      </c>
      <c r="H5613" s="77">
        <v>0</v>
      </c>
      <c r="J5613" s="77">
        <f t="shared" si="225"/>
        <v>3.01</v>
      </c>
      <c r="K5613" s="103">
        <v>4.76</v>
      </c>
      <c r="L5613" s="104">
        <v>1.02</v>
      </c>
      <c r="M5613" s="105">
        <v>0</v>
      </c>
      <c r="N5613" s="76">
        <f t="shared" si="227"/>
        <v>4.7199999999999793</v>
      </c>
    </row>
    <row r="5614" spans="1:14" x14ac:dyDescent="0.25">
      <c r="A5614" s="100">
        <v>4568</v>
      </c>
      <c r="B5614" s="107">
        <v>38171</v>
      </c>
      <c r="C5614" s="121">
        <v>400.51</v>
      </c>
      <c r="D5614" s="122">
        <v>164.73</v>
      </c>
      <c r="E5614" s="122">
        <f t="shared" si="228"/>
        <v>22.815789473684209</v>
      </c>
      <c r="F5614" s="77">
        <v>1.45</v>
      </c>
      <c r="G5614" s="77">
        <v>0</v>
      </c>
      <c r="H5614" s="77">
        <v>0</v>
      </c>
      <c r="J5614" s="77">
        <f t="shared" si="225"/>
        <v>1.45</v>
      </c>
      <c r="K5614" s="103">
        <v>0.4</v>
      </c>
      <c r="L5614" s="104">
        <v>1.08</v>
      </c>
      <c r="M5614" s="105">
        <v>3.9</v>
      </c>
      <c r="N5614" s="76">
        <f t="shared" si="227"/>
        <v>0.44000000000000905</v>
      </c>
    </row>
    <row r="5615" spans="1:14" x14ac:dyDescent="0.25">
      <c r="A5615" s="100">
        <v>4569</v>
      </c>
      <c r="B5615" s="107">
        <v>38172</v>
      </c>
      <c r="C5615" s="121">
        <v>400.36</v>
      </c>
      <c r="D5615" s="122">
        <v>163.72</v>
      </c>
      <c r="E5615" s="122">
        <f t="shared" si="228"/>
        <v>22.67590027700831</v>
      </c>
      <c r="F5615" s="77">
        <v>1.73</v>
      </c>
      <c r="G5615" s="77">
        <v>0</v>
      </c>
      <c r="H5615" s="77">
        <v>0</v>
      </c>
      <c r="J5615" s="77">
        <f t="shared" si="225"/>
        <v>1.73</v>
      </c>
      <c r="K5615" s="103">
        <v>1.59</v>
      </c>
      <c r="L5615" s="104">
        <v>1.1000000000000001</v>
      </c>
      <c r="M5615" s="105">
        <v>0</v>
      </c>
      <c r="N5615" s="76">
        <f t="shared" si="227"/>
        <v>1.5900000000000136</v>
      </c>
    </row>
    <row r="5616" spans="1:14" x14ac:dyDescent="0.25">
      <c r="A5616" s="100">
        <v>4570</v>
      </c>
      <c r="B5616" s="107">
        <v>38173</v>
      </c>
      <c r="C5616" s="121">
        <v>400.34</v>
      </c>
      <c r="D5616" s="122">
        <v>163.58000000000001</v>
      </c>
      <c r="E5616" s="122">
        <f t="shared" si="228"/>
        <v>22.656509695290861</v>
      </c>
      <c r="F5616" s="77">
        <v>3.16</v>
      </c>
      <c r="G5616" s="77">
        <v>0</v>
      </c>
      <c r="H5616" s="77">
        <v>0</v>
      </c>
      <c r="J5616" s="77">
        <f t="shared" si="225"/>
        <v>3.16</v>
      </c>
      <c r="K5616" s="103">
        <v>6</v>
      </c>
      <c r="L5616" s="104">
        <v>1.69</v>
      </c>
      <c r="M5616" s="105">
        <v>0</v>
      </c>
      <c r="N5616" s="76">
        <f t="shared" si="227"/>
        <v>6.0299999999999763</v>
      </c>
    </row>
    <row r="5617" spans="1:14" x14ac:dyDescent="0.25">
      <c r="A5617" s="100">
        <v>4571</v>
      </c>
      <c r="B5617" s="107">
        <v>38174</v>
      </c>
      <c r="C5617" s="121">
        <v>400.74</v>
      </c>
      <c r="D5617" s="122">
        <v>166.45</v>
      </c>
      <c r="E5617" s="122">
        <f t="shared" si="228"/>
        <v>23.054016620498615</v>
      </c>
      <c r="F5617" s="77">
        <v>2.88</v>
      </c>
      <c r="G5617" s="77">
        <v>0</v>
      </c>
      <c r="H5617" s="77">
        <v>0</v>
      </c>
      <c r="J5617" s="77">
        <f t="shared" si="225"/>
        <v>2.88</v>
      </c>
      <c r="K5617" s="103">
        <v>5.93</v>
      </c>
      <c r="L5617" s="104">
        <v>1.5</v>
      </c>
      <c r="M5617" s="105">
        <v>3.9</v>
      </c>
      <c r="N5617" s="76">
        <f t="shared" si="227"/>
        <v>5.9300000000000113</v>
      </c>
    </row>
    <row r="5618" spans="1:14" x14ac:dyDescent="0.25">
      <c r="A5618" s="100">
        <v>4572</v>
      </c>
      <c r="B5618" s="107">
        <v>38175</v>
      </c>
      <c r="C5618" s="121">
        <v>401.16</v>
      </c>
      <c r="D5618" s="122">
        <v>169.5</v>
      </c>
      <c r="E5618" s="122">
        <f t="shared" si="228"/>
        <v>23.476454293628809</v>
      </c>
      <c r="F5618" s="77">
        <v>1.89</v>
      </c>
      <c r="G5618" s="77">
        <v>0</v>
      </c>
      <c r="H5618" s="77">
        <v>0</v>
      </c>
      <c r="J5618" s="77">
        <f t="shared" si="225"/>
        <v>1.89</v>
      </c>
      <c r="K5618" s="103">
        <v>5.86</v>
      </c>
      <c r="L5618" s="104">
        <v>1.01</v>
      </c>
      <c r="M5618" s="105">
        <v>0</v>
      </c>
      <c r="N5618" s="76">
        <f t="shared" si="227"/>
        <v>5.8699999999999894</v>
      </c>
    </row>
    <row r="5619" spans="1:14" x14ac:dyDescent="0.25">
      <c r="A5619" s="100">
        <v>4573</v>
      </c>
      <c r="B5619" s="107">
        <v>38176</v>
      </c>
      <c r="C5619" s="121">
        <v>401.69</v>
      </c>
      <c r="D5619" s="122">
        <v>173.48</v>
      </c>
      <c r="E5619" s="122">
        <f t="shared" si="228"/>
        <v>24.02770083102493</v>
      </c>
      <c r="F5619" s="77">
        <v>2.67</v>
      </c>
      <c r="G5619" s="77">
        <v>0</v>
      </c>
      <c r="H5619" s="77">
        <v>0</v>
      </c>
      <c r="J5619" s="77">
        <f t="shared" si="225"/>
        <v>2.67</v>
      </c>
      <c r="K5619" s="103">
        <v>4.09</v>
      </c>
      <c r="L5619" s="104">
        <v>1.37</v>
      </c>
      <c r="M5619" s="105">
        <v>0</v>
      </c>
      <c r="N5619" s="76">
        <f t="shared" si="227"/>
        <v>4.0900000000000158</v>
      </c>
    </row>
    <row r="5620" spans="1:14" x14ac:dyDescent="0.25">
      <c r="A5620" s="100">
        <v>4574</v>
      </c>
      <c r="B5620" s="107">
        <v>38177</v>
      </c>
      <c r="C5620" s="121">
        <v>401.88</v>
      </c>
      <c r="D5620" s="122">
        <v>174.9</v>
      </c>
      <c r="E5620" s="122">
        <f t="shared" si="228"/>
        <v>24.224376731301938</v>
      </c>
      <c r="F5620" s="77">
        <v>2.02</v>
      </c>
      <c r="G5620" s="77">
        <v>0</v>
      </c>
      <c r="H5620" s="77">
        <v>0</v>
      </c>
      <c r="J5620" s="77">
        <f t="shared" si="225"/>
        <v>2.02</v>
      </c>
      <c r="K5620" s="103">
        <v>4.07</v>
      </c>
      <c r="L5620" s="104">
        <v>1.56</v>
      </c>
      <c r="M5620" s="105">
        <v>0.2</v>
      </c>
      <c r="N5620" s="76">
        <f t="shared" si="227"/>
        <v>4.0800000000000018</v>
      </c>
    </row>
    <row r="5621" spans="1:14" x14ac:dyDescent="0.25">
      <c r="A5621" s="100">
        <v>4575</v>
      </c>
      <c r="B5621" s="107">
        <v>38178</v>
      </c>
      <c r="C5621" s="121">
        <v>402.15</v>
      </c>
      <c r="D5621" s="122">
        <v>176.96</v>
      </c>
      <c r="E5621" s="122">
        <f t="shared" si="228"/>
        <v>24.509695290858726</v>
      </c>
      <c r="F5621" s="77">
        <v>2</v>
      </c>
      <c r="G5621" s="77">
        <v>0</v>
      </c>
      <c r="H5621" s="77">
        <v>0</v>
      </c>
      <c r="J5621" s="77">
        <f t="shared" si="225"/>
        <v>2</v>
      </c>
      <c r="K5621" s="103">
        <v>2.39</v>
      </c>
      <c r="L5621" s="104">
        <v>1.04</v>
      </c>
      <c r="M5621" s="105">
        <v>0</v>
      </c>
      <c r="N5621" s="76">
        <f t="shared" si="227"/>
        <v>2.3799999999999955</v>
      </c>
    </row>
    <row r="5622" spans="1:14" x14ac:dyDescent="0.25">
      <c r="A5622" s="100">
        <v>4576</v>
      </c>
      <c r="B5622" s="107">
        <v>38179</v>
      </c>
      <c r="C5622" s="121">
        <v>402.2</v>
      </c>
      <c r="D5622" s="122">
        <v>177.34</v>
      </c>
      <c r="E5622" s="122">
        <f t="shared" si="228"/>
        <v>24.562326869806093</v>
      </c>
      <c r="F5622" s="77">
        <v>1.98</v>
      </c>
      <c r="G5622" s="77">
        <v>0</v>
      </c>
      <c r="H5622" s="77">
        <v>0</v>
      </c>
      <c r="J5622" s="77">
        <f t="shared" ref="J5622:J5685" si="229">SUM(F5622:H5622)</f>
        <v>1.98</v>
      </c>
      <c r="K5622" s="103">
        <v>2.44</v>
      </c>
      <c r="L5622" s="104">
        <v>1.02</v>
      </c>
      <c r="M5622" s="105">
        <v>0</v>
      </c>
      <c r="N5622" s="76">
        <f t="shared" si="227"/>
        <v>2.4400000000000079</v>
      </c>
    </row>
    <row r="5623" spans="1:14" x14ac:dyDescent="0.25">
      <c r="A5623" s="100">
        <v>4577</v>
      </c>
      <c r="B5623" s="107">
        <v>38180</v>
      </c>
      <c r="C5623" s="121">
        <v>402.26</v>
      </c>
      <c r="D5623" s="122">
        <v>177.8</v>
      </c>
      <c r="E5623" s="122">
        <f t="shared" si="228"/>
        <v>24.626038781163434</v>
      </c>
      <c r="F5623" s="77">
        <v>2.4300000000000002</v>
      </c>
      <c r="G5623" s="77">
        <v>0</v>
      </c>
      <c r="H5623" s="77">
        <v>0</v>
      </c>
      <c r="J5623" s="77">
        <f t="shared" si="229"/>
        <v>2.4300000000000002</v>
      </c>
      <c r="K5623" s="103">
        <v>0.81</v>
      </c>
      <c r="L5623" s="104">
        <v>1.62</v>
      </c>
      <c r="M5623" s="105">
        <v>0</v>
      </c>
      <c r="N5623" s="76">
        <f t="shared" si="227"/>
        <v>0.81999999999998652</v>
      </c>
    </row>
    <row r="5624" spans="1:14" x14ac:dyDescent="0.25">
      <c r="A5624" s="100">
        <v>4578</v>
      </c>
      <c r="B5624" s="107">
        <v>38181</v>
      </c>
      <c r="C5624" s="121">
        <v>402.05</v>
      </c>
      <c r="D5624" s="122">
        <v>176.19</v>
      </c>
      <c r="E5624" s="122">
        <f t="shared" si="228"/>
        <v>24.403047091412741</v>
      </c>
      <c r="F5624" s="77">
        <v>3.12</v>
      </c>
      <c r="G5624" s="77">
        <v>0</v>
      </c>
      <c r="H5624" s="77">
        <v>0</v>
      </c>
      <c r="J5624" s="77">
        <f t="shared" si="229"/>
        <v>3.12</v>
      </c>
      <c r="K5624" s="103">
        <v>2.81</v>
      </c>
      <c r="L5624" s="104">
        <v>1.73</v>
      </c>
      <c r="M5624" s="105">
        <v>0</v>
      </c>
      <c r="N5624" s="76">
        <f t="shared" si="227"/>
        <v>2.8099999999999978</v>
      </c>
    </row>
    <row r="5625" spans="1:14" x14ac:dyDescent="0.25">
      <c r="A5625" s="100">
        <v>4579</v>
      </c>
      <c r="B5625" s="107">
        <v>38182</v>
      </c>
      <c r="C5625" s="121">
        <v>402.01</v>
      </c>
      <c r="D5625" s="122">
        <v>175.88</v>
      </c>
      <c r="E5625" s="122">
        <f t="shared" si="228"/>
        <v>24.360110803324101</v>
      </c>
      <c r="F5625" s="77">
        <v>3.37</v>
      </c>
      <c r="G5625" s="77">
        <v>0</v>
      </c>
      <c r="H5625" s="77">
        <v>0</v>
      </c>
      <c r="J5625" s="77">
        <f t="shared" si="229"/>
        <v>3.37</v>
      </c>
      <c r="K5625" s="103">
        <v>5.53</v>
      </c>
      <c r="L5625" s="104">
        <v>1.89</v>
      </c>
      <c r="M5625" s="105">
        <v>1.2</v>
      </c>
      <c r="N5625" s="76">
        <f t="shared" si="227"/>
        <v>5.5200000000000058</v>
      </c>
    </row>
    <row r="5626" spans="1:14" x14ac:dyDescent="0.25">
      <c r="A5626" s="100">
        <v>4580</v>
      </c>
      <c r="B5626" s="107">
        <v>38183</v>
      </c>
      <c r="C5626" s="121">
        <v>402.29</v>
      </c>
      <c r="D5626" s="122">
        <v>178.03</v>
      </c>
      <c r="E5626" s="122">
        <f t="shared" si="228"/>
        <v>24.657894736842106</v>
      </c>
      <c r="F5626" s="77">
        <v>3.92</v>
      </c>
      <c r="G5626" s="77">
        <v>0</v>
      </c>
      <c r="H5626" s="77">
        <v>0</v>
      </c>
      <c r="J5626" s="77">
        <f t="shared" si="229"/>
        <v>3.92</v>
      </c>
      <c r="K5626" s="103">
        <v>5.31</v>
      </c>
      <c r="L5626" s="104">
        <v>2.0099999999999998</v>
      </c>
      <c r="M5626" s="105">
        <v>0</v>
      </c>
      <c r="N5626" s="76">
        <f t="shared" si="227"/>
        <v>5.3099999999999863</v>
      </c>
    </row>
    <row r="5627" spans="1:14" x14ac:dyDescent="0.25">
      <c r="A5627" s="100">
        <v>4581</v>
      </c>
      <c r="B5627" s="107">
        <v>38184</v>
      </c>
      <c r="C5627" s="121">
        <v>402.47</v>
      </c>
      <c r="D5627" s="122">
        <v>179.42</v>
      </c>
      <c r="E5627" s="122">
        <f t="shared" si="228"/>
        <v>24.850415512465375</v>
      </c>
      <c r="F5627" s="77">
        <v>3.6</v>
      </c>
      <c r="G5627" s="77">
        <v>0</v>
      </c>
      <c r="H5627" s="77">
        <v>0</v>
      </c>
      <c r="J5627" s="77">
        <f t="shared" si="229"/>
        <v>3.6</v>
      </c>
      <c r="K5627" s="103">
        <v>2.21</v>
      </c>
      <c r="L5627" s="104">
        <v>1.98</v>
      </c>
      <c r="M5627" s="105">
        <v>6.5</v>
      </c>
      <c r="N5627" s="76">
        <f t="shared" si="227"/>
        <v>2.2100000000000137</v>
      </c>
    </row>
    <row r="5628" spans="1:14" x14ac:dyDescent="0.25">
      <c r="A5628" s="100">
        <v>4582</v>
      </c>
      <c r="B5628" s="107">
        <v>38185</v>
      </c>
      <c r="C5628" s="121">
        <v>402.29</v>
      </c>
      <c r="D5628" s="122">
        <v>178.03</v>
      </c>
      <c r="E5628" s="122">
        <f t="shared" si="228"/>
        <v>24.657894736842106</v>
      </c>
      <c r="F5628" s="77">
        <v>2.86</v>
      </c>
      <c r="G5628" s="77">
        <v>0</v>
      </c>
      <c r="H5628" s="77">
        <v>0</v>
      </c>
      <c r="J5628" s="77">
        <f t="shared" si="229"/>
        <v>2.86</v>
      </c>
      <c r="K5628" s="103">
        <v>2.09</v>
      </c>
      <c r="L5628" s="104">
        <v>1.68</v>
      </c>
      <c r="M5628" s="105">
        <v>0</v>
      </c>
      <c r="N5628" s="76">
        <f t="shared" si="227"/>
        <v>2.0899999999999896</v>
      </c>
    </row>
    <row r="5629" spans="1:14" x14ac:dyDescent="0.25">
      <c r="A5629" s="100">
        <v>4583</v>
      </c>
      <c r="B5629" s="107">
        <v>38186</v>
      </c>
      <c r="C5629" s="121">
        <v>402.19</v>
      </c>
      <c r="D5629" s="122">
        <v>177.26</v>
      </c>
      <c r="E5629" s="122">
        <f t="shared" si="228"/>
        <v>24.551246537396121</v>
      </c>
      <c r="F5629" s="77">
        <v>2.65</v>
      </c>
      <c r="G5629" s="77">
        <v>0</v>
      </c>
      <c r="H5629" s="77">
        <v>0</v>
      </c>
      <c r="J5629" s="77">
        <f t="shared" si="229"/>
        <v>2.65</v>
      </c>
      <c r="K5629" s="103">
        <v>3.57</v>
      </c>
      <c r="L5629" s="104">
        <v>1.27</v>
      </c>
      <c r="M5629" s="105">
        <v>6.2</v>
      </c>
      <c r="N5629" s="76">
        <f t="shared" si="227"/>
        <v>3.5800000000000067</v>
      </c>
    </row>
    <row r="5630" spans="1:14" x14ac:dyDescent="0.25">
      <c r="A5630" s="100">
        <v>4584</v>
      </c>
      <c r="B5630" s="107">
        <v>38187</v>
      </c>
      <c r="C5630" s="121">
        <v>402.31</v>
      </c>
      <c r="D5630" s="122">
        <v>178.19</v>
      </c>
      <c r="E5630" s="122">
        <f t="shared" si="228"/>
        <v>24.680055401662049</v>
      </c>
      <c r="F5630" s="77">
        <v>3.12</v>
      </c>
      <c r="G5630" s="77">
        <v>0</v>
      </c>
      <c r="H5630" s="77">
        <v>0</v>
      </c>
      <c r="J5630" s="77">
        <f t="shared" si="229"/>
        <v>3.12</v>
      </c>
      <c r="K5630" s="103">
        <v>2.35</v>
      </c>
      <c r="L5630" s="104">
        <v>1.28</v>
      </c>
      <c r="M5630" s="105">
        <v>0</v>
      </c>
      <c r="N5630" s="76">
        <f t="shared" si="227"/>
        <v>2.3499999999999899</v>
      </c>
    </row>
    <row r="5631" spans="1:14" x14ac:dyDescent="0.25">
      <c r="A5631" s="100">
        <v>4585</v>
      </c>
      <c r="B5631" s="107">
        <v>38188</v>
      </c>
      <c r="C5631" s="121">
        <v>402.21</v>
      </c>
      <c r="D5631" s="122">
        <v>177.42</v>
      </c>
      <c r="E5631" s="122">
        <f t="shared" si="228"/>
        <v>24.573407202216067</v>
      </c>
      <c r="F5631" s="77">
        <v>2.85</v>
      </c>
      <c r="G5631" s="77">
        <v>0</v>
      </c>
      <c r="H5631" s="77">
        <v>0</v>
      </c>
      <c r="J5631" s="77">
        <f t="shared" si="229"/>
        <v>2.85</v>
      </c>
      <c r="K5631" s="103">
        <v>1.7</v>
      </c>
      <c r="L5631" s="104">
        <v>1.99</v>
      </c>
      <c r="M5631" s="105">
        <v>0</v>
      </c>
      <c r="N5631" s="76">
        <f t="shared" si="227"/>
        <v>1.6900000000000035</v>
      </c>
    </row>
    <row r="5632" spans="1:14" x14ac:dyDescent="0.25">
      <c r="A5632" s="100">
        <v>4586</v>
      </c>
      <c r="B5632" s="107">
        <v>38189</v>
      </c>
      <c r="C5632" s="121">
        <v>402.06</v>
      </c>
      <c r="D5632" s="122">
        <v>176.26</v>
      </c>
      <c r="E5632" s="122">
        <f t="shared" si="228"/>
        <v>24.412742382271468</v>
      </c>
      <c r="F5632" s="77">
        <v>3.33</v>
      </c>
      <c r="G5632" s="77">
        <v>0</v>
      </c>
      <c r="H5632" s="77">
        <v>0</v>
      </c>
      <c r="J5632" s="77">
        <f t="shared" si="229"/>
        <v>3.33</v>
      </c>
      <c r="K5632" s="103">
        <v>3.33</v>
      </c>
      <c r="L5632" s="104">
        <v>1.91</v>
      </c>
      <c r="M5632" s="105">
        <v>0</v>
      </c>
      <c r="N5632" s="76">
        <f t="shared" si="227"/>
        <v>3.33</v>
      </c>
    </row>
    <row r="5633" spans="1:14" x14ac:dyDescent="0.25">
      <c r="A5633" s="100">
        <v>4587</v>
      </c>
      <c r="B5633" s="107">
        <v>38190</v>
      </c>
      <c r="C5633" s="121">
        <v>402.06</v>
      </c>
      <c r="D5633" s="122">
        <v>176.26</v>
      </c>
      <c r="E5633" s="122">
        <f t="shared" si="228"/>
        <v>24.412742382271468</v>
      </c>
      <c r="F5633" s="77">
        <v>3.85</v>
      </c>
      <c r="G5633" s="77">
        <v>0</v>
      </c>
      <c r="H5633" s="77">
        <v>0</v>
      </c>
      <c r="J5633" s="77">
        <f t="shared" si="229"/>
        <v>3.85</v>
      </c>
      <c r="K5633" s="103">
        <v>3.16</v>
      </c>
      <c r="L5633" s="104">
        <v>2.02</v>
      </c>
      <c r="M5633" s="105">
        <v>0</v>
      </c>
      <c r="N5633" s="76">
        <f t="shared" si="227"/>
        <v>3.1700000000000217</v>
      </c>
    </row>
    <row r="5634" spans="1:14" x14ac:dyDescent="0.25">
      <c r="A5634" s="100">
        <v>4588</v>
      </c>
      <c r="B5634" s="107">
        <v>38191</v>
      </c>
      <c r="C5634" s="121">
        <v>401.97</v>
      </c>
      <c r="D5634" s="122">
        <v>175.58</v>
      </c>
      <c r="E5634" s="122">
        <f t="shared" si="228"/>
        <v>24.318559556786703</v>
      </c>
      <c r="F5634" s="77">
        <v>3.49</v>
      </c>
      <c r="G5634" s="77">
        <v>0</v>
      </c>
      <c r="H5634" s="77">
        <v>0</v>
      </c>
      <c r="J5634" s="77">
        <f t="shared" si="229"/>
        <v>3.49</v>
      </c>
      <c r="K5634" s="103">
        <v>0.64</v>
      </c>
      <c r="L5634" s="104">
        <v>2.0099999999999998</v>
      </c>
      <c r="M5634" s="105">
        <v>0</v>
      </c>
      <c r="N5634" s="76">
        <f t="shared" si="227"/>
        <v>0.63999999999997748</v>
      </c>
    </row>
    <row r="5635" spans="1:14" x14ac:dyDescent="0.25">
      <c r="A5635" s="100">
        <v>4589</v>
      </c>
      <c r="B5635" s="107">
        <v>38192</v>
      </c>
      <c r="C5635" s="121">
        <v>401.59</v>
      </c>
      <c r="D5635" s="122">
        <v>172.73</v>
      </c>
      <c r="E5635" s="122">
        <f t="shared" si="228"/>
        <v>23.923822714681439</v>
      </c>
      <c r="F5635" s="77">
        <v>3.22</v>
      </c>
      <c r="G5635" s="77">
        <v>0</v>
      </c>
      <c r="H5635" s="77">
        <v>0</v>
      </c>
      <c r="J5635" s="77">
        <f t="shared" si="229"/>
        <v>3.22</v>
      </c>
      <c r="K5635" s="103">
        <v>-0.23</v>
      </c>
      <c r="L5635" s="104">
        <v>1.84</v>
      </c>
      <c r="M5635" s="105">
        <v>0</v>
      </c>
      <c r="N5635" s="76">
        <f t="shared" si="227"/>
        <v>-0.22999999999998844</v>
      </c>
    </row>
    <row r="5636" spans="1:14" x14ac:dyDescent="0.25">
      <c r="A5636" s="100">
        <v>4590</v>
      </c>
      <c r="B5636" s="107">
        <v>38193</v>
      </c>
      <c r="C5636" s="121">
        <v>401.13</v>
      </c>
      <c r="D5636" s="122">
        <v>169.28</v>
      </c>
      <c r="E5636" s="122">
        <f t="shared" si="228"/>
        <v>23.445983379501385</v>
      </c>
      <c r="F5636" s="77">
        <v>3.73</v>
      </c>
      <c r="G5636" s="77">
        <v>0</v>
      </c>
      <c r="H5636" s="77">
        <v>0</v>
      </c>
      <c r="J5636" s="77">
        <f t="shared" si="229"/>
        <v>3.73</v>
      </c>
      <c r="K5636" s="103">
        <v>0.41</v>
      </c>
      <c r="L5636" s="104">
        <v>1.92</v>
      </c>
      <c r="M5636" s="105">
        <v>0</v>
      </c>
      <c r="N5636" s="76">
        <f t="shared" si="227"/>
        <v>0.4100000000000068</v>
      </c>
    </row>
    <row r="5637" spans="1:14" x14ac:dyDescent="0.25">
      <c r="A5637" s="100">
        <v>4591</v>
      </c>
      <c r="B5637" s="107">
        <v>38194</v>
      </c>
      <c r="C5637" s="121">
        <v>400.67</v>
      </c>
      <c r="D5637" s="122">
        <v>165.96</v>
      </c>
      <c r="E5637" s="122">
        <f t="shared" si="228"/>
        <v>22.986149584487535</v>
      </c>
      <c r="F5637" s="77">
        <v>3.74</v>
      </c>
      <c r="G5637" s="77">
        <v>0</v>
      </c>
      <c r="H5637" s="77">
        <v>0</v>
      </c>
      <c r="J5637" s="77">
        <f t="shared" si="229"/>
        <v>3.74</v>
      </c>
      <c r="K5637" s="103">
        <v>0.19</v>
      </c>
      <c r="L5637" s="104">
        <v>2.14</v>
      </c>
      <c r="M5637" s="105">
        <v>0</v>
      </c>
      <c r="N5637" s="76">
        <f t="shared" si="227"/>
        <v>0.18999999999998884</v>
      </c>
    </row>
    <row r="5638" spans="1:14" x14ac:dyDescent="0.25">
      <c r="A5638" s="100">
        <v>4592</v>
      </c>
      <c r="B5638" s="107">
        <v>38195</v>
      </c>
      <c r="C5638" s="121">
        <v>400.17</v>
      </c>
      <c r="D5638" s="122">
        <v>162.41</v>
      </c>
      <c r="E5638" s="122">
        <f t="shared" si="228"/>
        <v>22.494459833795013</v>
      </c>
      <c r="F5638" s="77">
        <v>4.54</v>
      </c>
      <c r="G5638" s="77">
        <v>0</v>
      </c>
      <c r="H5638" s="77">
        <v>0</v>
      </c>
      <c r="J5638" s="77">
        <f t="shared" si="229"/>
        <v>4.54</v>
      </c>
      <c r="K5638" s="103">
        <v>-1.26</v>
      </c>
      <c r="L5638" s="104">
        <v>2.61</v>
      </c>
      <c r="M5638" s="105">
        <v>0</v>
      </c>
      <c r="N5638" s="76">
        <f t="shared" si="227"/>
        <v>-1.2599999999999829</v>
      </c>
    </row>
    <row r="5639" spans="1:14" x14ac:dyDescent="0.25">
      <c r="A5639" s="100">
        <v>4593</v>
      </c>
      <c r="B5639" s="107">
        <v>38196</v>
      </c>
      <c r="C5639" s="121">
        <v>399.39</v>
      </c>
      <c r="D5639" s="122">
        <v>156.61000000000001</v>
      </c>
      <c r="E5639" s="122">
        <f t="shared" si="228"/>
        <v>21.691135734072024</v>
      </c>
      <c r="F5639" s="77">
        <v>3.6</v>
      </c>
      <c r="G5639" s="77">
        <v>0</v>
      </c>
      <c r="H5639" s="77">
        <v>0</v>
      </c>
      <c r="J5639" s="77">
        <f t="shared" si="229"/>
        <v>3.6</v>
      </c>
      <c r="K5639" s="103">
        <v>-2.1</v>
      </c>
      <c r="L5639" s="104">
        <v>2.5</v>
      </c>
      <c r="M5639" s="105">
        <v>0</v>
      </c>
      <c r="N5639" s="76">
        <f t="shared" si="227"/>
        <v>-2.4100000000000192</v>
      </c>
    </row>
    <row r="5640" spans="1:14" x14ac:dyDescent="0.25">
      <c r="A5640" s="100">
        <v>4594</v>
      </c>
      <c r="B5640" s="107">
        <v>38197</v>
      </c>
      <c r="C5640" s="121">
        <v>398.54</v>
      </c>
      <c r="D5640" s="122">
        <v>150.6</v>
      </c>
      <c r="E5640" s="122">
        <f t="shared" si="228"/>
        <v>20.858725761772853</v>
      </c>
      <c r="F5640" s="77">
        <v>4.0529999999999999</v>
      </c>
      <c r="G5640" s="77">
        <v>0</v>
      </c>
      <c r="H5640" s="77">
        <v>0</v>
      </c>
      <c r="J5640" s="77">
        <f t="shared" si="229"/>
        <v>4.0529999999999999</v>
      </c>
      <c r="K5640" s="103">
        <v>0.66</v>
      </c>
      <c r="L5640" s="104">
        <v>2.33</v>
      </c>
      <c r="M5640" s="105">
        <v>0</v>
      </c>
      <c r="N5640" s="76">
        <f t="shared" ref="N5640:N5703" si="230">+D5641-D5640+J5640</f>
        <v>2.253000000000017</v>
      </c>
    </row>
    <row r="5641" spans="1:14" x14ac:dyDescent="0.25">
      <c r="A5641" s="100">
        <v>4595</v>
      </c>
      <c r="B5641" s="107">
        <v>38198</v>
      </c>
      <c r="C5641" s="121">
        <v>398.42</v>
      </c>
      <c r="D5641" s="122">
        <v>148.80000000000001</v>
      </c>
      <c r="E5641" s="122">
        <f t="shared" si="228"/>
        <v>20.609418282548479</v>
      </c>
      <c r="F5641" s="77">
        <v>4.13</v>
      </c>
      <c r="G5641" s="77">
        <v>0</v>
      </c>
      <c r="H5641" s="77">
        <v>0</v>
      </c>
      <c r="J5641" s="77">
        <f t="shared" si="229"/>
        <v>4.13</v>
      </c>
      <c r="K5641" s="103">
        <v>0.36</v>
      </c>
      <c r="L5641" s="104">
        <v>2.12</v>
      </c>
      <c r="M5641" s="105">
        <v>0</v>
      </c>
      <c r="N5641" s="76">
        <f t="shared" si="230"/>
        <v>-1.0100000000000149</v>
      </c>
    </row>
    <row r="5642" spans="1:14" x14ac:dyDescent="0.25">
      <c r="A5642" s="100">
        <v>4596</v>
      </c>
      <c r="B5642" s="107">
        <v>38199</v>
      </c>
      <c r="C5642" s="121">
        <v>397.43</v>
      </c>
      <c r="D5642" s="122">
        <v>143.66</v>
      </c>
      <c r="E5642" s="122">
        <f t="shared" si="228"/>
        <v>19.897506925207757</v>
      </c>
      <c r="F5642" s="77">
        <v>2.09</v>
      </c>
      <c r="G5642" s="77">
        <v>0</v>
      </c>
      <c r="H5642" s="77">
        <v>0</v>
      </c>
      <c r="J5642" s="77">
        <f t="shared" si="229"/>
        <v>2.09</v>
      </c>
      <c r="K5642" s="103">
        <v>1.22</v>
      </c>
      <c r="L5642" s="104">
        <v>1.5</v>
      </c>
      <c r="M5642" s="105">
        <v>0</v>
      </c>
      <c r="N5642" s="76">
        <f t="shared" si="230"/>
        <v>0.40000000000000213</v>
      </c>
    </row>
    <row r="5643" spans="1:14" x14ac:dyDescent="0.25">
      <c r="A5643" s="100">
        <v>4597</v>
      </c>
      <c r="B5643" s="107">
        <v>38200</v>
      </c>
      <c r="C5643" s="121">
        <v>397.2</v>
      </c>
      <c r="D5643" s="122">
        <v>141.97</v>
      </c>
      <c r="E5643" s="122">
        <f t="shared" si="228"/>
        <v>19.66343490304709</v>
      </c>
      <c r="F5643" s="77">
        <v>3.9</v>
      </c>
      <c r="G5643" s="77">
        <v>0</v>
      </c>
      <c r="H5643" s="77">
        <v>0</v>
      </c>
      <c r="J5643" s="77">
        <f t="shared" si="229"/>
        <v>3.9</v>
      </c>
      <c r="K5643" s="103">
        <v>-0.83</v>
      </c>
      <c r="L5643" s="104">
        <v>2.0099999999999998</v>
      </c>
      <c r="M5643" s="105">
        <v>0</v>
      </c>
      <c r="N5643" s="76">
        <f t="shared" si="230"/>
        <v>-0.87000000000001032</v>
      </c>
    </row>
    <row r="5644" spans="1:14" x14ac:dyDescent="0.25">
      <c r="A5644" s="100">
        <v>4598</v>
      </c>
      <c r="B5644" s="107">
        <v>38201</v>
      </c>
      <c r="C5644" s="121">
        <v>396.43</v>
      </c>
      <c r="D5644" s="122">
        <v>137.19999999999999</v>
      </c>
      <c r="E5644" s="122">
        <f t="shared" si="228"/>
        <v>19.00277008310249</v>
      </c>
      <c r="F5644" s="77">
        <v>4.99</v>
      </c>
      <c r="G5644" s="77">
        <v>0</v>
      </c>
      <c r="H5644" s="77">
        <v>0</v>
      </c>
      <c r="J5644" s="77">
        <f t="shared" si="229"/>
        <v>4.99</v>
      </c>
      <c r="K5644" s="103">
        <v>0.49</v>
      </c>
      <c r="L5644" s="104">
        <v>2.12</v>
      </c>
      <c r="M5644" s="105">
        <v>0</v>
      </c>
      <c r="N5644" s="76">
        <f t="shared" si="230"/>
        <v>0.53000000000002068</v>
      </c>
    </row>
    <row r="5645" spans="1:14" x14ac:dyDescent="0.25">
      <c r="A5645" s="100">
        <v>4599</v>
      </c>
      <c r="B5645" s="107">
        <v>38202</v>
      </c>
      <c r="C5645" s="121">
        <v>395.68</v>
      </c>
      <c r="D5645" s="122">
        <v>132.74</v>
      </c>
      <c r="E5645" s="122">
        <f t="shared" si="228"/>
        <v>18.385041551246537</v>
      </c>
      <c r="F5645" s="77">
        <v>3.94</v>
      </c>
      <c r="G5645" s="77">
        <v>0</v>
      </c>
      <c r="H5645" s="77">
        <v>0</v>
      </c>
      <c r="J5645" s="77">
        <f t="shared" si="229"/>
        <v>3.94</v>
      </c>
      <c r="K5645" s="103">
        <v>-0.64</v>
      </c>
      <c r="L5645" s="104">
        <v>2.0699999999999998</v>
      </c>
      <c r="M5645" s="105">
        <v>0</v>
      </c>
      <c r="N5645" s="76">
        <f t="shared" si="230"/>
        <v>-0.61000000000001142</v>
      </c>
    </row>
    <row r="5646" spans="1:14" x14ac:dyDescent="0.25">
      <c r="A5646" s="100">
        <v>4600</v>
      </c>
      <c r="B5646" s="107">
        <v>38203</v>
      </c>
      <c r="C5646" s="121">
        <v>394.9</v>
      </c>
      <c r="D5646" s="122">
        <v>128.19</v>
      </c>
      <c r="E5646" s="122">
        <f t="shared" si="228"/>
        <v>17.754847645429361</v>
      </c>
      <c r="F5646" s="77">
        <v>3.26</v>
      </c>
      <c r="G5646" s="77">
        <v>0</v>
      </c>
      <c r="H5646" s="77">
        <v>0</v>
      </c>
      <c r="J5646" s="77">
        <f t="shared" si="229"/>
        <v>3.26</v>
      </c>
      <c r="K5646" s="103">
        <v>3.77</v>
      </c>
      <c r="L5646" s="104">
        <v>1.73</v>
      </c>
      <c r="M5646" s="105">
        <v>9.5</v>
      </c>
      <c r="N5646" s="76">
        <f t="shared" si="230"/>
        <v>3.7699999999999907</v>
      </c>
    </row>
    <row r="5647" spans="1:14" x14ac:dyDescent="0.25">
      <c r="A5647" s="100">
        <v>4601</v>
      </c>
      <c r="B5647" s="107">
        <v>38204</v>
      </c>
      <c r="C5647" s="121">
        <v>394.99</v>
      </c>
      <c r="D5647" s="122">
        <v>128.69999999999999</v>
      </c>
      <c r="E5647" s="122">
        <f t="shared" ref="E5647:E5710" si="231">D5647*100/722</f>
        <v>17.825484764542935</v>
      </c>
      <c r="F5647" s="77">
        <v>2.67</v>
      </c>
      <c r="G5647" s="77">
        <v>0</v>
      </c>
      <c r="H5647" s="77">
        <v>0</v>
      </c>
      <c r="J5647" s="77">
        <f t="shared" si="229"/>
        <v>2.67</v>
      </c>
      <c r="K5647" s="103">
        <v>0.09</v>
      </c>
      <c r="L5647" s="104">
        <v>1.42</v>
      </c>
      <c r="M5647" s="105">
        <v>0</v>
      </c>
      <c r="N5647" s="76">
        <f t="shared" si="230"/>
        <v>0.10000000000000675</v>
      </c>
    </row>
    <row r="5648" spans="1:14" x14ac:dyDescent="0.25">
      <c r="A5648" s="100">
        <v>4602</v>
      </c>
      <c r="B5648" s="107">
        <v>38205</v>
      </c>
      <c r="C5648" s="121">
        <v>394.54</v>
      </c>
      <c r="D5648" s="122">
        <v>126.13</v>
      </c>
      <c r="E5648" s="122">
        <f t="shared" si="231"/>
        <v>17.469529085872576</v>
      </c>
      <c r="F5648" s="77">
        <v>2.1800000000000002</v>
      </c>
      <c r="G5648" s="77">
        <v>0</v>
      </c>
      <c r="H5648" s="77">
        <v>0</v>
      </c>
      <c r="J5648" s="77">
        <f t="shared" si="229"/>
        <v>2.1800000000000002</v>
      </c>
      <c r="K5648" s="103">
        <v>1.78</v>
      </c>
      <c r="L5648" s="104">
        <v>1.56</v>
      </c>
      <c r="M5648" s="105">
        <v>0.7</v>
      </c>
      <c r="N5648" s="76">
        <f t="shared" si="230"/>
        <v>1.7800000000000087</v>
      </c>
    </row>
    <row r="5649" spans="1:14" x14ac:dyDescent="0.25">
      <c r="A5649" s="100">
        <v>4603</v>
      </c>
      <c r="B5649" s="107">
        <v>38206</v>
      </c>
      <c r="C5649" s="121">
        <v>394.47</v>
      </c>
      <c r="D5649" s="122">
        <v>125.73</v>
      </c>
      <c r="E5649" s="122">
        <f t="shared" si="231"/>
        <v>17.414127423822716</v>
      </c>
      <c r="F5649" s="77">
        <v>0.56000000000000005</v>
      </c>
      <c r="G5649" s="77">
        <v>0</v>
      </c>
      <c r="H5649" s="77">
        <v>0</v>
      </c>
      <c r="J5649" s="77">
        <f t="shared" si="229"/>
        <v>0.56000000000000005</v>
      </c>
      <c r="K5649" s="103">
        <v>3.13</v>
      </c>
      <c r="L5649" s="104">
        <v>0.43</v>
      </c>
      <c r="M5649" s="105">
        <v>0</v>
      </c>
      <c r="N5649" s="76">
        <f t="shared" si="230"/>
        <v>3.1300000000000074</v>
      </c>
    </row>
    <row r="5650" spans="1:14" x14ac:dyDescent="0.25">
      <c r="A5650" s="100">
        <v>4604</v>
      </c>
      <c r="B5650" s="107">
        <v>38207</v>
      </c>
      <c r="C5650" s="121">
        <v>394.92</v>
      </c>
      <c r="D5650" s="122">
        <v>128.30000000000001</v>
      </c>
      <c r="E5650" s="122">
        <f t="shared" si="231"/>
        <v>17.770083102493079</v>
      </c>
      <c r="F5650" s="77">
        <v>0.43</v>
      </c>
      <c r="G5650" s="77">
        <v>0</v>
      </c>
      <c r="H5650" s="77">
        <v>0</v>
      </c>
      <c r="J5650" s="77">
        <f t="shared" si="229"/>
        <v>0.43</v>
      </c>
      <c r="K5650" s="103">
        <v>0.89</v>
      </c>
      <c r="L5650" s="104">
        <v>0.22</v>
      </c>
      <c r="M5650" s="105">
        <v>0</v>
      </c>
      <c r="N5650" s="76">
        <f t="shared" si="230"/>
        <v>0.88999999999997947</v>
      </c>
    </row>
    <row r="5651" spans="1:14" x14ac:dyDescent="0.25">
      <c r="A5651" s="100">
        <v>4605</v>
      </c>
      <c r="B5651" s="107">
        <v>38208</v>
      </c>
      <c r="C5651" s="121">
        <v>395</v>
      </c>
      <c r="D5651" s="122">
        <v>128.76</v>
      </c>
      <c r="E5651" s="122">
        <f t="shared" si="231"/>
        <v>17.833795013850416</v>
      </c>
      <c r="F5651" s="77">
        <v>2.88</v>
      </c>
      <c r="G5651" s="77">
        <v>0</v>
      </c>
      <c r="H5651" s="77">
        <v>0</v>
      </c>
      <c r="J5651" s="77">
        <f t="shared" si="229"/>
        <v>2.88</v>
      </c>
      <c r="K5651" s="103">
        <v>0.03</v>
      </c>
      <c r="L5651" s="104">
        <v>1.51</v>
      </c>
      <c r="M5651" s="105">
        <v>0</v>
      </c>
      <c r="N5651" s="76">
        <f t="shared" si="230"/>
        <v>-2.9999999999996696E-2</v>
      </c>
    </row>
    <row r="5652" spans="1:14" x14ac:dyDescent="0.25">
      <c r="A5652" s="100">
        <v>4606</v>
      </c>
      <c r="B5652" s="107">
        <v>38209</v>
      </c>
      <c r="C5652" s="121">
        <v>394.49</v>
      </c>
      <c r="D5652" s="122">
        <v>125.85</v>
      </c>
      <c r="E5652" s="122">
        <f t="shared" si="231"/>
        <v>17.430747922437675</v>
      </c>
      <c r="F5652" s="77">
        <v>2.94</v>
      </c>
      <c r="G5652" s="77">
        <v>0</v>
      </c>
      <c r="H5652" s="77">
        <v>0</v>
      </c>
      <c r="J5652" s="77">
        <f t="shared" si="229"/>
        <v>2.94</v>
      </c>
      <c r="K5652" s="103">
        <v>0.48</v>
      </c>
      <c r="L5652" s="104">
        <v>1.54</v>
      </c>
      <c r="M5652" s="105">
        <v>0</v>
      </c>
      <c r="N5652" s="76">
        <f t="shared" si="230"/>
        <v>0.4800000000000062</v>
      </c>
    </row>
    <row r="5653" spans="1:14" x14ac:dyDescent="0.25">
      <c r="A5653" s="100">
        <v>4607</v>
      </c>
      <c r="B5653" s="107">
        <v>38210</v>
      </c>
      <c r="C5653" s="121">
        <v>394.06</v>
      </c>
      <c r="D5653" s="122">
        <v>123.39</v>
      </c>
      <c r="E5653" s="122">
        <f t="shared" si="231"/>
        <v>17.090027700831026</v>
      </c>
      <c r="F5653" s="77">
        <v>2.73</v>
      </c>
      <c r="G5653" s="77">
        <v>0</v>
      </c>
      <c r="H5653" s="77">
        <v>0</v>
      </c>
      <c r="J5653" s="77">
        <f t="shared" si="229"/>
        <v>2.73</v>
      </c>
      <c r="K5653" s="103">
        <v>0.14000000000000001</v>
      </c>
      <c r="L5653" s="104">
        <v>1.43</v>
      </c>
      <c r="M5653" s="105">
        <v>0</v>
      </c>
      <c r="N5653" s="76">
        <f t="shared" si="230"/>
        <v>0.15000000000000169</v>
      </c>
    </row>
    <row r="5654" spans="1:14" x14ac:dyDescent="0.25">
      <c r="A5654" s="100">
        <v>4608</v>
      </c>
      <c r="B5654" s="107">
        <v>38211</v>
      </c>
      <c r="C5654" s="121">
        <v>393.6</v>
      </c>
      <c r="D5654" s="122">
        <v>120.81</v>
      </c>
      <c r="E5654" s="122">
        <f t="shared" si="231"/>
        <v>16.732686980609419</v>
      </c>
      <c r="F5654" s="77">
        <v>3.14</v>
      </c>
      <c r="G5654" s="77">
        <v>0</v>
      </c>
      <c r="H5654" s="77">
        <v>0</v>
      </c>
      <c r="J5654" s="77">
        <f t="shared" si="229"/>
        <v>3.14</v>
      </c>
      <c r="K5654" s="103">
        <v>1.24</v>
      </c>
      <c r="L5654" s="104">
        <v>1.65</v>
      </c>
      <c r="M5654" s="105">
        <v>0</v>
      </c>
      <c r="N5654" s="76">
        <f t="shared" si="230"/>
        <v>1.1899999999999973</v>
      </c>
    </row>
    <row r="5655" spans="1:14" x14ac:dyDescent="0.25">
      <c r="A5655" s="100">
        <v>4609</v>
      </c>
      <c r="B5655" s="107">
        <v>38212</v>
      </c>
      <c r="C5655" s="121">
        <v>393.25</v>
      </c>
      <c r="D5655" s="122">
        <v>118.86</v>
      </c>
      <c r="E5655" s="122">
        <f t="shared" si="231"/>
        <v>16.462603878116344</v>
      </c>
      <c r="F5655" s="77">
        <v>3.91</v>
      </c>
      <c r="G5655" s="77">
        <v>0</v>
      </c>
      <c r="H5655" s="77">
        <v>0</v>
      </c>
      <c r="J5655" s="77">
        <f t="shared" si="229"/>
        <v>3.91</v>
      </c>
      <c r="K5655" s="103">
        <v>1.77</v>
      </c>
      <c r="L5655" s="104">
        <v>2.17</v>
      </c>
      <c r="M5655" s="105">
        <v>8.5</v>
      </c>
      <c r="N5655" s="76">
        <f t="shared" si="230"/>
        <v>1.7699999999999996</v>
      </c>
    </row>
    <row r="5656" spans="1:14" x14ac:dyDescent="0.25">
      <c r="A5656" s="100">
        <v>4610</v>
      </c>
      <c r="B5656" s="107">
        <v>38213</v>
      </c>
      <c r="C5656" s="121">
        <v>392.86</v>
      </c>
      <c r="D5656" s="122">
        <v>116.72</v>
      </c>
      <c r="E5656" s="122">
        <f t="shared" si="231"/>
        <v>16.166204986149584</v>
      </c>
      <c r="F5656" s="77">
        <v>2.93</v>
      </c>
      <c r="G5656" s="77">
        <v>0</v>
      </c>
      <c r="H5656" s="77">
        <v>0</v>
      </c>
      <c r="J5656" s="77">
        <f t="shared" si="229"/>
        <v>2.93</v>
      </c>
      <c r="K5656" s="103">
        <v>1.66</v>
      </c>
      <c r="L5656" s="104">
        <v>1.54</v>
      </c>
      <c r="M5656" s="105">
        <v>1.7</v>
      </c>
      <c r="N5656" s="76">
        <f t="shared" si="230"/>
        <v>1.649999999999999</v>
      </c>
    </row>
    <row r="5657" spans="1:14" x14ac:dyDescent="0.25">
      <c r="A5657" s="100">
        <v>4611</v>
      </c>
      <c r="B5657" s="107">
        <v>38214</v>
      </c>
      <c r="C5657" s="121">
        <v>392.62</v>
      </c>
      <c r="D5657" s="122">
        <v>115.44</v>
      </c>
      <c r="E5657" s="122">
        <f t="shared" si="231"/>
        <v>15.988919667590027</v>
      </c>
      <c r="F5657" s="77">
        <v>1.69</v>
      </c>
      <c r="G5657" s="77">
        <v>0</v>
      </c>
      <c r="H5657" s="77">
        <v>0</v>
      </c>
      <c r="J5657" s="77">
        <f t="shared" si="229"/>
        <v>1.69</v>
      </c>
      <c r="K5657" s="103">
        <v>3.12</v>
      </c>
      <c r="L5657" s="104">
        <v>0.89</v>
      </c>
      <c r="M5657" s="105">
        <v>0.4</v>
      </c>
      <c r="N5657" s="76">
        <f t="shared" si="230"/>
        <v>3.1299999999999977</v>
      </c>
    </row>
    <row r="5658" spans="1:14" x14ac:dyDescent="0.25">
      <c r="A5658" s="100">
        <v>4612</v>
      </c>
      <c r="B5658" s="107">
        <v>38215</v>
      </c>
      <c r="C5658" s="121">
        <v>392.89</v>
      </c>
      <c r="D5658" s="122">
        <v>116.88</v>
      </c>
      <c r="E5658" s="122">
        <f t="shared" si="231"/>
        <v>16.18836565096953</v>
      </c>
      <c r="F5658" s="77">
        <v>2.74</v>
      </c>
      <c r="G5658" s="77">
        <v>0</v>
      </c>
      <c r="H5658" s="77">
        <v>0</v>
      </c>
      <c r="J5658" s="77">
        <f t="shared" si="229"/>
        <v>2.74</v>
      </c>
      <c r="K5658" s="103">
        <v>1.36</v>
      </c>
      <c r="L5658" s="104">
        <v>1.22</v>
      </c>
      <c r="M5658" s="105">
        <v>1</v>
      </c>
      <c r="N5658" s="76">
        <f t="shared" si="230"/>
        <v>1.3600000000000048</v>
      </c>
    </row>
    <row r="5659" spans="1:14" x14ac:dyDescent="0.25">
      <c r="A5659" s="100">
        <v>4613</v>
      </c>
      <c r="B5659" s="107">
        <v>38216</v>
      </c>
      <c r="C5659" s="121">
        <v>392.63</v>
      </c>
      <c r="D5659" s="122">
        <v>115.5</v>
      </c>
      <c r="E5659" s="122">
        <f t="shared" si="231"/>
        <v>15.997229916897506</v>
      </c>
      <c r="F5659" s="77">
        <v>2.76</v>
      </c>
      <c r="G5659" s="77">
        <v>0</v>
      </c>
      <c r="H5659" s="77">
        <v>0</v>
      </c>
      <c r="J5659" s="77">
        <f t="shared" si="229"/>
        <v>2.76</v>
      </c>
      <c r="K5659" s="103">
        <v>2.74</v>
      </c>
      <c r="L5659" s="104">
        <v>1.23</v>
      </c>
      <c r="M5659" s="105">
        <v>0.4</v>
      </c>
      <c r="N5659" s="76">
        <f t="shared" si="230"/>
        <v>2.76</v>
      </c>
    </row>
    <row r="5660" spans="1:14" x14ac:dyDescent="0.25">
      <c r="A5660" s="100">
        <v>4614</v>
      </c>
      <c r="B5660" s="107">
        <v>38217</v>
      </c>
      <c r="C5660" s="121">
        <v>392.63</v>
      </c>
      <c r="D5660" s="122">
        <v>115.5</v>
      </c>
      <c r="E5660" s="122">
        <f t="shared" si="231"/>
        <v>15.997229916897506</v>
      </c>
      <c r="F5660" s="77">
        <v>2.41</v>
      </c>
      <c r="G5660" s="77">
        <v>0</v>
      </c>
      <c r="H5660" s="77">
        <v>0</v>
      </c>
      <c r="J5660" s="77">
        <f t="shared" si="229"/>
        <v>2.41</v>
      </c>
      <c r="K5660" s="103">
        <v>2.78</v>
      </c>
      <c r="L5660" s="104">
        <v>1.23</v>
      </c>
      <c r="M5660" s="105">
        <v>0</v>
      </c>
      <c r="N5660" s="76">
        <f t="shared" si="230"/>
        <v>2.7800000000000047</v>
      </c>
    </row>
    <row r="5661" spans="1:14" x14ac:dyDescent="0.25">
      <c r="A5661" s="100">
        <v>4615</v>
      </c>
      <c r="B5661" s="107">
        <v>38218</v>
      </c>
      <c r="C5661" s="121">
        <v>392.7</v>
      </c>
      <c r="D5661" s="122">
        <v>115.87</v>
      </c>
      <c r="E5661" s="122">
        <f t="shared" si="231"/>
        <v>16.048476454293628</v>
      </c>
      <c r="F5661" s="77">
        <v>2.42</v>
      </c>
      <c r="G5661" s="77">
        <v>0</v>
      </c>
      <c r="H5661" s="77">
        <v>0</v>
      </c>
      <c r="J5661" s="77">
        <f t="shared" si="229"/>
        <v>2.42</v>
      </c>
      <c r="K5661" s="103">
        <v>3.92</v>
      </c>
      <c r="L5661" s="104">
        <v>1.24</v>
      </c>
      <c r="M5661" s="105">
        <v>0</v>
      </c>
      <c r="N5661" s="76">
        <f t="shared" si="230"/>
        <v>3.8499999999999925</v>
      </c>
    </row>
    <row r="5662" spans="1:14" x14ac:dyDescent="0.25">
      <c r="A5662" s="100">
        <v>4616</v>
      </c>
      <c r="B5662" s="107">
        <v>38219</v>
      </c>
      <c r="C5662" s="121">
        <v>392.97</v>
      </c>
      <c r="D5662" s="122">
        <v>117.3</v>
      </c>
      <c r="E5662" s="122">
        <f t="shared" si="231"/>
        <v>16.246537396121884</v>
      </c>
      <c r="F5662" s="77">
        <v>3.3</v>
      </c>
      <c r="G5662" s="77">
        <v>0</v>
      </c>
      <c r="H5662" s="77">
        <v>0</v>
      </c>
      <c r="J5662" s="77">
        <f t="shared" si="229"/>
        <v>3.3</v>
      </c>
      <c r="K5662" s="103">
        <v>2.88</v>
      </c>
      <c r="L5662" s="104">
        <v>1.1299999999999999</v>
      </c>
      <c r="M5662" s="105">
        <v>0</v>
      </c>
      <c r="N5662" s="76">
        <f t="shared" si="230"/>
        <v>2.8799999999999981</v>
      </c>
    </row>
    <row r="5663" spans="1:14" x14ac:dyDescent="0.25">
      <c r="A5663" s="100">
        <v>4617</v>
      </c>
      <c r="B5663" s="107">
        <v>38220</v>
      </c>
      <c r="C5663" s="121">
        <v>392.89</v>
      </c>
      <c r="D5663" s="122">
        <v>116.88</v>
      </c>
      <c r="E5663" s="122">
        <f t="shared" si="231"/>
        <v>16.18836565096953</v>
      </c>
      <c r="F5663" s="77">
        <v>3.07</v>
      </c>
      <c r="G5663" s="77">
        <v>0</v>
      </c>
      <c r="H5663" s="77">
        <v>0</v>
      </c>
      <c r="J5663" s="77">
        <f t="shared" si="229"/>
        <v>3.07</v>
      </c>
      <c r="K5663" s="103">
        <v>3.34</v>
      </c>
      <c r="L5663" s="104">
        <v>1.65</v>
      </c>
      <c r="M5663" s="105">
        <v>0</v>
      </c>
      <c r="N5663" s="76">
        <f t="shared" si="230"/>
        <v>3.330000000000005</v>
      </c>
    </row>
    <row r="5664" spans="1:14" x14ac:dyDescent="0.25">
      <c r="A5664" s="100">
        <v>4618</v>
      </c>
      <c r="B5664" s="107">
        <v>38221</v>
      </c>
      <c r="C5664" s="121">
        <v>392.94</v>
      </c>
      <c r="D5664" s="122">
        <v>117.14</v>
      </c>
      <c r="E5664" s="122">
        <f t="shared" si="231"/>
        <v>16.224376731301938</v>
      </c>
      <c r="F5664" s="77">
        <v>1.83</v>
      </c>
      <c r="G5664" s="77">
        <v>0</v>
      </c>
      <c r="H5664" s="77">
        <v>0</v>
      </c>
      <c r="J5664" s="77">
        <f t="shared" si="229"/>
        <v>1.83</v>
      </c>
      <c r="K5664" s="103">
        <v>2.65</v>
      </c>
      <c r="L5664" s="104">
        <v>0.99</v>
      </c>
      <c r="M5664" s="105">
        <v>0</v>
      </c>
      <c r="N5664" s="76">
        <f t="shared" si="230"/>
        <v>2.6499999999999932</v>
      </c>
    </row>
    <row r="5665" spans="1:14" x14ac:dyDescent="0.25">
      <c r="A5665" s="100">
        <v>4619</v>
      </c>
      <c r="B5665" s="107">
        <v>38222</v>
      </c>
      <c r="C5665" s="121">
        <v>393.09</v>
      </c>
      <c r="D5665" s="122">
        <v>117.96</v>
      </c>
      <c r="E5665" s="122">
        <f t="shared" si="231"/>
        <v>16.337950138504155</v>
      </c>
      <c r="F5665" s="77">
        <v>1.1399999999999999</v>
      </c>
      <c r="G5665" s="77">
        <v>0</v>
      </c>
      <c r="H5665" s="77">
        <v>0</v>
      </c>
      <c r="J5665" s="77">
        <f t="shared" si="229"/>
        <v>1.1399999999999999</v>
      </c>
      <c r="K5665" s="103">
        <v>0.64</v>
      </c>
      <c r="L5665" s="104">
        <v>1.65</v>
      </c>
      <c r="M5665" s="105">
        <v>0</v>
      </c>
      <c r="N5665" s="76">
        <f t="shared" si="230"/>
        <v>-1.2199999999999995</v>
      </c>
    </row>
    <row r="5666" spans="1:14" x14ac:dyDescent="0.25">
      <c r="A5666" s="100">
        <v>4620</v>
      </c>
      <c r="B5666" s="107">
        <v>38223</v>
      </c>
      <c r="C5666" s="121">
        <v>392.63</v>
      </c>
      <c r="D5666" s="122">
        <v>115.6</v>
      </c>
      <c r="E5666" s="122">
        <f t="shared" si="231"/>
        <v>16.011080332409971</v>
      </c>
      <c r="F5666" s="77">
        <v>4.29</v>
      </c>
      <c r="G5666" s="77">
        <v>0</v>
      </c>
      <c r="H5666" s="77">
        <v>0</v>
      </c>
      <c r="J5666" s="77">
        <f t="shared" si="229"/>
        <v>4.29</v>
      </c>
      <c r="K5666" s="103">
        <v>0.06</v>
      </c>
      <c r="L5666" s="104">
        <v>2.17</v>
      </c>
      <c r="M5666" s="105">
        <v>0</v>
      </c>
      <c r="N5666" s="76">
        <f t="shared" si="230"/>
        <v>-0.13999999999999257</v>
      </c>
    </row>
    <row r="5667" spans="1:14" x14ac:dyDescent="0.25">
      <c r="A5667" s="100">
        <v>4621</v>
      </c>
      <c r="B5667" s="107">
        <v>38224</v>
      </c>
      <c r="C5667" s="121">
        <v>391.83</v>
      </c>
      <c r="D5667" s="122">
        <v>111.17</v>
      </c>
      <c r="E5667" s="122">
        <f t="shared" si="231"/>
        <v>15.397506925207756</v>
      </c>
      <c r="F5667" s="77">
        <v>4.04</v>
      </c>
      <c r="G5667" s="77">
        <v>0</v>
      </c>
      <c r="H5667" s="77">
        <v>0</v>
      </c>
      <c r="J5667" s="77">
        <f t="shared" si="229"/>
        <v>4.04</v>
      </c>
      <c r="K5667" s="103">
        <v>0.75</v>
      </c>
      <c r="L5667" s="104">
        <v>2.14</v>
      </c>
      <c r="M5667" s="105">
        <v>0</v>
      </c>
      <c r="N5667" s="76">
        <f t="shared" si="230"/>
        <v>0.82000000000000117</v>
      </c>
    </row>
    <row r="5668" spans="1:14" x14ac:dyDescent="0.25">
      <c r="A5668" s="100">
        <v>4622</v>
      </c>
      <c r="B5668" s="107">
        <v>38225</v>
      </c>
      <c r="C5668" s="121">
        <v>391.2</v>
      </c>
      <c r="D5668" s="122">
        <v>107.95</v>
      </c>
      <c r="E5668" s="122">
        <f t="shared" si="231"/>
        <v>14.951523545706371</v>
      </c>
      <c r="F5668" s="77">
        <v>2.83</v>
      </c>
      <c r="G5668" s="77">
        <v>0</v>
      </c>
      <c r="H5668" s="77">
        <v>0</v>
      </c>
      <c r="J5668" s="77">
        <f t="shared" si="229"/>
        <v>2.83</v>
      </c>
      <c r="K5668" s="103">
        <v>2.98</v>
      </c>
      <c r="L5668" s="104">
        <v>1.49</v>
      </c>
      <c r="M5668" s="105">
        <v>0</v>
      </c>
      <c r="N5668" s="76">
        <f t="shared" si="230"/>
        <v>2.9799999999999915</v>
      </c>
    </row>
    <row r="5669" spans="1:14" x14ac:dyDescent="0.25">
      <c r="A5669" s="100">
        <v>4623</v>
      </c>
      <c r="B5669" s="107">
        <v>38226</v>
      </c>
      <c r="C5669" s="121">
        <v>391.23</v>
      </c>
      <c r="D5669" s="122">
        <v>108.1</v>
      </c>
      <c r="E5669" s="122">
        <f t="shared" si="231"/>
        <v>14.97229916897507</v>
      </c>
      <c r="F5669" s="77">
        <v>3.17</v>
      </c>
      <c r="G5669" s="77">
        <v>0</v>
      </c>
      <c r="H5669" s="77">
        <v>0</v>
      </c>
      <c r="J5669" s="77">
        <f t="shared" si="229"/>
        <v>3.17</v>
      </c>
      <c r="K5669" s="103">
        <v>2.29</v>
      </c>
      <c r="L5669" s="104">
        <v>1.64</v>
      </c>
      <c r="M5669" s="105">
        <v>0</v>
      </c>
      <c r="N5669" s="76">
        <f t="shared" si="230"/>
        <v>2.3300000000000107</v>
      </c>
    </row>
    <row r="5670" spans="1:14" x14ac:dyDescent="0.25">
      <c r="A5670" s="100">
        <v>4624</v>
      </c>
      <c r="B5670" s="107">
        <v>38227</v>
      </c>
      <c r="C5670" s="121">
        <v>391.06</v>
      </c>
      <c r="D5670" s="122">
        <v>107.26</v>
      </c>
      <c r="E5670" s="122">
        <f t="shared" si="231"/>
        <v>14.855955678670361</v>
      </c>
      <c r="F5670" s="77">
        <v>2.92</v>
      </c>
      <c r="G5670" s="77">
        <v>0</v>
      </c>
      <c r="H5670" s="77">
        <v>0</v>
      </c>
      <c r="J5670" s="77">
        <f t="shared" si="229"/>
        <v>2.92</v>
      </c>
      <c r="K5670" s="103">
        <v>1.06</v>
      </c>
      <c r="L5670" s="104">
        <v>1.49</v>
      </c>
      <c r="M5670" s="105">
        <v>0</v>
      </c>
      <c r="N5670" s="76">
        <f t="shared" si="230"/>
        <v>1.0600000000000005</v>
      </c>
    </row>
    <row r="5671" spans="1:14" x14ac:dyDescent="0.25">
      <c r="A5671" s="100">
        <v>4625</v>
      </c>
      <c r="B5671" s="107">
        <v>38228</v>
      </c>
      <c r="C5671" s="121">
        <v>390.69</v>
      </c>
      <c r="D5671" s="122">
        <v>105.4</v>
      </c>
      <c r="E5671" s="122">
        <f t="shared" si="231"/>
        <v>14.598337950138504</v>
      </c>
      <c r="F5671" s="77">
        <v>2.35</v>
      </c>
      <c r="G5671" s="77">
        <v>0</v>
      </c>
      <c r="H5671" s="77">
        <v>0</v>
      </c>
      <c r="J5671" s="77">
        <f t="shared" si="229"/>
        <v>2.35</v>
      </c>
      <c r="K5671" s="103">
        <v>0.6</v>
      </c>
      <c r="L5671" s="104">
        <v>1.23</v>
      </c>
      <c r="M5671" s="105">
        <v>0</v>
      </c>
      <c r="N5671" s="76">
        <f t="shared" si="230"/>
        <v>0.60000000000000009</v>
      </c>
    </row>
    <row r="5672" spans="1:14" x14ac:dyDescent="0.25">
      <c r="A5672" s="100">
        <v>4626</v>
      </c>
      <c r="B5672" s="107">
        <v>38229</v>
      </c>
      <c r="C5672" s="121">
        <v>390.34</v>
      </c>
      <c r="D5672" s="122">
        <v>103.65</v>
      </c>
      <c r="E5672" s="122">
        <f t="shared" si="231"/>
        <v>14.355955678670361</v>
      </c>
      <c r="F5672" s="77">
        <v>2.83</v>
      </c>
      <c r="G5672" s="77">
        <v>0</v>
      </c>
      <c r="H5672" s="77">
        <v>0</v>
      </c>
      <c r="J5672" s="77">
        <f t="shared" si="229"/>
        <v>2.83</v>
      </c>
      <c r="K5672" s="103">
        <v>0.85</v>
      </c>
      <c r="L5672" s="104">
        <v>1.51</v>
      </c>
      <c r="M5672" s="105">
        <v>0</v>
      </c>
      <c r="N5672" s="76">
        <f t="shared" si="230"/>
        <v>-0.85000000000000675</v>
      </c>
    </row>
    <row r="5673" spans="1:14" x14ac:dyDescent="0.25">
      <c r="A5673" s="100">
        <v>4627</v>
      </c>
      <c r="B5673" s="107">
        <v>38230</v>
      </c>
      <c r="C5673" s="121">
        <v>389.58</v>
      </c>
      <c r="D5673" s="122">
        <v>99.97</v>
      </c>
      <c r="E5673" s="122">
        <f t="shared" si="231"/>
        <v>13.846260387811634</v>
      </c>
      <c r="F5673" s="77">
        <v>2.48</v>
      </c>
      <c r="G5673" s="77">
        <v>0</v>
      </c>
      <c r="H5673" s="77">
        <v>0</v>
      </c>
      <c r="J5673" s="77">
        <f t="shared" si="229"/>
        <v>2.48</v>
      </c>
      <c r="K5673" s="103">
        <v>0.41</v>
      </c>
      <c r="L5673" s="104">
        <v>1.21</v>
      </c>
      <c r="M5673" s="105">
        <v>0</v>
      </c>
      <c r="N5673" s="76">
        <f t="shared" si="230"/>
        <v>0.4100000000000068</v>
      </c>
    </row>
    <row r="5674" spans="1:14" x14ac:dyDescent="0.25">
      <c r="A5674" s="100">
        <v>4628</v>
      </c>
      <c r="B5674" s="107">
        <v>38231</v>
      </c>
      <c r="C5674" s="121">
        <v>389.14</v>
      </c>
      <c r="D5674" s="122">
        <v>97.9</v>
      </c>
      <c r="E5674" s="122">
        <f t="shared" si="231"/>
        <v>13.559556786703601</v>
      </c>
      <c r="F5674" s="77">
        <v>4.03</v>
      </c>
      <c r="G5674" s="77">
        <v>0</v>
      </c>
      <c r="H5674" s="77">
        <v>0</v>
      </c>
      <c r="J5674" s="77">
        <f t="shared" si="229"/>
        <v>4.03</v>
      </c>
      <c r="K5674" s="103">
        <v>0.23</v>
      </c>
      <c r="L5674" s="104">
        <v>2.0099999999999998</v>
      </c>
      <c r="M5674" s="105">
        <v>5.3</v>
      </c>
      <c r="N5674" s="76">
        <f t="shared" si="230"/>
        <v>0.17999999999999172</v>
      </c>
    </row>
    <row r="5675" spans="1:14" x14ac:dyDescent="0.25">
      <c r="A5675" s="100">
        <v>4629</v>
      </c>
      <c r="B5675" s="107">
        <v>38232</v>
      </c>
      <c r="C5675" s="121">
        <v>388.32</v>
      </c>
      <c r="D5675" s="122">
        <v>94.05</v>
      </c>
      <c r="E5675" s="122">
        <f t="shared" si="231"/>
        <v>13.026315789473685</v>
      </c>
      <c r="F5675" s="77">
        <v>3.39</v>
      </c>
      <c r="G5675" s="77">
        <v>0</v>
      </c>
      <c r="H5675" s="77">
        <v>0</v>
      </c>
      <c r="J5675" s="77">
        <f t="shared" si="229"/>
        <v>3.39</v>
      </c>
      <c r="K5675" s="103">
        <v>1.87</v>
      </c>
      <c r="L5675" s="104">
        <v>1.72</v>
      </c>
      <c r="M5675" s="105">
        <v>0</v>
      </c>
      <c r="N5675" s="76">
        <f t="shared" si="230"/>
        <v>1.9399999999999973</v>
      </c>
    </row>
    <row r="5676" spans="1:14" x14ac:dyDescent="0.25">
      <c r="A5676" s="100">
        <v>4630</v>
      </c>
      <c r="B5676" s="107">
        <v>38233</v>
      </c>
      <c r="C5676" s="121">
        <v>387.99</v>
      </c>
      <c r="D5676" s="122">
        <v>92.6</v>
      </c>
      <c r="E5676" s="122">
        <f t="shared" si="231"/>
        <v>12.825484764542937</v>
      </c>
      <c r="F5676" s="77">
        <v>3.35</v>
      </c>
      <c r="G5676" s="77">
        <v>0</v>
      </c>
      <c r="H5676" s="77">
        <v>0</v>
      </c>
      <c r="J5676" s="77">
        <f t="shared" si="229"/>
        <v>3.35</v>
      </c>
      <c r="K5676" s="103">
        <v>0.03</v>
      </c>
      <c r="L5676" s="104">
        <v>1.81</v>
      </c>
      <c r="M5676" s="105">
        <v>0</v>
      </c>
      <c r="N5676" s="76">
        <f t="shared" si="230"/>
        <v>2.0000000000001794E-2</v>
      </c>
    </row>
    <row r="5677" spans="1:14" x14ac:dyDescent="0.25">
      <c r="A5677" s="100">
        <v>4631</v>
      </c>
      <c r="B5677" s="107">
        <v>38234</v>
      </c>
      <c r="C5677" s="121">
        <v>387.25</v>
      </c>
      <c r="D5677" s="122">
        <v>89.27</v>
      </c>
      <c r="E5677" s="122">
        <f t="shared" si="231"/>
        <v>12.36426592797784</v>
      </c>
      <c r="F5677" s="77">
        <v>3.3</v>
      </c>
      <c r="G5677" s="77">
        <v>0</v>
      </c>
      <c r="H5677" s="77">
        <v>0</v>
      </c>
      <c r="J5677" s="77">
        <f t="shared" si="229"/>
        <v>3.3</v>
      </c>
      <c r="K5677" s="103">
        <v>0.31</v>
      </c>
      <c r="L5677" s="104">
        <v>1.7</v>
      </c>
      <c r="M5677" s="105">
        <v>0</v>
      </c>
      <c r="N5677" s="76">
        <f t="shared" si="230"/>
        <v>-0.29999999999999449</v>
      </c>
    </row>
    <row r="5678" spans="1:14" x14ac:dyDescent="0.25">
      <c r="A5678" s="100">
        <v>4632</v>
      </c>
      <c r="B5678" s="107">
        <v>38235</v>
      </c>
      <c r="C5678" s="121">
        <v>386.41</v>
      </c>
      <c r="D5678" s="122">
        <v>85.67</v>
      </c>
      <c r="E5678" s="122">
        <f t="shared" si="231"/>
        <v>11.865650969529085</v>
      </c>
      <c r="F5678" s="77">
        <v>3.34</v>
      </c>
      <c r="G5678" s="77">
        <v>0</v>
      </c>
      <c r="H5678" s="77">
        <v>0</v>
      </c>
      <c r="J5678" s="77">
        <f t="shared" si="229"/>
        <v>3.34</v>
      </c>
      <c r="K5678" s="103">
        <v>1</v>
      </c>
      <c r="L5678" s="104">
        <v>1.59</v>
      </c>
      <c r="M5678" s="105">
        <v>0</v>
      </c>
      <c r="N5678" s="76">
        <f t="shared" si="230"/>
        <v>0.99999999999999645</v>
      </c>
    </row>
    <row r="5679" spans="1:14" x14ac:dyDescent="0.25">
      <c r="A5679" s="100">
        <v>4633</v>
      </c>
      <c r="B5679" s="107">
        <v>38236</v>
      </c>
      <c r="C5679" s="121">
        <v>385.85</v>
      </c>
      <c r="D5679" s="122">
        <v>83.33</v>
      </c>
      <c r="E5679" s="122">
        <f t="shared" si="231"/>
        <v>11.541551246537397</v>
      </c>
      <c r="F5679" s="77">
        <v>2.25</v>
      </c>
      <c r="G5679" s="77">
        <v>0</v>
      </c>
      <c r="H5679" s="77">
        <v>0</v>
      </c>
      <c r="J5679" s="77">
        <f t="shared" si="229"/>
        <v>2.25</v>
      </c>
      <c r="K5679" s="103">
        <v>0.49</v>
      </c>
      <c r="L5679" s="104">
        <v>1.17</v>
      </c>
      <c r="M5679" s="105">
        <v>2.7</v>
      </c>
      <c r="N5679" s="76">
        <f t="shared" si="230"/>
        <v>0.48000000000000398</v>
      </c>
    </row>
    <row r="5680" spans="1:14" x14ac:dyDescent="0.25">
      <c r="A5680" s="100">
        <v>4634</v>
      </c>
      <c r="B5680" s="107">
        <v>38237</v>
      </c>
      <c r="C5680" s="121">
        <v>385.42</v>
      </c>
      <c r="D5680" s="122">
        <v>81.56</v>
      </c>
      <c r="E5680" s="122">
        <f t="shared" si="231"/>
        <v>11.296398891966758</v>
      </c>
      <c r="F5680" s="77">
        <v>0.74</v>
      </c>
      <c r="G5680" s="77">
        <v>0</v>
      </c>
      <c r="H5680" s="77">
        <v>0</v>
      </c>
      <c r="J5680" s="77">
        <f t="shared" si="229"/>
        <v>0.74</v>
      </c>
      <c r="K5680" s="103">
        <v>2.87</v>
      </c>
      <c r="L5680" s="104">
        <v>0.39</v>
      </c>
      <c r="M5680" s="105">
        <v>0</v>
      </c>
      <c r="N5680" s="76">
        <f t="shared" si="230"/>
        <v>2.8300000000000036</v>
      </c>
    </row>
    <row r="5681" spans="1:14" x14ac:dyDescent="0.25">
      <c r="A5681" s="100">
        <v>4635</v>
      </c>
      <c r="B5681" s="107">
        <v>38238</v>
      </c>
      <c r="C5681" s="121">
        <v>385.94</v>
      </c>
      <c r="D5681" s="122">
        <v>83.65</v>
      </c>
      <c r="E5681" s="122">
        <f t="shared" si="231"/>
        <v>11.585872576177286</v>
      </c>
      <c r="F5681" s="77">
        <v>1.22</v>
      </c>
      <c r="G5681" s="77">
        <v>0</v>
      </c>
      <c r="H5681" s="77">
        <v>0</v>
      </c>
      <c r="J5681" s="77">
        <f t="shared" si="229"/>
        <v>1.22</v>
      </c>
      <c r="K5681" s="103">
        <v>1.1499999999999999</v>
      </c>
      <c r="L5681" s="104">
        <v>0.63</v>
      </c>
      <c r="M5681" s="105">
        <v>0</v>
      </c>
      <c r="N5681" s="76">
        <f t="shared" si="230"/>
        <v>0.56999999999999429</v>
      </c>
    </row>
    <row r="5682" spans="1:14" x14ac:dyDescent="0.25">
      <c r="A5682" s="100">
        <v>4636</v>
      </c>
      <c r="B5682" s="107">
        <v>38239</v>
      </c>
      <c r="C5682" s="121">
        <v>385.77</v>
      </c>
      <c r="D5682" s="122">
        <v>83</v>
      </c>
      <c r="E5682" s="122">
        <f t="shared" si="231"/>
        <v>11.495844875346261</v>
      </c>
      <c r="F5682" s="77">
        <v>0.48</v>
      </c>
      <c r="G5682" s="77">
        <v>0</v>
      </c>
      <c r="H5682" s="77">
        <v>0</v>
      </c>
      <c r="J5682" s="77">
        <f t="shared" si="229"/>
        <v>0.48</v>
      </c>
      <c r="K5682" s="103">
        <v>3.6</v>
      </c>
      <c r="L5682" s="104">
        <v>0.24</v>
      </c>
      <c r="M5682" s="105">
        <v>0</v>
      </c>
      <c r="N5682" s="76">
        <f t="shared" si="230"/>
        <v>2.73</v>
      </c>
    </row>
    <row r="5683" spans="1:14" x14ac:dyDescent="0.25">
      <c r="A5683" s="100">
        <v>4637</v>
      </c>
      <c r="B5683" s="107">
        <v>38240</v>
      </c>
      <c r="C5683" s="121">
        <v>386.31</v>
      </c>
      <c r="D5683" s="122">
        <v>85.25</v>
      </c>
      <c r="E5683" s="122">
        <f t="shared" si="231"/>
        <v>11.807479224376731</v>
      </c>
      <c r="F5683" s="77">
        <v>0.75</v>
      </c>
      <c r="G5683" s="77">
        <v>0</v>
      </c>
      <c r="H5683" s="77">
        <v>0</v>
      </c>
      <c r="J5683" s="77">
        <f t="shared" si="229"/>
        <v>0.75</v>
      </c>
      <c r="K5683" s="103">
        <v>3.75</v>
      </c>
      <c r="L5683" s="104">
        <v>0.38</v>
      </c>
      <c r="M5683" s="105">
        <v>0</v>
      </c>
      <c r="N5683" s="76">
        <f t="shared" si="230"/>
        <v>2.1299999999999955</v>
      </c>
    </row>
    <row r="5684" spans="1:14" x14ac:dyDescent="0.25">
      <c r="A5684" s="100">
        <v>4638</v>
      </c>
      <c r="B5684" s="107">
        <v>38241</v>
      </c>
      <c r="C5684" s="121">
        <v>386.64</v>
      </c>
      <c r="D5684" s="122">
        <v>86.63</v>
      </c>
      <c r="E5684" s="122">
        <f t="shared" si="231"/>
        <v>11.998614958448753</v>
      </c>
      <c r="F5684" s="77">
        <v>0.65</v>
      </c>
      <c r="G5684" s="77">
        <v>0</v>
      </c>
      <c r="H5684" s="77">
        <v>0</v>
      </c>
      <c r="J5684" s="77">
        <f t="shared" si="229"/>
        <v>0.65</v>
      </c>
      <c r="K5684" s="103">
        <v>0.76</v>
      </c>
      <c r="L5684" s="104">
        <v>0.35</v>
      </c>
      <c r="M5684" s="105">
        <v>0.7</v>
      </c>
      <c r="N5684" s="76">
        <f t="shared" si="230"/>
        <v>0.4</v>
      </c>
    </row>
    <row r="5685" spans="1:14" x14ac:dyDescent="0.25">
      <c r="A5685" s="100">
        <v>4639</v>
      </c>
      <c r="B5685" s="107">
        <v>38242</v>
      </c>
      <c r="C5685" s="265">
        <v>386.58</v>
      </c>
      <c r="D5685" s="122">
        <v>86.38</v>
      </c>
      <c r="E5685" s="122">
        <f t="shared" si="231"/>
        <v>11.963988919667591</v>
      </c>
      <c r="F5685" s="77">
        <v>1.64</v>
      </c>
      <c r="G5685" s="77">
        <v>0</v>
      </c>
      <c r="H5685" s="77">
        <v>0</v>
      </c>
      <c r="J5685" s="77">
        <f t="shared" si="229"/>
        <v>1.64</v>
      </c>
      <c r="K5685" s="103">
        <v>4.3099999999999996</v>
      </c>
      <c r="L5685" s="104">
        <v>0.64</v>
      </c>
      <c r="M5685" s="105">
        <v>0</v>
      </c>
      <c r="N5685" s="76">
        <f t="shared" si="230"/>
        <v>4.3100000000000014</v>
      </c>
    </row>
    <row r="5686" spans="1:14" x14ac:dyDescent="0.25">
      <c r="A5686" s="100">
        <v>4640</v>
      </c>
      <c r="B5686" s="107">
        <v>38243</v>
      </c>
      <c r="C5686" s="121">
        <v>387.2</v>
      </c>
      <c r="D5686" s="122">
        <v>89.05</v>
      </c>
      <c r="E5686" s="122">
        <f t="shared" si="231"/>
        <v>12.333795013850416</v>
      </c>
      <c r="F5686" s="77">
        <v>0.59</v>
      </c>
      <c r="G5686" s="77">
        <v>0</v>
      </c>
      <c r="H5686" s="77">
        <v>0</v>
      </c>
      <c r="J5686" s="77">
        <f t="shared" ref="J5686:J5749" si="232">SUM(F5686:H5686)</f>
        <v>0.59</v>
      </c>
      <c r="K5686" s="103">
        <v>2.17</v>
      </c>
      <c r="L5686" s="104">
        <v>0.28999999999999998</v>
      </c>
      <c r="M5686" s="105">
        <v>0</v>
      </c>
      <c r="N5686" s="76">
        <f t="shared" si="230"/>
        <v>1.3099999999999987</v>
      </c>
    </row>
    <row r="5687" spans="1:14" x14ac:dyDescent="0.25">
      <c r="A5687" s="100">
        <v>4641</v>
      </c>
      <c r="B5687" s="107">
        <v>38244</v>
      </c>
      <c r="C5687" s="121">
        <v>387.36</v>
      </c>
      <c r="D5687" s="122">
        <v>89.77</v>
      </c>
      <c r="E5687" s="122">
        <f t="shared" si="231"/>
        <v>12.433518005540167</v>
      </c>
      <c r="F5687" s="77">
        <v>0.69</v>
      </c>
      <c r="G5687" s="77">
        <v>0</v>
      </c>
      <c r="H5687" s="77">
        <v>0</v>
      </c>
      <c r="J5687" s="77">
        <f t="shared" si="232"/>
        <v>0.69</v>
      </c>
      <c r="K5687" s="103">
        <v>2.21</v>
      </c>
      <c r="L5687" s="104">
        <v>0.33</v>
      </c>
      <c r="M5687" s="105">
        <v>0</v>
      </c>
      <c r="N5687" s="76">
        <f t="shared" si="230"/>
        <v>1.0900000000000056</v>
      </c>
    </row>
    <row r="5688" spans="1:14" x14ac:dyDescent="0.25">
      <c r="A5688" s="100">
        <v>4642</v>
      </c>
      <c r="B5688" s="107">
        <v>38245</v>
      </c>
      <c r="C5688" s="121">
        <v>387.45</v>
      </c>
      <c r="D5688" s="122">
        <v>90.17</v>
      </c>
      <c r="E5688" s="122">
        <f t="shared" si="231"/>
        <v>12.488919667590027</v>
      </c>
      <c r="F5688" s="77">
        <v>0.73</v>
      </c>
      <c r="G5688" s="77">
        <v>0</v>
      </c>
      <c r="H5688" s="77">
        <v>0</v>
      </c>
      <c r="J5688" s="77">
        <f t="shared" si="232"/>
        <v>0.73</v>
      </c>
      <c r="K5688" s="103">
        <v>2.21</v>
      </c>
      <c r="L5688" s="104">
        <v>0.35</v>
      </c>
      <c r="M5688" s="105">
        <v>0</v>
      </c>
      <c r="N5688" s="76">
        <f t="shared" si="230"/>
        <v>2.210000000000004</v>
      </c>
    </row>
    <row r="5689" spans="1:14" x14ac:dyDescent="0.25">
      <c r="A5689" s="100">
        <v>4643</v>
      </c>
      <c r="B5689" s="107">
        <v>38246</v>
      </c>
      <c r="C5689" s="121">
        <v>387.78</v>
      </c>
      <c r="D5689" s="122">
        <v>91.65</v>
      </c>
      <c r="E5689" s="122">
        <f t="shared" si="231"/>
        <v>12.693905817174516</v>
      </c>
      <c r="F5689" s="77">
        <v>1.38</v>
      </c>
      <c r="G5689" s="77">
        <v>0</v>
      </c>
      <c r="H5689" s="77">
        <v>0</v>
      </c>
      <c r="J5689" s="77">
        <f t="shared" si="232"/>
        <v>1.38</v>
      </c>
      <c r="K5689" s="103">
        <v>0.71</v>
      </c>
      <c r="L5689" s="104">
        <v>0.69</v>
      </c>
      <c r="M5689" s="105">
        <v>0</v>
      </c>
      <c r="N5689" s="76">
        <f t="shared" si="230"/>
        <v>0.70999999999999819</v>
      </c>
    </row>
    <row r="5690" spans="1:14" x14ac:dyDescent="0.25">
      <c r="A5690" s="100">
        <v>4644</v>
      </c>
      <c r="B5690" s="107">
        <v>38247</v>
      </c>
      <c r="C5690" s="121">
        <v>387.63</v>
      </c>
      <c r="D5690" s="122">
        <v>90.98</v>
      </c>
      <c r="E5690" s="122">
        <f t="shared" si="231"/>
        <v>12.601108033240997</v>
      </c>
      <c r="F5690" s="77">
        <v>1.52</v>
      </c>
      <c r="G5690" s="77">
        <v>0</v>
      </c>
      <c r="H5690" s="77">
        <v>0</v>
      </c>
      <c r="J5690" s="77">
        <f t="shared" si="232"/>
        <v>1.52</v>
      </c>
      <c r="K5690" s="103">
        <v>3</v>
      </c>
      <c r="L5690" s="104">
        <v>0.78</v>
      </c>
      <c r="M5690" s="105">
        <v>0.5</v>
      </c>
      <c r="N5690" s="76">
        <f t="shared" si="230"/>
        <v>1.02</v>
      </c>
    </row>
    <row r="5691" spans="1:14" x14ac:dyDescent="0.25">
      <c r="A5691" s="100">
        <v>4645</v>
      </c>
      <c r="B5691" s="107">
        <v>38248</v>
      </c>
      <c r="C5691" s="121">
        <v>387.52</v>
      </c>
      <c r="D5691" s="122">
        <v>90.48</v>
      </c>
      <c r="E5691" s="122">
        <f t="shared" si="231"/>
        <v>12.531855955678671</v>
      </c>
      <c r="F5691" s="77">
        <v>1.45</v>
      </c>
      <c r="G5691" s="77">
        <v>0</v>
      </c>
      <c r="H5691" s="77">
        <v>0</v>
      </c>
      <c r="J5691" s="77">
        <f t="shared" si="232"/>
        <v>1.45</v>
      </c>
      <c r="K5691" s="103">
        <v>2.4500000000000002</v>
      </c>
      <c r="L5691" s="104">
        <v>0.72</v>
      </c>
      <c r="M5691" s="105">
        <v>0</v>
      </c>
      <c r="N5691" s="76">
        <f t="shared" si="230"/>
        <v>1.3199999999999903</v>
      </c>
    </row>
    <row r="5692" spans="1:14" x14ac:dyDescent="0.25">
      <c r="A5692" s="100">
        <v>4646</v>
      </c>
      <c r="B5692" s="107">
        <v>38249</v>
      </c>
      <c r="C5692" s="121">
        <v>387.49</v>
      </c>
      <c r="D5692" s="122">
        <v>90.35</v>
      </c>
      <c r="E5692" s="122">
        <f t="shared" si="231"/>
        <v>12.513850415512465</v>
      </c>
      <c r="F5692" s="77">
        <v>1.1399999999999999</v>
      </c>
      <c r="G5692" s="77">
        <v>0</v>
      </c>
      <c r="H5692" s="77">
        <v>0</v>
      </c>
      <c r="J5692" s="77">
        <f t="shared" si="232"/>
        <v>1.1399999999999999</v>
      </c>
      <c r="K5692" s="103">
        <v>3.1</v>
      </c>
      <c r="L5692" s="104">
        <v>0.6</v>
      </c>
      <c r="M5692" s="105">
        <v>0</v>
      </c>
      <c r="N5692" s="76">
        <f t="shared" si="230"/>
        <v>2.0800000000000116</v>
      </c>
    </row>
    <row r="5693" spans="1:14" x14ac:dyDescent="0.25">
      <c r="A5693" s="100">
        <v>4647</v>
      </c>
      <c r="B5693" s="107">
        <v>38250</v>
      </c>
      <c r="C5693" s="121">
        <v>387.7</v>
      </c>
      <c r="D5693" s="122">
        <v>91.29</v>
      </c>
      <c r="E5693" s="122">
        <f t="shared" si="231"/>
        <v>12.644044321329639</v>
      </c>
      <c r="F5693" s="77">
        <v>1.48</v>
      </c>
      <c r="G5693" s="77">
        <v>0</v>
      </c>
      <c r="H5693" s="77">
        <v>0</v>
      </c>
      <c r="J5693" s="77">
        <f t="shared" si="232"/>
        <v>1.48</v>
      </c>
      <c r="K5693" s="103">
        <v>4.5</v>
      </c>
      <c r="L5693" s="104">
        <v>0.77</v>
      </c>
      <c r="M5693" s="105">
        <v>0</v>
      </c>
      <c r="N5693" s="76">
        <f t="shared" si="230"/>
        <v>3.519999999999992</v>
      </c>
    </row>
    <row r="5694" spans="1:14" x14ac:dyDescent="0.25">
      <c r="A5694" s="100">
        <v>4648</v>
      </c>
      <c r="B5694" s="107">
        <v>38251</v>
      </c>
      <c r="C5694" s="121">
        <v>388.15</v>
      </c>
      <c r="D5694" s="122">
        <v>93.33</v>
      </c>
      <c r="E5694" s="122">
        <f t="shared" si="231"/>
        <v>12.926592797783934</v>
      </c>
      <c r="F5694" s="77">
        <v>1.53</v>
      </c>
      <c r="G5694" s="77">
        <v>0</v>
      </c>
      <c r="H5694" s="77">
        <v>0</v>
      </c>
      <c r="J5694" s="77">
        <f t="shared" si="232"/>
        <v>1.53</v>
      </c>
      <c r="K5694" s="103">
        <v>4.8</v>
      </c>
      <c r="L5694" s="104">
        <v>0.7</v>
      </c>
      <c r="M5694" s="105">
        <v>0</v>
      </c>
      <c r="N5694" s="76">
        <f t="shared" si="230"/>
        <v>2.7699999999999951</v>
      </c>
    </row>
    <row r="5695" spans="1:14" x14ac:dyDescent="0.25">
      <c r="A5695" s="100">
        <v>4649</v>
      </c>
      <c r="B5695" s="107">
        <v>38252</v>
      </c>
      <c r="C5695" s="121">
        <v>388.42</v>
      </c>
      <c r="D5695" s="122">
        <v>94.57</v>
      </c>
      <c r="E5695" s="122">
        <f t="shared" si="231"/>
        <v>13.098337950138504</v>
      </c>
      <c r="F5695" s="77">
        <v>2.17</v>
      </c>
      <c r="G5695" s="77">
        <v>0</v>
      </c>
      <c r="H5695" s="77">
        <v>0</v>
      </c>
      <c r="J5695" s="77">
        <f t="shared" si="232"/>
        <v>2.17</v>
      </c>
      <c r="K5695" s="103">
        <v>2.1</v>
      </c>
      <c r="L5695" s="104">
        <v>1.1299999999999999</v>
      </c>
      <c r="M5695" s="105">
        <v>0</v>
      </c>
      <c r="N5695" s="76">
        <f t="shared" si="230"/>
        <v>1.2500000000000124</v>
      </c>
    </row>
    <row r="5696" spans="1:14" x14ac:dyDescent="0.25">
      <c r="A5696" s="100">
        <v>4650</v>
      </c>
      <c r="B5696" s="107">
        <v>38253</v>
      </c>
      <c r="C5696" s="121">
        <v>388.22</v>
      </c>
      <c r="D5696" s="122">
        <v>93.65</v>
      </c>
      <c r="E5696" s="122">
        <f t="shared" si="231"/>
        <v>12.970914127423823</v>
      </c>
      <c r="F5696" s="77">
        <v>2.09</v>
      </c>
      <c r="G5696" s="77">
        <v>0</v>
      </c>
      <c r="H5696" s="77">
        <v>0</v>
      </c>
      <c r="J5696" s="77">
        <f t="shared" si="232"/>
        <v>2.09</v>
      </c>
      <c r="K5696" s="103">
        <v>1.1000000000000001</v>
      </c>
      <c r="L5696" s="104">
        <v>1.2</v>
      </c>
      <c r="M5696" s="105">
        <v>0</v>
      </c>
      <c r="N5696" s="76">
        <f t="shared" si="230"/>
        <v>0.67999999999998906</v>
      </c>
    </row>
    <row r="5697" spans="1:14" x14ac:dyDescent="0.25">
      <c r="A5697" s="100">
        <v>4651</v>
      </c>
      <c r="B5697" s="107">
        <v>38254</v>
      </c>
      <c r="C5697" s="121">
        <v>387.91</v>
      </c>
      <c r="D5697" s="122">
        <v>92.24</v>
      </c>
      <c r="E5697" s="122">
        <f t="shared" si="231"/>
        <v>12.775623268698061</v>
      </c>
      <c r="F5697" s="77">
        <v>2.09</v>
      </c>
      <c r="G5697" s="77">
        <v>0</v>
      </c>
      <c r="H5697" s="77">
        <v>0</v>
      </c>
      <c r="J5697" s="77">
        <f t="shared" si="232"/>
        <v>2.09</v>
      </c>
      <c r="K5697" s="103">
        <v>1.71</v>
      </c>
      <c r="L5697" s="104">
        <v>1.2</v>
      </c>
      <c r="M5697" s="105">
        <v>44.4</v>
      </c>
      <c r="N5697" s="76">
        <f t="shared" si="230"/>
        <v>1.6699999999999982</v>
      </c>
    </row>
    <row r="5698" spans="1:14" x14ac:dyDescent="0.25">
      <c r="A5698" s="100">
        <v>4652</v>
      </c>
      <c r="B5698" s="107">
        <v>38255</v>
      </c>
      <c r="C5698" s="121">
        <v>387.82</v>
      </c>
      <c r="D5698" s="122">
        <v>91.82</v>
      </c>
      <c r="E5698" s="122">
        <f t="shared" si="231"/>
        <v>12.717451523545707</v>
      </c>
      <c r="F5698" s="77">
        <v>1.61</v>
      </c>
      <c r="G5698" s="77">
        <v>0</v>
      </c>
      <c r="H5698" s="77">
        <v>0</v>
      </c>
      <c r="J5698" s="77">
        <f t="shared" si="232"/>
        <v>1.61</v>
      </c>
      <c r="K5698" s="103">
        <v>4.72</v>
      </c>
      <c r="L5698" s="104">
        <v>0.85</v>
      </c>
      <c r="M5698" s="105">
        <v>7</v>
      </c>
      <c r="N5698" s="76">
        <f t="shared" si="230"/>
        <v>4.6400000000000015</v>
      </c>
    </row>
    <row r="5699" spans="1:14" x14ac:dyDescent="0.25">
      <c r="A5699" s="100">
        <v>4653</v>
      </c>
      <c r="B5699" s="107">
        <v>38256</v>
      </c>
      <c r="C5699" s="121">
        <v>388.5</v>
      </c>
      <c r="D5699" s="122">
        <v>94.85</v>
      </c>
      <c r="E5699" s="122">
        <f t="shared" si="231"/>
        <v>13.137119113573407</v>
      </c>
      <c r="F5699" s="77">
        <v>0.43</v>
      </c>
      <c r="G5699" s="77">
        <v>0</v>
      </c>
      <c r="H5699" s="77">
        <v>0</v>
      </c>
      <c r="J5699" s="77">
        <f t="shared" si="232"/>
        <v>0.43</v>
      </c>
      <c r="K5699" s="103">
        <v>4.53</v>
      </c>
      <c r="L5699" s="104">
        <v>0.2</v>
      </c>
      <c r="M5699" s="105">
        <v>17.399999999999999</v>
      </c>
      <c r="N5699" s="76">
        <f t="shared" si="230"/>
        <v>3.43</v>
      </c>
    </row>
    <row r="5700" spans="1:14" x14ac:dyDescent="0.25">
      <c r="A5700" s="100">
        <v>4654</v>
      </c>
      <c r="B5700" s="107">
        <v>38257</v>
      </c>
      <c r="C5700" s="121">
        <v>389.14</v>
      </c>
      <c r="D5700" s="122">
        <v>97.85</v>
      </c>
      <c r="E5700" s="122">
        <f t="shared" si="231"/>
        <v>13.552631578947368</v>
      </c>
      <c r="F5700" s="77">
        <v>0.41</v>
      </c>
      <c r="G5700" s="77">
        <v>0</v>
      </c>
      <c r="H5700" s="77">
        <v>0</v>
      </c>
      <c r="J5700" s="77">
        <f t="shared" si="232"/>
        <v>0.41</v>
      </c>
      <c r="K5700" s="103">
        <v>6.11</v>
      </c>
      <c r="L5700" s="104">
        <v>0.2</v>
      </c>
      <c r="M5700" s="105">
        <v>30.2</v>
      </c>
      <c r="N5700" s="76">
        <f t="shared" si="230"/>
        <v>6.16</v>
      </c>
    </row>
    <row r="5701" spans="1:14" x14ac:dyDescent="0.25">
      <c r="A5701" s="100">
        <v>4655</v>
      </c>
      <c r="B5701" s="107">
        <v>38258</v>
      </c>
      <c r="C5701" s="121">
        <v>390.33</v>
      </c>
      <c r="D5701" s="122">
        <v>103.6</v>
      </c>
      <c r="E5701" s="122">
        <f t="shared" si="231"/>
        <v>14.349030470914128</v>
      </c>
      <c r="F5701" s="77">
        <v>0.42</v>
      </c>
      <c r="G5701" s="77">
        <v>0</v>
      </c>
      <c r="H5701" s="77">
        <v>0</v>
      </c>
      <c r="J5701" s="77">
        <f t="shared" si="232"/>
        <v>0.42</v>
      </c>
      <c r="K5701" s="103">
        <v>4.57</v>
      </c>
      <c r="L5701" s="104">
        <v>0.23</v>
      </c>
      <c r="M5701" s="105">
        <v>0</v>
      </c>
      <c r="N5701" s="76">
        <f t="shared" si="230"/>
        <v>3.5700000000000056</v>
      </c>
    </row>
    <row r="5702" spans="1:14" x14ac:dyDescent="0.25">
      <c r="A5702" s="100">
        <v>4656</v>
      </c>
      <c r="B5702" s="107">
        <v>38259</v>
      </c>
      <c r="C5702" s="121">
        <v>390.96</v>
      </c>
      <c r="D5702" s="122">
        <v>106.75</v>
      </c>
      <c r="E5702" s="122">
        <f t="shared" si="231"/>
        <v>14.785318559556787</v>
      </c>
      <c r="F5702" s="77">
        <v>0.47</v>
      </c>
      <c r="G5702" s="77">
        <v>0</v>
      </c>
      <c r="H5702" s="77">
        <v>0</v>
      </c>
      <c r="J5702" s="77">
        <f t="shared" si="232"/>
        <v>0.47</v>
      </c>
      <c r="K5702" s="103">
        <v>1.29</v>
      </c>
      <c r="L5702" s="104">
        <v>0.25</v>
      </c>
      <c r="M5702" s="105">
        <v>0</v>
      </c>
      <c r="N5702" s="76">
        <f t="shared" si="230"/>
        <v>1.0900000000000045</v>
      </c>
    </row>
    <row r="5703" spans="1:14" x14ac:dyDescent="0.25">
      <c r="A5703" s="100">
        <v>4657</v>
      </c>
      <c r="B5703" s="107">
        <v>38260</v>
      </c>
      <c r="C5703" s="121">
        <v>391.12</v>
      </c>
      <c r="D5703" s="122">
        <v>107.37</v>
      </c>
      <c r="E5703" s="122">
        <f t="shared" si="231"/>
        <v>14.871191135734072</v>
      </c>
      <c r="F5703" s="77">
        <v>1.04</v>
      </c>
      <c r="G5703" s="77">
        <v>0</v>
      </c>
      <c r="H5703" s="77">
        <v>0</v>
      </c>
      <c r="J5703" s="77">
        <f t="shared" si="232"/>
        <v>1.04</v>
      </c>
      <c r="K5703" s="103">
        <v>3.69</v>
      </c>
      <c r="L5703" s="104">
        <v>0.6</v>
      </c>
      <c r="M5703" s="105">
        <v>0</v>
      </c>
      <c r="N5703" s="76">
        <f t="shared" si="230"/>
        <v>3.8999999999999995</v>
      </c>
    </row>
    <row r="5704" spans="1:14" x14ac:dyDescent="0.25">
      <c r="A5704" s="100">
        <v>4658</v>
      </c>
      <c r="B5704" s="107">
        <v>38261</v>
      </c>
      <c r="C5704" s="121">
        <v>391.63</v>
      </c>
      <c r="D5704" s="122">
        <v>110.23</v>
      </c>
      <c r="E5704" s="122">
        <f t="shared" si="231"/>
        <v>15.267313019390581</v>
      </c>
      <c r="F5704" s="77">
        <v>0.61</v>
      </c>
      <c r="G5704" s="77">
        <v>0</v>
      </c>
      <c r="H5704" s="77">
        <v>0</v>
      </c>
      <c r="J5704" s="77">
        <f t="shared" si="232"/>
        <v>0.61</v>
      </c>
      <c r="K5704" s="103">
        <v>4.45</v>
      </c>
      <c r="L5704" s="104">
        <v>0.31</v>
      </c>
      <c r="M5704" s="105">
        <v>8.5</v>
      </c>
      <c r="N5704" s="76">
        <f t="shared" ref="N5704:N5767" si="233">+D5705-D5704+J5704</f>
        <v>4.4399999999999986</v>
      </c>
    </row>
    <row r="5705" spans="1:14" x14ac:dyDescent="0.25">
      <c r="A5705" s="100">
        <v>4659</v>
      </c>
      <c r="B5705" s="107">
        <v>38262</v>
      </c>
      <c r="C5705" s="121">
        <v>392.36</v>
      </c>
      <c r="D5705" s="122">
        <v>114.06</v>
      </c>
      <c r="E5705" s="122">
        <f t="shared" si="231"/>
        <v>15.797783933518005</v>
      </c>
      <c r="F5705" s="77">
        <v>0.3</v>
      </c>
      <c r="G5705" s="77">
        <v>0</v>
      </c>
      <c r="H5705" s="77">
        <v>0</v>
      </c>
      <c r="J5705" s="77">
        <f t="shared" si="232"/>
        <v>0.3</v>
      </c>
      <c r="K5705" s="103">
        <v>6</v>
      </c>
      <c r="L5705" s="104">
        <v>0.16</v>
      </c>
      <c r="M5705" s="105">
        <v>0</v>
      </c>
      <c r="N5705" s="76">
        <f t="shared" si="233"/>
        <v>4.6499999999999941</v>
      </c>
    </row>
    <row r="5706" spans="1:14" x14ac:dyDescent="0.25">
      <c r="A5706" s="100">
        <v>4660</v>
      </c>
      <c r="B5706" s="107">
        <v>38263</v>
      </c>
      <c r="C5706" s="121">
        <v>393.17</v>
      </c>
      <c r="D5706" s="122">
        <v>118.41</v>
      </c>
      <c r="E5706" s="122">
        <f t="shared" si="231"/>
        <v>16.400277008310248</v>
      </c>
      <c r="F5706" s="77">
        <v>0.64</v>
      </c>
      <c r="G5706" s="77">
        <v>0</v>
      </c>
      <c r="H5706" s="77">
        <v>0</v>
      </c>
      <c r="J5706" s="77">
        <f t="shared" si="232"/>
        <v>0.64</v>
      </c>
      <c r="K5706" s="103">
        <v>5.5</v>
      </c>
      <c r="L5706" s="104">
        <v>0.34</v>
      </c>
      <c r="M5706" s="105">
        <v>0</v>
      </c>
      <c r="N5706" s="76">
        <f t="shared" si="233"/>
        <v>4.4999999999999991</v>
      </c>
    </row>
    <row r="5707" spans="1:14" x14ac:dyDescent="0.25">
      <c r="A5707" s="100">
        <v>4661</v>
      </c>
      <c r="B5707" s="107">
        <v>38264</v>
      </c>
      <c r="C5707" s="121">
        <v>393.86</v>
      </c>
      <c r="D5707" s="122">
        <v>122.27</v>
      </c>
      <c r="E5707" s="122">
        <f t="shared" si="231"/>
        <v>16.934903047091414</v>
      </c>
      <c r="F5707" s="77">
        <v>0.83</v>
      </c>
      <c r="G5707" s="77">
        <v>0</v>
      </c>
      <c r="H5707" s="77">
        <v>0</v>
      </c>
      <c r="J5707" s="77">
        <f t="shared" si="232"/>
        <v>0.83</v>
      </c>
      <c r="K5707" s="103">
        <v>6.92</v>
      </c>
      <c r="L5707" s="104">
        <v>0.41</v>
      </c>
      <c r="M5707" s="105">
        <v>0</v>
      </c>
      <c r="N5707" s="76">
        <f t="shared" si="233"/>
        <v>6.9200000000000177</v>
      </c>
    </row>
    <row r="5708" spans="1:14" x14ac:dyDescent="0.25">
      <c r="A5708" s="100">
        <v>4662</v>
      </c>
      <c r="B5708" s="107">
        <v>38265</v>
      </c>
      <c r="C5708" s="121">
        <v>394.93</v>
      </c>
      <c r="D5708" s="122">
        <v>128.36000000000001</v>
      </c>
      <c r="E5708" s="122">
        <f t="shared" si="231"/>
        <v>17.778393351800556</v>
      </c>
      <c r="F5708" s="77">
        <v>0.83</v>
      </c>
      <c r="G5708" s="77">
        <v>0</v>
      </c>
      <c r="H5708" s="77">
        <v>0</v>
      </c>
      <c r="J5708" s="77">
        <f t="shared" si="232"/>
        <v>0.83</v>
      </c>
      <c r="K5708" s="103">
        <v>7.01</v>
      </c>
      <c r="L5708" s="104">
        <v>0.41</v>
      </c>
      <c r="M5708" s="105">
        <v>1.4</v>
      </c>
      <c r="N5708" s="76">
        <f t="shared" si="233"/>
        <v>7.0099999999999785</v>
      </c>
    </row>
    <row r="5709" spans="1:14" x14ac:dyDescent="0.25">
      <c r="A5709" s="100">
        <v>4663</v>
      </c>
      <c r="B5709" s="107">
        <v>38266</v>
      </c>
      <c r="C5709" s="121">
        <v>395.98</v>
      </c>
      <c r="D5709" s="122">
        <v>134.54</v>
      </c>
      <c r="E5709" s="122">
        <f t="shared" si="231"/>
        <v>18.634349030470915</v>
      </c>
      <c r="F5709" s="77">
        <v>0.85</v>
      </c>
      <c r="G5709" s="77">
        <v>0</v>
      </c>
      <c r="H5709" s="77">
        <v>0</v>
      </c>
      <c r="J5709" s="77">
        <f t="shared" si="232"/>
        <v>0.85</v>
      </c>
      <c r="K5709" s="103">
        <v>5.18</v>
      </c>
      <c r="L5709" s="104">
        <v>0.43</v>
      </c>
      <c r="M5709" s="105">
        <v>0</v>
      </c>
      <c r="N5709" s="76">
        <f t="shared" si="233"/>
        <v>4.1800000000000122</v>
      </c>
    </row>
    <row r="5710" spans="1:14" x14ac:dyDescent="0.25">
      <c r="A5710" s="100">
        <v>4664</v>
      </c>
      <c r="B5710" s="107">
        <v>38267</v>
      </c>
      <c r="C5710" s="121">
        <v>396.69</v>
      </c>
      <c r="D5710" s="122">
        <v>137.87</v>
      </c>
      <c r="E5710" s="122">
        <f t="shared" si="231"/>
        <v>19.09556786703601</v>
      </c>
      <c r="F5710" s="77">
        <v>2.41</v>
      </c>
      <c r="G5710" s="77">
        <v>0</v>
      </c>
      <c r="H5710" s="77">
        <v>0</v>
      </c>
      <c r="J5710" s="77">
        <f t="shared" si="232"/>
        <v>2.41</v>
      </c>
      <c r="K5710" s="103">
        <v>3.5</v>
      </c>
      <c r="L5710" s="104">
        <v>1.27</v>
      </c>
      <c r="M5710" s="105">
        <v>0</v>
      </c>
      <c r="N5710" s="76">
        <f t="shared" si="233"/>
        <v>2.3700000000000081</v>
      </c>
    </row>
    <row r="5711" spans="1:14" x14ac:dyDescent="0.25">
      <c r="A5711" s="100">
        <v>4665</v>
      </c>
      <c r="B5711" s="107">
        <v>38268</v>
      </c>
      <c r="C5711" s="121">
        <v>396.52</v>
      </c>
      <c r="D5711" s="122">
        <v>137.83000000000001</v>
      </c>
      <c r="E5711" s="122">
        <f t="shared" ref="E5711:E5774" si="234">D5711*100/722</f>
        <v>19.090027700831026</v>
      </c>
      <c r="F5711" s="77">
        <v>2.41</v>
      </c>
      <c r="G5711" s="77">
        <v>0</v>
      </c>
      <c r="H5711" s="77">
        <v>0</v>
      </c>
      <c r="J5711" s="77">
        <f t="shared" si="232"/>
        <v>2.41</v>
      </c>
      <c r="K5711" s="103">
        <v>4.12</v>
      </c>
      <c r="L5711" s="104">
        <v>1.27</v>
      </c>
      <c r="M5711" s="105">
        <v>0</v>
      </c>
      <c r="N5711" s="76">
        <f t="shared" si="233"/>
        <v>4.1199999999999797</v>
      </c>
    </row>
    <row r="5712" spans="1:14" x14ac:dyDescent="0.25">
      <c r="A5712" s="100">
        <v>4666</v>
      </c>
      <c r="B5712" s="107">
        <v>38269</v>
      </c>
      <c r="C5712" s="121">
        <v>396.8</v>
      </c>
      <c r="D5712" s="122">
        <v>139.54</v>
      </c>
      <c r="E5712" s="122">
        <f t="shared" si="234"/>
        <v>19.326869806094184</v>
      </c>
      <c r="F5712" s="77">
        <v>0.9</v>
      </c>
      <c r="G5712" s="77">
        <v>0</v>
      </c>
      <c r="H5712" s="77">
        <v>0</v>
      </c>
      <c r="J5712" s="77">
        <f t="shared" si="232"/>
        <v>0.9</v>
      </c>
      <c r="K5712" s="103">
        <v>1.5</v>
      </c>
      <c r="L5712" s="104">
        <v>0.5</v>
      </c>
      <c r="M5712" s="105">
        <v>0</v>
      </c>
      <c r="N5712" s="76">
        <f t="shared" si="233"/>
        <v>-0.31999999999999884</v>
      </c>
    </row>
    <row r="5713" spans="1:14" x14ac:dyDescent="0.25">
      <c r="A5713" s="100">
        <v>4667</v>
      </c>
      <c r="B5713" s="107">
        <v>38270</v>
      </c>
      <c r="C5713" s="121">
        <v>396.6</v>
      </c>
      <c r="D5713" s="122">
        <v>138.32</v>
      </c>
      <c r="E5713" s="122">
        <f t="shared" si="234"/>
        <v>19.157894736842106</v>
      </c>
      <c r="F5713" s="77">
        <v>1.78</v>
      </c>
      <c r="G5713" s="77">
        <v>0</v>
      </c>
      <c r="H5713" s="77">
        <v>0</v>
      </c>
      <c r="J5713" s="77">
        <f t="shared" si="232"/>
        <v>1.78</v>
      </c>
      <c r="K5713" s="103">
        <v>0.62</v>
      </c>
      <c r="L5713" s="104">
        <v>0.98</v>
      </c>
      <c r="M5713" s="105">
        <v>0</v>
      </c>
      <c r="N5713" s="76">
        <f t="shared" si="233"/>
        <v>0.62000000000000344</v>
      </c>
    </row>
    <row r="5714" spans="1:14" x14ac:dyDescent="0.25">
      <c r="A5714" s="100">
        <v>4668</v>
      </c>
      <c r="B5714" s="107">
        <v>38271</v>
      </c>
      <c r="C5714" s="121">
        <v>396.41</v>
      </c>
      <c r="D5714" s="122">
        <v>137.16</v>
      </c>
      <c r="E5714" s="122">
        <f t="shared" si="234"/>
        <v>18.997229916897506</v>
      </c>
      <c r="F5714" s="77">
        <v>0.28000000000000003</v>
      </c>
      <c r="G5714" s="77">
        <v>0</v>
      </c>
      <c r="H5714" s="77">
        <v>0</v>
      </c>
      <c r="J5714" s="77">
        <f t="shared" si="232"/>
        <v>0.28000000000000003</v>
      </c>
      <c r="K5714" s="103">
        <v>1.74</v>
      </c>
      <c r="L5714" s="104">
        <v>0.14000000000000001</v>
      </c>
      <c r="M5714" s="105">
        <v>6.9</v>
      </c>
      <c r="N5714" s="76">
        <f t="shared" si="233"/>
        <v>1.7499999999999989</v>
      </c>
    </row>
    <row r="5715" spans="1:14" x14ac:dyDescent="0.25">
      <c r="A5715" s="100">
        <v>4669</v>
      </c>
      <c r="B5715" s="107">
        <v>38272</v>
      </c>
      <c r="C5715" s="121">
        <v>396.65</v>
      </c>
      <c r="D5715" s="122">
        <v>138.63</v>
      </c>
      <c r="E5715" s="122">
        <f t="shared" si="234"/>
        <v>19.200831024930746</v>
      </c>
      <c r="F5715" s="77">
        <v>1.57</v>
      </c>
      <c r="G5715" s="77">
        <v>0</v>
      </c>
      <c r="H5715" s="77">
        <v>0</v>
      </c>
      <c r="J5715" s="77">
        <f t="shared" si="232"/>
        <v>1.57</v>
      </c>
      <c r="K5715" s="103">
        <v>3.16</v>
      </c>
      <c r="L5715" s="104">
        <v>0.82</v>
      </c>
      <c r="M5715" s="105">
        <v>1.2</v>
      </c>
      <c r="N5715" s="76">
        <f t="shared" si="233"/>
        <v>3.1500000000000128</v>
      </c>
    </row>
    <row r="5716" spans="1:14" x14ac:dyDescent="0.25">
      <c r="A5716" s="100">
        <v>4670</v>
      </c>
      <c r="B5716" s="107">
        <v>38273</v>
      </c>
      <c r="C5716" s="121">
        <v>396.91</v>
      </c>
      <c r="D5716" s="122">
        <v>140.21</v>
      </c>
      <c r="E5716" s="122">
        <f t="shared" si="234"/>
        <v>19.4196675900277</v>
      </c>
      <c r="F5716" s="77">
        <v>0.36</v>
      </c>
      <c r="G5716" s="77">
        <v>0</v>
      </c>
      <c r="H5716" s="77">
        <v>0</v>
      </c>
      <c r="J5716" s="77">
        <f t="shared" si="232"/>
        <v>0.36</v>
      </c>
      <c r="K5716" s="103">
        <v>1.76</v>
      </c>
      <c r="L5716" s="104">
        <v>0.19</v>
      </c>
      <c r="M5716" s="105">
        <v>1.8</v>
      </c>
      <c r="N5716" s="76">
        <f t="shared" si="233"/>
        <v>1.7899999999999783</v>
      </c>
    </row>
    <row r="5717" spans="1:14" x14ac:dyDescent="0.25">
      <c r="A5717" s="100">
        <v>4671</v>
      </c>
      <c r="B5717" s="107">
        <v>38274</v>
      </c>
      <c r="C5717" s="121">
        <v>397.14</v>
      </c>
      <c r="D5717" s="122">
        <v>141.63999999999999</v>
      </c>
      <c r="E5717" s="122">
        <f t="shared" si="234"/>
        <v>19.617728531855953</v>
      </c>
      <c r="F5717" s="77">
        <v>0.4</v>
      </c>
      <c r="G5717" s="77">
        <v>0</v>
      </c>
      <c r="H5717" s="77">
        <v>0</v>
      </c>
      <c r="J5717" s="77">
        <f t="shared" si="232"/>
        <v>0.4</v>
      </c>
      <c r="K5717" s="103">
        <v>2.73</v>
      </c>
      <c r="L5717" s="104">
        <v>0.2</v>
      </c>
      <c r="M5717" s="105">
        <v>0</v>
      </c>
      <c r="N5717" s="76">
        <f t="shared" si="233"/>
        <v>2.7400000000000033</v>
      </c>
    </row>
    <row r="5718" spans="1:14" x14ac:dyDescent="0.25">
      <c r="A5718" s="100">
        <v>4672</v>
      </c>
      <c r="B5718" s="107">
        <v>38275</v>
      </c>
      <c r="C5718" s="121">
        <v>397.51</v>
      </c>
      <c r="D5718" s="122">
        <v>143.97999999999999</v>
      </c>
      <c r="E5718" s="122">
        <f t="shared" si="234"/>
        <v>19.941828254847643</v>
      </c>
      <c r="F5718" s="77">
        <v>0.4</v>
      </c>
      <c r="G5718" s="77">
        <v>0</v>
      </c>
      <c r="H5718" s="77">
        <v>0</v>
      </c>
      <c r="J5718" s="77">
        <f t="shared" si="232"/>
        <v>0.4</v>
      </c>
      <c r="K5718" s="103">
        <v>2.1</v>
      </c>
      <c r="L5718" s="104">
        <v>0.2</v>
      </c>
      <c r="M5718" s="105">
        <v>2</v>
      </c>
      <c r="N5718" s="76">
        <f t="shared" si="233"/>
        <v>2.100000000000017</v>
      </c>
    </row>
    <row r="5719" spans="1:14" x14ac:dyDescent="0.25">
      <c r="A5719" s="100">
        <v>4673</v>
      </c>
      <c r="B5719" s="107">
        <v>38276</v>
      </c>
      <c r="C5719" s="121">
        <v>397.78</v>
      </c>
      <c r="D5719" s="122">
        <v>145.68</v>
      </c>
      <c r="E5719" s="122">
        <f t="shared" si="234"/>
        <v>20.177285318559555</v>
      </c>
      <c r="F5719" s="77">
        <v>0.7</v>
      </c>
      <c r="G5719" s="77">
        <v>0</v>
      </c>
      <c r="H5719" s="77">
        <v>0</v>
      </c>
      <c r="J5719" s="77">
        <f t="shared" si="232"/>
        <v>0.7</v>
      </c>
      <c r="K5719" s="103">
        <v>3.94</v>
      </c>
      <c r="L5719" s="104">
        <v>0.36</v>
      </c>
      <c r="M5719" s="105">
        <v>9.5</v>
      </c>
      <c r="N5719" s="76">
        <f t="shared" si="233"/>
        <v>3.9399999999999809</v>
      </c>
    </row>
    <row r="5720" spans="1:14" x14ac:dyDescent="0.25">
      <c r="A5720" s="100">
        <v>4674</v>
      </c>
      <c r="B5720" s="107">
        <v>38277</v>
      </c>
      <c r="C5720" s="121">
        <v>398.28</v>
      </c>
      <c r="D5720" s="122">
        <v>148.91999999999999</v>
      </c>
      <c r="E5720" s="122">
        <f t="shared" si="234"/>
        <v>20.626038781163434</v>
      </c>
      <c r="F5720" s="77">
        <v>0.39</v>
      </c>
      <c r="G5720" s="77">
        <v>0</v>
      </c>
      <c r="H5720" s="77">
        <v>0</v>
      </c>
      <c r="J5720" s="77">
        <f t="shared" si="232"/>
        <v>0.39</v>
      </c>
      <c r="K5720" s="103">
        <v>5.9</v>
      </c>
      <c r="L5720" s="104">
        <v>0.21</v>
      </c>
      <c r="M5720" s="105">
        <v>19.5</v>
      </c>
      <c r="N5720" s="76">
        <f t="shared" si="233"/>
        <v>6.0900000000000167</v>
      </c>
    </row>
    <row r="5721" spans="1:14" x14ac:dyDescent="0.25">
      <c r="A5721" s="100">
        <v>4675</v>
      </c>
      <c r="B5721" s="107">
        <v>38278</v>
      </c>
      <c r="C5721" s="121">
        <v>399.1</v>
      </c>
      <c r="D5721" s="122">
        <v>154.62</v>
      </c>
      <c r="E5721" s="122">
        <f t="shared" si="234"/>
        <v>21.415512465373961</v>
      </c>
      <c r="F5721" s="77">
        <v>0.45</v>
      </c>
      <c r="G5721" s="77">
        <v>0</v>
      </c>
      <c r="H5721" s="77">
        <v>0</v>
      </c>
      <c r="J5721" s="77">
        <f t="shared" si="232"/>
        <v>0.45</v>
      </c>
      <c r="K5721" s="103">
        <v>11.84</v>
      </c>
      <c r="L5721" s="104">
        <v>0.24</v>
      </c>
      <c r="M5721" s="105">
        <v>16.399999999999999</v>
      </c>
      <c r="N5721" s="76">
        <f t="shared" si="233"/>
        <v>11.649999999999988</v>
      </c>
    </row>
    <row r="5722" spans="1:14" x14ac:dyDescent="0.25">
      <c r="A5722" s="100">
        <v>4676</v>
      </c>
      <c r="B5722" s="107">
        <v>38279</v>
      </c>
      <c r="C5722" s="121">
        <v>400.65</v>
      </c>
      <c r="D5722" s="122">
        <v>165.82</v>
      </c>
      <c r="E5722" s="122">
        <f t="shared" si="234"/>
        <v>22.966759002770083</v>
      </c>
      <c r="F5722" s="77">
        <v>0.67</v>
      </c>
      <c r="G5722" s="77">
        <v>0</v>
      </c>
      <c r="H5722" s="77">
        <v>0</v>
      </c>
      <c r="J5722" s="77">
        <f t="shared" si="232"/>
        <v>0.67</v>
      </c>
      <c r="K5722" s="103">
        <v>13.12</v>
      </c>
      <c r="L5722" s="104">
        <v>0.35</v>
      </c>
      <c r="M5722" s="105">
        <v>1.5</v>
      </c>
      <c r="N5722" s="76">
        <f t="shared" si="233"/>
        <v>13.109999999999998</v>
      </c>
    </row>
    <row r="5723" spans="1:14" x14ac:dyDescent="0.25">
      <c r="A5723" s="100">
        <v>4677</v>
      </c>
      <c r="B5723" s="107">
        <v>38280</v>
      </c>
      <c r="C5723" s="121">
        <v>402.32</v>
      </c>
      <c r="D5723" s="122">
        <v>178.26</v>
      </c>
      <c r="E5723" s="122">
        <f t="shared" si="234"/>
        <v>24.689750692520775</v>
      </c>
      <c r="F5723" s="77">
        <v>1.89</v>
      </c>
      <c r="G5723" s="77">
        <v>0</v>
      </c>
      <c r="H5723" s="77">
        <v>0</v>
      </c>
      <c r="J5723" s="77">
        <f t="shared" si="232"/>
        <v>1.89</v>
      </c>
      <c r="K5723" s="103">
        <v>4.29</v>
      </c>
      <c r="L5723" s="104">
        <v>1.05</v>
      </c>
      <c r="M5723" s="105">
        <v>0</v>
      </c>
      <c r="N5723" s="76">
        <f t="shared" si="233"/>
        <v>4.2699999999999951</v>
      </c>
    </row>
    <row r="5724" spans="1:14" x14ac:dyDescent="0.25">
      <c r="A5724" s="100">
        <v>4678</v>
      </c>
      <c r="B5724" s="107">
        <v>38281</v>
      </c>
      <c r="C5724" s="121">
        <v>402.63</v>
      </c>
      <c r="D5724" s="122">
        <v>180.64</v>
      </c>
      <c r="E5724" s="122">
        <f t="shared" si="234"/>
        <v>25.019390581717452</v>
      </c>
      <c r="F5724" s="77">
        <v>1.07</v>
      </c>
      <c r="G5724" s="77">
        <v>0</v>
      </c>
      <c r="H5724" s="77">
        <v>0</v>
      </c>
      <c r="J5724" s="77">
        <f t="shared" si="232"/>
        <v>1.07</v>
      </c>
      <c r="K5724" s="103">
        <v>4.6100000000000003</v>
      </c>
      <c r="L5724" s="104">
        <v>0.6</v>
      </c>
      <c r="M5724" s="105">
        <v>0</v>
      </c>
      <c r="N5724" s="76">
        <f t="shared" si="233"/>
        <v>4.670000000000023</v>
      </c>
    </row>
    <row r="5725" spans="1:14" x14ac:dyDescent="0.25">
      <c r="A5725" s="100">
        <v>4679</v>
      </c>
      <c r="B5725" s="107">
        <v>38282</v>
      </c>
      <c r="C5725" s="121">
        <v>403.09</v>
      </c>
      <c r="D5725" s="122">
        <v>184.24</v>
      </c>
      <c r="E5725" s="122">
        <f t="shared" si="234"/>
        <v>25.518005540166204</v>
      </c>
      <c r="F5725" s="77">
        <v>0.27</v>
      </c>
      <c r="G5725" s="77">
        <v>0</v>
      </c>
      <c r="H5725" s="77">
        <v>0</v>
      </c>
      <c r="J5725" s="77">
        <f t="shared" si="232"/>
        <v>0.27</v>
      </c>
      <c r="K5725" s="103">
        <v>2.2400000000000002</v>
      </c>
      <c r="L5725" s="104">
        <v>0.15</v>
      </c>
      <c r="M5725" s="105">
        <v>0</v>
      </c>
      <c r="N5725" s="76">
        <f t="shared" si="233"/>
        <v>2.2399999999999989</v>
      </c>
    </row>
    <row r="5726" spans="1:14" x14ac:dyDescent="0.25">
      <c r="A5726" s="100">
        <v>4680</v>
      </c>
      <c r="B5726" s="107">
        <v>38283</v>
      </c>
      <c r="C5726" s="121">
        <v>403.33</v>
      </c>
      <c r="D5726" s="122">
        <v>186.21</v>
      </c>
      <c r="E5726" s="122">
        <f t="shared" si="234"/>
        <v>25.790858725761773</v>
      </c>
      <c r="F5726" s="77">
        <v>0.32</v>
      </c>
      <c r="G5726" s="77">
        <v>0</v>
      </c>
      <c r="H5726" s="77">
        <v>0</v>
      </c>
      <c r="J5726" s="77">
        <f t="shared" si="232"/>
        <v>0.32</v>
      </c>
      <c r="K5726" s="103">
        <v>1.22</v>
      </c>
      <c r="L5726" s="104">
        <v>0.18</v>
      </c>
      <c r="M5726" s="105">
        <v>12.8</v>
      </c>
      <c r="N5726" s="76">
        <f t="shared" si="233"/>
        <v>1.32</v>
      </c>
    </row>
    <row r="5727" spans="1:14" x14ac:dyDescent="0.25">
      <c r="A5727" s="100">
        <v>4681</v>
      </c>
      <c r="B5727" s="107">
        <v>38284</v>
      </c>
      <c r="C5727" s="121">
        <v>403.44</v>
      </c>
      <c r="D5727" s="122">
        <v>187.21</v>
      </c>
      <c r="E5727" s="122">
        <f t="shared" si="234"/>
        <v>25.929362880886426</v>
      </c>
      <c r="F5727" s="77">
        <v>0.41</v>
      </c>
      <c r="G5727" s="77">
        <v>0</v>
      </c>
      <c r="H5727" s="77">
        <v>0</v>
      </c>
      <c r="J5727" s="77">
        <f t="shared" si="232"/>
        <v>0.41</v>
      </c>
      <c r="K5727" s="103">
        <v>2.48</v>
      </c>
      <c r="L5727" s="104">
        <v>0.2</v>
      </c>
      <c r="M5727" s="105">
        <v>14.2</v>
      </c>
      <c r="N5727" s="76">
        <f t="shared" si="233"/>
        <v>2.3599999999999888</v>
      </c>
    </row>
    <row r="5728" spans="1:14" x14ac:dyDescent="0.25">
      <c r="A5728" s="100">
        <v>4682</v>
      </c>
      <c r="B5728" s="107">
        <v>38285</v>
      </c>
      <c r="C5728" s="121">
        <v>403.69</v>
      </c>
      <c r="D5728" s="122">
        <v>189.16</v>
      </c>
      <c r="E5728" s="122">
        <f t="shared" si="234"/>
        <v>26.199445983379501</v>
      </c>
      <c r="F5728" s="77">
        <v>0.43</v>
      </c>
      <c r="G5728" s="77">
        <v>0</v>
      </c>
      <c r="H5728" s="77">
        <v>0</v>
      </c>
      <c r="J5728" s="77">
        <f t="shared" si="232"/>
        <v>0.43</v>
      </c>
      <c r="K5728" s="103">
        <v>1.79</v>
      </c>
      <c r="L5728" s="104">
        <v>0.23</v>
      </c>
      <c r="M5728" s="105">
        <v>12.6</v>
      </c>
      <c r="N5728" s="76">
        <f t="shared" si="233"/>
        <v>1.7499999999999931</v>
      </c>
    </row>
    <row r="5729" spans="1:14" x14ac:dyDescent="0.25">
      <c r="A5729" s="100">
        <v>4683</v>
      </c>
      <c r="B5729" s="107">
        <v>38286</v>
      </c>
      <c r="C5729" s="121">
        <v>403.86</v>
      </c>
      <c r="D5729" s="122">
        <v>190.48</v>
      </c>
      <c r="E5729" s="122">
        <f t="shared" si="234"/>
        <v>26.382271468144044</v>
      </c>
      <c r="F5729" s="77">
        <v>0.46</v>
      </c>
      <c r="G5729" s="77">
        <v>0</v>
      </c>
      <c r="H5729" s="77">
        <v>0</v>
      </c>
      <c r="J5729" s="77">
        <f t="shared" si="232"/>
        <v>0.46</v>
      </c>
      <c r="K5729" s="103">
        <v>1.86</v>
      </c>
      <c r="L5729" s="104">
        <v>0.24</v>
      </c>
      <c r="M5729" s="105">
        <v>4.0999999999999996</v>
      </c>
      <c r="N5729" s="76">
        <f t="shared" si="233"/>
        <v>1.9299999999999988</v>
      </c>
    </row>
    <row r="5730" spans="1:14" x14ac:dyDescent="0.25">
      <c r="A5730" s="100">
        <v>4684</v>
      </c>
      <c r="B5730" s="107">
        <v>38287</v>
      </c>
      <c r="C5730" s="121">
        <v>404.03</v>
      </c>
      <c r="D5730" s="122">
        <v>191.95</v>
      </c>
      <c r="E5730" s="122">
        <f t="shared" si="234"/>
        <v>26.585872576177284</v>
      </c>
      <c r="F5730" s="77">
        <v>0.75</v>
      </c>
      <c r="G5730" s="77">
        <v>0</v>
      </c>
      <c r="H5730" s="77">
        <v>0</v>
      </c>
      <c r="J5730" s="77">
        <f t="shared" si="232"/>
        <v>0.75</v>
      </c>
      <c r="K5730" s="103">
        <v>3.86</v>
      </c>
      <c r="L5730" s="104">
        <v>0.26</v>
      </c>
      <c r="M5730" s="105">
        <v>13</v>
      </c>
      <c r="N5730" s="76">
        <f t="shared" si="233"/>
        <v>3.8600000000000136</v>
      </c>
    </row>
    <row r="5731" spans="1:14" x14ac:dyDescent="0.25">
      <c r="A5731" s="100">
        <v>4685</v>
      </c>
      <c r="B5731" s="107">
        <v>38288</v>
      </c>
      <c r="C5731" s="121">
        <v>404.4</v>
      </c>
      <c r="D5731" s="122">
        <v>195.06</v>
      </c>
      <c r="E5731" s="122">
        <f t="shared" si="234"/>
        <v>27.016620498614959</v>
      </c>
      <c r="F5731" s="77">
        <v>0.75</v>
      </c>
      <c r="G5731" s="77">
        <v>0</v>
      </c>
      <c r="H5731" s="77">
        <v>0</v>
      </c>
      <c r="J5731" s="77">
        <f t="shared" si="232"/>
        <v>0.75</v>
      </c>
      <c r="K5731" s="103">
        <v>3.61</v>
      </c>
      <c r="L5731" s="104">
        <v>0.26</v>
      </c>
      <c r="M5731" s="105">
        <v>17</v>
      </c>
      <c r="N5731" s="76">
        <f t="shared" si="233"/>
        <v>3.6099999999999852</v>
      </c>
    </row>
    <row r="5732" spans="1:14" x14ac:dyDescent="0.25">
      <c r="A5732" s="100">
        <v>4686</v>
      </c>
      <c r="B5732" s="107">
        <v>38289</v>
      </c>
      <c r="C5732" s="121">
        <v>404.74</v>
      </c>
      <c r="D5732" s="122">
        <v>197.92</v>
      </c>
      <c r="E5732" s="122">
        <f t="shared" si="234"/>
        <v>27.412742382271468</v>
      </c>
      <c r="F5732" s="77">
        <v>0.97</v>
      </c>
      <c r="G5732" s="77">
        <v>0</v>
      </c>
      <c r="H5732" s="77">
        <v>0</v>
      </c>
      <c r="J5732" s="77">
        <f t="shared" si="232"/>
        <v>0.97</v>
      </c>
      <c r="K5732" s="103">
        <v>6.89</v>
      </c>
      <c r="L5732" s="104">
        <v>0.51</v>
      </c>
      <c r="M5732" s="105">
        <v>1.8</v>
      </c>
      <c r="N5732" s="76">
        <f t="shared" si="233"/>
        <v>6.8900000000000157</v>
      </c>
    </row>
    <row r="5733" spans="1:14" x14ac:dyDescent="0.25">
      <c r="A5733" s="100">
        <v>4687</v>
      </c>
      <c r="B5733" s="107">
        <v>38290</v>
      </c>
      <c r="C5733" s="121">
        <v>405.42</v>
      </c>
      <c r="D5733" s="122">
        <v>203.84</v>
      </c>
      <c r="E5733" s="122">
        <f t="shared" si="234"/>
        <v>28.232686980609419</v>
      </c>
      <c r="F5733" s="77">
        <v>0.92</v>
      </c>
      <c r="G5733" s="77">
        <v>0</v>
      </c>
      <c r="H5733" s="77">
        <v>0</v>
      </c>
      <c r="J5733" s="77">
        <f t="shared" si="232"/>
        <v>0.92</v>
      </c>
      <c r="K5733" s="103">
        <v>3.59</v>
      </c>
      <c r="L5733" s="104">
        <v>0.51</v>
      </c>
      <c r="M5733" s="105">
        <v>0</v>
      </c>
      <c r="N5733" s="76">
        <f t="shared" si="233"/>
        <v>3.5899999999999874</v>
      </c>
    </row>
    <row r="5734" spans="1:14" x14ac:dyDescent="0.25">
      <c r="A5734" s="100">
        <v>4688</v>
      </c>
      <c r="B5734" s="107">
        <v>38291</v>
      </c>
      <c r="C5734" s="121">
        <v>405.72</v>
      </c>
      <c r="D5734" s="122">
        <v>206.51</v>
      </c>
      <c r="E5734" s="122">
        <f t="shared" si="234"/>
        <v>28.602493074792243</v>
      </c>
      <c r="F5734" s="77">
        <v>0.4</v>
      </c>
      <c r="G5734" s="77">
        <v>0</v>
      </c>
      <c r="H5734" s="77">
        <v>0</v>
      </c>
      <c r="J5734" s="77">
        <f t="shared" si="232"/>
        <v>0.4</v>
      </c>
      <c r="K5734" s="103">
        <v>2.1800000000000002</v>
      </c>
      <c r="L5734" s="104">
        <v>0.22</v>
      </c>
      <c r="M5734" s="105">
        <v>3</v>
      </c>
      <c r="N5734" s="76">
        <f t="shared" si="233"/>
        <v>2.180000000000001</v>
      </c>
    </row>
    <row r="5735" spans="1:14" x14ac:dyDescent="0.25">
      <c r="A5735" s="100">
        <v>4689</v>
      </c>
      <c r="B5735" s="107">
        <v>38292</v>
      </c>
      <c r="C5735" s="121">
        <v>405.92</v>
      </c>
      <c r="D5735" s="122">
        <v>208.29</v>
      </c>
      <c r="E5735" s="122">
        <f t="shared" si="234"/>
        <v>28.849030470914126</v>
      </c>
      <c r="F5735" s="77">
        <v>0.43</v>
      </c>
      <c r="G5735" s="77">
        <v>0</v>
      </c>
      <c r="H5735" s="77">
        <v>0</v>
      </c>
      <c r="J5735" s="77">
        <f t="shared" si="232"/>
        <v>0.43</v>
      </c>
      <c r="K5735" s="103">
        <v>7.03</v>
      </c>
      <c r="L5735" s="104">
        <v>0.23</v>
      </c>
      <c r="M5735" s="105">
        <v>31.3</v>
      </c>
      <c r="N5735" s="76">
        <f t="shared" si="233"/>
        <v>7.029999999999994</v>
      </c>
    </row>
    <row r="5736" spans="1:14" x14ac:dyDescent="0.25">
      <c r="A5736" s="100">
        <v>4690</v>
      </c>
      <c r="B5736" s="107">
        <v>38293</v>
      </c>
      <c r="C5736" s="121">
        <v>406.64</v>
      </c>
      <c r="D5736" s="122">
        <v>214.89</v>
      </c>
      <c r="E5736" s="122">
        <f t="shared" si="234"/>
        <v>29.763157894736842</v>
      </c>
      <c r="F5736" s="77">
        <v>0.67</v>
      </c>
      <c r="G5736" s="77">
        <v>0</v>
      </c>
      <c r="H5736" s="77">
        <v>0</v>
      </c>
      <c r="J5736" s="77">
        <f t="shared" si="232"/>
        <v>0.67</v>
      </c>
      <c r="K5736" s="103">
        <v>12.62</v>
      </c>
      <c r="L5736" s="104">
        <v>0.36</v>
      </c>
      <c r="M5736" s="105">
        <v>0.5</v>
      </c>
      <c r="N5736" s="76">
        <f t="shared" si="233"/>
        <v>12.610000000000026</v>
      </c>
    </row>
    <row r="5737" spans="1:14" x14ac:dyDescent="0.25">
      <c r="A5737" s="100">
        <v>4691</v>
      </c>
      <c r="B5737" s="107">
        <v>38294</v>
      </c>
      <c r="C5737" s="121">
        <v>407.89</v>
      </c>
      <c r="D5737" s="122">
        <v>226.83</v>
      </c>
      <c r="E5737" s="122">
        <f t="shared" si="234"/>
        <v>31.416897506925206</v>
      </c>
      <c r="F5737" s="77">
        <v>0.31</v>
      </c>
      <c r="G5737" s="77">
        <v>0</v>
      </c>
      <c r="H5737" s="77">
        <v>0</v>
      </c>
      <c r="J5737" s="77">
        <f t="shared" si="232"/>
        <v>0.31</v>
      </c>
      <c r="K5737" s="103">
        <v>3.08</v>
      </c>
      <c r="L5737" s="104">
        <v>0.17</v>
      </c>
      <c r="M5737" s="105">
        <v>4.7</v>
      </c>
      <c r="N5737" s="76">
        <f t="shared" si="233"/>
        <v>3.0799999999999819</v>
      </c>
    </row>
    <row r="5738" spans="1:14" x14ac:dyDescent="0.25">
      <c r="A5738" s="100">
        <v>4692</v>
      </c>
      <c r="B5738" s="107">
        <v>38295</v>
      </c>
      <c r="C5738" s="121">
        <v>408.17</v>
      </c>
      <c r="D5738" s="122">
        <v>229.6</v>
      </c>
      <c r="E5738" s="122">
        <f t="shared" si="234"/>
        <v>31.800554016620499</v>
      </c>
      <c r="F5738" s="77">
        <v>1.24</v>
      </c>
      <c r="G5738" s="77">
        <v>0</v>
      </c>
      <c r="H5738" s="77">
        <v>0</v>
      </c>
      <c r="J5738" s="77">
        <f t="shared" si="232"/>
        <v>1.24</v>
      </c>
      <c r="K5738" s="103">
        <v>2.94</v>
      </c>
      <c r="L5738" s="104">
        <v>0.72</v>
      </c>
      <c r="M5738" s="105">
        <v>0.5</v>
      </c>
      <c r="N5738" s="76">
        <f t="shared" si="233"/>
        <v>2.9400000000000173</v>
      </c>
    </row>
    <row r="5739" spans="1:14" x14ac:dyDescent="0.25">
      <c r="A5739" s="100">
        <v>4693</v>
      </c>
      <c r="B5739" s="107">
        <v>38296</v>
      </c>
      <c r="C5739" s="121">
        <v>408.34</v>
      </c>
      <c r="D5739" s="122">
        <v>231.3</v>
      </c>
      <c r="E5739" s="122">
        <f t="shared" si="234"/>
        <v>32.036011080332408</v>
      </c>
      <c r="F5739" s="77">
        <v>0.54</v>
      </c>
      <c r="G5739" s="77">
        <v>0</v>
      </c>
      <c r="H5739" s="77">
        <v>0</v>
      </c>
      <c r="J5739" s="77">
        <f t="shared" si="232"/>
        <v>0.54</v>
      </c>
      <c r="K5739" s="103">
        <v>3.94</v>
      </c>
      <c r="L5739" s="104">
        <v>0.28999999999999998</v>
      </c>
      <c r="M5739" s="105">
        <v>3.5</v>
      </c>
      <c r="N5739" s="76">
        <f t="shared" si="233"/>
        <v>3.9399999999999773</v>
      </c>
    </row>
    <row r="5740" spans="1:14" x14ac:dyDescent="0.25">
      <c r="A5740" s="100">
        <v>4694</v>
      </c>
      <c r="B5740" s="107">
        <v>38297</v>
      </c>
      <c r="C5740" s="121">
        <v>408.68</v>
      </c>
      <c r="D5740" s="122">
        <v>234.7</v>
      </c>
      <c r="E5740" s="122">
        <f t="shared" si="234"/>
        <v>32.506925207756233</v>
      </c>
      <c r="F5740" s="77">
        <v>0.69</v>
      </c>
      <c r="G5740" s="77">
        <v>0</v>
      </c>
      <c r="H5740" s="77">
        <v>0</v>
      </c>
      <c r="J5740" s="77">
        <f t="shared" si="232"/>
        <v>0.69</v>
      </c>
      <c r="K5740" s="103">
        <v>5.45</v>
      </c>
      <c r="L5740" s="104">
        <v>0.36</v>
      </c>
      <c r="M5740" s="105">
        <v>19.7</v>
      </c>
      <c r="N5740" s="76">
        <f t="shared" si="233"/>
        <v>5.4500000000000188</v>
      </c>
    </row>
    <row r="5741" spans="1:14" x14ac:dyDescent="0.25">
      <c r="A5741" s="100">
        <v>4695</v>
      </c>
      <c r="B5741" s="107">
        <v>38298</v>
      </c>
      <c r="C5741" s="121">
        <v>409.15</v>
      </c>
      <c r="D5741" s="122">
        <v>239.46</v>
      </c>
      <c r="E5741" s="122">
        <f t="shared" si="234"/>
        <v>33.166204986149587</v>
      </c>
      <c r="F5741" s="77">
        <v>1</v>
      </c>
      <c r="G5741" s="77">
        <v>0</v>
      </c>
      <c r="H5741" s="77">
        <v>0</v>
      </c>
      <c r="J5741" s="77">
        <f t="shared" si="232"/>
        <v>1</v>
      </c>
      <c r="K5741" s="103">
        <v>4.0199999999999996</v>
      </c>
      <c r="L5741" s="104">
        <v>0.56999999999999995</v>
      </c>
      <c r="M5741" s="105">
        <v>0</v>
      </c>
      <c r="N5741" s="76">
        <f t="shared" si="233"/>
        <v>4.0199999999999818</v>
      </c>
    </row>
    <row r="5742" spans="1:14" x14ac:dyDescent="0.25">
      <c r="A5742" s="100">
        <v>4696</v>
      </c>
      <c r="B5742" s="107">
        <v>38299</v>
      </c>
      <c r="C5742" s="121">
        <v>409.44</v>
      </c>
      <c r="D5742" s="122">
        <v>242.48</v>
      </c>
      <c r="E5742" s="122">
        <f t="shared" si="234"/>
        <v>33.584487534626042</v>
      </c>
      <c r="F5742" s="77">
        <v>1.23</v>
      </c>
      <c r="G5742" s="77">
        <v>0</v>
      </c>
      <c r="H5742" s="77">
        <v>0</v>
      </c>
      <c r="J5742" s="77">
        <f t="shared" si="232"/>
        <v>1.23</v>
      </c>
      <c r="K5742" s="103">
        <v>3</v>
      </c>
      <c r="L5742" s="104">
        <v>0.8</v>
      </c>
      <c r="M5742" s="105">
        <v>1.8</v>
      </c>
      <c r="N5742" s="76">
        <f t="shared" si="233"/>
        <v>2.9900000000000193</v>
      </c>
    </row>
    <row r="5743" spans="1:14" x14ac:dyDescent="0.25">
      <c r="A5743" s="100">
        <v>4697</v>
      </c>
      <c r="B5743" s="107">
        <v>38300</v>
      </c>
      <c r="C5743" s="121">
        <v>409.61</v>
      </c>
      <c r="D5743" s="122">
        <v>244.24</v>
      </c>
      <c r="E5743" s="122">
        <f t="shared" si="234"/>
        <v>33.828254847645432</v>
      </c>
      <c r="F5743" s="77">
        <v>1.5</v>
      </c>
      <c r="G5743" s="77">
        <v>0</v>
      </c>
      <c r="H5743" s="77">
        <v>0</v>
      </c>
      <c r="J5743" s="77">
        <f t="shared" si="232"/>
        <v>1.5</v>
      </c>
      <c r="K5743" s="103">
        <v>3.53</v>
      </c>
      <c r="L5743" s="104">
        <v>0.9</v>
      </c>
      <c r="M5743" s="105">
        <v>0</v>
      </c>
      <c r="N5743" s="76">
        <f t="shared" si="233"/>
        <v>3.4799999999999898</v>
      </c>
    </row>
    <row r="5744" spans="1:14" x14ac:dyDescent="0.25">
      <c r="A5744" s="100">
        <v>4698</v>
      </c>
      <c r="B5744" s="107">
        <v>38301</v>
      </c>
      <c r="C5744" s="121">
        <v>409.8</v>
      </c>
      <c r="D5744" s="122">
        <v>246.22</v>
      </c>
      <c r="E5744" s="122">
        <f t="shared" si="234"/>
        <v>34.102493074792243</v>
      </c>
      <c r="F5744" s="77">
        <v>2.09</v>
      </c>
      <c r="G5744" s="77">
        <v>0</v>
      </c>
      <c r="H5744" s="77">
        <v>0</v>
      </c>
      <c r="J5744" s="77">
        <f t="shared" si="232"/>
        <v>2.09</v>
      </c>
      <c r="K5744" s="103">
        <v>4.6500000000000004</v>
      </c>
      <c r="L5744" s="104">
        <v>1.21</v>
      </c>
      <c r="M5744" s="105">
        <v>2.2999999999999998</v>
      </c>
      <c r="N5744" s="76">
        <f t="shared" si="233"/>
        <v>4.5699999999999896</v>
      </c>
    </row>
    <row r="5745" spans="1:14" x14ac:dyDescent="0.25">
      <c r="A5745" s="100">
        <v>4699</v>
      </c>
      <c r="B5745" s="107">
        <v>38302</v>
      </c>
      <c r="C5745" s="121">
        <v>410.04</v>
      </c>
      <c r="D5745" s="122">
        <v>248.7</v>
      </c>
      <c r="E5745" s="122">
        <f t="shared" si="234"/>
        <v>34.445983379501385</v>
      </c>
      <c r="F5745" s="77">
        <v>3.21</v>
      </c>
      <c r="G5745" s="77">
        <v>0</v>
      </c>
      <c r="H5745" s="77">
        <v>0</v>
      </c>
      <c r="J5745" s="77">
        <f t="shared" si="232"/>
        <v>3.21</v>
      </c>
      <c r="K5745" s="103">
        <v>4.12</v>
      </c>
      <c r="L5745" s="104">
        <v>1.89</v>
      </c>
      <c r="M5745" s="105">
        <v>5.0999999999999996</v>
      </c>
      <c r="N5745" s="76">
        <f t="shared" si="233"/>
        <v>7.120000000000025</v>
      </c>
    </row>
    <row r="5746" spans="1:14" x14ac:dyDescent="0.25">
      <c r="A5746" s="100">
        <v>4700</v>
      </c>
      <c r="B5746" s="107">
        <v>38303</v>
      </c>
      <c r="C5746" s="121">
        <v>410.41</v>
      </c>
      <c r="D5746" s="122">
        <v>252.61</v>
      </c>
      <c r="E5746" s="122">
        <f t="shared" si="234"/>
        <v>34.98753462603878</v>
      </c>
      <c r="F5746" s="77">
        <v>2.14</v>
      </c>
      <c r="G5746" s="77">
        <v>0</v>
      </c>
      <c r="H5746" s="77">
        <v>0</v>
      </c>
      <c r="J5746" s="77">
        <f t="shared" si="232"/>
        <v>2.14</v>
      </c>
      <c r="K5746" s="103">
        <v>5.23</v>
      </c>
      <c r="L5746" s="104">
        <v>1.0900000000000001</v>
      </c>
      <c r="M5746" s="105">
        <v>0</v>
      </c>
      <c r="N5746" s="76">
        <f t="shared" si="233"/>
        <v>5.2299999999999756</v>
      </c>
    </row>
    <row r="5747" spans="1:14" x14ac:dyDescent="0.25">
      <c r="A5747" s="100">
        <v>4701</v>
      </c>
      <c r="B5747" s="107">
        <v>38304</v>
      </c>
      <c r="C5747" s="121">
        <v>410.7</v>
      </c>
      <c r="D5747" s="122">
        <v>255.7</v>
      </c>
      <c r="E5747" s="122">
        <f t="shared" si="234"/>
        <v>35.415512465373958</v>
      </c>
      <c r="F5747" s="77">
        <v>2.36</v>
      </c>
      <c r="G5747" s="77">
        <v>0</v>
      </c>
      <c r="H5747" s="77">
        <v>0</v>
      </c>
      <c r="J5747" s="77">
        <f t="shared" si="232"/>
        <v>2.36</v>
      </c>
      <c r="K5747" s="103">
        <v>2.8</v>
      </c>
      <c r="L5747" s="104">
        <v>1.18</v>
      </c>
      <c r="M5747" s="105">
        <v>1</v>
      </c>
      <c r="N5747" s="76">
        <f t="shared" si="233"/>
        <v>2.7999999999999976</v>
      </c>
    </row>
    <row r="5748" spans="1:14" x14ac:dyDescent="0.25">
      <c r="A5748" s="100">
        <v>4702</v>
      </c>
      <c r="B5748" s="107">
        <v>38305</v>
      </c>
      <c r="C5748" s="121">
        <v>410.74</v>
      </c>
      <c r="D5748" s="122">
        <v>256.14</v>
      </c>
      <c r="E5748" s="122">
        <f t="shared" si="234"/>
        <v>35.476454293628812</v>
      </c>
      <c r="F5748" s="77">
        <v>2.4500000000000002</v>
      </c>
      <c r="G5748" s="77">
        <v>0</v>
      </c>
      <c r="H5748" s="77">
        <v>0</v>
      </c>
      <c r="J5748" s="77">
        <f t="shared" si="232"/>
        <v>2.4500000000000002</v>
      </c>
      <c r="K5748" s="103">
        <v>2.4550000000000001</v>
      </c>
      <c r="L5748" s="104">
        <v>1.17</v>
      </c>
      <c r="M5748" s="105">
        <v>9.5</v>
      </c>
      <c r="N5748" s="76">
        <f t="shared" si="233"/>
        <v>1.9900000000000206</v>
      </c>
    </row>
    <row r="5749" spans="1:14" x14ac:dyDescent="0.25">
      <c r="A5749" s="100">
        <v>4703</v>
      </c>
      <c r="B5749" s="107">
        <v>38306</v>
      </c>
      <c r="C5749" s="121">
        <v>410.69</v>
      </c>
      <c r="D5749" s="122">
        <v>255.68</v>
      </c>
      <c r="E5749" s="122">
        <f t="shared" si="234"/>
        <v>35.412742382271468</v>
      </c>
      <c r="F5749" s="77">
        <v>2.75</v>
      </c>
      <c r="G5749" s="77">
        <v>0</v>
      </c>
      <c r="H5749" s="77">
        <v>0</v>
      </c>
      <c r="J5749" s="77">
        <f t="shared" si="232"/>
        <v>2.75</v>
      </c>
      <c r="K5749" s="103">
        <v>2.75</v>
      </c>
      <c r="L5749" s="104">
        <v>1.1499999999999999</v>
      </c>
      <c r="M5749" s="105">
        <v>10.9</v>
      </c>
      <c r="N5749" s="76">
        <f t="shared" si="233"/>
        <v>2.75</v>
      </c>
    </row>
    <row r="5750" spans="1:14" x14ac:dyDescent="0.25">
      <c r="A5750" s="100">
        <v>4704</v>
      </c>
      <c r="B5750" s="107">
        <v>38307</v>
      </c>
      <c r="C5750" s="121">
        <v>410.69</v>
      </c>
      <c r="D5750" s="122">
        <v>255.68</v>
      </c>
      <c r="E5750" s="122">
        <f t="shared" si="234"/>
        <v>35.412742382271468</v>
      </c>
      <c r="F5750" s="77">
        <v>3</v>
      </c>
      <c r="G5750" s="77">
        <v>0</v>
      </c>
      <c r="H5750" s="77">
        <v>0</v>
      </c>
      <c r="J5750" s="77">
        <f t="shared" ref="J5750:J5795" si="235">SUM(F5750:H5750)</f>
        <v>3</v>
      </c>
      <c r="K5750" s="103">
        <v>2.79</v>
      </c>
      <c r="L5750" s="104">
        <v>1.37</v>
      </c>
      <c r="M5750" s="105">
        <v>0.5</v>
      </c>
      <c r="N5750" s="76">
        <f t="shared" si="233"/>
        <v>2.789999999999992</v>
      </c>
    </row>
    <row r="5751" spans="1:14" x14ac:dyDescent="0.25">
      <c r="A5751" s="100">
        <v>4705</v>
      </c>
      <c r="B5751" s="107">
        <v>38308</v>
      </c>
      <c r="C5751" s="121">
        <v>410.67</v>
      </c>
      <c r="D5751" s="122">
        <v>255.47</v>
      </c>
      <c r="E5751" s="122">
        <f t="shared" si="234"/>
        <v>35.383656509695292</v>
      </c>
      <c r="F5751" s="77">
        <v>3.78</v>
      </c>
      <c r="G5751" s="77">
        <v>0</v>
      </c>
      <c r="H5751" s="77">
        <v>0</v>
      </c>
      <c r="J5751" s="77">
        <f t="shared" si="235"/>
        <v>3.78</v>
      </c>
      <c r="K5751" s="103">
        <v>2.96</v>
      </c>
      <c r="L5751" s="104">
        <v>1.72</v>
      </c>
      <c r="M5751" s="105">
        <v>4.4000000000000004</v>
      </c>
      <c r="N5751" s="76">
        <f t="shared" si="233"/>
        <v>1.9600000000000066</v>
      </c>
    </row>
    <row r="5752" spans="1:14" x14ac:dyDescent="0.25">
      <c r="A5752" s="100">
        <v>4706</v>
      </c>
      <c r="B5752" s="107">
        <v>38309</v>
      </c>
      <c r="C5752" s="121">
        <v>410.5</v>
      </c>
      <c r="D5752" s="122">
        <v>253.65</v>
      </c>
      <c r="E5752" s="122">
        <f t="shared" si="234"/>
        <v>35.131578947368418</v>
      </c>
      <c r="F5752" s="77">
        <v>2.7</v>
      </c>
      <c r="G5752" s="77">
        <v>0</v>
      </c>
      <c r="H5752" s="77">
        <v>0</v>
      </c>
      <c r="J5752" s="77">
        <f t="shared" si="235"/>
        <v>2.7</v>
      </c>
      <c r="K5752" s="103">
        <v>0.34</v>
      </c>
      <c r="L5752" s="104">
        <v>1</v>
      </c>
      <c r="M5752" s="105">
        <v>0</v>
      </c>
      <c r="N5752" s="76">
        <f t="shared" si="233"/>
        <v>1.8399999999999865</v>
      </c>
    </row>
    <row r="5753" spans="1:14" x14ac:dyDescent="0.25">
      <c r="A5753" s="100">
        <v>4707</v>
      </c>
      <c r="B5753" s="107">
        <v>38310</v>
      </c>
      <c r="C5753" s="121">
        <v>410.42</v>
      </c>
      <c r="D5753" s="122">
        <v>252.79</v>
      </c>
      <c r="E5753" s="122">
        <f t="shared" si="234"/>
        <v>35.01246537396122</v>
      </c>
      <c r="F5753" s="77">
        <v>2.21</v>
      </c>
      <c r="G5753" s="77">
        <v>0</v>
      </c>
      <c r="H5753" s="77">
        <v>0</v>
      </c>
      <c r="J5753" s="77">
        <f t="shared" si="235"/>
        <v>2.21</v>
      </c>
      <c r="K5753" s="103">
        <v>1.78</v>
      </c>
      <c r="L5753" s="104">
        <v>1</v>
      </c>
      <c r="M5753" s="105">
        <v>0</v>
      </c>
      <c r="N5753" s="76">
        <f t="shared" si="233"/>
        <v>1.7900000000000125</v>
      </c>
    </row>
    <row r="5754" spans="1:14" x14ac:dyDescent="0.25">
      <c r="A5754" s="100">
        <v>4708</v>
      </c>
      <c r="B5754" s="107">
        <v>38311</v>
      </c>
      <c r="C5754" s="121">
        <v>410.38</v>
      </c>
      <c r="D5754" s="122">
        <v>252.37</v>
      </c>
      <c r="E5754" s="122">
        <f t="shared" si="234"/>
        <v>34.954293628808863</v>
      </c>
      <c r="F5754" s="77">
        <v>2.4</v>
      </c>
      <c r="G5754" s="77">
        <v>0</v>
      </c>
      <c r="H5754" s="77">
        <v>0</v>
      </c>
      <c r="J5754" s="77">
        <f t="shared" si="235"/>
        <v>2.4</v>
      </c>
      <c r="K5754" s="103">
        <v>0.8</v>
      </c>
      <c r="L5754" s="104">
        <v>1.17</v>
      </c>
      <c r="M5754" s="105">
        <v>4</v>
      </c>
      <c r="N5754" s="76">
        <f t="shared" si="233"/>
        <v>0.78999999999998627</v>
      </c>
    </row>
    <row r="5755" spans="1:14" x14ac:dyDescent="0.25">
      <c r="A5755" s="100">
        <v>4709</v>
      </c>
      <c r="B5755" s="107">
        <v>38312</v>
      </c>
      <c r="C5755" s="121">
        <v>410.23</v>
      </c>
      <c r="D5755" s="122">
        <v>250.76</v>
      </c>
      <c r="E5755" s="122">
        <f t="shared" si="234"/>
        <v>34.73130193905817</v>
      </c>
      <c r="F5755" s="77">
        <v>2.96</v>
      </c>
      <c r="G5755" s="77">
        <v>0</v>
      </c>
      <c r="H5755" s="77">
        <v>0</v>
      </c>
      <c r="J5755" s="77">
        <f t="shared" si="235"/>
        <v>2.96</v>
      </c>
      <c r="K5755" s="103">
        <v>4.67</v>
      </c>
      <c r="L5755" s="104">
        <v>1.38</v>
      </c>
      <c r="M5755" s="105">
        <v>26.5</v>
      </c>
      <c r="N5755" s="76">
        <f t="shared" si="233"/>
        <v>4.6700000000000079</v>
      </c>
    </row>
    <row r="5756" spans="1:14" x14ac:dyDescent="0.25">
      <c r="A5756" s="100">
        <v>4710</v>
      </c>
      <c r="B5756" s="107">
        <v>38313</v>
      </c>
      <c r="C5756" s="121">
        <v>410.39</v>
      </c>
      <c r="D5756" s="122">
        <v>252.47</v>
      </c>
      <c r="E5756" s="122">
        <f t="shared" si="234"/>
        <v>34.968144044321328</v>
      </c>
      <c r="F5756" s="77">
        <v>3.18</v>
      </c>
      <c r="G5756" s="77">
        <v>0</v>
      </c>
      <c r="H5756" s="77">
        <v>0</v>
      </c>
      <c r="J5756" s="77">
        <f t="shared" si="235"/>
        <v>3.18</v>
      </c>
      <c r="K5756" s="103">
        <v>2.75</v>
      </c>
      <c r="L5756" s="104">
        <v>1.52</v>
      </c>
      <c r="M5756" s="105">
        <v>0.4</v>
      </c>
      <c r="N5756" s="76">
        <f t="shared" si="233"/>
        <v>2.7600000000000127</v>
      </c>
    </row>
    <row r="5757" spans="1:14" x14ac:dyDescent="0.25">
      <c r="A5757" s="100">
        <v>4711</v>
      </c>
      <c r="B5757" s="107">
        <v>38314</v>
      </c>
      <c r="C5757" s="121">
        <v>410.35</v>
      </c>
      <c r="D5757" s="122">
        <v>252.05</v>
      </c>
      <c r="E5757" s="122">
        <f t="shared" si="234"/>
        <v>34.909972299168977</v>
      </c>
      <c r="F5757" s="77">
        <v>3.4</v>
      </c>
      <c r="G5757" s="77">
        <v>0</v>
      </c>
      <c r="H5757" s="77">
        <v>0</v>
      </c>
      <c r="J5757" s="77">
        <f t="shared" si="235"/>
        <v>3.4</v>
      </c>
      <c r="K5757" s="103">
        <v>3.08</v>
      </c>
      <c r="L5757" s="104">
        <v>1.52</v>
      </c>
      <c r="M5757" s="105">
        <v>1.4</v>
      </c>
      <c r="N5757" s="76">
        <f t="shared" si="233"/>
        <v>3.0699999999999874</v>
      </c>
    </row>
    <row r="5758" spans="1:14" x14ac:dyDescent="0.25">
      <c r="A5758" s="100">
        <v>4712</v>
      </c>
      <c r="B5758" s="107">
        <v>38315</v>
      </c>
      <c r="C5758" s="121">
        <v>410.32</v>
      </c>
      <c r="D5758" s="122">
        <v>251.72</v>
      </c>
      <c r="E5758" s="122">
        <f t="shared" si="234"/>
        <v>34.86426592797784</v>
      </c>
      <c r="F5758" s="77">
        <v>3</v>
      </c>
      <c r="G5758" s="77">
        <v>0</v>
      </c>
      <c r="H5758" s="77">
        <v>0</v>
      </c>
      <c r="J5758" s="77">
        <f t="shared" si="235"/>
        <v>3</v>
      </c>
      <c r="K5758" s="103">
        <v>2.2799999999999998</v>
      </c>
      <c r="L5758" s="104">
        <v>1.37</v>
      </c>
      <c r="M5758" s="105">
        <v>1.5</v>
      </c>
      <c r="N5758" s="76">
        <f t="shared" si="233"/>
        <v>1.9799999999999898</v>
      </c>
    </row>
    <row r="5759" spans="1:14" x14ac:dyDescent="0.25">
      <c r="A5759" s="100">
        <v>4713</v>
      </c>
      <c r="B5759" s="107">
        <v>38316</v>
      </c>
      <c r="C5759" s="121">
        <v>410.23</v>
      </c>
      <c r="D5759" s="122">
        <v>250.7</v>
      </c>
      <c r="E5759" s="122">
        <f t="shared" si="234"/>
        <v>34.722991689750693</v>
      </c>
      <c r="F5759" s="77">
        <v>2.4</v>
      </c>
      <c r="G5759" s="77">
        <v>0</v>
      </c>
      <c r="H5759" s="77">
        <v>0</v>
      </c>
      <c r="J5759" s="77">
        <f t="shared" si="235"/>
        <v>2.4</v>
      </c>
      <c r="K5759" s="103">
        <v>1.99</v>
      </c>
      <c r="L5759" s="104">
        <v>1.37</v>
      </c>
      <c r="M5759" s="105">
        <v>2.5</v>
      </c>
      <c r="N5759" s="76">
        <f t="shared" si="233"/>
        <v>1.9900000000000033</v>
      </c>
    </row>
    <row r="5760" spans="1:14" x14ac:dyDescent="0.25">
      <c r="A5760" s="100">
        <v>4714</v>
      </c>
      <c r="B5760" s="107">
        <v>38317</v>
      </c>
      <c r="C5760" s="121">
        <v>410.19</v>
      </c>
      <c r="D5760" s="122">
        <v>250.29</v>
      </c>
      <c r="E5760" s="122">
        <f t="shared" si="234"/>
        <v>34.666204986149587</v>
      </c>
      <c r="F5760" s="77">
        <v>0.9</v>
      </c>
      <c r="G5760" s="77">
        <v>0</v>
      </c>
      <c r="H5760" s="77">
        <v>0</v>
      </c>
      <c r="J5760" s="77">
        <f t="shared" si="235"/>
        <v>0.9</v>
      </c>
      <c r="K5760" s="103">
        <v>1.61</v>
      </c>
      <c r="L5760" s="104">
        <v>0.41</v>
      </c>
      <c r="M5760" s="105">
        <v>9.4</v>
      </c>
      <c r="N5760" s="76">
        <f t="shared" si="233"/>
        <v>1.6100000000000079</v>
      </c>
    </row>
    <row r="5761" spans="1:14" x14ac:dyDescent="0.25">
      <c r="A5761" s="100">
        <v>4715</v>
      </c>
      <c r="B5761" s="107">
        <v>38318</v>
      </c>
      <c r="C5761" s="121">
        <v>410.26</v>
      </c>
      <c r="D5761" s="122">
        <v>251</v>
      </c>
      <c r="E5761" s="122">
        <f t="shared" si="234"/>
        <v>34.764542936288088</v>
      </c>
      <c r="F5761" s="77">
        <v>0.91</v>
      </c>
      <c r="G5761" s="77">
        <v>0</v>
      </c>
      <c r="H5761" s="77">
        <v>0</v>
      </c>
      <c r="J5761" s="77">
        <f t="shared" si="235"/>
        <v>0.91</v>
      </c>
      <c r="K5761" s="103">
        <v>1.97</v>
      </c>
      <c r="L5761" s="104">
        <v>0.38</v>
      </c>
      <c r="M5761" s="105">
        <v>2</v>
      </c>
      <c r="N5761" s="76">
        <f t="shared" si="233"/>
        <v>0.9700000000000023</v>
      </c>
    </row>
    <row r="5762" spans="1:14" x14ac:dyDescent="0.25">
      <c r="A5762" s="100">
        <v>4716</v>
      </c>
      <c r="B5762" s="107">
        <v>38319</v>
      </c>
      <c r="C5762" s="121">
        <v>410.36</v>
      </c>
      <c r="D5762" s="122">
        <v>251.06</v>
      </c>
      <c r="E5762" s="122">
        <f t="shared" si="234"/>
        <v>34.772853185595565</v>
      </c>
      <c r="F5762" s="77">
        <v>1.78</v>
      </c>
      <c r="G5762" s="77">
        <v>0</v>
      </c>
      <c r="H5762" s="77">
        <v>0</v>
      </c>
      <c r="J5762" s="77">
        <f t="shared" si="235"/>
        <v>1.78</v>
      </c>
      <c r="K5762" s="103">
        <v>5.42</v>
      </c>
      <c r="L5762" s="104">
        <v>0.76</v>
      </c>
      <c r="M5762" s="105">
        <v>32.299999999999997</v>
      </c>
      <c r="N5762" s="76">
        <f t="shared" si="233"/>
        <v>6.4199999999999866</v>
      </c>
    </row>
    <row r="5763" spans="1:14" x14ac:dyDescent="0.25">
      <c r="A5763" s="100">
        <v>4717</v>
      </c>
      <c r="B5763" s="107">
        <v>38320</v>
      </c>
      <c r="C5763" s="121">
        <v>410.7</v>
      </c>
      <c r="D5763" s="122">
        <v>255.7</v>
      </c>
      <c r="E5763" s="122">
        <f t="shared" si="234"/>
        <v>35.415512465373958</v>
      </c>
      <c r="F5763" s="77">
        <v>1.72</v>
      </c>
      <c r="G5763" s="77">
        <v>0</v>
      </c>
      <c r="H5763" s="77">
        <v>0</v>
      </c>
      <c r="J5763" s="77">
        <f t="shared" si="235"/>
        <v>1.72</v>
      </c>
      <c r="K5763" s="103">
        <v>5.0199999999999996</v>
      </c>
      <c r="L5763" s="104">
        <v>0.82</v>
      </c>
      <c r="M5763" s="105">
        <v>0.3</v>
      </c>
      <c r="N5763" s="76">
        <f t="shared" si="233"/>
        <v>5.0200000000000111</v>
      </c>
    </row>
    <row r="5764" spans="1:14" x14ac:dyDescent="0.25">
      <c r="A5764" s="100">
        <v>4718</v>
      </c>
      <c r="B5764" s="107">
        <v>38321</v>
      </c>
      <c r="C5764" s="121">
        <v>411</v>
      </c>
      <c r="D5764" s="122">
        <v>259</v>
      </c>
      <c r="E5764" s="122">
        <f t="shared" si="234"/>
        <v>35.872576177285318</v>
      </c>
      <c r="F5764" s="77">
        <v>2.97</v>
      </c>
      <c r="G5764" s="77">
        <v>0</v>
      </c>
      <c r="H5764" s="77">
        <v>0</v>
      </c>
      <c r="J5764" s="77">
        <f t="shared" si="235"/>
        <v>2.97</v>
      </c>
      <c r="K5764" s="103">
        <v>2.75</v>
      </c>
      <c r="L5764" s="104">
        <v>1.37</v>
      </c>
      <c r="M5764" s="105">
        <v>0</v>
      </c>
      <c r="N5764" s="76">
        <f t="shared" si="233"/>
        <v>2.7499999999999729</v>
      </c>
    </row>
    <row r="5765" spans="1:14" x14ac:dyDescent="0.25">
      <c r="A5765" s="100">
        <v>4719</v>
      </c>
      <c r="B5765" s="107">
        <v>38322</v>
      </c>
      <c r="C5765" s="121">
        <v>410.98</v>
      </c>
      <c r="D5765" s="122">
        <v>258.77999999999997</v>
      </c>
      <c r="E5765" s="122">
        <f t="shared" si="234"/>
        <v>35.84210526315789</v>
      </c>
      <c r="F5765" s="77">
        <v>1.84</v>
      </c>
      <c r="G5765" s="77">
        <v>0</v>
      </c>
      <c r="H5765" s="77">
        <v>0</v>
      </c>
      <c r="J5765" s="77">
        <f t="shared" si="235"/>
        <v>1.84</v>
      </c>
      <c r="K5765" s="103">
        <v>2.72</v>
      </c>
      <c r="L5765" s="104">
        <v>1.02</v>
      </c>
      <c r="M5765" s="105">
        <v>0</v>
      </c>
      <c r="N5765" s="76">
        <f t="shared" si="233"/>
        <v>2.7200000000000522</v>
      </c>
    </row>
    <row r="5766" spans="1:14" x14ac:dyDescent="0.25">
      <c r="A5766" s="100">
        <v>4720</v>
      </c>
      <c r="B5766" s="107">
        <v>38323</v>
      </c>
      <c r="C5766" s="121">
        <v>411.06</v>
      </c>
      <c r="D5766" s="122">
        <v>259.66000000000003</v>
      </c>
      <c r="E5766" s="122">
        <f t="shared" si="234"/>
        <v>35.963988919667592</v>
      </c>
      <c r="F5766" s="77">
        <v>2.74</v>
      </c>
      <c r="G5766" s="77">
        <v>0</v>
      </c>
      <c r="H5766" s="77">
        <v>0</v>
      </c>
      <c r="J5766" s="77">
        <f t="shared" si="235"/>
        <v>2.74</v>
      </c>
      <c r="K5766" s="103">
        <v>4.17</v>
      </c>
      <c r="L5766" s="104">
        <v>1.18</v>
      </c>
      <c r="M5766" s="105">
        <v>12.8</v>
      </c>
      <c r="N5766" s="76">
        <f t="shared" si="233"/>
        <v>4.1699999999999502</v>
      </c>
    </row>
    <row r="5767" spans="1:14" x14ac:dyDescent="0.25">
      <c r="A5767" s="100">
        <v>4721</v>
      </c>
      <c r="B5767" s="107">
        <v>38324</v>
      </c>
      <c r="C5767" s="121">
        <v>411.19</v>
      </c>
      <c r="D5767" s="122">
        <v>261.08999999999997</v>
      </c>
      <c r="E5767" s="122">
        <f t="shared" si="234"/>
        <v>36.162049861495838</v>
      </c>
      <c r="F5767" s="77">
        <v>2.74</v>
      </c>
      <c r="G5767" s="77">
        <v>0</v>
      </c>
      <c r="H5767" s="77">
        <v>0</v>
      </c>
      <c r="J5767" s="77">
        <f t="shared" si="235"/>
        <v>2.74</v>
      </c>
      <c r="K5767" s="103">
        <v>4.3899999999999997</v>
      </c>
      <c r="L5767" s="104">
        <v>1.18</v>
      </c>
      <c r="M5767" s="105">
        <v>19.7</v>
      </c>
      <c r="N5767" s="76">
        <f t="shared" si="233"/>
        <v>4.3900000000000343</v>
      </c>
    </row>
    <row r="5768" spans="1:14" x14ac:dyDescent="0.25">
      <c r="A5768" s="100">
        <v>4722</v>
      </c>
      <c r="B5768" s="107">
        <v>38325</v>
      </c>
      <c r="C5768" s="121">
        <v>411.34</v>
      </c>
      <c r="D5768" s="122">
        <v>262.74</v>
      </c>
      <c r="E5768" s="122">
        <f t="shared" si="234"/>
        <v>36.390581717451525</v>
      </c>
      <c r="F5768" s="77">
        <v>2.4300000000000002</v>
      </c>
      <c r="G5768" s="77">
        <v>0</v>
      </c>
      <c r="H5768" s="77">
        <v>0</v>
      </c>
      <c r="J5768" s="77">
        <f t="shared" si="235"/>
        <v>2.4300000000000002</v>
      </c>
      <c r="K5768" s="103">
        <v>3.42</v>
      </c>
      <c r="L5768" s="104">
        <v>1.21</v>
      </c>
      <c r="M5768" s="105">
        <v>4.0999999999999996</v>
      </c>
      <c r="N5768" s="76">
        <f t="shared" ref="N5768:N5831" si="236">+D5769-D5768+J5768</f>
        <v>3.4200000000000093</v>
      </c>
    </row>
    <row r="5769" spans="1:14" x14ac:dyDescent="0.25">
      <c r="A5769" s="100">
        <v>4723</v>
      </c>
      <c r="B5769" s="107">
        <v>38326</v>
      </c>
      <c r="C5769" s="121">
        <v>411.43</v>
      </c>
      <c r="D5769" s="122">
        <v>263.73</v>
      </c>
      <c r="E5769" s="122">
        <f t="shared" si="234"/>
        <v>36.52770083102493</v>
      </c>
      <c r="F5769" s="77">
        <v>1.28</v>
      </c>
      <c r="G5769" s="77">
        <v>0</v>
      </c>
      <c r="H5769" s="77">
        <v>0</v>
      </c>
      <c r="J5769" s="77">
        <f t="shared" si="235"/>
        <v>1.28</v>
      </c>
      <c r="K5769" s="103">
        <v>3.47</v>
      </c>
      <c r="L5769" s="104">
        <v>0.64</v>
      </c>
      <c r="M5769" s="105">
        <v>8.8000000000000007</v>
      </c>
      <c r="N5769" s="76">
        <f t="shared" si="236"/>
        <v>3.469999999999998</v>
      </c>
    </row>
    <row r="5770" spans="1:14" x14ac:dyDescent="0.25">
      <c r="A5770" s="100">
        <v>4724</v>
      </c>
      <c r="B5770" s="107">
        <v>38327</v>
      </c>
      <c r="C5770" s="121">
        <v>411.62</v>
      </c>
      <c r="D5770" s="122">
        <v>265.92</v>
      </c>
      <c r="E5770" s="122">
        <f t="shared" si="234"/>
        <v>36.831024930747922</v>
      </c>
      <c r="F5770" s="77">
        <v>1.41</v>
      </c>
      <c r="G5770" s="77">
        <v>0</v>
      </c>
      <c r="H5770" s="77">
        <v>0</v>
      </c>
      <c r="J5770" s="77">
        <f t="shared" si="235"/>
        <v>1.41</v>
      </c>
      <c r="K5770" s="103">
        <v>4.05</v>
      </c>
      <c r="L5770" s="104">
        <v>0.7</v>
      </c>
      <c r="M5770" s="105">
        <v>0</v>
      </c>
      <c r="N5770" s="76">
        <f t="shared" si="236"/>
        <v>4.0499999999999865</v>
      </c>
    </row>
    <row r="5771" spans="1:14" x14ac:dyDescent="0.25">
      <c r="A5771" s="100">
        <v>4725</v>
      </c>
      <c r="B5771" s="107">
        <v>38328</v>
      </c>
      <c r="C5771" s="121">
        <v>411.86</v>
      </c>
      <c r="D5771" s="122">
        <v>268.56</v>
      </c>
      <c r="E5771" s="122">
        <f t="shared" si="234"/>
        <v>37.196675900277008</v>
      </c>
      <c r="F5771" s="77">
        <v>1.71</v>
      </c>
      <c r="G5771" s="77">
        <v>0</v>
      </c>
      <c r="H5771" s="77">
        <v>0</v>
      </c>
      <c r="J5771" s="77">
        <f t="shared" si="235"/>
        <v>1.71</v>
      </c>
      <c r="K5771" s="103">
        <v>3.68</v>
      </c>
      <c r="L5771" s="104">
        <v>0.85</v>
      </c>
      <c r="M5771" s="105">
        <v>3</v>
      </c>
      <c r="N5771" s="76">
        <f t="shared" si="236"/>
        <v>3.6799999999999704</v>
      </c>
    </row>
    <row r="5772" spans="1:14" x14ac:dyDescent="0.25">
      <c r="A5772" s="100">
        <v>4726</v>
      </c>
      <c r="B5772" s="107">
        <v>38329</v>
      </c>
      <c r="C5772" s="121">
        <v>412.03</v>
      </c>
      <c r="D5772" s="122">
        <v>270.52999999999997</v>
      </c>
      <c r="E5772" s="122">
        <f t="shared" si="234"/>
        <v>37.469529085872573</v>
      </c>
      <c r="F5772" s="77">
        <v>2.84</v>
      </c>
      <c r="G5772" s="77">
        <v>0</v>
      </c>
      <c r="H5772" s="77">
        <v>0</v>
      </c>
      <c r="J5772" s="77">
        <f t="shared" si="235"/>
        <v>2.84</v>
      </c>
      <c r="K5772" s="103">
        <v>3.61</v>
      </c>
      <c r="L5772" s="104">
        <v>1.31</v>
      </c>
      <c r="M5772" s="105">
        <v>3.5</v>
      </c>
      <c r="N5772" s="76">
        <f t="shared" si="236"/>
        <v>3.6100000000000385</v>
      </c>
    </row>
    <row r="5773" spans="1:14" x14ac:dyDescent="0.25">
      <c r="A5773" s="100">
        <v>4727</v>
      </c>
      <c r="B5773" s="107">
        <v>38330</v>
      </c>
      <c r="C5773" s="121">
        <v>412.1</v>
      </c>
      <c r="D5773" s="122">
        <v>271.3</v>
      </c>
      <c r="E5773" s="122">
        <f t="shared" si="234"/>
        <v>37.576177285318558</v>
      </c>
      <c r="F5773" s="77">
        <v>2.62</v>
      </c>
      <c r="G5773" s="77">
        <v>0</v>
      </c>
      <c r="H5773" s="77">
        <v>0</v>
      </c>
      <c r="J5773" s="77">
        <f t="shared" si="235"/>
        <v>2.62</v>
      </c>
      <c r="K5773" s="103">
        <v>4.26</v>
      </c>
      <c r="L5773" s="104">
        <v>1.22</v>
      </c>
      <c r="M5773" s="105">
        <v>4.5</v>
      </c>
      <c r="N5773" s="76">
        <f t="shared" si="236"/>
        <v>4.2599999999999865</v>
      </c>
    </row>
    <row r="5774" spans="1:14" x14ac:dyDescent="0.25">
      <c r="A5774" s="100">
        <v>4728</v>
      </c>
      <c r="B5774" s="107">
        <v>38331</v>
      </c>
      <c r="C5774" s="121">
        <v>412.24</v>
      </c>
      <c r="D5774" s="122">
        <v>272.94</v>
      </c>
      <c r="E5774" s="122">
        <f t="shared" si="234"/>
        <v>37.803324099722992</v>
      </c>
      <c r="F5774" s="77">
        <v>2.63</v>
      </c>
      <c r="G5774" s="77">
        <v>0</v>
      </c>
      <c r="H5774" s="77">
        <v>0</v>
      </c>
      <c r="J5774" s="77">
        <f t="shared" si="235"/>
        <v>2.63</v>
      </c>
      <c r="K5774" s="103">
        <v>3.65</v>
      </c>
      <c r="L5774" s="104">
        <v>1.23</v>
      </c>
      <c r="M5774" s="105">
        <v>1.6</v>
      </c>
      <c r="N5774" s="76">
        <f t="shared" si="236"/>
        <v>3.6499999999999817</v>
      </c>
    </row>
    <row r="5775" spans="1:14" x14ac:dyDescent="0.25">
      <c r="A5775" s="100">
        <v>4729</v>
      </c>
      <c r="B5775" s="107">
        <v>38332</v>
      </c>
      <c r="C5775" s="121">
        <v>412.33</v>
      </c>
      <c r="D5775" s="122">
        <v>273.95999999999998</v>
      </c>
      <c r="E5775" s="122">
        <f t="shared" ref="E5775:E5787" si="237">D5775*100/722</f>
        <v>37.944598337950133</v>
      </c>
      <c r="F5775" s="77">
        <v>2.19</v>
      </c>
      <c r="G5775" s="77">
        <v>0</v>
      </c>
      <c r="H5775" s="77">
        <v>0</v>
      </c>
      <c r="J5775" s="77">
        <f t="shared" si="235"/>
        <v>2.19</v>
      </c>
      <c r="K5775" s="103">
        <v>3.47</v>
      </c>
      <c r="L5775" s="104">
        <v>0.99</v>
      </c>
      <c r="M5775" s="105">
        <v>16.399999999999999</v>
      </c>
      <c r="N5775" s="76">
        <f t="shared" si="236"/>
        <v>3.4700000000000295</v>
      </c>
    </row>
    <row r="5776" spans="1:14" x14ac:dyDescent="0.25">
      <c r="A5776" s="100">
        <v>4730</v>
      </c>
      <c r="B5776" s="107">
        <v>38333</v>
      </c>
      <c r="C5776" s="121">
        <v>412.44</v>
      </c>
      <c r="D5776" s="122">
        <v>275.24</v>
      </c>
      <c r="E5776" s="122">
        <f t="shared" si="237"/>
        <v>38.121883656509695</v>
      </c>
      <c r="F5776" s="77">
        <v>1.77</v>
      </c>
      <c r="G5776" s="77">
        <v>0</v>
      </c>
      <c r="H5776" s="77">
        <v>0</v>
      </c>
      <c r="J5776" s="77">
        <f t="shared" si="235"/>
        <v>1.77</v>
      </c>
      <c r="K5776" s="103">
        <v>23.45</v>
      </c>
      <c r="L5776" s="104">
        <v>0.89</v>
      </c>
      <c r="M5776" s="105">
        <v>70.5</v>
      </c>
      <c r="N5776" s="76">
        <f t="shared" si="236"/>
        <v>23.450000000000006</v>
      </c>
    </row>
    <row r="5777" spans="1:14" x14ac:dyDescent="0.25">
      <c r="A5777" s="100">
        <v>4731</v>
      </c>
      <c r="B5777" s="107">
        <v>38334</v>
      </c>
      <c r="C5777" s="121">
        <v>414.26</v>
      </c>
      <c r="D5777" s="122">
        <v>296.92</v>
      </c>
      <c r="E5777" s="122">
        <f t="shared" si="237"/>
        <v>41.124653739612185</v>
      </c>
      <c r="F5777" s="77">
        <v>0.54</v>
      </c>
      <c r="G5777" s="77">
        <v>0</v>
      </c>
      <c r="H5777" s="77">
        <v>0</v>
      </c>
      <c r="J5777" s="77">
        <f t="shared" si="235"/>
        <v>0.54</v>
      </c>
      <c r="K5777" s="103">
        <v>16.77</v>
      </c>
      <c r="L5777" s="104">
        <v>0.28000000000000003</v>
      </c>
      <c r="M5777" s="105">
        <v>5.4</v>
      </c>
      <c r="N5777" s="76">
        <f t="shared" si="236"/>
        <v>16.76999999999996</v>
      </c>
    </row>
    <row r="5778" spans="1:14" x14ac:dyDescent="0.25">
      <c r="A5778" s="100">
        <v>4732</v>
      </c>
      <c r="B5778" s="107">
        <v>38335</v>
      </c>
      <c r="C5778" s="121">
        <v>415.55</v>
      </c>
      <c r="D5778" s="122">
        <v>313.14999999999998</v>
      </c>
      <c r="E5778" s="122">
        <f t="shared" si="237"/>
        <v>43.37257617728531</v>
      </c>
      <c r="F5778" s="77">
        <v>0.35</v>
      </c>
      <c r="G5778" s="77">
        <v>0</v>
      </c>
      <c r="H5778" s="77">
        <v>0</v>
      </c>
      <c r="J5778" s="77">
        <f t="shared" si="235"/>
        <v>0.35</v>
      </c>
      <c r="K5778" s="103">
        <v>15.14</v>
      </c>
      <c r="L5778" s="104">
        <v>0.16</v>
      </c>
      <c r="M5778" s="105">
        <v>43.5</v>
      </c>
      <c r="N5778" s="76">
        <f t="shared" si="236"/>
        <v>15.14000000000002</v>
      </c>
    </row>
    <row r="5779" spans="1:14" x14ac:dyDescent="0.25">
      <c r="A5779" s="100">
        <v>4733</v>
      </c>
      <c r="B5779" s="107">
        <v>38336</v>
      </c>
      <c r="C5779" s="121">
        <v>416.68</v>
      </c>
      <c r="D5779" s="122">
        <v>327.94</v>
      </c>
      <c r="E5779" s="122">
        <f t="shared" si="237"/>
        <v>45.421052631578945</v>
      </c>
      <c r="F5779" s="77">
        <v>1.62</v>
      </c>
      <c r="G5779" s="77">
        <v>0</v>
      </c>
      <c r="H5779" s="77">
        <v>0</v>
      </c>
      <c r="J5779" s="77">
        <f t="shared" si="235"/>
        <v>1.62</v>
      </c>
      <c r="K5779" s="103">
        <v>17.16</v>
      </c>
      <c r="L5779" s="104">
        <v>0.7</v>
      </c>
      <c r="M5779" s="105">
        <v>37.799999999999997</v>
      </c>
      <c r="N5779" s="76">
        <f t="shared" si="236"/>
        <v>17.160000000000021</v>
      </c>
    </row>
    <row r="5780" spans="1:14" x14ac:dyDescent="0.25">
      <c r="A5780" s="100">
        <v>4734</v>
      </c>
      <c r="B5780" s="107">
        <v>38337</v>
      </c>
      <c r="C5780" s="121">
        <v>417.82</v>
      </c>
      <c r="D5780" s="122">
        <v>343.48</v>
      </c>
      <c r="E5780" s="122">
        <f t="shared" si="237"/>
        <v>47.573407202216067</v>
      </c>
      <c r="F5780" s="77">
        <v>0.18</v>
      </c>
      <c r="G5780" s="77">
        <v>0</v>
      </c>
      <c r="H5780" s="77">
        <v>0</v>
      </c>
      <c r="J5780" s="77">
        <f t="shared" si="235"/>
        <v>0.18</v>
      </c>
      <c r="K5780" s="103">
        <v>38.75</v>
      </c>
      <c r="L5780" s="104">
        <v>0.09</v>
      </c>
      <c r="M5780" s="105">
        <v>66.3</v>
      </c>
      <c r="N5780" s="76">
        <f t="shared" si="236"/>
        <v>38.749999999999993</v>
      </c>
    </row>
    <row r="5781" spans="1:14" x14ac:dyDescent="0.25">
      <c r="A5781" s="100">
        <v>4735</v>
      </c>
      <c r="B5781" s="107">
        <v>38338</v>
      </c>
      <c r="C5781" s="121">
        <v>420.49</v>
      </c>
      <c r="D5781" s="122">
        <v>382.05</v>
      </c>
      <c r="E5781" s="122">
        <f t="shared" si="237"/>
        <v>52.915512465373958</v>
      </c>
      <c r="F5781" s="77">
        <v>0.18</v>
      </c>
      <c r="G5781" s="77">
        <v>0</v>
      </c>
      <c r="H5781" s="77">
        <v>0</v>
      </c>
      <c r="J5781" s="77">
        <f t="shared" si="235"/>
        <v>0.18</v>
      </c>
      <c r="K5781" s="103">
        <v>21.91</v>
      </c>
      <c r="L5781" s="104">
        <v>0.09</v>
      </c>
      <c r="M5781" s="105">
        <v>2.4</v>
      </c>
      <c r="N5781" s="76">
        <f t="shared" si="236"/>
        <v>21.909999999999961</v>
      </c>
    </row>
    <row r="5782" spans="1:14" x14ac:dyDescent="0.25">
      <c r="A5782" s="100">
        <v>4736</v>
      </c>
      <c r="B5782" s="107">
        <v>38339</v>
      </c>
      <c r="C5782" s="121">
        <v>421.91</v>
      </c>
      <c r="D5782" s="122">
        <v>403.78</v>
      </c>
      <c r="E5782" s="122">
        <f t="shared" si="237"/>
        <v>55.925207756232687</v>
      </c>
      <c r="F5782" s="77">
        <v>0.49</v>
      </c>
      <c r="G5782" s="77">
        <v>0</v>
      </c>
      <c r="H5782" s="77">
        <v>0</v>
      </c>
      <c r="J5782" s="77">
        <f t="shared" si="235"/>
        <v>0.49</v>
      </c>
      <c r="K5782" s="103">
        <v>14.77</v>
      </c>
      <c r="L5782" s="104">
        <v>0.22</v>
      </c>
      <c r="M5782" s="105">
        <v>0</v>
      </c>
      <c r="N5782" s="76">
        <f t="shared" si="236"/>
        <v>14.74</v>
      </c>
    </row>
    <row r="5783" spans="1:14" x14ac:dyDescent="0.25">
      <c r="A5783" s="100">
        <v>4737</v>
      </c>
      <c r="B5783" s="107">
        <v>38340</v>
      </c>
      <c r="C5783" s="121">
        <v>422.29</v>
      </c>
      <c r="D5783" s="122">
        <v>418.03</v>
      </c>
      <c r="E5783" s="122">
        <f t="shared" si="237"/>
        <v>57.898891966759003</v>
      </c>
      <c r="F5783" s="77">
        <v>0.97</v>
      </c>
      <c r="G5783" s="77">
        <v>0</v>
      </c>
      <c r="H5783" s="77">
        <v>0</v>
      </c>
      <c r="J5783" s="77">
        <f t="shared" si="235"/>
        <v>0.97</v>
      </c>
      <c r="K5783" s="103">
        <v>10.4</v>
      </c>
      <c r="L5783" s="104">
        <v>0.43</v>
      </c>
      <c r="M5783" s="105">
        <v>0</v>
      </c>
      <c r="N5783" s="76">
        <f t="shared" si="236"/>
        <v>10.430000000000037</v>
      </c>
    </row>
    <row r="5784" spans="1:14" x14ac:dyDescent="0.25">
      <c r="A5784" s="100">
        <v>4738</v>
      </c>
      <c r="B5784" s="107">
        <v>38341</v>
      </c>
      <c r="C5784" s="121">
        <v>423.37</v>
      </c>
      <c r="D5784" s="122">
        <v>427.49</v>
      </c>
      <c r="E5784" s="122">
        <f t="shared" si="237"/>
        <v>59.209141274238227</v>
      </c>
      <c r="F5784" s="77">
        <v>0.88</v>
      </c>
      <c r="G5784" s="77">
        <v>0</v>
      </c>
      <c r="H5784" s="77">
        <v>0</v>
      </c>
      <c r="J5784" s="77">
        <f t="shared" si="235"/>
        <v>0.88</v>
      </c>
      <c r="K5784" s="103">
        <v>10.61</v>
      </c>
      <c r="L5784" s="104">
        <v>0.42</v>
      </c>
      <c r="M5784" s="105">
        <v>0</v>
      </c>
      <c r="N5784" s="76">
        <f t="shared" si="236"/>
        <v>10.610000000000019</v>
      </c>
    </row>
    <row r="5785" spans="1:14" x14ac:dyDescent="0.25">
      <c r="A5785" s="100">
        <v>4739</v>
      </c>
      <c r="B5785" s="107">
        <v>38342</v>
      </c>
      <c r="C5785" s="121">
        <v>423.96</v>
      </c>
      <c r="D5785" s="122">
        <v>437.22</v>
      </c>
      <c r="E5785" s="122">
        <f t="shared" si="237"/>
        <v>60.556786703601105</v>
      </c>
      <c r="F5785" s="77">
        <v>0.55000000000000004</v>
      </c>
      <c r="G5785" s="77">
        <v>0</v>
      </c>
      <c r="H5785" s="77">
        <v>0</v>
      </c>
      <c r="J5785" s="77">
        <f t="shared" si="235"/>
        <v>0.55000000000000004</v>
      </c>
      <c r="K5785" s="103">
        <v>9.3699999999999992</v>
      </c>
      <c r="L5785" s="104">
        <v>0.27</v>
      </c>
      <c r="M5785" s="105">
        <v>0</v>
      </c>
      <c r="N5785" s="76">
        <f t="shared" si="236"/>
        <v>9.289999999999953</v>
      </c>
    </row>
    <row r="5786" spans="1:14" x14ac:dyDescent="0.25">
      <c r="A5786" s="100">
        <v>4740</v>
      </c>
      <c r="B5786" s="107">
        <v>38343</v>
      </c>
      <c r="C5786" s="121">
        <v>424.48</v>
      </c>
      <c r="D5786" s="122">
        <v>445.96</v>
      </c>
      <c r="E5786" s="122">
        <f t="shared" si="237"/>
        <v>61.767313019390585</v>
      </c>
      <c r="F5786" s="77">
        <v>1.49</v>
      </c>
      <c r="G5786" s="77">
        <v>0</v>
      </c>
      <c r="H5786" s="77">
        <v>0</v>
      </c>
      <c r="J5786" s="77">
        <f t="shared" si="235"/>
        <v>1.49</v>
      </c>
      <c r="K5786" s="103">
        <v>2.34</v>
      </c>
      <c r="L5786" s="104">
        <v>0.75</v>
      </c>
      <c r="M5786" s="105">
        <v>0</v>
      </c>
      <c r="N5786" s="76">
        <f t="shared" si="236"/>
        <v>2.340000000000023</v>
      </c>
    </row>
    <row r="5787" spans="1:14" x14ac:dyDescent="0.25">
      <c r="A5787" s="100">
        <v>4741</v>
      </c>
      <c r="B5787" s="107">
        <v>38344</v>
      </c>
      <c r="C5787" s="121">
        <v>424.53</v>
      </c>
      <c r="D5787" s="122">
        <v>446.81</v>
      </c>
      <c r="E5787" s="122">
        <f t="shared" si="237"/>
        <v>61.885041551246537</v>
      </c>
      <c r="F5787" s="77">
        <v>2.5</v>
      </c>
      <c r="G5787" s="77">
        <v>0</v>
      </c>
      <c r="H5787" s="77">
        <v>0</v>
      </c>
      <c r="J5787" s="77">
        <f t="shared" si="235"/>
        <v>2.5</v>
      </c>
      <c r="K5787" s="103">
        <v>1.3080000000000001</v>
      </c>
      <c r="L5787" s="104">
        <v>1.264</v>
      </c>
      <c r="M5787" s="105">
        <v>0</v>
      </c>
      <c r="N5787" s="76">
        <f t="shared" si="236"/>
        <v>1.3100000000000023</v>
      </c>
    </row>
    <row r="5788" spans="1:14" x14ac:dyDescent="0.25">
      <c r="A5788" s="100">
        <v>4742</v>
      </c>
      <c r="B5788" s="107">
        <v>38345</v>
      </c>
      <c r="C5788" s="121">
        <v>424.46</v>
      </c>
      <c r="D5788" s="122">
        <v>445.62</v>
      </c>
      <c r="E5788" s="122">
        <v>61.72</v>
      </c>
      <c r="F5788" s="77">
        <v>1.59</v>
      </c>
      <c r="G5788" s="77">
        <v>0</v>
      </c>
      <c r="H5788" s="77">
        <v>0</v>
      </c>
      <c r="J5788" s="77">
        <f t="shared" si="235"/>
        <v>1.59</v>
      </c>
      <c r="K5788" s="103">
        <v>1.25</v>
      </c>
      <c r="L5788" s="104">
        <v>0.79</v>
      </c>
      <c r="M5788" s="105">
        <v>0</v>
      </c>
      <c r="N5788" s="76">
        <f t="shared" si="236"/>
        <v>1.349999999999991</v>
      </c>
    </row>
    <row r="5789" spans="1:14" x14ac:dyDescent="0.25">
      <c r="A5789" s="100">
        <v>4743</v>
      </c>
      <c r="B5789" s="107">
        <v>38346</v>
      </c>
      <c r="C5789" s="121">
        <v>424.44</v>
      </c>
      <c r="D5789" s="122">
        <v>445.38</v>
      </c>
      <c r="E5789" s="122">
        <v>61.69</v>
      </c>
      <c r="F5789" s="77">
        <v>0.75</v>
      </c>
      <c r="G5789" s="77">
        <v>0</v>
      </c>
      <c r="H5789" s="77">
        <v>0</v>
      </c>
      <c r="J5789" s="77">
        <f t="shared" si="235"/>
        <v>0.75</v>
      </c>
      <c r="K5789" s="103">
        <v>1.6</v>
      </c>
      <c r="L5789" s="104">
        <v>0.35</v>
      </c>
      <c r="M5789" s="105">
        <v>0</v>
      </c>
      <c r="N5789" s="76">
        <f t="shared" si="236"/>
        <v>1.6000000000000227</v>
      </c>
    </row>
    <row r="5790" spans="1:14" x14ac:dyDescent="0.25">
      <c r="A5790" s="100">
        <v>4744</v>
      </c>
      <c r="B5790" s="107">
        <v>38347</v>
      </c>
      <c r="C5790" s="121">
        <v>424.49</v>
      </c>
      <c r="D5790" s="122">
        <v>446.23</v>
      </c>
      <c r="E5790" s="122">
        <v>61.8</v>
      </c>
      <c r="F5790" s="77">
        <v>0.82</v>
      </c>
      <c r="G5790" s="77">
        <v>0</v>
      </c>
      <c r="H5790" s="77">
        <v>0</v>
      </c>
      <c r="J5790" s="77">
        <f t="shared" si="235"/>
        <v>0.82</v>
      </c>
      <c r="K5790" s="103">
        <v>1.67</v>
      </c>
      <c r="L5790" s="104">
        <v>0.41</v>
      </c>
      <c r="M5790" s="105">
        <v>0</v>
      </c>
      <c r="N5790" s="76">
        <f t="shared" si="236"/>
        <v>1.6699999999999657</v>
      </c>
    </row>
    <row r="5791" spans="1:14" x14ac:dyDescent="0.25">
      <c r="A5791" s="100">
        <v>4745</v>
      </c>
      <c r="B5791" s="107">
        <v>38348</v>
      </c>
      <c r="C5791" s="121">
        <v>424.54</v>
      </c>
      <c r="D5791" s="122">
        <v>447.08</v>
      </c>
      <c r="E5791" s="122">
        <v>61.92</v>
      </c>
      <c r="F5791" s="77">
        <v>0.82</v>
      </c>
      <c r="G5791" s="77">
        <v>0</v>
      </c>
      <c r="H5791" s="77">
        <v>0</v>
      </c>
      <c r="J5791" s="77">
        <f t="shared" si="235"/>
        <v>0.82</v>
      </c>
      <c r="K5791" s="103">
        <v>2.1800000000000002</v>
      </c>
      <c r="L5791" s="104">
        <v>0.41</v>
      </c>
      <c r="M5791" s="105">
        <v>16.7</v>
      </c>
      <c r="N5791" s="76">
        <f t="shared" si="236"/>
        <v>2.1800000000000135</v>
      </c>
    </row>
    <row r="5792" spans="1:14" x14ac:dyDescent="0.25">
      <c r="A5792" s="100">
        <v>4746</v>
      </c>
      <c r="B5792" s="107">
        <v>38349</v>
      </c>
      <c r="C5792" s="121">
        <v>424.62</v>
      </c>
      <c r="D5792" s="122">
        <v>448.44</v>
      </c>
      <c r="E5792" s="122">
        <v>62.17</v>
      </c>
      <c r="F5792" s="77">
        <v>1.54</v>
      </c>
      <c r="G5792" s="77">
        <v>0</v>
      </c>
      <c r="H5792" s="77">
        <v>0</v>
      </c>
      <c r="J5792" s="77">
        <f t="shared" si="235"/>
        <v>1.54</v>
      </c>
      <c r="K5792" s="103">
        <v>20.7</v>
      </c>
      <c r="L5792" s="104">
        <v>0.75</v>
      </c>
      <c r="M5792" s="105">
        <v>101.3</v>
      </c>
      <c r="N5792" s="76">
        <f t="shared" si="236"/>
        <v>20.700000000000024</v>
      </c>
    </row>
    <row r="5793" spans="1:14" x14ac:dyDescent="0.25">
      <c r="A5793" s="100">
        <v>4747</v>
      </c>
      <c r="B5793" s="107">
        <v>38350</v>
      </c>
      <c r="C5793" s="121">
        <v>425.73</v>
      </c>
      <c r="D5793" s="122">
        <v>467.6</v>
      </c>
      <c r="E5793" s="122">
        <v>64.760000000000005</v>
      </c>
      <c r="F5793" s="77">
        <v>1.68</v>
      </c>
      <c r="G5793" s="77">
        <v>0</v>
      </c>
      <c r="H5793" s="77">
        <v>0</v>
      </c>
      <c r="J5793" s="77">
        <f t="shared" si="235"/>
        <v>1.68</v>
      </c>
      <c r="K5793" s="103">
        <v>5.86</v>
      </c>
      <c r="L5793" s="104">
        <v>0.8</v>
      </c>
      <c r="M5793" s="105">
        <v>0.3</v>
      </c>
      <c r="N5793" s="76">
        <f t="shared" si="236"/>
        <v>5.8599999999999497</v>
      </c>
    </row>
    <row r="5794" spans="1:14" x14ac:dyDescent="0.25">
      <c r="A5794" s="100">
        <v>4748</v>
      </c>
      <c r="B5794" s="107">
        <v>38351</v>
      </c>
      <c r="C5794" s="121">
        <v>425.97</v>
      </c>
      <c r="D5794" s="122">
        <v>471.78</v>
      </c>
      <c r="E5794" s="122">
        <v>65.34</v>
      </c>
      <c r="F5794" s="77">
        <v>2</v>
      </c>
      <c r="G5794" s="77">
        <v>0</v>
      </c>
      <c r="H5794" s="77">
        <v>0</v>
      </c>
      <c r="J5794" s="77">
        <f t="shared" si="235"/>
        <v>2</v>
      </c>
      <c r="K5794" s="103">
        <v>3.72</v>
      </c>
      <c r="L5794" s="104">
        <v>1</v>
      </c>
      <c r="M5794" s="105">
        <v>0.2</v>
      </c>
      <c r="N5794" s="76">
        <f t="shared" si="236"/>
        <v>3.410000000000025</v>
      </c>
    </row>
    <row r="5795" spans="1:14" x14ac:dyDescent="0.25">
      <c r="A5795" s="100">
        <v>4749</v>
      </c>
      <c r="B5795" s="107">
        <v>38352</v>
      </c>
      <c r="C5795" s="121">
        <v>426.05</v>
      </c>
      <c r="D5795" s="122">
        <v>473.19</v>
      </c>
      <c r="E5795" s="122">
        <v>65.540000000000006</v>
      </c>
      <c r="F5795" s="77">
        <v>2</v>
      </c>
      <c r="G5795" s="77">
        <v>0</v>
      </c>
      <c r="H5795" s="77">
        <v>0</v>
      </c>
      <c r="J5795" s="77">
        <f t="shared" si="235"/>
        <v>2</v>
      </c>
      <c r="K5795" s="103">
        <v>3.78</v>
      </c>
      <c r="L5795" s="104">
        <v>1</v>
      </c>
      <c r="M5795" s="105">
        <v>12.1</v>
      </c>
      <c r="N5795" s="76">
        <f t="shared" si="236"/>
        <v>-471.19</v>
      </c>
    </row>
    <row r="5796" spans="1:14" x14ac:dyDescent="0.25">
      <c r="B5796" s="99" t="s">
        <v>73</v>
      </c>
      <c r="C5796" s="124"/>
      <c r="D5796" s="125"/>
      <c r="E5796" s="125"/>
      <c r="F5796" s="117">
        <f>SUM(F5430:F5795)</f>
        <v>667.4490000000003</v>
      </c>
      <c r="G5796" s="117">
        <f t="shared" ref="G5796:M5796" si="238">SUM(G5430:G5795)</f>
        <v>0</v>
      </c>
      <c r="H5796" s="117">
        <f t="shared" si="238"/>
        <v>0</v>
      </c>
      <c r="I5796" s="117"/>
      <c r="J5796" s="117">
        <f t="shared" si="238"/>
        <v>667.4490000000003</v>
      </c>
      <c r="K5796" s="118">
        <f t="shared" si="238"/>
        <v>927.96299999999985</v>
      </c>
      <c r="L5796" s="119">
        <f t="shared" si="238"/>
        <v>345.0280000000003</v>
      </c>
      <c r="M5796" s="120">
        <f t="shared" si="238"/>
        <v>1295.1199999999994</v>
      </c>
      <c r="N5796" s="76">
        <f t="shared" si="236"/>
        <v>1142.4190000000003</v>
      </c>
    </row>
    <row r="5797" spans="1:14" x14ac:dyDescent="0.25">
      <c r="A5797" s="100">
        <v>4750</v>
      </c>
      <c r="B5797" s="99">
        <v>38353</v>
      </c>
      <c r="C5797" s="100">
        <v>426.15</v>
      </c>
      <c r="D5797" s="122">
        <v>474.97</v>
      </c>
      <c r="E5797" s="122">
        <f t="shared" ref="E5797:E5857" si="239">D5797*100/722</f>
        <v>65.785318559556785</v>
      </c>
      <c r="F5797" s="77">
        <v>1.79</v>
      </c>
      <c r="G5797" s="77">
        <v>0</v>
      </c>
      <c r="H5797" s="77">
        <v>0</v>
      </c>
      <c r="J5797" s="77">
        <f t="shared" ref="J5797:J5860" si="240">SUM(F5797:H5797)</f>
        <v>1.79</v>
      </c>
      <c r="K5797" s="103">
        <v>3.57</v>
      </c>
      <c r="L5797" s="104">
        <v>0.89</v>
      </c>
      <c r="M5797" s="105">
        <v>0</v>
      </c>
      <c r="N5797" s="76">
        <f t="shared" si="236"/>
        <v>3.5699999999999728</v>
      </c>
    </row>
    <row r="5798" spans="1:14" x14ac:dyDescent="0.25">
      <c r="A5798" s="100">
        <v>4751</v>
      </c>
      <c r="B5798" s="107">
        <v>38354</v>
      </c>
      <c r="C5798" s="100">
        <v>426.25</v>
      </c>
      <c r="D5798" s="122">
        <v>476.75</v>
      </c>
      <c r="E5798" s="122">
        <f t="shared" si="239"/>
        <v>66.031855955678665</v>
      </c>
      <c r="F5798" s="77">
        <v>1.86</v>
      </c>
      <c r="G5798" s="77">
        <v>0</v>
      </c>
      <c r="H5798" s="77">
        <v>0</v>
      </c>
      <c r="J5798" s="77">
        <f t="shared" si="240"/>
        <v>1.86</v>
      </c>
      <c r="K5798" s="103">
        <v>2.58</v>
      </c>
      <c r="L5798" s="104">
        <v>0.93</v>
      </c>
      <c r="M5798" s="105">
        <v>0</v>
      </c>
      <c r="N5798" s="76">
        <f t="shared" si="236"/>
        <v>2.5699999999999799</v>
      </c>
    </row>
    <row r="5799" spans="1:14" x14ac:dyDescent="0.25">
      <c r="A5799" s="100">
        <v>4752</v>
      </c>
      <c r="B5799" s="107">
        <v>38355</v>
      </c>
      <c r="C5799" s="121">
        <v>426.29</v>
      </c>
      <c r="D5799" s="122">
        <v>477.46</v>
      </c>
      <c r="E5799" s="122">
        <f t="shared" si="239"/>
        <v>66.13019390581718</v>
      </c>
      <c r="F5799" s="77">
        <v>3.09</v>
      </c>
      <c r="G5799" s="77">
        <v>0</v>
      </c>
      <c r="H5799" s="77">
        <v>0</v>
      </c>
      <c r="J5799" s="77">
        <f t="shared" si="240"/>
        <v>3.09</v>
      </c>
      <c r="K5799" s="103">
        <v>1.67</v>
      </c>
      <c r="L5799" s="104">
        <v>1.54</v>
      </c>
      <c r="M5799" s="105">
        <v>0</v>
      </c>
      <c r="N5799" s="76">
        <f t="shared" si="236"/>
        <v>1.6700000000000408</v>
      </c>
    </row>
    <row r="5800" spans="1:14" x14ac:dyDescent="0.25">
      <c r="A5800" s="100">
        <v>4753</v>
      </c>
      <c r="B5800" s="107">
        <v>38356</v>
      </c>
      <c r="C5800" s="100">
        <v>426.21</v>
      </c>
      <c r="D5800" s="128">
        <v>476.04</v>
      </c>
      <c r="E5800" s="122">
        <f t="shared" si="239"/>
        <v>65.933518005540165</v>
      </c>
      <c r="F5800" s="77">
        <v>3.07</v>
      </c>
      <c r="G5800" s="77">
        <v>0</v>
      </c>
      <c r="H5800" s="77">
        <v>0</v>
      </c>
      <c r="J5800" s="77">
        <f t="shared" si="240"/>
        <v>3.07</v>
      </c>
      <c r="K5800" s="103">
        <v>1.47</v>
      </c>
      <c r="L5800" s="104">
        <v>1.5</v>
      </c>
      <c r="M5800" s="105">
        <v>0</v>
      </c>
      <c r="N5800" s="76">
        <f t="shared" si="236"/>
        <v>1.4699999999999771</v>
      </c>
    </row>
    <row r="5801" spans="1:14" x14ac:dyDescent="0.25">
      <c r="A5801" s="100">
        <v>4754</v>
      </c>
      <c r="B5801" s="107">
        <v>38357</v>
      </c>
      <c r="C5801" s="100">
        <v>426.12</v>
      </c>
      <c r="D5801" s="128">
        <v>474.44</v>
      </c>
      <c r="E5801" s="122">
        <f t="shared" si="239"/>
        <v>65.711911357340725</v>
      </c>
      <c r="F5801" s="77">
        <v>3.04</v>
      </c>
      <c r="G5801" s="77">
        <v>0</v>
      </c>
      <c r="H5801" s="77">
        <v>0</v>
      </c>
      <c r="J5801" s="77">
        <f t="shared" si="240"/>
        <v>3.04</v>
      </c>
      <c r="K5801" s="103">
        <v>1.75</v>
      </c>
      <c r="L5801" s="104">
        <v>1.47</v>
      </c>
      <c r="M5801" s="105">
        <v>0</v>
      </c>
      <c r="N5801" s="76">
        <f t="shared" si="236"/>
        <v>1.7499999999999796</v>
      </c>
    </row>
    <row r="5802" spans="1:14" x14ac:dyDescent="0.25">
      <c r="A5802" s="100">
        <v>4755</v>
      </c>
      <c r="B5802" s="107">
        <v>38358</v>
      </c>
      <c r="C5802" s="100">
        <v>426.05</v>
      </c>
      <c r="D5802" s="122">
        <v>473.15</v>
      </c>
      <c r="E5802" s="122">
        <f t="shared" si="239"/>
        <v>65.53324099722991</v>
      </c>
      <c r="F5802" s="77">
        <v>3.55</v>
      </c>
      <c r="G5802" s="77">
        <v>0</v>
      </c>
      <c r="H5802" s="77">
        <v>0</v>
      </c>
      <c r="J5802" s="77">
        <f t="shared" si="240"/>
        <v>3.55</v>
      </c>
      <c r="K5802" s="103">
        <v>2.4900000000000002</v>
      </c>
      <c r="L5802" s="104">
        <v>1.75</v>
      </c>
      <c r="M5802" s="105">
        <v>0</v>
      </c>
      <c r="N5802" s="76">
        <f t="shared" si="236"/>
        <v>2.530000000000018</v>
      </c>
    </row>
    <row r="5803" spans="1:14" x14ac:dyDescent="0.25">
      <c r="A5803" s="100">
        <v>4756</v>
      </c>
      <c r="B5803" s="107">
        <v>38359</v>
      </c>
      <c r="C5803" s="100">
        <v>425.99</v>
      </c>
      <c r="D5803" s="122">
        <v>472.13</v>
      </c>
      <c r="E5803" s="122">
        <f t="shared" si="239"/>
        <v>65.39196675900277</v>
      </c>
      <c r="F5803" s="77">
        <v>3.55</v>
      </c>
      <c r="G5803" s="77">
        <v>0</v>
      </c>
      <c r="H5803" s="77">
        <v>0</v>
      </c>
      <c r="J5803" s="77">
        <f t="shared" si="240"/>
        <v>3.55</v>
      </c>
      <c r="K5803" s="103">
        <v>0.49</v>
      </c>
      <c r="L5803" s="104">
        <v>1.55</v>
      </c>
      <c r="M5803" s="105">
        <v>0</v>
      </c>
      <c r="N5803" s="76">
        <f t="shared" si="236"/>
        <v>-0.50000000000001155</v>
      </c>
    </row>
    <row r="5804" spans="1:14" x14ac:dyDescent="0.25">
      <c r="A5804" s="100">
        <v>4757</v>
      </c>
      <c r="B5804" s="107">
        <v>38360</v>
      </c>
      <c r="C5804" s="100">
        <v>425.76</v>
      </c>
      <c r="D5804" s="122">
        <v>468.08</v>
      </c>
      <c r="E5804" s="122">
        <f t="shared" si="239"/>
        <v>64.831024930747915</v>
      </c>
      <c r="F5804" s="77">
        <v>3.61</v>
      </c>
      <c r="G5804" s="77">
        <v>0</v>
      </c>
      <c r="H5804" s="77">
        <v>0</v>
      </c>
      <c r="J5804" s="77">
        <f t="shared" si="240"/>
        <v>3.61</v>
      </c>
      <c r="K5804" s="103">
        <v>1.51</v>
      </c>
      <c r="L5804" s="104">
        <v>1.78</v>
      </c>
      <c r="M5804" s="105">
        <v>0</v>
      </c>
      <c r="N5804" s="76">
        <f t="shared" si="236"/>
        <v>1.4299999999999931</v>
      </c>
    </row>
    <row r="5805" spans="1:14" x14ac:dyDescent="0.25">
      <c r="A5805" s="100">
        <v>4758</v>
      </c>
      <c r="B5805" s="107">
        <v>38361</v>
      </c>
      <c r="C5805" s="100">
        <v>425.64</v>
      </c>
      <c r="D5805" s="122">
        <v>465.9</v>
      </c>
      <c r="E5805" s="122">
        <f t="shared" si="239"/>
        <v>64.529085872576175</v>
      </c>
      <c r="F5805" s="77">
        <v>2.0299999999999998</v>
      </c>
      <c r="G5805" s="77">
        <v>0</v>
      </c>
      <c r="H5805" s="77">
        <v>0</v>
      </c>
      <c r="J5805" s="77">
        <f t="shared" si="240"/>
        <v>2.0299999999999998</v>
      </c>
      <c r="K5805" s="103">
        <v>0.56999999999999995</v>
      </c>
      <c r="L5805" s="104">
        <v>1.43</v>
      </c>
      <c r="M5805" s="105">
        <v>0</v>
      </c>
      <c r="N5805" s="76">
        <f t="shared" si="236"/>
        <v>1.2500000000000271</v>
      </c>
    </row>
    <row r="5806" spans="1:14" x14ac:dyDescent="0.25">
      <c r="A5806" s="100">
        <v>4759</v>
      </c>
      <c r="B5806" s="107">
        <v>38362</v>
      </c>
      <c r="C5806" s="100">
        <v>425.59</v>
      </c>
      <c r="D5806" s="122">
        <v>465.12</v>
      </c>
      <c r="E5806" s="122">
        <f t="shared" si="239"/>
        <v>64.421052631578945</v>
      </c>
      <c r="F5806" s="77">
        <v>2.0680000000000001</v>
      </c>
      <c r="G5806" s="77">
        <v>0</v>
      </c>
      <c r="H5806" s="77">
        <v>0</v>
      </c>
      <c r="J5806" s="77">
        <f t="shared" si="240"/>
        <v>2.0680000000000001</v>
      </c>
      <c r="K5806" s="103">
        <v>0.1</v>
      </c>
      <c r="L5806" s="104">
        <v>1.48</v>
      </c>
      <c r="M5806" s="105">
        <v>0</v>
      </c>
      <c r="N5806" s="76">
        <f t="shared" si="236"/>
        <v>1.3479999999999728</v>
      </c>
    </row>
    <row r="5807" spans="1:14" x14ac:dyDescent="0.25">
      <c r="A5807" s="100">
        <v>4760</v>
      </c>
      <c r="B5807" s="107">
        <v>38363</v>
      </c>
      <c r="C5807" s="100">
        <v>425.55</v>
      </c>
      <c r="D5807" s="128">
        <v>464.4</v>
      </c>
      <c r="E5807" s="122">
        <f t="shared" si="239"/>
        <v>64.3213296398892</v>
      </c>
      <c r="F5807" s="77">
        <v>1.98</v>
      </c>
      <c r="G5807" s="77">
        <v>0</v>
      </c>
      <c r="H5807" s="77">
        <v>0</v>
      </c>
      <c r="J5807" s="77">
        <f t="shared" si="240"/>
        <v>1.98</v>
      </c>
      <c r="K5807" s="103">
        <v>0.4</v>
      </c>
      <c r="L5807" s="104">
        <v>0.95</v>
      </c>
      <c r="M5807" s="105">
        <v>0</v>
      </c>
      <c r="N5807" s="76">
        <f t="shared" si="236"/>
        <v>-9.9999999999984102E-2</v>
      </c>
    </row>
    <row r="5808" spans="1:14" x14ac:dyDescent="0.25">
      <c r="A5808" s="100">
        <v>4761</v>
      </c>
      <c r="B5808" s="107">
        <v>38364</v>
      </c>
      <c r="C5808" s="100">
        <v>425.46</v>
      </c>
      <c r="D5808" s="122">
        <v>462.32</v>
      </c>
      <c r="E5808" s="122">
        <f t="shared" si="239"/>
        <v>64.03324099722991</v>
      </c>
      <c r="F5808" s="77">
        <v>2.66</v>
      </c>
      <c r="G5808" s="77">
        <v>0</v>
      </c>
      <c r="H5808" s="77">
        <v>0</v>
      </c>
      <c r="J5808" s="77">
        <f t="shared" si="240"/>
        <v>2.66</v>
      </c>
      <c r="K5808" s="103">
        <v>0.75</v>
      </c>
      <c r="L5808" s="104">
        <v>1.31</v>
      </c>
      <c r="M5808" s="105">
        <v>0</v>
      </c>
      <c r="N5808" s="76">
        <f t="shared" si="236"/>
        <v>1.3300000000000161</v>
      </c>
    </row>
    <row r="5809" spans="1:14" x14ac:dyDescent="0.25">
      <c r="A5809" s="100">
        <v>4762</v>
      </c>
      <c r="B5809" s="107">
        <v>38365</v>
      </c>
      <c r="C5809" s="100">
        <v>425.35</v>
      </c>
      <c r="D5809" s="128">
        <v>460.99</v>
      </c>
      <c r="E5809" s="122">
        <f t="shared" si="239"/>
        <v>63.84903047091413</v>
      </c>
      <c r="F5809" s="77">
        <v>2.04</v>
      </c>
      <c r="G5809" s="77">
        <v>0</v>
      </c>
      <c r="H5809" s="77">
        <v>0</v>
      </c>
      <c r="J5809" s="77">
        <f t="shared" si="240"/>
        <v>2.04</v>
      </c>
      <c r="K5809" s="103">
        <v>0.05</v>
      </c>
      <c r="L5809" s="104">
        <v>1.28</v>
      </c>
      <c r="M5809" s="105">
        <v>0</v>
      </c>
      <c r="N5809" s="76">
        <f t="shared" si="236"/>
        <v>-5.0000000000031797E-2</v>
      </c>
    </row>
    <row r="5810" spans="1:14" x14ac:dyDescent="0.25">
      <c r="A5810" s="100">
        <v>4763</v>
      </c>
      <c r="B5810" s="107">
        <v>38366</v>
      </c>
      <c r="C5810" s="121">
        <v>425.23</v>
      </c>
      <c r="D5810" s="128">
        <v>458.9</v>
      </c>
      <c r="E5810" s="122">
        <f t="shared" si="239"/>
        <v>63.559556786703602</v>
      </c>
      <c r="F5810" s="77">
        <v>2.66</v>
      </c>
      <c r="G5810" s="77">
        <v>0</v>
      </c>
      <c r="H5810" s="77">
        <v>0</v>
      </c>
      <c r="J5810" s="77">
        <f t="shared" si="240"/>
        <v>2.66</v>
      </c>
      <c r="K5810" s="103">
        <v>1.0900000000000001</v>
      </c>
      <c r="L5810" s="104">
        <v>1.3</v>
      </c>
      <c r="M5810" s="105">
        <v>0</v>
      </c>
      <c r="N5810" s="76">
        <f t="shared" si="236"/>
        <v>1.0999999999999979</v>
      </c>
    </row>
    <row r="5811" spans="1:14" x14ac:dyDescent="0.25">
      <c r="A5811" s="100">
        <v>4764</v>
      </c>
      <c r="B5811" s="107">
        <v>38367</v>
      </c>
      <c r="C5811" s="121">
        <v>425.14</v>
      </c>
      <c r="D5811" s="128">
        <v>457.34</v>
      </c>
      <c r="E5811" s="122">
        <f t="shared" si="239"/>
        <v>63.343490304709142</v>
      </c>
      <c r="F5811" s="77">
        <v>2.11</v>
      </c>
      <c r="G5811" s="77">
        <v>0</v>
      </c>
      <c r="H5811" s="77">
        <v>0</v>
      </c>
      <c r="J5811" s="77">
        <f t="shared" si="240"/>
        <v>2.11</v>
      </c>
      <c r="K5811" s="103">
        <v>0.02</v>
      </c>
      <c r="L5811" s="104">
        <v>1.03</v>
      </c>
      <c r="M5811" s="105">
        <v>0</v>
      </c>
      <c r="N5811" s="76">
        <f t="shared" si="236"/>
        <v>2.0000000000024887E-2</v>
      </c>
    </row>
    <row r="5812" spans="1:14" x14ac:dyDescent="0.25">
      <c r="A5812" s="100">
        <v>4765</v>
      </c>
      <c r="B5812" s="107">
        <v>38368</v>
      </c>
      <c r="C5812" s="121">
        <v>425.02</v>
      </c>
      <c r="D5812" s="128">
        <v>455.25</v>
      </c>
      <c r="E5812" s="122">
        <f t="shared" si="239"/>
        <v>63.054016620498615</v>
      </c>
      <c r="F5812" s="77">
        <v>1.65</v>
      </c>
      <c r="G5812" s="77">
        <v>0</v>
      </c>
      <c r="H5812" s="77">
        <v>0</v>
      </c>
      <c r="J5812" s="77">
        <f t="shared" si="240"/>
        <v>1.65</v>
      </c>
      <c r="K5812" s="103">
        <v>0.79</v>
      </c>
      <c r="L5812" s="104">
        <v>0.8</v>
      </c>
      <c r="M5812" s="105">
        <v>0</v>
      </c>
      <c r="N5812" s="76">
        <f t="shared" si="236"/>
        <v>0.78999999999998627</v>
      </c>
    </row>
    <row r="5813" spans="1:14" x14ac:dyDescent="0.25">
      <c r="A5813" s="100">
        <v>4766</v>
      </c>
      <c r="B5813" s="107">
        <v>38369</v>
      </c>
      <c r="C5813" s="121">
        <v>424.97</v>
      </c>
      <c r="D5813" s="128">
        <v>454.39</v>
      </c>
      <c r="E5813" s="122">
        <f t="shared" si="239"/>
        <v>62.93490304709141</v>
      </c>
      <c r="F5813" s="77">
        <v>2.88</v>
      </c>
      <c r="G5813" s="77">
        <v>0</v>
      </c>
      <c r="H5813" s="77">
        <v>0</v>
      </c>
      <c r="J5813" s="77">
        <f t="shared" si="240"/>
        <v>2.88</v>
      </c>
      <c r="K5813" s="103">
        <v>0.61</v>
      </c>
      <c r="L5813" s="104">
        <v>1.39</v>
      </c>
      <c r="M5813" s="105">
        <v>3.8</v>
      </c>
      <c r="N5813" s="76">
        <f t="shared" si="236"/>
        <v>0.61000000000001808</v>
      </c>
    </row>
    <row r="5814" spans="1:14" x14ac:dyDescent="0.25">
      <c r="A5814" s="100">
        <v>4767</v>
      </c>
      <c r="B5814" s="107">
        <v>38370</v>
      </c>
      <c r="C5814" s="121">
        <v>424.84</v>
      </c>
      <c r="D5814" s="128">
        <v>452.12</v>
      </c>
      <c r="E5814" s="122">
        <f t="shared" si="239"/>
        <v>62.62049861495845</v>
      </c>
      <c r="F5814" s="77">
        <v>3.02</v>
      </c>
      <c r="G5814" s="77">
        <v>0</v>
      </c>
      <c r="H5814" s="77">
        <v>0</v>
      </c>
      <c r="J5814" s="77">
        <f t="shared" si="240"/>
        <v>3.02</v>
      </c>
      <c r="K5814" s="103">
        <v>1.79</v>
      </c>
      <c r="L5814" s="104">
        <v>1.49</v>
      </c>
      <c r="M5814" s="105">
        <v>9.5</v>
      </c>
      <c r="N5814" s="76">
        <f t="shared" si="236"/>
        <v>1.7899999999999818</v>
      </c>
    </row>
    <row r="5815" spans="1:14" x14ac:dyDescent="0.25">
      <c r="A5815" s="100">
        <v>4768</v>
      </c>
      <c r="B5815" s="107">
        <v>38371</v>
      </c>
      <c r="C5815" s="121">
        <v>424.77</v>
      </c>
      <c r="D5815" s="128">
        <v>450.89</v>
      </c>
      <c r="E5815" s="122">
        <f t="shared" si="239"/>
        <v>62.450138504155127</v>
      </c>
      <c r="F5815" s="77">
        <v>3.43</v>
      </c>
      <c r="G5815" s="77">
        <v>0</v>
      </c>
      <c r="H5815" s="77">
        <v>0</v>
      </c>
      <c r="J5815" s="77">
        <f t="shared" si="240"/>
        <v>3.43</v>
      </c>
      <c r="K5815" s="103">
        <v>1.22</v>
      </c>
      <c r="L5815" s="104">
        <v>1.67</v>
      </c>
      <c r="M5815" s="105">
        <v>11</v>
      </c>
      <c r="N5815" s="76">
        <f t="shared" si="236"/>
        <v>1.2200000000000206</v>
      </c>
    </row>
    <row r="5816" spans="1:14" x14ac:dyDescent="0.25">
      <c r="A5816" s="100">
        <v>4769</v>
      </c>
      <c r="B5816" s="107">
        <v>38372</v>
      </c>
      <c r="C5816" s="121">
        <v>424.64</v>
      </c>
      <c r="D5816" s="128">
        <v>448.68</v>
      </c>
      <c r="E5816" s="122">
        <f t="shared" si="239"/>
        <v>62.144044321329638</v>
      </c>
      <c r="F5816" s="77">
        <v>3.4</v>
      </c>
      <c r="G5816" s="77">
        <v>0</v>
      </c>
      <c r="H5816" s="77">
        <v>0</v>
      </c>
      <c r="J5816" s="77">
        <f t="shared" si="240"/>
        <v>3.4</v>
      </c>
      <c r="K5816" s="103">
        <v>4.62</v>
      </c>
      <c r="L5816" s="104">
        <v>1.06</v>
      </c>
      <c r="M5816" s="105">
        <v>20.5</v>
      </c>
      <c r="N5816" s="76">
        <f t="shared" si="236"/>
        <v>4.599999999999989</v>
      </c>
    </row>
    <row r="5817" spans="1:14" x14ac:dyDescent="0.25">
      <c r="A5817" s="100">
        <v>4770</v>
      </c>
      <c r="B5817" s="107">
        <v>38373</v>
      </c>
      <c r="C5817" s="121">
        <v>424.81</v>
      </c>
      <c r="D5817" s="128">
        <v>449.88</v>
      </c>
      <c r="E5817" s="122">
        <f t="shared" si="239"/>
        <v>62.310249307479225</v>
      </c>
      <c r="F5817" s="77">
        <v>1.7</v>
      </c>
      <c r="G5817" s="77">
        <v>0</v>
      </c>
      <c r="H5817" s="77">
        <v>0</v>
      </c>
      <c r="J5817" s="77">
        <f t="shared" si="240"/>
        <v>1.7</v>
      </c>
      <c r="K5817" s="103">
        <v>4.67</v>
      </c>
      <c r="L5817" s="104">
        <v>0.78</v>
      </c>
      <c r="M5817" s="105">
        <v>1.5</v>
      </c>
      <c r="N5817" s="76">
        <f t="shared" si="236"/>
        <v>4.6599999999999797</v>
      </c>
    </row>
    <row r="5818" spans="1:14" x14ac:dyDescent="0.25">
      <c r="A5818" s="100">
        <v>4771</v>
      </c>
      <c r="B5818" s="107">
        <v>38374</v>
      </c>
      <c r="C5818" s="121">
        <v>424.88</v>
      </c>
      <c r="D5818" s="128">
        <v>452.84</v>
      </c>
      <c r="E5818" s="122">
        <f t="shared" si="239"/>
        <v>62.720221606648202</v>
      </c>
      <c r="F5818" s="77">
        <v>1.6</v>
      </c>
      <c r="G5818" s="77">
        <v>0</v>
      </c>
      <c r="H5818" s="77">
        <v>0</v>
      </c>
      <c r="J5818" s="77">
        <f t="shared" si="240"/>
        <v>1.6</v>
      </c>
      <c r="K5818" s="103">
        <v>4</v>
      </c>
      <c r="L5818" s="104">
        <v>0.63</v>
      </c>
      <c r="M5818" s="105">
        <v>13.9</v>
      </c>
      <c r="N5818" s="76">
        <f t="shared" si="236"/>
        <v>4.0000000000000338</v>
      </c>
    </row>
    <row r="5819" spans="1:14" x14ac:dyDescent="0.25">
      <c r="A5819" s="100">
        <v>4772</v>
      </c>
      <c r="B5819" s="107">
        <v>38375</v>
      </c>
      <c r="C5819" s="121">
        <v>425.02</v>
      </c>
      <c r="D5819" s="122">
        <v>455.24</v>
      </c>
      <c r="E5819" s="122">
        <f t="shared" si="239"/>
        <v>63.05263157894737</v>
      </c>
      <c r="F5819" s="77">
        <v>1.6</v>
      </c>
      <c r="G5819" s="77">
        <v>0</v>
      </c>
      <c r="H5819" s="77">
        <v>0</v>
      </c>
      <c r="J5819" s="77">
        <f t="shared" si="240"/>
        <v>1.6</v>
      </c>
      <c r="K5819" s="103">
        <v>6.51</v>
      </c>
      <c r="L5819" s="104">
        <v>0.63</v>
      </c>
      <c r="M5819" s="105">
        <v>11.3</v>
      </c>
      <c r="N5819" s="76">
        <f t="shared" si="236"/>
        <v>6.8599999999999905</v>
      </c>
    </row>
    <row r="5820" spans="1:14" x14ac:dyDescent="0.25">
      <c r="A5820" s="100">
        <v>4773</v>
      </c>
      <c r="B5820" s="107">
        <v>38376</v>
      </c>
      <c r="C5820" s="121">
        <v>425.31</v>
      </c>
      <c r="D5820" s="128">
        <v>460.5</v>
      </c>
      <c r="E5820" s="122">
        <f t="shared" si="239"/>
        <v>63.78116343490305</v>
      </c>
      <c r="F5820" s="77">
        <v>1.37</v>
      </c>
      <c r="G5820" s="77">
        <v>0</v>
      </c>
      <c r="H5820" s="77">
        <v>0</v>
      </c>
      <c r="J5820" s="77">
        <f t="shared" si="240"/>
        <v>1.37</v>
      </c>
      <c r="K5820" s="103">
        <v>2.84</v>
      </c>
      <c r="L5820" s="104">
        <v>0.73</v>
      </c>
      <c r="M5820" s="105">
        <v>10.1</v>
      </c>
      <c r="N5820" s="76">
        <f t="shared" si="236"/>
        <v>2.4900000000000047</v>
      </c>
    </row>
    <row r="5821" spans="1:14" x14ac:dyDescent="0.25">
      <c r="A5821" s="100">
        <v>4774</v>
      </c>
      <c r="B5821" s="107">
        <v>38377</v>
      </c>
      <c r="C5821" s="121">
        <v>425.39</v>
      </c>
      <c r="D5821" s="128">
        <v>461.62</v>
      </c>
      <c r="E5821" s="122">
        <f t="shared" si="239"/>
        <v>63.936288088642662</v>
      </c>
      <c r="F5821" s="77">
        <v>1.62</v>
      </c>
      <c r="G5821" s="77">
        <v>0</v>
      </c>
      <c r="H5821" s="77">
        <v>0</v>
      </c>
      <c r="J5821" s="77">
        <f t="shared" si="240"/>
        <v>1.62</v>
      </c>
      <c r="K5821" s="103">
        <v>1.97</v>
      </c>
      <c r="L5821" s="104">
        <v>0.78</v>
      </c>
      <c r="M5821" s="105">
        <v>0</v>
      </c>
      <c r="N5821" s="76">
        <f t="shared" si="236"/>
        <v>2.0299999999999683</v>
      </c>
    </row>
    <row r="5822" spans="1:14" x14ac:dyDescent="0.25">
      <c r="A5822" s="100">
        <v>4775</v>
      </c>
      <c r="B5822" s="107">
        <v>38378</v>
      </c>
      <c r="C5822" s="121">
        <v>425.41</v>
      </c>
      <c r="D5822" s="128">
        <v>462.03</v>
      </c>
      <c r="E5822" s="122">
        <f t="shared" si="239"/>
        <v>63.993074792243767</v>
      </c>
      <c r="F5822" s="77">
        <v>1.02</v>
      </c>
      <c r="G5822" s="77">
        <v>0</v>
      </c>
      <c r="H5822" s="77">
        <v>0</v>
      </c>
      <c r="J5822" s="77">
        <f t="shared" si="240"/>
        <v>1.02</v>
      </c>
      <c r="K5822" s="103">
        <v>1.53</v>
      </c>
      <c r="L5822" s="104">
        <v>0.52</v>
      </c>
      <c r="M5822" s="105">
        <v>0</v>
      </c>
      <c r="N5822" s="76">
        <f t="shared" si="236"/>
        <v>1.4700000000000455</v>
      </c>
    </row>
    <row r="5823" spans="1:14" x14ac:dyDescent="0.25">
      <c r="A5823" s="100">
        <v>4776</v>
      </c>
      <c r="B5823" s="107">
        <v>38379</v>
      </c>
      <c r="C5823" s="121">
        <v>425.48</v>
      </c>
      <c r="D5823" s="122">
        <v>462.48</v>
      </c>
      <c r="E5823" s="122">
        <f t="shared" si="239"/>
        <v>64.05540166204986</v>
      </c>
      <c r="F5823" s="77">
        <v>2</v>
      </c>
      <c r="G5823" s="77">
        <v>0</v>
      </c>
      <c r="H5823" s="77">
        <v>0</v>
      </c>
      <c r="J5823" s="77">
        <f t="shared" si="240"/>
        <v>2</v>
      </c>
      <c r="K5823" s="103">
        <v>1.65</v>
      </c>
      <c r="L5823" s="104">
        <v>0.86</v>
      </c>
      <c r="M5823" s="105">
        <v>0</v>
      </c>
      <c r="N5823" s="76">
        <f t="shared" si="236"/>
        <v>1.7299999999999613</v>
      </c>
    </row>
    <row r="5824" spans="1:14" x14ac:dyDescent="0.25">
      <c r="A5824" s="100">
        <v>4777</v>
      </c>
      <c r="B5824" s="107">
        <v>38380</v>
      </c>
      <c r="C5824" s="121">
        <v>425.42</v>
      </c>
      <c r="D5824" s="122">
        <v>462.21</v>
      </c>
      <c r="E5824" s="122">
        <f t="shared" si="239"/>
        <v>64.0180055401662</v>
      </c>
      <c r="F5824" s="77">
        <v>0.63</v>
      </c>
      <c r="G5824" s="77">
        <v>0</v>
      </c>
      <c r="H5824" s="77">
        <v>0</v>
      </c>
      <c r="J5824" s="77">
        <f t="shared" si="240"/>
        <v>0.63</v>
      </c>
      <c r="K5824" s="103">
        <v>1.92</v>
      </c>
      <c r="L5824" s="104">
        <v>0.3</v>
      </c>
      <c r="M5824" s="105">
        <v>0</v>
      </c>
      <c r="N5824" s="76">
        <f t="shared" si="236"/>
        <v>1.9800000000000226</v>
      </c>
    </row>
    <row r="5825" spans="1:14" x14ac:dyDescent="0.25">
      <c r="A5825" s="100">
        <v>4778</v>
      </c>
      <c r="B5825" s="107">
        <v>38381</v>
      </c>
      <c r="C5825" s="121">
        <v>425.5</v>
      </c>
      <c r="D5825" s="122">
        <v>463.56</v>
      </c>
      <c r="E5825" s="122">
        <f t="shared" si="239"/>
        <v>64.204986149584485</v>
      </c>
      <c r="F5825" s="77">
        <v>0.36</v>
      </c>
      <c r="G5825" s="77">
        <v>0</v>
      </c>
      <c r="H5825" s="77">
        <v>0</v>
      </c>
      <c r="J5825" s="77">
        <f t="shared" si="240"/>
        <v>0.36</v>
      </c>
      <c r="K5825" s="103">
        <v>1.8</v>
      </c>
      <c r="L5825" s="104">
        <v>0.18</v>
      </c>
      <c r="M5825" s="105">
        <v>0</v>
      </c>
      <c r="N5825" s="76">
        <f t="shared" si="236"/>
        <v>1.7399999999999953</v>
      </c>
    </row>
    <row r="5826" spans="1:14" x14ac:dyDescent="0.25">
      <c r="A5826" s="100">
        <v>4779</v>
      </c>
      <c r="B5826" s="107">
        <v>38382</v>
      </c>
      <c r="C5826" s="121">
        <v>425.58</v>
      </c>
      <c r="D5826" s="122">
        <v>464.94</v>
      </c>
      <c r="E5826" s="122">
        <f t="shared" si="239"/>
        <v>64.396121883656505</v>
      </c>
      <c r="F5826" s="77">
        <v>0</v>
      </c>
      <c r="G5826" s="77">
        <v>0</v>
      </c>
      <c r="H5826" s="77">
        <v>0</v>
      </c>
      <c r="J5826" s="77">
        <f t="shared" si="240"/>
        <v>0</v>
      </c>
      <c r="K5826" s="103">
        <v>2.42</v>
      </c>
      <c r="L5826" s="104">
        <v>0</v>
      </c>
      <c r="M5826" s="105">
        <v>0</v>
      </c>
      <c r="N5826" s="76">
        <f t="shared" si="236"/>
        <v>2.4200000000000159</v>
      </c>
    </row>
    <row r="5827" spans="1:14" x14ac:dyDescent="0.25">
      <c r="A5827" s="100">
        <v>4780</v>
      </c>
      <c r="B5827" s="107">
        <v>38383</v>
      </c>
      <c r="C5827" s="121">
        <v>425.72</v>
      </c>
      <c r="D5827" s="122">
        <v>467.36</v>
      </c>
      <c r="E5827" s="122">
        <f t="shared" si="239"/>
        <v>64.73130193905817</v>
      </c>
      <c r="F5827" s="77">
        <v>0.16</v>
      </c>
      <c r="G5827" s="77">
        <v>0</v>
      </c>
      <c r="H5827" s="77">
        <v>0</v>
      </c>
      <c r="J5827" s="77">
        <f t="shared" si="240"/>
        <v>0.16</v>
      </c>
      <c r="K5827" s="103">
        <v>1.51</v>
      </c>
      <c r="L5827" s="104">
        <v>0.3</v>
      </c>
      <c r="M5827" s="105">
        <v>0</v>
      </c>
      <c r="N5827" s="76">
        <f t="shared" si="236"/>
        <v>1.0599999999999772</v>
      </c>
    </row>
    <row r="5828" spans="1:14" x14ac:dyDescent="0.25">
      <c r="A5828" s="100">
        <v>4781</v>
      </c>
      <c r="B5828" s="107">
        <v>38384</v>
      </c>
      <c r="C5828" s="121">
        <v>425.77</v>
      </c>
      <c r="D5828" s="122">
        <v>468.26</v>
      </c>
      <c r="E5828" s="122">
        <f t="shared" si="239"/>
        <v>64.855955678670355</v>
      </c>
      <c r="F5828" s="77">
        <v>0.9</v>
      </c>
      <c r="G5828" s="77">
        <v>0</v>
      </c>
      <c r="H5828" s="77">
        <v>0</v>
      </c>
      <c r="J5828" s="77">
        <f t="shared" si="240"/>
        <v>0.9</v>
      </c>
      <c r="K5828" s="103">
        <v>20.03</v>
      </c>
      <c r="L5828" s="104">
        <v>0.43</v>
      </c>
      <c r="M5828" s="105">
        <v>82</v>
      </c>
      <c r="N5828" s="76">
        <f t="shared" si="236"/>
        <v>20.070000000000014</v>
      </c>
    </row>
    <row r="5829" spans="1:14" x14ac:dyDescent="0.25">
      <c r="A5829" s="100">
        <v>4782</v>
      </c>
      <c r="B5829" s="107">
        <v>38385</v>
      </c>
      <c r="C5829" s="121">
        <v>426.85</v>
      </c>
      <c r="D5829" s="122">
        <v>487.43</v>
      </c>
      <c r="E5829" s="122">
        <f t="shared" si="239"/>
        <v>67.511080332409975</v>
      </c>
      <c r="F5829" s="77">
        <v>0.9</v>
      </c>
      <c r="G5829" s="77">
        <v>0</v>
      </c>
      <c r="H5829" s="77">
        <v>0</v>
      </c>
      <c r="J5829" s="77">
        <f t="shared" si="240"/>
        <v>0.9</v>
      </c>
      <c r="K5829" s="103">
        <v>10.69</v>
      </c>
      <c r="L5829" s="104">
        <v>0.43</v>
      </c>
      <c r="M5829" s="105">
        <v>2.4</v>
      </c>
      <c r="N5829" s="76">
        <f t="shared" si="236"/>
        <v>10.690000000000021</v>
      </c>
    </row>
    <row r="5830" spans="1:14" x14ac:dyDescent="0.25">
      <c r="A5830" s="100">
        <v>4783</v>
      </c>
      <c r="B5830" s="107">
        <v>38386</v>
      </c>
      <c r="C5830" s="121">
        <v>427.39</v>
      </c>
      <c r="D5830" s="122">
        <v>497.22</v>
      </c>
      <c r="E5830" s="122">
        <f t="shared" si="239"/>
        <v>68.86703601108033</v>
      </c>
      <c r="F5830" s="77">
        <v>0.54</v>
      </c>
      <c r="G5830" s="77">
        <v>0</v>
      </c>
      <c r="H5830" s="77">
        <v>0</v>
      </c>
      <c r="J5830" s="77">
        <f t="shared" si="240"/>
        <v>0.54</v>
      </c>
      <c r="K5830" s="103">
        <v>5.32</v>
      </c>
      <c r="L5830" s="104">
        <v>0.26</v>
      </c>
      <c r="M5830" s="105">
        <v>0</v>
      </c>
      <c r="N5830" s="76">
        <f t="shared" si="236"/>
        <v>5.3199999999999728</v>
      </c>
    </row>
    <row r="5831" spans="1:14" x14ac:dyDescent="0.25">
      <c r="A5831" s="100">
        <v>4784</v>
      </c>
      <c r="B5831" s="107">
        <v>38387</v>
      </c>
      <c r="C5831" s="121">
        <v>427.65</v>
      </c>
      <c r="D5831" s="122">
        <v>502</v>
      </c>
      <c r="E5831" s="122">
        <f t="shared" si="239"/>
        <v>69.529085872576175</v>
      </c>
      <c r="F5831" s="77">
        <v>0.65</v>
      </c>
      <c r="G5831" s="77">
        <v>0</v>
      </c>
      <c r="H5831" s="77">
        <v>0</v>
      </c>
      <c r="J5831" s="77">
        <f t="shared" si="240"/>
        <v>0.65</v>
      </c>
      <c r="K5831" s="103">
        <v>3.81</v>
      </c>
      <c r="L5831" s="104">
        <v>0.31</v>
      </c>
      <c r="M5831" s="105">
        <v>0</v>
      </c>
      <c r="N5831" s="76">
        <f t="shared" si="236"/>
        <v>3.8100000000000249</v>
      </c>
    </row>
    <row r="5832" spans="1:14" x14ac:dyDescent="0.25">
      <c r="A5832" s="100">
        <v>4785</v>
      </c>
      <c r="B5832" s="107">
        <v>38388</v>
      </c>
      <c r="C5832" s="121">
        <v>427.82</v>
      </c>
      <c r="D5832" s="122">
        <v>505.16</v>
      </c>
      <c r="E5832" s="122">
        <f t="shared" si="239"/>
        <v>69.96675900277009</v>
      </c>
      <c r="F5832" s="77">
        <v>0.37</v>
      </c>
      <c r="G5832" s="77">
        <v>0</v>
      </c>
      <c r="H5832" s="77">
        <v>0</v>
      </c>
      <c r="J5832" s="77">
        <f t="shared" si="240"/>
        <v>0.37</v>
      </c>
      <c r="K5832" s="103">
        <v>2.19</v>
      </c>
      <c r="L5832" s="104">
        <v>0.18</v>
      </c>
      <c r="M5832" s="105">
        <v>0</v>
      </c>
      <c r="N5832" s="76">
        <f t="shared" ref="N5832:N5895" si="241">+D5833-D5832+J5832</f>
        <v>2.1899999999999933</v>
      </c>
    </row>
    <row r="5833" spans="1:14" x14ac:dyDescent="0.25">
      <c r="A5833" s="100">
        <v>4786</v>
      </c>
      <c r="B5833" s="107">
        <v>38389</v>
      </c>
      <c r="C5833" s="121">
        <v>427.92</v>
      </c>
      <c r="D5833" s="122">
        <v>506.98</v>
      </c>
      <c r="E5833" s="122">
        <f t="shared" si="239"/>
        <v>70.21883656509695</v>
      </c>
      <c r="F5833" s="77">
        <v>0.66</v>
      </c>
      <c r="G5833" s="77">
        <v>0</v>
      </c>
      <c r="H5833" s="77">
        <v>0</v>
      </c>
      <c r="J5833" s="77">
        <f t="shared" si="240"/>
        <v>0.66</v>
      </c>
      <c r="K5833" s="103">
        <v>2.1800000000000002</v>
      </c>
      <c r="L5833" s="104">
        <v>0.33</v>
      </c>
      <c r="M5833" s="105">
        <v>0</v>
      </c>
      <c r="N5833" s="76">
        <f t="shared" si="241"/>
        <v>2.179999999999982</v>
      </c>
    </row>
    <row r="5834" spans="1:14" x14ac:dyDescent="0.25">
      <c r="A5834" s="100">
        <v>4787</v>
      </c>
      <c r="B5834" s="107">
        <v>38390</v>
      </c>
      <c r="C5834" s="121">
        <v>428.01</v>
      </c>
      <c r="D5834" s="122">
        <v>508.5</v>
      </c>
      <c r="E5834" s="122">
        <f t="shared" si="239"/>
        <v>70.42936288088643</v>
      </c>
      <c r="F5834" s="77">
        <v>1.34</v>
      </c>
      <c r="G5834" s="77">
        <v>0</v>
      </c>
      <c r="H5834" s="77">
        <v>0</v>
      </c>
      <c r="J5834" s="77">
        <f t="shared" si="240"/>
        <v>1.34</v>
      </c>
      <c r="K5834" s="103">
        <v>2.09</v>
      </c>
      <c r="L5834" s="104">
        <v>0.66</v>
      </c>
      <c r="M5834" s="105">
        <v>0</v>
      </c>
      <c r="N5834" s="76">
        <f t="shared" si="241"/>
        <v>2.2799999999999976</v>
      </c>
    </row>
    <row r="5835" spans="1:14" x14ac:dyDescent="0.25">
      <c r="A5835" s="100">
        <v>4788</v>
      </c>
      <c r="B5835" s="107">
        <v>38391</v>
      </c>
      <c r="C5835" s="121">
        <v>428.05</v>
      </c>
      <c r="D5835" s="122">
        <v>509.44</v>
      </c>
      <c r="E5835" s="122">
        <f t="shared" si="239"/>
        <v>70.559556786703595</v>
      </c>
      <c r="F5835" s="77">
        <v>0.36</v>
      </c>
      <c r="G5835" s="77">
        <v>0</v>
      </c>
      <c r="H5835" s="77">
        <v>0</v>
      </c>
      <c r="J5835" s="77">
        <f t="shared" si="240"/>
        <v>0.36</v>
      </c>
      <c r="K5835" s="103">
        <v>2.36</v>
      </c>
      <c r="L5835" s="104">
        <v>0.19</v>
      </c>
      <c r="M5835" s="105">
        <v>0</v>
      </c>
      <c r="N5835" s="76">
        <f t="shared" si="241"/>
        <v>2.36</v>
      </c>
    </row>
    <row r="5836" spans="1:14" x14ac:dyDescent="0.25">
      <c r="A5836" s="100">
        <v>4789</v>
      </c>
      <c r="B5836" s="107">
        <v>38392</v>
      </c>
      <c r="C5836" s="121">
        <v>428.16</v>
      </c>
      <c r="D5836" s="122">
        <v>511.44</v>
      </c>
      <c r="E5836" s="122">
        <f t="shared" si="239"/>
        <v>70.83656509695291</v>
      </c>
      <c r="F5836" s="77">
        <v>0.48</v>
      </c>
      <c r="G5836" s="77">
        <v>0</v>
      </c>
      <c r="H5836" s="77">
        <v>0</v>
      </c>
      <c r="J5836" s="77">
        <f t="shared" si="240"/>
        <v>0.48</v>
      </c>
      <c r="K5836" s="103">
        <v>2.76</v>
      </c>
      <c r="L5836" s="104">
        <v>0.23</v>
      </c>
      <c r="M5836" s="105">
        <v>0</v>
      </c>
      <c r="N5836" s="76">
        <f t="shared" si="241"/>
        <v>2.7600000000000295</v>
      </c>
    </row>
    <row r="5837" spans="1:14" x14ac:dyDescent="0.25">
      <c r="A5837" s="100">
        <v>4790</v>
      </c>
      <c r="B5837" s="107">
        <v>38393</v>
      </c>
      <c r="C5837" s="121">
        <v>428.28</v>
      </c>
      <c r="D5837" s="122">
        <v>513.72</v>
      </c>
      <c r="E5837" s="122">
        <f t="shared" si="239"/>
        <v>71.152354570637115</v>
      </c>
      <c r="F5837" s="77">
        <v>0.48</v>
      </c>
      <c r="G5837" s="77">
        <v>0</v>
      </c>
      <c r="H5837" s="77">
        <v>0</v>
      </c>
      <c r="J5837" s="77">
        <f t="shared" si="240"/>
        <v>0.48</v>
      </c>
      <c r="K5837" s="103">
        <v>0.28999999999999998</v>
      </c>
      <c r="L5837" s="104">
        <v>0.24</v>
      </c>
      <c r="M5837" s="105">
        <v>0</v>
      </c>
      <c r="N5837" s="76">
        <f t="shared" si="241"/>
        <v>0.28999999999994541</v>
      </c>
    </row>
    <row r="5838" spans="1:14" x14ac:dyDescent="0.25">
      <c r="A5838" s="100">
        <v>4791</v>
      </c>
      <c r="B5838" s="107">
        <v>38394</v>
      </c>
      <c r="C5838" s="121">
        <v>428.27</v>
      </c>
      <c r="D5838" s="122">
        <v>513.53</v>
      </c>
      <c r="E5838" s="122">
        <f t="shared" si="239"/>
        <v>71.12603878116343</v>
      </c>
      <c r="F5838" s="77">
        <v>0.6</v>
      </c>
      <c r="G5838" s="77">
        <v>0</v>
      </c>
      <c r="H5838" s="77">
        <v>0</v>
      </c>
      <c r="J5838" s="77">
        <f t="shared" si="240"/>
        <v>0.6</v>
      </c>
      <c r="K5838" s="103">
        <v>3.88</v>
      </c>
      <c r="L5838" s="104">
        <v>0.307</v>
      </c>
      <c r="M5838" s="105">
        <v>0</v>
      </c>
      <c r="N5838" s="76">
        <f t="shared" si="241"/>
        <v>1.1700000000000501</v>
      </c>
    </row>
    <row r="5839" spans="1:14" x14ac:dyDescent="0.25">
      <c r="A5839" s="100">
        <v>4792</v>
      </c>
      <c r="B5839" s="107">
        <v>38395</v>
      </c>
      <c r="C5839" s="121">
        <v>428.3</v>
      </c>
      <c r="D5839" s="122">
        <v>514.1</v>
      </c>
      <c r="E5839" s="122">
        <f t="shared" si="239"/>
        <v>71.204986149584485</v>
      </c>
      <c r="F5839" s="77">
        <v>1.73</v>
      </c>
      <c r="G5839" s="77">
        <v>0</v>
      </c>
      <c r="H5839" s="77">
        <v>0</v>
      </c>
      <c r="J5839" s="77">
        <f t="shared" si="240"/>
        <v>1.73</v>
      </c>
      <c r="K5839" s="103">
        <v>2.4900000000000002</v>
      </c>
      <c r="L5839" s="104">
        <v>0.88</v>
      </c>
      <c r="M5839" s="105">
        <v>0</v>
      </c>
      <c r="N5839" s="76">
        <f t="shared" si="241"/>
        <v>2.4899999999999909</v>
      </c>
    </row>
    <row r="5840" spans="1:14" x14ac:dyDescent="0.25">
      <c r="A5840" s="100">
        <v>4793</v>
      </c>
      <c r="B5840" s="107">
        <v>38396</v>
      </c>
      <c r="C5840" s="121">
        <v>428.34</v>
      </c>
      <c r="D5840" s="122">
        <v>514.86</v>
      </c>
      <c r="E5840" s="122">
        <f t="shared" si="239"/>
        <v>71.310249307479225</v>
      </c>
      <c r="F5840" s="77">
        <v>0.46899999999999997</v>
      </c>
      <c r="G5840" s="77">
        <v>0</v>
      </c>
      <c r="H5840" s="77">
        <v>0</v>
      </c>
      <c r="J5840" s="77">
        <f t="shared" si="240"/>
        <v>0.46899999999999997</v>
      </c>
      <c r="K5840" s="103">
        <v>0.85899999999999999</v>
      </c>
      <c r="L5840" s="104">
        <v>0.221</v>
      </c>
      <c r="M5840" s="105">
        <v>0</v>
      </c>
      <c r="N5840" s="76">
        <f t="shared" si="241"/>
        <v>0.65899999999994086</v>
      </c>
    </row>
    <row r="5841" spans="1:14" x14ac:dyDescent="0.25">
      <c r="A5841" s="100">
        <v>4794</v>
      </c>
      <c r="B5841" s="107">
        <v>38397</v>
      </c>
      <c r="C5841" s="121">
        <v>428.35</v>
      </c>
      <c r="D5841" s="122">
        <v>515.04999999999995</v>
      </c>
      <c r="E5841" s="122">
        <f t="shared" si="239"/>
        <v>71.336565096952896</v>
      </c>
      <c r="F5841" s="77">
        <v>0.33500000000000002</v>
      </c>
      <c r="G5841" s="77">
        <v>0</v>
      </c>
      <c r="H5841" s="77">
        <v>0</v>
      </c>
      <c r="J5841" s="77">
        <f t="shared" si="240"/>
        <v>0.33500000000000002</v>
      </c>
      <c r="K5841" s="103">
        <v>0.14499999999999999</v>
      </c>
      <c r="L5841" s="104">
        <v>0.182</v>
      </c>
      <c r="M5841" s="105">
        <v>0</v>
      </c>
      <c r="N5841" s="76">
        <f t="shared" si="241"/>
        <v>0.14500000000005914</v>
      </c>
    </row>
    <row r="5842" spans="1:14" x14ac:dyDescent="0.25">
      <c r="A5842" s="100">
        <v>4795</v>
      </c>
      <c r="B5842" s="107">
        <v>38398</v>
      </c>
      <c r="C5842" s="121">
        <v>428.34</v>
      </c>
      <c r="D5842" s="122">
        <v>514.86</v>
      </c>
      <c r="E5842" s="122">
        <f t="shared" si="239"/>
        <v>71.310249307479225</v>
      </c>
      <c r="F5842" s="77">
        <v>0.224</v>
      </c>
      <c r="G5842" s="77">
        <v>0</v>
      </c>
      <c r="H5842" s="77">
        <v>0</v>
      </c>
      <c r="J5842" s="77">
        <f t="shared" si="240"/>
        <v>0.224</v>
      </c>
      <c r="K5842" s="103">
        <v>0.224</v>
      </c>
      <c r="L5842" s="104">
        <v>0.13300000000000001</v>
      </c>
      <c r="M5842" s="105">
        <v>0</v>
      </c>
      <c r="N5842" s="76">
        <f t="shared" si="241"/>
        <v>0.224</v>
      </c>
    </row>
    <row r="5843" spans="1:14" x14ac:dyDescent="0.25">
      <c r="A5843" s="100">
        <v>4796</v>
      </c>
      <c r="B5843" s="107">
        <v>38399</v>
      </c>
      <c r="C5843" s="121">
        <v>428.34</v>
      </c>
      <c r="D5843" s="122">
        <v>514.86</v>
      </c>
      <c r="E5843" s="122">
        <f t="shared" si="239"/>
        <v>71.310249307479225</v>
      </c>
      <c r="F5843" s="77">
        <v>0.23</v>
      </c>
      <c r="G5843" s="77">
        <v>0</v>
      </c>
      <c r="H5843" s="77">
        <v>0</v>
      </c>
      <c r="J5843" s="77">
        <f t="shared" si="240"/>
        <v>0.23</v>
      </c>
      <c r="K5843" s="103">
        <v>0.42</v>
      </c>
      <c r="L5843" s="104">
        <v>0.12</v>
      </c>
      <c r="M5843" s="105">
        <v>0</v>
      </c>
      <c r="N5843" s="76">
        <f t="shared" si="241"/>
        <v>0.41999999999994087</v>
      </c>
    </row>
    <row r="5844" spans="1:14" x14ac:dyDescent="0.25">
      <c r="A5844" s="100">
        <v>4797</v>
      </c>
      <c r="B5844" s="107">
        <v>38400</v>
      </c>
      <c r="C5844" s="121">
        <v>428.35</v>
      </c>
      <c r="D5844" s="122">
        <v>515.04999999999995</v>
      </c>
      <c r="E5844" s="122">
        <f t="shared" si="239"/>
        <v>71.336565096952896</v>
      </c>
      <c r="F5844" s="77">
        <v>0.32</v>
      </c>
      <c r="G5844" s="77">
        <v>0</v>
      </c>
      <c r="H5844" s="77">
        <v>0</v>
      </c>
      <c r="J5844" s="77">
        <f t="shared" si="240"/>
        <v>0.32</v>
      </c>
      <c r="K5844" s="103">
        <v>0.13800000000000001</v>
      </c>
      <c r="L5844" s="104">
        <v>0.18</v>
      </c>
      <c r="M5844" s="105">
        <v>0</v>
      </c>
      <c r="N5844" s="76">
        <f t="shared" si="241"/>
        <v>0.13000000000005912</v>
      </c>
    </row>
    <row r="5845" spans="1:14" x14ac:dyDescent="0.25">
      <c r="A5845" s="100">
        <v>4798</v>
      </c>
      <c r="B5845" s="107">
        <v>38401</v>
      </c>
      <c r="C5845" s="121">
        <v>428.34</v>
      </c>
      <c r="D5845" s="122">
        <v>514.86</v>
      </c>
      <c r="E5845" s="122">
        <f t="shared" si="239"/>
        <v>71.310249307479225</v>
      </c>
      <c r="F5845" s="77">
        <v>0.14000000000000001</v>
      </c>
      <c r="G5845" s="77">
        <v>0</v>
      </c>
      <c r="H5845" s="77">
        <v>0</v>
      </c>
      <c r="J5845" s="77">
        <f t="shared" si="240"/>
        <v>0.14000000000000001</v>
      </c>
      <c r="K5845" s="103">
        <v>0.14000000000000001</v>
      </c>
      <c r="L5845" s="104">
        <v>7.0000000000000007E-2</v>
      </c>
      <c r="M5845" s="105">
        <v>0</v>
      </c>
      <c r="N5845" s="76">
        <f t="shared" si="241"/>
        <v>0.14000000000000001</v>
      </c>
    </row>
    <row r="5846" spans="1:14" x14ac:dyDescent="0.25">
      <c r="A5846" s="100">
        <v>4799</v>
      </c>
      <c r="B5846" s="107">
        <v>38402</v>
      </c>
      <c r="C5846" s="121">
        <v>428.34</v>
      </c>
      <c r="D5846" s="122">
        <v>514.86</v>
      </c>
      <c r="E5846" s="122">
        <f t="shared" si="239"/>
        <v>71.310249307479225</v>
      </c>
      <c r="F5846" s="77">
        <v>0.3</v>
      </c>
      <c r="G5846" s="77">
        <v>0</v>
      </c>
      <c r="H5846" s="77">
        <v>0</v>
      </c>
      <c r="J5846" s="77">
        <f t="shared" si="240"/>
        <v>0.3</v>
      </c>
      <c r="K5846" s="103">
        <v>1.06</v>
      </c>
      <c r="L5846" s="104">
        <v>0.16</v>
      </c>
      <c r="M5846" s="105">
        <v>0</v>
      </c>
      <c r="N5846" s="76">
        <f t="shared" si="241"/>
        <v>1.0599999999999909</v>
      </c>
    </row>
    <row r="5847" spans="1:14" x14ac:dyDescent="0.25">
      <c r="A5847" s="100">
        <v>4800</v>
      </c>
      <c r="B5847" s="107">
        <v>38403</v>
      </c>
      <c r="C5847" s="121">
        <v>428.38</v>
      </c>
      <c r="D5847" s="122">
        <v>515.62</v>
      </c>
      <c r="E5847" s="122">
        <f t="shared" si="239"/>
        <v>71.415512465373965</v>
      </c>
      <c r="F5847" s="77">
        <v>0.35</v>
      </c>
      <c r="G5847" s="77">
        <v>0</v>
      </c>
      <c r="H5847" s="77">
        <v>0</v>
      </c>
      <c r="J5847" s="77">
        <f t="shared" si="240"/>
        <v>0.35</v>
      </c>
      <c r="K5847" s="103">
        <v>0.54</v>
      </c>
      <c r="L5847" s="104">
        <v>0.18</v>
      </c>
      <c r="M5847" s="105">
        <v>0</v>
      </c>
      <c r="N5847" s="76">
        <f t="shared" si="241"/>
        <v>0.53999999999994086</v>
      </c>
    </row>
    <row r="5848" spans="1:14" x14ac:dyDescent="0.25">
      <c r="A5848" s="100">
        <v>4801</v>
      </c>
      <c r="B5848" s="107">
        <v>38404</v>
      </c>
      <c r="C5848" s="121">
        <v>428.39</v>
      </c>
      <c r="D5848" s="122">
        <v>515.80999999999995</v>
      </c>
      <c r="E5848" s="122">
        <f t="shared" si="239"/>
        <v>71.441828254847636</v>
      </c>
      <c r="F5848" s="77">
        <v>0.48</v>
      </c>
      <c r="G5848" s="77">
        <v>0</v>
      </c>
      <c r="H5848" s="77">
        <v>0</v>
      </c>
      <c r="J5848" s="77">
        <f t="shared" si="240"/>
        <v>0.48</v>
      </c>
      <c r="K5848" s="103">
        <v>0.85</v>
      </c>
      <c r="L5848" s="104">
        <v>0.24</v>
      </c>
      <c r="M5848" s="105">
        <v>0</v>
      </c>
      <c r="N5848" s="76">
        <f t="shared" si="241"/>
        <v>0.85000000000000453</v>
      </c>
    </row>
    <row r="5849" spans="1:14" x14ac:dyDescent="0.25">
      <c r="A5849" s="100">
        <v>4802</v>
      </c>
      <c r="B5849" s="107">
        <v>38405</v>
      </c>
      <c r="C5849" s="121">
        <v>428.41</v>
      </c>
      <c r="D5849" s="122">
        <v>516.17999999999995</v>
      </c>
      <c r="E5849" s="122">
        <f t="shared" si="239"/>
        <v>71.49307479224376</v>
      </c>
      <c r="F5849" s="77">
        <v>0.72599999999999998</v>
      </c>
      <c r="G5849" s="77">
        <v>0</v>
      </c>
      <c r="H5849" s="77">
        <v>0</v>
      </c>
      <c r="J5849" s="77">
        <f t="shared" si="240"/>
        <v>0.72599999999999998</v>
      </c>
      <c r="K5849" s="103">
        <v>0.35599999999999998</v>
      </c>
      <c r="L5849" s="104">
        <v>0.39</v>
      </c>
      <c r="M5849" s="105">
        <v>20.399999999999999</v>
      </c>
      <c r="N5849" s="76">
        <f t="shared" si="241"/>
        <v>0.35599999999999543</v>
      </c>
    </row>
    <row r="5850" spans="1:14" x14ac:dyDescent="0.25">
      <c r="A5850" s="100">
        <v>4803</v>
      </c>
      <c r="B5850" s="107">
        <v>38406</v>
      </c>
      <c r="C5850" s="121">
        <v>428.39</v>
      </c>
      <c r="D5850" s="122">
        <v>515.80999999999995</v>
      </c>
      <c r="E5850" s="122">
        <f t="shared" si="239"/>
        <v>71.441828254847636</v>
      </c>
      <c r="F5850" s="77">
        <v>0.17399999999999999</v>
      </c>
      <c r="G5850" s="77">
        <v>0</v>
      </c>
      <c r="H5850" s="77">
        <v>0</v>
      </c>
      <c r="J5850" s="77">
        <f t="shared" si="240"/>
        <v>0.17399999999999999</v>
      </c>
      <c r="K5850" s="103">
        <v>0.36399999999999999</v>
      </c>
      <c r="L5850" s="104">
        <v>9.5000000000000001E-2</v>
      </c>
      <c r="M5850" s="105">
        <v>0</v>
      </c>
      <c r="N5850" s="76">
        <f t="shared" si="241"/>
        <v>0.36400000000005456</v>
      </c>
    </row>
    <row r="5851" spans="1:14" x14ac:dyDescent="0.25">
      <c r="A5851" s="100">
        <v>4804</v>
      </c>
      <c r="B5851" s="107">
        <v>38407</v>
      </c>
      <c r="C5851" s="121">
        <v>428.4</v>
      </c>
      <c r="D5851" s="122">
        <v>516</v>
      </c>
      <c r="E5851" s="122">
        <f t="shared" si="239"/>
        <v>71.468144044321335</v>
      </c>
      <c r="F5851" s="77">
        <v>2.68</v>
      </c>
      <c r="G5851" s="77">
        <v>0</v>
      </c>
      <c r="H5851" s="77">
        <v>0</v>
      </c>
      <c r="J5851" s="77">
        <f t="shared" si="240"/>
        <v>2.68</v>
      </c>
      <c r="K5851" s="103">
        <v>0.48199999999999998</v>
      </c>
      <c r="L5851" s="104">
        <v>1.26</v>
      </c>
      <c r="M5851" s="105">
        <v>0</v>
      </c>
      <c r="N5851" s="76">
        <f t="shared" si="241"/>
        <v>-0.55000000000001803</v>
      </c>
    </row>
    <row r="5852" spans="1:14" x14ac:dyDescent="0.25">
      <c r="A5852" s="100">
        <v>4805</v>
      </c>
      <c r="B5852" s="107">
        <v>38408</v>
      </c>
      <c r="C5852" s="121">
        <v>428.36</v>
      </c>
      <c r="D5852" s="122">
        <v>512.77</v>
      </c>
      <c r="E5852" s="122">
        <f t="shared" si="239"/>
        <v>71.020775623268705</v>
      </c>
      <c r="F5852" s="77">
        <v>3.47</v>
      </c>
      <c r="G5852" s="77">
        <v>0</v>
      </c>
      <c r="H5852" s="77">
        <v>0</v>
      </c>
      <c r="J5852" s="77">
        <f t="shared" si="240"/>
        <v>3.47</v>
      </c>
      <c r="K5852" s="103">
        <v>0.82</v>
      </c>
      <c r="L5852" s="104">
        <v>1.83</v>
      </c>
      <c r="M5852" s="105">
        <v>0</v>
      </c>
      <c r="N5852" s="76">
        <f t="shared" si="241"/>
        <v>0.82000000000002293</v>
      </c>
    </row>
    <row r="5853" spans="1:14" x14ac:dyDescent="0.25">
      <c r="A5853" s="100">
        <v>4806</v>
      </c>
      <c r="B5853" s="107">
        <v>38409</v>
      </c>
      <c r="C5853" s="121">
        <v>428.09</v>
      </c>
      <c r="D5853" s="122">
        <v>510.12</v>
      </c>
      <c r="E5853" s="122">
        <f t="shared" si="239"/>
        <v>70.65373961218836</v>
      </c>
      <c r="F5853" s="77">
        <v>1.1200000000000001</v>
      </c>
      <c r="G5853" s="77">
        <v>0</v>
      </c>
      <c r="H5853" s="77">
        <v>0</v>
      </c>
      <c r="J5853" s="77">
        <f t="shared" si="240"/>
        <v>1.1200000000000001</v>
      </c>
      <c r="K5853" s="103">
        <v>0.4</v>
      </c>
      <c r="L5853" s="104">
        <v>0.59</v>
      </c>
      <c r="M5853" s="105">
        <v>0</v>
      </c>
      <c r="N5853" s="76">
        <f t="shared" si="241"/>
        <v>0.39999999999997282</v>
      </c>
    </row>
    <row r="5854" spans="1:14" x14ac:dyDescent="0.25">
      <c r="A5854" s="100">
        <v>4807</v>
      </c>
      <c r="B5854" s="107">
        <v>38410</v>
      </c>
      <c r="C5854" s="121">
        <v>428.05</v>
      </c>
      <c r="D5854" s="122">
        <v>509.4</v>
      </c>
      <c r="E5854" s="122">
        <f t="shared" si="239"/>
        <v>70.554016620498615</v>
      </c>
      <c r="F5854" s="77">
        <v>0.53</v>
      </c>
      <c r="G5854" s="77">
        <v>0</v>
      </c>
      <c r="H5854" s="77">
        <v>0</v>
      </c>
      <c r="J5854" s="77">
        <f t="shared" si="240"/>
        <v>0.53</v>
      </c>
      <c r="K5854" s="103">
        <v>0.52</v>
      </c>
      <c r="L5854" s="104">
        <v>0.28000000000000003</v>
      </c>
      <c r="M5854" s="105">
        <v>0</v>
      </c>
      <c r="N5854" s="76">
        <f t="shared" si="241"/>
        <v>-9.9999999999635936E-3</v>
      </c>
    </row>
    <row r="5855" spans="1:14" x14ac:dyDescent="0.25">
      <c r="A5855" s="100">
        <v>4808</v>
      </c>
      <c r="B5855" s="107">
        <v>38411</v>
      </c>
      <c r="C5855" s="121">
        <v>428.02</v>
      </c>
      <c r="D5855" s="122">
        <v>508.86</v>
      </c>
      <c r="E5855" s="122">
        <f t="shared" si="239"/>
        <v>70.479224376731295</v>
      </c>
      <c r="F5855" s="77">
        <v>2.0569999999999999</v>
      </c>
      <c r="G5855" s="77">
        <v>0</v>
      </c>
      <c r="H5855" s="77">
        <v>0</v>
      </c>
      <c r="J5855" s="77">
        <f t="shared" si="240"/>
        <v>2.0569999999999999</v>
      </c>
      <c r="K5855" s="103">
        <v>4.7E-2</v>
      </c>
      <c r="L5855" s="104">
        <v>1.083</v>
      </c>
      <c r="M5855" s="105">
        <v>0</v>
      </c>
      <c r="N5855" s="76">
        <f t="shared" si="241"/>
        <v>-1.2999999999993239E-2</v>
      </c>
    </row>
    <row r="5856" spans="1:14" x14ac:dyDescent="0.25">
      <c r="A5856" s="100">
        <v>4809</v>
      </c>
      <c r="B5856" s="107">
        <v>38412</v>
      </c>
      <c r="C5856" s="121">
        <v>427.91</v>
      </c>
      <c r="D5856" s="122">
        <v>506.79</v>
      </c>
      <c r="E5856" s="122">
        <f t="shared" si="239"/>
        <v>70.192520775623265</v>
      </c>
      <c r="F5856" s="77">
        <v>2.16</v>
      </c>
      <c r="G5856" s="77">
        <v>0</v>
      </c>
      <c r="H5856" s="77">
        <v>0</v>
      </c>
      <c r="J5856" s="77">
        <f t="shared" si="240"/>
        <v>2.16</v>
      </c>
      <c r="K5856" s="103">
        <v>1.9E-2</v>
      </c>
      <c r="L5856" s="104">
        <v>0.77</v>
      </c>
      <c r="M5856" s="105">
        <v>0</v>
      </c>
      <c r="N5856" s="76">
        <f t="shared" si="241"/>
        <v>-2.0000000000006679E-2</v>
      </c>
    </row>
    <row r="5857" spans="1:14" x14ac:dyDescent="0.25">
      <c r="A5857" s="100">
        <v>4810</v>
      </c>
      <c r="B5857" s="107">
        <v>38413</v>
      </c>
      <c r="C5857" s="121">
        <v>427.79</v>
      </c>
      <c r="D5857" s="122">
        <v>504.61</v>
      </c>
      <c r="E5857" s="122">
        <f t="shared" si="239"/>
        <v>69.890581717451525</v>
      </c>
      <c r="F5857" s="77">
        <v>2.12</v>
      </c>
      <c r="G5857" s="77">
        <v>0</v>
      </c>
      <c r="H5857" s="77">
        <v>0</v>
      </c>
      <c r="J5857" s="77">
        <f t="shared" si="240"/>
        <v>2.12</v>
      </c>
      <c r="K5857" s="103">
        <v>0.02</v>
      </c>
      <c r="L5857" s="104">
        <v>1.1200000000000001</v>
      </c>
      <c r="M5857" s="105">
        <v>0</v>
      </c>
      <c r="N5857" s="76">
        <f t="shared" si="241"/>
        <v>0.78999999999995918</v>
      </c>
    </row>
    <row r="5858" spans="1:14" x14ac:dyDescent="0.25">
      <c r="A5858" s="100">
        <v>4811</v>
      </c>
      <c r="B5858" s="107">
        <v>38414</v>
      </c>
      <c r="C5858" s="121">
        <v>427.72</v>
      </c>
      <c r="D5858" s="122">
        <v>503.28</v>
      </c>
      <c r="E5858" s="122">
        <v>69.7</v>
      </c>
      <c r="F5858" s="77">
        <v>2.58</v>
      </c>
      <c r="G5858" s="77">
        <v>0</v>
      </c>
      <c r="H5858" s="77">
        <v>0</v>
      </c>
      <c r="J5858" s="77">
        <f t="shared" si="240"/>
        <v>2.58</v>
      </c>
      <c r="K5858" s="103">
        <v>0.94</v>
      </c>
      <c r="L5858" s="104">
        <v>1.08</v>
      </c>
      <c r="M5858" s="105">
        <v>0</v>
      </c>
      <c r="N5858" s="76">
        <f t="shared" si="241"/>
        <v>0.94000000000001371</v>
      </c>
    </row>
    <row r="5859" spans="1:14" x14ac:dyDescent="0.25">
      <c r="A5859" s="100">
        <v>4812</v>
      </c>
      <c r="B5859" s="107">
        <v>38415</v>
      </c>
      <c r="C5859" s="121">
        <v>427.63</v>
      </c>
      <c r="D5859" s="122">
        <v>501.64</v>
      </c>
      <c r="E5859" s="122">
        <v>69.47</v>
      </c>
      <c r="F5859" s="77">
        <v>2.97</v>
      </c>
      <c r="G5859" s="77">
        <v>0</v>
      </c>
      <c r="H5859" s="77">
        <v>0</v>
      </c>
      <c r="J5859" s="77">
        <f t="shared" si="240"/>
        <v>2.97</v>
      </c>
      <c r="K5859" s="103">
        <v>0.44</v>
      </c>
      <c r="L5859" s="104">
        <v>1.47</v>
      </c>
      <c r="M5859" s="105">
        <v>0</v>
      </c>
      <c r="N5859" s="76">
        <f t="shared" si="241"/>
        <v>0.44000000000002748</v>
      </c>
    </row>
    <row r="5860" spans="1:14" x14ac:dyDescent="0.25">
      <c r="A5860" s="100">
        <v>4813</v>
      </c>
      <c r="B5860" s="107">
        <v>38416</v>
      </c>
      <c r="C5860" s="121">
        <v>427.49</v>
      </c>
      <c r="D5860" s="122">
        <v>499.11</v>
      </c>
      <c r="E5860" s="122">
        <v>69.12</v>
      </c>
      <c r="F5860" s="77">
        <v>0.63</v>
      </c>
      <c r="G5860" s="77">
        <v>0</v>
      </c>
      <c r="H5860" s="77">
        <v>0</v>
      </c>
      <c r="J5860" s="77">
        <f t="shared" si="240"/>
        <v>0.63</v>
      </c>
      <c r="K5860" s="103">
        <v>0.82</v>
      </c>
      <c r="L5860" s="104">
        <v>0.32</v>
      </c>
      <c r="M5860" s="105">
        <v>1.7</v>
      </c>
      <c r="N5860" s="76">
        <f t="shared" si="241"/>
        <v>0.81999999999999773</v>
      </c>
    </row>
    <row r="5861" spans="1:14" x14ac:dyDescent="0.25">
      <c r="A5861" s="100">
        <v>4814</v>
      </c>
      <c r="B5861" s="107">
        <v>38417</v>
      </c>
      <c r="C5861" s="121">
        <v>427.5</v>
      </c>
      <c r="D5861" s="122">
        <v>499.3</v>
      </c>
      <c r="E5861" s="122">
        <v>69.150000000000006</v>
      </c>
      <c r="F5861" s="77">
        <v>1.27</v>
      </c>
      <c r="G5861" s="77">
        <v>0</v>
      </c>
      <c r="H5861" s="77">
        <v>0</v>
      </c>
      <c r="J5861" s="77">
        <f t="shared" ref="J5861:J5924" si="242">SUM(F5861:H5861)</f>
        <v>1.27</v>
      </c>
      <c r="K5861" s="103">
        <v>0.32</v>
      </c>
      <c r="L5861" s="104">
        <v>0.62</v>
      </c>
      <c r="M5861" s="105">
        <v>0</v>
      </c>
      <c r="N5861" s="76">
        <f t="shared" si="241"/>
        <v>0.32000000000001139</v>
      </c>
    </row>
    <row r="5862" spans="1:14" x14ac:dyDescent="0.25">
      <c r="A5862" s="100">
        <v>4815</v>
      </c>
      <c r="B5862" s="107">
        <v>38418</v>
      </c>
      <c r="C5862" s="121">
        <v>427.45</v>
      </c>
      <c r="D5862" s="122">
        <v>498.35</v>
      </c>
      <c r="E5862" s="122">
        <v>69.02</v>
      </c>
      <c r="F5862" s="77">
        <v>3.81</v>
      </c>
      <c r="G5862" s="77">
        <v>0</v>
      </c>
      <c r="H5862" s="77">
        <v>0</v>
      </c>
      <c r="J5862" s="77">
        <f t="shared" si="242"/>
        <v>3.81</v>
      </c>
      <c r="K5862" s="103">
        <v>0.7</v>
      </c>
      <c r="L5862" s="104">
        <v>1.84</v>
      </c>
      <c r="M5862" s="105">
        <v>0</v>
      </c>
      <c r="N5862" s="76">
        <f t="shared" si="241"/>
        <v>0.69999999999998641</v>
      </c>
    </row>
    <row r="5863" spans="1:14" x14ac:dyDescent="0.25">
      <c r="A5863" s="100">
        <v>4816</v>
      </c>
      <c r="B5863" s="107">
        <v>38419</v>
      </c>
      <c r="C5863" s="121">
        <v>427.28</v>
      </c>
      <c r="D5863" s="122">
        <v>495.24</v>
      </c>
      <c r="E5863" s="122">
        <v>68.59</v>
      </c>
      <c r="F5863" s="77">
        <v>3.68</v>
      </c>
      <c r="G5863" s="77">
        <v>0</v>
      </c>
      <c r="H5863" s="77">
        <v>0</v>
      </c>
      <c r="J5863" s="77">
        <f t="shared" si="242"/>
        <v>3.68</v>
      </c>
      <c r="K5863" s="103">
        <v>0.4</v>
      </c>
      <c r="L5863" s="104">
        <v>1.86</v>
      </c>
      <c r="M5863" s="105">
        <v>0</v>
      </c>
      <c r="N5863" s="76">
        <f t="shared" si="241"/>
        <v>-1.4599999999999862</v>
      </c>
    </row>
    <row r="5864" spans="1:14" x14ac:dyDescent="0.25">
      <c r="A5864" s="100">
        <v>4817</v>
      </c>
      <c r="B5864" s="107">
        <v>38420</v>
      </c>
      <c r="C5864" s="121">
        <v>427.09</v>
      </c>
      <c r="D5864" s="122">
        <v>490.1</v>
      </c>
      <c r="E5864" s="122">
        <v>67.88</v>
      </c>
      <c r="F5864" s="77">
        <v>2.64</v>
      </c>
      <c r="G5864" s="77">
        <v>0</v>
      </c>
      <c r="H5864" s="77">
        <v>0</v>
      </c>
      <c r="J5864" s="77">
        <f t="shared" si="242"/>
        <v>2.64</v>
      </c>
      <c r="K5864" s="103">
        <v>2.64</v>
      </c>
      <c r="L5864" s="104">
        <v>1.31</v>
      </c>
      <c r="M5864" s="105">
        <v>0</v>
      </c>
      <c r="N5864" s="76">
        <f t="shared" si="241"/>
        <v>2.64</v>
      </c>
    </row>
    <row r="5865" spans="1:14" x14ac:dyDescent="0.25">
      <c r="A5865" s="100">
        <v>4818</v>
      </c>
      <c r="B5865" s="107">
        <v>38421</v>
      </c>
      <c r="C5865" s="121">
        <v>427</v>
      </c>
      <c r="D5865" s="122">
        <v>490.1</v>
      </c>
      <c r="E5865" s="122">
        <v>67.88</v>
      </c>
      <c r="F5865" s="77">
        <v>3.36</v>
      </c>
      <c r="G5865" s="77">
        <v>0</v>
      </c>
      <c r="H5865" s="77">
        <v>0</v>
      </c>
      <c r="J5865" s="77">
        <f t="shared" si="242"/>
        <v>3.36</v>
      </c>
      <c r="K5865" s="103">
        <v>0.84</v>
      </c>
      <c r="L5865" s="104">
        <v>1.6</v>
      </c>
      <c r="M5865" s="105">
        <v>2.4</v>
      </c>
      <c r="N5865" s="76">
        <f t="shared" si="241"/>
        <v>0.83999999999996122</v>
      </c>
    </row>
    <row r="5866" spans="1:14" x14ac:dyDescent="0.25">
      <c r="A5866" s="100">
        <v>4819</v>
      </c>
      <c r="B5866" s="107">
        <v>38422</v>
      </c>
      <c r="C5866" s="121">
        <v>426.8</v>
      </c>
      <c r="D5866" s="122">
        <v>487.58</v>
      </c>
      <c r="E5866" s="122">
        <f>D5866*100/722</f>
        <v>67.531855955678665</v>
      </c>
      <c r="F5866" s="77">
        <v>2.0699999999999998</v>
      </c>
      <c r="G5866" s="77">
        <v>0</v>
      </c>
      <c r="H5866" s="77">
        <v>0</v>
      </c>
      <c r="J5866" s="77">
        <f t="shared" si="242"/>
        <v>2.0699999999999998</v>
      </c>
      <c r="K5866" s="103">
        <v>0.09</v>
      </c>
      <c r="L5866" s="104">
        <v>1.3</v>
      </c>
      <c r="M5866" s="105">
        <v>39.700000000000003</v>
      </c>
      <c r="N5866" s="76">
        <f t="shared" si="241"/>
        <v>9.0000000000038494E-2</v>
      </c>
    </row>
    <row r="5867" spans="1:14" x14ac:dyDescent="0.25">
      <c r="A5867" s="100">
        <v>4820</v>
      </c>
      <c r="B5867" s="107">
        <v>38423</v>
      </c>
      <c r="C5867" s="121">
        <v>426.75</v>
      </c>
      <c r="D5867" s="122">
        <v>485.6</v>
      </c>
      <c r="E5867" s="122">
        <f t="shared" ref="E5867:E5872" si="243">D5867*100/722</f>
        <v>67.257617728531855</v>
      </c>
      <c r="F5867" s="77">
        <v>0.32</v>
      </c>
      <c r="G5867" s="77">
        <v>0</v>
      </c>
      <c r="H5867" s="77">
        <v>0</v>
      </c>
      <c r="J5867" s="77">
        <f t="shared" si="242"/>
        <v>0.32</v>
      </c>
      <c r="K5867" s="103">
        <v>0.68</v>
      </c>
      <c r="L5867" s="104">
        <v>0.19</v>
      </c>
      <c r="M5867" s="105">
        <v>1.8</v>
      </c>
      <c r="N5867" s="76">
        <f t="shared" si="241"/>
        <v>0.67999999999995686</v>
      </c>
    </row>
    <row r="5868" spans="1:14" x14ac:dyDescent="0.25">
      <c r="A5868" s="100">
        <v>4821</v>
      </c>
      <c r="B5868" s="107">
        <v>38424</v>
      </c>
      <c r="C5868" s="121">
        <v>426.77</v>
      </c>
      <c r="D5868" s="122">
        <v>485.96</v>
      </c>
      <c r="E5868" s="122">
        <f t="shared" si="243"/>
        <v>67.307479224376735</v>
      </c>
      <c r="F5868" s="77">
        <v>0.53800000000000003</v>
      </c>
      <c r="G5868" s="77">
        <v>0</v>
      </c>
      <c r="H5868" s="77">
        <v>0</v>
      </c>
      <c r="J5868" s="77">
        <f t="shared" si="242"/>
        <v>0.53800000000000003</v>
      </c>
      <c r="K5868" s="103">
        <v>0.71</v>
      </c>
      <c r="L5868" s="104">
        <v>0.26500000000000001</v>
      </c>
      <c r="M5868" s="105">
        <v>0</v>
      </c>
      <c r="N5868" s="76">
        <f t="shared" si="241"/>
        <v>0.71800000000000685</v>
      </c>
    </row>
    <row r="5869" spans="1:14" x14ac:dyDescent="0.25">
      <c r="A5869" s="100">
        <v>4822</v>
      </c>
      <c r="B5869" s="107">
        <v>38425</v>
      </c>
      <c r="C5869" s="121">
        <v>426.78</v>
      </c>
      <c r="D5869" s="122">
        <v>486.14</v>
      </c>
      <c r="E5869" s="122">
        <f t="shared" si="243"/>
        <v>67.332409972299175</v>
      </c>
      <c r="F5869" s="77">
        <v>1.6</v>
      </c>
      <c r="G5869" s="77">
        <v>0</v>
      </c>
      <c r="H5869" s="77">
        <v>0</v>
      </c>
      <c r="J5869" s="77">
        <f t="shared" si="242"/>
        <v>1.6</v>
      </c>
      <c r="K5869" s="103">
        <v>0.16</v>
      </c>
      <c r="L5869" s="104">
        <v>0.8</v>
      </c>
      <c r="M5869" s="105">
        <v>0</v>
      </c>
      <c r="N5869" s="76">
        <f t="shared" si="241"/>
        <v>0.16000000000000236</v>
      </c>
    </row>
    <row r="5870" spans="1:14" x14ac:dyDescent="0.25">
      <c r="A5870" s="100">
        <v>4823</v>
      </c>
      <c r="B5870" s="107">
        <v>38426</v>
      </c>
      <c r="C5870" s="121">
        <v>426.7</v>
      </c>
      <c r="D5870" s="122">
        <v>484.7</v>
      </c>
      <c r="E5870" s="122">
        <f t="shared" si="243"/>
        <v>67.13296398891967</v>
      </c>
      <c r="F5870" s="77">
        <v>2.15</v>
      </c>
      <c r="G5870" s="77">
        <v>0</v>
      </c>
      <c r="H5870" s="77">
        <v>0</v>
      </c>
      <c r="J5870" s="77">
        <f t="shared" si="242"/>
        <v>2.15</v>
      </c>
      <c r="K5870" s="103">
        <v>0.17</v>
      </c>
      <c r="L5870" s="104">
        <v>1.04</v>
      </c>
      <c r="M5870" s="105">
        <v>0</v>
      </c>
      <c r="N5870" s="76">
        <f t="shared" si="241"/>
        <v>0.17000000000003856</v>
      </c>
    </row>
    <row r="5871" spans="1:14" x14ac:dyDescent="0.25">
      <c r="A5871" s="100">
        <v>4824</v>
      </c>
      <c r="B5871" s="107">
        <v>38427</v>
      </c>
      <c r="C5871" s="121">
        <v>426.59</v>
      </c>
      <c r="D5871" s="122">
        <v>482.72</v>
      </c>
      <c r="E5871" s="122">
        <f t="shared" si="243"/>
        <v>66.85872576177286</v>
      </c>
      <c r="F5871" s="77">
        <v>2.2999999999999998</v>
      </c>
      <c r="G5871" s="77">
        <v>0</v>
      </c>
      <c r="H5871" s="77">
        <v>0</v>
      </c>
      <c r="J5871" s="77">
        <f t="shared" si="242"/>
        <v>2.2999999999999998</v>
      </c>
      <c r="K5871" s="103">
        <v>0.26800000000000002</v>
      </c>
      <c r="L5871" s="104">
        <v>1.1499999999999999</v>
      </c>
      <c r="M5871" s="105">
        <v>0</v>
      </c>
      <c r="N5871" s="76">
        <f t="shared" si="241"/>
        <v>-1.1546319456101628E-14</v>
      </c>
    </row>
    <row r="5872" spans="1:14" x14ac:dyDescent="0.25">
      <c r="A5872" s="100">
        <v>4825</v>
      </c>
      <c r="B5872" s="107">
        <v>38428</v>
      </c>
      <c r="C5872" s="121">
        <v>426.46</v>
      </c>
      <c r="D5872" s="122">
        <v>480.42</v>
      </c>
      <c r="E5872" s="122">
        <f t="shared" si="243"/>
        <v>66.54016620498615</v>
      </c>
      <c r="F5872" s="77">
        <v>3.28</v>
      </c>
      <c r="G5872" s="77">
        <v>0</v>
      </c>
      <c r="H5872" s="77">
        <v>0</v>
      </c>
      <c r="J5872" s="77">
        <f t="shared" si="242"/>
        <v>3.28</v>
      </c>
      <c r="K5872" s="103">
        <v>0.04</v>
      </c>
      <c r="L5872" s="104">
        <v>1.62</v>
      </c>
      <c r="M5872" s="105">
        <v>0</v>
      </c>
      <c r="N5872" s="76">
        <f t="shared" si="241"/>
        <v>-0.26000000000002066</v>
      </c>
    </row>
    <row r="5873" spans="1:14" x14ac:dyDescent="0.25">
      <c r="A5873" s="100">
        <v>4826</v>
      </c>
      <c r="B5873" s="107">
        <v>38429</v>
      </c>
      <c r="C5873" s="121">
        <v>426.26</v>
      </c>
      <c r="D5873" s="122">
        <v>476.88</v>
      </c>
      <c r="E5873" s="122">
        <f>D5873*100/722</f>
        <v>66.04986149584488</v>
      </c>
      <c r="F5873" s="77">
        <v>3.16</v>
      </c>
      <c r="G5873" s="77">
        <v>0</v>
      </c>
      <c r="H5873" s="77">
        <v>0</v>
      </c>
      <c r="J5873" s="77">
        <f t="shared" si="242"/>
        <v>3.16</v>
      </c>
      <c r="K5873" s="103">
        <v>0.67</v>
      </c>
      <c r="L5873" s="104">
        <v>1.54</v>
      </c>
      <c r="M5873" s="105">
        <v>0</v>
      </c>
      <c r="N5873" s="76">
        <f t="shared" si="241"/>
        <v>-0.22999999999998622</v>
      </c>
    </row>
    <row r="5874" spans="1:14" x14ac:dyDescent="0.25">
      <c r="A5874" s="100">
        <v>4827</v>
      </c>
      <c r="B5874" s="107">
        <v>38430</v>
      </c>
      <c r="C5874" s="121">
        <v>426.07</v>
      </c>
      <c r="D5874" s="122">
        <v>473.49</v>
      </c>
      <c r="E5874" s="122">
        <f>D5874*100/722</f>
        <v>65.5803324099723</v>
      </c>
      <c r="F5874" s="77">
        <v>2.5299999999999998</v>
      </c>
      <c r="G5874" s="77">
        <v>0</v>
      </c>
      <c r="H5874" s="77">
        <v>0</v>
      </c>
      <c r="J5874" s="77">
        <f t="shared" si="242"/>
        <v>2.5299999999999998</v>
      </c>
      <c r="K5874" s="103">
        <v>0.06</v>
      </c>
      <c r="L5874" s="104">
        <v>1.44</v>
      </c>
      <c r="M5874" s="105">
        <v>0</v>
      </c>
      <c r="N5874" s="76">
        <f t="shared" si="241"/>
        <v>-0.46000000000000929</v>
      </c>
    </row>
    <row r="5875" spans="1:14" x14ac:dyDescent="0.25">
      <c r="A5875" s="100">
        <v>4828</v>
      </c>
      <c r="B5875" s="107">
        <v>38431</v>
      </c>
      <c r="C5875" s="121">
        <v>425.9</v>
      </c>
      <c r="D5875" s="122">
        <v>470.5</v>
      </c>
      <c r="E5875" s="122">
        <f>D5875*100/722</f>
        <v>65.16620498614958</v>
      </c>
      <c r="F5875" s="77">
        <v>1.03</v>
      </c>
      <c r="G5875" s="77">
        <v>0</v>
      </c>
      <c r="H5875" s="77">
        <v>0</v>
      </c>
      <c r="J5875" s="77">
        <f t="shared" si="242"/>
        <v>1.03</v>
      </c>
      <c r="K5875" s="103">
        <v>0.38</v>
      </c>
      <c r="L5875" s="104">
        <v>0.49</v>
      </c>
      <c r="M5875" s="105">
        <v>0</v>
      </c>
      <c r="N5875" s="76">
        <f t="shared" si="241"/>
        <v>0.17999999999997729</v>
      </c>
    </row>
    <row r="5876" spans="1:14" x14ac:dyDescent="0.25">
      <c r="A5876" s="100">
        <v>4829</v>
      </c>
      <c r="B5876" s="107">
        <v>38432</v>
      </c>
      <c r="C5876" s="121">
        <v>425.85</v>
      </c>
      <c r="D5876" s="122">
        <v>469.65</v>
      </c>
      <c r="E5876" s="122">
        <f>D5876*100/722</f>
        <v>65.048476454293635</v>
      </c>
      <c r="F5876" s="77">
        <v>4.6100000000000003</v>
      </c>
      <c r="G5876" s="77">
        <v>0</v>
      </c>
      <c r="H5876" s="77">
        <v>0</v>
      </c>
      <c r="J5876" s="77">
        <f t="shared" si="242"/>
        <v>4.6100000000000003</v>
      </c>
      <c r="K5876" s="103">
        <v>0</v>
      </c>
      <c r="L5876" s="104">
        <v>2.2599999999999998</v>
      </c>
      <c r="M5876" s="105">
        <v>0</v>
      </c>
      <c r="N5876" s="76">
        <f t="shared" si="241"/>
        <v>-2.2199999999999838</v>
      </c>
    </row>
    <row r="5877" spans="1:14" x14ac:dyDescent="0.25">
      <c r="A5877" s="100">
        <v>4830</v>
      </c>
      <c r="B5877" s="107">
        <v>38433</v>
      </c>
      <c r="C5877" s="121">
        <v>425.56</v>
      </c>
      <c r="D5877" s="122">
        <v>462.82</v>
      </c>
      <c r="E5877" s="122">
        <f>D5877*100/722</f>
        <v>64.10249307479225</v>
      </c>
      <c r="F5877" s="77">
        <v>2.89</v>
      </c>
      <c r="G5877" s="77">
        <v>0</v>
      </c>
      <c r="H5877" s="77">
        <v>0</v>
      </c>
      <c r="J5877" s="77">
        <f t="shared" si="242"/>
        <v>2.89</v>
      </c>
      <c r="K5877" s="103">
        <v>0.08</v>
      </c>
      <c r="L5877" s="104">
        <v>1.41</v>
      </c>
      <c r="M5877" s="105">
        <v>0</v>
      </c>
      <c r="N5877" s="76">
        <f t="shared" si="241"/>
        <v>1.6900000000000115</v>
      </c>
    </row>
    <row r="5878" spans="1:14" x14ac:dyDescent="0.25">
      <c r="A5878" s="100">
        <v>4831</v>
      </c>
      <c r="B5878" s="107">
        <v>38434</v>
      </c>
      <c r="C5878" s="121">
        <v>425.39</v>
      </c>
      <c r="D5878" s="122">
        <v>461.62</v>
      </c>
      <c r="E5878" s="122">
        <f t="shared" ref="E5878:E5941" si="244">D5878*100/722</f>
        <v>63.936288088642662</v>
      </c>
      <c r="F5878" s="77">
        <v>3.1720000000000002</v>
      </c>
      <c r="G5878" s="77">
        <v>0</v>
      </c>
      <c r="H5878" s="77">
        <v>0</v>
      </c>
      <c r="J5878" s="77">
        <f t="shared" si="242"/>
        <v>3.1720000000000002</v>
      </c>
      <c r="K5878" s="103">
        <v>2.63</v>
      </c>
      <c r="L5878" s="104">
        <v>1.54</v>
      </c>
      <c r="M5878" s="105">
        <v>0</v>
      </c>
      <c r="N5878" s="76">
        <f t="shared" si="241"/>
        <v>2.6319999999999797</v>
      </c>
    </row>
    <row r="5879" spans="1:14" x14ac:dyDescent="0.25">
      <c r="A5879" s="100">
        <v>4832</v>
      </c>
      <c r="B5879" s="107">
        <v>38435</v>
      </c>
      <c r="C5879" s="121">
        <v>425.36</v>
      </c>
      <c r="D5879" s="122">
        <v>461.08</v>
      </c>
      <c r="E5879" s="122">
        <f t="shared" si="244"/>
        <v>63.86149584487535</v>
      </c>
      <c r="F5879" s="77">
        <v>3.53</v>
      </c>
      <c r="G5879" s="77">
        <v>0</v>
      </c>
      <c r="H5879" s="77">
        <v>0</v>
      </c>
      <c r="J5879" s="77">
        <f t="shared" si="242"/>
        <v>3.53</v>
      </c>
      <c r="K5879" s="103">
        <v>1.43</v>
      </c>
      <c r="L5879" s="104">
        <v>1.74</v>
      </c>
      <c r="M5879" s="105">
        <v>0</v>
      </c>
      <c r="N5879" s="76">
        <f t="shared" si="241"/>
        <v>1.4300000000000339</v>
      </c>
    </row>
    <row r="5880" spans="1:14" x14ac:dyDescent="0.25">
      <c r="A5880" s="100">
        <v>4833</v>
      </c>
      <c r="B5880" s="107">
        <v>38436</v>
      </c>
      <c r="C5880" s="121">
        <v>425.24</v>
      </c>
      <c r="D5880" s="122">
        <v>458.98</v>
      </c>
      <c r="E5880" s="122">
        <f t="shared" si="244"/>
        <v>63.57063711911357</v>
      </c>
      <c r="F5880" s="77">
        <v>2.69</v>
      </c>
      <c r="G5880" s="77">
        <v>0</v>
      </c>
      <c r="H5880" s="77">
        <v>0</v>
      </c>
      <c r="J5880" s="77">
        <f t="shared" si="242"/>
        <v>2.69</v>
      </c>
      <c r="K5880" s="103">
        <v>0.05</v>
      </c>
      <c r="L5880" s="104">
        <v>1.31</v>
      </c>
      <c r="M5880" s="105">
        <v>0</v>
      </c>
      <c r="N5880" s="76">
        <f t="shared" si="241"/>
        <v>-3.0000000000027338E-2</v>
      </c>
    </row>
    <row r="5881" spans="1:14" x14ac:dyDescent="0.25">
      <c r="A5881" s="100">
        <v>4834</v>
      </c>
      <c r="B5881" s="107">
        <v>38437</v>
      </c>
      <c r="C5881" s="121">
        <v>425.08</v>
      </c>
      <c r="D5881" s="122">
        <v>456.26</v>
      </c>
      <c r="E5881" s="122">
        <f t="shared" si="244"/>
        <v>63.193905817174517</v>
      </c>
      <c r="F5881" s="77">
        <v>4.5</v>
      </c>
      <c r="G5881" s="77">
        <v>0</v>
      </c>
      <c r="H5881" s="77">
        <v>0</v>
      </c>
      <c r="J5881" s="77">
        <f t="shared" si="242"/>
        <v>4.5</v>
      </c>
      <c r="K5881" s="103">
        <v>0.03</v>
      </c>
      <c r="L5881" s="104">
        <v>2.2000000000000002</v>
      </c>
      <c r="M5881" s="105">
        <v>0</v>
      </c>
      <c r="N5881" s="76">
        <f t="shared" si="241"/>
        <v>-0.36000000000001364</v>
      </c>
    </row>
    <row r="5882" spans="1:14" x14ac:dyDescent="0.25">
      <c r="A5882" s="100">
        <v>4835</v>
      </c>
      <c r="B5882" s="107">
        <v>38438</v>
      </c>
      <c r="C5882" s="121">
        <v>424.8</v>
      </c>
      <c r="D5882" s="122">
        <v>451.4</v>
      </c>
      <c r="E5882" s="122">
        <f t="shared" si="244"/>
        <v>62.520775623268698</v>
      </c>
      <c r="F5882" s="77">
        <v>2.0099999999999998</v>
      </c>
      <c r="G5882" s="77">
        <v>0</v>
      </c>
      <c r="H5882" s="77">
        <v>0</v>
      </c>
      <c r="J5882" s="77">
        <f t="shared" si="242"/>
        <v>2.0099999999999998</v>
      </c>
      <c r="K5882" s="103">
        <v>0.23</v>
      </c>
      <c r="L5882" s="104">
        <v>0.99</v>
      </c>
      <c r="M5882" s="105">
        <v>0</v>
      </c>
      <c r="N5882" s="76">
        <f t="shared" si="241"/>
        <v>-0.19999999999997975</v>
      </c>
    </row>
    <row r="5883" spans="1:14" x14ac:dyDescent="0.25">
      <c r="A5883" s="100">
        <v>4836</v>
      </c>
      <c r="B5883" s="107">
        <v>38439</v>
      </c>
      <c r="C5883" s="121">
        <v>424.67</v>
      </c>
      <c r="D5883" s="122">
        <v>449.19</v>
      </c>
      <c r="E5883" s="122">
        <f t="shared" si="244"/>
        <v>62.214681440443215</v>
      </c>
      <c r="F5883" s="77">
        <v>3.19</v>
      </c>
      <c r="G5883" s="77">
        <v>0</v>
      </c>
      <c r="H5883" s="77">
        <v>0</v>
      </c>
      <c r="J5883" s="77">
        <f t="shared" si="242"/>
        <v>3.19</v>
      </c>
      <c r="K5883" s="103">
        <v>0.03</v>
      </c>
      <c r="L5883" s="104">
        <v>1.55</v>
      </c>
      <c r="M5883" s="105">
        <v>0</v>
      </c>
      <c r="N5883" s="76">
        <f t="shared" si="241"/>
        <v>-0.20999999999997732</v>
      </c>
    </row>
    <row r="5884" spans="1:14" x14ac:dyDescent="0.25">
      <c r="A5884" s="100">
        <v>4837</v>
      </c>
      <c r="B5884" s="107">
        <v>38440</v>
      </c>
      <c r="C5884" s="121">
        <v>424.47</v>
      </c>
      <c r="D5884" s="122">
        <v>445.79</v>
      </c>
      <c r="E5884" s="122">
        <f t="shared" si="244"/>
        <v>61.74376731301939</v>
      </c>
      <c r="F5884" s="77">
        <v>3.28</v>
      </c>
      <c r="G5884" s="77">
        <v>0</v>
      </c>
      <c r="H5884" s="77">
        <v>0</v>
      </c>
      <c r="J5884" s="77">
        <f t="shared" si="242"/>
        <v>3.28</v>
      </c>
      <c r="K5884" s="103">
        <v>0.03</v>
      </c>
      <c r="L5884" s="104">
        <v>1.58</v>
      </c>
      <c r="M5884" s="105">
        <v>0</v>
      </c>
      <c r="N5884" s="76">
        <f t="shared" si="241"/>
        <v>-0.3600000000000434</v>
      </c>
    </row>
    <row r="5885" spans="1:14" x14ac:dyDescent="0.25">
      <c r="A5885" s="100">
        <v>4838</v>
      </c>
      <c r="B5885" s="107">
        <v>38441</v>
      </c>
      <c r="C5885" s="121">
        <v>424.25</v>
      </c>
      <c r="D5885" s="122">
        <v>442.15</v>
      </c>
      <c r="E5885" s="122">
        <f t="shared" si="244"/>
        <v>61.239612188365648</v>
      </c>
      <c r="F5885" s="77">
        <v>2.67</v>
      </c>
      <c r="G5885" s="77">
        <v>0</v>
      </c>
      <c r="H5885" s="77">
        <v>0</v>
      </c>
      <c r="J5885" s="77">
        <f t="shared" si="242"/>
        <v>2.67</v>
      </c>
      <c r="K5885" s="103">
        <v>0.02</v>
      </c>
      <c r="L5885" s="104">
        <v>1.24</v>
      </c>
      <c r="M5885" s="105">
        <v>0</v>
      </c>
      <c r="N5885" s="76">
        <f t="shared" si="241"/>
        <v>-0.2799999999999887</v>
      </c>
    </row>
    <row r="5886" spans="1:14" x14ac:dyDescent="0.25">
      <c r="A5886" s="100">
        <v>4839</v>
      </c>
      <c r="B5886" s="107">
        <v>38442</v>
      </c>
      <c r="C5886" s="121">
        <v>424.08</v>
      </c>
      <c r="D5886" s="122">
        <v>439.2</v>
      </c>
      <c r="E5886" s="122">
        <f t="shared" si="244"/>
        <v>60.831024930747922</v>
      </c>
      <c r="F5886" s="77">
        <v>3.11</v>
      </c>
      <c r="G5886" s="77">
        <v>0</v>
      </c>
      <c r="H5886" s="77">
        <v>0</v>
      </c>
      <c r="J5886" s="77">
        <f t="shared" si="242"/>
        <v>3.11</v>
      </c>
      <c r="K5886" s="103">
        <v>1.41</v>
      </c>
      <c r="L5886" s="104">
        <v>1.49</v>
      </c>
      <c r="M5886" s="105">
        <v>11.5</v>
      </c>
      <c r="N5886" s="76">
        <f t="shared" si="241"/>
        <v>1.4700000000000135</v>
      </c>
    </row>
    <row r="5887" spans="1:14" x14ac:dyDescent="0.25">
      <c r="A5887" s="100">
        <v>4840</v>
      </c>
      <c r="B5887" s="107">
        <v>38443</v>
      </c>
      <c r="C5887" s="121">
        <v>423.98</v>
      </c>
      <c r="D5887" s="122">
        <v>437.56</v>
      </c>
      <c r="E5887" s="122">
        <f t="shared" si="244"/>
        <v>60.603878116343488</v>
      </c>
      <c r="F5887" s="77">
        <v>2.71</v>
      </c>
      <c r="G5887" s="77">
        <v>0</v>
      </c>
      <c r="H5887" s="77">
        <v>0</v>
      </c>
      <c r="J5887" s="77">
        <f t="shared" si="242"/>
        <v>2.71</v>
      </c>
      <c r="K5887" s="103">
        <v>0.23499999999999999</v>
      </c>
      <c r="L5887" s="104">
        <v>1.27</v>
      </c>
      <c r="M5887" s="105">
        <v>0</v>
      </c>
      <c r="N5887" s="76">
        <f t="shared" si="241"/>
        <v>0.22999999999998177</v>
      </c>
    </row>
    <row r="5888" spans="1:14" x14ac:dyDescent="0.25">
      <c r="A5888" s="100">
        <v>4841</v>
      </c>
      <c r="B5888" s="107">
        <v>38444</v>
      </c>
      <c r="C5888" s="121">
        <v>423.83</v>
      </c>
      <c r="D5888" s="122">
        <v>435.08</v>
      </c>
      <c r="E5888" s="122">
        <f t="shared" si="244"/>
        <v>60.260387811634352</v>
      </c>
      <c r="F5888" s="77">
        <v>2.7149999999999999</v>
      </c>
      <c r="G5888" s="77">
        <v>0</v>
      </c>
      <c r="H5888" s="77">
        <v>0</v>
      </c>
      <c r="J5888" s="77">
        <f t="shared" si="242"/>
        <v>2.7149999999999999</v>
      </c>
      <c r="K5888" s="103">
        <v>0.40500000000000003</v>
      </c>
      <c r="L5888" s="104">
        <v>1.1499999999999999</v>
      </c>
      <c r="M5888" s="105">
        <v>11.5</v>
      </c>
      <c r="N5888" s="76">
        <f t="shared" si="241"/>
        <v>0.70500000000000895</v>
      </c>
    </row>
    <row r="5889" spans="1:14" x14ac:dyDescent="0.25">
      <c r="A5889" s="100">
        <v>4842</v>
      </c>
      <c r="B5889" s="107">
        <v>38445</v>
      </c>
      <c r="C5889" s="121">
        <v>423.71</v>
      </c>
      <c r="D5889" s="122">
        <v>433.07</v>
      </c>
      <c r="E5889" s="122">
        <f t="shared" si="244"/>
        <v>59.981994459833793</v>
      </c>
      <c r="F5889" s="77">
        <v>1.925</v>
      </c>
      <c r="G5889" s="77">
        <v>0</v>
      </c>
      <c r="H5889" s="77">
        <v>0</v>
      </c>
      <c r="J5889" s="77">
        <f t="shared" si="242"/>
        <v>1.925</v>
      </c>
      <c r="K5889" s="103">
        <v>0.83499999999999996</v>
      </c>
      <c r="L5889" s="104">
        <v>0.91700000000000004</v>
      </c>
      <c r="M5889" s="105">
        <v>6.4</v>
      </c>
      <c r="N5889" s="76">
        <f t="shared" si="241"/>
        <v>0.83500000000002506</v>
      </c>
    </row>
    <row r="5890" spans="1:14" x14ac:dyDescent="0.25">
      <c r="A5890" s="100">
        <v>4843</v>
      </c>
      <c r="B5890" s="107">
        <v>38446</v>
      </c>
      <c r="C5890" s="121">
        <v>423.63</v>
      </c>
      <c r="D5890" s="122">
        <v>431.98</v>
      </c>
      <c r="E5890" s="122">
        <f t="shared" si="244"/>
        <v>59.831024930747922</v>
      </c>
      <c r="F5890" s="77">
        <v>4.51</v>
      </c>
      <c r="G5890" s="77">
        <v>0</v>
      </c>
      <c r="H5890" s="77">
        <v>0</v>
      </c>
      <c r="J5890" s="77">
        <f t="shared" si="242"/>
        <v>4.51</v>
      </c>
      <c r="K5890" s="103">
        <v>1.0109999999999999</v>
      </c>
      <c r="L5890" s="104">
        <v>2.17</v>
      </c>
      <c r="M5890" s="105">
        <v>19.100000000000001</v>
      </c>
      <c r="N5890" s="76">
        <f t="shared" si="241"/>
        <v>1.0099999999999998</v>
      </c>
    </row>
    <row r="5891" spans="1:14" x14ac:dyDescent="0.25">
      <c r="A5891" s="100">
        <v>4844</v>
      </c>
      <c r="B5891" s="107">
        <v>38447</v>
      </c>
      <c r="C5891" s="121">
        <v>423.43</v>
      </c>
      <c r="D5891" s="122">
        <v>428.48</v>
      </c>
      <c r="E5891" s="122">
        <f t="shared" si="244"/>
        <v>59.346260387811633</v>
      </c>
      <c r="F5891" s="77">
        <v>4.4800000000000004</v>
      </c>
      <c r="G5891" s="77">
        <v>0</v>
      </c>
      <c r="H5891" s="77">
        <v>0</v>
      </c>
      <c r="J5891" s="77">
        <f t="shared" si="242"/>
        <v>4.4800000000000004</v>
      </c>
      <c r="K5891" s="103">
        <v>0.54</v>
      </c>
      <c r="L5891" s="104">
        <v>2.13</v>
      </c>
      <c r="M5891" s="105">
        <v>1.4</v>
      </c>
      <c r="N5891" s="76">
        <f t="shared" si="241"/>
        <v>0.5400000000000027</v>
      </c>
    </row>
    <row r="5892" spans="1:14" x14ac:dyDescent="0.25">
      <c r="A5892" s="100">
        <v>4845</v>
      </c>
      <c r="B5892" s="107">
        <v>38448</v>
      </c>
      <c r="C5892" s="121">
        <v>423.19</v>
      </c>
      <c r="D5892" s="122">
        <v>424.54</v>
      </c>
      <c r="E5892" s="122">
        <f t="shared" si="244"/>
        <v>58.800554016620495</v>
      </c>
      <c r="F5892" s="77">
        <v>4.71</v>
      </c>
      <c r="G5892" s="77">
        <v>0</v>
      </c>
      <c r="H5892" s="77">
        <v>0</v>
      </c>
      <c r="J5892" s="77">
        <f t="shared" si="242"/>
        <v>4.71</v>
      </c>
      <c r="K5892" s="103">
        <v>0.77</v>
      </c>
      <c r="L5892" s="104">
        <v>2.25</v>
      </c>
      <c r="M5892" s="105">
        <v>0</v>
      </c>
      <c r="N5892" s="76">
        <f t="shared" si="241"/>
        <v>0.77000000000000224</v>
      </c>
    </row>
    <row r="5893" spans="1:14" x14ac:dyDescent="0.25">
      <c r="A5893" s="100">
        <v>4846</v>
      </c>
      <c r="B5893" s="107">
        <v>38449</v>
      </c>
      <c r="C5893" s="121">
        <v>422.45</v>
      </c>
      <c r="D5893" s="122">
        <v>420.6</v>
      </c>
      <c r="E5893" s="122">
        <f t="shared" si="244"/>
        <v>58.254847645429365</v>
      </c>
      <c r="F5893" s="77">
        <v>4.8</v>
      </c>
      <c r="G5893" s="77">
        <v>0</v>
      </c>
      <c r="H5893" s="77">
        <v>0</v>
      </c>
      <c r="J5893" s="77">
        <f t="shared" si="242"/>
        <v>4.8</v>
      </c>
      <c r="K5893" s="103">
        <v>1</v>
      </c>
      <c r="L5893" s="104">
        <v>2.29</v>
      </c>
      <c r="M5893" s="105">
        <v>0</v>
      </c>
      <c r="N5893" s="76">
        <f t="shared" si="241"/>
        <v>0.99999999999998845</v>
      </c>
    </row>
    <row r="5894" spans="1:14" x14ac:dyDescent="0.25">
      <c r="A5894" s="100">
        <v>4847</v>
      </c>
      <c r="B5894" s="107">
        <v>38450</v>
      </c>
      <c r="C5894" s="121">
        <v>422.7</v>
      </c>
      <c r="D5894" s="122">
        <v>416.8</v>
      </c>
      <c r="E5894" s="122">
        <f t="shared" si="244"/>
        <v>57.72853185595568</v>
      </c>
      <c r="F5894" s="77">
        <v>5.16</v>
      </c>
      <c r="G5894" s="77">
        <v>0</v>
      </c>
      <c r="H5894" s="77">
        <v>0</v>
      </c>
      <c r="J5894" s="77">
        <f t="shared" si="242"/>
        <v>5.16</v>
      </c>
      <c r="K5894" s="103">
        <v>0.16</v>
      </c>
      <c r="L5894" s="104">
        <v>2.4500000000000002</v>
      </c>
      <c r="M5894" s="105">
        <v>0</v>
      </c>
      <c r="N5894" s="76">
        <f t="shared" si="241"/>
        <v>-0.15999999999999304</v>
      </c>
    </row>
    <row r="5895" spans="1:14" x14ac:dyDescent="0.25">
      <c r="A5895" s="100">
        <v>4848</v>
      </c>
      <c r="B5895" s="107">
        <v>38451</v>
      </c>
      <c r="C5895" s="121">
        <v>422.38</v>
      </c>
      <c r="D5895" s="122">
        <v>411.48</v>
      </c>
      <c r="E5895" s="122">
        <f t="shared" si="244"/>
        <v>56.991689750692522</v>
      </c>
      <c r="F5895" s="77">
        <v>5.31</v>
      </c>
      <c r="G5895" s="77">
        <v>0</v>
      </c>
      <c r="H5895" s="77">
        <v>0</v>
      </c>
      <c r="J5895" s="77">
        <f t="shared" si="242"/>
        <v>5.31</v>
      </c>
      <c r="K5895" s="103">
        <v>0.16</v>
      </c>
      <c r="L5895" s="104">
        <v>2.5299999999999998</v>
      </c>
      <c r="M5895" s="105">
        <v>2.8</v>
      </c>
      <c r="N5895" s="76">
        <f t="shared" si="241"/>
        <v>-0.61000000000001631</v>
      </c>
    </row>
    <row r="5896" spans="1:14" x14ac:dyDescent="0.25">
      <c r="A5896" s="100">
        <v>4849</v>
      </c>
      <c r="B5896" s="107">
        <v>38452</v>
      </c>
      <c r="C5896" s="121">
        <v>422.01</v>
      </c>
      <c r="D5896" s="122">
        <v>405.56</v>
      </c>
      <c r="E5896" s="122">
        <f t="shared" si="244"/>
        <v>56.171745152354568</v>
      </c>
      <c r="F5896" s="77">
        <v>3.78</v>
      </c>
      <c r="G5896" s="77">
        <v>0</v>
      </c>
      <c r="H5896" s="77">
        <v>0</v>
      </c>
      <c r="J5896" s="77">
        <f t="shared" si="242"/>
        <v>3.78</v>
      </c>
      <c r="K5896" s="103">
        <v>0.65</v>
      </c>
      <c r="L5896" s="104">
        <v>1.51</v>
      </c>
      <c r="M5896" s="105">
        <v>74</v>
      </c>
      <c r="N5896" s="76">
        <f t="shared" ref="N5896:N5959" si="245">+D5897-D5896+J5896</f>
        <v>0.65000000000000435</v>
      </c>
    </row>
    <row r="5897" spans="1:14" x14ac:dyDescent="0.25">
      <c r="A5897" s="100">
        <v>4850</v>
      </c>
      <c r="B5897" s="107">
        <v>38453</v>
      </c>
      <c r="C5897" s="121">
        <v>421.81</v>
      </c>
      <c r="D5897" s="122">
        <v>402.43</v>
      </c>
      <c r="E5897" s="122">
        <f t="shared" si="244"/>
        <v>55.738227146814403</v>
      </c>
      <c r="F5897" s="77">
        <v>4.18</v>
      </c>
      <c r="G5897" s="77">
        <v>0</v>
      </c>
      <c r="H5897" s="77">
        <v>0</v>
      </c>
      <c r="J5897" s="77">
        <f t="shared" si="242"/>
        <v>4.18</v>
      </c>
      <c r="K5897" s="103">
        <v>0.2</v>
      </c>
      <c r="L5897" s="104">
        <v>1.99</v>
      </c>
      <c r="M5897" s="105">
        <v>31.5</v>
      </c>
      <c r="N5897" s="76">
        <f t="shared" si="245"/>
        <v>-0.19999999999999574</v>
      </c>
    </row>
    <row r="5898" spans="1:14" x14ac:dyDescent="0.25">
      <c r="A5898" s="100">
        <v>4851</v>
      </c>
      <c r="B5898" s="107">
        <v>38454</v>
      </c>
      <c r="C5898" s="121">
        <v>421.53</v>
      </c>
      <c r="D5898" s="122">
        <v>398.05</v>
      </c>
      <c r="E5898" s="122">
        <f t="shared" si="244"/>
        <v>55.131578947368418</v>
      </c>
      <c r="F5898" s="77">
        <v>2.4</v>
      </c>
      <c r="G5898" s="77">
        <v>0</v>
      </c>
      <c r="H5898" s="77">
        <v>0</v>
      </c>
      <c r="J5898" s="77">
        <f t="shared" si="242"/>
        <v>2.4</v>
      </c>
      <c r="K5898" s="103">
        <v>0.22</v>
      </c>
      <c r="L5898" s="104">
        <v>1.1200000000000001</v>
      </c>
      <c r="M5898" s="105">
        <v>0</v>
      </c>
      <c r="N5898" s="76">
        <f t="shared" si="245"/>
        <v>0.51000000000001355</v>
      </c>
    </row>
    <row r="5899" spans="1:14" x14ac:dyDescent="0.25">
      <c r="A5899" s="100">
        <v>4852</v>
      </c>
      <c r="B5899" s="107">
        <v>38455</v>
      </c>
      <c r="C5899" s="121">
        <v>421.41</v>
      </c>
      <c r="D5899" s="122">
        <v>396.16</v>
      </c>
      <c r="E5899" s="122">
        <f t="shared" si="244"/>
        <v>54.869806094182827</v>
      </c>
      <c r="F5899" s="77">
        <v>1.53</v>
      </c>
      <c r="G5899" s="77">
        <v>0</v>
      </c>
      <c r="H5899" s="77">
        <v>0</v>
      </c>
      <c r="J5899" s="77">
        <f t="shared" si="242"/>
        <v>1.53</v>
      </c>
      <c r="K5899" s="103">
        <v>0.13</v>
      </c>
      <c r="L5899" s="104">
        <v>0.74</v>
      </c>
      <c r="M5899" s="105">
        <v>0</v>
      </c>
      <c r="N5899" s="76">
        <f t="shared" si="245"/>
        <v>6.9999999999963647E-2</v>
      </c>
    </row>
    <row r="5900" spans="1:14" x14ac:dyDescent="0.25">
      <c r="A5900" s="100">
        <v>4853</v>
      </c>
      <c r="B5900" s="107">
        <v>38456</v>
      </c>
      <c r="C5900" s="121">
        <v>421.32</v>
      </c>
      <c r="D5900" s="122">
        <v>394.7</v>
      </c>
      <c r="E5900" s="122">
        <f t="shared" si="244"/>
        <v>54.667590027700832</v>
      </c>
      <c r="F5900" s="77">
        <v>1.1599999999999999</v>
      </c>
      <c r="G5900" s="77">
        <v>0</v>
      </c>
      <c r="H5900" s="77">
        <v>0</v>
      </c>
      <c r="J5900" s="77">
        <f t="shared" si="242"/>
        <v>1.1599999999999999</v>
      </c>
      <c r="K5900" s="103">
        <v>0.13</v>
      </c>
      <c r="L5900" s="104">
        <v>0.05</v>
      </c>
      <c r="M5900" s="105">
        <v>11.2</v>
      </c>
      <c r="N5900" s="76">
        <f t="shared" si="245"/>
        <v>-0.78999999999998871</v>
      </c>
    </row>
    <row r="5901" spans="1:14" x14ac:dyDescent="0.25">
      <c r="A5901" s="100">
        <v>4854</v>
      </c>
      <c r="B5901" s="107">
        <v>38457</v>
      </c>
      <c r="C5901" s="121">
        <v>421.19</v>
      </c>
      <c r="D5901" s="122">
        <v>392.75</v>
      </c>
      <c r="E5901" s="122">
        <f t="shared" si="244"/>
        <v>54.397506925207757</v>
      </c>
      <c r="F5901" s="77">
        <v>0.75800000000000001</v>
      </c>
      <c r="G5901" s="77">
        <v>0</v>
      </c>
      <c r="H5901" s="77">
        <v>0</v>
      </c>
      <c r="J5901" s="77">
        <f t="shared" si="242"/>
        <v>0.75800000000000001</v>
      </c>
      <c r="K5901" s="103">
        <v>0.75800000000000001</v>
      </c>
      <c r="L5901" s="104">
        <v>0.309</v>
      </c>
      <c r="M5901" s="105">
        <v>0</v>
      </c>
      <c r="N5901" s="76">
        <f t="shared" si="245"/>
        <v>0.75800000000000001</v>
      </c>
    </row>
    <row r="5902" spans="1:14" x14ac:dyDescent="0.25">
      <c r="A5902" s="100">
        <v>4855</v>
      </c>
      <c r="B5902" s="107">
        <v>38458</v>
      </c>
      <c r="C5902" s="121">
        <v>421.19</v>
      </c>
      <c r="D5902" s="122">
        <v>392.75</v>
      </c>
      <c r="E5902" s="122">
        <f t="shared" si="244"/>
        <v>54.397506925207757</v>
      </c>
      <c r="F5902" s="77">
        <v>1.06</v>
      </c>
      <c r="G5902" s="77">
        <v>0</v>
      </c>
      <c r="H5902" s="77">
        <v>0</v>
      </c>
      <c r="J5902" s="77">
        <f t="shared" si="242"/>
        <v>1.06</v>
      </c>
      <c r="K5902" s="103">
        <v>0.93</v>
      </c>
      <c r="L5902" s="104">
        <v>0.496</v>
      </c>
      <c r="M5902" s="105">
        <v>0</v>
      </c>
      <c r="N5902" s="76">
        <f t="shared" si="245"/>
        <v>0.9300000000000046</v>
      </c>
    </row>
    <row r="5903" spans="1:14" x14ac:dyDescent="0.25">
      <c r="A5903" s="100">
        <v>4856</v>
      </c>
      <c r="B5903" s="107">
        <v>38459</v>
      </c>
      <c r="C5903" s="121">
        <v>421.14</v>
      </c>
      <c r="D5903" s="122">
        <v>392.62</v>
      </c>
      <c r="E5903" s="122">
        <f t="shared" si="244"/>
        <v>54.37950138504155</v>
      </c>
      <c r="F5903" s="77">
        <v>2.2200000000000002</v>
      </c>
      <c r="G5903" s="77">
        <v>0</v>
      </c>
      <c r="H5903" s="77">
        <v>0</v>
      </c>
      <c r="J5903" s="77">
        <f t="shared" si="242"/>
        <v>2.2200000000000002</v>
      </c>
      <c r="K5903" s="103">
        <v>0.13</v>
      </c>
      <c r="L5903" s="104">
        <v>1.06</v>
      </c>
      <c r="M5903" s="105">
        <v>0</v>
      </c>
      <c r="N5903" s="76">
        <f t="shared" si="245"/>
        <v>-0.75000000000002709</v>
      </c>
    </row>
    <row r="5904" spans="1:14" x14ac:dyDescent="0.25">
      <c r="A5904" s="100">
        <v>4857</v>
      </c>
      <c r="B5904" s="107">
        <v>38460</v>
      </c>
      <c r="C5904" s="121">
        <v>420.99</v>
      </c>
      <c r="D5904" s="122">
        <v>389.65</v>
      </c>
      <c r="E5904" s="122">
        <f t="shared" si="244"/>
        <v>53.968144044321328</v>
      </c>
      <c r="F5904" s="77">
        <v>2.83</v>
      </c>
      <c r="G5904" s="77">
        <v>0</v>
      </c>
      <c r="H5904" s="77">
        <v>0</v>
      </c>
      <c r="J5904" s="77">
        <f t="shared" si="242"/>
        <v>2.83</v>
      </c>
      <c r="K5904" s="103">
        <v>7.0000000000000007E-2</v>
      </c>
      <c r="L5904" s="104">
        <v>1.37</v>
      </c>
      <c r="M5904" s="105">
        <v>0</v>
      </c>
      <c r="N5904" s="76">
        <f t="shared" si="245"/>
        <v>-0.16999999999999993</v>
      </c>
    </row>
    <row r="5905" spans="1:14" x14ac:dyDescent="0.25">
      <c r="A5905" s="100">
        <v>4858</v>
      </c>
      <c r="B5905" s="107">
        <v>38461</v>
      </c>
      <c r="C5905" s="121">
        <v>420.79</v>
      </c>
      <c r="D5905" s="122">
        <v>386.65</v>
      </c>
      <c r="E5905" s="122">
        <f>D5905*100/722</f>
        <v>53.55263157894737</v>
      </c>
      <c r="F5905" s="77">
        <v>2.0499999999999998</v>
      </c>
      <c r="G5905" s="77">
        <v>0</v>
      </c>
      <c r="H5905" s="77">
        <v>0</v>
      </c>
      <c r="J5905" s="77">
        <f t="shared" si="242"/>
        <v>2.0499999999999998</v>
      </c>
      <c r="K5905" s="103">
        <v>1.45</v>
      </c>
      <c r="L5905" s="104">
        <v>0.84</v>
      </c>
      <c r="M5905" s="105">
        <v>6.3</v>
      </c>
      <c r="N5905" s="76">
        <f t="shared" si="245"/>
        <v>1.4500000000000339</v>
      </c>
    </row>
    <row r="5906" spans="1:14" x14ac:dyDescent="0.25">
      <c r="A5906" s="100">
        <v>4859</v>
      </c>
      <c r="B5906" s="107">
        <v>38462</v>
      </c>
      <c r="C5906" s="121">
        <v>420.75</v>
      </c>
      <c r="D5906" s="122">
        <v>386.05</v>
      </c>
      <c r="E5906" s="122">
        <f t="shared" si="244"/>
        <v>53.469529085872573</v>
      </c>
      <c r="F5906" s="77">
        <v>0.248</v>
      </c>
      <c r="G5906" s="77">
        <v>0</v>
      </c>
      <c r="H5906" s="77">
        <v>0</v>
      </c>
      <c r="J5906" s="77">
        <f t="shared" si="242"/>
        <v>0.248</v>
      </c>
      <c r="K5906" s="103">
        <v>7.0000000000000007E-2</v>
      </c>
      <c r="L5906" s="104">
        <v>0.126</v>
      </c>
      <c r="M5906" s="105">
        <v>0</v>
      </c>
      <c r="N5906" s="76">
        <f t="shared" si="245"/>
        <v>-0.35200000000002274</v>
      </c>
    </row>
    <row r="5907" spans="1:14" x14ac:dyDescent="0.25">
      <c r="A5907" s="100">
        <v>4860</v>
      </c>
      <c r="B5907" s="107">
        <v>38463</v>
      </c>
      <c r="C5907" s="121">
        <v>420.71</v>
      </c>
      <c r="D5907" s="122">
        <v>385.45</v>
      </c>
      <c r="E5907" s="122">
        <f t="shared" si="244"/>
        <v>53.386426592797783</v>
      </c>
      <c r="F5907" s="77">
        <v>1.1739999999999999</v>
      </c>
      <c r="G5907" s="77">
        <v>0</v>
      </c>
      <c r="H5907" s="77">
        <v>0</v>
      </c>
      <c r="J5907" s="77">
        <f t="shared" si="242"/>
        <v>1.1739999999999999</v>
      </c>
      <c r="K5907" s="103">
        <v>0.12</v>
      </c>
      <c r="L5907" s="104">
        <v>0.57399999999999995</v>
      </c>
      <c r="M5907" s="105">
        <v>0</v>
      </c>
      <c r="N5907" s="76">
        <f t="shared" si="245"/>
        <v>0.12399999999998856</v>
      </c>
    </row>
    <row r="5908" spans="1:14" x14ac:dyDescent="0.25">
      <c r="A5908" s="100">
        <v>4861</v>
      </c>
      <c r="B5908" s="107">
        <v>38464</v>
      </c>
      <c r="C5908" s="121">
        <v>420.64</v>
      </c>
      <c r="D5908" s="122">
        <v>384.4</v>
      </c>
      <c r="E5908" s="122">
        <f t="shared" si="244"/>
        <v>53.2409972299169</v>
      </c>
      <c r="F5908" s="77">
        <v>0.56399999999999995</v>
      </c>
      <c r="G5908" s="77">
        <v>0</v>
      </c>
      <c r="H5908" s="77">
        <v>0</v>
      </c>
      <c r="J5908" s="77">
        <f t="shared" si="242"/>
        <v>0.56399999999999995</v>
      </c>
      <c r="K5908" s="103">
        <v>0.26</v>
      </c>
      <c r="L5908" s="104">
        <v>0.25900000000000001</v>
      </c>
      <c r="M5908" s="105">
        <v>0.9</v>
      </c>
      <c r="N5908" s="76">
        <f t="shared" si="245"/>
        <v>0.26400000000004542</v>
      </c>
    </row>
    <row r="5909" spans="1:14" x14ac:dyDescent="0.25">
      <c r="A5909" s="100">
        <v>4862</v>
      </c>
      <c r="B5909" s="107">
        <v>38465</v>
      </c>
      <c r="C5909" s="121">
        <v>420.62</v>
      </c>
      <c r="D5909" s="122">
        <v>384.1</v>
      </c>
      <c r="E5909" s="122">
        <f t="shared" si="244"/>
        <v>53.199445983379505</v>
      </c>
      <c r="F5909" s="77">
        <v>0.91300000000000003</v>
      </c>
      <c r="G5909" s="77">
        <v>0</v>
      </c>
      <c r="H5909" s="77">
        <v>0</v>
      </c>
      <c r="J5909" s="77">
        <f t="shared" si="242"/>
        <v>0.91300000000000003</v>
      </c>
      <c r="K5909" s="103">
        <v>0.13</v>
      </c>
      <c r="L5909" s="104">
        <v>0.433</v>
      </c>
      <c r="M5909" s="105">
        <v>0</v>
      </c>
      <c r="N5909" s="76">
        <f t="shared" si="245"/>
        <v>0.16300000000000003</v>
      </c>
    </row>
    <row r="5910" spans="1:14" x14ac:dyDescent="0.25">
      <c r="A5910" s="100">
        <v>4863</v>
      </c>
      <c r="B5910" s="107">
        <v>38466</v>
      </c>
      <c r="C5910" s="121">
        <v>420.57</v>
      </c>
      <c r="D5910" s="122">
        <v>383.35</v>
      </c>
      <c r="E5910" s="122">
        <f t="shared" si="244"/>
        <v>53.09556786703601</v>
      </c>
      <c r="F5910" s="77">
        <v>0.69</v>
      </c>
      <c r="G5910" s="77">
        <v>0</v>
      </c>
      <c r="H5910" s="77">
        <v>0</v>
      </c>
      <c r="J5910" s="77">
        <f t="shared" si="242"/>
        <v>0.69</v>
      </c>
      <c r="K5910" s="103">
        <v>0.53</v>
      </c>
      <c r="L5910" s="104">
        <v>0.32300000000000001</v>
      </c>
      <c r="M5910" s="105">
        <v>0</v>
      </c>
      <c r="N5910" s="76">
        <f t="shared" si="245"/>
        <v>0.50000000000000222</v>
      </c>
    </row>
    <row r="5911" spans="1:14" x14ac:dyDescent="0.25">
      <c r="A5911" s="100">
        <v>4864</v>
      </c>
      <c r="B5911" s="107">
        <v>38467</v>
      </c>
      <c r="C5911" s="121">
        <v>420.56799999999998</v>
      </c>
      <c r="D5911" s="122">
        <v>383.16</v>
      </c>
      <c r="E5911" s="122">
        <f t="shared" si="244"/>
        <v>53.069252077562325</v>
      </c>
      <c r="F5911" s="77">
        <v>0.65400000000000003</v>
      </c>
      <c r="G5911" s="77">
        <v>0</v>
      </c>
      <c r="H5911" s="77">
        <v>0</v>
      </c>
      <c r="J5911" s="77">
        <f t="shared" si="242"/>
        <v>0.65400000000000003</v>
      </c>
      <c r="K5911" s="103">
        <v>0.49</v>
      </c>
      <c r="L5911" s="104">
        <v>0.307</v>
      </c>
      <c r="M5911" s="105">
        <v>40.1</v>
      </c>
      <c r="N5911" s="76">
        <f t="shared" si="245"/>
        <v>0.49399999999997501</v>
      </c>
    </row>
    <row r="5912" spans="1:14" x14ac:dyDescent="0.25">
      <c r="A5912" s="100">
        <v>4865</v>
      </c>
      <c r="B5912" s="107">
        <v>38468</v>
      </c>
      <c r="C5912" s="121">
        <v>420.55900000000003</v>
      </c>
      <c r="D5912" s="122">
        <v>383</v>
      </c>
      <c r="E5912" s="122">
        <f t="shared" si="244"/>
        <v>53.047091412742382</v>
      </c>
      <c r="F5912" s="77">
        <v>4.0000000000000001E-3</v>
      </c>
      <c r="G5912" s="77">
        <v>0</v>
      </c>
      <c r="H5912" s="77">
        <v>0</v>
      </c>
      <c r="J5912" s="77">
        <f t="shared" si="242"/>
        <v>4.0000000000000001E-3</v>
      </c>
      <c r="K5912" s="103">
        <v>1.1000000000000001</v>
      </c>
      <c r="L5912" s="104">
        <v>1E-3</v>
      </c>
      <c r="M5912" s="105">
        <v>13</v>
      </c>
      <c r="N5912" s="76">
        <f t="shared" si="245"/>
        <v>1.1040000000000227</v>
      </c>
    </row>
    <row r="5913" spans="1:14" x14ac:dyDescent="0.25">
      <c r="A5913" s="100">
        <v>4866</v>
      </c>
      <c r="B5913" s="107">
        <v>38469</v>
      </c>
      <c r="C5913" s="121">
        <v>420.63799999999998</v>
      </c>
      <c r="D5913" s="122">
        <v>384.1</v>
      </c>
      <c r="E5913" s="122">
        <f t="shared" si="244"/>
        <v>53.199445983379505</v>
      </c>
      <c r="F5913" s="77">
        <v>0.27100000000000002</v>
      </c>
      <c r="G5913" s="77">
        <v>0</v>
      </c>
      <c r="H5913" s="77">
        <v>0</v>
      </c>
      <c r="J5913" s="77">
        <f t="shared" si="242"/>
        <v>0.27100000000000002</v>
      </c>
      <c r="K5913" s="103">
        <v>1.92</v>
      </c>
      <c r="L5913" s="104">
        <v>0.10199999999999999</v>
      </c>
      <c r="M5913" s="105">
        <v>4.9000000000000004</v>
      </c>
      <c r="N5913" s="76">
        <f t="shared" si="245"/>
        <v>1.9209999999999772</v>
      </c>
    </row>
    <row r="5914" spans="1:14" x14ac:dyDescent="0.25">
      <c r="A5914" s="100">
        <v>4867</v>
      </c>
      <c r="B5914" s="107">
        <v>38470</v>
      </c>
      <c r="C5914" s="121">
        <v>420.73</v>
      </c>
      <c r="D5914" s="122">
        <v>385.75</v>
      </c>
      <c r="E5914" s="122">
        <f t="shared" si="244"/>
        <v>53.427977839335178</v>
      </c>
      <c r="F5914" s="77">
        <v>1.39</v>
      </c>
      <c r="G5914" s="77">
        <v>0</v>
      </c>
      <c r="H5914" s="77">
        <v>0</v>
      </c>
      <c r="J5914" s="77">
        <f t="shared" si="242"/>
        <v>1.39</v>
      </c>
      <c r="K5914" s="103">
        <v>1.2470000000000001</v>
      </c>
      <c r="L5914" s="104">
        <v>0.66400000000000003</v>
      </c>
      <c r="M5914" s="105">
        <v>0</v>
      </c>
      <c r="N5914" s="76">
        <f t="shared" si="245"/>
        <v>1.2400000000000226</v>
      </c>
    </row>
    <row r="5915" spans="1:14" x14ac:dyDescent="0.25">
      <c r="A5915" s="100">
        <v>4868</v>
      </c>
      <c r="B5915" s="107">
        <v>38471</v>
      </c>
      <c r="C5915" s="121">
        <v>420.721</v>
      </c>
      <c r="D5915" s="122">
        <v>385.6</v>
      </c>
      <c r="E5915" s="122">
        <f t="shared" si="244"/>
        <v>53.40720221606648</v>
      </c>
      <c r="F5915" s="77">
        <v>3.29</v>
      </c>
      <c r="G5915" s="77">
        <v>0</v>
      </c>
      <c r="H5915" s="77">
        <v>0</v>
      </c>
      <c r="J5915" s="77">
        <f t="shared" si="242"/>
        <v>3.29</v>
      </c>
      <c r="K5915" s="103">
        <v>0.69</v>
      </c>
      <c r="L5915" s="104">
        <v>1.5669999999999999</v>
      </c>
      <c r="M5915" s="105">
        <v>13.7</v>
      </c>
      <c r="N5915" s="76">
        <f t="shared" si="245"/>
        <v>0.6899999999999773</v>
      </c>
    </row>
    <row r="5916" spans="1:14" x14ac:dyDescent="0.25">
      <c r="A5916" s="100">
        <v>4869</v>
      </c>
      <c r="B5916" s="107">
        <v>38472</v>
      </c>
      <c r="C5916" s="121">
        <v>420.55</v>
      </c>
      <c r="D5916" s="122">
        <v>383</v>
      </c>
      <c r="E5916" s="122">
        <f t="shared" si="244"/>
        <v>53.047091412742382</v>
      </c>
      <c r="F5916" s="77">
        <v>2.9</v>
      </c>
      <c r="G5916" s="77">
        <v>0</v>
      </c>
      <c r="H5916" s="77">
        <v>0</v>
      </c>
      <c r="J5916" s="77">
        <f t="shared" si="242"/>
        <v>2.9</v>
      </c>
      <c r="K5916" s="103">
        <v>0.60799999999999998</v>
      </c>
      <c r="L5916" s="104">
        <v>1.3819999999999999</v>
      </c>
      <c r="M5916" s="105">
        <v>14.6</v>
      </c>
      <c r="N5916" s="76">
        <f t="shared" si="245"/>
        <v>0.59999999999998854</v>
      </c>
    </row>
    <row r="5917" spans="1:14" x14ac:dyDescent="0.25">
      <c r="A5917" s="100">
        <v>4870</v>
      </c>
      <c r="B5917" s="107">
        <v>38473</v>
      </c>
      <c r="C5917" s="121">
        <v>420.4</v>
      </c>
      <c r="D5917" s="122">
        <v>380.7</v>
      </c>
      <c r="E5917" s="122">
        <f t="shared" si="244"/>
        <v>52.72853185595568</v>
      </c>
      <c r="F5917" s="77">
        <v>1.65</v>
      </c>
      <c r="G5917" s="77">
        <v>0</v>
      </c>
      <c r="H5917" s="77">
        <v>0</v>
      </c>
      <c r="J5917" s="77">
        <f t="shared" si="242"/>
        <v>1.65</v>
      </c>
      <c r="K5917" s="103">
        <v>3.79</v>
      </c>
      <c r="L5917" s="104">
        <v>0.80600000000000005</v>
      </c>
      <c r="M5917" s="105">
        <v>8</v>
      </c>
      <c r="N5917" s="76">
        <f t="shared" si="245"/>
        <v>3.7899999999999863</v>
      </c>
    </row>
    <row r="5918" spans="1:14" x14ac:dyDescent="0.25">
      <c r="A5918" s="100">
        <v>4871</v>
      </c>
      <c r="B5918" s="107">
        <v>38474</v>
      </c>
      <c r="C5918" s="121">
        <v>420.54</v>
      </c>
      <c r="D5918" s="122">
        <v>382.84</v>
      </c>
      <c r="E5918" s="122">
        <f t="shared" si="244"/>
        <v>53.02493074792244</v>
      </c>
      <c r="F5918" s="77">
        <v>2.7519999999999998</v>
      </c>
      <c r="G5918" s="77">
        <v>0</v>
      </c>
      <c r="H5918" s="77">
        <v>0</v>
      </c>
      <c r="J5918" s="77">
        <f t="shared" si="242"/>
        <v>2.7519999999999998</v>
      </c>
      <c r="K5918" s="103">
        <v>0.36199999999999999</v>
      </c>
      <c r="L5918" s="104">
        <v>2.1240000000000001</v>
      </c>
      <c r="M5918" s="105">
        <v>7</v>
      </c>
      <c r="N5918" s="76">
        <f t="shared" si="245"/>
        <v>3.8420000000000316</v>
      </c>
    </row>
    <row r="5919" spans="1:14" x14ac:dyDescent="0.25">
      <c r="A5919" s="100">
        <v>4872</v>
      </c>
      <c r="B5919" s="107">
        <v>38475</v>
      </c>
      <c r="C5919" s="121">
        <v>420.61</v>
      </c>
      <c r="D5919" s="122">
        <v>383.93</v>
      </c>
      <c r="E5919" s="122">
        <f t="shared" si="244"/>
        <v>53.17590027700831</v>
      </c>
      <c r="F5919" s="77">
        <v>2.0779999999999998</v>
      </c>
      <c r="G5919" s="77">
        <v>0</v>
      </c>
      <c r="H5919" s="77">
        <v>0</v>
      </c>
      <c r="J5919" s="77">
        <f t="shared" si="242"/>
        <v>2.0779999999999998</v>
      </c>
      <c r="K5919" s="103">
        <v>2.6779999999999999</v>
      </c>
      <c r="L5919" s="104">
        <v>0.98499999999999999</v>
      </c>
      <c r="M5919" s="105">
        <v>2.0699999999999998</v>
      </c>
      <c r="N5919" s="76">
        <f t="shared" si="245"/>
        <v>2.6980000000000044</v>
      </c>
    </row>
    <row r="5920" spans="1:14" x14ac:dyDescent="0.25">
      <c r="A5920" s="100">
        <v>4873</v>
      </c>
      <c r="B5920" s="107">
        <v>38476</v>
      </c>
      <c r="C5920" s="121">
        <v>420.65</v>
      </c>
      <c r="D5920" s="122">
        <v>384.55</v>
      </c>
      <c r="E5920" s="122">
        <f t="shared" si="244"/>
        <v>53.261772853185597</v>
      </c>
      <c r="F5920" s="77">
        <v>2.2799999999999998</v>
      </c>
      <c r="G5920" s="77">
        <v>0</v>
      </c>
      <c r="H5920" s="77">
        <v>0</v>
      </c>
      <c r="J5920" s="77">
        <f t="shared" si="242"/>
        <v>2.2799999999999998</v>
      </c>
      <c r="K5920" s="103">
        <v>2.08</v>
      </c>
      <c r="L5920" s="104">
        <v>0.15</v>
      </c>
      <c r="M5920" s="105">
        <v>8</v>
      </c>
      <c r="N5920" s="76">
        <f t="shared" si="245"/>
        <v>7.3799999999999653</v>
      </c>
    </row>
    <row r="5921" spans="1:14" x14ac:dyDescent="0.25">
      <c r="A5921" s="100">
        <v>4874</v>
      </c>
      <c r="B5921" s="107">
        <v>38477</v>
      </c>
      <c r="C5921" s="121">
        <v>420.99</v>
      </c>
      <c r="D5921" s="122">
        <v>389.65</v>
      </c>
      <c r="E5921" s="122">
        <f t="shared" si="244"/>
        <v>53.968144044321328</v>
      </c>
      <c r="F5921" s="77">
        <v>2.573</v>
      </c>
      <c r="G5921" s="77">
        <v>0</v>
      </c>
      <c r="H5921" s="77">
        <v>0</v>
      </c>
      <c r="J5921" s="77">
        <f t="shared" si="242"/>
        <v>2.573</v>
      </c>
      <c r="K5921" s="103">
        <v>4.1630000000000003</v>
      </c>
      <c r="L5921" s="104">
        <v>1.246</v>
      </c>
      <c r="M5921" s="105">
        <v>0</v>
      </c>
      <c r="N5921" s="76">
        <f t="shared" si="245"/>
        <v>3.9630000000000432</v>
      </c>
    </row>
    <row r="5922" spans="1:14" x14ac:dyDescent="0.25">
      <c r="A5922" s="100">
        <v>4875</v>
      </c>
      <c r="B5922" s="107">
        <v>38478</v>
      </c>
      <c r="C5922" s="121">
        <v>421.09</v>
      </c>
      <c r="D5922" s="122">
        <v>391.04</v>
      </c>
      <c r="E5922" s="122">
        <f t="shared" si="244"/>
        <v>54.1606648199446</v>
      </c>
      <c r="F5922" s="77">
        <v>2.6219999999999999</v>
      </c>
      <c r="G5922" s="77">
        <v>0</v>
      </c>
      <c r="H5922" s="77">
        <v>0</v>
      </c>
      <c r="J5922" s="77">
        <f t="shared" si="242"/>
        <v>2.6219999999999999</v>
      </c>
      <c r="K5922" s="103">
        <v>1.482</v>
      </c>
      <c r="L5922" s="104">
        <v>1.248</v>
      </c>
      <c r="M5922" s="105">
        <v>0</v>
      </c>
      <c r="N5922" s="76">
        <f t="shared" si="245"/>
        <v>2.1820000000000022</v>
      </c>
    </row>
    <row r="5923" spans="1:14" x14ac:dyDescent="0.25">
      <c r="A5923" s="100">
        <v>4876</v>
      </c>
      <c r="B5923" s="107">
        <v>38479</v>
      </c>
      <c r="C5923" s="121">
        <v>421.05</v>
      </c>
      <c r="D5923" s="122">
        <v>390.6</v>
      </c>
      <c r="E5923" s="122">
        <f t="shared" si="244"/>
        <v>54.099722991689752</v>
      </c>
      <c r="F5923" s="77">
        <v>2.1480000000000001</v>
      </c>
      <c r="G5923" s="77">
        <v>0</v>
      </c>
      <c r="H5923" s="77">
        <v>0</v>
      </c>
      <c r="J5923" s="77">
        <f t="shared" si="242"/>
        <v>2.1480000000000001</v>
      </c>
      <c r="K5923" s="103">
        <v>1.3480000000000001</v>
      </c>
      <c r="L5923" s="104">
        <v>1.024</v>
      </c>
      <c r="M5923" s="105">
        <v>0</v>
      </c>
      <c r="N5923" s="76">
        <f t="shared" si="245"/>
        <v>1.3479999999999888</v>
      </c>
    </row>
    <row r="5924" spans="1:14" x14ac:dyDescent="0.25">
      <c r="A5924" s="100">
        <v>4877</v>
      </c>
      <c r="B5924" s="107">
        <v>38480</v>
      </c>
      <c r="C5924" s="121">
        <v>421</v>
      </c>
      <c r="D5924" s="122">
        <v>389.8</v>
      </c>
      <c r="E5924" s="122">
        <f t="shared" si="244"/>
        <v>53.988919667590025</v>
      </c>
      <c r="F5924" s="77">
        <v>1.8839999999999999</v>
      </c>
      <c r="G5924" s="77">
        <v>0</v>
      </c>
      <c r="H5924" s="77">
        <v>0</v>
      </c>
      <c r="J5924" s="77">
        <f t="shared" si="242"/>
        <v>1.8839999999999999</v>
      </c>
      <c r="K5924" s="103">
        <v>1.4339999999999999</v>
      </c>
      <c r="L5924" s="104">
        <v>0.88900000000000001</v>
      </c>
      <c r="M5924" s="105">
        <v>0</v>
      </c>
      <c r="N5924" s="76">
        <f t="shared" si="245"/>
        <v>1.4340000000000113</v>
      </c>
    </row>
    <row r="5925" spans="1:14" x14ac:dyDescent="0.25">
      <c r="A5925" s="100">
        <v>4878</v>
      </c>
      <c r="B5925" s="107">
        <v>38481</v>
      </c>
      <c r="C5925" s="121">
        <v>420.97</v>
      </c>
      <c r="D5925" s="122">
        <v>389.35</v>
      </c>
      <c r="E5925" s="122">
        <f t="shared" si="244"/>
        <v>53.926592797783933</v>
      </c>
      <c r="F5925" s="77">
        <v>4.4000000000000004</v>
      </c>
      <c r="G5925" s="77">
        <v>0</v>
      </c>
      <c r="H5925" s="77">
        <v>0</v>
      </c>
      <c r="J5925" s="77">
        <f t="shared" ref="J5925:J5988" si="246">SUM(F5925:H5925)</f>
        <v>4.4000000000000004</v>
      </c>
      <c r="K5925" s="103">
        <v>0.05</v>
      </c>
      <c r="L5925" s="104">
        <v>2.09</v>
      </c>
      <c r="M5925" s="105">
        <v>0</v>
      </c>
      <c r="N5925" s="76">
        <f t="shared" si="245"/>
        <v>4.9999999999977618E-2</v>
      </c>
    </row>
    <row r="5926" spans="1:14" x14ac:dyDescent="0.25">
      <c r="A5926" s="100">
        <v>4879</v>
      </c>
      <c r="B5926" s="107">
        <v>38482</v>
      </c>
      <c r="C5926" s="121">
        <v>420.68</v>
      </c>
      <c r="D5926" s="122">
        <v>385</v>
      </c>
      <c r="E5926" s="122">
        <f t="shared" si="244"/>
        <v>53.32409972299169</v>
      </c>
      <c r="F5926" s="77">
        <v>1.466</v>
      </c>
      <c r="G5926" s="77">
        <v>0</v>
      </c>
      <c r="H5926" s="77">
        <v>0</v>
      </c>
      <c r="J5926" s="77">
        <f t="shared" si="246"/>
        <v>1.466</v>
      </c>
      <c r="K5926" s="103">
        <v>0.41599999999999998</v>
      </c>
      <c r="L5926" s="104">
        <v>0.67600000000000005</v>
      </c>
      <c r="M5926" s="105">
        <v>0</v>
      </c>
      <c r="N5926" s="76">
        <f t="shared" si="245"/>
        <v>0.4159999999999886</v>
      </c>
    </row>
    <row r="5927" spans="1:14" x14ac:dyDescent="0.25">
      <c r="A5927" s="100">
        <v>4880</v>
      </c>
      <c r="B5927" s="107">
        <v>38483</v>
      </c>
      <c r="C5927" s="121">
        <v>420.61700000000002</v>
      </c>
      <c r="D5927" s="122">
        <v>383.95</v>
      </c>
      <c r="E5927" s="122">
        <f t="shared" si="244"/>
        <v>53.1786703601108</v>
      </c>
      <c r="F5927" s="77">
        <v>2.1930000000000001</v>
      </c>
      <c r="G5927" s="77">
        <v>0</v>
      </c>
      <c r="H5927" s="77">
        <v>0</v>
      </c>
      <c r="J5927" s="77">
        <f t="shared" si="246"/>
        <v>2.1930000000000001</v>
      </c>
      <c r="K5927" s="103">
        <v>0.14299999999999999</v>
      </c>
      <c r="L5927" s="104">
        <v>1.0409999999999999</v>
      </c>
      <c r="M5927" s="105">
        <v>0</v>
      </c>
      <c r="N5927" s="76">
        <f t="shared" si="245"/>
        <v>0.14299999999998869</v>
      </c>
    </row>
    <row r="5928" spans="1:14" x14ac:dyDescent="0.25">
      <c r="A5928" s="100">
        <v>4881</v>
      </c>
      <c r="B5928" s="107">
        <v>38484</v>
      </c>
      <c r="C5928" s="121">
        <v>420.48500000000001</v>
      </c>
      <c r="D5928" s="122">
        <v>381.9</v>
      </c>
      <c r="E5928" s="122">
        <f t="shared" si="244"/>
        <v>52.89473684210526</v>
      </c>
      <c r="F5928" s="77">
        <v>2.129</v>
      </c>
      <c r="G5928" s="77">
        <v>0</v>
      </c>
      <c r="H5928" s="77">
        <v>0</v>
      </c>
      <c r="J5928" s="77">
        <f t="shared" si="246"/>
        <v>2.129</v>
      </c>
      <c r="K5928" s="103">
        <v>0.17899999999999999</v>
      </c>
      <c r="L5928" s="104">
        <v>1.022</v>
      </c>
      <c r="M5928" s="105">
        <v>0</v>
      </c>
      <c r="N5928" s="76">
        <f t="shared" si="245"/>
        <v>0.17900000000001137</v>
      </c>
    </row>
    <row r="5929" spans="1:14" x14ac:dyDescent="0.25">
      <c r="A5929" s="100">
        <v>4882</v>
      </c>
      <c r="B5929" s="107">
        <v>38485</v>
      </c>
      <c r="C5929" s="121">
        <v>420.35700000000003</v>
      </c>
      <c r="D5929" s="122">
        <v>379.95</v>
      </c>
      <c r="E5929" s="122">
        <f t="shared" si="244"/>
        <v>52.624653739612185</v>
      </c>
      <c r="F5929" s="77">
        <v>0.88400000000000001</v>
      </c>
      <c r="G5929" s="77">
        <v>0</v>
      </c>
      <c r="H5929" s="77">
        <v>0</v>
      </c>
      <c r="J5929" s="77">
        <f t="shared" si="246"/>
        <v>0.88400000000000001</v>
      </c>
      <c r="K5929" s="103">
        <v>0.434</v>
      </c>
      <c r="L5929" s="104">
        <v>0.433</v>
      </c>
      <c r="M5929" s="105">
        <v>0</v>
      </c>
      <c r="N5929" s="76">
        <f t="shared" si="245"/>
        <v>0.43400000000001138</v>
      </c>
    </row>
    <row r="5930" spans="1:14" x14ac:dyDescent="0.25">
      <c r="A5930" s="100">
        <v>4883</v>
      </c>
      <c r="B5930" s="107">
        <v>38486</v>
      </c>
      <c r="C5930" s="121">
        <v>420.32400000000001</v>
      </c>
      <c r="D5930" s="122">
        <v>379.5</v>
      </c>
      <c r="E5930" s="122">
        <f t="shared" si="244"/>
        <v>52.562326869806093</v>
      </c>
      <c r="F5930" s="77">
        <v>0.42099999999999999</v>
      </c>
      <c r="G5930" s="77">
        <v>0</v>
      </c>
      <c r="H5930" s="77">
        <v>0</v>
      </c>
      <c r="J5930" s="77">
        <f t="shared" si="246"/>
        <v>0.42099999999999999</v>
      </c>
      <c r="K5930" s="103">
        <v>0.42099999999999999</v>
      </c>
      <c r="L5930" s="104">
        <v>0.20200000000000001</v>
      </c>
      <c r="M5930" s="105">
        <v>0</v>
      </c>
      <c r="N5930" s="76">
        <f t="shared" si="245"/>
        <v>0.42099999999999999</v>
      </c>
    </row>
    <row r="5931" spans="1:14" x14ac:dyDescent="0.25">
      <c r="A5931" s="100">
        <v>4884</v>
      </c>
      <c r="B5931" s="107">
        <v>38487</v>
      </c>
      <c r="C5931" s="121">
        <v>420.327</v>
      </c>
      <c r="D5931" s="122">
        <v>379.5</v>
      </c>
      <c r="E5931" s="122">
        <f t="shared" si="244"/>
        <v>52.562326869806093</v>
      </c>
      <c r="F5931" s="77">
        <v>0.52100000000000002</v>
      </c>
      <c r="G5931" s="77">
        <v>0</v>
      </c>
      <c r="H5931" s="77">
        <v>0</v>
      </c>
      <c r="J5931" s="77">
        <f t="shared" si="246"/>
        <v>0.52100000000000002</v>
      </c>
      <c r="K5931" s="103">
        <v>0.372</v>
      </c>
      <c r="L5931" s="104">
        <v>0.26100000000000001</v>
      </c>
      <c r="M5931" s="105">
        <v>0</v>
      </c>
      <c r="N5931" s="76">
        <f t="shared" si="245"/>
        <v>0.37100000000002276</v>
      </c>
    </row>
    <row r="5932" spans="1:14" x14ac:dyDescent="0.25">
      <c r="A5932" s="100">
        <v>4885</v>
      </c>
      <c r="B5932" s="107">
        <v>38488</v>
      </c>
      <c r="C5932" s="121">
        <v>420.31900000000002</v>
      </c>
      <c r="D5932" s="122">
        <v>379.35</v>
      </c>
      <c r="E5932" s="122">
        <f t="shared" si="244"/>
        <v>52.541551246537395</v>
      </c>
      <c r="F5932" s="77">
        <v>1.38</v>
      </c>
      <c r="G5932" s="77">
        <v>0</v>
      </c>
      <c r="H5932" s="77">
        <v>0</v>
      </c>
      <c r="J5932" s="77">
        <f t="shared" si="246"/>
        <v>1.38</v>
      </c>
      <c r="K5932" s="103">
        <v>0.22900000000000001</v>
      </c>
      <c r="L5932" s="104">
        <v>0.76900000000000002</v>
      </c>
      <c r="M5932" s="105">
        <v>0</v>
      </c>
      <c r="N5932" s="76">
        <f t="shared" si="245"/>
        <v>2.9999999999977156E-2</v>
      </c>
    </row>
    <row r="5933" spans="1:14" x14ac:dyDescent="0.25">
      <c r="A5933" s="100">
        <v>4886</v>
      </c>
      <c r="B5933" s="107">
        <v>38489</v>
      </c>
      <c r="C5933" s="121">
        <v>420.22699999999998</v>
      </c>
      <c r="D5933" s="122">
        <v>378</v>
      </c>
      <c r="E5933" s="122">
        <f t="shared" si="244"/>
        <v>52.35457063711911</v>
      </c>
      <c r="F5933" s="77">
        <v>1.9159999999999999</v>
      </c>
      <c r="G5933" s="77">
        <v>0</v>
      </c>
      <c r="H5933" s="77">
        <v>0</v>
      </c>
      <c r="J5933" s="77">
        <f t="shared" si="246"/>
        <v>1.9159999999999999</v>
      </c>
      <c r="K5933" s="103">
        <v>0.11600000000000001</v>
      </c>
      <c r="L5933" s="104">
        <v>0.93500000000000005</v>
      </c>
      <c r="M5933" s="105">
        <v>0</v>
      </c>
      <c r="N5933" s="76">
        <f t="shared" si="245"/>
        <v>0.11599999999998856</v>
      </c>
    </row>
    <row r="5934" spans="1:14" x14ac:dyDescent="0.25">
      <c r="A5934" s="100">
        <v>4887</v>
      </c>
      <c r="B5934" s="107">
        <v>38490</v>
      </c>
      <c r="C5934" s="121">
        <v>420.1</v>
      </c>
      <c r="D5934" s="122">
        <v>376.2</v>
      </c>
      <c r="E5934" s="122">
        <f t="shared" si="244"/>
        <v>52.10526315789474</v>
      </c>
      <c r="F5934" s="77">
        <v>1.976</v>
      </c>
      <c r="G5934" s="77">
        <v>0</v>
      </c>
      <c r="H5934" s="77">
        <v>0</v>
      </c>
      <c r="J5934" s="77">
        <f t="shared" si="246"/>
        <v>1.976</v>
      </c>
      <c r="K5934" s="103">
        <v>0.126</v>
      </c>
      <c r="L5934" s="104">
        <v>0.96199999999999997</v>
      </c>
      <c r="M5934" s="105">
        <v>0</v>
      </c>
      <c r="N5934" s="76">
        <f t="shared" si="245"/>
        <v>0.12600000000003408</v>
      </c>
    </row>
    <row r="5935" spans="1:14" x14ac:dyDescent="0.25">
      <c r="A5935" s="100">
        <v>4888</v>
      </c>
      <c r="B5935" s="107">
        <v>38491</v>
      </c>
      <c r="C5935" s="121">
        <v>419.97</v>
      </c>
      <c r="D5935" s="122">
        <v>374.35</v>
      </c>
      <c r="E5935" s="122">
        <f t="shared" si="244"/>
        <v>51.84903047091413</v>
      </c>
      <c r="F5935" s="77">
        <v>3.0739999999999998</v>
      </c>
      <c r="G5935" s="77">
        <v>0</v>
      </c>
      <c r="H5935" s="77">
        <v>0</v>
      </c>
      <c r="J5935" s="77">
        <f t="shared" si="246"/>
        <v>3.0739999999999998</v>
      </c>
      <c r="K5935" s="103">
        <v>0.05</v>
      </c>
      <c r="L5935" s="104">
        <v>1.444</v>
      </c>
      <c r="M5935" s="105">
        <v>0</v>
      </c>
      <c r="N5935" s="76">
        <f t="shared" si="245"/>
        <v>-0.22600000000001153</v>
      </c>
    </row>
    <row r="5936" spans="1:14" x14ac:dyDescent="0.25">
      <c r="A5936" s="100">
        <v>4889</v>
      </c>
      <c r="B5936" s="107">
        <v>38492</v>
      </c>
      <c r="C5936" s="121">
        <v>419.57</v>
      </c>
      <c r="D5936" s="122">
        <v>371.05</v>
      </c>
      <c r="E5936" s="122">
        <f t="shared" si="244"/>
        <v>51.39196675900277</v>
      </c>
      <c r="F5936" s="77">
        <v>2.5870000000000002</v>
      </c>
      <c r="G5936" s="77">
        <v>0</v>
      </c>
      <c r="H5936" s="77">
        <v>0</v>
      </c>
      <c r="J5936" s="77">
        <f t="shared" si="246"/>
        <v>2.5870000000000002</v>
      </c>
      <c r="K5936" s="103">
        <v>0.03</v>
      </c>
      <c r="L5936" s="104">
        <v>1.246</v>
      </c>
      <c r="M5936" s="105">
        <v>0</v>
      </c>
      <c r="N5936" s="76">
        <f t="shared" si="245"/>
        <v>-0.22300000000000209</v>
      </c>
    </row>
    <row r="5937" spans="1:14" x14ac:dyDescent="0.25">
      <c r="A5937" s="100">
        <v>4890</v>
      </c>
      <c r="B5937" s="107">
        <v>38493</v>
      </c>
      <c r="C5937" s="121">
        <v>419.56</v>
      </c>
      <c r="D5937" s="122">
        <v>368.24</v>
      </c>
      <c r="E5937" s="122">
        <f t="shared" si="244"/>
        <v>51.00277008310249</v>
      </c>
      <c r="F5937" s="77">
        <v>3.0110000000000001</v>
      </c>
      <c r="G5937" s="77">
        <v>0</v>
      </c>
      <c r="H5937" s="77">
        <v>0</v>
      </c>
      <c r="J5937" s="77">
        <f t="shared" si="246"/>
        <v>3.0110000000000001</v>
      </c>
      <c r="K5937" s="103">
        <v>0.03</v>
      </c>
      <c r="L5937" s="104">
        <v>1.4750000000000001</v>
      </c>
      <c r="M5937" s="105">
        <v>0</v>
      </c>
      <c r="N5937" s="76">
        <f t="shared" si="245"/>
        <v>-0.1690000000000067</v>
      </c>
    </row>
    <row r="5938" spans="1:14" x14ac:dyDescent="0.25">
      <c r="A5938" s="100">
        <v>4891</v>
      </c>
      <c r="B5938" s="107">
        <v>38494</v>
      </c>
      <c r="C5938" s="121">
        <v>419.34</v>
      </c>
      <c r="D5938" s="122">
        <v>365.06</v>
      </c>
      <c r="E5938" s="122">
        <f t="shared" si="244"/>
        <v>50.562326869806093</v>
      </c>
      <c r="F5938" s="77">
        <v>2.3559999999999999</v>
      </c>
      <c r="G5938" s="77">
        <v>0</v>
      </c>
      <c r="H5938" s="77">
        <v>0</v>
      </c>
      <c r="J5938" s="77">
        <f t="shared" si="246"/>
        <v>2.3559999999999999</v>
      </c>
      <c r="K5938" s="103">
        <v>0.03</v>
      </c>
      <c r="L5938" s="104">
        <v>1.1279999999999999</v>
      </c>
      <c r="M5938" s="105">
        <v>0</v>
      </c>
      <c r="N5938" s="76">
        <f t="shared" si="245"/>
        <v>-0.12400000000001832</v>
      </c>
    </row>
    <row r="5939" spans="1:14" x14ac:dyDescent="0.25">
      <c r="A5939" s="100">
        <v>4892</v>
      </c>
      <c r="B5939" s="107">
        <v>38495</v>
      </c>
      <c r="C5939" s="121">
        <v>419.17</v>
      </c>
      <c r="D5939" s="122">
        <v>362.58</v>
      </c>
      <c r="E5939" s="122">
        <f t="shared" si="244"/>
        <v>50.21883656509695</v>
      </c>
      <c r="F5939" s="77">
        <v>1.99</v>
      </c>
      <c r="G5939" s="77">
        <v>0</v>
      </c>
      <c r="H5939" s="77">
        <v>0</v>
      </c>
      <c r="J5939" s="77">
        <f t="shared" si="246"/>
        <v>1.99</v>
      </c>
      <c r="K5939" s="103">
        <v>0.41</v>
      </c>
      <c r="L5939" s="104">
        <v>0.93799999999999994</v>
      </c>
      <c r="M5939" s="105">
        <v>0</v>
      </c>
      <c r="N5939" s="76">
        <f t="shared" si="245"/>
        <v>0.41000000000001591</v>
      </c>
    </row>
    <row r="5940" spans="1:14" x14ac:dyDescent="0.25">
      <c r="A5940" s="100">
        <v>4893</v>
      </c>
      <c r="B5940" s="107">
        <v>38496</v>
      </c>
      <c r="C5940" s="121">
        <v>419.06</v>
      </c>
      <c r="D5940" s="122">
        <v>361</v>
      </c>
      <c r="E5940" s="122">
        <f t="shared" si="244"/>
        <v>50</v>
      </c>
      <c r="F5940" s="77">
        <v>3.21</v>
      </c>
      <c r="G5940" s="77">
        <v>0</v>
      </c>
      <c r="H5940" s="77">
        <v>0</v>
      </c>
      <c r="J5940" s="77">
        <f t="shared" si="246"/>
        <v>3.21</v>
      </c>
      <c r="K5940" s="103">
        <v>0.02</v>
      </c>
      <c r="L5940" s="104">
        <v>1.56</v>
      </c>
      <c r="M5940" s="105">
        <v>0</v>
      </c>
      <c r="N5940" s="76">
        <f t="shared" si="245"/>
        <v>-0.21000000000001595</v>
      </c>
    </row>
    <row r="5941" spans="1:14" x14ac:dyDescent="0.25">
      <c r="A5941" s="100">
        <v>4894</v>
      </c>
      <c r="B5941" s="107">
        <v>38497</v>
      </c>
      <c r="C5941" s="121">
        <v>418.82</v>
      </c>
      <c r="D5941" s="122">
        <v>357.58</v>
      </c>
      <c r="E5941" s="122">
        <f t="shared" si="244"/>
        <v>49.526315789473685</v>
      </c>
      <c r="F5941" s="77">
        <v>3.1339999999999999</v>
      </c>
      <c r="G5941" s="77">
        <v>0</v>
      </c>
      <c r="H5941" s="77">
        <v>0</v>
      </c>
      <c r="J5941" s="77">
        <f t="shared" si="246"/>
        <v>3.1339999999999999</v>
      </c>
      <c r="K5941" s="103">
        <v>2.1000000000000001E-2</v>
      </c>
      <c r="L5941" s="104">
        <v>1.4690000000000001</v>
      </c>
      <c r="M5941" s="105">
        <v>0</v>
      </c>
      <c r="N5941" s="76">
        <f t="shared" si="245"/>
        <v>-0.32599999999997964</v>
      </c>
    </row>
    <row r="5942" spans="1:14" x14ac:dyDescent="0.25">
      <c r="A5942" s="100">
        <v>4895</v>
      </c>
      <c r="B5942" s="107">
        <v>38498</v>
      </c>
      <c r="C5942" s="121">
        <v>418.58100000000002</v>
      </c>
      <c r="D5942" s="122">
        <v>354.12</v>
      </c>
      <c r="E5942" s="122">
        <v>49.04</v>
      </c>
      <c r="F5942" s="77">
        <v>4.6159999999999997</v>
      </c>
      <c r="G5942" s="77">
        <v>0</v>
      </c>
      <c r="H5942" s="77">
        <v>0</v>
      </c>
      <c r="J5942" s="77">
        <f t="shared" si="246"/>
        <v>4.6159999999999997</v>
      </c>
      <c r="K5942" s="103">
        <v>0.02</v>
      </c>
      <c r="L5942" s="104">
        <v>2.23</v>
      </c>
      <c r="M5942" s="105">
        <v>0</v>
      </c>
      <c r="N5942" s="76">
        <f t="shared" si="245"/>
        <v>-0.4240000000000208</v>
      </c>
    </row>
    <row r="5943" spans="1:14" x14ac:dyDescent="0.25">
      <c r="A5943" s="100">
        <v>4896</v>
      </c>
      <c r="B5943" s="107">
        <v>38499</v>
      </c>
      <c r="C5943" s="121">
        <v>418.22</v>
      </c>
      <c r="D5943" s="122">
        <v>349.08</v>
      </c>
      <c r="E5943" s="122">
        <v>48.21</v>
      </c>
      <c r="F5943" s="77">
        <v>4.7880000000000003</v>
      </c>
      <c r="G5943" s="77">
        <v>0</v>
      </c>
      <c r="H5943" s="77">
        <v>0</v>
      </c>
      <c r="J5943" s="77">
        <f t="shared" si="246"/>
        <v>4.7880000000000003</v>
      </c>
      <c r="K5943" s="103">
        <v>2.1999999999999999E-2</v>
      </c>
      <c r="L5943" s="104">
        <v>2.282</v>
      </c>
      <c r="M5943" s="105">
        <v>0</v>
      </c>
      <c r="N5943" s="76">
        <f t="shared" si="245"/>
        <v>-0.67199999999997928</v>
      </c>
    </row>
    <row r="5944" spans="1:14" x14ac:dyDescent="0.25">
      <c r="A5944" s="100">
        <v>4897</v>
      </c>
      <c r="B5944" s="107">
        <v>38500</v>
      </c>
      <c r="C5944" s="121">
        <v>417.83</v>
      </c>
      <c r="D5944" s="122">
        <v>343.62</v>
      </c>
      <c r="E5944" s="122">
        <v>47.59</v>
      </c>
      <c r="F5944" s="77">
        <v>2.0619999999999998</v>
      </c>
      <c r="G5944" s="77">
        <v>0</v>
      </c>
      <c r="H5944" s="77">
        <v>0</v>
      </c>
      <c r="J5944" s="77">
        <f t="shared" si="246"/>
        <v>2.0619999999999998</v>
      </c>
      <c r="K5944" s="103">
        <v>2.1000000000000001E-2</v>
      </c>
      <c r="L5944" s="104">
        <v>0.97499999999999998</v>
      </c>
      <c r="M5944" s="105">
        <v>0</v>
      </c>
      <c r="N5944" s="76">
        <f t="shared" si="245"/>
        <v>-0.17800000000000926</v>
      </c>
    </row>
    <row r="5945" spans="1:14" x14ac:dyDescent="0.25">
      <c r="A5945" s="100">
        <v>4898</v>
      </c>
      <c r="B5945" s="107">
        <v>38501</v>
      </c>
      <c r="C5945" s="121">
        <v>417.67</v>
      </c>
      <c r="D5945" s="122">
        <v>341.38</v>
      </c>
      <c r="E5945" s="122">
        <f>D5945*100/722</f>
        <v>47.282548476454295</v>
      </c>
      <c r="F5945" s="77">
        <v>2.4239999999999999</v>
      </c>
      <c r="G5945" s="77">
        <v>0</v>
      </c>
      <c r="H5945" s="77">
        <v>0</v>
      </c>
      <c r="J5945" s="77">
        <f t="shared" si="246"/>
        <v>2.4239999999999999</v>
      </c>
      <c r="K5945" s="103">
        <v>0.27400000000000002</v>
      </c>
      <c r="L5945" s="104">
        <v>1.1539999999999999</v>
      </c>
      <c r="M5945" s="105">
        <v>8.5</v>
      </c>
      <c r="N5945" s="76">
        <f t="shared" si="245"/>
        <v>0.27400000000002267</v>
      </c>
    </row>
    <row r="5946" spans="1:14" x14ac:dyDescent="0.25">
      <c r="A5946" s="100">
        <v>4899</v>
      </c>
      <c r="B5946" s="107">
        <v>38502</v>
      </c>
      <c r="C5946" s="121">
        <v>417.51</v>
      </c>
      <c r="D5946" s="122">
        <v>339.23</v>
      </c>
      <c r="E5946" s="122">
        <f t="shared" ref="E5946:E5961" si="247">D5946*100/722</f>
        <v>46.98476454293629</v>
      </c>
      <c r="F5946" s="77">
        <v>2.6459999999999999</v>
      </c>
      <c r="G5946" s="77">
        <v>0</v>
      </c>
      <c r="H5946" s="77">
        <v>0</v>
      </c>
      <c r="J5946" s="77">
        <f t="shared" si="246"/>
        <v>2.6459999999999999</v>
      </c>
      <c r="K5946" s="103">
        <v>0.02</v>
      </c>
      <c r="L5946" s="104">
        <v>1.2270000000000001</v>
      </c>
      <c r="M5946" s="105">
        <v>0</v>
      </c>
      <c r="N5946" s="76">
        <f t="shared" si="245"/>
        <v>-0.14400000000002056</v>
      </c>
    </row>
    <row r="5947" spans="1:14" x14ac:dyDescent="0.25">
      <c r="A5947" s="100">
        <v>4900</v>
      </c>
      <c r="B5947" s="107">
        <v>38503</v>
      </c>
      <c r="C5947" s="121">
        <v>417.31</v>
      </c>
      <c r="D5947" s="122">
        <v>336.44</v>
      </c>
      <c r="E5947" s="122">
        <f t="shared" si="247"/>
        <v>46.598337950138507</v>
      </c>
      <c r="F5947" s="77">
        <v>3.4020000000000001</v>
      </c>
      <c r="G5947" s="77">
        <v>0</v>
      </c>
      <c r="H5947" s="77">
        <v>0</v>
      </c>
      <c r="J5947" s="77">
        <f t="shared" si="246"/>
        <v>3.4020000000000001</v>
      </c>
      <c r="K5947" s="103">
        <v>2.1999999999999999E-2</v>
      </c>
      <c r="L5947" s="104">
        <v>1.6</v>
      </c>
      <c r="M5947" s="105">
        <v>0</v>
      </c>
      <c r="N5947" s="76">
        <f t="shared" si="245"/>
        <v>-0.27800000000000669</v>
      </c>
    </row>
    <row r="5948" spans="1:14" x14ac:dyDescent="0.25">
      <c r="A5948" s="100">
        <v>4901</v>
      </c>
      <c r="B5948" s="107">
        <v>38504</v>
      </c>
      <c r="C5948" s="121">
        <v>417.04199999999997</v>
      </c>
      <c r="D5948" s="122">
        <v>332.76</v>
      </c>
      <c r="E5948" s="122">
        <f t="shared" si="247"/>
        <v>46.088642659279778</v>
      </c>
      <c r="F5948" s="77">
        <v>3.44</v>
      </c>
      <c r="G5948" s="77">
        <v>0</v>
      </c>
      <c r="H5948" s="77">
        <v>0</v>
      </c>
      <c r="J5948" s="77">
        <f t="shared" si="246"/>
        <v>3.44</v>
      </c>
      <c r="K5948" s="103">
        <v>2.1000000000000001E-2</v>
      </c>
      <c r="L5948" s="104">
        <v>1.59</v>
      </c>
      <c r="M5948" s="105">
        <v>0</v>
      </c>
      <c r="N5948" s="76">
        <f t="shared" si="245"/>
        <v>-0.27999999999997049</v>
      </c>
    </row>
    <row r="5949" spans="1:14" x14ac:dyDescent="0.25">
      <c r="A5949" s="100">
        <v>4902</v>
      </c>
      <c r="B5949" s="107">
        <v>38505</v>
      </c>
      <c r="C5949" s="121">
        <v>416.76</v>
      </c>
      <c r="D5949" s="122">
        <v>329.04</v>
      </c>
      <c r="E5949" s="122">
        <f t="shared" si="247"/>
        <v>45.573407202216067</v>
      </c>
      <c r="F5949" s="77">
        <v>3.7210000000000001</v>
      </c>
      <c r="G5949" s="77">
        <v>0</v>
      </c>
      <c r="H5949" s="77">
        <v>0</v>
      </c>
      <c r="J5949" s="77">
        <f t="shared" si="246"/>
        <v>3.7210000000000001</v>
      </c>
      <c r="K5949" s="103">
        <v>0.02</v>
      </c>
      <c r="L5949" s="104">
        <v>1.714</v>
      </c>
      <c r="M5949" s="105">
        <v>0</v>
      </c>
      <c r="N5949" s="76">
        <f t="shared" si="245"/>
        <v>-0.41900000000004312</v>
      </c>
    </row>
    <row r="5950" spans="1:14" x14ac:dyDescent="0.25">
      <c r="A5950" s="100">
        <v>4903</v>
      </c>
      <c r="B5950" s="107">
        <v>38506</v>
      </c>
      <c r="C5950" s="121">
        <v>416.45</v>
      </c>
      <c r="D5950" s="122">
        <v>324.89999999999998</v>
      </c>
      <c r="E5950" s="122">
        <f t="shared" si="247"/>
        <v>44.999999999999993</v>
      </c>
      <c r="F5950" s="77">
        <v>3.4809999999999999</v>
      </c>
      <c r="G5950" s="77">
        <v>0</v>
      </c>
      <c r="H5950" s="77">
        <v>0</v>
      </c>
      <c r="J5950" s="77">
        <f t="shared" si="246"/>
        <v>3.4809999999999999</v>
      </c>
      <c r="K5950" s="103">
        <v>2.3E-2</v>
      </c>
      <c r="L5950" s="104">
        <v>1.6479999999999999</v>
      </c>
      <c r="M5950" s="105">
        <v>0</v>
      </c>
      <c r="N5950" s="76">
        <f t="shared" si="245"/>
        <v>-0.33899999999999331</v>
      </c>
    </row>
    <row r="5951" spans="1:14" x14ac:dyDescent="0.25">
      <c r="A5951" s="100">
        <v>4904</v>
      </c>
      <c r="B5951" s="107">
        <v>38507</v>
      </c>
      <c r="C5951" s="121">
        <v>416.16399999999999</v>
      </c>
      <c r="D5951" s="122">
        <v>321.08</v>
      </c>
      <c r="E5951" s="122">
        <f t="shared" si="247"/>
        <v>44.470914127423825</v>
      </c>
      <c r="F5951" s="77">
        <v>2.601</v>
      </c>
      <c r="G5951" s="77">
        <v>0</v>
      </c>
      <c r="H5951" s="77">
        <v>0</v>
      </c>
      <c r="J5951" s="77">
        <f t="shared" si="246"/>
        <v>2.601</v>
      </c>
      <c r="K5951" s="103">
        <v>2.5000000000000001E-2</v>
      </c>
      <c r="L5951" s="104">
        <v>1.23</v>
      </c>
      <c r="M5951" s="105">
        <v>0</v>
      </c>
      <c r="N5951" s="76">
        <f t="shared" si="245"/>
        <v>-0.12899999999996137</v>
      </c>
    </row>
    <row r="5952" spans="1:14" x14ac:dyDescent="0.25">
      <c r="A5952" s="100">
        <v>4905</v>
      </c>
      <c r="B5952" s="107">
        <v>38508</v>
      </c>
      <c r="C5952" s="121">
        <v>415.95400000000001</v>
      </c>
      <c r="D5952" s="122">
        <v>318.35000000000002</v>
      </c>
      <c r="E5952" s="122">
        <f t="shared" si="247"/>
        <v>44.09279778393352</v>
      </c>
      <c r="F5952" s="77">
        <v>2.3370000000000002</v>
      </c>
      <c r="G5952" s="77">
        <v>0</v>
      </c>
      <c r="H5952" s="77">
        <v>0</v>
      </c>
      <c r="J5952" s="77">
        <f t="shared" si="246"/>
        <v>2.3370000000000002</v>
      </c>
      <c r="K5952" s="103">
        <v>0.02</v>
      </c>
      <c r="L5952" s="104">
        <v>1.093</v>
      </c>
      <c r="M5952" s="105">
        <v>0</v>
      </c>
      <c r="N5952" s="76">
        <f t="shared" si="245"/>
        <v>-0.1330000000000271</v>
      </c>
    </row>
    <row r="5953" spans="1:14" x14ac:dyDescent="0.25">
      <c r="A5953" s="100">
        <v>4906</v>
      </c>
      <c r="B5953" s="107">
        <v>38509</v>
      </c>
      <c r="C5953" s="121">
        <v>415.76</v>
      </c>
      <c r="D5953" s="122">
        <v>315.88</v>
      </c>
      <c r="E5953" s="122">
        <f t="shared" si="247"/>
        <v>43.750692520775623</v>
      </c>
      <c r="F5953" s="77">
        <v>2.3180000000000001</v>
      </c>
      <c r="G5953" s="77">
        <v>0</v>
      </c>
      <c r="H5953" s="77">
        <v>0</v>
      </c>
      <c r="J5953" s="77">
        <f t="shared" si="246"/>
        <v>2.3180000000000001</v>
      </c>
      <c r="K5953" s="103">
        <v>2.1999999999999999E-2</v>
      </c>
      <c r="L5953" s="104">
        <v>1.1040000000000001</v>
      </c>
      <c r="M5953" s="105">
        <v>0</v>
      </c>
      <c r="N5953" s="76">
        <f t="shared" si="245"/>
        <v>-0.15199999999997038</v>
      </c>
    </row>
    <row r="5954" spans="1:14" x14ac:dyDescent="0.25">
      <c r="A5954" s="100">
        <v>4907</v>
      </c>
      <c r="B5954" s="107">
        <v>38510</v>
      </c>
      <c r="C5954" s="121">
        <v>415.572</v>
      </c>
      <c r="D5954" s="122">
        <v>313.41000000000003</v>
      </c>
      <c r="E5954" s="122">
        <f t="shared" si="247"/>
        <v>43.408587257617732</v>
      </c>
      <c r="F5954" s="77">
        <v>2.9489999999999998</v>
      </c>
      <c r="G5954" s="77">
        <v>0</v>
      </c>
      <c r="H5954" s="77">
        <v>0</v>
      </c>
      <c r="J5954" s="77">
        <f t="shared" si="246"/>
        <v>2.9489999999999998</v>
      </c>
      <c r="K5954" s="103">
        <v>2.3E-2</v>
      </c>
      <c r="L5954" s="104">
        <v>1.391</v>
      </c>
      <c r="M5954" s="105">
        <v>0</v>
      </c>
      <c r="N5954" s="76">
        <f t="shared" si="245"/>
        <v>-0.30100000000000016</v>
      </c>
    </row>
    <row r="5955" spans="1:14" x14ac:dyDescent="0.25">
      <c r="A5955" s="100">
        <v>4908</v>
      </c>
      <c r="B5955" s="107">
        <v>38511</v>
      </c>
      <c r="C5955" s="121">
        <v>415.32</v>
      </c>
      <c r="D5955" s="122">
        <v>310.16000000000003</v>
      </c>
      <c r="E5955" s="122">
        <f t="shared" si="247"/>
        <v>42.958448753462612</v>
      </c>
      <c r="F5955" s="77">
        <v>2.8159999999999998</v>
      </c>
      <c r="G5955" s="77">
        <v>0</v>
      </c>
      <c r="H5955" s="77">
        <v>0</v>
      </c>
      <c r="J5955" s="77">
        <f t="shared" si="246"/>
        <v>2.8159999999999998</v>
      </c>
      <c r="K5955" s="103">
        <v>2.4E-2</v>
      </c>
      <c r="L5955" s="104">
        <v>1.321</v>
      </c>
      <c r="M5955" s="105">
        <v>4.0999999999999996</v>
      </c>
      <c r="N5955" s="76">
        <f t="shared" si="245"/>
        <v>-0.20400000000003882</v>
      </c>
    </row>
    <row r="5956" spans="1:14" x14ac:dyDescent="0.25">
      <c r="A5956" s="100">
        <v>4909</v>
      </c>
      <c r="B5956" s="107">
        <v>38512</v>
      </c>
      <c r="C5956" s="121">
        <v>415.08</v>
      </c>
      <c r="D5956" s="122">
        <v>307.14</v>
      </c>
      <c r="E5956" s="122">
        <f t="shared" si="247"/>
        <v>42.54016620498615</v>
      </c>
      <c r="F5956" s="77">
        <v>2.57</v>
      </c>
      <c r="G5956" s="77">
        <v>0</v>
      </c>
      <c r="H5956" s="77">
        <v>0</v>
      </c>
      <c r="J5956" s="77">
        <f t="shared" si="246"/>
        <v>2.57</v>
      </c>
      <c r="K5956" s="103">
        <v>5.76</v>
      </c>
      <c r="L5956" s="104">
        <v>0.72</v>
      </c>
      <c r="M5956" s="105">
        <v>18.2</v>
      </c>
      <c r="N5956" s="76">
        <f t="shared" si="245"/>
        <v>6.759999999999998</v>
      </c>
    </row>
    <row r="5957" spans="1:14" x14ac:dyDescent="0.25">
      <c r="A5957" s="100">
        <v>4910</v>
      </c>
      <c r="B5957" s="107">
        <v>38513</v>
      </c>
      <c r="C5957" s="121">
        <v>415.41</v>
      </c>
      <c r="D5957" s="122">
        <v>311.33</v>
      </c>
      <c r="E5957" s="122">
        <f t="shared" si="247"/>
        <v>43.12049861495845</v>
      </c>
      <c r="F5957" s="77">
        <v>1.84</v>
      </c>
      <c r="G5957" s="77">
        <v>0</v>
      </c>
      <c r="H5957" s="77">
        <v>0</v>
      </c>
      <c r="J5957" s="77">
        <f t="shared" si="246"/>
        <v>1.84</v>
      </c>
      <c r="K5957" s="103">
        <v>0.8</v>
      </c>
      <c r="L5957" s="104">
        <v>0.84</v>
      </c>
      <c r="M5957" s="105">
        <v>0</v>
      </c>
      <c r="N5957" s="76">
        <f t="shared" si="245"/>
        <v>0.80000000000003646</v>
      </c>
    </row>
    <row r="5958" spans="1:14" x14ac:dyDescent="0.25">
      <c r="A5958" s="100">
        <v>4911</v>
      </c>
      <c r="B5958" s="107">
        <v>38514</v>
      </c>
      <c r="C5958" s="121">
        <v>415.33</v>
      </c>
      <c r="D5958" s="122">
        <v>310.29000000000002</v>
      </c>
      <c r="E5958" s="122">
        <f t="shared" si="247"/>
        <v>42.976454293628812</v>
      </c>
      <c r="F5958" s="77">
        <v>1.87</v>
      </c>
      <c r="G5958" s="77">
        <v>0</v>
      </c>
      <c r="H5958" s="77">
        <v>0</v>
      </c>
      <c r="J5958" s="77">
        <f t="shared" si="246"/>
        <v>1.87</v>
      </c>
      <c r="K5958" s="103">
        <v>0.4</v>
      </c>
      <c r="L5958" s="104">
        <v>0.82</v>
      </c>
      <c r="M5958" s="105">
        <v>0</v>
      </c>
      <c r="N5958" s="76">
        <f t="shared" si="245"/>
        <v>0.39999999999997282</v>
      </c>
    </row>
    <row r="5959" spans="1:14" x14ac:dyDescent="0.25">
      <c r="A5959" s="100">
        <v>4912</v>
      </c>
      <c r="B5959" s="107">
        <v>38515</v>
      </c>
      <c r="C5959" s="121">
        <v>415.21</v>
      </c>
      <c r="D5959" s="122">
        <v>308.82</v>
      </c>
      <c r="E5959" s="122">
        <f t="shared" si="247"/>
        <v>42.772853185595565</v>
      </c>
      <c r="F5959" s="77">
        <v>0.96</v>
      </c>
      <c r="G5959" s="77">
        <v>0</v>
      </c>
      <c r="H5959" s="77">
        <v>0</v>
      </c>
      <c r="J5959" s="77">
        <f t="shared" si="246"/>
        <v>0.96</v>
      </c>
      <c r="K5959" s="103">
        <v>0.19</v>
      </c>
      <c r="L5959" s="104">
        <v>0.44</v>
      </c>
      <c r="M5959" s="105">
        <v>0</v>
      </c>
      <c r="N5959" s="76">
        <f t="shared" si="245"/>
        <v>0.19000000000001815</v>
      </c>
    </row>
    <row r="5960" spans="1:14" x14ac:dyDescent="0.25">
      <c r="A5960" s="100">
        <v>4913</v>
      </c>
      <c r="B5960" s="107">
        <v>38516</v>
      </c>
      <c r="C5960" s="121">
        <v>415.15</v>
      </c>
      <c r="D5960" s="122">
        <v>308.05</v>
      </c>
      <c r="E5960" s="122">
        <f t="shared" si="247"/>
        <v>42.666204986149587</v>
      </c>
      <c r="F5960" s="77">
        <v>0.16600000000000001</v>
      </c>
      <c r="G5960" s="77">
        <v>0</v>
      </c>
      <c r="H5960" s="77">
        <v>0</v>
      </c>
      <c r="J5960" s="77">
        <f t="shared" si="246"/>
        <v>0.16600000000000001</v>
      </c>
      <c r="K5960" s="103">
        <v>0.42599999999999999</v>
      </c>
      <c r="L5960" s="104">
        <v>0.08</v>
      </c>
      <c r="M5960" s="105">
        <v>0</v>
      </c>
      <c r="N5960" s="76">
        <f t="shared" ref="N5960:N6023" si="248">+D5961-D5960+J5960</f>
        <v>0.42599999999999094</v>
      </c>
    </row>
    <row r="5961" spans="1:14" x14ac:dyDescent="0.25">
      <c r="A5961" s="100">
        <v>4914</v>
      </c>
      <c r="B5961" s="107">
        <v>38517</v>
      </c>
      <c r="C5961" s="121">
        <v>415.17</v>
      </c>
      <c r="D5961" s="122">
        <v>308.31</v>
      </c>
      <c r="E5961" s="122">
        <f t="shared" si="247"/>
        <v>42.702216066481995</v>
      </c>
      <c r="F5961" s="77">
        <v>1.038</v>
      </c>
      <c r="G5961" s="77">
        <v>0</v>
      </c>
      <c r="H5961" s="77">
        <v>0</v>
      </c>
      <c r="J5961" s="77">
        <f t="shared" si="246"/>
        <v>1.038</v>
      </c>
      <c r="K5961" s="103">
        <v>0.25800000000000001</v>
      </c>
      <c r="L5961" s="104">
        <v>0.42699999999999999</v>
      </c>
      <c r="M5961" s="105">
        <v>0</v>
      </c>
      <c r="N5961" s="76">
        <f t="shared" si="248"/>
        <v>0.25799999999997048</v>
      </c>
    </row>
    <row r="5962" spans="1:14" x14ac:dyDescent="0.25">
      <c r="A5962" s="100">
        <v>4915</v>
      </c>
      <c r="B5962" s="107">
        <v>38518</v>
      </c>
      <c r="C5962" s="121">
        <v>415.11</v>
      </c>
      <c r="D5962" s="122">
        <v>307.52999999999997</v>
      </c>
      <c r="E5962" s="122">
        <v>42.59</v>
      </c>
      <c r="F5962" s="77">
        <v>2.839</v>
      </c>
      <c r="G5962" s="77">
        <v>0</v>
      </c>
      <c r="H5962" s="77">
        <v>0</v>
      </c>
      <c r="J5962" s="77">
        <f t="shared" si="246"/>
        <v>2.839</v>
      </c>
      <c r="K5962" s="103">
        <v>0.18</v>
      </c>
      <c r="L5962" s="104">
        <v>1.33</v>
      </c>
      <c r="M5962" s="105">
        <v>0</v>
      </c>
      <c r="N5962" s="76">
        <f t="shared" si="248"/>
        <v>-0.18099999999998184</v>
      </c>
    </row>
    <row r="5963" spans="1:14" x14ac:dyDescent="0.25">
      <c r="A5963" s="100">
        <v>4916</v>
      </c>
      <c r="B5963" s="107">
        <v>38519</v>
      </c>
      <c r="C5963" s="121">
        <v>414.87</v>
      </c>
      <c r="D5963" s="122">
        <v>304.51</v>
      </c>
      <c r="E5963" s="122">
        <v>42.17</v>
      </c>
      <c r="F5963" s="77">
        <v>2.1549999999999998</v>
      </c>
      <c r="G5963" s="77">
        <v>0</v>
      </c>
      <c r="H5963" s="77">
        <v>0</v>
      </c>
      <c r="J5963" s="77">
        <f t="shared" si="246"/>
        <v>2.1549999999999998</v>
      </c>
      <c r="K5963" s="103">
        <v>1.625</v>
      </c>
      <c r="L5963" s="104">
        <v>0.747</v>
      </c>
      <c r="M5963" s="105">
        <v>0</v>
      </c>
      <c r="N5963" s="76">
        <f t="shared" si="248"/>
        <v>2.6649999999999907</v>
      </c>
    </row>
    <row r="5964" spans="1:14" x14ac:dyDescent="0.25">
      <c r="A5964" s="100">
        <v>4917</v>
      </c>
      <c r="B5964" s="107">
        <v>38520</v>
      </c>
      <c r="C5964" s="121">
        <v>414.91</v>
      </c>
      <c r="D5964" s="122">
        <v>305.02</v>
      </c>
      <c r="E5964" s="122">
        <v>42.24</v>
      </c>
      <c r="F5964" s="77">
        <v>0.98099999999999998</v>
      </c>
      <c r="G5964" s="77">
        <v>0</v>
      </c>
      <c r="H5964" s="77">
        <v>0</v>
      </c>
      <c r="J5964" s="77">
        <f t="shared" si="246"/>
        <v>0.98099999999999998</v>
      </c>
      <c r="K5964" s="103">
        <v>2.0609999999999999</v>
      </c>
      <c r="L5964" s="104">
        <v>0.432</v>
      </c>
      <c r="M5964" s="105">
        <v>0</v>
      </c>
      <c r="N5964" s="76">
        <f t="shared" si="248"/>
        <v>2.0610000000000408</v>
      </c>
    </row>
    <row r="5965" spans="1:14" x14ac:dyDescent="0.25">
      <c r="A5965" s="100">
        <v>4918</v>
      </c>
      <c r="B5965" s="107">
        <v>38521</v>
      </c>
      <c r="C5965" s="121">
        <v>415.02</v>
      </c>
      <c r="D5965" s="122">
        <v>306.10000000000002</v>
      </c>
      <c r="E5965" s="122">
        <v>42.39</v>
      </c>
      <c r="F5965" s="77">
        <v>0</v>
      </c>
      <c r="G5965" s="77">
        <v>0</v>
      </c>
      <c r="H5965" s="77">
        <v>0</v>
      </c>
      <c r="J5965" s="77">
        <f t="shared" si="246"/>
        <v>0</v>
      </c>
      <c r="K5965" s="103">
        <v>1.3</v>
      </c>
      <c r="L5965" s="104">
        <v>0</v>
      </c>
      <c r="M5965" s="105">
        <v>0</v>
      </c>
      <c r="N5965" s="76">
        <f t="shared" si="248"/>
        <v>1.2999999999999545</v>
      </c>
    </row>
    <row r="5966" spans="1:14" x14ac:dyDescent="0.25">
      <c r="A5966" s="100">
        <v>4919</v>
      </c>
      <c r="B5966" s="107">
        <v>38522</v>
      </c>
      <c r="C5966" s="121">
        <v>415.1</v>
      </c>
      <c r="D5966" s="122">
        <v>307.39999999999998</v>
      </c>
      <c r="E5966" s="122">
        <v>42.57</v>
      </c>
      <c r="F5966" s="77">
        <v>0.72699999999999998</v>
      </c>
      <c r="G5966" s="77">
        <v>0</v>
      </c>
      <c r="H5966" s="77">
        <v>0</v>
      </c>
      <c r="J5966" s="77">
        <f t="shared" si="246"/>
        <v>0.72699999999999998</v>
      </c>
      <c r="K5966" s="103">
        <v>0.72699999999999998</v>
      </c>
      <c r="L5966" s="104">
        <v>0.372</v>
      </c>
      <c r="M5966" s="105">
        <v>0</v>
      </c>
      <c r="N5966" s="76">
        <f t="shared" si="248"/>
        <v>0.72699999999999998</v>
      </c>
    </row>
    <row r="5967" spans="1:14" x14ac:dyDescent="0.25">
      <c r="A5967" s="100">
        <v>4920</v>
      </c>
      <c r="B5967" s="107">
        <v>38523</v>
      </c>
      <c r="C5967" s="121">
        <v>415.1</v>
      </c>
      <c r="D5967" s="122">
        <v>307.39999999999998</v>
      </c>
      <c r="E5967" s="122">
        <v>42.57</v>
      </c>
      <c r="F5967" s="77">
        <v>1.1279999999999999</v>
      </c>
      <c r="G5967" s="77">
        <v>0</v>
      </c>
      <c r="H5967" s="77">
        <v>0</v>
      </c>
      <c r="J5967" s="77">
        <f t="shared" si="246"/>
        <v>1.1279999999999999</v>
      </c>
      <c r="K5967" s="103">
        <v>3.3879999999999999</v>
      </c>
      <c r="L5967" s="104">
        <v>0.52800000000000002</v>
      </c>
      <c r="M5967" s="105">
        <v>4.5</v>
      </c>
      <c r="N5967" s="76">
        <f t="shared" si="248"/>
        <v>3.3880000000000479</v>
      </c>
    </row>
    <row r="5968" spans="1:14" x14ac:dyDescent="0.25">
      <c r="A5968" s="100">
        <v>4921</v>
      </c>
      <c r="B5968" s="107">
        <v>38524</v>
      </c>
      <c r="C5968" s="121">
        <v>415.28</v>
      </c>
      <c r="D5968" s="122">
        <v>309.66000000000003</v>
      </c>
      <c r="E5968" s="122">
        <v>42.88</v>
      </c>
      <c r="F5968" s="77">
        <v>0.95699999999999996</v>
      </c>
      <c r="G5968" s="77">
        <v>0</v>
      </c>
      <c r="H5968" s="77">
        <v>0</v>
      </c>
      <c r="J5968" s="77">
        <f t="shared" si="246"/>
        <v>0.95699999999999996</v>
      </c>
      <c r="K5968" s="103">
        <v>1.847</v>
      </c>
      <c r="L5968" s="104">
        <v>0.44800000000000001</v>
      </c>
      <c r="M5968" s="105">
        <v>0.8</v>
      </c>
      <c r="N5968" s="76">
        <f t="shared" si="248"/>
        <v>1.8469999999999862</v>
      </c>
    </row>
    <row r="5969" spans="1:14" x14ac:dyDescent="0.25">
      <c r="A5969" s="100">
        <v>4922</v>
      </c>
      <c r="B5969" s="107">
        <v>38525</v>
      </c>
      <c r="C5969" s="121">
        <v>415.36</v>
      </c>
      <c r="D5969" s="122">
        <v>310.55</v>
      </c>
      <c r="E5969" s="122">
        <v>43.01</v>
      </c>
      <c r="F5969" s="77">
        <v>1.9850000000000001</v>
      </c>
      <c r="G5969" s="77">
        <v>0</v>
      </c>
      <c r="H5969" s="77">
        <v>0</v>
      </c>
      <c r="J5969" s="77">
        <f t="shared" si="246"/>
        <v>1.9850000000000001</v>
      </c>
      <c r="K5969" s="103">
        <v>0.73499999999999999</v>
      </c>
      <c r="L5969" s="104">
        <v>0.95299999999999996</v>
      </c>
      <c r="M5969" s="105">
        <v>0</v>
      </c>
      <c r="N5969" s="76">
        <f t="shared" si="248"/>
        <v>0.7350000000000001</v>
      </c>
    </row>
    <row r="5970" spans="1:14" x14ac:dyDescent="0.25">
      <c r="A5970" s="100">
        <v>4923</v>
      </c>
      <c r="B5970" s="107">
        <v>38526</v>
      </c>
      <c r="C5970" s="121">
        <v>415.26</v>
      </c>
      <c r="D5970" s="122">
        <v>309.3</v>
      </c>
      <c r="E5970" s="122">
        <v>42.83</v>
      </c>
      <c r="F5970" s="77">
        <v>0.95299999999999996</v>
      </c>
      <c r="G5970" s="77">
        <v>0</v>
      </c>
      <c r="H5970" s="77">
        <v>0</v>
      </c>
      <c r="J5970" s="77">
        <f t="shared" si="246"/>
        <v>0.95299999999999996</v>
      </c>
      <c r="K5970" s="103">
        <v>0.223</v>
      </c>
      <c r="L5970" s="104">
        <v>0.44800000000000001</v>
      </c>
      <c r="M5970" s="105">
        <v>0</v>
      </c>
      <c r="N5970" s="76">
        <f t="shared" si="248"/>
        <v>0.22299999999998177</v>
      </c>
    </row>
    <row r="5971" spans="1:14" x14ac:dyDescent="0.25">
      <c r="A5971" s="100">
        <v>4924</v>
      </c>
      <c r="B5971" s="107">
        <v>38527</v>
      </c>
      <c r="C5971" s="121">
        <v>415.19</v>
      </c>
      <c r="D5971" s="122">
        <v>308.57</v>
      </c>
      <c r="E5971" s="122">
        <v>42.73</v>
      </c>
      <c r="F5971" s="77">
        <v>0.61499999999999999</v>
      </c>
      <c r="G5971" s="77">
        <v>0</v>
      </c>
      <c r="H5971" s="77">
        <v>0</v>
      </c>
      <c r="J5971" s="77">
        <f t="shared" si="246"/>
        <v>0.61499999999999999</v>
      </c>
      <c r="K5971" s="103">
        <v>0.35499999999999998</v>
      </c>
      <c r="L5971" s="104">
        <v>0.28799999999999998</v>
      </c>
      <c r="M5971" s="105">
        <v>0</v>
      </c>
      <c r="N5971" s="76">
        <f t="shared" si="248"/>
        <v>0.35500000000000909</v>
      </c>
    </row>
    <row r="5972" spans="1:14" x14ac:dyDescent="0.25">
      <c r="A5972" s="100">
        <v>4925</v>
      </c>
      <c r="B5972" s="107">
        <v>38528</v>
      </c>
      <c r="C5972" s="121">
        <v>415.18</v>
      </c>
      <c r="D5972" s="122">
        <v>308.31</v>
      </c>
      <c r="E5972" s="122">
        <v>42.7</v>
      </c>
      <c r="F5972" s="77">
        <v>0.21</v>
      </c>
      <c r="G5972" s="77">
        <v>0</v>
      </c>
      <c r="H5972" s="77">
        <v>0</v>
      </c>
      <c r="J5972" s="77">
        <f t="shared" si="246"/>
        <v>0.21</v>
      </c>
      <c r="K5972" s="103">
        <v>0.34</v>
      </c>
      <c r="L5972" s="104">
        <v>0.1</v>
      </c>
      <c r="M5972" s="105">
        <v>0</v>
      </c>
      <c r="N5972" s="76">
        <f t="shared" si="248"/>
        <v>0.33999999999999542</v>
      </c>
    </row>
    <row r="5973" spans="1:14" x14ac:dyDescent="0.25">
      <c r="A5973" s="100">
        <v>4926</v>
      </c>
      <c r="B5973" s="107">
        <v>38529</v>
      </c>
      <c r="C5973" s="121">
        <v>415.18</v>
      </c>
      <c r="D5973" s="122">
        <v>308.44</v>
      </c>
      <c r="E5973" s="122">
        <v>42.72</v>
      </c>
      <c r="F5973" s="77">
        <v>0.61599999999999999</v>
      </c>
      <c r="G5973" s="77">
        <v>0</v>
      </c>
      <c r="H5973" s="77">
        <v>0</v>
      </c>
      <c r="J5973" s="77">
        <f t="shared" si="246"/>
        <v>0.61599999999999999</v>
      </c>
      <c r="K5973" s="103">
        <v>9.6000000000000002E-2</v>
      </c>
      <c r="L5973" s="104">
        <v>0.28799999999999998</v>
      </c>
      <c r="M5973" s="105">
        <v>0</v>
      </c>
      <c r="N5973" s="76">
        <f t="shared" si="248"/>
        <v>-0.60399999999997045</v>
      </c>
    </row>
    <row r="5974" spans="1:14" x14ac:dyDescent="0.25">
      <c r="A5974" s="100">
        <v>4927</v>
      </c>
      <c r="B5974" s="107">
        <v>38530</v>
      </c>
      <c r="C5974" s="121">
        <v>415.15</v>
      </c>
      <c r="D5974" s="122">
        <v>307.22000000000003</v>
      </c>
      <c r="E5974" s="122">
        <v>42.64</v>
      </c>
      <c r="F5974" s="77">
        <v>1.3340000000000001</v>
      </c>
      <c r="G5974" s="77">
        <v>0</v>
      </c>
      <c r="H5974" s="77">
        <v>0</v>
      </c>
      <c r="J5974" s="77">
        <f t="shared" si="246"/>
        <v>1.3340000000000001</v>
      </c>
      <c r="K5974" s="103">
        <v>3.4000000000000002E-2</v>
      </c>
      <c r="L5974" s="104">
        <v>0.63100000000000001</v>
      </c>
      <c r="M5974" s="105">
        <v>0</v>
      </c>
      <c r="N5974" s="76">
        <f t="shared" si="248"/>
        <v>0.73399999999997734</v>
      </c>
    </row>
    <row r="5975" spans="1:14" x14ac:dyDescent="0.25">
      <c r="A5975" s="100">
        <v>4928</v>
      </c>
      <c r="B5975" s="107">
        <v>38531</v>
      </c>
      <c r="C5975" s="121">
        <v>415.04</v>
      </c>
      <c r="D5975" s="122">
        <v>306.62</v>
      </c>
      <c r="E5975" s="122">
        <v>42.46</v>
      </c>
      <c r="F5975" s="77">
        <v>0.20899999999999999</v>
      </c>
      <c r="G5975" s="77">
        <v>0</v>
      </c>
      <c r="H5975" s="77">
        <v>0</v>
      </c>
      <c r="J5975" s="77">
        <f t="shared" si="246"/>
        <v>0.20899999999999999</v>
      </c>
      <c r="K5975" s="103">
        <v>0.20899999999999999</v>
      </c>
      <c r="L5975" s="104">
        <v>0.09</v>
      </c>
      <c r="M5975" s="105">
        <v>0</v>
      </c>
      <c r="N5975" s="76">
        <f t="shared" si="248"/>
        <v>0.20899999999999999</v>
      </c>
    </row>
    <row r="5976" spans="1:14" x14ac:dyDescent="0.25">
      <c r="A5976" s="100">
        <v>4929</v>
      </c>
      <c r="B5976" s="107">
        <v>38532</v>
      </c>
      <c r="C5976" s="121">
        <v>415.04</v>
      </c>
      <c r="D5976" s="122">
        <v>306.62</v>
      </c>
      <c r="E5976" s="122">
        <v>42.46</v>
      </c>
      <c r="F5976" s="77">
        <v>0.60099999999999998</v>
      </c>
      <c r="G5976" s="77">
        <v>0</v>
      </c>
      <c r="H5976" s="77">
        <v>0</v>
      </c>
      <c r="J5976" s="77">
        <f t="shared" si="246"/>
        <v>0.60099999999999998</v>
      </c>
      <c r="K5976" s="103">
        <v>3.9E-2</v>
      </c>
      <c r="L5976" s="104">
        <v>0.27900000000000003</v>
      </c>
      <c r="M5976" s="105">
        <v>0</v>
      </c>
      <c r="N5976" s="76">
        <f t="shared" si="248"/>
        <v>-3.8999999999986379E-2</v>
      </c>
    </row>
    <row r="5977" spans="1:14" x14ac:dyDescent="0.25">
      <c r="A5977" s="100">
        <v>4930</v>
      </c>
      <c r="B5977" s="107">
        <v>38533</v>
      </c>
      <c r="C5977" s="121">
        <v>414.99</v>
      </c>
      <c r="D5977" s="122">
        <v>305.98</v>
      </c>
      <c r="E5977" s="122">
        <v>42.32</v>
      </c>
      <c r="F5977" s="77">
        <v>0.122</v>
      </c>
      <c r="G5977" s="77">
        <v>0</v>
      </c>
      <c r="H5977" s="77">
        <v>0</v>
      </c>
      <c r="J5977" s="77">
        <f t="shared" si="246"/>
        <v>0.122</v>
      </c>
      <c r="K5977" s="103">
        <v>0.24199999999999999</v>
      </c>
      <c r="L5977" s="104">
        <v>5.5E-2</v>
      </c>
      <c r="M5977" s="105">
        <v>0</v>
      </c>
      <c r="N5977" s="76">
        <f t="shared" si="248"/>
        <v>0.24200000000000454</v>
      </c>
    </row>
    <row r="5978" spans="1:14" x14ac:dyDescent="0.25">
      <c r="A5978" s="100">
        <v>4931</v>
      </c>
      <c r="B5978" s="107">
        <v>38534</v>
      </c>
      <c r="C5978" s="121">
        <v>415.00200000000001</v>
      </c>
      <c r="D5978" s="122">
        <v>306.10000000000002</v>
      </c>
      <c r="E5978" s="122">
        <v>42.39</v>
      </c>
      <c r="F5978" s="77">
        <v>0.51500000000000001</v>
      </c>
      <c r="G5978" s="77">
        <v>0</v>
      </c>
      <c r="H5978" s="77">
        <v>0</v>
      </c>
      <c r="J5978" s="77">
        <f t="shared" si="246"/>
        <v>0.51500000000000001</v>
      </c>
      <c r="K5978" s="103">
        <v>9.5000000000000001E-2</v>
      </c>
      <c r="L5978" s="104">
        <v>0.27400000000000002</v>
      </c>
      <c r="M5978" s="105">
        <v>0</v>
      </c>
      <c r="N5978" s="76">
        <f t="shared" si="248"/>
        <v>3.4999999999981823E-2</v>
      </c>
    </row>
    <row r="5979" spans="1:14" x14ac:dyDescent="0.25">
      <c r="A5979" s="100">
        <v>4932</v>
      </c>
      <c r="B5979" s="107">
        <v>38535</v>
      </c>
      <c r="C5979" s="121">
        <v>414.96</v>
      </c>
      <c r="D5979" s="122">
        <v>305.62</v>
      </c>
      <c r="E5979" s="122">
        <v>42.32</v>
      </c>
      <c r="F5979" s="77">
        <v>0.06</v>
      </c>
      <c r="G5979" s="77">
        <v>0</v>
      </c>
      <c r="H5979" s="77">
        <v>0</v>
      </c>
      <c r="J5979" s="77">
        <f t="shared" si="246"/>
        <v>0.06</v>
      </c>
      <c r="K5979" s="103">
        <v>0.18</v>
      </c>
      <c r="L5979" s="104">
        <v>2.7E-2</v>
      </c>
      <c r="M5979" s="105">
        <v>0</v>
      </c>
      <c r="N5979" s="76">
        <f t="shared" si="248"/>
        <v>0.17000000000001364</v>
      </c>
    </row>
    <row r="5980" spans="1:14" x14ac:dyDescent="0.25">
      <c r="A5980" s="100">
        <v>4933</v>
      </c>
      <c r="B5980" s="107">
        <v>38536</v>
      </c>
      <c r="C5980" s="121">
        <v>414.97</v>
      </c>
      <c r="D5980" s="122">
        <v>305.73</v>
      </c>
      <c r="E5980" s="122">
        <v>42.34</v>
      </c>
      <c r="F5980" s="77">
        <v>0.26100000000000001</v>
      </c>
      <c r="G5980" s="77">
        <v>0</v>
      </c>
      <c r="H5980" s="77">
        <v>0</v>
      </c>
      <c r="J5980" s="77">
        <f t="shared" si="246"/>
        <v>0.26100000000000001</v>
      </c>
      <c r="K5980" s="103">
        <v>0.14099999999999999</v>
      </c>
      <c r="L5980" s="104">
        <v>0.11799999999999999</v>
      </c>
      <c r="M5980" s="105">
        <v>0</v>
      </c>
      <c r="N5980" s="76">
        <f t="shared" si="248"/>
        <v>0.15099999999998637</v>
      </c>
    </row>
    <row r="5981" spans="1:14" x14ac:dyDescent="0.25">
      <c r="A5981" s="100">
        <v>4934</v>
      </c>
      <c r="B5981" s="107">
        <v>38537</v>
      </c>
      <c r="C5981" s="121">
        <v>414.96</v>
      </c>
      <c r="D5981" s="122">
        <v>305.62</v>
      </c>
      <c r="E5981" s="122">
        <v>42.32</v>
      </c>
      <c r="F5981" s="77">
        <v>0.56799999999999995</v>
      </c>
      <c r="G5981" s="77">
        <v>0</v>
      </c>
      <c r="H5981" s="77">
        <v>0</v>
      </c>
      <c r="J5981" s="77">
        <f t="shared" si="246"/>
        <v>0.56799999999999995</v>
      </c>
      <c r="K5981" s="103">
        <v>8.7999999999999995E-2</v>
      </c>
      <c r="L5981" s="104">
        <v>0.26800000000000002</v>
      </c>
      <c r="M5981" s="105">
        <v>2</v>
      </c>
      <c r="N5981" s="76">
        <f t="shared" si="248"/>
        <v>8.7999999999981759E-2</v>
      </c>
    </row>
    <row r="5982" spans="1:14" x14ac:dyDescent="0.25">
      <c r="A5982" s="100">
        <v>4935</v>
      </c>
      <c r="B5982" s="107">
        <v>38538</v>
      </c>
      <c r="C5982" s="121">
        <v>414.92</v>
      </c>
      <c r="D5982" s="122">
        <v>305.14</v>
      </c>
      <c r="E5982" s="122">
        <v>42.26</v>
      </c>
      <c r="F5982" s="77">
        <v>0.46400000000000002</v>
      </c>
      <c r="G5982" s="77">
        <v>0</v>
      </c>
      <c r="H5982" s="77">
        <v>0</v>
      </c>
      <c r="J5982" s="77">
        <f t="shared" si="246"/>
        <v>0.46400000000000002</v>
      </c>
      <c r="K5982" s="103">
        <v>0.34399999999999997</v>
      </c>
      <c r="L5982" s="104">
        <v>0.22500000000000001</v>
      </c>
      <c r="M5982" s="105">
        <v>0</v>
      </c>
      <c r="N5982" s="76">
        <f t="shared" si="248"/>
        <v>0.34399999999999548</v>
      </c>
    </row>
    <row r="5983" spans="1:14" x14ac:dyDescent="0.25">
      <c r="A5983" s="100">
        <v>4936</v>
      </c>
      <c r="B5983" s="107">
        <v>38539</v>
      </c>
      <c r="C5983" s="121">
        <v>414.91</v>
      </c>
      <c r="D5983" s="122">
        <v>305.02</v>
      </c>
      <c r="E5983" s="122">
        <v>42.24</v>
      </c>
      <c r="F5983" s="77">
        <v>0.78</v>
      </c>
      <c r="G5983" s="77">
        <v>0</v>
      </c>
      <c r="H5983" s="77">
        <v>0</v>
      </c>
      <c r="J5983" s="77">
        <f t="shared" si="246"/>
        <v>0.78</v>
      </c>
      <c r="K5983" s="103">
        <v>0.01</v>
      </c>
      <c r="L5983" s="104">
        <v>0.375</v>
      </c>
      <c r="M5983" s="105">
        <v>0</v>
      </c>
      <c r="N5983" s="76">
        <f t="shared" si="248"/>
        <v>1.0000000000018217E-2</v>
      </c>
    </row>
    <row r="5984" spans="1:14" x14ac:dyDescent="0.25">
      <c r="A5984" s="100">
        <v>4937</v>
      </c>
      <c r="B5984" s="107">
        <v>38540</v>
      </c>
      <c r="C5984" s="121">
        <v>414.85</v>
      </c>
      <c r="D5984" s="122">
        <v>304.25</v>
      </c>
      <c r="E5984" s="122">
        <v>42.13</v>
      </c>
      <c r="F5984" s="77">
        <v>0.26700000000000002</v>
      </c>
      <c r="G5984" s="77">
        <v>0</v>
      </c>
      <c r="H5984" s="77">
        <v>0</v>
      </c>
      <c r="J5984" s="77">
        <f t="shared" si="246"/>
        <v>0.26700000000000002</v>
      </c>
      <c r="K5984" s="103">
        <v>0.39700000000000002</v>
      </c>
      <c r="L5984" s="104">
        <v>0.13600000000000001</v>
      </c>
      <c r="M5984" s="105">
        <v>0</v>
      </c>
      <c r="N5984" s="76">
        <f t="shared" si="248"/>
        <v>0.39699999999999547</v>
      </c>
    </row>
    <row r="5985" spans="1:14" x14ac:dyDescent="0.25">
      <c r="A5985" s="100">
        <v>4938</v>
      </c>
      <c r="B5985" s="107">
        <v>38541</v>
      </c>
      <c r="C5985" s="121">
        <v>414.86</v>
      </c>
      <c r="D5985" s="122">
        <v>304.38</v>
      </c>
      <c r="E5985" s="122">
        <v>42.15</v>
      </c>
      <c r="F5985" s="77">
        <v>0.19400000000000001</v>
      </c>
      <c r="G5985" s="77">
        <v>0</v>
      </c>
      <c r="H5985" s="77">
        <v>0</v>
      </c>
      <c r="J5985" s="77">
        <f t="shared" si="246"/>
        <v>0.19400000000000001</v>
      </c>
      <c r="K5985" s="103">
        <v>0.19600000000000001</v>
      </c>
      <c r="L5985" s="104">
        <v>9.9000000000000005E-2</v>
      </c>
      <c r="M5985" s="105">
        <v>2.5</v>
      </c>
      <c r="N5985" s="76">
        <f t="shared" si="248"/>
        <v>-0.19599999999998635</v>
      </c>
    </row>
    <row r="5986" spans="1:14" x14ac:dyDescent="0.25">
      <c r="A5986" s="100">
        <v>4939</v>
      </c>
      <c r="B5986" s="107">
        <v>38542</v>
      </c>
      <c r="C5986" s="121">
        <v>414.83</v>
      </c>
      <c r="D5986" s="122">
        <v>303.99</v>
      </c>
      <c r="E5986" s="122">
        <v>42.1</v>
      </c>
      <c r="F5986" s="77">
        <v>0.46400000000000002</v>
      </c>
      <c r="G5986" s="77">
        <v>0</v>
      </c>
      <c r="H5986" s="77">
        <v>0</v>
      </c>
      <c r="J5986" s="77">
        <f t="shared" si="246"/>
        <v>0.46400000000000002</v>
      </c>
      <c r="K5986" s="103">
        <v>2.214</v>
      </c>
      <c r="L5986" s="104">
        <v>0.22800000000000001</v>
      </c>
      <c r="M5986" s="105">
        <v>3.9</v>
      </c>
      <c r="N5986" s="76">
        <f t="shared" si="248"/>
        <v>2.214</v>
      </c>
    </row>
    <row r="5987" spans="1:14" x14ac:dyDescent="0.25">
      <c r="A5987" s="100">
        <v>4940</v>
      </c>
      <c r="B5987" s="107">
        <v>38543</v>
      </c>
      <c r="C5987" s="121">
        <v>414.97</v>
      </c>
      <c r="D5987" s="122">
        <v>305.74</v>
      </c>
      <c r="E5987" s="122">
        <v>42.34</v>
      </c>
      <c r="F5987" s="77">
        <v>0.89900000000000002</v>
      </c>
      <c r="G5987" s="77">
        <v>0</v>
      </c>
      <c r="H5987" s="77">
        <v>0</v>
      </c>
      <c r="J5987" s="77">
        <f t="shared" si="246"/>
        <v>0.89900000000000002</v>
      </c>
      <c r="K5987" s="103">
        <v>4.9390000000000001</v>
      </c>
      <c r="L5987" s="104">
        <v>0.443</v>
      </c>
      <c r="M5987" s="105">
        <v>1</v>
      </c>
      <c r="N5987" s="76">
        <f t="shared" si="248"/>
        <v>4.9389999999999636</v>
      </c>
    </row>
    <row r="5988" spans="1:14" x14ac:dyDescent="0.25">
      <c r="A5988" s="100">
        <v>4941</v>
      </c>
      <c r="B5988" s="107">
        <v>38544</v>
      </c>
      <c r="C5988" s="121">
        <v>415.29</v>
      </c>
      <c r="D5988" s="122">
        <v>309.77999999999997</v>
      </c>
      <c r="E5988" s="122">
        <v>42.9</v>
      </c>
      <c r="F5988" s="77">
        <v>1.5649999999999999</v>
      </c>
      <c r="G5988" s="77">
        <v>0</v>
      </c>
      <c r="H5988" s="77">
        <v>0</v>
      </c>
      <c r="J5988" s="77">
        <f t="shared" si="246"/>
        <v>1.5649999999999999</v>
      </c>
      <c r="K5988" s="103">
        <v>4.1550000000000002</v>
      </c>
      <c r="L5988" s="104">
        <v>0.74199999999999999</v>
      </c>
      <c r="M5988" s="105">
        <v>0</v>
      </c>
      <c r="N5988" s="76">
        <f t="shared" si="248"/>
        <v>4.1550000000000313</v>
      </c>
    </row>
    <row r="5989" spans="1:14" x14ac:dyDescent="0.25">
      <c r="A5989" s="100">
        <v>4942</v>
      </c>
      <c r="B5989" s="107">
        <v>38545</v>
      </c>
      <c r="C5989" s="121">
        <v>415.49900000000002</v>
      </c>
      <c r="D5989" s="122">
        <v>312.37</v>
      </c>
      <c r="E5989" s="122">
        <v>43.26</v>
      </c>
      <c r="F5989" s="77">
        <v>2.2669999999999999</v>
      </c>
      <c r="G5989" s="77">
        <v>0</v>
      </c>
      <c r="H5989" s="77">
        <v>0</v>
      </c>
      <c r="J5989" s="77">
        <f t="shared" ref="J5989:J6052" si="249">SUM(F5989:H5989)</f>
        <v>2.2669999999999999</v>
      </c>
      <c r="K5989" s="103">
        <v>1.097</v>
      </c>
      <c r="L5989" s="104">
        <v>1.085</v>
      </c>
      <c r="M5989" s="105">
        <v>0</v>
      </c>
      <c r="N5989" s="76">
        <f t="shared" si="248"/>
        <v>1.096999999999984</v>
      </c>
    </row>
    <row r="5990" spans="1:14" x14ac:dyDescent="0.25">
      <c r="A5990" s="100">
        <v>4943</v>
      </c>
      <c r="B5990" s="107">
        <v>38546</v>
      </c>
      <c r="C5990" s="121">
        <v>415.40499999999997</v>
      </c>
      <c r="D5990" s="122">
        <v>311.2</v>
      </c>
      <c r="E5990" s="122">
        <v>43.1</v>
      </c>
      <c r="F5990" s="77">
        <v>0.77600000000000002</v>
      </c>
      <c r="G5990" s="77">
        <v>0</v>
      </c>
      <c r="H5990" s="77">
        <v>0</v>
      </c>
      <c r="J5990" s="77">
        <f t="shared" si="249"/>
        <v>0.77600000000000002</v>
      </c>
      <c r="K5990" s="103">
        <v>1.42</v>
      </c>
      <c r="L5990" s="104">
        <v>0.371</v>
      </c>
      <c r="M5990" s="105">
        <v>1.5</v>
      </c>
      <c r="N5990" s="76">
        <f t="shared" si="248"/>
        <v>1.4260000000000341</v>
      </c>
    </row>
    <row r="5991" spans="1:14" x14ac:dyDescent="0.25">
      <c r="A5991" s="100">
        <v>4944</v>
      </c>
      <c r="B5991" s="107">
        <v>38547</v>
      </c>
      <c r="C5991" s="121">
        <v>415.45</v>
      </c>
      <c r="D5991" s="122">
        <v>311.85000000000002</v>
      </c>
      <c r="E5991" s="122">
        <v>43.19</v>
      </c>
      <c r="F5991" s="77">
        <v>0.253</v>
      </c>
      <c r="G5991" s="77">
        <v>0</v>
      </c>
      <c r="H5991" s="77">
        <v>0</v>
      </c>
      <c r="J5991" s="77">
        <f t="shared" si="249"/>
        <v>0.253</v>
      </c>
      <c r="K5991" s="103">
        <v>1.2929999999999999</v>
      </c>
      <c r="L5991" s="104">
        <v>0.128</v>
      </c>
      <c r="M5991" s="105">
        <v>16.2</v>
      </c>
      <c r="N5991" s="76">
        <f t="shared" si="248"/>
        <v>1.2929999999999637</v>
      </c>
    </row>
    <row r="5992" spans="1:14" x14ac:dyDescent="0.25">
      <c r="A5992" s="100">
        <v>4945</v>
      </c>
      <c r="B5992" s="107">
        <v>38548</v>
      </c>
      <c r="C5992" s="121">
        <v>415.53</v>
      </c>
      <c r="D5992" s="122">
        <v>312.89</v>
      </c>
      <c r="E5992" s="122">
        <v>43.33</v>
      </c>
      <c r="F5992" s="77">
        <v>0.92</v>
      </c>
      <c r="G5992" s="77">
        <v>0</v>
      </c>
      <c r="H5992" s="77">
        <v>0</v>
      </c>
      <c r="J5992" s="77">
        <f t="shared" si="249"/>
        <v>0.92</v>
      </c>
      <c r="K5992" s="103">
        <v>1.98</v>
      </c>
      <c r="L5992" s="104">
        <v>0.45200000000000001</v>
      </c>
      <c r="M5992" s="105">
        <v>13.4</v>
      </c>
      <c r="N5992" s="76">
        <f t="shared" si="248"/>
        <v>1.9600000000000204</v>
      </c>
    </row>
    <row r="5993" spans="1:14" x14ac:dyDescent="0.25">
      <c r="A5993" s="100">
        <v>4946</v>
      </c>
      <c r="B5993" s="107">
        <v>38549</v>
      </c>
      <c r="C5993" s="121">
        <v>415.61599999999999</v>
      </c>
      <c r="D5993" s="122">
        <v>313.93</v>
      </c>
      <c r="E5993" s="122">
        <v>43.48</v>
      </c>
      <c r="F5993" s="77">
        <v>1.1100000000000001</v>
      </c>
      <c r="G5993" s="77">
        <v>0</v>
      </c>
      <c r="H5993" s="77">
        <v>0</v>
      </c>
      <c r="J5993" s="77">
        <f t="shared" si="249"/>
        <v>1.1100000000000001</v>
      </c>
      <c r="K5993" s="103">
        <v>4.3600000000000003</v>
      </c>
      <c r="L5993" s="104">
        <v>0.55200000000000005</v>
      </c>
      <c r="M5993" s="105">
        <v>0</v>
      </c>
      <c r="N5993" s="76">
        <f t="shared" si="248"/>
        <v>4.3600000000000003</v>
      </c>
    </row>
    <row r="5994" spans="1:14" x14ac:dyDescent="0.25">
      <c r="A5994" s="100">
        <v>4947</v>
      </c>
      <c r="B5994" s="107">
        <v>38550</v>
      </c>
      <c r="C5994" s="121">
        <v>415.86599999999999</v>
      </c>
      <c r="D5994" s="122">
        <v>317.18</v>
      </c>
      <c r="E5994" s="122">
        <v>43.92</v>
      </c>
      <c r="F5994" s="77">
        <v>0.23699999999999999</v>
      </c>
      <c r="G5994" s="77">
        <v>0</v>
      </c>
      <c r="H5994" s="77">
        <v>0</v>
      </c>
      <c r="J5994" s="77">
        <f t="shared" si="249"/>
        <v>0.23699999999999999</v>
      </c>
      <c r="K5994" s="103">
        <v>0.88700000000000001</v>
      </c>
      <c r="L5994" s="104">
        <v>0.114</v>
      </c>
      <c r="M5994" s="105">
        <v>0</v>
      </c>
      <c r="N5994" s="76">
        <f t="shared" si="248"/>
        <v>0.88699999999997725</v>
      </c>
    </row>
    <row r="5995" spans="1:14" x14ac:dyDescent="0.25">
      <c r="A5995" s="100">
        <v>4948</v>
      </c>
      <c r="B5995" s="107">
        <v>38551</v>
      </c>
      <c r="C5995" s="121">
        <v>415.91800000000001</v>
      </c>
      <c r="D5995" s="122">
        <v>317.83</v>
      </c>
      <c r="E5995" s="122">
        <v>44.02</v>
      </c>
      <c r="F5995" s="77">
        <v>0.42099999999999999</v>
      </c>
      <c r="G5995" s="77">
        <v>0</v>
      </c>
      <c r="H5995" s="77">
        <v>0</v>
      </c>
      <c r="J5995" s="77">
        <f t="shared" si="249"/>
        <v>0.42099999999999999</v>
      </c>
      <c r="K5995" s="103">
        <v>0.42099999999999999</v>
      </c>
      <c r="L5995" s="104">
        <v>0.19600000000000001</v>
      </c>
      <c r="M5995" s="105">
        <v>0</v>
      </c>
      <c r="N5995" s="76">
        <f t="shared" si="248"/>
        <v>0.42099999999999999</v>
      </c>
    </row>
    <row r="5996" spans="1:14" x14ac:dyDescent="0.25">
      <c r="A5996" s="100">
        <v>4949</v>
      </c>
      <c r="B5996" s="107">
        <v>38552</v>
      </c>
      <c r="C5996" s="121">
        <v>415.91500000000002</v>
      </c>
      <c r="D5996" s="122">
        <v>317.83</v>
      </c>
      <c r="E5996" s="122">
        <v>44.02</v>
      </c>
      <c r="F5996" s="77">
        <v>0.29499999999999998</v>
      </c>
      <c r="G5996" s="77">
        <v>0</v>
      </c>
      <c r="H5996" s="77">
        <v>0</v>
      </c>
      <c r="J5996" s="77">
        <f t="shared" si="249"/>
        <v>0.29499999999999998</v>
      </c>
      <c r="K5996" s="103">
        <v>0.42499999999999999</v>
      </c>
      <c r="L5996" s="104">
        <v>0.129</v>
      </c>
      <c r="M5996" s="105">
        <v>0</v>
      </c>
      <c r="N5996" s="76">
        <f t="shared" si="248"/>
        <v>0.42499999999999544</v>
      </c>
    </row>
    <row r="5997" spans="1:14" x14ac:dyDescent="0.25">
      <c r="A5997" s="100">
        <v>4950</v>
      </c>
      <c r="B5997" s="107">
        <v>38553</v>
      </c>
      <c r="C5997" s="121">
        <v>415.92</v>
      </c>
      <c r="D5997" s="122">
        <v>317.95999999999998</v>
      </c>
      <c r="E5997" s="122">
        <v>44.02</v>
      </c>
      <c r="F5997" s="77">
        <v>0.41599999999999998</v>
      </c>
      <c r="G5997" s="77">
        <v>0</v>
      </c>
      <c r="H5997" s="77">
        <v>0</v>
      </c>
      <c r="J5997" s="77">
        <f t="shared" si="249"/>
        <v>0.41599999999999998</v>
      </c>
      <c r="K5997" s="103">
        <v>0.28000000000000003</v>
      </c>
      <c r="L5997" s="104">
        <v>0.17399999999999999</v>
      </c>
      <c r="M5997" s="105">
        <v>0</v>
      </c>
      <c r="N5997" s="76">
        <f t="shared" si="248"/>
        <v>0.28600000000000453</v>
      </c>
    </row>
    <row r="5998" spans="1:14" x14ac:dyDescent="0.25">
      <c r="A5998" s="100">
        <v>4951</v>
      </c>
      <c r="B5998" s="107">
        <v>38554</v>
      </c>
      <c r="C5998" s="121">
        <v>415.91</v>
      </c>
      <c r="D5998" s="122">
        <v>317.83</v>
      </c>
      <c r="E5998" s="122">
        <v>44.02</v>
      </c>
      <c r="F5998" s="77">
        <v>0.754</v>
      </c>
      <c r="G5998" s="77">
        <v>0</v>
      </c>
      <c r="H5998" s="77">
        <v>0</v>
      </c>
      <c r="J5998" s="77">
        <f t="shared" si="249"/>
        <v>0.754</v>
      </c>
      <c r="K5998" s="103">
        <v>0.23</v>
      </c>
      <c r="L5998" s="104">
        <v>0.34200000000000003</v>
      </c>
      <c r="M5998" s="105">
        <v>0</v>
      </c>
      <c r="N5998" s="76">
        <f t="shared" si="248"/>
        <v>0.23400000000001819</v>
      </c>
    </row>
    <row r="5999" spans="1:14" x14ac:dyDescent="0.25">
      <c r="A5999" s="100">
        <v>4952</v>
      </c>
      <c r="B5999" s="107">
        <v>38555</v>
      </c>
      <c r="C5999" s="121">
        <v>415.87</v>
      </c>
      <c r="D5999" s="122">
        <v>317.31</v>
      </c>
      <c r="E5999" s="122">
        <v>43.95</v>
      </c>
      <c r="F5999" s="77">
        <v>1.37</v>
      </c>
      <c r="G5999" s="77">
        <v>0</v>
      </c>
      <c r="H5999" s="77">
        <v>0</v>
      </c>
      <c r="J5999" s="77">
        <f t="shared" si="249"/>
        <v>1.37</v>
      </c>
      <c r="K5999" s="103">
        <v>0.2</v>
      </c>
      <c r="L5999" s="104">
        <v>0.57999999999999996</v>
      </c>
      <c r="M5999" s="105">
        <v>0</v>
      </c>
      <c r="N5999" s="76">
        <f t="shared" si="248"/>
        <v>0.19999999999998419</v>
      </c>
    </row>
    <row r="6000" spans="1:14" x14ac:dyDescent="0.25">
      <c r="A6000" s="100">
        <v>4953</v>
      </c>
      <c r="B6000" s="107">
        <v>38556</v>
      </c>
      <c r="C6000" s="121">
        <v>415.78800000000001</v>
      </c>
      <c r="D6000" s="122">
        <v>316.14</v>
      </c>
      <c r="E6000" s="122">
        <v>43.78</v>
      </c>
      <c r="F6000" s="77">
        <v>0.40300000000000002</v>
      </c>
      <c r="G6000" s="77">
        <v>0</v>
      </c>
      <c r="H6000" s="77">
        <v>0</v>
      </c>
      <c r="J6000" s="77">
        <f t="shared" si="249"/>
        <v>0.40300000000000002</v>
      </c>
      <c r="K6000" s="103">
        <v>0.40300000000000002</v>
      </c>
      <c r="L6000" s="104">
        <v>0.184</v>
      </c>
      <c r="M6000" s="105">
        <v>0</v>
      </c>
      <c r="N6000" s="76">
        <f t="shared" si="248"/>
        <v>0.40300000000000002</v>
      </c>
    </row>
    <row r="6001" spans="1:14" x14ac:dyDescent="0.25">
      <c r="A6001" s="100">
        <v>4954</v>
      </c>
      <c r="B6001" s="107">
        <v>38557</v>
      </c>
      <c r="C6001" s="121">
        <v>415.78</v>
      </c>
      <c r="D6001" s="122">
        <v>316.14</v>
      </c>
      <c r="E6001" s="122">
        <v>43.78</v>
      </c>
      <c r="F6001" s="77">
        <v>0.68700000000000006</v>
      </c>
      <c r="G6001" s="77">
        <v>0</v>
      </c>
      <c r="H6001" s="77">
        <v>0</v>
      </c>
      <c r="J6001" s="77">
        <f t="shared" si="249"/>
        <v>0.68700000000000006</v>
      </c>
      <c r="K6001" s="103">
        <v>0.16700000000000001</v>
      </c>
      <c r="L6001" s="104">
        <v>0.31</v>
      </c>
      <c r="M6001" s="105">
        <v>0</v>
      </c>
      <c r="N6001" s="76">
        <f t="shared" si="248"/>
        <v>0.16700000000001824</v>
      </c>
    </row>
    <row r="6002" spans="1:14" x14ac:dyDescent="0.25">
      <c r="A6002" s="100">
        <v>4955</v>
      </c>
      <c r="B6002" s="107">
        <v>38558</v>
      </c>
      <c r="C6002" s="121">
        <v>415.74</v>
      </c>
      <c r="D6002" s="122">
        <v>315.62</v>
      </c>
      <c r="E6002" s="122">
        <v>43.71</v>
      </c>
      <c r="F6002" s="77">
        <v>0.69899999999999995</v>
      </c>
      <c r="G6002" s="77">
        <v>0</v>
      </c>
      <c r="H6002" s="77">
        <v>0</v>
      </c>
      <c r="J6002" s="77">
        <f t="shared" si="249"/>
        <v>0.69899999999999995</v>
      </c>
      <c r="K6002" s="103">
        <v>0.17899999999999999</v>
      </c>
      <c r="L6002" s="104">
        <v>0.32200000000000001</v>
      </c>
      <c r="M6002" s="105">
        <v>0</v>
      </c>
      <c r="N6002" s="76">
        <f t="shared" si="248"/>
        <v>0.17900000000001814</v>
      </c>
    </row>
    <row r="6003" spans="1:14" x14ac:dyDescent="0.25">
      <c r="A6003" s="100">
        <v>4956</v>
      </c>
      <c r="B6003" s="107">
        <v>38559</v>
      </c>
      <c r="C6003" s="121">
        <v>415.7</v>
      </c>
      <c r="D6003" s="122">
        <v>315.10000000000002</v>
      </c>
      <c r="E6003" s="122">
        <v>43.64</v>
      </c>
      <c r="F6003" s="77">
        <v>0.80200000000000005</v>
      </c>
      <c r="G6003" s="77">
        <v>0</v>
      </c>
      <c r="H6003" s="77">
        <v>0</v>
      </c>
      <c r="J6003" s="77">
        <f t="shared" si="249"/>
        <v>0.80200000000000005</v>
      </c>
      <c r="K6003" s="103">
        <v>0.54200000000000004</v>
      </c>
      <c r="L6003" s="104">
        <v>0.376</v>
      </c>
      <c r="M6003" s="105">
        <v>0</v>
      </c>
      <c r="N6003" s="76">
        <f t="shared" si="248"/>
        <v>0.5419999999999523</v>
      </c>
    </row>
    <row r="6004" spans="1:14" x14ac:dyDescent="0.25">
      <c r="A6004" s="100">
        <v>4957</v>
      </c>
      <c r="B6004" s="107">
        <v>38560</v>
      </c>
      <c r="C6004" s="121">
        <v>415.68</v>
      </c>
      <c r="D6004" s="122">
        <v>314.83999999999997</v>
      </c>
      <c r="E6004" s="122">
        <v>43.6</v>
      </c>
      <c r="F6004" s="77">
        <v>1.1240000000000001</v>
      </c>
      <c r="G6004" s="77">
        <v>0</v>
      </c>
      <c r="H6004" s="77">
        <v>0</v>
      </c>
      <c r="J6004" s="77">
        <f t="shared" si="249"/>
        <v>1.1240000000000001</v>
      </c>
      <c r="K6004" s="103">
        <v>1.514</v>
      </c>
      <c r="L6004" s="104">
        <v>0.52</v>
      </c>
      <c r="M6004" s="105">
        <v>0</v>
      </c>
      <c r="N6004" s="76">
        <f t="shared" si="248"/>
        <v>1.5140000000000433</v>
      </c>
    </row>
    <row r="6005" spans="1:14" x14ac:dyDescent="0.25">
      <c r="A6005" s="100">
        <v>4958</v>
      </c>
      <c r="B6005" s="107">
        <v>38561</v>
      </c>
      <c r="C6005" s="121">
        <v>415.71</v>
      </c>
      <c r="D6005" s="122">
        <v>315.23</v>
      </c>
      <c r="E6005" s="122">
        <v>43.66</v>
      </c>
      <c r="F6005" s="77">
        <v>0.54</v>
      </c>
      <c r="G6005" s="77">
        <v>0</v>
      </c>
      <c r="H6005" s="77">
        <v>0</v>
      </c>
      <c r="J6005" s="77">
        <f t="shared" si="249"/>
        <v>0.54</v>
      </c>
      <c r="K6005" s="103">
        <v>0.67</v>
      </c>
      <c r="L6005" s="104">
        <v>0.252</v>
      </c>
      <c r="M6005" s="105">
        <v>0</v>
      </c>
      <c r="N6005" s="76">
        <f t="shared" si="248"/>
        <v>0.66999999999999549</v>
      </c>
    </row>
    <row r="6006" spans="1:14" x14ac:dyDescent="0.25">
      <c r="A6006" s="100">
        <v>4959</v>
      </c>
      <c r="B6006" s="107">
        <v>38562</v>
      </c>
      <c r="C6006" s="121">
        <v>415.72</v>
      </c>
      <c r="D6006" s="122">
        <v>315.36</v>
      </c>
      <c r="E6006" s="122">
        <v>43.67</v>
      </c>
      <c r="F6006" s="77">
        <v>1.95</v>
      </c>
      <c r="G6006" s="77">
        <v>0</v>
      </c>
      <c r="H6006" s="77">
        <v>0</v>
      </c>
      <c r="J6006" s="77">
        <f t="shared" si="249"/>
        <v>1.95</v>
      </c>
      <c r="K6006" s="103">
        <v>0.39</v>
      </c>
      <c r="L6006" s="104">
        <v>0.94</v>
      </c>
      <c r="M6006" s="105">
        <v>0</v>
      </c>
      <c r="N6006" s="76">
        <f t="shared" si="248"/>
        <v>0.38999999999999768</v>
      </c>
    </row>
    <row r="6007" spans="1:14" x14ac:dyDescent="0.25">
      <c r="A6007" s="100">
        <v>4960</v>
      </c>
      <c r="B6007" s="107">
        <v>38563</v>
      </c>
      <c r="C6007" s="121">
        <v>415.6</v>
      </c>
      <c r="D6007" s="122">
        <v>313.8</v>
      </c>
      <c r="E6007" s="122">
        <v>43.46</v>
      </c>
      <c r="F6007" s="77">
        <v>0.43</v>
      </c>
      <c r="G6007" s="77">
        <v>0</v>
      </c>
      <c r="H6007" s="77">
        <v>0</v>
      </c>
      <c r="J6007" s="77">
        <f t="shared" si="249"/>
        <v>0.43</v>
      </c>
      <c r="K6007" s="103">
        <v>0.95</v>
      </c>
      <c r="L6007" s="104">
        <v>0.2</v>
      </c>
      <c r="M6007" s="105">
        <v>0</v>
      </c>
      <c r="N6007" s="76">
        <f t="shared" si="248"/>
        <v>0.94999999999998175</v>
      </c>
    </row>
    <row r="6008" spans="1:14" x14ac:dyDescent="0.25">
      <c r="A6008" s="100">
        <v>4961</v>
      </c>
      <c r="B6008" s="107">
        <v>38564</v>
      </c>
      <c r="C6008" s="121">
        <v>415.64</v>
      </c>
      <c r="D6008" s="122">
        <v>314.32</v>
      </c>
      <c r="E6008" s="122">
        <v>43.53</v>
      </c>
      <c r="F6008" s="77">
        <v>1.18</v>
      </c>
      <c r="G6008" s="77">
        <v>0</v>
      </c>
      <c r="H6008" s="77">
        <v>0</v>
      </c>
      <c r="J6008" s="77">
        <f t="shared" si="249"/>
        <v>1.18</v>
      </c>
      <c r="K6008" s="103">
        <v>0.56999999999999995</v>
      </c>
      <c r="L6008" s="104">
        <v>0.08</v>
      </c>
      <c r="M6008" s="105">
        <v>0</v>
      </c>
      <c r="N6008" s="76">
        <f t="shared" si="248"/>
        <v>1.5699999999999863</v>
      </c>
    </row>
    <row r="6009" spans="1:14" x14ac:dyDescent="0.25">
      <c r="A6009" s="100">
        <v>4962</v>
      </c>
      <c r="B6009" s="107">
        <v>38565</v>
      </c>
      <c r="C6009" s="121">
        <v>415.67</v>
      </c>
      <c r="D6009" s="122">
        <v>314.70999999999998</v>
      </c>
      <c r="E6009" s="122">
        <v>43.58</v>
      </c>
      <c r="F6009" s="77">
        <v>0.79200000000000004</v>
      </c>
      <c r="G6009" s="77">
        <v>0</v>
      </c>
      <c r="H6009" s="77">
        <v>0</v>
      </c>
      <c r="J6009" s="77">
        <f t="shared" si="249"/>
        <v>0.79200000000000004</v>
      </c>
      <c r="K6009" s="103">
        <v>1.702</v>
      </c>
      <c r="L6009" s="104">
        <v>0.36599999999999999</v>
      </c>
      <c r="M6009" s="105">
        <v>1.2</v>
      </c>
      <c r="N6009" s="76">
        <f t="shared" si="248"/>
        <v>1.702000000000025</v>
      </c>
    </row>
    <row r="6010" spans="1:14" x14ac:dyDescent="0.25">
      <c r="A6010" s="100">
        <v>4963</v>
      </c>
      <c r="B6010" s="107">
        <v>38566</v>
      </c>
      <c r="C6010" s="121">
        <v>415.74</v>
      </c>
      <c r="D6010" s="122">
        <v>315.62</v>
      </c>
      <c r="E6010" s="122">
        <v>43.71</v>
      </c>
      <c r="F6010" s="77">
        <v>0.622</v>
      </c>
      <c r="G6010" s="77">
        <v>0</v>
      </c>
      <c r="H6010" s="77">
        <v>0</v>
      </c>
      <c r="J6010" s="77">
        <f t="shared" si="249"/>
        <v>0.622</v>
      </c>
      <c r="K6010" s="103">
        <v>3.222</v>
      </c>
      <c r="L6010" s="104">
        <v>0.29799999999999999</v>
      </c>
      <c r="M6010" s="105">
        <v>0</v>
      </c>
      <c r="N6010" s="76">
        <f t="shared" si="248"/>
        <v>3.2220000000000226</v>
      </c>
    </row>
    <row r="6011" spans="1:14" x14ac:dyDescent="0.25">
      <c r="A6011" s="100">
        <v>4964</v>
      </c>
      <c r="B6011" s="107">
        <v>38567</v>
      </c>
      <c r="C6011" s="121">
        <v>415.94</v>
      </c>
      <c r="D6011" s="122">
        <v>318.22000000000003</v>
      </c>
      <c r="E6011" s="122">
        <v>44.07</v>
      </c>
      <c r="F6011" s="77">
        <v>1.1020000000000001</v>
      </c>
      <c r="G6011" s="77">
        <v>0</v>
      </c>
      <c r="H6011" s="77">
        <v>0</v>
      </c>
      <c r="J6011" s="77">
        <f t="shared" si="249"/>
        <v>1.1020000000000001</v>
      </c>
      <c r="K6011" s="103">
        <v>1.6220000000000001</v>
      </c>
      <c r="L6011" s="104">
        <v>0.52700000000000002</v>
      </c>
      <c r="M6011" s="105">
        <v>0</v>
      </c>
      <c r="N6011" s="76">
        <f t="shared" si="248"/>
        <v>1.6219999999999819</v>
      </c>
    </row>
    <row r="6012" spans="1:14" x14ac:dyDescent="0.25">
      <c r="A6012" s="100">
        <v>4965</v>
      </c>
      <c r="B6012" s="107">
        <v>38568</v>
      </c>
      <c r="C6012" s="121">
        <v>415.98</v>
      </c>
      <c r="D6012" s="122">
        <v>318.74</v>
      </c>
      <c r="E6012" s="122">
        <v>44.14</v>
      </c>
      <c r="F6012" s="77">
        <v>0.79100000000000004</v>
      </c>
      <c r="G6012" s="77">
        <v>0</v>
      </c>
      <c r="H6012" s="77">
        <v>0</v>
      </c>
      <c r="J6012" s="77">
        <f t="shared" si="249"/>
        <v>0.79100000000000004</v>
      </c>
      <c r="K6012" s="103">
        <v>1.181</v>
      </c>
      <c r="L6012" s="104">
        <v>0.377</v>
      </c>
      <c r="M6012" s="105">
        <v>0</v>
      </c>
      <c r="N6012" s="76">
        <f t="shared" si="248"/>
        <v>1.1809999999999863</v>
      </c>
    </row>
    <row r="6013" spans="1:14" x14ac:dyDescent="0.25">
      <c r="A6013" s="100">
        <v>4966</v>
      </c>
      <c r="B6013" s="107">
        <v>38569</v>
      </c>
      <c r="C6013" s="121">
        <v>416.01</v>
      </c>
      <c r="D6013" s="122">
        <v>319.13</v>
      </c>
      <c r="E6013" s="122">
        <v>44.3</v>
      </c>
      <c r="F6013" s="77">
        <v>1.403</v>
      </c>
      <c r="G6013" s="77">
        <v>0</v>
      </c>
      <c r="H6013" s="77">
        <v>0</v>
      </c>
      <c r="J6013" s="77">
        <f t="shared" si="249"/>
        <v>1.403</v>
      </c>
      <c r="K6013" s="103">
        <v>0.623</v>
      </c>
      <c r="L6013" s="104">
        <v>0.65100000000000002</v>
      </c>
      <c r="M6013" s="105">
        <v>0</v>
      </c>
      <c r="N6013" s="76">
        <f t="shared" si="248"/>
        <v>0.62300000000002731</v>
      </c>
    </row>
    <row r="6014" spans="1:14" x14ac:dyDescent="0.25">
      <c r="A6014" s="100">
        <v>4967</v>
      </c>
      <c r="B6014" s="107">
        <v>38570</v>
      </c>
      <c r="C6014" s="121">
        <v>415.96</v>
      </c>
      <c r="D6014" s="122">
        <v>318.35000000000002</v>
      </c>
      <c r="E6014" s="122">
        <v>44.09</v>
      </c>
      <c r="F6014" s="77">
        <v>1.625</v>
      </c>
      <c r="G6014" s="77">
        <v>0</v>
      </c>
      <c r="H6014" s="77">
        <v>0</v>
      </c>
      <c r="J6014" s="77">
        <f t="shared" si="249"/>
        <v>1.625</v>
      </c>
      <c r="K6014" s="103">
        <v>0.19500000000000001</v>
      </c>
      <c r="L6014" s="104">
        <v>0.77900000000000003</v>
      </c>
      <c r="M6014" s="105">
        <v>0</v>
      </c>
      <c r="N6014" s="76">
        <f t="shared" si="248"/>
        <v>0.19499999999999318</v>
      </c>
    </row>
    <row r="6015" spans="1:14" x14ac:dyDescent="0.25">
      <c r="A6015" s="100">
        <v>4968</v>
      </c>
      <c r="B6015" s="107">
        <v>38571</v>
      </c>
      <c r="C6015" s="121">
        <v>415.84</v>
      </c>
      <c r="D6015" s="122">
        <v>316.92</v>
      </c>
      <c r="E6015" s="122">
        <v>43.89</v>
      </c>
      <c r="F6015" s="77">
        <v>1.702</v>
      </c>
      <c r="G6015" s="77">
        <v>0</v>
      </c>
      <c r="H6015" s="77">
        <v>0</v>
      </c>
      <c r="J6015" s="77">
        <f t="shared" si="249"/>
        <v>1.702</v>
      </c>
      <c r="K6015" s="103">
        <v>1.2E-2</v>
      </c>
      <c r="L6015" s="104">
        <v>0.82699999999999996</v>
      </c>
      <c r="M6015" s="105">
        <v>0</v>
      </c>
      <c r="N6015" s="76">
        <f t="shared" si="248"/>
        <v>1.2000000000002231E-2</v>
      </c>
    </row>
    <row r="6016" spans="1:14" x14ac:dyDescent="0.25">
      <c r="A6016" s="100">
        <v>4969</v>
      </c>
      <c r="B6016" s="107">
        <v>38572</v>
      </c>
      <c r="C6016" s="121">
        <v>415.71</v>
      </c>
      <c r="D6016" s="122">
        <v>315.23</v>
      </c>
      <c r="E6016" s="122">
        <v>43.66</v>
      </c>
      <c r="F6016" s="77">
        <v>2.875</v>
      </c>
      <c r="G6016" s="77">
        <v>0</v>
      </c>
      <c r="H6016" s="77">
        <v>0</v>
      </c>
      <c r="J6016" s="77">
        <f t="shared" si="249"/>
        <v>2.875</v>
      </c>
      <c r="K6016" s="103">
        <v>0.40500000000000003</v>
      </c>
      <c r="L6016" s="104">
        <v>1.365</v>
      </c>
      <c r="M6016" s="105">
        <v>0</v>
      </c>
      <c r="N6016" s="76">
        <f t="shared" si="248"/>
        <v>0.40499999999997272</v>
      </c>
    </row>
    <row r="6017" spans="1:14" x14ac:dyDescent="0.25">
      <c r="A6017" s="100">
        <v>4970</v>
      </c>
      <c r="B6017" s="107">
        <v>38573</v>
      </c>
      <c r="C6017" s="121">
        <v>415.52</v>
      </c>
      <c r="D6017" s="122">
        <v>312.76</v>
      </c>
      <c r="E6017" s="122">
        <v>43.31</v>
      </c>
      <c r="F6017" s="77">
        <v>3.4119999999999999</v>
      </c>
      <c r="G6017" s="77">
        <v>0</v>
      </c>
      <c r="H6017" s="77">
        <v>0</v>
      </c>
      <c r="J6017" s="77">
        <f t="shared" si="249"/>
        <v>3.4119999999999999</v>
      </c>
      <c r="K6017" s="103">
        <v>0.432</v>
      </c>
      <c r="L6017" s="104">
        <v>1.625</v>
      </c>
      <c r="M6017" s="105">
        <v>0</v>
      </c>
      <c r="N6017" s="76">
        <f t="shared" si="248"/>
        <v>0.43199999999998173</v>
      </c>
    </row>
    <row r="6018" spans="1:14" x14ac:dyDescent="0.25">
      <c r="A6018" s="100">
        <v>4971</v>
      </c>
      <c r="B6018" s="107">
        <v>38574</v>
      </c>
      <c r="C6018" s="121">
        <v>415.29</v>
      </c>
      <c r="D6018" s="122">
        <v>309.77999999999997</v>
      </c>
      <c r="E6018" s="122">
        <v>42.9</v>
      </c>
      <c r="F6018" s="77">
        <v>2.3719999999999999</v>
      </c>
      <c r="G6018" s="77">
        <v>0</v>
      </c>
      <c r="H6018" s="77">
        <v>0</v>
      </c>
      <c r="J6018" s="77">
        <f t="shared" si="249"/>
        <v>2.3719999999999999</v>
      </c>
      <c r="K6018" s="103">
        <v>1.2E-2</v>
      </c>
      <c r="L6018" s="104">
        <v>1.1319999999999999</v>
      </c>
      <c r="M6018" s="105">
        <v>0</v>
      </c>
      <c r="N6018" s="76">
        <f t="shared" si="248"/>
        <v>-1.4279999999999546</v>
      </c>
    </row>
    <row r="6019" spans="1:14" x14ac:dyDescent="0.25">
      <c r="A6019" s="100">
        <v>4972</v>
      </c>
      <c r="B6019" s="107">
        <v>38575</v>
      </c>
      <c r="C6019" s="121">
        <v>414.99</v>
      </c>
      <c r="D6019" s="122">
        <v>305.98</v>
      </c>
      <c r="E6019" s="122">
        <v>42.37</v>
      </c>
      <c r="F6019" s="77">
        <v>3.1680000000000001</v>
      </c>
      <c r="G6019" s="77">
        <v>0</v>
      </c>
      <c r="H6019" s="77">
        <v>0</v>
      </c>
      <c r="J6019" s="77">
        <f t="shared" si="249"/>
        <v>3.1680000000000001</v>
      </c>
      <c r="K6019" s="103">
        <v>1.4999999999999999E-2</v>
      </c>
      <c r="L6019" s="104">
        <v>1.5089999999999999</v>
      </c>
      <c r="M6019" s="105">
        <v>0</v>
      </c>
      <c r="N6019" s="76">
        <f t="shared" si="248"/>
        <v>-0.29200000000003623</v>
      </c>
    </row>
    <row r="6020" spans="1:14" x14ac:dyDescent="0.25">
      <c r="A6020" s="100">
        <v>4973</v>
      </c>
      <c r="B6020" s="107">
        <v>38576</v>
      </c>
      <c r="C6020" s="121">
        <v>414.71</v>
      </c>
      <c r="D6020" s="122">
        <v>302.52</v>
      </c>
      <c r="E6020" s="122">
        <v>41.9</v>
      </c>
      <c r="F6020" s="77">
        <v>4.3440000000000003</v>
      </c>
      <c r="G6020" s="77">
        <v>0</v>
      </c>
      <c r="H6020" s="77">
        <v>0</v>
      </c>
      <c r="J6020" s="77">
        <f t="shared" si="249"/>
        <v>4.3440000000000003</v>
      </c>
      <c r="K6020" s="103">
        <v>1.4E-2</v>
      </c>
      <c r="L6020" s="104">
        <v>2.024</v>
      </c>
      <c r="M6020" s="105">
        <v>0</v>
      </c>
      <c r="N6020" s="76">
        <f t="shared" si="248"/>
        <v>-0.53599999999999515</v>
      </c>
    </row>
    <row r="6021" spans="1:14" x14ac:dyDescent="0.25">
      <c r="A6021" s="100">
        <v>4974</v>
      </c>
      <c r="B6021" s="107">
        <v>38577</v>
      </c>
      <c r="C6021" s="121">
        <v>414.32</v>
      </c>
      <c r="D6021" s="122">
        <v>297.64</v>
      </c>
      <c r="E6021" s="122">
        <v>41.22</v>
      </c>
      <c r="F6021" s="77">
        <v>2.8359999999999999</v>
      </c>
      <c r="G6021" s="77">
        <v>0</v>
      </c>
      <c r="H6021" s="77">
        <v>0</v>
      </c>
      <c r="J6021" s="77">
        <f t="shared" si="249"/>
        <v>2.8359999999999999</v>
      </c>
      <c r="K6021" s="103">
        <v>1.2999999999999999E-2</v>
      </c>
      <c r="L6021" s="104">
        <v>1.327</v>
      </c>
      <c r="M6021" s="105">
        <v>0</v>
      </c>
      <c r="N6021" s="76">
        <f t="shared" si="248"/>
        <v>9.5999999999990759E-2</v>
      </c>
    </row>
    <row r="6022" spans="1:14" x14ac:dyDescent="0.25">
      <c r="A6022" s="100">
        <v>4975</v>
      </c>
      <c r="B6022" s="107">
        <v>38578</v>
      </c>
      <c r="C6022" s="121">
        <v>414.1</v>
      </c>
      <c r="D6022" s="122">
        <v>294.89999999999998</v>
      </c>
      <c r="E6022" s="122">
        <v>40.840000000000003</v>
      </c>
      <c r="F6022" s="77">
        <v>2.2829999999999999</v>
      </c>
      <c r="G6022" s="77">
        <v>0</v>
      </c>
      <c r="H6022" s="77">
        <v>0</v>
      </c>
      <c r="J6022" s="77">
        <f t="shared" si="249"/>
        <v>2.2829999999999999</v>
      </c>
      <c r="K6022" s="103">
        <v>1.6E-2</v>
      </c>
      <c r="L6022" s="104">
        <v>1.0409999999999999</v>
      </c>
      <c r="M6022" s="105">
        <v>0</v>
      </c>
      <c r="N6022" s="76">
        <f t="shared" si="248"/>
        <v>-0.11699999999997734</v>
      </c>
    </row>
    <row r="6023" spans="1:14" x14ac:dyDescent="0.25">
      <c r="A6023" s="100">
        <v>4976</v>
      </c>
      <c r="B6023" s="107">
        <v>38579</v>
      </c>
      <c r="C6023" s="121">
        <v>413.9</v>
      </c>
      <c r="D6023" s="122">
        <v>292.5</v>
      </c>
      <c r="E6023" s="122">
        <v>40.51</v>
      </c>
      <c r="F6023" s="77">
        <v>4.149</v>
      </c>
      <c r="G6023" s="77">
        <v>0</v>
      </c>
      <c r="H6023" s="77">
        <v>0</v>
      </c>
      <c r="J6023" s="77">
        <f t="shared" si="249"/>
        <v>4.149</v>
      </c>
      <c r="K6023" s="103">
        <v>1.7000000000000001E-2</v>
      </c>
      <c r="L6023" s="104">
        <v>1.9239999999999999</v>
      </c>
      <c r="M6023" s="105">
        <v>0</v>
      </c>
      <c r="N6023" s="76">
        <f t="shared" si="248"/>
        <v>-0.17099999999999316</v>
      </c>
    </row>
    <row r="6024" spans="1:14" x14ac:dyDescent="0.25">
      <c r="A6024" s="100">
        <v>4977</v>
      </c>
      <c r="B6024" s="107">
        <v>38580</v>
      </c>
      <c r="C6024" s="121">
        <v>413.54</v>
      </c>
      <c r="D6024" s="122">
        <v>288.18</v>
      </c>
      <c r="E6024" s="122">
        <v>39.909999999999997</v>
      </c>
      <c r="F6024" s="77">
        <v>4.0999999999999996</v>
      </c>
      <c r="G6024" s="77">
        <v>0</v>
      </c>
      <c r="H6024" s="77">
        <v>0</v>
      </c>
      <c r="J6024" s="77">
        <f t="shared" si="249"/>
        <v>4.0999999999999996</v>
      </c>
      <c r="K6024" s="103">
        <v>0.02</v>
      </c>
      <c r="L6024" s="104">
        <v>1.89</v>
      </c>
      <c r="M6024" s="105">
        <v>0</v>
      </c>
      <c r="N6024" s="76">
        <f t="shared" ref="N6024:N6087" si="250">+D6025-D6024+J6024</f>
        <v>2.0000000000015561E-2</v>
      </c>
    </row>
    <row r="6025" spans="1:14" x14ac:dyDescent="0.25">
      <c r="A6025" s="100">
        <v>4978</v>
      </c>
      <c r="B6025" s="107">
        <v>38581</v>
      </c>
      <c r="C6025" s="121">
        <v>413.2</v>
      </c>
      <c r="D6025" s="122">
        <v>284.10000000000002</v>
      </c>
      <c r="E6025" s="122">
        <v>39.340000000000003</v>
      </c>
      <c r="F6025" s="77">
        <v>4.6920000000000002</v>
      </c>
      <c r="G6025" s="77">
        <v>0</v>
      </c>
      <c r="H6025" s="77">
        <v>0</v>
      </c>
      <c r="J6025" s="77">
        <f t="shared" si="249"/>
        <v>4.6920000000000002</v>
      </c>
      <c r="K6025" s="103">
        <v>1.0720000000000001</v>
      </c>
      <c r="L6025" s="104">
        <v>2.1760000000000002</v>
      </c>
      <c r="M6025" s="105">
        <v>0</v>
      </c>
      <c r="N6025" s="76">
        <f t="shared" si="250"/>
        <v>1.0719999999999956</v>
      </c>
    </row>
    <row r="6026" spans="1:14" x14ac:dyDescent="0.25">
      <c r="A6026" s="100">
        <v>4979</v>
      </c>
      <c r="B6026" s="107">
        <v>38582</v>
      </c>
      <c r="C6026" s="121">
        <v>412.89499999999998</v>
      </c>
      <c r="D6026" s="122">
        <v>280.48</v>
      </c>
      <c r="E6026" s="122">
        <v>38.840000000000003</v>
      </c>
      <c r="F6026" s="77">
        <v>5.077</v>
      </c>
      <c r="G6026" s="77">
        <v>0</v>
      </c>
      <c r="H6026" s="77">
        <v>0</v>
      </c>
      <c r="J6026" s="77">
        <f t="shared" si="249"/>
        <v>5.077</v>
      </c>
      <c r="K6026" s="103">
        <v>5.2999999999999999E-2</v>
      </c>
      <c r="L6026" s="104">
        <v>2.3969999999999998</v>
      </c>
      <c r="M6026" s="105">
        <v>0</v>
      </c>
      <c r="N6026" s="76">
        <f t="shared" si="250"/>
        <v>-5.2999999999995495E-2</v>
      </c>
    </row>
    <row r="6027" spans="1:14" x14ac:dyDescent="0.25">
      <c r="A6027" s="100">
        <v>4980</v>
      </c>
      <c r="B6027" s="107">
        <v>38583</v>
      </c>
      <c r="C6027" s="121">
        <v>412.45100000000002</v>
      </c>
      <c r="D6027" s="122">
        <v>275.35000000000002</v>
      </c>
      <c r="E6027" s="122">
        <v>38.130000000000003</v>
      </c>
      <c r="F6027" s="77">
        <v>1.131</v>
      </c>
      <c r="G6027" s="77">
        <v>0</v>
      </c>
      <c r="H6027" s="77">
        <v>0</v>
      </c>
      <c r="J6027" s="77">
        <f t="shared" si="249"/>
        <v>1.131</v>
      </c>
      <c r="K6027" s="103">
        <v>1.9E-2</v>
      </c>
      <c r="L6027" s="104">
        <v>0.52300000000000002</v>
      </c>
      <c r="M6027" s="105">
        <v>0</v>
      </c>
      <c r="N6027" s="76">
        <f t="shared" si="250"/>
        <v>-1.9000000000034101E-2</v>
      </c>
    </row>
    <row r="6028" spans="1:14" x14ac:dyDescent="0.25">
      <c r="A6028" s="100">
        <v>4981</v>
      </c>
      <c r="B6028" s="107">
        <v>38584</v>
      </c>
      <c r="C6028" s="121">
        <v>412.35399999999998</v>
      </c>
      <c r="D6028" s="122">
        <v>274.2</v>
      </c>
      <c r="E6028" s="122">
        <v>37.97</v>
      </c>
      <c r="F6028" s="77">
        <v>1.6359999999999999</v>
      </c>
      <c r="G6028" s="77">
        <v>0</v>
      </c>
      <c r="H6028" s="77">
        <v>0</v>
      </c>
      <c r="J6028" s="77">
        <f t="shared" si="249"/>
        <v>1.6359999999999999</v>
      </c>
      <c r="K6028" s="103">
        <v>3.4000000000000002E-2</v>
      </c>
      <c r="L6028" s="104">
        <v>0.74199999999999999</v>
      </c>
      <c r="M6028" s="105">
        <v>0</v>
      </c>
      <c r="N6028" s="76">
        <f t="shared" si="250"/>
        <v>-6.3999999999988733E-2</v>
      </c>
    </row>
    <row r="6029" spans="1:14" x14ac:dyDescent="0.25">
      <c r="A6029" s="100">
        <v>4982</v>
      </c>
      <c r="B6029" s="107">
        <v>38585</v>
      </c>
      <c r="C6029" s="121">
        <v>412.20299999999997</v>
      </c>
      <c r="D6029" s="122">
        <v>272.5</v>
      </c>
      <c r="E6029" s="122">
        <v>37.74</v>
      </c>
      <c r="F6029" s="77">
        <v>1.2350000000000001</v>
      </c>
      <c r="G6029" s="77">
        <v>0</v>
      </c>
      <c r="H6029" s="77">
        <v>0</v>
      </c>
      <c r="J6029" s="77">
        <f t="shared" si="249"/>
        <v>1.2350000000000001</v>
      </c>
      <c r="K6029" s="103">
        <v>5.7000000000000002E-2</v>
      </c>
      <c r="L6029" s="104">
        <v>0.57999999999999996</v>
      </c>
      <c r="M6029" s="105">
        <v>0</v>
      </c>
      <c r="N6029" s="76">
        <f t="shared" si="250"/>
        <v>-7.5000000000002176E-2</v>
      </c>
    </row>
    <row r="6030" spans="1:14" x14ac:dyDescent="0.25">
      <c r="A6030" s="100">
        <v>4983</v>
      </c>
      <c r="B6030" s="107">
        <v>38586</v>
      </c>
      <c r="C6030" s="121">
        <v>412.09</v>
      </c>
      <c r="D6030" s="122">
        <v>271.19</v>
      </c>
      <c r="E6030" s="122">
        <v>37.56</v>
      </c>
      <c r="F6030" s="77">
        <v>4.1390000000000002</v>
      </c>
      <c r="G6030" s="77">
        <v>0</v>
      </c>
      <c r="H6030" s="77">
        <v>0</v>
      </c>
      <c r="J6030" s="77">
        <f t="shared" si="249"/>
        <v>4.1390000000000002</v>
      </c>
      <c r="K6030" s="103">
        <v>0.02</v>
      </c>
      <c r="L6030" s="104">
        <v>0.191</v>
      </c>
      <c r="M6030" s="105">
        <v>0</v>
      </c>
      <c r="N6030" s="76">
        <f t="shared" si="250"/>
        <v>-0.58099999999997021</v>
      </c>
    </row>
    <row r="6031" spans="1:14" x14ac:dyDescent="0.25">
      <c r="A6031" s="100">
        <v>4984</v>
      </c>
      <c r="B6031" s="107">
        <v>38587</v>
      </c>
      <c r="C6031" s="121">
        <v>411.67500000000001</v>
      </c>
      <c r="D6031" s="122">
        <v>266.47000000000003</v>
      </c>
      <c r="E6031" s="122">
        <v>36.9</v>
      </c>
      <c r="F6031" s="77">
        <v>4.7590000000000003</v>
      </c>
      <c r="G6031" s="77">
        <v>0</v>
      </c>
      <c r="H6031" s="77">
        <v>0</v>
      </c>
      <c r="J6031" s="77">
        <f t="shared" si="249"/>
        <v>4.7590000000000003</v>
      </c>
      <c r="K6031" s="103">
        <v>0.03</v>
      </c>
      <c r="L6031" s="104">
        <v>2.1930000000000001</v>
      </c>
      <c r="M6031" s="105">
        <v>0</v>
      </c>
      <c r="N6031" s="76">
        <f t="shared" si="250"/>
        <v>-0.73100000000000875</v>
      </c>
    </row>
    <row r="6032" spans="1:14" x14ac:dyDescent="0.25">
      <c r="A6032" s="100">
        <v>4985</v>
      </c>
      <c r="B6032" s="107">
        <v>38588</v>
      </c>
      <c r="C6032" s="121">
        <v>411.18900000000002</v>
      </c>
      <c r="D6032" s="122">
        <v>260.98</v>
      </c>
      <c r="E6032" s="122">
        <v>36.14</v>
      </c>
      <c r="F6032" s="77">
        <v>4.3179999999999996</v>
      </c>
      <c r="G6032" s="77">
        <v>0</v>
      </c>
      <c r="H6032" s="77">
        <v>0</v>
      </c>
      <c r="J6032" s="77">
        <f t="shared" si="249"/>
        <v>4.3179999999999996</v>
      </c>
      <c r="K6032" s="103">
        <v>0.02</v>
      </c>
      <c r="L6032" s="104">
        <v>2.0030000000000001</v>
      </c>
      <c r="M6032" s="105">
        <v>0</v>
      </c>
      <c r="N6032" s="76">
        <f t="shared" si="250"/>
        <v>-0.19199999999999129</v>
      </c>
    </row>
    <row r="6033" spans="1:14" x14ac:dyDescent="0.25">
      <c r="A6033" s="100">
        <v>4986</v>
      </c>
      <c r="B6033" s="107">
        <v>38589</v>
      </c>
      <c r="C6033" s="121">
        <v>410.77</v>
      </c>
      <c r="D6033" s="122">
        <v>256.47000000000003</v>
      </c>
      <c r="E6033" s="122">
        <v>35.520000000000003</v>
      </c>
      <c r="F6033" s="77">
        <v>4.6500000000000004</v>
      </c>
      <c r="G6033" s="77">
        <v>0</v>
      </c>
      <c r="H6033" s="77">
        <v>0</v>
      </c>
      <c r="J6033" s="77">
        <f t="shared" si="249"/>
        <v>4.6500000000000004</v>
      </c>
      <c r="K6033" s="103">
        <v>0.01</v>
      </c>
      <c r="L6033" s="104">
        <v>2.17</v>
      </c>
      <c r="M6033" s="105">
        <v>0</v>
      </c>
      <c r="N6033" s="76">
        <f t="shared" si="250"/>
        <v>-0.52000000000001556</v>
      </c>
    </row>
    <row r="6034" spans="1:14" x14ac:dyDescent="0.25">
      <c r="A6034" s="100">
        <v>4987</v>
      </c>
      <c r="B6034" s="107">
        <v>38590</v>
      </c>
      <c r="C6034" s="121">
        <v>410.29</v>
      </c>
      <c r="D6034" s="122">
        <v>251.3</v>
      </c>
      <c r="E6034" s="122">
        <v>34.799999999999997</v>
      </c>
      <c r="F6034" s="77">
        <v>4.6500000000000004</v>
      </c>
      <c r="G6034" s="77">
        <v>0</v>
      </c>
      <c r="H6034" s="77">
        <v>0</v>
      </c>
      <c r="J6034" s="77">
        <f t="shared" si="249"/>
        <v>4.6500000000000004</v>
      </c>
      <c r="K6034" s="103">
        <v>0.01</v>
      </c>
      <c r="L6034" s="104">
        <v>2.17</v>
      </c>
      <c r="M6034" s="105">
        <v>0</v>
      </c>
      <c r="N6034" s="76">
        <f t="shared" si="250"/>
        <v>-0.44000000000000306</v>
      </c>
    </row>
    <row r="6035" spans="1:14" x14ac:dyDescent="0.25">
      <c r="A6035" s="100">
        <v>4988</v>
      </c>
      <c r="B6035" s="107">
        <v>38591</v>
      </c>
      <c r="C6035" s="121">
        <v>409.81</v>
      </c>
      <c r="D6035" s="122">
        <v>246.21</v>
      </c>
      <c r="E6035" s="122">
        <v>34</v>
      </c>
      <c r="F6035" s="77">
        <v>2.19</v>
      </c>
      <c r="G6035" s="77">
        <v>0</v>
      </c>
      <c r="H6035" s="77">
        <v>0</v>
      </c>
      <c r="J6035" s="77">
        <f t="shared" si="249"/>
        <v>2.19</v>
      </c>
      <c r="K6035" s="103">
        <v>0.09</v>
      </c>
      <c r="L6035" s="104">
        <v>1.05</v>
      </c>
      <c r="M6035" s="105">
        <v>0</v>
      </c>
      <c r="N6035" s="76">
        <f t="shared" si="250"/>
        <v>9.0000000000005631E-2</v>
      </c>
    </row>
    <row r="6036" spans="1:14" x14ac:dyDescent="0.25">
      <c r="A6036" s="100">
        <v>4989</v>
      </c>
      <c r="B6036" s="107">
        <v>38592</v>
      </c>
      <c r="C6036" s="121">
        <v>409.61</v>
      </c>
      <c r="D6036" s="122">
        <v>244.11</v>
      </c>
      <c r="E6036" s="122">
        <v>33.81</v>
      </c>
      <c r="F6036" s="77">
        <v>3.25</v>
      </c>
      <c r="G6036" s="77">
        <v>0</v>
      </c>
      <c r="H6036" s="77">
        <v>0</v>
      </c>
      <c r="J6036" s="77">
        <f t="shared" si="249"/>
        <v>3.25</v>
      </c>
      <c r="K6036" s="103">
        <v>0.02</v>
      </c>
      <c r="L6036" s="104">
        <v>1.49</v>
      </c>
      <c r="M6036" s="105">
        <v>0</v>
      </c>
      <c r="N6036" s="76">
        <f t="shared" si="250"/>
        <v>-0.36000000000001364</v>
      </c>
    </row>
    <row r="6037" spans="1:14" x14ac:dyDescent="0.25">
      <c r="A6037" s="100">
        <v>4990</v>
      </c>
      <c r="B6037" s="107">
        <v>38593</v>
      </c>
      <c r="C6037" s="121">
        <v>409.26</v>
      </c>
      <c r="D6037" s="122">
        <v>240.5</v>
      </c>
      <c r="E6037" s="122">
        <v>33.31</v>
      </c>
      <c r="F6037" s="77">
        <v>5.56</v>
      </c>
      <c r="G6037" s="77">
        <v>0</v>
      </c>
      <c r="H6037" s="77">
        <v>0</v>
      </c>
      <c r="J6037" s="77">
        <f t="shared" si="249"/>
        <v>5.56</v>
      </c>
      <c r="K6037" s="103">
        <v>0.01</v>
      </c>
      <c r="L6037" s="104">
        <v>2.5099999999999998</v>
      </c>
      <c r="M6037" s="105">
        <v>0</v>
      </c>
      <c r="N6037" s="76">
        <f t="shared" si="250"/>
        <v>-0.94000000000000039</v>
      </c>
    </row>
    <row r="6038" spans="1:14" x14ac:dyDescent="0.25">
      <c r="A6038" s="100">
        <v>4991</v>
      </c>
      <c r="B6038" s="107">
        <v>38594</v>
      </c>
      <c r="C6038" s="121">
        <v>408.62</v>
      </c>
      <c r="D6038" s="122">
        <v>234</v>
      </c>
      <c r="E6038" s="122">
        <v>32.4</v>
      </c>
      <c r="F6038" s="77">
        <v>3.96</v>
      </c>
      <c r="G6038" s="77">
        <v>0</v>
      </c>
      <c r="H6038" s="77">
        <v>0</v>
      </c>
      <c r="J6038" s="77">
        <f t="shared" si="249"/>
        <v>3.96</v>
      </c>
      <c r="K6038" s="103">
        <v>0.01</v>
      </c>
      <c r="L6038" s="104">
        <v>1.81</v>
      </c>
      <c r="M6038" s="105">
        <v>0</v>
      </c>
      <c r="N6038" s="76">
        <f t="shared" si="250"/>
        <v>-0.54</v>
      </c>
    </row>
    <row r="6039" spans="1:14" x14ac:dyDescent="0.25">
      <c r="A6039" s="100">
        <v>4992</v>
      </c>
      <c r="B6039" s="107">
        <v>38595</v>
      </c>
      <c r="C6039" s="121">
        <v>408.67</v>
      </c>
      <c r="D6039" s="122">
        <v>229.5</v>
      </c>
      <c r="E6039" s="122">
        <v>31.78</v>
      </c>
      <c r="F6039" s="77">
        <v>2.35</v>
      </c>
      <c r="G6039" s="77">
        <v>0</v>
      </c>
      <c r="H6039" s="77">
        <v>0</v>
      </c>
      <c r="J6039" s="77">
        <f t="shared" si="249"/>
        <v>2.35</v>
      </c>
      <c r="K6039" s="103">
        <v>3.94</v>
      </c>
      <c r="L6039" s="104">
        <v>1.04</v>
      </c>
      <c r="M6039" s="105">
        <v>2.1</v>
      </c>
      <c r="N6039" s="76">
        <f t="shared" si="250"/>
        <v>4.0499999999999883</v>
      </c>
    </row>
    <row r="6040" spans="1:14" x14ac:dyDescent="0.25">
      <c r="A6040" s="100">
        <v>4993</v>
      </c>
      <c r="B6040" s="107">
        <v>38596</v>
      </c>
      <c r="C6040" s="121">
        <v>408.33</v>
      </c>
      <c r="D6040" s="122">
        <v>231.2</v>
      </c>
      <c r="E6040" s="122">
        <v>32.020000000000003</v>
      </c>
      <c r="F6040" s="77">
        <v>3.48</v>
      </c>
      <c r="G6040" s="77">
        <v>0</v>
      </c>
      <c r="H6040" s="77">
        <v>0</v>
      </c>
      <c r="J6040" s="77">
        <f t="shared" si="249"/>
        <v>3.48</v>
      </c>
      <c r="K6040" s="103">
        <v>4.68</v>
      </c>
      <c r="L6040" s="104">
        <v>1.55</v>
      </c>
      <c r="M6040" s="105">
        <v>1</v>
      </c>
      <c r="N6040" s="76">
        <f t="shared" si="250"/>
        <v>4.6800000000000175</v>
      </c>
    </row>
    <row r="6041" spans="1:14" x14ac:dyDescent="0.25">
      <c r="A6041" s="100">
        <v>4994</v>
      </c>
      <c r="B6041" s="107">
        <v>38597</v>
      </c>
      <c r="C6041" s="121">
        <v>408.45</v>
      </c>
      <c r="D6041" s="122">
        <v>232.4</v>
      </c>
      <c r="E6041" s="122">
        <v>32.19</v>
      </c>
      <c r="F6041" s="77">
        <v>3.6</v>
      </c>
      <c r="G6041" s="77">
        <v>0</v>
      </c>
      <c r="H6041" s="77">
        <v>0</v>
      </c>
      <c r="J6041" s="77">
        <f t="shared" si="249"/>
        <v>3.6</v>
      </c>
      <c r="K6041" s="103">
        <v>2.1</v>
      </c>
      <c r="L6041" s="104">
        <v>1.64</v>
      </c>
      <c r="M6041" s="105">
        <v>0</v>
      </c>
      <c r="N6041" s="76">
        <f t="shared" si="250"/>
        <v>2.1</v>
      </c>
    </row>
    <row r="6042" spans="1:14" x14ac:dyDescent="0.25">
      <c r="A6042" s="100">
        <v>4995</v>
      </c>
      <c r="B6042" s="107">
        <v>38598</v>
      </c>
      <c r="C6042" s="121">
        <v>408.3</v>
      </c>
      <c r="D6042" s="122">
        <v>230.9</v>
      </c>
      <c r="E6042" s="122">
        <v>31.98</v>
      </c>
      <c r="F6042" s="77">
        <v>4.96</v>
      </c>
      <c r="G6042" s="77">
        <v>0</v>
      </c>
      <c r="H6042" s="77">
        <v>0</v>
      </c>
      <c r="J6042" s="77">
        <f t="shared" si="249"/>
        <v>4.96</v>
      </c>
      <c r="K6042" s="103">
        <v>3.86</v>
      </c>
      <c r="L6042" s="104">
        <v>2.25</v>
      </c>
      <c r="M6042" s="105">
        <v>0</v>
      </c>
      <c r="N6042" s="76">
        <f t="shared" si="250"/>
        <v>3.8600000000000056</v>
      </c>
    </row>
    <row r="6043" spans="1:14" x14ac:dyDescent="0.25">
      <c r="A6043" s="100">
        <v>4996</v>
      </c>
      <c r="B6043" s="107">
        <v>38599</v>
      </c>
      <c r="C6043" s="121">
        <v>408.19</v>
      </c>
      <c r="D6043" s="122">
        <v>229.8</v>
      </c>
      <c r="E6043" s="122">
        <v>31.83</v>
      </c>
      <c r="F6043" s="77">
        <v>2.6</v>
      </c>
      <c r="G6043" s="77">
        <v>0</v>
      </c>
      <c r="H6043" s="77">
        <v>0</v>
      </c>
      <c r="J6043" s="77">
        <f t="shared" si="249"/>
        <v>2.6</v>
      </c>
      <c r="K6043" s="103">
        <v>9.3000000000000007</v>
      </c>
      <c r="L6043" s="104">
        <v>1.1399999999999999</v>
      </c>
      <c r="M6043" s="105">
        <v>22.7</v>
      </c>
      <c r="N6043" s="76">
        <f t="shared" si="250"/>
        <v>9.2999999999999883</v>
      </c>
    </row>
    <row r="6044" spans="1:14" x14ac:dyDescent="0.25">
      <c r="A6044" s="100">
        <v>4997</v>
      </c>
      <c r="B6044" s="107">
        <v>38600</v>
      </c>
      <c r="C6044" s="121">
        <v>408.86</v>
      </c>
      <c r="D6044" s="122">
        <v>236.5</v>
      </c>
      <c r="E6044" s="122">
        <v>32.76</v>
      </c>
      <c r="F6044" s="77">
        <v>3.71</v>
      </c>
      <c r="G6044" s="77">
        <v>0</v>
      </c>
      <c r="H6044" s="77">
        <v>0</v>
      </c>
      <c r="J6044" s="77">
        <f t="shared" si="249"/>
        <v>3.71</v>
      </c>
      <c r="K6044" s="103">
        <v>29.68</v>
      </c>
      <c r="L6044" s="104">
        <v>1.71</v>
      </c>
      <c r="M6044" s="105">
        <v>0</v>
      </c>
      <c r="N6044" s="76">
        <f t="shared" si="250"/>
        <v>29.680000000000028</v>
      </c>
    </row>
    <row r="6045" spans="1:14" x14ac:dyDescent="0.25">
      <c r="A6045" s="100">
        <v>4998</v>
      </c>
      <c r="B6045" s="107">
        <v>38601</v>
      </c>
      <c r="C6045" s="121">
        <v>411.31</v>
      </c>
      <c r="D6045" s="122">
        <v>262.47000000000003</v>
      </c>
      <c r="E6045" s="122">
        <v>36.35</v>
      </c>
      <c r="F6045" s="77">
        <v>3.58</v>
      </c>
      <c r="G6045" s="77">
        <v>0</v>
      </c>
      <c r="H6045" s="77">
        <v>0</v>
      </c>
      <c r="J6045" s="77">
        <f t="shared" si="249"/>
        <v>3.58</v>
      </c>
      <c r="K6045" s="103">
        <v>12.11</v>
      </c>
      <c r="L6045" s="104">
        <v>1.7</v>
      </c>
      <c r="M6045" s="105">
        <v>0</v>
      </c>
      <c r="N6045" s="76">
        <f t="shared" si="250"/>
        <v>12.08</v>
      </c>
    </row>
    <row r="6046" spans="1:14" x14ac:dyDescent="0.25">
      <c r="A6046" s="100">
        <v>4999</v>
      </c>
      <c r="B6046" s="107">
        <v>38602</v>
      </c>
      <c r="C6046" s="121">
        <v>412.07</v>
      </c>
      <c r="D6046" s="122">
        <v>270.97000000000003</v>
      </c>
      <c r="E6046" s="122">
        <v>37.53</v>
      </c>
      <c r="F6046" s="77">
        <v>3.11</v>
      </c>
      <c r="G6046" s="77">
        <v>0</v>
      </c>
      <c r="H6046" s="77">
        <v>0</v>
      </c>
      <c r="J6046" s="77">
        <f t="shared" si="249"/>
        <v>3.11</v>
      </c>
      <c r="K6046" s="103">
        <v>9.9</v>
      </c>
      <c r="L6046" s="104">
        <v>1.41</v>
      </c>
      <c r="M6046" s="105">
        <v>0</v>
      </c>
      <c r="N6046" s="76">
        <f t="shared" si="250"/>
        <v>9.8999999999999631</v>
      </c>
    </row>
    <row r="6047" spans="1:14" x14ac:dyDescent="0.25">
      <c r="A6047" s="100">
        <v>5000</v>
      </c>
      <c r="B6047" s="107">
        <v>38603</v>
      </c>
      <c r="C6047" s="121">
        <v>412.66</v>
      </c>
      <c r="D6047" s="122">
        <v>277.76</v>
      </c>
      <c r="E6047" s="122">
        <v>38.47</v>
      </c>
      <c r="F6047" s="77">
        <v>2.65</v>
      </c>
      <c r="G6047" s="77">
        <v>0</v>
      </c>
      <c r="H6047" s="77">
        <v>0</v>
      </c>
      <c r="J6047" s="77">
        <f t="shared" si="249"/>
        <v>2.65</v>
      </c>
      <c r="K6047" s="103">
        <v>0.28000000000000003</v>
      </c>
      <c r="L6047" s="104">
        <v>1.19</v>
      </c>
      <c r="M6047" s="105">
        <v>2.6</v>
      </c>
      <c r="N6047" s="76">
        <f t="shared" si="250"/>
        <v>-1.7299999999999955</v>
      </c>
    </row>
    <row r="6048" spans="1:14" x14ac:dyDescent="0.25">
      <c r="A6048" s="100">
        <v>5001</v>
      </c>
      <c r="B6048" s="107">
        <v>38604</v>
      </c>
      <c r="C6048" s="121">
        <v>412.28</v>
      </c>
      <c r="D6048" s="122">
        <v>273.38</v>
      </c>
      <c r="E6048" s="122">
        <v>37.86</v>
      </c>
      <c r="F6048" s="77">
        <v>0.93</v>
      </c>
      <c r="G6048" s="77">
        <v>0</v>
      </c>
      <c r="H6048" s="77">
        <v>0</v>
      </c>
      <c r="J6048" s="77">
        <f t="shared" si="249"/>
        <v>0.93</v>
      </c>
      <c r="K6048" s="103">
        <v>2.68</v>
      </c>
      <c r="L6048" s="104">
        <v>0.4</v>
      </c>
      <c r="M6048" s="105">
        <v>0</v>
      </c>
      <c r="N6048" s="76">
        <f t="shared" si="250"/>
        <v>2.68</v>
      </c>
    </row>
    <row r="6049" spans="1:14" x14ac:dyDescent="0.25">
      <c r="A6049" s="100">
        <v>5002</v>
      </c>
      <c r="B6049" s="107">
        <v>38605</v>
      </c>
      <c r="C6049" s="121">
        <v>412.43</v>
      </c>
      <c r="D6049" s="122">
        <v>275.13</v>
      </c>
      <c r="E6049" s="122">
        <v>38.1</v>
      </c>
      <c r="F6049" s="77">
        <v>0.64</v>
      </c>
      <c r="G6049" s="77">
        <v>0</v>
      </c>
      <c r="H6049" s="77">
        <v>0</v>
      </c>
      <c r="J6049" s="77">
        <f t="shared" si="249"/>
        <v>0.64</v>
      </c>
      <c r="K6049" s="103">
        <v>7.21</v>
      </c>
      <c r="L6049" s="104">
        <v>0.31</v>
      </c>
      <c r="M6049" s="105">
        <v>8.01</v>
      </c>
      <c r="N6049" s="76">
        <f t="shared" si="250"/>
        <v>7.2099999999999929</v>
      </c>
    </row>
    <row r="6050" spans="1:14" x14ac:dyDescent="0.25">
      <c r="A6050" s="100">
        <v>5003</v>
      </c>
      <c r="B6050" s="107">
        <v>38606</v>
      </c>
      <c r="C6050" s="121">
        <v>413</v>
      </c>
      <c r="D6050" s="122">
        <v>281.7</v>
      </c>
      <c r="E6050" s="122">
        <v>39.01</v>
      </c>
      <c r="F6050" s="77">
        <v>1.1599999999999999</v>
      </c>
      <c r="G6050" s="77">
        <v>0</v>
      </c>
      <c r="H6050" s="77">
        <v>0</v>
      </c>
      <c r="J6050" s="77">
        <f t="shared" si="249"/>
        <v>1.1599999999999999</v>
      </c>
      <c r="K6050" s="103">
        <v>13.28</v>
      </c>
      <c r="L6050" s="104">
        <v>0.53</v>
      </c>
      <c r="M6050" s="105">
        <v>3.08</v>
      </c>
      <c r="N6050" s="76">
        <f t="shared" si="250"/>
        <v>13.280000000000005</v>
      </c>
    </row>
    <row r="6051" spans="1:14" x14ac:dyDescent="0.25">
      <c r="A6051" s="100">
        <v>5004</v>
      </c>
      <c r="B6051" s="107">
        <v>38607</v>
      </c>
      <c r="C6051" s="121">
        <v>414.01</v>
      </c>
      <c r="D6051" s="122">
        <v>293.82</v>
      </c>
      <c r="E6051" s="122">
        <v>40.69</v>
      </c>
      <c r="F6051" s="77">
        <v>0.56000000000000005</v>
      </c>
      <c r="G6051" s="77">
        <v>0</v>
      </c>
      <c r="H6051" s="77">
        <v>0</v>
      </c>
      <c r="J6051" s="77">
        <f t="shared" si="249"/>
        <v>0.56000000000000005</v>
      </c>
      <c r="K6051" s="103">
        <v>12</v>
      </c>
      <c r="L6051" s="104">
        <v>0.26600000000000001</v>
      </c>
      <c r="M6051" s="105">
        <v>0</v>
      </c>
      <c r="N6051" s="76">
        <f t="shared" si="250"/>
        <v>11.999999999999998</v>
      </c>
    </row>
    <row r="6052" spans="1:14" x14ac:dyDescent="0.25">
      <c r="A6052" s="100">
        <v>5005</v>
      </c>
      <c r="B6052" s="107">
        <v>38608</v>
      </c>
      <c r="C6052" s="121">
        <v>414.93</v>
      </c>
      <c r="D6052" s="122">
        <v>305.26</v>
      </c>
      <c r="E6052" s="122">
        <v>42.28</v>
      </c>
      <c r="F6052" s="77">
        <v>0.95399999999999996</v>
      </c>
      <c r="G6052" s="77">
        <v>0</v>
      </c>
      <c r="H6052" s="77">
        <v>0</v>
      </c>
      <c r="J6052" s="77">
        <f t="shared" si="249"/>
        <v>0.95399999999999996</v>
      </c>
      <c r="K6052" s="103">
        <v>6.3730000000000002</v>
      </c>
      <c r="L6052" s="104">
        <v>0.44</v>
      </c>
      <c r="M6052" s="105">
        <v>0</v>
      </c>
      <c r="N6052" s="76">
        <f t="shared" si="250"/>
        <v>6.5040000000000111</v>
      </c>
    </row>
    <row r="6053" spans="1:14" x14ac:dyDescent="0.25">
      <c r="A6053" s="100">
        <v>5006</v>
      </c>
      <c r="B6053" s="107">
        <v>38609</v>
      </c>
      <c r="C6053" s="121">
        <v>415.38</v>
      </c>
      <c r="D6053" s="122">
        <v>310.81</v>
      </c>
      <c r="E6053" s="122">
        <v>43.05</v>
      </c>
      <c r="F6053" s="77">
        <v>0.997</v>
      </c>
      <c r="G6053" s="77">
        <v>0</v>
      </c>
      <c r="H6053" s="77">
        <v>0</v>
      </c>
      <c r="J6053" s="77">
        <f t="shared" ref="J6053:J6116" si="251">SUM(F6053:H6053)</f>
        <v>0.997</v>
      </c>
      <c r="K6053" s="103">
        <v>7.7569999999999997</v>
      </c>
      <c r="L6053" s="104">
        <v>0.47699999999999998</v>
      </c>
      <c r="M6053" s="105">
        <v>0</v>
      </c>
      <c r="N6053" s="76">
        <f t="shared" si="250"/>
        <v>7.7569999999999908</v>
      </c>
    </row>
    <row r="6054" spans="1:14" x14ac:dyDescent="0.25">
      <c r="A6054" s="100">
        <v>5007</v>
      </c>
      <c r="B6054" s="107">
        <v>38610</v>
      </c>
      <c r="C6054" s="121">
        <v>415.89</v>
      </c>
      <c r="D6054" s="122">
        <v>317.57</v>
      </c>
      <c r="E6054" s="122">
        <v>43.98</v>
      </c>
      <c r="F6054" s="77">
        <v>0.78</v>
      </c>
      <c r="G6054" s="77">
        <v>0</v>
      </c>
      <c r="H6054" s="77">
        <v>0</v>
      </c>
      <c r="J6054" s="77">
        <f t="shared" si="251"/>
        <v>0.78</v>
      </c>
      <c r="K6054" s="103">
        <v>5.98</v>
      </c>
      <c r="L6054" s="104">
        <v>0.31</v>
      </c>
      <c r="M6054" s="105">
        <v>0</v>
      </c>
      <c r="N6054" s="76">
        <f t="shared" si="250"/>
        <v>5.9799999999999889</v>
      </c>
    </row>
    <row r="6055" spans="1:14" x14ac:dyDescent="0.25">
      <c r="A6055" s="100">
        <v>5008</v>
      </c>
      <c r="B6055" s="107">
        <v>38611</v>
      </c>
      <c r="C6055" s="121">
        <v>416.29</v>
      </c>
      <c r="D6055" s="122">
        <v>322.77</v>
      </c>
      <c r="E6055" s="122">
        <v>44.6</v>
      </c>
      <c r="F6055" s="77">
        <v>1.0029999999999999</v>
      </c>
      <c r="G6055" s="77">
        <v>0</v>
      </c>
      <c r="H6055" s="77">
        <v>0</v>
      </c>
      <c r="J6055" s="77">
        <f t="shared" si="251"/>
        <v>1.0029999999999999</v>
      </c>
      <c r="K6055" s="103">
        <v>6.0430000000000001</v>
      </c>
      <c r="L6055" s="104">
        <v>0.47</v>
      </c>
      <c r="M6055" s="105">
        <v>0</v>
      </c>
      <c r="N6055" s="76">
        <f t="shared" si="250"/>
        <v>6.0430000000000206</v>
      </c>
    </row>
    <row r="6056" spans="1:14" x14ac:dyDescent="0.25">
      <c r="A6056" s="100">
        <v>5009</v>
      </c>
      <c r="B6056" s="107">
        <v>38612</v>
      </c>
      <c r="C6056" s="121">
        <v>416.67</v>
      </c>
      <c r="D6056" s="122">
        <v>327.81</v>
      </c>
      <c r="E6056" s="122">
        <v>45.41</v>
      </c>
      <c r="F6056" s="77">
        <v>1.091</v>
      </c>
      <c r="G6056" s="77">
        <v>0</v>
      </c>
      <c r="H6056" s="77">
        <v>0</v>
      </c>
      <c r="J6056" s="77">
        <f t="shared" si="251"/>
        <v>1.091</v>
      </c>
      <c r="K6056" s="103">
        <v>3.1509999999999998</v>
      </c>
      <c r="L6056" s="104">
        <v>0.51400000000000001</v>
      </c>
      <c r="M6056" s="105">
        <v>0</v>
      </c>
      <c r="N6056" s="76">
        <f t="shared" si="250"/>
        <v>3.1410000000000116</v>
      </c>
    </row>
    <row r="6057" spans="1:14" x14ac:dyDescent="0.25">
      <c r="A6057" s="100">
        <v>5010</v>
      </c>
      <c r="B6057" s="107">
        <v>38613</v>
      </c>
      <c r="C6057" s="121">
        <v>416.82</v>
      </c>
      <c r="D6057" s="122">
        <v>329.86</v>
      </c>
      <c r="E6057" s="122">
        <v>45.68</v>
      </c>
      <c r="F6057" s="77">
        <v>1.3919999999999999</v>
      </c>
      <c r="G6057" s="77">
        <v>0</v>
      </c>
      <c r="H6057" s="77">
        <v>0</v>
      </c>
      <c r="J6057" s="77">
        <f t="shared" si="251"/>
        <v>1.3919999999999999</v>
      </c>
      <c r="K6057" s="103">
        <v>2.1720000000000002</v>
      </c>
      <c r="L6057" s="104">
        <v>0.63900000000000001</v>
      </c>
      <c r="M6057" s="105">
        <v>0</v>
      </c>
      <c r="N6057" s="76">
        <f t="shared" si="250"/>
        <v>2.1719999999999726</v>
      </c>
    </row>
    <row r="6058" spans="1:14" x14ac:dyDescent="0.25">
      <c r="A6058" s="100">
        <v>5011</v>
      </c>
      <c r="B6058" s="107">
        <v>38614</v>
      </c>
      <c r="C6058" s="121">
        <v>416.88</v>
      </c>
      <c r="D6058" s="122">
        <v>330.64</v>
      </c>
      <c r="E6058" s="122">
        <v>45.79</v>
      </c>
      <c r="F6058" s="77">
        <v>2.3530000000000002</v>
      </c>
      <c r="G6058" s="77">
        <v>0</v>
      </c>
      <c r="H6058" s="77">
        <v>0</v>
      </c>
      <c r="J6058" s="77">
        <f t="shared" si="251"/>
        <v>2.3530000000000002</v>
      </c>
      <c r="K6058" s="103">
        <v>2.613</v>
      </c>
      <c r="L6058" s="104">
        <v>1.1100000000000001</v>
      </c>
      <c r="M6058" s="105">
        <v>0</v>
      </c>
      <c r="N6058" s="76">
        <f t="shared" si="250"/>
        <v>2.6129999999999911</v>
      </c>
    </row>
    <row r="6059" spans="1:14" x14ac:dyDescent="0.25">
      <c r="A6059" s="100">
        <v>5012</v>
      </c>
      <c r="B6059" s="107">
        <v>38615</v>
      </c>
      <c r="C6059" s="121">
        <v>416.91</v>
      </c>
      <c r="D6059" s="122">
        <v>330.9</v>
      </c>
      <c r="E6059" s="122">
        <v>45.83</v>
      </c>
      <c r="F6059" s="77">
        <v>2.1880000000000002</v>
      </c>
      <c r="G6059" s="77">
        <v>0</v>
      </c>
      <c r="H6059" s="77">
        <v>0</v>
      </c>
      <c r="J6059" s="77">
        <f t="shared" si="251"/>
        <v>2.1880000000000002</v>
      </c>
      <c r="K6059" s="103">
        <v>3.7679999999999998</v>
      </c>
      <c r="L6059" s="104">
        <v>1.1080000000000001</v>
      </c>
      <c r="M6059" s="105">
        <v>0</v>
      </c>
      <c r="N6059" s="76">
        <f t="shared" si="250"/>
        <v>3.7680000000000411</v>
      </c>
    </row>
    <row r="6060" spans="1:14" x14ac:dyDescent="0.25">
      <c r="A6060" s="100">
        <v>5013</v>
      </c>
      <c r="B6060" s="107">
        <v>38616</v>
      </c>
      <c r="C6060" s="121">
        <v>417.02</v>
      </c>
      <c r="D6060" s="122">
        <v>332.48</v>
      </c>
      <c r="E6060" s="122">
        <v>46.07</v>
      </c>
      <c r="F6060" s="77">
        <v>2.19</v>
      </c>
      <c r="G6060" s="77">
        <v>0</v>
      </c>
      <c r="H6060" s="77">
        <v>0</v>
      </c>
      <c r="J6060" s="77">
        <f t="shared" si="251"/>
        <v>2.19</v>
      </c>
      <c r="K6060" s="103">
        <v>3.17</v>
      </c>
      <c r="L6060" s="104">
        <v>1.04</v>
      </c>
      <c r="M6060" s="105">
        <v>0</v>
      </c>
      <c r="N6060" s="76">
        <f t="shared" si="250"/>
        <v>3.1699999999999613</v>
      </c>
    </row>
    <row r="6061" spans="1:14" x14ac:dyDescent="0.25">
      <c r="A6061" s="100">
        <v>5014</v>
      </c>
      <c r="B6061" s="107">
        <v>38617</v>
      </c>
      <c r="C6061" s="121">
        <v>417.09</v>
      </c>
      <c r="D6061" s="122">
        <v>333.46</v>
      </c>
      <c r="E6061" s="122">
        <v>46.18</v>
      </c>
      <c r="F6061" s="77">
        <v>1.2410000000000001</v>
      </c>
      <c r="G6061" s="77">
        <v>0</v>
      </c>
      <c r="H6061" s="77">
        <v>0</v>
      </c>
      <c r="J6061" s="77">
        <f t="shared" si="251"/>
        <v>1.2410000000000001</v>
      </c>
      <c r="K6061" s="103">
        <v>1.2410000000000001</v>
      </c>
      <c r="L6061" s="104">
        <v>0.56999999999999995</v>
      </c>
      <c r="M6061" s="105">
        <v>0</v>
      </c>
      <c r="N6061" s="76">
        <f t="shared" si="250"/>
        <v>1.2410000000000001</v>
      </c>
    </row>
    <row r="6062" spans="1:14" x14ac:dyDescent="0.25">
      <c r="A6062" s="100">
        <v>5015</v>
      </c>
      <c r="B6062" s="107">
        <v>38618</v>
      </c>
      <c r="C6062" s="121">
        <v>418.09500000000003</v>
      </c>
      <c r="D6062" s="122">
        <v>333.46</v>
      </c>
      <c r="E6062" s="122">
        <v>46.18</v>
      </c>
      <c r="F6062" s="77">
        <v>1.75</v>
      </c>
      <c r="G6062" s="77">
        <v>0</v>
      </c>
      <c r="H6062" s="77">
        <v>0</v>
      </c>
      <c r="J6062" s="77">
        <f t="shared" si="251"/>
        <v>1.75</v>
      </c>
      <c r="K6062" s="103">
        <v>1.61</v>
      </c>
      <c r="L6062" s="104">
        <v>0.85099999999999998</v>
      </c>
      <c r="M6062" s="105">
        <v>0</v>
      </c>
      <c r="N6062" s="76">
        <f t="shared" si="250"/>
        <v>1.6100000000000136</v>
      </c>
    </row>
    <row r="6063" spans="1:14" x14ac:dyDescent="0.25">
      <c r="A6063" s="100">
        <v>5016</v>
      </c>
      <c r="B6063" s="107">
        <v>38619</v>
      </c>
      <c r="C6063" s="121">
        <v>417.08499999999998</v>
      </c>
      <c r="D6063" s="122">
        <v>333.32</v>
      </c>
      <c r="E6063" s="122">
        <v>46.16</v>
      </c>
      <c r="F6063" s="77">
        <v>0.496</v>
      </c>
      <c r="G6063" s="77">
        <v>0</v>
      </c>
      <c r="H6063" s="77">
        <v>0</v>
      </c>
      <c r="J6063" s="77">
        <f t="shared" si="251"/>
        <v>0.496</v>
      </c>
      <c r="K6063" s="103">
        <v>5.71</v>
      </c>
      <c r="L6063" s="104">
        <v>0.23899999999999999</v>
      </c>
      <c r="M6063" s="105">
        <v>0</v>
      </c>
      <c r="N6063" s="76">
        <f t="shared" si="250"/>
        <v>5.7160000000000277</v>
      </c>
    </row>
    <row r="6064" spans="1:14" x14ac:dyDescent="0.25">
      <c r="A6064" s="100">
        <v>5017</v>
      </c>
      <c r="B6064" s="107">
        <v>38620</v>
      </c>
      <c r="C6064" s="121">
        <v>417.46699999999998</v>
      </c>
      <c r="D6064" s="122">
        <v>338.54</v>
      </c>
      <c r="E6064" s="122">
        <v>46.88</v>
      </c>
      <c r="F6064" s="77">
        <v>1.286</v>
      </c>
      <c r="G6064" s="77">
        <v>0</v>
      </c>
      <c r="H6064" s="77">
        <v>0</v>
      </c>
      <c r="J6064" s="77">
        <f t="shared" si="251"/>
        <v>1.286</v>
      </c>
      <c r="K6064" s="103">
        <v>2.8860000000000001</v>
      </c>
      <c r="L6064" s="104">
        <v>0.60199999999999998</v>
      </c>
      <c r="M6064" s="105">
        <v>0</v>
      </c>
      <c r="N6064" s="76">
        <f t="shared" si="250"/>
        <v>2.8859999999999659</v>
      </c>
    </row>
    <row r="6065" spans="1:14" x14ac:dyDescent="0.25">
      <c r="A6065" s="100">
        <v>5018</v>
      </c>
      <c r="B6065" s="107">
        <v>38621</v>
      </c>
      <c r="C6065" s="121">
        <v>417.58699999999999</v>
      </c>
      <c r="D6065" s="122">
        <v>340.14</v>
      </c>
      <c r="E6065" s="122">
        <v>47.17</v>
      </c>
      <c r="F6065" s="77">
        <v>1.25</v>
      </c>
      <c r="G6065" s="77">
        <v>0</v>
      </c>
      <c r="H6065" s="77">
        <v>0</v>
      </c>
      <c r="J6065" s="77">
        <f t="shared" si="251"/>
        <v>1.25</v>
      </c>
      <c r="K6065" s="103">
        <v>0.09</v>
      </c>
      <c r="L6065" s="104">
        <v>1.0620000000000001</v>
      </c>
      <c r="M6065" s="105">
        <v>0</v>
      </c>
      <c r="N6065" s="76">
        <f t="shared" si="250"/>
        <v>-0.90999999999996817</v>
      </c>
    </row>
    <row r="6066" spans="1:14" x14ac:dyDescent="0.25">
      <c r="A6066" s="100">
        <v>5019</v>
      </c>
      <c r="B6066" s="107">
        <v>38622</v>
      </c>
      <c r="C6066" s="121">
        <v>417.41899999999998</v>
      </c>
      <c r="D6066" s="122">
        <v>337.98</v>
      </c>
      <c r="E6066" s="122">
        <v>46.81</v>
      </c>
      <c r="F6066" s="77">
        <v>2.54</v>
      </c>
      <c r="G6066" s="77">
        <v>0</v>
      </c>
      <c r="H6066" s="77">
        <v>0</v>
      </c>
      <c r="J6066" s="77">
        <f t="shared" si="251"/>
        <v>2.54</v>
      </c>
      <c r="K6066" s="103">
        <v>0.218</v>
      </c>
      <c r="L6066" s="104">
        <v>1.1879999999999999</v>
      </c>
      <c r="M6066" s="105">
        <v>0</v>
      </c>
      <c r="N6066" s="76">
        <f t="shared" si="250"/>
        <v>0.20999999999995911</v>
      </c>
    </row>
    <row r="6067" spans="1:14" x14ac:dyDescent="0.25">
      <c r="A6067" s="100">
        <v>5020</v>
      </c>
      <c r="B6067" s="107">
        <v>38623</v>
      </c>
      <c r="C6067" s="121">
        <v>417.25900000000001</v>
      </c>
      <c r="D6067" s="122">
        <v>335.65</v>
      </c>
      <c r="E6067" s="122">
        <v>46.48</v>
      </c>
      <c r="F6067" s="77">
        <v>1.1180000000000001</v>
      </c>
      <c r="G6067" s="77">
        <v>0</v>
      </c>
      <c r="H6067" s="77">
        <v>0</v>
      </c>
      <c r="J6067" s="77">
        <f t="shared" si="251"/>
        <v>1.1180000000000001</v>
      </c>
      <c r="K6067" s="103">
        <v>0.32800000000000001</v>
      </c>
      <c r="L6067" s="104">
        <v>0.52700000000000002</v>
      </c>
      <c r="M6067" s="105">
        <v>0</v>
      </c>
      <c r="N6067" s="76">
        <f t="shared" si="250"/>
        <v>0.32800000000003648</v>
      </c>
    </row>
    <row r="6068" spans="1:14" x14ac:dyDescent="0.25">
      <c r="A6068" s="100">
        <v>5021</v>
      </c>
      <c r="B6068" s="107">
        <v>38624</v>
      </c>
      <c r="C6068" s="121">
        <v>417.19299999999998</v>
      </c>
      <c r="D6068" s="122">
        <v>334.86</v>
      </c>
      <c r="E6068" s="122">
        <v>46.38</v>
      </c>
      <c r="F6068" s="77">
        <v>1.1739999999999999</v>
      </c>
      <c r="G6068" s="77">
        <v>0</v>
      </c>
      <c r="H6068" s="77">
        <v>0</v>
      </c>
      <c r="J6068" s="77">
        <f t="shared" si="251"/>
        <v>1.1739999999999999</v>
      </c>
      <c r="K6068" s="103">
        <v>-8.5999999999999993E-2</v>
      </c>
      <c r="L6068" s="104">
        <v>0.54200000000000004</v>
      </c>
      <c r="M6068" s="105">
        <v>0</v>
      </c>
      <c r="N6068" s="76">
        <f t="shared" si="250"/>
        <v>-0.5259999999999887</v>
      </c>
    </row>
    <row r="6069" spans="1:14" x14ac:dyDescent="0.25">
      <c r="A6069" s="100">
        <v>5022</v>
      </c>
      <c r="B6069" s="107">
        <v>38625</v>
      </c>
      <c r="C6069" s="121">
        <v>417.10300000000001</v>
      </c>
      <c r="D6069" s="122">
        <v>333.16</v>
      </c>
      <c r="E6069" s="122">
        <v>46.2</v>
      </c>
      <c r="F6069" s="77">
        <v>2.1</v>
      </c>
      <c r="G6069" s="77">
        <v>0</v>
      </c>
      <c r="H6069" s="77">
        <v>0</v>
      </c>
      <c r="J6069" s="77">
        <f t="shared" si="251"/>
        <v>2.1</v>
      </c>
      <c r="K6069" s="103">
        <v>0.56999999999999995</v>
      </c>
      <c r="L6069" s="104">
        <v>1</v>
      </c>
      <c r="M6069" s="105">
        <v>0</v>
      </c>
      <c r="N6069" s="76">
        <f t="shared" si="250"/>
        <v>1.0099999999999683</v>
      </c>
    </row>
    <row r="6070" spans="1:14" x14ac:dyDescent="0.25">
      <c r="A6070" s="100">
        <v>5023</v>
      </c>
      <c r="B6070" s="107">
        <v>38626</v>
      </c>
      <c r="C6070" s="121">
        <v>416.99</v>
      </c>
      <c r="D6070" s="122">
        <v>332.07</v>
      </c>
      <c r="E6070" s="122">
        <v>45.99</v>
      </c>
      <c r="F6070" s="77">
        <v>1.1299999999999999</v>
      </c>
      <c r="G6070" s="77">
        <v>0</v>
      </c>
      <c r="H6070" s="77">
        <v>0</v>
      </c>
      <c r="J6070" s="77">
        <f t="shared" si="251"/>
        <v>1.1299999999999999</v>
      </c>
      <c r="K6070" s="103">
        <v>1</v>
      </c>
      <c r="L6070" s="104">
        <v>0.53</v>
      </c>
      <c r="M6070" s="105">
        <v>0</v>
      </c>
      <c r="N6070" s="76">
        <f t="shared" si="250"/>
        <v>1.0000000000000044</v>
      </c>
    </row>
    <row r="6071" spans="1:14" x14ac:dyDescent="0.25">
      <c r="A6071" s="100">
        <v>5024</v>
      </c>
      <c r="B6071" s="107">
        <v>38627</v>
      </c>
      <c r="C6071" s="121">
        <v>416.98</v>
      </c>
      <c r="D6071" s="122">
        <v>331.94</v>
      </c>
      <c r="E6071" s="122">
        <v>45.97</v>
      </c>
      <c r="F6071" s="77">
        <v>1.45</v>
      </c>
      <c r="G6071" s="77">
        <v>0</v>
      </c>
      <c r="H6071" s="77">
        <v>0</v>
      </c>
      <c r="J6071" s="77">
        <f t="shared" si="251"/>
        <v>1.45</v>
      </c>
      <c r="K6071" s="103">
        <v>0.67</v>
      </c>
      <c r="L6071" s="104">
        <v>0.67</v>
      </c>
      <c r="M6071" s="105">
        <v>2.4</v>
      </c>
      <c r="N6071" s="76">
        <f t="shared" si="250"/>
        <v>0.80000000000002269</v>
      </c>
    </row>
    <row r="6072" spans="1:14" x14ac:dyDescent="0.25">
      <c r="A6072" s="100">
        <v>5025</v>
      </c>
      <c r="B6072" s="107">
        <v>38628</v>
      </c>
      <c r="C6072" s="121">
        <v>416.92</v>
      </c>
      <c r="D6072" s="122">
        <v>331.29</v>
      </c>
      <c r="E6072" s="122">
        <v>45.88</v>
      </c>
      <c r="F6072" s="77">
        <v>2.61</v>
      </c>
      <c r="G6072" s="77">
        <v>0</v>
      </c>
      <c r="H6072" s="77">
        <v>0</v>
      </c>
      <c r="J6072" s="77">
        <f t="shared" si="251"/>
        <v>2.61</v>
      </c>
      <c r="K6072" s="103">
        <v>0.08</v>
      </c>
      <c r="L6072" s="104">
        <v>1.25</v>
      </c>
      <c r="M6072" s="105">
        <v>1.4</v>
      </c>
      <c r="N6072" s="76">
        <f t="shared" si="250"/>
        <v>7.9999999999970317E-2</v>
      </c>
    </row>
    <row r="6073" spans="1:14" x14ac:dyDescent="0.25">
      <c r="A6073" s="100">
        <v>5026</v>
      </c>
      <c r="B6073" s="107">
        <v>38629</v>
      </c>
      <c r="C6073" s="121">
        <v>416.73</v>
      </c>
      <c r="D6073" s="122">
        <v>328.76</v>
      </c>
      <c r="E6073" s="122">
        <v>45.53</v>
      </c>
      <c r="F6073" s="77">
        <v>1.8089999999999999</v>
      </c>
      <c r="G6073" s="77">
        <v>0</v>
      </c>
      <c r="H6073" s="77">
        <v>0</v>
      </c>
      <c r="J6073" s="77">
        <f t="shared" si="251"/>
        <v>1.8089999999999999</v>
      </c>
      <c r="K6073" s="103">
        <v>0.72899999999999998</v>
      </c>
      <c r="L6073" s="104">
        <v>0.84899999999999998</v>
      </c>
      <c r="M6073" s="105">
        <v>0</v>
      </c>
      <c r="N6073" s="76">
        <f t="shared" si="250"/>
        <v>0.72900000000001586</v>
      </c>
    </row>
    <row r="6074" spans="1:14" x14ac:dyDescent="0.25">
      <c r="A6074" s="100">
        <v>5027</v>
      </c>
      <c r="B6074" s="107">
        <v>38630</v>
      </c>
      <c r="C6074" s="121">
        <v>416.65</v>
      </c>
      <c r="D6074" s="122">
        <v>327.68</v>
      </c>
      <c r="E6074" s="122">
        <v>45.38</v>
      </c>
      <c r="F6074" s="77">
        <v>1.766</v>
      </c>
      <c r="G6074" s="77">
        <v>0</v>
      </c>
      <c r="H6074" s="77">
        <v>0</v>
      </c>
      <c r="J6074" s="77">
        <f t="shared" si="251"/>
        <v>1.766</v>
      </c>
      <c r="K6074" s="103">
        <v>0.20599999999999999</v>
      </c>
      <c r="L6074" s="104">
        <v>0.80500000000000005</v>
      </c>
      <c r="M6074" s="105">
        <v>4</v>
      </c>
      <c r="N6074" s="76">
        <f t="shared" si="250"/>
        <v>0.20599999999999774</v>
      </c>
    </row>
    <row r="6075" spans="1:14" x14ac:dyDescent="0.25">
      <c r="A6075" s="100">
        <v>5028</v>
      </c>
      <c r="B6075" s="107">
        <v>38631</v>
      </c>
      <c r="C6075" s="121">
        <v>416.54</v>
      </c>
      <c r="D6075" s="122">
        <v>326.12</v>
      </c>
      <c r="E6075" s="122">
        <v>45.16</v>
      </c>
      <c r="F6075" s="77">
        <v>1.37</v>
      </c>
      <c r="G6075" s="77">
        <v>0</v>
      </c>
      <c r="H6075" s="77">
        <v>0</v>
      </c>
      <c r="J6075" s="77">
        <f t="shared" si="251"/>
        <v>1.37</v>
      </c>
      <c r="K6075" s="103">
        <v>0.43</v>
      </c>
      <c r="L6075" s="104">
        <v>0.64</v>
      </c>
      <c r="M6075" s="105">
        <v>0</v>
      </c>
      <c r="N6075" s="76">
        <f t="shared" si="250"/>
        <v>0.43000000000000238</v>
      </c>
    </row>
    <row r="6076" spans="1:14" x14ac:dyDescent="0.25">
      <c r="A6076" s="100">
        <v>5029</v>
      </c>
      <c r="B6076" s="107">
        <v>38632</v>
      </c>
      <c r="C6076" s="121">
        <v>416.47</v>
      </c>
      <c r="D6076" s="122">
        <v>325.18</v>
      </c>
      <c r="E6076" s="122">
        <v>45.03</v>
      </c>
      <c r="F6076" s="77">
        <v>0.85</v>
      </c>
      <c r="G6076" s="77">
        <v>0</v>
      </c>
      <c r="H6076" s="77">
        <v>0</v>
      </c>
      <c r="J6076" s="77">
        <f t="shared" si="251"/>
        <v>0.85</v>
      </c>
      <c r="K6076" s="103">
        <v>1.1299999999999999</v>
      </c>
      <c r="L6076" s="104">
        <v>0.41</v>
      </c>
      <c r="M6076" s="105">
        <v>74.900000000000006</v>
      </c>
      <c r="N6076" s="76">
        <f t="shared" si="250"/>
        <v>1.1299999999999728</v>
      </c>
    </row>
    <row r="6077" spans="1:14" x14ac:dyDescent="0.25">
      <c r="A6077" s="100">
        <v>5030</v>
      </c>
      <c r="B6077" s="107">
        <v>38633</v>
      </c>
      <c r="C6077" s="121">
        <v>416.49</v>
      </c>
      <c r="D6077" s="122">
        <v>325.45999999999998</v>
      </c>
      <c r="E6077" s="122">
        <v>45.07</v>
      </c>
      <c r="F6077" s="77">
        <v>1.46</v>
      </c>
      <c r="G6077" s="77">
        <v>0</v>
      </c>
      <c r="H6077" s="77">
        <v>0</v>
      </c>
      <c r="J6077" s="77">
        <f t="shared" si="251"/>
        <v>1.46</v>
      </c>
      <c r="K6077" s="103">
        <v>3.68</v>
      </c>
      <c r="L6077" s="104">
        <v>0.7</v>
      </c>
      <c r="M6077" s="105">
        <v>1.7</v>
      </c>
      <c r="N6077" s="76">
        <f t="shared" si="250"/>
        <v>3.6800000000000272</v>
      </c>
    </row>
    <row r="6078" spans="1:14" x14ac:dyDescent="0.25">
      <c r="A6078" s="100">
        <v>5031</v>
      </c>
      <c r="B6078" s="107">
        <v>38634</v>
      </c>
      <c r="C6078" s="121">
        <v>416.66</v>
      </c>
      <c r="D6078" s="122">
        <v>327.68</v>
      </c>
      <c r="E6078" s="122">
        <v>45.38</v>
      </c>
      <c r="F6078" s="77">
        <v>2.73</v>
      </c>
      <c r="G6078" s="77">
        <v>0</v>
      </c>
      <c r="H6078" s="77">
        <v>0</v>
      </c>
      <c r="J6078" s="77">
        <f t="shared" si="251"/>
        <v>2.73</v>
      </c>
      <c r="K6078" s="103">
        <v>2.73</v>
      </c>
      <c r="L6078" s="104">
        <v>1.06</v>
      </c>
      <c r="M6078" s="105">
        <v>0</v>
      </c>
      <c r="N6078" s="76">
        <f t="shared" si="250"/>
        <v>2.73</v>
      </c>
    </row>
    <row r="6079" spans="1:14" x14ac:dyDescent="0.25">
      <c r="A6079" s="100">
        <v>5032</v>
      </c>
      <c r="B6079" s="107">
        <v>38635</v>
      </c>
      <c r="C6079" s="121">
        <v>416.66</v>
      </c>
      <c r="D6079" s="122">
        <v>327.68</v>
      </c>
      <c r="E6079" s="122">
        <v>45.38</v>
      </c>
      <c r="F6079" s="77">
        <v>0.9</v>
      </c>
      <c r="G6079" s="77">
        <v>0</v>
      </c>
      <c r="H6079" s="77">
        <v>0</v>
      </c>
      <c r="J6079" s="77">
        <f t="shared" si="251"/>
        <v>0.9</v>
      </c>
      <c r="K6079" s="103">
        <v>1.24</v>
      </c>
      <c r="L6079" s="104">
        <v>0.42</v>
      </c>
      <c r="M6079" s="105">
        <v>0</v>
      </c>
      <c r="N6079" s="76">
        <f t="shared" si="250"/>
        <v>1.2899999999999863</v>
      </c>
    </row>
    <row r="6080" spans="1:14" x14ac:dyDescent="0.25">
      <c r="A6080" s="100">
        <v>5033</v>
      </c>
      <c r="B6080" s="107">
        <v>38636</v>
      </c>
      <c r="C6080" s="121">
        <v>416.69</v>
      </c>
      <c r="D6080" s="122">
        <v>328.07</v>
      </c>
      <c r="E6080" s="122">
        <v>45.43</v>
      </c>
      <c r="F6080" s="77">
        <v>0.96</v>
      </c>
      <c r="G6080" s="77">
        <v>0</v>
      </c>
      <c r="H6080" s="77">
        <v>0</v>
      </c>
      <c r="J6080" s="77">
        <f t="shared" si="251"/>
        <v>0.96</v>
      </c>
      <c r="K6080" s="103">
        <v>0.56999999999999995</v>
      </c>
      <c r="L6080" s="104">
        <v>0.45</v>
      </c>
      <c r="M6080" s="105">
        <v>18.5</v>
      </c>
      <c r="N6080" s="76">
        <f t="shared" si="250"/>
        <v>0.57000000000001361</v>
      </c>
    </row>
    <row r="6081" spans="1:14" x14ac:dyDescent="0.25">
      <c r="A6081" s="100">
        <v>5034</v>
      </c>
      <c r="B6081" s="107">
        <v>38637</v>
      </c>
      <c r="C6081" s="121">
        <v>416.66</v>
      </c>
      <c r="D6081" s="122">
        <v>327.68</v>
      </c>
      <c r="E6081" s="122">
        <v>45.38</v>
      </c>
      <c r="F6081" s="77">
        <v>0.56499999999999995</v>
      </c>
      <c r="G6081" s="77">
        <v>0</v>
      </c>
      <c r="H6081" s="77">
        <v>0</v>
      </c>
      <c r="J6081" s="77">
        <f t="shared" si="251"/>
        <v>0.56499999999999995</v>
      </c>
      <c r="K6081" s="103">
        <v>4.3049999999999997</v>
      </c>
      <c r="L6081" s="104">
        <v>0.28000000000000003</v>
      </c>
      <c r="M6081" s="105">
        <v>0.9</v>
      </c>
      <c r="N6081" s="76">
        <f t="shared" si="250"/>
        <v>4.3050000000000086</v>
      </c>
    </row>
    <row r="6082" spans="1:14" x14ac:dyDescent="0.25">
      <c r="A6082" s="100">
        <v>5035</v>
      </c>
      <c r="B6082" s="107">
        <v>38638</v>
      </c>
      <c r="C6082" s="121">
        <v>416.95</v>
      </c>
      <c r="D6082" s="122">
        <v>331.42</v>
      </c>
      <c r="E6082" s="122">
        <v>45.9</v>
      </c>
      <c r="F6082" s="77">
        <v>2.0880000000000001</v>
      </c>
      <c r="G6082" s="77">
        <v>0</v>
      </c>
      <c r="H6082" s="77">
        <v>0</v>
      </c>
      <c r="J6082" s="77">
        <f t="shared" si="251"/>
        <v>2.0880000000000001</v>
      </c>
      <c r="K6082" s="103">
        <v>2.6579999999999999</v>
      </c>
      <c r="L6082" s="104">
        <v>1.0049999999999999</v>
      </c>
      <c r="M6082" s="105">
        <v>7.5</v>
      </c>
      <c r="N6082" s="76">
        <f t="shared" si="250"/>
        <v>2.7379999999999773</v>
      </c>
    </row>
    <row r="6083" spans="1:14" x14ac:dyDescent="0.25">
      <c r="A6083" s="100">
        <v>5036</v>
      </c>
      <c r="B6083" s="107">
        <v>38639</v>
      </c>
      <c r="C6083" s="121">
        <v>416.99700000000001</v>
      </c>
      <c r="D6083" s="122">
        <v>332.07</v>
      </c>
      <c r="E6083" s="122">
        <v>45.99</v>
      </c>
      <c r="F6083" s="77">
        <v>2.17</v>
      </c>
      <c r="G6083" s="77">
        <v>0</v>
      </c>
      <c r="H6083" s="77">
        <v>0</v>
      </c>
      <c r="J6083" s="77">
        <f t="shared" si="251"/>
        <v>2.17</v>
      </c>
      <c r="K6083" s="103">
        <v>1.65</v>
      </c>
      <c r="L6083" s="104">
        <v>1.03</v>
      </c>
      <c r="M6083" s="105">
        <v>0</v>
      </c>
      <c r="N6083" s="76">
        <f t="shared" si="250"/>
        <v>1.3900000000000272</v>
      </c>
    </row>
    <row r="6084" spans="1:14" x14ac:dyDescent="0.25">
      <c r="A6084" s="100">
        <v>5037</v>
      </c>
      <c r="B6084" s="107">
        <v>38640</v>
      </c>
      <c r="C6084" s="121">
        <v>416.93</v>
      </c>
      <c r="D6084" s="122">
        <v>331.29</v>
      </c>
      <c r="E6084" s="122">
        <v>45.88</v>
      </c>
      <c r="F6084" s="77">
        <v>2.38</v>
      </c>
      <c r="G6084" s="77">
        <v>0</v>
      </c>
      <c r="H6084" s="77">
        <v>0</v>
      </c>
      <c r="J6084" s="77">
        <f t="shared" si="251"/>
        <v>2.38</v>
      </c>
      <c r="K6084" s="103">
        <v>0.95</v>
      </c>
      <c r="L6084" s="104">
        <v>1.1200000000000001</v>
      </c>
      <c r="M6084" s="105">
        <v>1</v>
      </c>
      <c r="N6084" s="76">
        <f t="shared" si="250"/>
        <v>0.94999999999999307</v>
      </c>
    </row>
    <row r="6085" spans="1:14" x14ac:dyDescent="0.25">
      <c r="A6085" s="100">
        <v>5038</v>
      </c>
      <c r="B6085" s="107">
        <v>38641</v>
      </c>
      <c r="C6085" s="121">
        <v>416.82</v>
      </c>
      <c r="D6085" s="122">
        <v>329.86</v>
      </c>
      <c r="E6085" s="122">
        <v>45.68</v>
      </c>
      <c r="F6085" s="77">
        <v>1.56</v>
      </c>
      <c r="G6085" s="77">
        <v>0</v>
      </c>
      <c r="H6085" s="77">
        <v>0</v>
      </c>
      <c r="J6085" s="77">
        <f t="shared" si="251"/>
        <v>1.56</v>
      </c>
      <c r="K6085" s="103">
        <v>1.56</v>
      </c>
      <c r="L6085" s="104">
        <v>0.74</v>
      </c>
      <c r="M6085" s="105">
        <v>6.5</v>
      </c>
      <c r="N6085" s="76">
        <f t="shared" si="250"/>
        <v>1.56</v>
      </c>
    </row>
    <row r="6086" spans="1:14" x14ac:dyDescent="0.25">
      <c r="A6086" s="100">
        <v>5039</v>
      </c>
      <c r="B6086" s="107">
        <v>38642</v>
      </c>
      <c r="C6086" s="121">
        <v>416.82</v>
      </c>
      <c r="D6086" s="122">
        <v>329.86</v>
      </c>
      <c r="E6086" s="122">
        <v>45.68</v>
      </c>
      <c r="F6086" s="77">
        <v>2.15</v>
      </c>
      <c r="G6086" s="77">
        <v>0</v>
      </c>
      <c r="H6086" s="77">
        <v>0</v>
      </c>
      <c r="J6086" s="77">
        <f t="shared" si="251"/>
        <v>2.15</v>
      </c>
      <c r="K6086" s="103">
        <v>1.61</v>
      </c>
      <c r="L6086" s="104">
        <v>1.02</v>
      </c>
      <c r="M6086" s="105">
        <v>1.2</v>
      </c>
      <c r="N6086" s="76">
        <f t="shared" si="250"/>
        <v>1.6099999999999794</v>
      </c>
    </row>
    <row r="6087" spans="1:14" x14ac:dyDescent="0.25">
      <c r="A6087" s="100">
        <v>5040</v>
      </c>
      <c r="B6087" s="107">
        <v>38643</v>
      </c>
      <c r="C6087" s="121">
        <v>416.78</v>
      </c>
      <c r="D6087" s="122">
        <v>329.32</v>
      </c>
      <c r="E6087" s="122">
        <v>45.61</v>
      </c>
      <c r="F6087" s="77">
        <v>3.4</v>
      </c>
      <c r="G6087" s="77">
        <v>0</v>
      </c>
      <c r="H6087" s="77">
        <v>0</v>
      </c>
      <c r="J6087" s="77">
        <f t="shared" si="251"/>
        <v>3.4</v>
      </c>
      <c r="K6087" s="103">
        <v>0</v>
      </c>
      <c r="L6087" s="104">
        <v>1.62</v>
      </c>
      <c r="M6087" s="105">
        <v>0</v>
      </c>
      <c r="N6087" s="76">
        <f t="shared" si="250"/>
        <v>0.71999999999999309</v>
      </c>
    </row>
    <row r="6088" spans="1:14" x14ac:dyDescent="0.25">
      <c r="A6088" s="100">
        <v>5041</v>
      </c>
      <c r="B6088" s="107">
        <v>38644</v>
      </c>
      <c r="C6088" s="121">
        <v>416.58</v>
      </c>
      <c r="D6088" s="122">
        <v>326.64</v>
      </c>
      <c r="E6088" s="122">
        <v>45.24</v>
      </c>
      <c r="F6088" s="77">
        <v>3.51</v>
      </c>
      <c r="G6088" s="77">
        <v>0</v>
      </c>
      <c r="H6088" s="77">
        <v>0</v>
      </c>
      <c r="J6088" s="77">
        <f t="shared" si="251"/>
        <v>3.51</v>
      </c>
      <c r="K6088" s="103">
        <v>0</v>
      </c>
      <c r="L6088" s="104">
        <v>1.62</v>
      </c>
      <c r="M6088" s="105">
        <v>0</v>
      </c>
      <c r="N6088" s="76">
        <f t="shared" ref="N6088:N6151" si="252">+D6089-D6088+J6088</f>
        <v>0.55000000000002025</v>
      </c>
    </row>
    <row r="6089" spans="1:14" x14ac:dyDescent="0.25">
      <c r="A6089" s="100">
        <v>5042</v>
      </c>
      <c r="B6089" s="107">
        <v>38645</v>
      </c>
      <c r="C6089" s="121">
        <v>416.3</v>
      </c>
      <c r="D6089" s="122">
        <v>323.68</v>
      </c>
      <c r="E6089" s="122">
        <v>44.83</v>
      </c>
      <c r="F6089" s="77">
        <v>2.2530000000000001</v>
      </c>
      <c r="G6089" s="77">
        <v>0</v>
      </c>
      <c r="H6089" s="77">
        <v>0</v>
      </c>
      <c r="J6089" s="77">
        <f t="shared" si="251"/>
        <v>2.2530000000000001</v>
      </c>
      <c r="K6089" s="103">
        <v>2.383</v>
      </c>
      <c r="L6089" s="104">
        <v>1.018</v>
      </c>
      <c r="M6089" s="105">
        <v>0</v>
      </c>
      <c r="N6089" s="76">
        <f t="shared" si="252"/>
        <v>2.3829999999999956</v>
      </c>
    </row>
    <row r="6090" spans="1:14" x14ac:dyDescent="0.25">
      <c r="A6090" s="100">
        <v>5043</v>
      </c>
      <c r="B6090" s="107">
        <v>38646</v>
      </c>
      <c r="C6090" s="121">
        <v>416.375</v>
      </c>
      <c r="D6090" s="122">
        <v>323.81</v>
      </c>
      <c r="E6090" s="122">
        <v>44.85</v>
      </c>
      <c r="F6090" s="77">
        <v>2.1960000000000002</v>
      </c>
      <c r="G6090" s="77">
        <v>0</v>
      </c>
      <c r="H6090" s="77">
        <v>0</v>
      </c>
      <c r="J6090" s="77">
        <f t="shared" si="251"/>
        <v>2.1960000000000002</v>
      </c>
      <c r="K6090" s="103">
        <v>1.546</v>
      </c>
      <c r="L6090" s="104">
        <v>1.0960000000000001</v>
      </c>
      <c r="M6090" s="105">
        <v>18</v>
      </c>
      <c r="N6090" s="76">
        <f t="shared" si="252"/>
        <v>1.5460000000000229</v>
      </c>
    </row>
    <row r="6091" spans="1:14" x14ac:dyDescent="0.25">
      <c r="A6091" s="100">
        <v>5044</v>
      </c>
      <c r="B6091" s="107">
        <v>38647</v>
      </c>
      <c r="C6091" s="121">
        <v>416.32100000000003</v>
      </c>
      <c r="D6091" s="122">
        <v>323.16000000000003</v>
      </c>
      <c r="E6091" s="122">
        <v>44.76</v>
      </c>
      <c r="F6091" s="77">
        <v>1.0509999999999999</v>
      </c>
      <c r="G6091" s="77">
        <v>0</v>
      </c>
      <c r="H6091" s="77">
        <v>0</v>
      </c>
      <c r="J6091" s="77">
        <f t="shared" si="251"/>
        <v>1.0509999999999999</v>
      </c>
      <c r="K6091" s="103">
        <v>1.7010000000000001</v>
      </c>
      <c r="L6091" s="104">
        <v>0.498</v>
      </c>
      <c r="M6091" s="105">
        <v>19.5</v>
      </c>
      <c r="N6091" s="76">
        <f t="shared" si="252"/>
        <v>1.8309999999999726</v>
      </c>
    </row>
    <row r="6092" spans="1:14" x14ac:dyDescent="0.25">
      <c r="A6092" s="100">
        <v>5045</v>
      </c>
      <c r="B6092" s="107">
        <v>38648</v>
      </c>
      <c r="C6092" s="121">
        <v>416.37900000000002</v>
      </c>
      <c r="D6092" s="122">
        <v>323.94</v>
      </c>
      <c r="E6092" s="122">
        <v>44.86</v>
      </c>
      <c r="F6092" s="77">
        <v>1.994</v>
      </c>
      <c r="G6092" s="77">
        <v>0</v>
      </c>
      <c r="H6092" s="77">
        <v>0</v>
      </c>
      <c r="J6092" s="77">
        <f t="shared" si="251"/>
        <v>1.994</v>
      </c>
      <c r="K6092" s="103">
        <v>7.3639999999999999</v>
      </c>
      <c r="L6092" s="104">
        <v>0.95</v>
      </c>
      <c r="M6092" s="105">
        <v>2.2000000000000002</v>
      </c>
      <c r="N6092" s="76">
        <f t="shared" si="252"/>
        <v>7.2340000000000089</v>
      </c>
    </row>
    <row r="6093" spans="1:14" x14ac:dyDescent="0.25">
      <c r="A6093" s="100">
        <v>5046</v>
      </c>
      <c r="B6093" s="107">
        <v>38649</v>
      </c>
      <c r="C6093" s="121">
        <v>416.77600000000001</v>
      </c>
      <c r="D6093" s="122">
        <v>329.18</v>
      </c>
      <c r="E6093" s="122">
        <v>45.59</v>
      </c>
      <c r="F6093" s="77">
        <v>1.48</v>
      </c>
      <c r="G6093" s="77">
        <v>0</v>
      </c>
      <c r="H6093" s="77">
        <v>0</v>
      </c>
      <c r="J6093" s="77">
        <f t="shared" si="251"/>
        <v>1.48</v>
      </c>
      <c r="K6093" s="103">
        <v>15.08</v>
      </c>
      <c r="L6093" s="104">
        <v>0.76</v>
      </c>
      <c r="M6093" s="105">
        <v>0</v>
      </c>
      <c r="N6093" s="76">
        <f t="shared" si="252"/>
        <v>15.079999999999966</v>
      </c>
    </row>
    <row r="6094" spans="1:14" x14ac:dyDescent="0.25">
      <c r="A6094" s="100">
        <v>5047</v>
      </c>
      <c r="B6094" s="107">
        <v>38650</v>
      </c>
      <c r="C6094" s="121">
        <v>417.11</v>
      </c>
      <c r="D6094" s="122">
        <v>342.78</v>
      </c>
      <c r="E6094" s="122">
        <v>47.47</v>
      </c>
      <c r="F6094" s="77">
        <v>2.54</v>
      </c>
      <c r="G6094" s="77">
        <v>0</v>
      </c>
      <c r="H6094" s="77">
        <v>0</v>
      </c>
      <c r="J6094" s="77">
        <f t="shared" si="251"/>
        <v>2.54</v>
      </c>
      <c r="K6094" s="103">
        <v>5.38</v>
      </c>
      <c r="L6094" s="104">
        <v>1.22</v>
      </c>
      <c r="M6094" s="105">
        <v>18.399999999999999</v>
      </c>
      <c r="N6094" s="76">
        <f t="shared" si="252"/>
        <v>-3.6599999999999886</v>
      </c>
    </row>
    <row r="6095" spans="1:14" x14ac:dyDescent="0.25">
      <c r="A6095" s="100">
        <v>5048</v>
      </c>
      <c r="B6095" s="107">
        <v>38651</v>
      </c>
      <c r="C6095" s="121">
        <v>417.32</v>
      </c>
      <c r="D6095" s="122">
        <v>336.58</v>
      </c>
      <c r="E6095" s="122">
        <v>46.61</v>
      </c>
      <c r="F6095" s="77">
        <v>2.2000000000000002</v>
      </c>
      <c r="G6095" s="77">
        <v>0</v>
      </c>
      <c r="H6095" s="77">
        <v>0</v>
      </c>
      <c r="J6095" s="77">
        <f t="shared" si="251"/>
        <v>2.2000000000000002</v>
      </c>
      <c r="K6095" s="103">
        <v>14.64</v>
      </c>
      <c r="L6095" s="104">
        <v>1.05</v>
      </c>
      <c r="M6095" s="105">
        <v>0.9</v>
      </c>
      <c r="N6095" s="76">
        <f t="shared" si="252"/>
        <v>14.139999999999997</v>
      </c>
    </row>
    <row r="6096" spans="1:14" x14ac:dyDescent="0.25">
      <c r="A6096" s="100">
        <v>5049</v>
      </c>
      <c r="B6096" s="107">
        <v>38652</v>
      </c>
      <c r="C6096" s="121">
        <v>418.18299999999999</v>
      </c>
      <c r="D6096" s="122">
        <v>348.52</v>
      </c>
      <c r="E6096" s="122">
        <v>48.27</v>
      </c>
      <c r="F6096" s="77">
        <v>4.1100000000000003</v>
      </c>
      <c r="G6096" s="77">
        <v>0</v>
      </c>
      <c r="H6096" s="77">
        <v>0</v>
      </c>
      <c r="J6096" s="77">
        <f t="shared" si="251"/>
        <v>4.1100000000000003</v>
      </c>
      <c r="K6096" s="103">
        <v>9.7100000000000009</v>
      </c>
      <c r="L6096" s="104">
        <v>1.94</v>
      </c>
      <c r="M6096" s="105">
        <v>5.5</v>
      </c>
      <c r="N6096" s="76">
        <f t="shared" si="252"/>
        <v>9.7100000000000222</v>
      </c>
    </row>
    <row r="6097" spans="1:14" x14ac:dyDescent="0.25">
      <c r="A6097" s="100">
        <v>5050</v>
      </c>
      <c r="B6097" s="107">
        <v>38653</v>
      </c>
      <c r="C6097" s="121">
        <v>418.58</v>
      </c>
      <c r="D6097" s="122">
        <v>354.12</v>
      </c>
      <c r="E6097" s="122">
        <v>49.04</v>
      </c>
      <c r="F6097" s="77">
        <v>2.2959999999999998</v>
      </c>
      <c r="G6097" s="77">
        <v>0</v>
      </c>
      <c r="H6097" s="77">
        <v>0</v>
      </c>
      <c r="J6097" s="77">
        <f t="shared" si="251"/>
        <v>2.2959999999999998</v>
      </c>
      <c r="K6097" s="103">
        <v>10.756</v>
      </c>
      <c r="L6097" s="104">
        <v>1.087</v>
      </c>
      <c r="M6097" s="105">
        <v>2.9</v>
      </c>
      <c r="N6097" s="76">
        <f t="shared" si="252"/>
        <v>10.755999999999979</v>
      </c>
    </row>
    <row r="6098" spans="1:14" x14ac:dyDescent="0.25">
      <c r="A6098" s="100">
        <v>5051</v>
      </c>
      <c r="B6098" s="107">
        <v>38654</v>
      </c>
      <c r="C6098" s="121">
        <v>419.17</v>
      </c>
      <c r="D6098" s="122">
        <v>362.58</v>
      </c>
      <c r="E6098" s="122">
        <v>50.21</v>
      </c>
      <c r="F6098" s="77">
        <v>3.0449999999999999</v>
      </c>
      <c r="G6098" s="77">
        <v>0</v>
      </c>
      <c r="H6098" s="77">
        <v>0</v>
      </c>
      <c r="J6098" s="77">
        <f t="shared" si="251"/>
        <v>3.0449999999999999</v>
      </c>
      <c r="K6098" s="103">
        <v>8.7050000000000001</v>
      </c>
      <c r="L6098" s="104">
        <v>1.5660000000000001</v>
      </c>
      <c r="M6098" s="105">
        <v>0</v>
      </c>
      <c r="N6098" s="76">
        <f t="shared" si="252"/>
        <v>8.7050000000000249</v>
      </c>
    </row>
    <row r="6099" spans="1:14" x14ac:dyDescent="0.25">
      <c r="A6099" s="100">
        <v>5052</v>
      </c>
      <c r="B6099" s="107">
        <v>38655</v>
      </c>
      <c r="C6099" s="121">
        <v>419.57</v>
      </c>
      <c r="D6099" s="122">
        <v>368.24</v>
      </c>
      <c r="E6099" s="122">
        <v>51</v>
      </c>
      <c r="F6099" s="77">
        <v>3.51</v>
      </c>
      <c r="G6099" s="77">
        <v>0</v>
      </c>
      <c r="H6099" s="77">
        <v>0</v>
      </c>
      <c r="J6099" s="77">
        <f t="shared" si="251"/>
        <v>3.51</v>
      </c>
      <c r="K6099" s="103">
        <v>3.37</v>
      </c>
      <c r="L6099" s="104">
        <v>1.72</v>
      </c>
      <c r="M6099" s="105">
        <v>0</v>
      </c>
      <c r="N6099" s="76">
        <f t="shared" si="252"/>
        <v>3.51</v>
      </c>
    </row>
    <row r="6100" spans="1:14" x14ac:dyDescent="0.25">
      <c r="A6100" s="100">
        <v>5053</v>
      </c>
      <c r="B6100" s="107">
        <v>38656</v>
      </c>
      <c r="C6100" s="121">
        <v>419.56</v>
      </c>
      <c r="D6100" s="122">
        <v>368.24</v>
      </c>
      <c r="E6100" s="122">
        <v>51</v>
      </c>
      <c r="F6100" s="77">
        <v>2.44</v>
      </c>
      <c r="G6100" s="77">
        <v>0</v>
      </c>
      <c r="H6100" s="77">
        <v>0</v>
      </c>
      <c r="J6100" s="77">
        <f t="shared" si="251"/>
        <v>2.44</v>
      </c>
      <c r="K6100" s="103">
        <v>3.33</v>
      </c>
      <c r="L6100" s="104">
        <v>1.1599999999999999</v>
      </c>
      <c r="M6100" s="105">
        <v>0</v>
      </c>
      <c r="N6100" s="76">
        <f t="shared" si="252"/>
        <v>3.3000000000000136</v>
      </c>
    </row>
    <row r="6101" spans="1:14" x14ac:dyDescent="0.25">
      <c r="A6101" s="100">
        <v>5054</v>
      </c>
      <c r="B6101" s="107">
        <v>38657</v>
      </c>
      <c r="C6101" s="121">
        <v>419.62</v>
      </c>
      <c r="D6101" s="122">
        <v>369.1</v>
      </c>
      <c r="E6101" s="122">
        <v>51.72</v>
      </c>
      <c r="F6101" s="77">
        <v>4.8600000000000003</v>
      </c>
      <c r="G6101" s="77">
        <v>0</v>
      </c>
      <c r="H6101" s="77">
        <v>0</v>
      </c>
      <c r="J6101" s="77">
        <f t="shared" si="251"/>
        <v>4.8600000000000003</v>
      </c>
      <c r="K6101" s="103">
        <v>3.16</v>
      </c>
      <c r="L6101" s="104">
        <v>2.31</v>
      </c>
      <c r="M6101" s="105">
        <v>1.2</v>
      </c>
      <c r="N6101" s="76">
        <f t="shared" si="252"/>
        <v>3.1599999999999548</v>
      </c>
    </row>
    <row r="6102" spans="1:14" x14ac:dyDescent="0.25">
      <c r="A6102" s="100">
        <v>5055</v>
      </c>
      <c r="B6102" s="107">
        <v>38658</v>
      </c>
      <c r="C6102" s="121">
        <v>419.5</v>
      </c>
      <c r="D6102" s="122">
        <v>367.4</v>
      </c>
      <c r="E6102" s="122">
        <v>50.88</v>
      </c>
      <c r="F6102" s="77">
        <v>2.63</v>
      </c>
      <c r="G6102" s="77">
        <v>0</v>
      </c>
      <c r="H6102" s="77">
        <v>0</v>
      </c>
      <c r="J6102" s="77">
        <f t="shared" si="251"/>
        <v>2.63</v>
      </c>
      <c r="K6102" s="103">
        <v>1.08</v>
      </c>
      <c r="L6102" s="104">
        <v>1.25</v>
      </c>
      <c r="M6102" s="105">
        <v>2.8</v>
      </c>
      <c r="N6102" s="76">
        <f t="shared" si="252"/>
        <v>1.88</v>
      </c>
    </row>
    <row r="6103" spans="1:14" x14ac:dyDescent="0.25">
      <c r="A6103" s="100">
        <v>5056</v>
      </c>
      <c r="B6103" s="107">
        <v>38659</v>
      </c>
      <c r="C6103" s="121">
        <v>419.45</v>
      </c>
      <c r="D6103" s="122">
        <v>366.65</v>
      </c>
      <c r="E6103" s="122">
        <v>50.78</v>
      </c>
      <c r="F6103" s="77">
        <v>3.11</v>
      </c>
      <c r="G6103" s="77">
        <v>0</v>
      </c>
      <c r="H6103" s="77">
        <v>0</v>
      </c>
      <c r="J6103" s="77">
        <f t="shared" si="251"/>
        <v>3.11</v>
      </c>
      <c r="K6103" s="103">
        <v>4.5599999999999996</v>
      </c>
      <c r="L6103" s="104">
        <v>1.56</v>
      </c>
      <c r="M6103" s="105">
        <v>50.2</v>
      </c>
      <c r="N6103" s="76">
        <f t="shared" si="252"/>
        <v>4.7000000000000313</v>
      </c>
    </row>
    <row r="6104" spans="1:14" x14ac:dyDescent="0.25">
      <c r="A6104" s="100">
        <v>5057</v>
      </c>
      <c r="B6104" s="107">
        <v>38660</v>
      </c>
      <c r="C6104" s="121">
        <v>419.56</v>
      </c>
      <c r="D6104" s="122">
        <v>368.24</v>
      </c>
      <c r="E6104" s="122">
        <v>58</v>
      </c>
      <c r="F6104" s="77">
        <v>4.71</v>
      </c>
      <c r="G6104" s="77">
        <v>0</v>
      </c>
      <c r="H6104" s="77">
        <v>0</v>
      </c>
      <c r="J6104" s="77">
        <f t="shared" si="251"/>
        <v>4.71</v>
      </c>
      <c r="K6104" s="103">
        <v>4.8499999999999996</v>
      </c>
      <c r="L6104" s="104">
        <v>2.2799999999999998</v>
      </c>
      <c r="M6104" s="105">
        <v>10.02</v>
      </c>
      <c r="N6104" s="76">
        <f t="shared" si="252"/>
        <v>4.8499999999999863</v>
      </c>
    </row>
    <row r="6105" spans="1:14" x14ac:dyDescent="0.25">
      <c r="A6105" s="100">
        <v>5058</v>
      </c>
      <c r="B6105" s="107">
        <v>38661</v>
      </c>
      <c r="C6105" s="121">
        <v>419.57</v>
      </c>
      <c r="D6105" s="122">
        <v>368.38</v>
      </c>
      <c r="E6105" s="122">
        <v>51.02</v>
      </c>
      <c r="F6105" s="77">
        <v>4.99</v>
      </c>
      <c r="G6105" s="77">
        <v>0</v>
      </c>
      <c r="H6105" s="77">
        <v>0</v>
      </c>
      <c r="J6105" s="77">
        <f t="shared" si="251"/>
        <v>4.99</v>
      </c>
      <c r="K6105" s="103">
        <v>6.01</v>
      </c>
      <c r="L6105" s="104">
        <v>2.4</v>
      </c>
      <c r="M6105" s="105">
        <v>47.1</v>
      </c>
      <c r="N6105" s="76">
        <f t="shared" si="252"/>
        <v>6.009999999999982</v>
      </c>
    </row>
    <row r="6106" spans="1:14" x14ac:dyDescent="0.25">
      <c r="A6106" s="100">
        <v>5059</v>
      </c>
      <c r="B6106" s="107">
        <v>38662</v>
      </c>
      <c r="C6106" s="121">
        <v>419.64</v>
      </c>
      <c r="D6106" s="122">
        <v>369.4</v>
      </c>
      <c r="E6106" s="122">
        <v>51.66</v>
      </c>
      <c r="F6106" s="77">
        <v>3.49</v>
      </c>
      <c r="G6106" s="77">
        <v>0</v>
      </c>
      <c r="H6106" s="77">
        <v>0</v>
      </c>
      <c r="J6106" s="77">
        <f t="shared" si="251"/>
        <v>3.49</v>
      </c>
      <c r="K6106" s="103">
        <v>13.29</v>
      </c>
      <c r="L6106" s="104">
        <v>1.69</v>
      </c>
      <c r="M6106" s="105">
        <v>16.600000000000001</v>
      </c>
      <c r="N6106" s="76">
        <f t="shared" si="252"/>
        <v>12.99</v>
      </c>
    </row>
    <row r="6107" spans="1:14" x14ac:dyDescent="0.25">
      <c r="A6107" s="100">
        <v>5060</v>
      </c>
      <c r="B6107" s="107">
        <v>38663</v>
      </c>
      <c r="C6107" s="121">
        <v>420.28</v>
      </c>
      <c r="D6107" s="122">
        <v>378.9</v>
      </c>
      <c r="E6107" s="122">
        <v>52.48</v>
      </c>
      <c r="F6107" s="77">
        <v>4.82</v>
      </c>
      <c r="G6107" s="77">
        <v>0</v>
      </c>
      <c r="H6107" s="77">
        <v>0</v>
      </c>
      <c r="J6107" s="77">
        <f t="shared" si="251"/>
        <v>4.82</v>
      </c>
      <c r="K6107" s="103">
        <v>18.670000000000002</v>
      </c>
      <c r="L6107" s="104">
        <v>2.31</v>
      </c>
      <c r="M6107" s="105">
        <v>5.5</v>
      </c>
      <c r="N6107" s="76">
        <f t="shared" si="252"/>
        <v>18.670000000000023</v>
      </c>
    </row>
    <row r="6108" spans="1:14" x14ac:dyDescent="0.25">
      <c r="A6108" s="100">
        <v>5061</v>
      </c>
      <c r="B6108" s="107">
        <v>38664</v>
      </c>
      <c r="C6108" s="121">
        <v>421.19</v>
      </c>
      <c r="D6108" s="122">
        <v>392.75</v>
      </c>
      <c r="E6108" s="122">
        <v>54.39</v>
      </c>
      <c r="F6108" s="77">
        <v>5.0199999999999996</v>
      </c>
      <c r="G6108" s="77">
        <v>0</v>
      </c>
      <c r="H6108" s="77">
        <v>0</v>
      </c>
      <c r="J6108" s="77">
        <f t="shared" si="251"/>
        <v>5.0199999999999996</v>
      </c>
      <c r="K6108" s="103">
        <v>12.01</v>
      </c>
      <c r="L6108" s="104">
        <v>2.44</v>
      </c>
      <c r="M6108" s="105">
        <v>13.2</v>
      </c>
      <c r="N6108" s="76">
        <f t="shared" si="252"/>
        <v>12.010000000000009</v>
      </c>
    </row>
    <row r="6109" spans="1:14" x14ac:dyDescent="0.25">
      <c r="A6109" s="100">
        <v>5062</v>
      </c>
      <c r="B6109" s="107">
        <v>38665</v>
      </c>
      <c r="C6109" s="121">
        <v>421.64</v>
      </c>
      <c r="D6109" s="122">
        <v>399.74</v>
      </c>
      <c r="E6109" s="122">
        <v>55.36</v>
      </c>
      <c r="F6109" s="77">
        <v>4.2</v>
      </c>
      <c r="G6109" s="77">
        <v>0</v>
      </c>
      <c r="H6109" s="77">
        <v>0</v>
      </c>
      <c r="J6109" s="77">
        <f t="shared" si="251"/>
        <v>4.2</v>
      </c>
      <c r="K6109" s="103">
        <v>7.67</v>
      </c>
      <c r="L6109" s="104">
        <v>2.02</v>
      </c>
      <c r="M6109" s="105">
        <v>1</v>
      </c>
      <c r="N6109" s="76">
        <f t="shared" si="252"/>
        <v>7.6699999999999706</v>
      </c>
    </row>
    <row r="6110" spans="1:14" x14ac:dyDescent="0.25">
      <c r="A6110" s="100">
        <v>5063</v>
      </c>
      <c r="B6110" s="107">
        <v>38666</v>
      </c>
      <c r="C6110" s="121">
        <v>421.87</v>
      </c>
      <c r="D6110" s="122">
        <v>403.21</v>
      </c>
      <c r="E6110" s="122">
        <v>55.85</v>
      </c>
      <c r="F6110" s="77">
        <v>4.03</v>
      </c>
      <c r="G6110" s="77">
        <v>0</v>
      </c>
      <c r="H6110" s="77">
        <v>0</v>
      </c>
      <c r="J6110" s="77">
        <f t="shared" si="251"/>
        <v>4.03</v>
      </c>
      <c r="K6110" s="103">
        <v>6.86</v>
      </c>
      <c r="L6110" s="104">
        <v>1.96</v>
      </c>
      <c r="M6110" s="105">
        <v>19.7</v>
      </c>
      <c r="N6110" s="76">
        <f t="shared" si="252"/>
        <v>6.8600000000000412</v>
      </c>
    </row>
    <row r="6111" spans="1:14" x14ac:dyDescent="0.25">
      <c r="A6111" s="100">
        <v>5064</v>
      </c>
      <c r="B6111" s="107">
        <v>38667</v>
      </c>
      <c r="C6111" s="121">
        <v>422.04</v>
      </c>
      <c r="D6111" s="122">
        <v>406.04</v>
      </c>
      <c r="E6111" s="122">
        <v>56.24</v>
      </c>
      <c r="F6111" s="77">
        <v>3.71</v>
      </c>
      <c r="G6111" s="77">
        <v>0</v>
      </c>
      <c r="H6111" s="77">
        <v>0</v>
      </c>
      <c r="J6111" s="77">
        <f t="shared" si="251"/>
        <v>3.71</v>
      </c>
      <c r="K6111" s="103">
        <v>8.19</v>
      </c>
      <c r="L6111" s="104">
        <v>1.79</v>
      </c>
      <c r="M6111" s="105">
        <v>3.7</v>
      </c>
      <c r="N6111" s="76">
        <f t="shared" si="252"/>
        <v>8.1899999999999622</v>
      </c>
    </row>
    <row r="6112" spans="1:14" x14ac:dyDescent="0.25">
      <c r="A6112" s="100">
        <v>5065</v>
      </c>
      <c r="B6112" s="107">
        <v>38668</v>
      </c>
      <c r="C6112" s="121">
        <v>422.32100000000003</v>
      </c>
      <c r="D6112" s="122">
        <v>410.52</v>
      </c>
      <c r="E6112" s="122">
        <v>56.85</v>
      </c>
      <c r="F6112" s="77">
        <v>3.54</v>
      </c>
      <c r="G6112" s="77">
        <v>0</v>
      </c>
      <c r="H6112" s="77">
        <v>0</v>
      </c>
      <c r="J6112" s="77">
        <f t="shared" si="251"/>
        <v>3.54</v>
      </c>
      <c r="K6112" s="103">
        <v>4.34</v>
      </c>
      <c r="L6112" s="104">
        <v>1.69</v>
      </c>
      <c r="M6112" s="105">
        <v>3.5</v>
      </c>
      <c r="N6112" s="76">
        <f t="shared" si="252"/>
        <v>4.3400000000000114</v>
      </c>
    </row>
    <row r="6113" spans="1:14" x14ac:dyDescent="0.25">
      <c r="A6113" s="100">
        <v>5066</v>
      </c>
      <c r="B6113" s="107">
        <v>38669</v>
      </c>
      <c r="C6113" s="121">
        <v>422.37</v>
      </c>
      <c r="D6113" s="122">
        <v>411.32</v>
      </c>
      <c r="E6113" s="122">
        <v>56.97</v>
      </c>
      <c r="F6113" s="77">
        <v>4.53</v>
      </c>
      <c r="G6113" s="77">
        <v>0</v>
      </c>
      <c r="H6113" s="77">
        <v>0</v>
      </c>
      <c r="J6113" s="77">
        <f t="shared" si="251"/>
        <v>4.53</v>
      </c>
      <c r="K6113" s="103">
        <v>5.97</v>
      </c>
      <c r="L6113" s="104">
        <v>2.2000000000000002</v>
      </c>
      <c r="M6113" s="105">
        <v>10.8</v>
      </c>
      <c r="N6113" s="76">
        <f t="shared" si="252"/>
        <v>5.969999999999998</v>
      </c>
    </row>
    <row r="6114" spans="1:14" x14ac:dyDescent="0.25">
      <c r="A6114" s="100">
        <v>5067</v>
      </c>
      <c r="B6114" s="107">
        <v>38670</v>
      </c>
      <c r="C6114" s="121">
        <v>422.46</v>
      </c>
      <c r="D6114" s="122">
        <v>412.76</v>
      </c>
      <c r="E6114" s="122">
        <v>57.16</v>
      </c>
      <c r="F6114" s="77">
        <v>2.84</v>
      </c>
      <c r="G6114" s="77">
        <v>0</v>
      </c>
      <c r="H6114" s="77">
        <v>0</v>
      </c>
      <c r="J6114" s="77">
        <f t="shared" si="251"/>
        <v>2.84</v>
      </c>
      <c r="K6114" s="103">
        <v>9.5399999999999991</v>
      </c>
      <c r="L6114" s="104">
        <v>1.4</v>
      </c>
      <c r="M6114" s="105">
        <v>0</v>
      </c>
      <c r="N6114" s="76">
        <f t="shared" si="252"/>
        <v>9.5600000000000271</v>
      </c>
    </row>
    <row r="6115" spans="1:14" x14ac:dyDescent="0.25">
      <c r="A6115" s="100">
        <v>5068</v>
      </c>
      <c r="B6115" s="107">
        <v>38671</v>
      </c>
      <c r="C6115" s="121">
        <v>422.887</v>
      </c>
      <c r="D6115" s="122">
        <v>419.48</v>
      </c>
      <c r="E6115" s="122">
        <v>58.09</v>
      </c>
      <c r="F6115" s="77">
        <v>1.41</v>
      </c>
      <c r="G6115" s="77">
        <v>0</v>
      </c>
      <c r="H6115" s="77">
        <v>0</v>
      </c>
      <c r="J6115" s="77">
        <f t="shared" si="251"/>
        <v>1.41</v>
      </c>
      <c r="K6115" s="103">
        <v>10.24</v>
      </c>
      <c r="L6115" s="104">
        <v>0.7</v>
      </c>
      <c r="M6115" s="105">
        <v>3.2</v>
      </c>
      <c r="N6115" s="76">
        <f t="shared" si="252"/>
        <v>10.249999999999975</v>
      </c>
    </row>
    <row r="6116" spans="1:14" x14ac:dyDescent="0.25">
      <c r="A6116" s="100">
        <v>5069</v>
      </c>
      <c r="B6116" s="107">
        <v>38672</v>
      </c>
      <c r="C6116" s="121">
        <v>423.42500000000001</v>
      </c>
      <c r="D6116" s="122">
        <v>428.32</v>
      </c>
      <c r="E6116" s="122">
        <v>59.32</v>
      </c>
      <c r="F6116" s="77">
        <v>1.77</v>
      </c>
      <c r="G6116" s="77">
        <v>0</v>
      </c>
      <c r="H6116" s="77">
        <v>0</v>
      </c>
      <c r="J6116" s="77">
        <f t="shared" si="251"/>
        <v>1.77</v>
      </c>
      <c r="K6116" s="103">
        <v>8.0500000000000007</v>
      </c>
      <c r="L6116" s="104">
        <v>0.87</v>
      </c>
      <c r="M6116" s="105">
        <v>0</v>
      </c>
      <c r="N6116" s="76">
        <f t="shared" si="252"/>
        <v>8.0500000000000291</v>
      </c>
    </row>
    <row r="6117" spans="1:14" x14ac:dyDescent="0.25">
      <c r="A6117" s="100">
        <v>5070</v>
      </c>
      <c r="B6117" s="107">
        <v>38673</v>
      </c>
      <c r="C6117" s="121">
        <v>423.803</v>
      </c>
      <c r="D6117" s="122">
        <v>434.6</v>
      </c>
      <c r="E6117" s="122">
        <v>60.19</v>
      </c>
      <c r="F6117" s="77">
        <v>1.77</v>
      </c>
      <c r="G6117" s="77">
        <v>0</v>
      </c>
      <c r="H6117" s="77">
        <v>0</v>
      </c>
      <c r="J6117" s="77">
        <f t="shared" ref="J6117:J6161" si="253">SUM(F6117:H6117)</f>
        <v>1.77</v>
      </c>
      <c r="K6117" s="103">
        <v>4.05</v>
      </c>
      <c r="L6117" s="104">
        <v>0.85</v>
      </c>
      <c r="M6117" s="105">
        <v>0</v>
      </c>
      <c r="N6117" s="76">
        <f t="shared" si="252"/>
        <v>4.0499999999999723</v>
      </c>
    </row>
    <row r="6118" spans="1:14" x14ac:dyDescent="0.25">
      <c r="A6118" s="100">
        <v>5071</v>
      </c>
      <c r="B6118" s="107">
        <v>38674</v>
      </c>
      <c r="C6118" s="121">
        <v>423.94400000000002</v>
      </c>
      <c r="D6118" s="122">
        <v>436.88</v>
      </c>
      <c r="E6118" s="122">
        <v>60.51</v>
      </c>
      <c r="F6118" s="77">
        <v>1.36</v>
      </c>
      <c r="G6118" s="77">
        <v>0</v>
      </c>
      <c r="H6118" s="77">
        <v>0</v>
      </c>
      <c r="J6118" s="77">
        <f t="shared" si="253"/>
        <v>1.36</v>
      </c>
      <c r="K6118" s="103">
        <v>4.93</v>
      </c>
      <c r="L6118" s="104">
        <v>0.64</v>
      </c>
      <c r="M6118" s="105">
        <v>0</v>
      </c>
      <c r="N6118" s="76">
        <f t="shared" si="252"/>
        <v>4.9299999999999935</v>
      </c>
    </row>
    <row r="6119" spans="1:14" x14ac:dyDescent="0.25">
      <c r="A6119" s="100">
        <v>5072</v>
      </c>
      <c r="B6119" s="107">
        <v>38675</v>
      </c>
      <c r="C6119" s="121">
        <v>424.15</v>
      </c>
      <c r="D6119" s="122">
        <v>440.45</v>
      </c>
      <c r="E6119" s="122">
        <v>61</v>
      </c>
      <c r="F6119" s="77">
        <v>1.1499999999999999</v>
      </c>
      <c r="G6119" s="77">
        <v>0</v>
      </c>
      <c r="H6119" s="77">
        <v>0</v>
      </c>
      <c r="J6119" s="77">
        <f t="shared" si="253"/>
        <v>1.1499999999999999</v>
      </c>
      <c r="K6119" s="103">
        <v>4.82</v>
      </c>
      <c r="L6119" s="104">
        <v>0.56999999999999995</v>
      </c>
      <c r="M6119" s="105">
        <v>12.2</v>
      </c>
      <c r="N6119" s="76">
        <f t="shared" si="252"/>
        <v>4.8200000000000163</v>
      </c>
    </row>
    <row r="6120" spans="1:14" x14ac:dyDescent="0.25">
      <c r="A6120" s="100">
        <v>5073</v>
      </c>
      <c r="B6120" s="107">
        <v>38676</v>
      </c>
      <c r="C6120" s="121">
        <v>424.37</v>
      </c>
      <c r="D6120" s="122">
        <v>444.12</v>
      </c>
      <c r="E6120" s="122">
        <v>61.51</v>
      </c>
      <c r="F6120" s="77">
        <v>1.44</v>
      </c>
      <c r="G6120" s="77">
        <v>0</v>
      </c>
      <c r="H6120" s="77">
        <v>0</v>
      </c>
      <c r="J6120" s="77">
        <f t="shared" si="253"/>
        <v>1.44</v>
      </c>
      <c r="K6120" s="103">
        <v>7.87</v>
      </c>
      <c r="L6120" s="104">
        <v>0.71</v>
      </c>
      <c r="M6120" s="105">
        <v>19.2</v>
      </c>
      <c r="N6120" s="76">
        <f t="shared" si="252"/>
        <v>7.8700000000000063</v>
      </c>
    </row>
    <row r="6121" spans="1:14" x14ac:dyDescent="0.25">
      <c r="A6121" s="100">
        <v>5074</v>
      </c>
      <c r="B6121" s="107">
        <v>38677</v>
      </c>
      <c r="C6121" s="121">
        <v>424.75</v>
      </c>
      <c r="D6121" s="122">
        <v>450.55</v>
      </c>
      <c r="E6121" s="122">
        <v>62.4</v>
      </c>
      <c r="F6121" s="77">
        <v>1.1599999999999999</v>
      </c>
      <c r="G6121" s="77">
        <v>0</v>
      </c>
      <c r="H6121" s="77">
        <v>0</v>
      </c>
      <c r="J6121" s="77">
        <f t="shared" si="253"/>
        <v>1.1599999999999999</v>
      </c>
      <c r="K6121" s="103">
        <v>12.23</v>
      </c>
      <c r="L6121" s="104">
        <v>0.57999999999999996</v>
      </c>
      <c r="M6121" s="105">
        <v>41.7</v>
      </c>
      <c r="N6121" s="76">
        <f t="shared" si="252"/>
        <v>12.229999999999993</v>
      </c>
    </row>
    <row r="6122" spans="1:14" x14ac:dyDescent="0.25">
      <c r="A6122" s="100">
        <v>5075</v>
      </c>
      <c r="B6122" s="107">
        <v>38678</v>
      </c>
      <c r="C6122" s="121">
        <v>425.4</v>
      </c>
      <c r="D6122" s="122">
        <v>461.62</v>
      </c>
      <c r="E6122" s="122">
        <v>63.93</v>
      </c>
      <c r="F6122" s="77">
        <v>0.77</v>
      </c>
      <c r="G6122" s="77">
        <v>0</v>
      </c>
      <c r="H6122" s="77">
        <v>0</v>
      </c>
      <c r="J6122" s="77">
        <f t="shared" si="253"/>
        <v>0.77</v>
      </c>
      <c r="K6122" s="103">
        <v>12.98</v>
      </c>
      <c r="L6122" s="104">
        <v>0.38</v>
      </c>
      <c r="M6122" s="105">
        <v>0</v>
      </c>
      <c r="N6122" s="76">
        <f t="shared" si="252"/>
        <v>12.979999999999979</v>
      </c>
    </row>
    <row r="6123" spans="1:14" x14ac:dyDescent="0.25">
      <c r="A6123" s="100">
        <v>5076</v>
      </c>
      <c r="B6123" s="107">
        <v>38679</v>
      </c>
      <c r="C6123" s="121">
        <v>426.09</v>
      </c>
      <c r="D6123" s="122">
        <v>473.83</v>
      </c>
      <c r="E6123" s="122">
        <v>95.62</v>
      </c>
      <c r="F6123" s="77">
        <v>1.08</v>
      </c>
      <c r="G6123" s="77">
        <v>0</v>
      </c>
      <c r="H6123" s="77">
        <v>0</v>
      </c>
      <c r="J6123" s="77">
        <f t="shared" si="253"/>
        <v>1.08</v>
      </c>
      <c r="K6123" s="103">
        <v>10.69</v>
      </c>
      <c r="L6123" s="104">
        <v>0.54</v>
      </c>
      <c r="M6123" s="105">
        <v>6.5</v>
      </c>
      <c r="N6123" s="76">
        <f t="shared" si="252"/>
        <v>10.690000000000014</v>
      </c>
    </row>
    <row r="6124" spans="1:14" x14ac:dyDescent="0.25">
      <c r="A6124" s="100">
        <v>5077</v>
      </c>
      <c r="B6124" s="107">
        <v>38680</v>
      </c>
      <c r="C6124" s="121">
        <v>426.63</v>
      </c>
      <c r="D6124" s="122">
        <v>483.44</v>
      </c>
      <c r="E6124" s="122">
        <v>66.95</v>
      </c>
      <c r="F6124" s="77">
        <v>0.8</v>
      </c>
      <c r="G6124" s="77">
        <v>0</v>
      </c>
      <c r="H6124" s="77">
        <v>0</v>
      </c>
      <c r="J6124" s="77">
        <f t="shared" si="253"/>
        <v>0.8</v>
      </c>
      <c r="K6124" s="103">
        <v>19.18</v>
      </c>
      <c r="L6124" s="104">
        <v>0.41</v>
      </c>
      <c r="M6124" s="105">
        <v>19.899999999999999</v>
      </c>
      <c r="N6124" s="76">
        <f t="shared" si="252"/>
        <v>19.179999999999996</v>
      </c>
    </row>
    <row r="6125" spans="1:14" x14ac:dyDescent="0.25">
      <c r="A6125" s="100">
        <v>5078</v>
      </c>
      <c r="B6125" s="107">
        <v>38681</v>
      </c>
      <c r="C6125" s="121">
        <v>427.64</v>
      </c>
      <c r="D6125" s="122">
        <v>501.82</v>
      </c>
      <c r="E6125" s="122">
        <v>69.5</v>
      </c>
      <c r="F6125" s="77">
        <v>0.59</v>
      </c>
      <c r="G6125" s="77">
        <v>0</v>
      </c>
      <c r="H6125" s="77">
        <v>0</v>
      </c>
      <c r="J6125" s="77">
        <f t="shared" si="253"/>
        <v>0.59</v>
      </c>
      <c r="K6125" s="103">
        <v>13.25</v>
      </c>
      <c r="L6125" s="104">
        <v>0.3</v>
      </c>
      <c r="M6125" s="105">
        <v>0</v>
      </c>
      <c r="N6125" s="76">
        <f t="shared" si="252"/>
        <v>13.250000000000025</v>
      </c>
    </row>
    <row r="6126" spans="1:14" x14ac:dyDescent="0.25">
      <c r="A6126" s="100">
        <v>5079</v>
      </c>
      <c r="B6126" s="107">
        <v>38682</v>
      </c>
      <c r="C6126" s="121">
        <v>428.32</v>
      </c>
      <c r="D6126" s="122">
        <v>514.48</v>
      </c>
      <c r="E6126" s="122">
        <v>71.25</v>
      </c>
      <c r="F6126" s="77">
        <v>1.21</v>
      </c>
      <c r="G6126" s="77">
        <v>0</v>
      </c>
      <c r="H6126" s="77">
        <v>0</v>
      </c>
      <c r="J6126" s="77">
        <f t="shared" si="253"/>
        <v>1.21</v>
      </c>
      <c r="K6126" s="103">
        <v>12.13</v>
      </c>
      <c r="L6126" s="104">
        <v>0.63</v>
      </c>
      <c r="M6126" s="105">
        <v>0</v>
      </c>
      <c r="N6126" s="76">
        <f t="shared" si="252"/>
        <v>16.12999999999996</v>
      </c>
    </row>
    <row r="6127" spans="1:14" x14ac:dyDescent="0.25">
      <c r="A6127" s="100">
        <v>5080</v>
      </c>
      <c r="B6127" s="107">
        <v>38683</v>
      </c>
      <c r="C6127" s="121">
        <v>428.9</v>
      </c>
      <c r="D6127" s="122">
        <v>529.4</v>
      </c>
      <c r="E6127" s="122">
        <v>72.77</v>
      </c>
      <c r="F6127" s="77">
        <v>1.42</v>
      </c>
      <c r="G6127" s="77">
        <v>0</v>
      </c>
      <c r="H6127" s="77">
        <v>0</v>
      </c>
      <c r="J6127" s="77">
        <f t="shared" si="253"/>
        <v>1.42</v>
      </c>
      <c r="K6127" s="103">
        <v>12.36</v>
      </c>
      <c r="L6127" s="104">
        <v>0.76</v>
      </c>
      <c r="M6127" s="105">
        <v>7</v>
      </c>
      <c r="N6127" s="76">
        <f t="shared" si="252"/>
        <v>8.3500000000000636</v>
      </c>
    </row>
    <row r="6128" spans="1:14" x14ac:dyDescent="0.25">
      <c r="A6128" s="100">
        <v>5081</v>
      </c>
      <c r="B6128" s="107">
        <v>38684</v>
      </c>
      <c r="C6128" s="121">
        <v>429.47</v>
      </c>
      <c r="D6128" s="122">
        <v>536.33000000000004</v>
      </c>
      <c r="E6128" s="122">
        <v>74.28</v>
      </c>
      <c r="F6128" s="77">
        <v>2</v>
      </c>
      <c r="G6128" s="77">
        <v>0</v>
      </c>
      <c r="H6128" s="77">
        <v>0</v>
      </c>
      <c r="J6128" s="77">
        <f t="shared" si="253"/>
        <v>2</v>
      </c>
      <c r="K6128" s="103">
        <v>18.36</v>
      </c>
      <c r="L6128" s="104">
        <v>1.08</v>
      </c>
      <c r="M6128" s="105">
        <v>26.1</v>
      </c>
      <c r="N6128" s="76">
        <f t="shared" si="252"/>
        <v>18.360000000000014</v>
      </c>
    </row>
    <row r="6129" spans="1:14" x14ac:dyDescent="0.25">
      <c r="A6129" s="100">
        <v>5082</v>
      </c>
      <c r="B6129" s="107">
        <v>38685</v>
      </c>
      <c r="C6129" s="121">
        <v>430.31</v>
      </c>
      <c r="D6129" s="122">
        <v>552.69000000000005</v>
      </c>
      <c r="E6129" s="122">
        <v>76.540000000000006</v>
      </c>
      <c r="F6129" s="77">
        <v>2.16</v>
      </c>
      <c r="G6129" s="77">
        <v>0</v>
      </c>
      <c r="H6129" s="77">
        <v>0</v>
      </c>
      <c r="J6129" s="77">
        <f t="shared" si="253"/>
        <v>2.16</v>
      </c>
      <c r="K6129" s="103">
        <v>13.37</v>
      </c>
      <c r="L6129" s="104">
        <v>1.1120000000000001</v>
      </c>
      <c r="M6129" s="105">
        <v>0</v>
      </c>
      <c r="N6129" s="76">
        <f t="shared" si="252"/>
        <v>13.369999999999923</v>
      </c>
    </row>
    <row r="6130" spans="1:14" x14ac:dyDescent="0.25">
      <c r="A6130" s="100">
        <v>5083</v>
      </c>
      <c r="B6130" s="107">
        <v>38686</v>
      </c>
      <c r="C6130" s="121">
        <v>430.88</v>
      </c>
      <c r="D6130" s="122">
        <v>563.9</v>
      </c>
      <c r="E6130" s="122">
        <v>78.099999999999994</v>
      </c>
      <c r="F6130" s="77">
        <v>1.34</v>
      </c>
      <c r="G6130" s="77">
        <v>0</v>
      </c>
      <c r="H6130" s="77">
        <v>0</v>
      </c>
      <c r="J6130" s="77">
        <f t="shared" si="253"/>
        <v>1.34</v>
      </c>
      <c r="K6130" s="103">
        <v>8.59</v>
      </c>
      <c r="L6130" s="104">
        <v>0.08</v>
      </c>
      <c r="M6130" s="105">
        <v>0</v>
      </c>
      <c r="N6130" s="76">
        <f t="shared" si="252"/>
        <v>8.5400000000000453</v>
      </c>
    </row>
    <row r="6131" spans="1:14" x14ac:dyDescent="0.25">
      <c r="A6131" s="100">
        <v>5084</v>
      </c>
      <c r="B6131" s="107">
        <v>38687</v>
      </c>
      <c r="C6131" s="121">
        <v>431.24</v>
      </c>
      <c r="D6131" s="122">
        <v>571.1</v>
      </c>
      <c r="E6131" s="122">
        <v>79.09</v>
      </c>
      <c r="F6131" s="77">
        <v>1.4079999999999999</v>
      </c>
      <c r="G6131" s="77">
        <v>0</v>
      </c>
      <c r="H6131" s="77">
        <v>0</v>
      </c>
      <c r="J6131" s="77">
        <f t="shared" si="253"/>
        <v>1.4079999999999999</v>
      </c>
      <c r="K6131" s="103">
        <v>6.008</v>
      </c>
      <c r="L6131" s="104">
        <v>0.749</v>
      </c>
      <c r="M6131" s="105">
        <v>0</v>
      </c>
      <c r="N6131" s="76">
        <f t="shared" si="252"/>
        <v>4.0080000000000222</v>
      </c>
    </row>
    <row r="6132" spans="1:14" x14ac:dyDescent="0.25">
      <c r="A6132" s="100">
        <v>5085</v>
      </c>
      <c r="B6132" s="107">
        <v>38688</v>
      </c>
      <c r="C6132" s="121">
        <v>431.47</v>
      </c>
      <c r="D6132" s="122">
        <v>573.70000000000005</v>
      </c>
      <c r="E6132" s="122">
        <v>79.73</v>
      </c>
      <c r="F6132" s="77">
        <v>1.83</v>
      </c>
      <c r="G6132" s="77">
        <v>0</v>
      </c>
      <c r="H6132" s="77">
        <v>0</v>
      </c>
      <c r="J6132" s="77">
        <f t="shared" si="253"/>
        <v>1.83</v>
      </c>
      <c r="K6132" s="103">
        <v>5.93</v>
      </c>
      <c r="L6132" s="104">
        <v>0.98</v>
      </c>
      <c r="M6132" s="105">
        <v>0</v>
      </c>
      <c r="N6132" s="76">
        <f t="shared" si="252"/>
        <v>7.7299999999999773</v>
      </c>
    </row>
    <row r="6133" spans="1:14" x14ac:dyDescent="0.25">
      <c r="A6133" s="100">
        <v>5086</v>
      </c>
      <c r="B6133" s="107">
        <v>38689</v>
      </c>
      <c r="C6133" s="121">
        <v>431.66</v>
      </c>
      <c r="D6133" s="122">
        <v>579.6</v>
      </c>
      <c r="E6133" s="122">
        <v>80.37</v>
      </c>
      <c r="F6133" s="77">
        <v>1.08</v>
      </c>
      <c r="G6133" s="77">
        <v>0</v>
      </c>
      <c r="H6133" s="77">
        <v>0</v>
      </c>
      <c r="J6133" s="77">
        <f t="shared" si="253"/>
        <v>1.08</v>
      </c>
      <c r="K6133" s="103">
        <v>7.03</v>
      </c>
      <c r="L6133" s="104">
        <v>0.56999999999999995</v>
      </c>
      <c r="M6133" s="105">
        <v>30.07</v>
      </c>
      <c r="N6133" s="76">
        <f t="shared" si="252"/>
        <v>7.0299999999999319</v>
      </c>
    </row>
    <row r="6134" spans="1:14" x14ac:dyDescent="0.25">
      <c r="A6134" s="100">
        <v>5087</v>
      </c>
      <c r="B6134" s="107">
        <v>38690</v>
      </c>
      <c r="C6134" s="121">
        <v>431.95</v>
      </c>
      <c r="D6134" s="122">
        <v>585.54999999999995</v>
      </c>
      <c r="E6134" s="122">
        <v>81.099999999999994</v>
      </c>
      <c r="F6134" s="77">
        <v>0.65</v>
      </c>
      <c r="G6134" s="77">
        <v>0</v>
      </c>
      <c r="H6134" s="77">
        <v>0</v>
      </c>
      <c r="J6134" s="77">
        <f t="shared" si="253"/>
        <v>0.65</v>
      </c>
      <c r="K6134" s="103">
        <v>4.9800000000000004</v>
      </c>
      <c r="L6134" s="104">
        <v>0.34</v>
      </c>
      <c r="M6134" s="105">
        <v>1.05</v>
      </c>
      <c r="N6134" s="76">
        <f t="shared" si="252"/>
        <v>4.9000000000000004</v>
      </c>
    </row>
    <row r="6135" spans="1:14" x14ac:dyDescent="0.25">
      <c r="A6135" s="100">
        <v>5088</v>
      </c>
      <c r="B6135" s="107">
        <v>38691</v>
      </c>
      <c r="C6135" s="121">
        <v>432.16</v>
      </c>
      <c r="D6135" s="122">
        <v>589.79999999999995</v>
      </c>
      <c r="E6135" s="122">
        <v>81.650000000000006</v>
      </c>
      <c r="F6135" s="77">
        <v>0.5</v>
      </c>
      <c r="G6135" s="77">
        <v>0</v>
      </c>
      <c r="H6135" s="77">
        <v>0</v>
      </c>
      <c r="J6135" s="77">
        <f t="shared" si="253"/>
        <v>0.5</v>
      </c>
      <c r="K6135" s="103">
        <v>5.7</v>
      </c>
      <c r="L6135" s="104">
        <v>0.25</v>
      </c>
      <c r="M6135" s="105">
        <v>0</v>
      </c>
      <c r="N6135" s="76">
        <f t="shared" si="252"/>
        <v>5.7000000000000455</v>
      </c>
    </row>
    <row r="6136" spans="1:14" x14ac:dyDescent="0.25">
      <c r="A6136" s="100">
        <v>5089</v>
      </c>
      <c r="B6136" s="107">
        <v>38692</v>
      </c>
      <c r="C6136" s="121">
        <v>432.41</v>
      </c>
      <c r="D6136" s="122">
        <v>595</v>
      </c>
      <c r="E6136" s="122">
        <v>82.41</v>
      </c>
      <c r="F6136" s="77">
        <v>0.94</v>
      </c>
      <c r="G6136" s="77">
        <v>0</v>
      </c>
      <c r="H6136" s="77">
        <v>0</v>
      </c>
      <c r="J6136" s="77">
        <f t="shared" si="253"/>
        <v>0.94</v>
      </c>
      <c r="K6136" s="103">
        <v>8.7200000000000006</v>
      </c>
      <c r="L6136" s="104">
        <v>0.48</v>
      </c>
      <c r="M6136" s="105">
        <v>33.1</v>
      </c>
      <c r="N6136" s="76">
        <f t="shared" si="252"/>
        <v>8.7199999999999722</v>
      </c>
    </row>
    <row r="6137" spans="1:14" x14ac:dyDescent="0.25">
      <c r="A6137" s="100">
        <v>5090</v>
      </c>
      <c r="B6137" s="107">
        <v>38693</v>
      </c>
      <c r="C6137" s="121">
        <v>432.78</v>
      </c>
      <c r="D6137" s="122">
        <v>602.78</v>
      </c>
      <c r="E6137" s="122">
        <v>83.48</v>
      </c>
      <c r="F6137" s="77">
        <v>0.63200000000000001</v>
      </c>
      <c r="G6137" s="77">
        <v>0</v>
      </c>
      <c r="H6137" s="77">
        <v>0</v>
      </c>
      <c r="J6137" s="77">
        <f t="shared" si="253"/>
        <v>0.63200000000000001</v>
      </c>
      <c r="K6137" s="103">
        <v>3.782</v>
      </c>
      <c r="L6137" s="104">
        <v>0.35</v>
      </c>
      <c r="M6137" s="105">
        <v>0</v>
      </c>
      <c r="N6137" s="76">
        <f t="shared" si="252"/>
        <v>3.6820000000000683</v>
      </c>
    </row>
    <row r="6138" spans="1:14" x14ac:dyDescent="0.25">
      <c r="A6138" s="100">
        <v>5091</v>
      </c>
      <c r="B6138" s="107">
        <v>38694</v>
      </c>
      <c r="C6138" s="121">
        <v>432.93</v>
      </c>
      <c r="D6138" s="122">
        <v>605.83000000000004</v>
      </c>
      <c r="E6138" s="122">
        <v>83.91</v>
      </c>
      <c r="F6138" s="77">
        <v>1.39</v>
      </c>
      <c r="G6138" s="77">
        <v>0</v>
      </c>
      <c r="H6138" s="77">
        <v>0</v>
      </c>
      <c r="J6138" s="77">
        <f t="shared" si="253"/>
        <v>1.39</v>
      </c>
      <c r="K6138" s="103">
        <v>5.8</v>
      </c>
      <c r="L6138" s="104">
        <v>0.75</v>
      </c>
      <c r="M6138" s="105">
        <v>0</v>
      </c>
      <c r="N6138" s="76">
        <f t="shared" si="252"/>
        <v>5.7999999999999678</v>
      </c>
    </row>
    <row r="6139" spans="1:14" x14ac:dyDescent="0.25">
      <c r="A6139" s="100">
        <v>5092</v>
      </c>
      <c r="B6139" s="107">
        <v>38695</v>
      </c>
      <c r="C6139" s="121">
        <v>433.14</v>
      </c>
      <c r="D6139" s="122">
        <v>610.24</v>
      </c>
      <c r="E6139" s="122">
        <v>84.52</v>
      </c>
      <c r="F6139" s="77">
        <v>1</v>
      </c>
      <c r="G6139" s="77">
        <v>0</v>
      </c>
      <c r="H6139" s="77">
        <v>0</v>
      </c>
      <c r="J6139" s="77">
        <f t="shared" si="253"/>
        <v>1</v>
      </c>
      <c r="K6139" s="103">
        <v>4.1500000000000004</v>
      </c>
      <c r="L6139" s="104">
        <v>0.52</v>
      </c>
      <c r="M6139" s="105">
        <v>1.7</v>
      </c>
      <c r="N6139" s="76">
        <f t="shared" si="252"/>
        <v>4.1499999999999773</v>
      </c>
    </row>
    <row r="6140" spans="1:14" x14ac:dyDescent="0.25">
      <c r="A6140" s="100">
        <v>5093</v>
      </c>
      <c r="B6140" s="107">
        <v>38696</v>
      </c>
      <c r="C6140" s="121">
        <v>433.29</v>
      </c>
      <c r="D6140" s="122">
        <v>613.39</v>
      </c>
      <c r="E6140" s="122">
        <v>84.95</v>
      </c>
      <c r="F6140" s="77">
        <v>1.55</v>
      </c>
      <c r="G6140" s="77">
        <v>0</v>
      </c>
      <c r="H6140" s="77">
        <v>0</v>
      </c>
      <c r="J6140" s="77">
        <f t="shared" si="253"/>
        <v>1.55</v>
      </c>
      <c r="K6140" s="103">
        <v>3.74</v>
      </c>
      <c r="L6140" s="104">
        <v>0.84</v>
      </c>
      <c r="M6140" s="105">
        <v>0.7</v>
      </c>
      <c r="N6140" s="76">
        <f t="shared" si="252"/>
        <v>3.7400000000000544</v>
      </c>
    </row>
    <row r="6141" spans="1:14" x14ac:dyDescent="0.25">
      <c r="A6141" s="100">
        <v>5094</v>
      </c>
      <c r="B6141" s="107">
        <v>38697</v>
      </c>
      <c r="C6141" s="121">
        <v>433.39</v>
      </c>
      <c r="D6141" s="122">
        <v>615.58000000000004</v>
      </c>
      <c r="E6141" s="122">
        <v>85.26</v>
      </c>
      <c r="F6141" s="77">
        <v>0.57999999999999996</v>
      </c>
      <c r="G6141" s="77">
        <v>0</v>
      </c>
      <c r="H6141" s="77">
        <v>0</v>
      </c>
      <c r="J6141" s="77">
        <f t="shared" si="253"/>
        <v>0.57999999999999996</v>
      </c>
      <c r="K6141" s="103">
        <v>4.22</v>
      </c>
      <c r="L6141" s="104">
        <v>0.31</v>
      </c>
      <c r="M6141" s="105">
        <v>2.1</v>
      </c>
      <c r="N6141" s="76">
        <f t="shared" si="252"/>
        <v>4.2199999999999864</v>
      </c>
    </row>
    <row r="6142" spans="1:14" x14ac:dyDescent="0.25">
      <c r="A6142" s="100">
        <v>5095</v>
      </c>
      <c r="B6142" s="107">
        <v>38698</v>
      </c>
      <c r="C6142" s="121">
        <v>433.56</v>
      </c>
      <c r="D6142" s="122">
        <v>619.22</v>
      </c>
      <c r="E6142" s="122">
        <v>85.76</v>
      </c>
      <c r="F6142" s="77">
        <v>0.63</v>
      </c>
      <c r="G6142" s="77">
        <v>0</v>
      </c>
      <c r="H6142" s="77">
        <v>0</v>
      </c>
      <c r="J6142" s="77">
        <f t="shared" si="253"/>
        <v>0.63</v>
      </c>
      <c r="K6142" s="103">
        <v>2.56</v>
      </c>
      <c r="L6142" s="104">
        <v>0.32</v>
      </c>
      <c r="M6142" s="105">
        <v>3.6</v>
      </c>
      <c r="N6142" s="76">
        <f t="shared" si="252"/>
        <v>2.5599999999999499</v>
      </c>
    </row>
    <row r="6143" spans="1:14" x14ac:dyDescent="0.25">
      <c r="A6143" s="100">
        <v>5096</v>
      </c>
      <c r="B6143" s="107">
        <v>38699</v>
      </c>
      <c r="C6143" s="121">
        <v>433.65</v>
      </c>
      <c r="D6143" s="122">
        <v>621.15</v>
      </c>
      <c r="E6143" s="122">
        <v>86.08</v>
      </c>
      <c r="F6143" s="77">
        <v>0.85</v>
      </c>
      <c r="G6143" s="77">
        <v>0</v>
      </c>
      <c r="H6143" s="77">
        <v>0</v>
      </c>
      <c r="J6143" s="77">
        <f t="shared" si="253"/>
        <v>0.85</v>
      </c>
      <c r="K6143" s="103">
        <v>3.44</v>
      </c>
      <c r="L6143" s="104">
        <v>0.43</v>
      </c>
      <c r="M6143" s="105">
        <v>2.6</v>
      </c>
      <c r="N6143" s="76">
        <f t="shared" si="252"/>
        <v>3.4400000000000319</v>
      </c>
    </row>
    <row r="6144" spans="1:14" x14ac:dyDescent="0.25">
      <c r="A6144" s="100">
        <v>5097</v>
      </c>
      <c r="B6144" s="107">
        <v>38700</v>
      </c>
      <c r="C6144" s="121">
        <v>433.77</v>
      </c>
      <c r="D6144" s="122">
        <v>623.74</v>
      </c>
      <c r="E6144" s="122">
        <v>86.35</v>
      </c>
      <c r="F6144" s="77">
        <v>0.35</v>
      </c>
      <c r="G6144" s="77">
        <v>0</v>
      </c>
      <c r="H6144" s="77">
        <v>0</v>
      </c>
      <c r="J6144" s="77">
        <f t="shared" si="253"/>
        <v>0.35</v>
      </c>
      <c r="K6144" s="103">
        <v>2.19</v>
      </c>
      <c r="L6144" s="104">
        <v>0.35</v>
      </c>
      <c r="M6144" s="105">
        <v>7.3</v>
      </c>
      <c r="N6144" s="76">
        <f t="shared" si="252"/>
        <v>1.85</v>
      </c>
    </row>
    <row r="6145" spans="1:14" x14ac:dyDescent="0.25">
      <c r="A6145" s="100">
        <v>5098</v>
      </c>
      <c r="B6145" s="107">
        <v>38701</v>
      </c>
      <c r="C6145" s="121">
        <v>433.83699999999999</v>
      </c>
      <c r="D6145" s="122">
        <v>625.24</v>
      </c>
      <c r="E6145" s="122">
        <v>86.59</v>
      </c>
      <c r="F6145" s="77">
        <v>0.39</v>
      </c>
      <c r="G6145" s="77">
        <v>0</v>
      </c>
      <c r="H6145" s="77">
        <v>0</v>
      </c>
      <c r="J6145" s="77">
        <f t="shared" si="253"/>
        <v>0.39</v>
      </c>
      <c r="K6145" s="103">
        <v>3.52</v>
      </c>
      <c r="L6145" s="104">
        <v>0.75</v>
      </c>
      <c r="M6145" s="105">
        <v>5.6</v>
      </c>
      <c r="N6145" s="76">
        <f t="shared" si="252"/>
        <v>2.9700000000000411</v>
      </c>
    </row>
    <row r="6146" spans="1:14" x14ac:dyDescent="0.25">
      <c r="A6146" s="100">
        <v>5099</v>
      </c>
      <c r="B6146" s="107">
        <v>38702</v>
      </c>
      <c r="C6146" s="121">
        <v>433.96</v>
      </c>
      <c r="D6146" s="122">
        <v>627.82000000000005</v>
      </c>
      <c r="E6146" s="122">
        <v>86.9</v>
      </c>
      <c r="F6146" s="77">
        <v>1.6</v>
      </c>
      <c r="G6146" s="77">
        <v>0</v>
      </c>
      <c r="H6146" s="77">
        <v>0</v>
      </c>
      <c r="J6146" s="77">
        <f t="shared" si="253"/>
        <v>1.6</v>
      </c>
      <c r="K6146" s="103">
        <v>4.0199999999999996</v>
      </c>
      <c r="L6146" s="104">
        <v>0.83</v>
      </c>
      <c r="M6146" s="105">
        <v>5.4</v>
      </c>
      <c r="N6146" s="76">
        <f t="shared" si="252"/>
        <v>4.0199999999999587</v>
      </c>
    </row>
    <row r="6147" spans="1:14" x14ac:dyDescent="0.25">
      <c r="A6147" s="100">
        <v>5100</v>
      </c>
      <c r="B6147" s="107">
        <v>38703</v>
      </c>
      <c r="C6147" s="121">
        <v>434.07</v>
      </c>
      <c r="D6147" s="122">
        <v>630.24</v>
      </c>
      <c r="E6147" s="122">
        <v>87.29</v>
      </c>
      <c r="F6147" s="77">
        <v>0.63</v>
      </c>
      <c r="G6147" s="77">
        <v>0</v>
      </c>
      <c r="H6147" s="77">
        <v>0</v>
      </c>
      <c r="J6147" s="77">
        <f t="shared" si="253"/>
        <v>0.63</v>
      </c>
      <c r="K6147" s="103">
        <v>5.17</v>
      </c>
      <c r="L6147" s="104">
        <v>0.33</v>
      </c>
      <c r="M6147" s="105">
        <v>6.5</v>
      </c>
      <c r="N6147" s="76">
        <f t="shared" si="252"/>
        <v>5.1699999999999635</v>
      </c>
    </row>
    <row r="6148" spans="1:14" x14ac:dyDescent="0.25">
      <c r="A6148" s="100">
        <v>5101</v>
      </c>
      <c r="B6148" s="107">
        <v>38704</v>
      </c>
      <c r="C6148" s="121">
        <v>434.08</v>
      </c>
      <c r="D6148" s="122">
        <v>634.78</v>
      </c>
      <c r="E6148" s="122">
        <v>89.91</v>
      </c>
      <c r="F6148" s="77">
        <v>1.75</v>
      </c>
      <c r="G6148" s="77">
        <v>0</v>
      </c>
      <c r="H6148" s="77">
        <v>0</v>
      </c>
      <c r="J6148" s="77">
        <f t="shared" si="253"/>
        <v>1.75</v>
      </c>
      <c r="K6148" s="103">
        <v>12.61</v>
      </c>
      <c r="L6148" s="104">
        <v>0.93</v>
      </c>
      <c r="M6148" s="105">
        <v>9.5</v>
      </c>
      <c r="N6148" s="76">
        <f t="shared" si="252"/>
        <v>12.610000000000014</v>
      </c>
    </row>
    <row r="6149" spans="1:14" x14ac:dyDescent="0.25">
      <c r="A6149" s="100">
        <v>5102</v>
      </c>
      <c r="B6149" s="107">
        <v>38705</v>
      </c>
      <c r="C6149" s="121">
        <v>434.77</v>
      </c>
      <c r="D6149" s="122">
        <v>645.64</v>
      </c>
      <c r="E6149" s="122">
        <v>89.42</v>
      </c>
      <c r="F6149" s="77">
        <v>1.1100000000000001</v>
      </c>
      <c r="G6149" s="77">
        <v>0</v>
      </c>
      <c r="H6149" s="77">
        <v>0</v>
      </c>
      <c r="J6149" s="77">
        <f t="shared" si="253"/>
        <v>1.1100000000000001</v>
      </c>
      <c r="K6149" s="103">
        <v>10.31</v>
      </c>
      <c r="L6149" s="104">
        <v>0.57999999999999996</v>
      </c>
      <c r="M6149" s="105">
        <v>0</v>
      </c>
      <c r="N6149" s="76">
        <f t="shared" si="252"/>
        <v>10.310000000000045</v>
      </c>
    </row>
    <row r="6150" spans="1:14" x14ac:dyDescent="0.25">
      <c r="A6150" s="100">
        <v>5103</v>
      </c>
      <c r="B6150" s="107">
        <v>38706</v>
      </c>
      <c r="C6150" s="121">
        <v>435.18900000000002</v>
      </c>
      <c r="D6150" s="122">
        <v>654.84</v>
      </c>
      <c r="E6150" s="122">
        <v>90.69</v>
      </c>
      <c r="F6150" s="77">
        <v>2.2200000000000002</v>
      </c>
      <c r="G6150" s="77">
        <v>0</v>
      </c>
      <c r="H6150" s="77">
        <v>0</v>
      </c>
      <c r="J6150" s="77">
        <f t="shared" si="253"/>
        <v>2.2200000000000002</v>
      </c>
      <c r="K6150" s="103">
        <v>9.81</v>
      </c>
      <c r="L6150" s="104">
        <v>1.19</v>
      </c>
      <c r="M6150" s="105">
        <v>3.2</v>
      </c>
      <c r="N6150" s="76">
        <f t="shared" si="252"/>
        <v>9.8099999999999188</v>
      </c>
    </row>
    <row r="6151" spans="1:14" x14ac:dyDescent="0.25">
      <c r="A6151" s="100">
        <v>5104</v>
      </c>
      <c r="B6151" s="107">
        <v>38707</v>
      </c>
      <c r="C6151" s="121">
        <v>435.51</v>
      </c>
      <c r="D6151" s="122">
        <v>662.43</v>
      </c>
      <c r="E6151" s="122">
        <v>91.74</v>
      </c>
      <c r="F6151" s="77">
        <v>0.6</v>
      </c>
      <c r="G6151" s="77">
        <v>0</v>
      </c>
      <c r="H6151" s="77">
        <v>0</v>
      </c>
      <c r="J6151" s="77">
        <f t="shared" si="253"/>
        <v>0.6</v>
      </c>
      <c r="K6151" s="103">
        <v>9.67</v>
      </c>
      <c r="L6151" s="104">
        <v>0.32</v>
      </c>
      <c r="M6151" s="105">
        <v>5.8</v>
      </c>
      <c r="N6151" s="76">
        <f t="shared" si="252"/>
        <v>9.6700000000000497</v>
      </c>
    </row>
    <row r="6152" spans="1:14" x14ac:dyDescent="0.25">
      <c r="A6152" s="100">
        <v>5105</v>
      </c>
      <c r="B6152" s="107">
        <v>38708</v>
      </c>
      <c r="C6152" s="121">
        <v>435.9</v>
      </c>
      <c r="D6152" s="122">
        <v>671.5</v>
      </c>
      <c r="E6152" s="122">
        <v>93</v>
      </c>
      <c r="F6152" s="77">
        <v>2.9</v>
      </c>
      <c r="G6152" s="77">
        <v>0</v>
      </c>
      <c r="H6152" s="77">
        <v>0</v>
      </c>
      <c r="J6152" s="77">
        <f t="shared" si="253"/>
        <v>2.9</v>
      </c>
      <c r="K6152" s="103">
        <v>9.0399999999999991</v>
      </c>
      <c r="L6152" s="104">
        <v>1.54</v>
      </c>
      <c r="M6152" s="105">
        <v>0</v>
      </c>
      <c r="N6152" s="76">
        <f t="shared" ref="N6152:N6215" si="254">+D6153-D6152+J6152</f>
        <v>9.0399999999999867</v>
      </c>
    </row>
    <row r="6153" spans="1:14" x14ac:dyDescent="0.25">
      <c r="A6153" s="100">
        <v>5106</v>
      </c>
      <c r="B6153" s="107">
        <v>38709</v>
      </c>
      <c r="C6153" s="121">
        <v>436.16</v>
      </c>
      <c r="D6153" s="122">
        <v>677.64</v>
      </c>
      <c r="E6153" s="122">
        <v>93.85</v>
      </c>
      <c r="F6153" s="77">
        <v>2.5499999999999998</v>
      </c>
      <c r="G6153" s="77">
        <v>0</v>
      </c>
      <c r="H6153" s="77">
        <v>0</v>
      </c>
      <c r="J6153" s="77">
        <f t="shared" si="253"/>
        <v>2.5499999999999998</v>
      </c>
      <c r="K6153" s="103">
        <v>8.2100000000000009</v>
      </c>
      <c r="L6153" s="104">
        <v>1.18</v>
      </c>
      <c r="M6153" s="105">
        <v>0</v>
      </c>
      <c r="N6153" s="76">
        <f t="shared" si="254"/>
        <v>8.2099999999999689</v>
      </c>
    </row>
    <row r="6154" spans="1:14" x14ac:dyDescent="0.25">
      <c r="A6154" s="100">
        <v>5107</v>
      </c>
      <c r="B6154" s="107">
        <v>38710</v>
      </c>
      <c r="C6154" s="121">
        <v>436.4</v>
      </c>
      <c r="D6154" s="122">
        <v>683.3</v>
      </c>
      <c r="E6154" s="122">
        <v>94.63</v>
      </c>
      <c r="F6154" s="77">
        <v>3.01</v>
      </c>
      <c r="G6154" s="77">
        <v>0</v>
      </c>
      <c r="H6154" s="77">
        <v>0</v>
      </c>
      <c r="J6154" s="77">
        <f t="shared" si="253"/>
        <v>3.01</v>
      </c>
      <c r="K6154" s="103">
        <v>4.83</v>
      </c>
      <c r="L6154" s="104">
        <v>1.58</v>
      </c>
      <c r="M6154" s="105">
        <v>0</v>
      </c>
      <c r="N6154" s="76">
        <f t="shared" si="254"/>
        <v>4.8300000000000498</v>
      </c>
    </row>
    <row r="6155" spans="1:14" x14ac:dyDescent="0.25">
      <c r="A6155" s="100">
        <v>5108</v>
      </c>
      <c r="B6155" s="107">
        <v>38711</v>
      </c>
      <c r="C6155" s="121">
        <v>436.47</v>
      </c>
      <c r="D6155" s="122">
        <v>685.12</v>
      </c>
      <c r="E6155" s="122">
        <v>94.89</v>
      </c>
      <c r="F6155" s="77">
        <v>1.91</v>
      </c>
      <c r="G6155" s="77">
        <v>0</v>
      </c>
      <c r="H6155" s="77">
        <v>0</v>
      </c>
      <c r="J6155" s="77">
        <f t="shared" si="253"/>
        <v>1.91</v>
      </c>
      <c r="K6155" s="103">
        <v>3.57</v>
      </c>
      <c r="L6155" s="104">
        <v>1</v>
      </c>
      <c r="M6155" s="105">
        <v>0</v>
      </c>
      <c r="N6155" s="76">
        <f t="shared" si="254"/>
        <v>3.5699999999999683</v>
      </c>
    </row>
    <row r="6156" spans="1:14" x14ac:dyDescent="0.25">
      <c r="A6156" s="100">
        <v>5109</v>
      </c>
      <c r="B6156" s="107">
        <v>38712</v>
      </c>
      <c r="C6156" s="121">
        <v>436.54</v>
      </c>
      <c r="D6156" s="122">
        <v>686.78</v>
      </c>
      <c r="E6156" s="122">
        <v>95.12</v>
      </c>
      <c r="F6156" s="77">
        <v>2.4300000000000002</v>
      </c>
      <c r="G6156" s="77">
        <v>0</v>
      </c>
      <c r="H6156" s="77">
        <v>0</v>
      </c>
      <c r="J6156" s="77">
        <f t="shared" si="253"/>
        <v>2.4300000000000002</v>
      </c>
      <c r="K6156" s="103">
        <v>2.21</v>
      </c>
      <c r="L6156" s="104">
        <v>1.24</v>
      </c>
      <c r="M6156" s="105">
        <v>0</v>
      </c>
      <c r="N6156" s="76">
        <f t="shared" si="254"/>
        <v>2.2099999999999729</v>
      </c>
    </row>
    <row r="6157" spans="1:14" x14ac:dyDescent="0.25">
      <c r="A6157" s="100">
        <v>5110</v>
      </c>
      <c r="B6157" s="107">
        <v>38713</v>
      </c>
      <c r="C6157" s="121">
        <v>436.53</v>
      </c>
      <c r="D6157" s="122">
        <v>686.56</v>
      </c>
      <c r="E6157" s="122">
        <v>95.05</v>
      </c>
      <c r="F6157" s="77">
        <v>3.44</v>
      </c>
      <c r="G6157" s="77">
        <v>0</v>
      </c>
      <c r="H6157" s="77">
        <v>0</v>
      </c>
      <c r="J6157" s="77">
        <f t="shared" si="253"/>
        <v>3.44</v>
      </c>
      <c r="K6157" s="103">
        <v>2.52</v>
      </c>
      <c r="L6157" s="104">
        <v>1.81</v>
      </c>
      <c r="M6157" s="105">
        <v>0</v>
      </c>
      <c r="N6157" s="76">
        <f t="shared" si="254"/>
        <v>2.5200000000000409</v>
      </c>
    </row>
    <row r="6158" spans="1:14" x14ac:dyDescent="0.25">
      <c r="A6158" s="100">
        <v>5111</v>
      </c>
      <c r="B6158" s="107">
        <v>38714</v>
      </c>
      <c r="C6158" s="121">
        <v>436.49</v>
      </c>
      <c r="D6158" s="122">
        <v>685.64</v>
      </c>
      <c r="E6158" s="122">
        <v>94.96</v>
      </c>
      <c r="F6158" s="77">
        <v>3.39</v>
      </c>
      <c r="G6158" s="77">
        <v>0</v>
      </c>
      <c r="H6158" s="77">
        <v>0</v>
      </c>
      <c r="J6158" s="77">
        <f t="shared" si="253"/>
        <v>3.39</v>
      </c>
      <c r="K6158" s="103">
        <v>3.13</v>
      </c>
      <c r="L6158" s="104">
        <v>1.78</v>
      </c>
      <c r="M6158" s="105">
        <v>0</v>
      </c>
      <c r="N6158" s="76">
        <f t="shared" si="254"/>
        <v>3.1300000000000092</v>
      </c>
    </row>
    <row r="6159" spans="1:14" x14ac:dyDescent="0.25">
      <c r="A6159" s="100">
        <v>5112</v>
      </c>
      <c r="B6159" s="107">
        <v>38715</v>
      </c>
      <c r="C6159" s="121">
        <v>436.48</v>
      </c>
      <c r="D6159" s="122">
        <v>685.38</v>
      </c>
      <c r="E6159" s="122">
        <v>94.92</v>
      </c>
      <c r="F6159" s="77">
        <v>3.86</v>
      </c>
      <c r="G6159" s="77">
        <v>0</v>
      </c>
      <c r="H6159" s="77">
        <v>0</v>
      </c>
      <c r="J6159" s="77">
        <f t="shared" si="253"/>
        <v>3.86</v>
      </c>
      <c r="K6159" s="103">
        <v>2.82</v>
      </c>
      <c r="L6159" s="104">
        <v>2.0299999999999998</v>
      </c>
      <c r="M6159" s="105">
        <v>0</v>
      </c>
      <c r="N6159" s="76">
        <f t="shared" si="254"/>
        <v>2.8200000000000363</v>
      </c>
    </row>
    <row r="6160" spans="1:14" x14ac:dyDescent="0.25">
      <c r="A6160" s="100">
        <v>5113</v>
      </c>
      <c r="B6160" s="107">
        <v>38716</v>
      </c>
      <c r="C6160" s="121">
        <v>436.44</v>
      </c>
      <c r="D6160" s="122">
        <v>684.34</v>
      </c>
      <c r="E6160" s="122">
        <v>94.78</v>
      </c>
      <c r="F6160" s="77">
        <v>3.81</v>
      </c>
      <c r="G6160" s="77">
        <v>0</v>
      </c>
      <c r="H6160" s="77">
        <v>0</v>
      </c>
      <c r="J6160" s="77">
        <f t="shared" si="253"/>
        <v>3.81</v>
      </c>
      <c r="K6160" s="103">
        <v>0.85</v>
      </c>
      <c r="L6160" s="104">
        <v>2.0099999999999998</v>
      </c>
      <c r="M6160" s="105">
        <v>0</v>
      </c>
      <c r="N6160" s="76">
        <f t="shared" si="254"/>
        <v>0.84999999999996367</v>
      </c>
    </row>
    <row r="6161" spans="1:14" x14ac:dyDescent="0.25">
      <c r="A6161" s="100">
        <v>5114</v>
      </c>
      <c r="B6161" s="107">
        <v>38717</v>
      </c>
      <c r="C6161" s="121">
        <v>436.32</v>
      </c>
      <c r="D6161" s="122">
        <v>681.38</v>
      </c>
      <c r="E6161" s="122">
        <v>94.37</v>
      </c>
      <c r="F6161" s="77">
        <v>3.06</v>
      </c>
      <c r="G6161" s="77">
        <v>0</v>
      </c>
      <c r="H6161" s="77">
        <v>0</v>
      </c>
      <c r="J6161" s="77">
        <f t="shared" si="253"/>
        <v>3.06</v>
      </c>
      <c r="K6161" s="103">
        <v>0.74</v>
      </c>
      <c r="L6161" s="104">
        <v>1.6</v>
      </c>
      <c r="M6161" s="105">
        <v>0</v>
      </c>
      <c r="N6161" s="76">
        <f t="shared" si="254"/>
        <v>-678.32</v>
      </c>
    </row>
    <row r="6162" spans="1:14" x14ac:dyDescent="0.25">
      <c r="A6162" s="127"/>
      <c r="B6162" s="99" t="s">
        <v>73</v>
      </c>
      <c r="C6162" s="124"/>
      <c r="D6162" s="125"/>
      <c r="E6162" s="125"/>
      <c r="F6162" s="117">
        <f>SUM(F5797:F6161)</f>
        <v>725.17100000000016</v>
      </c>
      <c r="G6162" s="117">
        <f t="shared" ref="G6162:M6162" si="255">SUM(G5797:G6161)</f>
        <v>0</v>
      </c>
      <c r="H6162" s="117">
        <f t="shared" si="255"/>
        <v>0</v>
      </c>
      <c r="I6162" s="117"/>
      <c r="J6162" s="117">
        <f t="shared" si="255"/>
        <v>725.17100000000016</v>
      </c>
      <c r="K6162" s="118">
        <f t="shared" si="255"/>
        <v>955.32699999999988</v>
      </c>
      <c r="L6162" s="119">
        <f t="shared" si="255"/>
        <v>345.7529999999997</v>
      </c>
      <c r="M6162" s="120">
        <f t="shared" si="255"/>
        <v>1264</v>
      </c>
      <c r="N6162" s="76">
        <f t="shared" si="254"/>
        <v>1404.2310000000002</v>
      </c>
    </row>
    <row r="6163" spans="1:14" x14ac:dyDescent="0.25">
      <c r="A6163" s="100">
        <v>5115</v>
      </c>
      <c r="B6163" s="99">
        <v>38718</v>
      </c>
      <c r="C6163" s="121">
        <v>436.22</v>
      </c>
      <c r="D6163" s="122">
        <v>679.06</v>
      </c>
      <c r="E6163" s="122">
        <v>94.05</v>
      </c>
      <c r="F6163" s="77">
        <v>1.9</v>
      </c>
      <c r="G6163" s="77">
        <v>0</v>
      </c>
      <c r="H6163" s="77">
        <v>0</v>
      </c>
      <c r="J6163" s="77">
        <f t="shared" ref="J6163:J6226" si="256">SUM(F6163:H6163)</f>
        <v>1.9</v>
      </c>
      <c r="K6163" s="103">
        <v>1.2</v>
      </c>
      <c r="L6163" s="104">
        <v>0.99</v>
      </c>
      <c r="M6163" s="105">
        <v>4.2</v>
      </c>
      <c r="N6163" s="76">
        <f t="shared" si="254"/>
        <v>1.2000000000000681</v>
      </c>
    </row>
    <row r="6164" spans="1:14" x14ac:dyDescent="0.25">
      <c r="A6164" s="100">
        <v>5116</v>
      </c>
      <c r="B6164" s="107">
        <v>38719</v>
      </c>
      <c r="C6164" s="121">
        <v>436.19</v>
      </c>
      <c r="D6164" s="122">
        <v>678.36</v>
      </c>
      <c r="E6164" s="122">
        <v>93.95</v>
      </c>
      <c r="F6164" s="77">
        <v>0.82</v>
      </c>
      <c r="G6164" s="77">
        <v>0</v>
      </c>
      <c r="H6164" s="77">
        <v>0</v>
      </c>
      <c r="J6164" s="77">
        <f t="shared" si="256"/>
        <v>0.82</v>
      </c>
      <c r="K6164" s="103">
        <v>2.44</v>
      </c>
      <c r="L6164" s="104">
        <v>0.44</v>
      </c>
      <c r="M6164" s="105">
        <v>1.2</v>
      </c>
      <c r="N6164" s="76">
        <f t="shared" si="254"/>
        <v>2.4400000000000044</v>
      </c>
    </row>
    <row r="6165" spans="1:14" x14ac:dyDescent="0.25">
      <c r="A6165" s="100">
        <v>5117</v>
      </c>
      <c r="B6165" s="107">
        <v>38720</v>
      </c>
      <c r="C6165" s="121">
        <v>436.26</v>
      </c>
      <c r="D6165" s="122">
        <v>679.98</v>
      </c>
      <c r="E6165" s="122">
        <v>94.18</v>
      </c>
      <c r="F6165" s="77">
        <v>0.89</v>
      </c>
      <c r="G6165" s="77">
        <v>0</v>
      </c>
      <c r="H6165" s="77">
        <v>0</v>
      </c>
      <c r="J6165" s="77">
        <f t="shared" si="256"/>
        <v>0.89</v>
      </c>
      <c r="K6165" s="103">
        <v>1.81</v>
      </c>
      <c r="L6165" s="104">
        <v>0.48</v>
      </c>
      <c r="M6165" s="105">
        <v>2.5</v>
      </c>
      <c r="N6165" s="76">
        <f t="shared" si="254"/>
        <v>1.8099999999999592</v>
      </c>
    </row>
    <row r="6166" spans="1:14" x14ac:dyDescent="0.25">
      <c r="A6166" s="100">
        <v>5118</v>
      </c>
      <c r="B6166" s="107">
        <v>38721</v>
      </c>
      <c r="C6166" s="121">
        <v>436.3</v>
      </c>
      <c r="D6166" s="122">
        <v>680.9</v>
      </c>
      <c r="E6166" s="122">
        <v>94.3</v>
      </c>
      <c r="F6166" s="77">
        <v>1.38</v>
      </c>
      <c r="G6166" s="77">
        <v>0</v>
      </c>
      <c r="H6166" s="77">
        <v>0</v>
      </c>
      <c r="J6166" s="77">
        <f t="shared" si="256"/>
        <v>1.38</v>
      </c>
      <c r="K6166" s="103">
        <v>3.3</v>
      </c>
      <c r="L6166" s="104">
        <v>0.74</v>
      </c>
      <c r="M6166" s="105">
        <v>18</v>
      </c>
      <c r="N6166" s="76">
        <f t="shared" si="254"/>
        <v>3.2000000000000499</v>
      </c>
    </row>
    <row r="6167" spans="1:14" x14ac:dyDescent="0.25">
      <c r="A6167" s="100">
        <v>5119</v>
      </c>
      <c r="B6167" s="107">
        <v>38722</v>
      </c>
      <c r="C6167" s="121">
        <v>436.38</v>
      </c>
      <c r="D6167" s="122">
        <v>682.72</v>
      </c>
      <c r="E6167" s="122">
        <v>94.57</v>
      </c>
      <c r="F6167" s="77">
        <v>3.75</v>
      </c>
      <c r="G6167" s="77">
        <v>0</v>
      </c>
      <c r="H6167" s="77">
        <v>0</v>
      </c>
      <c r="J6167" s="77">
        <f t="shared" si="256"/>
        <v>3.75</v>
      </c>
      <c r="K6167" s="103">
        <v>7.27</v>
      </c>
      <c r="L6167" s="104">
        <v>2.02</v>
      </c>
      <c r="M6167" s="105">
        <v>40.9</v>
      </c>
      <c r="N6167" s="76">
        <f t="shared" si="254"/>
        <v>7.3700000000000045</v>
      </c>
    </row>
    <row r="6168" spans="1:14" x14ac:dyDescent="0.25">
      <c r="A6168" s="100">
        <v>5120</v>
      </c>
      <c r="B6168" s="107">
        <v>38723</v>
      </c>
      <c r="C6168" s="121">
        <v>436.52</v>
      </c>
      <c r="D6168" s="122">
        <v>686.34</v>
      </c>
      <c r="E6168" s="122">
        <v>95.06</v>
      </c>
      <c r="F6168" s="77">
        <v>5.3</v>
      </c>
      <c r="G6168" s="77">
        <v>0</v>
      </c>
      <c r="H6168" s="77">
        <v>0</v>
      </c>
      <c r="J6168" s="77">
        <f t="shared" si="256"/>
        <v>5.3</v>
      </c>
      <c r="K6168" s="103">
        <v>19.22</v>
      </c>
      <c r="L6168" s="104">
        <v>2.89</v>
      </c>
      <c r="M6168" s="105">
        <v>4.0999999999999996</v>
      </c>
      <c r="N6168" s="76">
        <f t="shared" si="254"/>
        <v>19.209999999999969</v>
      </c>
    </row>
    <row r="6169" spans="1:14" x14ac:dyDescent="0.25">
      <c r="A6169" s="100">
        <v>5121</v>
      </c>
      <c r="B6169" s="107">
        <v>38724</v>
      </c>
      <c r="C6169" s="121">
        <v>437.11</v>
      </c>
      <c r="D6169" s="122">
        <v>700.25</v>
      </c>
      <c r="E6169" s="122">
        <v>96.98</v>
      </c>
      <c r="F6169" s="77">
        <v>6.26</v>
      </c>
      <c r="G6169" s="77">
        <v>0</v>
      </c>
      <c r="H6169" s="77">
        <v>0</v>
      </c>
      <c r="J6169" s="77">
        <f t="shared" si="256"/>
        <v>6.26</v>
      </c>
      <c r="K6169" s="103">
        <v>7.76</v>
      </c>
      <c r="L6169" s="104">
        <v>3.47</v>
      </c>
      <c r="M6169" s="105">
        <v>14.7</v>
      </c>
      <c r="N6169" s="76">
        <f t="shared" si="254"/>
        <v>7.26</v>
      </c>
    </row>
    <row r="6170" spans="1:14" x14ac:dyDescent="0.25">
      <c r="A6170" s="100">
        <v>5122</v>
      </c>
      <c r="B6170" s="107">
        <v>38725</v>
      </c>
      <c r="C6170" s="121">
        <v>437.17</v>
      </c>
      <c r="D6170" s="122">
        <v>701.25</v>
      </c>
      <c r="E6170" s="122">
        <v>97.19</v>
      </c>
      <c r="F6170" s="77">
        <v>6.52</v>
      </c>
      <c r="G6170" s="77">
        <v>0</v>
      </c>
      <c r="H6170" s="77">
        <v>0</v>
      </c>
      <c r="J6170" s="77">
        <f t="shared" si="256"/>
        <v>6.52</v>
      </c>
      <c r="K6170" s="103">
        <v>8.7100000000000009</v>
      </c>
      <c r="L6170" s="104">
        <v>3.61</v>
      </c>
      <c r="M6170" s="105">
        <v>9.8000000000000007</v>
      </c>
      <c r="N6170" s="76">
        <f t="shared" si="254"/>
        <v>9.2100000000000541</v>
      </c>
    </row>
    <row r="6171" spans="1:14" x14ac:dyDescent="0.25">
      <c r="A6171" s="100">
        <v>5123</v>
      </c>
      <c r="B6171" s="107">
        <v>38726</v>
      </c>
      <c r="C6171" s="121">
        <v>437.26</v>
      </c>
      <c r="D6171" s="122">
        <v>703.94</v>
      </c>
      <c r="E6171" s="122">
        <v>97.49</v>
      </c>
      <c r="F6171" s="77">
        <v>6.4</v>
      </c>
      <c r="G6171" s="77">
        <v>0</v>
      </c>
      <c r="H6171" s="77">
        <v>0</v>
      </c>
      <c r="J6171" s="77">
        <f t="shared" si="256"/>
        <v>6.4</v>
      </c>
      <c r="K6171" s="103">
        <v>6.4</v>
      </c>
      <c r="L6171" s="104">
        <v>3.55</v>
      </c>
      <c r="M6171" s="105">
        <v>6.5</v>
      </c>
      <c r="N6171" s="76">
        <f t="shared" si="254"/>
        <v>6.4</v>
      </c>
    </row>
    <row r="6172" spans="1:14" x14ac:dyDescent="0.25">
      <c r="A6172" s="100">
        <v>5124</v>
      </c>
      <c r="B6172" s="107">
        <v>38727</v>
      </c>
      <c r="C6172" s="121">
        <v>437.26</v>
      </c>
      <c r="D6172" s="122">
        <v>703.94</v>
      </c>
      <c r="E6172" s="122">
        <v>97.49</v>
      </c>
      <c r="F6172" s="77">
        <v>6.43</v>
      </c>
      <c r="G6172" s="77">
        <v>0</v>
      </c>
      <c r="H6172" s="77">
        <v>0</v>
      </c>
      <c r="J6172" s="77">
        <f t="shared" si="256"/>
        <v>6.43</v>
      </c>
      <c r="K6172" s="103">
        <v>4.2399999999999451</v>
      </c>
      <c r="L6172" s="104">
        <v>3.5609999999999999</v>
      </c>
      <c r="M6172" s="105">
        <v>3.6</v>
      </c>
      <c r="N6172" s="76">
        <f t="shared" si="254"/>
        <v>4.2399999999999451</v>
      </c>
    </row>
    <row r="6173" spans="1:14" x14ac:dyDescent="0.25">
      <c r="A6173" s="100">
        <v>5125</v>
      </c>
      <c r="B6173" s="107">
        <v>38728</v>
      </c>
      <c r="C6173" s="121">
        <v>437.17</v>
      </c>
      <c r="D6173" s="122">
        <v>701.75</v>
      </c>
      <c r="E6173" s="122">
        <v>97.195290858725755</v>
      </c>
      <c r="F6173" s="77">
        <v>5.94</v>
      </c>
      <c r="G6173" s="77">
        <v>0</v>
      </c>
      <c r="H6173" s="77">
        <v>0</v>
      </c>
      <c r="J6173" s="77">
        <f t="shared" si="256"/>
        <v>5.94</v>
      </c>
      <c r="K6173" s="103">
        <v>14.89</v>
      </c>
      <c r="L6173" s="104">
        <v>3.36</v>
      </c>
      <c r="M6173" s="105">
        <v>64.2</v>
      </c>
      <c r="N6173" s="76">
        <f t="shared" si="254"/>
        <v>14.890000000000047</v>
      </c>
    </row>
    <row r="6174" spans="1:14" x14ac:dyDescent="0.25">
      <c r="A6174" s="100">
        <v>5126</v>
      </c>
      <c r="B6174" s="107">
        <v>38729</v>
      </c>
      <c r="C6174" s="121">
        <v>437.54</v>
      </c>
      <c r="D6174" s="122">
        <v>710.7</v>
      </c>
      <c r="E6174" s="122">
        <v>98.43490304709141</v>
      </c>
      <c r="F6174" s="77">
        <v>7.97</v>
      </c>
      <c r="G6174" s="77">
        <v>0</v>
      </c>
      <c r="H6174" s="77">
        <v>0</v>
      </c>
      <c r="J6174" s="77">
        <f t="shared" si="256"/>
        <v>7.97</v>
      </c>
      <c r="K6174" s="103">
        <v>24.33</v>
      </c>
      <c r="L6174" s="104">
        <v>4.2699999999999996</v>
      </c>
      <c r="M6174" s="105">
        <v>33</v>
      </c>
      <c r="N6174" s="76">
        <f t="shared" si="254"/>
        <v>21.519999999999953</v>
      </c>
    </row>
    <row r="6175" spans="1:14" x14ac:dyDescent="0.25">
      <c r="A6175" s="100">
        <v>5127</v>
      </c>
      <c r="B6175" s="107">
        <v>38730</v>
      </c>
      <c r="C6175" s="121">
        <v>438.01499999999999</v>
      </c>
      <c r="D6175" s="122">
        <v>724.25</v>
      </c>
      <c r="E6175" s="122">
        <v>100.31163434903047</v>
      </c>
      <c r="F6175" s="77">
        <v>10.119999999999999</v>
      </c>
      <c r="G6175" s="77">
        <v>0</v>
      </c>
      <c r="H6175" s="77">
        <v>0</v>
      </c>
      <c r="J6175" s="77">
        <f t="shared" si="256"/>
        <v>10.119999999999999</v>
      </c>
      <c r="K6175" s="103">
        <v>21.33</v>
      </c>
      <c r="L6175" s="104">
        <v>5.39</v>
      </c>
      <c r="M6175" s="105">
        <v>23.5</v>
      </c>
      <c r="N6175" s="76">
        <f t="shared" si="254"/>
        <v>9.1199999999999992</v>
      </c>
    </row>
    <row r="6176" spans="1:14" x14ac:dyDescent="0.25">
      <c r="A6176" s="100">
        <v>5128</v>
      </c>
      <c r="B6176" s="107">
        <v>38731</v>
      </c>
      <c r="C6176" s="121">
        <v>438.05</v>
      </c>
      <c r="D6176" s="122">
        <v>723.25</v>
      </c>
      <c r="E6176" s="122">
        <v>100.17313019390582</v>
      </c>
      <c r="F6176" s="77">
        <v>10.1</v>
      </c>
      <c r="G6176" s="77">
        <v>0</v>
      </c>
      <c r="H6176" s="77">
        <v>0</v>
      </c>
      <c r="J6176" s="77">
        <f t="shared" si="256"/>
        <v>10.1</v>
      </c>
      <c r="K6176" s="103">
        <v>12.12</v>
      </c>
      <c r="L6176" s="104">
        <v>5.38</v>
      </c>
      <c r="M6176" s="105">
        <v>0</v>
      </c>
      <c r="N6176" s="76">
        <f t="shared" si="254"/>
        <v>8.1</v>
      </c>
    </row>
    <row r="6177" spans="1:14" x14ac:dyDescent="0.25">
      <c r="A6177" s="100">
        <v>5129</v>
      </c>
      <c r="B6177" s="107">
        <v>38732</v>
      </c>
      <c r="C6177" s="121">
        <v>437.97500000000002</v>
      </c>
      <c r="D6177" s="122">
        <v>721.25</v>
      </c>
      <c r="E6177" s="122">
        <v>99.896121883656505</v>
      </c>
      <c r="F6177" s="77">
        <v>10.119999999999999</v>
      </c>
      <c r="G6177" s="77">
        <v>0</v>
      </c>
      <c r="H6177" s="77">
        <v>0</v>
      </c>
      <c r="J6177" s="77">
        <f t="shared" si="256"/>
        <v>10.119999999999999</v>
      </c>
      <c r="K6177" s="103">
        <v>9.1199999999999992</v>
      </c>
      <c r="L6177" s="104">
        <v>5.38</v>
      </c>
      <c r="M6177" s="105">
        <v>0</v>
      </c>
      <c r="N6177" s="76">
        <f t="shared" si="254"/>
        <v>9.1199999999999992</v>
      </c>
    </row>
    <row r="6178" spans="1:14" x14ac:dyDescent="0.25">
      <c r="A6178" s="100">
        <v>5130</v>
      </c>
      <c r="B6178" s="107">
        <v>38733</v>
      </c>
      <c r="C6178" s="121">
        <v>437.93</v>
      </c>
      <c r="D6178" s="122">
        <v>720.25</v>
      </c>
      <c r="E6178" s="122">
        <v>99.757617728531855</v>
      </c>
      <c r="F6178" s="77">
        <v>9</v>
      </c>
      <c r="G6178" s="77">
        <v>0</v>
      </c>
      <c r="H6178" s="77">
        <v>0</v>
      </c>
      <c r="J6178" s="77">
        <f t="shared" si="256"/>
        <v>9</v>
      </c>
      <c r="K6178" s="103">
        <v>8.01</v>
      </c>
      <c r="L6178" s="104">
        <v>4.8099999999999996</v>
      </c>
      <c r="M6178" s="105">
        <v>0</v>
      </c>
      <c r="N6178" s="76">
        <f t="shared" si="254"/>
        <v>8.0099999999999909</v>
      </c>
    </row>
    <row r="6179" spans="1:14" x14ac:dyDescent="0.25">
      <c r="A6179" s="100">
        <v>5131</v>
      </c>
      <c r="B6179" s="107">
        <v>38734</v>
      </c>
      <c r="C6179" s="121">
        <v>437.89</v>
      </c>
      <c r="D6179" s="122">
        <v>719.26</v>
      </c>
      <c r="E6179" s="122">
        <v>99.62049861495845</v>
      </c>
      <c r="F6179" s="77">
        <v>8.91</v>
      </c>
      <c r="G6179" s="77">
        <v>0</v>
      </c>
      <c r="H6179" s="77">
        <v>0</v>
      </c>
      <c r="J6179" s="77">
        <f t="shared" si="256"/>
        <v>8.91</v>
      </c>
      <c r="K6179" s="103">
        <v>6</v>
      </c>
      <c r="L6179" s="104">
        <v>4.7699999999999996</v>
      </c>
      <c r="M6179" s="105">
        <v>0</v>
      </c>
      <c r="N6179" s="76">
        <f t="shared" si="254"/>
        <v>6.000000000000032</v>
      </c>
    </row>
    <row r="6180" spans="1:14" x14ac:dyDescent="0.25">
      <c r="A6180" s="100">
        <v>5132</v>
      </c>
      <c r="B6180" s="107">
        <v>38735</v>
      </c>
      <c r="C6180" s="121">
        <v>437.77</v>
      </c>
      <c r="D6180" s="122">
        <v>716.35</v>
      </c>
      <c r="E6180" s="122">
        <v>99.217451523545705</v>
      </c>
      <c r="F6180" s="77">
        <v>7.79</v>
      </c>
      <c r="G6180" s="77">
        <v>0</v>
      </c>
      <c r="H6180" s="77">
        <v>0</v>
      </c>
      <c r="J6180" s="77">
        <f t="shared" si="256"/>
        <v>7.79</v>
      </c>
      <c r="K6180" s="103">
        <v>5.32</v>
      </c>
      <c r="L6180" s="104">
        <v>4.12</v>
      </c>
      <c r="M6180" s="105">
        <v>0</v>
      </c>
      <c r="N6180" s="76">
        <f t="shared" si="254"/>
        <v>5.3199999999999728</v>
      </c>
    </row>
    <row r="6181" spans="1:14" x14ac:dyDescent="0.25">
      <c r="A6181" s="100">
        <v>5133</v>
      </c>
      <c r="B6181" s="107">
        <v>38736</v>
      </c>
      <c r="C6181" s="121">
        <v>437.67</v>
      </c>
      <c r="D6181" s="122">
        <v>713.88</v>
      </c>
      <c r="E6181" s="122">
        <v>98.875346260387815</v>
      </c>
      <c r="F6181" s="77">
        <v>7.21</v>
      </c>
      <c r="G6181" s="77">
        <v>0</v>
      </c>
      <c r="H6181" s="77">
        <v>0</v>
      </c>
      <c r="J6181" s="77">
        <f t="shared" si="256"/>
        <v>7.21</v>
      </c>
      <c r="K6181" s="103">
        <v>3.78</v>
      </c>
      <c r="L6181" s="104">
        <v>3.83</v>
      </c>
      <c r="M6181" s="105">
        <v>0</v>
      </c>
      <c r="N6181" s="76">
        <f t="shared" si="254"/>
        <v>3.78000000000005</v>
      </c>
    </row>
    <row r="6182" spans="1:14" x14ac:dyDescent="0.25">
      <c r="A6182" s="100">
        <v>5134</v>
      </c>
      <c r="B6182" s="107">
        <v>38737</v>
      </c>
      <c r="C6182" s="121">
        <v>437.53</v>
      </c>
      <c r="D6182" s="122">
        <v>710.45</v>
      </c>
      <c r="E6182" s="122">
        <v>98.400277008310255</v>
      </c>
      <c r="F6182" s="77">
        <v>5.89</v>
      </c>
      <c r="G6182" s="77">
        <v>0</v>
      </c>
      <c r="H6182" s="77">
        <v>0</v>
      </c>
      <c r="J6182" s="77">
        <f t="shared" si="256"/>
        <v>5.89</v>
      </c>
      <c r="K6182" s="103">
        <v>3.2</v>
      </c>
      <c r="L6182" s="104">
        <v>3.07</v>
      </c>
      <c r="M6182" s="105">
        <v>0</v>
      </c>
      <c r="N6182" s="76">
        <f t="shared" si="254"/>
        <v>3.2199999999999269</v>
      </c>
    </row>
    <row r="6183" spans="1:14" x14ac:dyDescent="0.25">
      <c r="A6183" s="100">
        <v>5135</v>
      </c>
      <c r="B6183" s="107">
        <v>38738</v>
      </c>
      <c r="C6183" s="121">
        <v>437.42</v>
      </c>
      <c r="D6183" s="122">
        <v>707.78</v>
      </c>
      <c r="E6183" s="122">
        <v>98.03047091412742</v>
      </c>
      <c r="F6183" s="77">
        <v>5.86</v>
      </c>
      <c r="G6183" s="77">
        <v>0</v>
      </c>
      <c r="H6183" s="77">
        <v>0</v>
      </c>
      <c r="J6183" s="77">
        <f t="shared" si="256"/>
        <v>5.86</v>
      </c>
      <c r="K6183" s="103">
        <v>3.07</v>
      </c>
      <c r="L6183" s="104">
        <v>3.05</v>
      </c>
      <c r="M6183" s="105">
        <v>0</v>
      </c>
      <c r="N6183" s="76">
        <f t="shared" si="254"/>
        <v>3.0700000000000367</v>
      </c>
    </row>
    <row r="6184" spans="1:14" x14ac:dyDescent="0.25">
      <c r="A6184" s="100">
        <v>5136</v>
      </c>
      <c r="B6184" s="107">
        <v>38739</v>
      </c>
      <c r="C6184" s="121">
        <v>437.3</v>
      </c>
      <c r="D6184" s="122">
        <v>704.99</v>
      </c>
      <c r="E6184" s="122">
        <v>97.644044321329645</v>
      </c>
      <c r="F6184" s="77">
        <v>4.6900000000000004</v>
      </c>
      <c r="G6184" s="77">
        <v>0</v>
      </c>
      <c r="H6184" s="77">
        <v>0</v>
      </c>
      <c r="J6184" s="77">
        <f t="shared" si="256"/>
        <v>4.6900000000000004</v>
      </c>
      <c r="K6184" s="103">
        <v>2.92</v>
      </c>
      <c r="L6184" s="104">
        <v>2.42</v>
      </c>
      <c r="M6184" s="105">
        <v>0</v>
      </c>
      <c r="N6184" s="76">
        <f t="shared" si="254"/>
        <v>2.9200000000000186</v>
      </c>
    </row>
    <row r="6185" spans="1:14" x14ac:dyDescent="0.25">
      <c r="A6185" s="100">
        <v>5137</v>
      </c>
      <c r="B6185" s="107">
        <v>38740</v>
      </c>
      <c r="C6185" s="121">
        <v>437.23</v>
      </c>
      <c r="D6185" s="122">
        <v>703.22</v>
      </c>
      <c r="E6185" s="122">
        <v>97.39889196675901</v>
      </c>
      <c r="F6185" s="77">
        <v>5.66</v>
      </c>
      <c r="G6185" s="77">
        <v>0</v>
      </c>
      <c r="H6185" s="77">
        <v>0</v>
      </c>
      <c r="J6185" s="77">
        <f t="shared" si="256"/>
        <v>5.66</v>
      </c>
      <c r="K6185" s="103">
        <v>3.94</v>
      </c>
      <c r="L6185" s="104">
        <v>2.94</v>
      </c>
      <c r="M6185" s="105">
        <v>0</v>
      </c>
      <c r="N6185" s="76">
        <f t="shared" si="254"/>
        <v>3.9399999999999729</v>
      </c>
    </row>
    <row r="6186" spans="1:14" x14ac:dyDescent="0.25">
      <c r="A6186" s="100">
        <v>5138</v>
      </c>
      <c r="B6186" s="107">
        <v>38741</v>
      </c>
      <c r="C6186" s="121">
        <v>437.16</v>
      </c>
      <c r="D6186" s="122">
        <v>701.5</v>
      </c>
      <c r="E6186" s="122">
        <v>97.1606648199446</v>
      </c>
      <c r="F6186" s="77">
        <v>6.46</v>
      </c>
      <c r="G6186" s="77">
        <v>0</v>
      </c>
      <c r="H6186" s="77">
        <v>0</v>
      </c>
      <c r="J6186" s="77">
        <f t="shared" si="256"/>
        <v>6.46</v>
      </c>
      <c r="K6186" s="103">
        <v>2.3199999999999998</v>
      </c>
      <c r="L6186" s="104">
        <v>3.4</v>
      </c>
      <c r="M6186" s="105">
        <v>0</v>
      </c>
      <c r="N6186" s="76">
        <f t="shared" si="254"/>
        <v>2.3200000000000136</v>
      </c>
    </row>
    <row r="6187" spans="1:14" x14ac:dyDescent="0.25">
      <c r="A6187" s="100">
        <v>5139</v>
      </c>
      <c r="B6187" s="107">
        <v>38742</v>
      </c>
      <c r="C6187" s="121">
        <v>436.99</v>
      </c>
      <c r="D6187" s="122">
        <v>697.36</v>
      </c>
      <c r="E6187" s="122">
        <v>96.587257617728525</v>
      </c>
      <c r="F6187" s="77">
        <v>4.6399999999999997</v>
      </c>
      <c r="G6187" s="77">
        <v>0</v>
      </c>
      <c r="H6187" s="77">
        <v>8.6999999999999994E-2</v>
      </c>
      <c r="J6187" s="77">
        <f t="shared" si="256"/>
        <v>4.7269999999999994</v>
      </c>
      <c r="K6187" s="103">
        <v>1.04</v>
      </c>
      <c r="L6187" s="104">
        <v>2.4</v>
      </c>
      <c r="M6187" s="105">
        <v>0</v>
      </c>
      <c r="N6187" s="76">
        <f t="shared" si="254"/>
        <v>1.1269999999999767</v>
      </c>
    </row>
    <row r="6188" spans="1:14" x14ac:dyDescent="0.25">
      <c r="A6188" s="100">
        <v>5140</v>
      </c>
      <c r="B6188" s="107">
        <v>38743</v>
      </c>
      <c r="C6188" s="121">
        <v>436.84</v>
      </c>
      <c r="D6188" s="122">
        <v>693.76</v>
      </c>
      <c r="E6188" s="122">
        <v>96.088642659279785</v>
      </c>
      <c r="F6188" s="77">
        <v>4.97</v>
      </c>
      <c r="G6188" s="77">
        <v>0</v>
      </c>
      <c r="H6188" s="77">
        <v>0</v>
      </c>
      <c r="J6188" s="77">
        <f t="shared" si="256"/>
        <v>4.97</v>
      </c>
      <c r="K6188" s="103">
        <v>1.61</v>
      </c>
      <c r="L6188" s="104">
        <v>2.6</v>
      </c>
      <c r="M6188" s="105">
        <v>0</v>
      </c>
      <c r="N6188" s="76">
        <f t="shared" si="254"/>
        <v>1.6099999999999861</v>
      </c>
    </row>
    <row r="6189" spans="1:14" x14ac:dyDescent="0.25">
      <c r="A6189" s="100">
        <v>5141</v>
      </c>
      <c r="B6189" s="107">
        <v>38744</v>
      </c>
      <c r="C6189" s="121">
        <v>436.7</v>
      </c>
      <c r="D6189" s="122">
        <v>690.4</v>
      </c>
      <c r="E6189" s="122">
        <v>95.62326869806094</v>
      </c>
      <c r="F6189" s="77">
        <v>3.76</v>
      </c>
      <c r="G6189" s="77">
        <v>0</v>
      </c>
      <c r="H6189" s="77">
        <v>0</v>
      </c>
      <c r="J6189" s="77">
        <f t="shared" si="256"/>
        <v>3.76</v>
      </c>
      <c r="K6189" s="103">
        <v>4</v>
      </c>
      <c r="L6189" s="104">
        <v>1.54</v>
      </c>
      <c r="M6189" s="105">
        <v>13.2</v>
      </c>
      <c r="N6189" s="76">
        <f t="shared" si="254"/>
        <v>4.0000000000000089</v>
      </c>
    </row>
    <row r="6190" spans="1:14" x14ac:dyDescent="0.25">
      <c r="A6190" s="100">
        <v>5142</v>
      </c>
      <c r="B6190" s="107">
        <v>38745</v>
      </c>
      <c r="C6190" s="121">
        <v>436.71</v>
      </c>
      <c r="D6190" s="122">
        <v>690.64</v>
      </c>
      <c r="E6190" s="122">
        <v>95.656509695290865</v>
      </c>
      <c r="F6190" s="77">
        <v>5.19</v>
      </c>
      <c r="G6190" s="77">
        <v>0</v>
      </c>
      <c r="H6190" s="77">
        <v>0</v>
      </c>
      <c r="J6190" s="77">
        <f t="shared" si="256"/>
        <v>5.19</v>
      </c>
      <c r="K6190" s="103">
        <v>5.91</v>
      </c>
      <c r="L6190" s="104">
        <v>2.7</v>
      </c>
      <c r="M6190" s="105">
        <v>9.3000000000000007</v>
      </c>
      <c r="N6190" s="76">
        <f t="shared" si="254"/>
        <v>5.9100000000000277</v>
      </c>
    </row>
    <row r="6191" spans="1:14" x14ac:dyDescent="0.25">
      <c r="A6191" s="100">
        <v>5143</v>
      </c>
      <c r="B6191" s="107">
        <v>38746</v>
      </c>
      <c r="C6191" s="121">
        <v>436.74</v>
      </c>
      <c r="D6191" s="122">
        <v>691.36</v>
      </c>
      <c r="E6191" s="122">
        <v>95.75623268698061</v>
      </c>
      <c r="F6191" s="77">
        <v>6.15</v>
      </c>
      <c r="G6191" s="77">
        <v>0</v>
      </c>
      <c r="H6191" s="77">
        <v>0</v>
      </c>
      <c r="J6191" s="77">
        <f t="shared" si="256"/>
        <v>6.15</v>
      </c>
      <c r="K6191" s="103">
        <v>3.12</v>
      </c>
      <c r="L6191" s="104">
        <v>3.22</v>
      </c>
      <c r="M6191" s="105">
        <v>0</v>
      </c>
      <c r="N6191" s="76">
        <f t="shared" si="254"/>
        <v>3.1200000000000276</v>
      </c>
    </row>
    <row r="6192" spans="1:14" x14ac:dyDescent="0.25">
      <c r="A6192" s="100">
        <v>5144</v>
      </c>
      <c r="B6192" s="107">
        <v>38747</v>
      </c>
      <c r="C6192" s="121">
        <v>436.61</v>
      </c>
      <c r="D6192" s="122">
        <v>688.33</v>
      </c>
      <c r="E6192" s="122">
        <v>95.33656509695291</v>
      </c>
      <c r="F6192" s="77">
        <v>6.92</v>
      </c>
      <c r="G6192" s="77">
        <v>0</v>
      </c>
      <c r="H6192" s="77">
        <v>0</v>
      </c>
      <c r="J6192" s="77">
        <f t="shared" si="256"/>
        <v>6.92</v>
      </c>
      <c r="K6192" s="103">
        <v>6.47</v>
      </c>
      <c r="L6192" s="104">
        <v>3.65</v>
      </c>
      <c r="M6192" s="105">
        <v>0</v>
      </c>
      <c r="N6192" s="76">
        <f t="shared" si="254"/>
        <v>6.4699999999999545</v>
      </c>
    </row>
    <row r="6193" spans="1:14" x14ac:dyDescent="0.25">
      <c r="A6193" s="100">
        <v>5145</v>
      </c>
      <c r="B6193" s="107">
        <v>38748</v>
      </c>
      <c r="C6193" s="121">
        <v>436.59</v>
      </c>
      <c r="D6193" s="122">
        <v>687.88</v>
      </c>
      <c r="E6193" s="122">
        <v>95.27423822714681</v>
      </c>
      <c r="F6193" s="77">
        <v>6.09</v>
      </c>
      <c r="G6193" s="77">
        <v>0</v>
      </c>
      <c r="H6193" s="77">
        <v>0</v>
      </c>
      <c r="J6193" s="77">
        <f t="shared" si="256"/>
        <v>6.09</v>
      </c>
      <c r="K6193" s="103">
        <v>4.99</v>
      </c>
      <c r="L6193" s="104">
        <v>3.22</v>
      </c>
      <c r="M6193" s="105">
        <v>0</v>
      </c>
      <c r="N6193" s="76">
        <f t="shared" si="254"/>
        <v>4.9899999999999771</v>
      </c>
    </row>
    <row r="6194" spans="1:14" x14ac:dyDescent="0.25">
      <c r="A6194" s="100">
        <v>5146</v>
      </c>
      <c r="B6194" s="107">
        <v>38749</v>
      </c>
      <c r="C6194" s="121">
        <v>436.54</v>
      </c>
      <c r="D6194" s="122">
        <v>686.78</v>
      </c>
      <c r="E6194" s="122">
        <v>95.121883656509695</v>
      </c>
      <c r="F6194" s="77">
        <v>3.93</v>
      </c>
      <c r="G6194" s="77">
        <v>0</v>
      </c>
      <c r="H6194" s="77">
        <v>0</v>
      </c>
      <c r="J6194" s="77">
        <f t="shared" si="256"/>
        <v>3.93</v>
      </c>
      <c r="K6194" s="103">
        <v>2.79</v>
      </c>
      <c r="L6194" s="104">
        <v>2.1</v>
      </c>
      <c r="M6194" s="105">
        <v>0</v>
      </c>
      <c r="N6194" s="76">
        <f t="shared" si="254"/>
        <v>2.7900000000000138</v>
      </c>
    </row>
    <row r="6195" spans="1:14" x14ac:dyDescent="0.25">
      <c r="A6195" s="100">
        <v>5147</v>
      </c>
      <c r="B6195" s="107">
        <v>38750</v>
      </c>
      <c r="C6195" s="121">
        <v>436.49</v>
      </c>
      <c r="D6195" s="122">
        <v>685.64</v>
      </c>
      <c r="E6195" s="122">
        <v>94.963988919667585</v>
      </c>
      <c r="F6195" s="77">
        <v>3.64</v>
      </c>
      <c r="G6195" s="77">
        <v>0</v>
      </c>
      <c r="H6195" s="77">
        <v>0</v>
      </c>
      <c r="J6195" s="77">
        <f t="shared" si="256"/>
        <v>3.64</v>
      </c>
      <c r="K6195" s="103">
        <v>1.82</v>
      </c>
      <c r="L6195" s="104">
        <v>1.95</v>
      </c>
      <c r="M6195" s="105">
        <v>0</v>
      </c>
      <c r="N6195" s="76">
        <f t="shared" si="254"/>
        <v>1.8200000000000638</v>
      </c>
    </row>
    <row r="6196" spans="1:14" x14ac:dyDescent="0.25">
      <c r="A6196" s="100">
        <v>5148</v>
      </c>
      <c r="B6196" s="107">
        <v>38751</v>
      </c>
      <c r="C6196" s="121">
        <v>436.42</v>
      </c>
      <c r="D6196" s="122">
        <v>683.82</v>
      </c>
      <c r="E6196" s="122">
        <v>94.711911357340725</v>
      </c>
      <c r="F6196" s="77">
        <v>3.65</v>
      </c>
      <c r="G6196" s="77">
        <v>0</v>
      </c>
      <c r="H6196" s="77">
        <v>0</v>
      </c>
      <c r="J6196" s="77">
        <f t="shared" si="256"/>
        <v>3.65</v>
      </c>
      <c r="K6196" s="103">
        <v>3.13</v>
      </c>
      <c r="L6196" s="104">
        <v>1.87</v>
      </c>
      <c r="M6196" s="105">
        <v>22.2</v>
      </c>
      <c r="N6196" s="76">
        <f t="shared" si="254"/>
        <v>3.1299999999999044</v>
      </c>
    </row>
    <row r="6197" spans="1:14" x14ac:dyDescent="0.25">
      <c r="A6197" s="100">
        <v>5149</v>
      </c>
      <c r="B6197" s="107">
        <v>38752</v>
      </c>
      <c r="C6197" s="121">
        <v>436.4</v>
      </c>
      <c r="D6197" s="122">
        <v>683.3</v>
      </c>
      <c r="E6197" s="122">
        <v>94.639889196675895</v>
      </c>
      <c r="F6197" s="77">
        <v>0.99</v>
      </c>
      <c r="G6197" s="77">
        <v>0</v>
      </c>
      <c r="H6197" s="77">
        <v>0</v>
      </c>
      <c r="J6197" s="77">
        <f t="shared" si="256"/>
        <v>0.99</v>
      </c>
      <c r="K6197" s="103">
        <v>10.73</v>
      </c>
      <c r="L6197" s="104">
        <v>0.52</v>
      </c>
      <c r="M6197" s="105">
        <v>37.200000000000003</v>
      </c>
      <c r="N6197" s="76">
        <f t="shared" si="254"/>
        <v>10.730000000000009</v>
      </c>
    </row>
    <row r="6198" spans="1:14" x14ac:dyDescent="0.25">
      <c r="A6198" s="100">
        <v>5150</v>
      </c>
      <c r="B6198" s="107">
        <v>38753</v>
      </c>
      <c r="C6198" s="121">
        <v>436.81</v>
      </c>
      <c r="D6198" s="122">
        <v>693.04</v>
      </c>
      <c r="E6198" s="122">
        <v>95.988919667590025</v>
      </c>
      <c r="F6198" s="77">
        <v>2.93</v>
      </c>
      <c r="G6198" s="77">
        <v>0</v>
      </c>
      <c r="H6198" s="77">
        <v>0</v>
      </c>
      <c r="J6198" s="77">
        <f t="shared" si="256"/>
        <v>2.93</v>
      </c>
      <c r="K6198" s="103">
        <v>3.89</v>
      </c>
      <c r="L6198" s="104">
        <v>1.53</v>
      </c>
      <c r="M6198" s="105">
        <v>0</v>
      </c>
      <c r="N6198" s="76">
        <f t="shared" si="254"/>
        <v>3.8900000000000365</v>
      </c>
    </row>
    <row r="6199" spans="1:14" x14ac:dyDescent="0.25">
      <c r="A6199" s="100">
        <v>5151</v>
      </c>
      <c r="B6199" s="107">
        <v>38754</v>
      </c>
      <c r="C6199" s="121">
        <v>436.85</v>
      </c>
      <c r="D6199" s="122">
        <v>694</v>
      </c>
      <c r="E6199" s="122">
        <v>96.121883656509695</v>
      </c>
      <c r="F6199" s="77">
        <v>3.4</v>
      </c>
      <c r="G6199" s="77">
        <v>0</v>
      </c>
      <c r="H6199" s="77">
        <v>0</v>
      </c>
      <c r="J6199" s="77">
        <f t="shared" si="256"/>
        <v>3.4</v>
      </c>
      <c r="K6199" s="103">
        <v>1.96</v>
      </c>
      <c r="L6199" s="104">
        <v>1.76</v>
      </c>
      <c r="M6199" s="105">
        <v>0</v>
      </c>
      <c r="N6199" s="76">
        <f t="shared" si="254"/>
        <v>1.9599999999999453</v>
      </c>
    </row>
    <row r="6200" spans="1:14" x14ac:dyDescent="0.25">
      <c r="A6200" s="100">
        <v>5152</v>
      </c>
      <c r="B6200" s="107">
        <v>38755</v>
      </c>
      <c r="C6200" s="121">
        <v>436.79</v>
      </c>
      <c r="D6200" s="122">
        <v>692.56</v>
      </c>
      <c r="E6200" s="122">
        <v>95.92243767313019</v>
      </c>
      <c r="F6200" s="77">
        <v>3.92</v>
      </c>
      <c r="G6200" s="77">
        <v>0</v>
      </c>
      <c r="H6200" s="77">
        <v>0</v>
      </c>
      <c r="J6200" s="77">
        <f t="shared" si="256"/>
        <v>3.92</v>
      </c>
      <c r="K6200" s="103">
        <v>3.2</v>
      </c>
      <c r="L6200" s="104">
        <v>2.04</v>
      </c>
      <c r="M6200" s="105">
        <v>0</v>
      </c>
      <c r="N6200" s="76">
        <f t="shared" si="254"/>
        <v>3.2000000000000863</v>
      </c>
    </row>
    <row r="6201" spans="1:14" x14ac:dyDescent="0.25">
      <c r="A6201" s="100">
        <v>5153</v>
      </c>
      <c r="B6201" s="107">
        <v>38756</v>
      </c>
      <c r="C6201" s="121">
        <v>436.76</v>
      </c>
      <c r="D6201" s="122">
        <v>691.84</v>
      </c>
      <c r="E6201" s="122">
        <v>95.822714681440445</v>
      </c>
      <c r="F6201" s="77">
        <v>3.31</v>
      </c>
      <c r="G6201" s="77">
        <v>0</v>
      </c>
      <c r="H6201" s="77">
        <v>0</v>
      </c>
      <c r="J6201" s="77">
        <f t="shared" si="256"/>
        <v>3.31</v>
      </c>
      <c r="K6201" s="103">
        <v>7.15</v>
      </c>
      <c r="L6201" s="104">
        <v>1.72</v>
      </c>
      <c r="M6201" s="105">
        <v>69</v>
      </c>
      <c r="N6201" s="76">
        <f t="shared" si="254"/>
        <v>7.1499999999999186</v>
      </c>
    </row>
    <row r="6202" spans="1:14" x14ac:dyDescent="0.25">
      <c r="A6202" s="100">
        <v>5154</v>
      </c>
      <c r="B6202" s="107">
        <v>38757</v>
      </c>
      <c r="C6202" s="121">
        <v>436.92</v>
      </c>
      <c r="D6202" s="122">
        <v>695.68</v>
      </c>
      <c r="E6202" s="122">
        <v>96.35457063711911</v>
      </c>
      <c r="F6202" s="77">
        <v>2.83</v>
      </c>
      <c r="G6202" s="77">
        <v>0</v>
      </c>
      <c r="H6202" s="77">
        <v>0</v>
      </c>
      <c r="J6202" s="77">
        <f t="shared" si="256"/>
        <v>2.83</v>
      </c>
      <c r="K6202" s="103">
        <v>5.95</v>
      </c>
      <c r="L6202" s="104">
        <v>1.47</v>
      </c>
      <c r="M6202" s="105">
        <v>0</v>
      </c>
      <c r="N6202" s="76">
        <f t="shared" si="254"/>
        <v>5.9500000000000046</v>
      </c>
    </row>
    <row r="6203" spans="1:14" x14ac:dyDescent="0.25">
      <c r="A6203" s="100">
        <v>5155</v>
      </c>
      <c r="B6203" s="107">
        <v>38758</v>
      </c>
      <c r="C6203" s="121">
        <v>437.05</v>
      </c>
      <c r="D6203" s="122">
        <v>698.8</v>
      </c>
      <c r="E6203" s="122">
        <v>96.78670360110803</v>
      </c>
      <c r="F6203" s="77">
        <v>3.36</v>
      </c>
      <c r="G6203" s="77">
        <v>0</v>
      </c>
      <c r="H6203" s="77">
        <v>0</v>
      </c>
      <c r="J6203" s="77">
        <f t="shared" si="256"/>
        <v>3.36</v>
      </c>
      <c r="K6203" s="103">
        <v>2.64</v>
      </c>
      <c r="L6203" s="104">
        <v>1.74</v>
      </c>
      <c r="M6203" s="105">
        <v>0</v>
      </c>
      <c r="N6203" s="76">
        <f t="shared" si="254"/>
        <v>2.6400000000000863</v>
      </c>
    </row>
    <row r="6204" spans="1:14" x14ac:dyDescent="0.25">
      <c r="A6204" s="100">
        <v>5156</v>
      </c>
      <c r="B6204" s="107">
        <v>38759</v>
      </c>
      <c r="C6204" s="121">
        <v>437.02</v>
      </c>
      <c r="D6204" s="122">
        <v>698.08</v>
      </c>
      <c r="E6204" s="122">
        <v>96.686980609418285</v>
      </c>
      <c r="F6204" s="77">
        <v>3.73</v>
      </c>
      <c r="G6204" s="77">
        <v>0</v>
      </c>
      <c r="H6204" s="77">
        <v>0</v>
      </c>
      <c r="J6204" s="77">
        <f t="shared" si="256"/>
        <v>3.73</v>
      </c>
      <c r="K6204" s="103">
        <v>2.5299999999999998</v>
      </c>
      <c r="L6204" s="104">
        <v>1.99</v>
      </c>
      <c r="M6204" s="105">
        <v>0</v>
      </c>
      <c r="N6204" s="76">
        <f t="shared" si="254"/>
        <v>2.5299999999999545</v>
      </c>
    </row>
    <row r="6205" spans="1:14" x14ac:dyDescent="0.25">
      <c r="A6205" s="100">
        <v>5157</v>
      </c>
      <c r="B6205" s="107">
        <v>38760</v>
      </c>
      <c r="C6205" s="121">
        <v>436.97</v>
      </c>
      <c r="D6205" s="122">
        <v>696.88</v>
      </c>
      <c r="E6205" s="122">
        <v>96.520775623268705</v>
      </c>
      <c r="F6205" s="77">
        <v>2.5499999999999998</v>
      </c>
      <c r="G6205" s="77">
        <v>0</v>
      </c>
      <c r="H6205" s="77">
        <v>0</v>
      </c>
      <c r="J6205" s="77">
        <f t="shared" si="256"/>
        <v>2.5499999999999998</v>
      </c>
      <c r="K6205" s="103">
        <v>2.0699999999999998</v>
      </c>
      <c r="L6205" s="104">
        <v>1.34</v>
      </c>
      <c r="M6205" s="105">
        <v>0</v>
      </c>
      <c r="N6205" s="76">
        <f t="shared" si="254"/>
        <v>2.0699999999999816</v>
      </c>
    </row>
    <row r="6206" spans="1:14" x14ac:dyDescent="0.25">
      <c r="A6206" s="100">
        <v>5158</v>
      </c>
      <c r="B6206" s="107">
        <v>38761</v>
      </c>
      <c r="C6206" s="121">
        <v>436.95</v>
      </c>
      <c r="D6206" s="122">
        <v>696.4</v>
      </c>
      <c r="E6206" s="122">
        <v>96.45429362880887</v>
      </c>
      <c r="F6206" s="77">
        <v>2.21</v>
      </c>
      <c r="G6206" s="77">
        <v>0</v>
      </c>
      <c r="H6206" s="77">
        <v>0</v>
      </c>
      <c r="J6206" s="77">
        <f t="shared" si="256"/>
        <v>2.21</v>
      </c>
      <c r="K6206" s="103">
        <v>1.25</v>
      </c>
      <c r="L6206" s="104">
        <v>1.19</v>
      </c>
      <c r="M6206" s="105">
        <v>0</v>
      </c>
      <c r="N6206" s="76">
        <f t="shared" si="254"/>
        <v>1.2500000000000773</v>
      </c>
    </row>
    <row r="6207" spans="1:14" x14ac:dyDescent="0.25">
      <c r="A6207" s="100">
        <v>5159</v>
      </c>
      <c r="B6207" s="107">
        <v>38762</v>
      </c>
      <c r="C6207" s="121">
        <v>436.91</v>
      </c>
      <c r="D6207" s="122">
        <v>695.44</v>
      </c>
      <c r="E6207" s="122">
        <v>96.3213296398892</v>
      </c>
      <c r="F6207" s="77">
        <v>2.52</v>
      </c>
      <c r="G6207" s="77">
        <v>0</v>
      </c>
      <c r="H6207" s="77">
        <v>0</v>
      </c>
      <c r="J6207" s="77">
        <f t="shared" si="256"/>
        <v>2.52</v>
      </c>
      <c r="K6207" s="103">
        <v>0.84</v>
      </c>
      <c r="L6207" s="104">
        <v>1.18</v>
      </c>
      <c r="M6207" s="105">
        <v>0</v>
      </c>
      <c r="N6207" s="76">
        <f t="shared" si="254"/>
        <v>0.83999999999993635</v>
      </c>
    </row>
    <row r="6208" spans="1:14" x14ac:dyDescent="0.25">
      <c r="A6208" s="100">
        <v>5160</v>
      </c>
      <c r="B6208" s="107">
        <v>38763</v>
      </c>
      <c r="C6208" s="121">
        <v>436.84</v>
      </c>
      <c r="D6208" s="122">
        <v>693.76</v>
      </c>
      <c r="E6208" s="122">
        <v>96.088642659279785</v>
      </c>
      <c r="F6208" s="77">
        <v>4.28</v>
      </c>
      <c r="G6208" s="77">
        <v>0</v>
      </c>
      <c r="H6208" s="77">
        <v>0</v>
      </c>
      <c r="J6208" s="77">
        <f t="shared" si="256"/>
        <v>4.28</v>
      </c>
      <c r="K6208" s="103">
        <v>1.1599999999999999</v>
      </c>
      <c r="L6208" s="104">
        <v>2.2200000000000002</v>
      </c>
      <c r="M6208" s="105">
        <v>0</v>
      </c>
      <c r="N6208" s="76">
        <f t="shared" si="254"/>
        <v>1.1599999999999957</v>
      </c>
    </row>
    <row r="6209" spans="1:14" x14ac:dyDescent="0.25">
      <c r="A6209" s="100">
        <v>5161</v>
      </c>
      <c r="B6209" s="107">
        <v>38764</v>
      </c>
      <c r="C6209" s="121">
        <v>436.71</v>
      </c>
      <c r="D6209" s="122">
        <v>690.64</v>
      </c>
      <c r="E6209" s="122">
        <v>95.656509695290865</v>
      </c>
      <c r="F6209" s="77">
        <v>3.34</v>
      </c>
      <c r="G6209" s="77">
        <v>0</v>
      </c>
      <c r="H6209" s="77">
        <v>0</v>
      </c>
      <c r="J6209" s="77">
        <f t="shared" si="256"/>
        <v>3.34</v>
      </c>
      <c r="K6209" s="103">
        <v>0.8</v>
      </c>
      <c r="L6209" s="104">
        <v>1.77</v>
      </c>
      <c r="M6209" s="105">
        <v>0</v>
      </c>
      <c r="N6209" s="76">
        <f t="shared" si="254"/>
        <v>0.80000000000003624</v>
      </c>
    </row>
    <row r="6210" spans="1:14" x14ac:dyDescent="0.25">
      <c r="A6210" s="100">
        <v>5162</v>
      </c>
      <c r="B6210" s="107">
        <v>38765</v>
      </c>
      <c r="C6210" s="121">
        <v>436.6</v>
      </c>
      <c r="D6210" s="122">
        <v>688.1</v>
      </c>
      <c r="E6210" s="122">
        <v>95.304709141274245</v>
      </c>
      <c r="F6210" s="77">
        <v>3.19</v>
      </c>
      <c r="G6210" s="77">
        <v>0</v>
      </c>
      <c r="H6210" s="77">
        <v>0</v>
      </c>
      <c r="J6210" s="77">
        <f t="shared" si="256"/>
        <v>3.19</v>
      </c>
      <c r="K6210" s="103">
        <v>2.41</v>
      </c>
      <c r="L6210" s="104">
        <v>1.72</v>
      </c>
      <c r="M6210" s="105">
        <v>0</v>
      </c>
      <c r="N6210" s="76">
        <f t="shared" si="254"/>
        <v>2.3100000000000045</v>
      </c>
    </row>
    <row r="6211" spans="1:14" x14ac:dyDescent="0.25">
      <c r="A6211" s="100">
        <v>5163</v>
      </c>
      <c r="B6211" s="107">
        <v>38766</v>
      </c>
      <c r="C6211" s="121">
        <v>436.56</v>
      </c>
      <c r="D6211" s="122">
        <v>687.22</v>
      </c>
      <c r="E6211" s="122">
        <v>95.18282548476455</v>
      </c>
      <c r="F6211" s="77">
        <v>3.52</v>
      </c>
      <c r="G6211" s="77">
        <v>0</v>
      </c>
      <c r="H6211" s="77">
        <v>0</v>
      </c>
      <c r="J6211" s="77">
        <f t="shared" si="256"/>
        <v>3.52</v>
      </c>
      <c r="K6211" s="103">
        <v>2.42</v>
      </c>
      <c r="L6211" s="104">
        <v>1.82</v>
      </c>
      <c r="M6211" s="105">
        <v>0</v>
      </c>
      <c r="N6211" s="76">
        <f t="shared" si="254"/>
        <v>2.4199999999999773</v>
      </c>
    </row>
    <row r="6212" spans="1:14" x14ac:dyDescent="0.25">
      <c r="A6212" s="100">
        <v>5164</v>
      </c>
      <c r="B6212" s="107">
        <v>38767</v>
      </c>
      <c r="C6212" s="121">
        <v>436.51</v>
      </c>
      <c r="D6212" s="122">
        <v>686.12</v>
      </c>
      <c r="E6212" s="122">
        <v>95.03047091412742</v>
      </c>
      <c r="F6212" s="77">
        <v>4.32</v>
      </c>
      <c r="G6212" s="77">
        <v>0</v>
      </c>
      <c r="H6212" s="77">
        <v>0</v>
      </c>
      <c r="J6212" s="77">
        <f t="shared" si="256"/>
        <v>4.32</v>
      </c>
      <c r="K6212" s="103">
        <v>0.54</v>
      </c>
      <c r="L6212" s="104">
        <v>2.21</v>
      </c>
      <c r="M6212" s="105">
        <v>0</v>
      </c>
      <c r="N6212" s="76">
        <f t="shared" si="254"/>
        <v>0.54000000000002757</v>
      </c>
    </row>
    <row r="6213" spans="1:14" x14ac:dyDescent="0.25">
      <c r="A6213" s="100">
        <v>5165</v>
      </c>
      <c r="B6213" s="107">
        <v>38768</v>
      </c>
      <c r="C6213" s="121">
        <v>436.36</v>
      </c>
      <c r="D6213" s="122">
        <v>682.34</v>
      </c>
      <c r="E6213" s="122">
        <v>94.50692520775624</v>
      </c>
      <c r="F6213" s="77">
        <v>1.68</v>
      </c>
      <c r="G6213" s="77">
        <v>0</v>
      </c>
      <c r="H6213" s="77">
        <v>0</v>
      </c>
      <c r="J6213" s="77">
        <f t="shared" si="256"/>
        <v>1.68</v>
      </c>
      <c r="K6213" s="103">
        <v>0.48</v>
      </c>
      <c r="L6213" s="104">
        <v>0.89</v>
      </c>
      <c r="M6213" s="105">
        <v>0</v>
      </c>
      <c r="N6213" s="76">
        <f t="shared" si="254"/>
        <v>0.47999999999995446</v>
      </c>
    </row>
    <row r="6214" spans="1:14" x14ac:dyDescent="0.25">
      <c r="A6214" s="100">
        <v>5166</v>
      </c>
      <c r="B6214" s="107">
        <v>38769</v>
      </c>
      <c r="C6214" s="121">
        <v>436.31</v>
      </c>
      <c r="D6214" s="122">
        <v>681.14</v>
      </c>
      <c r="E6214" s="122">
        <v>94.340720221606645</v>
      </c>
      <c r="F6214" s="77">
        <v>1.35</v>
      </c>
      <c r="G6214" s="77">
        <v>0</v>
      </c>
      <c r="H6214" s="77">
        <v>0</v>
      </c>
      <c r="J6214" s="77">
        <f t="shared" si="256"/>
        <v>1.35</v>
      </c>
      <c r="K6214" s="103">
        <v>0.42</v>
      </c>
      <c r="L6214" s="104">
        <v>0.91</v>
      </c>
      <c r="M6214" s="105">
        <v>0</v>
      </c>
      <c r="N6214" s="76">
        <f t="shared" si="254"/>
        <v>0.42000000000005011</v>
      </c>
    </row>
    <row r="6215" spans="1:14" x14ac:dyDescent="0.25">
      <c r="A6215" s="100">
        <v>5167</v>
      </c>
      <c r="B6215" s="107">
        <v>38770</v>
      </c>
      <c r="C6215" s="121">
        <v>436.27</v>
      </c>
      <c r="D6215" s="122">
        <v>680.21</v>
      </c>
      <c r="E6215" s="122">
        <v>94.211911357340725</v>
      </c>
      <c r="F6215" s="77">
        <v>2.27</v>
      </c>
      <c r="G6215" s="77">
        <v>0</v>
      </c>
      <c r="H6215" s="77">
        <v>0</v>
      </c>
      <c r="J6215" s="77">
        <f t="shared" si="256"/>
        <v>2.27</v>
      </c>
      <c r="K6215" s="103">
        <v>0.89</v>
      </c>
      <c r="L6215" s="104">
        <v>1.24</v>
      </c>
      <c r="M6215" s="105">
        <v>0</v>
      </c>
      <c r="N6215" s="76">
        <f t="shared" si="254"/>
        <v>0.89000000000000457</v>
      </c>
    </row>
    <row r="6216" spans="1:14" x14ac:dyDescent="0.25">
      <c r="A6216" s="100">
        <v>5168</v>
      </c>
      <c r="B6216" s="107">
        <v>38771</v>
      </c>
      <c r="C6216" s="121">
        <v>436.21</v>
      </c>
      <c r="D6216" s="122">
        <v>678.83</v>
      </c>
      <c r="E6216" s="122">
        <v>94.020775623268705</v>
      </c>
      <c r="F6216" s="77">
        <v>2.86</v>
      </c>
      <c r="G6216" s="77">
        <v>0</v>
      </c>
      <c r="H6216" s="77">
        <v>0</v>
      </c>
      <c r="J6216" s="77">
        <f t="shared" si="256"/>
        <v>2.86</v>
      </c>
      <c r="K6216" s="103">
        <v>0.47</v>
      </c>
      <c r="L6216" s="104">
        <v>1.54</v>
      </c>
      <c r="M6216" s="105">
        <v>0</v>
      </c>
      <c r="N6216" s="76">
        <f t="shared" ref="N6216:N6279" si="257">+D6217-D6216+J6216</f>
        <v>0.47000000000001352</v>
      </c>
    </row>
    <row r="6217" spans="1:14" x14ac:dyDescent="0.25">
      <c r="A6217" s="100">
        <v>5169</v>
      </c>
      <c r="B6217" s="107">
        <v>38772</v>
      </c>
      <c r="C6217" s="121">
        <v>436.11</v>
      </c>
      <c r="D6217" s="122">
        <v>676.44</v>
      </c>
      <c r="E6217" s="122">
        <v>93.689750692520775</v>
      </c>
      <c r="F6217" s="77">
        <v>1.98</v>
      </c>
      <c r="G6217" s="77">
        <v>0</v>
      </c>
      <c r="H6217" s="77">
        <v>0</v>
      </c>
      <c r="J6217" s="77">
        <f t="shared" si="256"/>
        <v>1.98</v>
      </c>
      <c r="K6217" s="103">
        <v>0.82</v>
      </c>
      <c r="L6217" s="104">
        <v>1.05</v>
      </c>
      <c r="M6217" s="105">
        <v>0</v>
      </c>
      <c r="N6217" s="76">
        <f t="shared" si="257"/>
        <v>0.81999999999991813</v>
      </c>
    </row>
    <row r="6218" spans="1:14" x14ac:dyDescent="0.25">
      <c r="A6218" s="100">
        <v>5170</v>
      </c>
      <c r="B6218" s="107">
        <v>38773</v>
      </c>
      <c r="C6218" s="121">
        <v>436.06</v>
      </c>
      <c r="D6218" s="122">
        <v>675.28</v>
      </c>
      <c r="E6218" s="122">
        <v>93.529085872576175</v>
      </c>
      <c r="F6218" s="77">
        <v>1.2</v>
      </c>
      <c r="G6218" s="77">
        <v>0</v>
      </c>
      <c r="H6218" s="77">
        <v>0</v>
      </c>
      <c r="J6218" s="77">
        <f t="shared" si="256"/>
        <v>1.2</v>
      </c>
      <c r="K6218" s="103">
        <v>0.74</v>
      </c>
      <c r="L6218" s="104">
        <v>0.63</v>
      </c>
      <c r="M6218" s="105">
        <v>0</v>
      </c>
      <c r="N6218" s="76">
        <f t="shared" si="257"/>
        <v>0.74000000000007726</v>
      </c>
    </row>
    <row r="6219" spans="1:14" x14ac:dyDescent="0.25">
      <c r="A6219" s="100">
        <v>5171</v>
      </c>
      <c r="B6219" s="107">
        <v>38774</v>
      </c>
      <c r="C6219" s="121">
        <v>436.04</v>
      </c>
      <c r="D6219" s="122">
        <v>674.82</v>
      </c>
      <c r="E6219" s="122">
        <v>93.46537396121883</v>
      </c>
      <c r="F6219" s="77">
        <v>0.95</v>
      </c>
      <c r="G6219" s="77">
        <v>0</v>
      </c>
      <c r="H6219" s="77">
        <v>0</v>
      </c>
      <c r="J6219" s="77">
        <f t="shared" si="256"/>
        <v>0.95</v>
      </c>
      <c r="K6219" s="103">
        <v>1.18</v>
      </c>
      <c r="L6219" s="104">
        <v>0.5</v>
      </c>
      <c r="M6219" s="105">
        <v>0</v>
      </c>
      <c r="N6219" s="76">
        <f t="shared" si="257"/>
        <v>1.1799999999999045</v>
      </c>
    </row>
    <row r="6220" spans="1:14" x14ac:dyDescent="0.25">
      <c r="A6220" s="100">
        <v>5172</v>
      </c>
      <c r="B6220" s="107">
        <v>38775</v>
      </c>
      <c r="C6220" s="121">
        <v>436.05</v>
      </c>
      <c r="D6220" s="122">
        <v>675.05</v>
      </c>
      <c r="E6220" s="122">
        <v>93.49722991689751</v>
      </c>
      <c r="F6220" s="77">
        <v>2.0499999999999998</v>
      </c>
      <c r="G6220" s="77">
        <v>0</v>
      </c>
      <c r="H6220" s="77">
        <v>0</v>
      </c>
      <c r="J6220" s="77">
        <f t="shared" si="256"/>
        <v>2.0499999999999998</v>
      </c>
      <c r="K6220" s="103">
        <v>0.42</v>
      </c>
      <c r="L6220" s="104">
        <v>1.08</v>
      </c>
      <c r="M6220" s="105">
        <v>0</v>
      </c>
      <c r="N6220" s="76">
        <f t="shared" si="257"/>
        <v>0.42000000000000437</v>
      </c>
    </row>
    <row r="6221" spans="1:14" x14ac:dyDescent="0.25">
      <c r="A6221" s="100">
        <v>5173</v>
      </c>
      <c r="B6221" s="107">
        <v>38776</v>
      </c>
      <c r="C6221" s="121">
        <v>435.98</v>
      </c>
      <c r="D6221" s="122">
        <v>673.42</v>
      </c>
      <c r="E6221" s="122">
        <v>93.27146814404432</v>
      </c>
      <c r="F6221" s="77">
        <v>3.82</v>
      </c>
      <c r="G6221" s="77">
        <v>0</v>
      </c>
      <c r="H6221" s="77">
        <v>0</v>
      </c>
      <c r="J6221" s="77">
        <f t="shared" si="256"/>
        <v>3.82</v>
      </c>
      <c r="K6221" s="103">
        <v>0.98</v>
      </c>
      <c r="L6221" s="104">
        <v>1.67</v>
      </c>
      <c r="M6221" s="105">
        <v>0</v>
      </c>
      <c r="N6221" s="76">
        <f t="shared" si="257"/>
        <v>0.98000000000008169</v>
      </c>
    </row>
    <row r="6222" spans="1:14" x14ac:dyDescent="0.25">
      <c r="A6222" s="100">
        <v>5174</v>
      </c>
      <c r="B6222" s="107">
        <v>38777</v>
      </c>
      <c r="C6222" s="121">
        <v>435.86</v>
      </c>
      <c r="D6222" s="122">
        <v>670.58</v>
      </c>
      <c r="E6222" s="122">
        <v>92.878116343490305</v>
      </c>
      <c r="F6222" s="77">
        <v>3.56</v>
      </c>
      <c r="G6222" s="77">
        <v>0</v>
      </c>
      <c r="H6222" s="77">
        <v>0</v>
      </c>
      <c r="J6222" s="77">
        <f t="shared" si="256"/>
        <v>3.56</v>
      </c>
      <c r="K6222" s="103">
        <v>0.56999999999999995</v>
      </c>
      <c r="L6222" s="104">
        <v>1.89</v>
      </c>
      <c r="M6222" s="105">
        <v>0</v>
      </c>
      <c r="N6222" s="76">
        <f t="shared" si="257"/>
        <v>0.56999999999999096</v>
      </c>
    </row>
    <row r="6223" spans="1:14" x14ac:dyDescent="0.25">
      <c r="A6223" s="100">
        <v>5175</v>
      </c>
      <c r="B6223" s="107">
        <v>38778</v>
      </c>
      <c r="C6223" s="121">
        <v>435.73</v>
      </c>
      <c r="D6223" s="122">
        <v>667.59</v>
      </c>
      <c r="E6223" s="122">
        <v>92.463988919667585</v>
      </c>
      <c r="F6223" s="77">
        <v>3.16</v>
      </c>
      <c r="G6223" s="77">
        <v>0</v>
      </c>
      <c r="H6223" s="77">
        <v>0</v>
      </c>
      <c r="J6223" s="77">
        <f t="shared" si="256"/>
        <v>3.16</v>
      </c>
      <c r="K6223" s="103">
        <v>1.27</v>
      </c>
      <c r="L6223" s="104">
        <v>1.67</v>
      </c>
      <c r="M6223" s="105">
        <v>0</v>
      </c>
      <c r="N6223" s="76">
        <f t="shared" si="257"/>
        <v>1.2700000000000138</v>
      </c>
    </row>
    <row r="6224" spans="1:14" x14ac:dyDescent="0.25">
      <c r="A6224" s="100">
        <v>5176</v>
      </c>
      <c r="B6224" s="107">
        <v>38779</v>
      </c>
      <c r="C6224" s="121">
        <v>435.65</v>
      </c>
      <c r="D6224" s="122">
        <v>665.7</v>
      </c>
      <c r="E6224" s="122">
        <v>92.202216066481995</v>
      </c>
      <c r="F6224" s="77">
        <v>3.88</v>
      </c>
      <c r="G6224" s="77">
        <v>0</v>
      </c>
      <c r="H6224" s="77">
        <v>0</v>
      </c>
      <c r="J6224" s="77">
        <f t="shared" si="256"/>
        <v>3.88</v>
      </c>
      <c r="K6224" s="103">
        <v>4.3600000000000003</v>
      </c>
      <c r="L6224" s="104">
        <v>2.0499999999999998</v>
      </c>
      <c r="M6224" s="105">
        <v>25.05</v>
      </c>
      <c r="N6224" s="76">
        <f t="shared" si="257"/>
        <v>4.9799999999999089</v>
      </c>
    </row>
    <row r="6225" spans="1:14" x14ac:dyDescent="0.25">
      <c r="A6225" s="100">
        <v>5177</v>
      </c>
      <c r="B6225" s="107">
        <v>38780</v>
      </c>
      <c r="C6225" s="121">
        <v>435.67</v>
      </c>
      <c r="D6225" s="122">
        <v>666.8</v>
      </c>
      <c r="E6225" s="122">
        <v>92.35457063711911</v>
      </c>
      <c r="F6225" s="77">
        <v>3.05</v>
      </c>
      <c r="G6225" s="77">
        <v>0</v>
      </c>
      <c r="H6225" s="77">
        <v>0</v>
      </c>
      <c r="J6225" s="77">
        <f t="shared" si="256"/>
        <v>3.05</v>
      </c>
      <c r="K6225" s="103">
        <v>4.92</v>
      </c>
      <c r="L6225" s="104">
        <v>2</v>
      </c>
      <c r="M6225" s="105">
        <v>10.02</v>
      </c>
      <c r="N6225" s="76">
        <f t="shared" si="257"/>
        <v>4.3</v>
      </c>
    </row>
    <row r="6226" spans="1:14" x14ac:dyDescent="0.25">
      <c r="A6226" s="100">
        <v>5178</v>
      </c>
      <c r="B6226" s="107">
        <v>38781</v>
      </c>
      <c r="C6226" s="121">
        <v>435.75</v>
      </c>
      <c r="D6226" s="122">
        <v>668.05</v>
      </c>
      <c r="E6226" s="122">
        <v>92.52770083102493</v>
      </c>
      <c r="F6226" s="77">
        <v>3.29</v>
      </c>
      <c r="G6226" s="77">
        <v>0</v>
      </c>
      <c r="H6226" s="77">
        <v>0</v>
      </c>
      <c r="J6226" s="77">
        <f t="shared" si="256"/>
        <v>3.29</v>
      </c>
      <c r="K6226" s="103">
        <v>3.98</v>
      </c>
      <c r="L6226" s="104">
        <v>1.76</v>
      </c>
      <c r="M6226" s="105">
        <v>0</v>
      </c>
      <c r="N6226" s="76">
        <f t="shared" si="257"/>
        <v>3.8800000000000319</v>
      </c>
    </row>
    <row r="6227" spans="1:14" x14ac:dyDescent="0.25">
      <c r="A6227" s="100">
        <v>5179</v>
      </c>
      <c r="B6227" s="107">
        <v>38782</v>
      </c>
      <c r="C6227" s="121">
        <v>435.78</v>
      </c>
      <c r="D6227" s="122">
        <v>668.64</v>
      </c>
      <c r="E6227" s="122">
        <v>92.609418282548475</v>
      </c>
      <c r="F6227" s="77">
        <v>4.83</v>
      </c>
      <c r="G6227" s="77">
        <v>0</v>
      </c>
      <c r="H6227" s="77">
        <v>0</v>
      </c>
      <c r="J6227" s="77">
        <f t="shared" ref="J6227:J6290" si="258">SUM(F6227:H6227)</f>
        <v>4.83</v>
      </c>
      <c r="K6227" s="103">
        <v>4.1399999999999997</v>
      </c>
      <c r="L6227" s="104">
        <v>2.5099999999999998</v>
      </c>
      <c r="M6227" s="105">
        <v>3</v>
      </c>
      <c r="N6227" s="76">
        <f t="shared" si="257"/>
        <v>4.2399999999999682</v>
      </c>
    </row>
    <row r="6228" spans="1:14" x14ac:dyDescent="0.25">
      <c r="A6228" s="100">
        <v>5180</v>
      </c>
      <c r="B6228" s="107">
        <v>38783</v>
      </c>
      <c r="C6228" s="121">
        <v>435.75</v>
      </c>
      <c r="D6228" s="122">
        <v>668.05</v>
      </c>
      <c r="E6228" s="122">
        <v>92.52770083102493</v>
      </c>
      <c r="F6228" s="77">
        <v>5.39</v>
      </c>
      <c r="G6228" s="77">
        <v>0</v>
      </c>
      <c r="H6228" s="77">
        <v>0</v>
      </c>
      <c r="J6228" s="77">
        <f t="shared" si="258"/>
        <v>5.39</v>
      </c>
      <c r="K6228" s="103">
        <v>4.7</v>
      </c>
      <c r="L6228" s="104">
        <v>2.83</v>
      </c>
      <c r="M6228" s="105">
        <v>0</v>
      </c>
      <c r="N6228" s="76">
        <f t="shared" si="257"/>
        <v>4.7000000000000588</v>
      </c>
    </row>
    <row r="6229" spans="1:14" x14ac:dyDescent="0.25">
      <c r="A6229" s="100">
        <v>5181</v>
      </c>
      <c r="B6229" s="107">
        <v>38784</v>
      </c>
      <c r="C6229" s="121">
        <v>435.72</v>
      </c>
      <c r="D6229" s="122">
        <v>667.36</v>
      </c>
      <c r="E6229" s="122">
        <v>92.43213296398892</v>
      </c>
      <c r="F6229" s="77">
        <v>3.52</v>
      </c>
      <c r="G6229" s="77">
        <v>0</v>
      </c>
      <c r="H6229" s="77">
        <v>0</v>
      </c>
      <c r="J6229" s="77">
        <f t="shared" si="258"/>
        <v>3.52</v>
      </c>
      <c r="K6229" s="103">
        <v>3.98</v>
      </c>
      <c r="L6229" s="104">
        <v>1.8</v>
      </c>
      <c r="M6229" s="105">
        <v>0</v>
      </c>
      <c r="N6229" s="76">
        <f t="shared" si="257"/>
        <v>3.9800000000000364</v>
      </c>
    </row>
    <row r="6230" spans="1:14" x14ac:dyDescent="0.25">
      <c r="A6230" s="100">
        <v>5182</v>
      </c>
      <c r="B6230" s="107">
        <v>38785</v>
      </c>
      <c r="C6230" s="121">
        <v>435.74</v>
      </c>
      <c r="D6230" s="122">
        <v>667.82</v>
      </c>
      <c r="E6230" s="122">
        <v>92.495844875346265</v>
      </c>
      <c r="F6230" s="77">
        <v>3.88</v>
      </c>
      <c r="G6230" s="77">
        <v>0</v>
      </c>
      <c r="H6230" s="77">
        <v>0</v>
      </c>
      <c r="J6230" s="77">
        <f t="shared" si="258"/>
        <v>3.88</v>
      </c>
      <c r="K6230" s="103">
        <v>3.09</v>
      </c>
      <c r="L6230" s="104">
        <v>2.0099999999999998</v>
      </c>
      <c r="M6230" s="105">
        <v>0</v>
      </c>
      <c r="N6230" s="76">
        <f t="shared" si="257"/>
        <v>3.1899999999999453</v>
      </c>
    </row>
    <row r="6231" spans="1:14" x14ac:dyDescent="0.25">
      <c r="A6231" s="100">
        <v>5183</v>
      </c>
      <c r="B6231" s="107">
        <v>38786</v>
      </c>
      <c r="C6231" s="121">
        <v>435.71</v>
      </c>
      <c r="D6231" s="122">
        <v>667.13</v>
      </c>
      <c r="E6231" s="122">
        <v>92.400277008310255</v>
      </c>
      <c r="F6231" s="77">
        <v>3.99</v>
      </c>
      <c r="G6231" s="77">
        <v>0</v>
      </c>
      <c r="H6231" s="77">
        <v>0</v>
      </c>
      <c r="J6231" s="77">
        <f t="shared" si="258"/>
        <v>3.99</v>
      </c>
      <c r="K6231" s="103">
        <v>3.99</v>
      </c>
      <c r="L6231" s="104">
        <v>2.08</v>
      </c>
      <c r="M6231" s="105">
        <v>13.5</v>
      </c>
      <c r="N6231" s="76">
        <f t="shared" si="257"/>
        <v>3.99</v>
      </c>
    </row>
    <row r="6232" spans="1:14" x14ac:dyDescent="0.25">
      <c r="A6232" s="100">
        <v>5184</v>
      </c>
      <c r="B6232" s="107">
        <v>38787</v>
      </c>
      <c r="C6232" s="121">
        <v>435.71</v>
      </c>
      <c r="D6232" s="122">
        <v>667.13</v>
      </c>
      <c r="E6232" s="122">
        <v>92.400277008310255</v>
      </c>
      <c r="F6232" s="77">
        <v>2.54</v>
      </c>
      <c r="G6232" s="77">
        <v>0</v>
      </c>
      <c r="H6232" s="77">
        <v>0</v>
      </c>
      <c r="J6232" s="77">
        <f t="shared" si="258"/>
        <v>2.54</v>
      </c>
      <c r="K6232" s="103">
        <v>11.61</v>
      </c>
      <c r="L6232" s="104">
        <v>1.31</v>
      </c>
      <c r="M6232" s="105">
        <v>46</v>
      </c>
      <c r="N6232" s="76">
        <f t="shared" si="257"/>
        <v>11.610000000000049</v>
      </c>
    </row>
    <row r="6233" spans="1:14" x14ac:dyDescent="0.25">
      <c r="A6233" s="100">
        <v>5185</v>
      </c>
      <c r="B6233" s="107">
        <v>38788</v>
      </c>
      <c r="C6233" s="121">
        <v>436.1</v>
      </c>
      <c r="D6233" s="122">
        <v>676.2</v>
      </c>
      <c r="E6233" s="122">
        <v>93.656509695290865</v>
      </c>
      <c r="F6233" s="77">
        <v>2.5</v>
      </c>
      <c r="G6233" s="77">
        <v>0</v>
      </c>
      <c r="H6233" s="77">
        <v>0</v>
      </c>
      <c r="J6233" s="77">
        <f t="shared" si="258"/>
        <v>2.5</v>
      </c>
      <c r="K6233" s="103">
        <v>6.97</v>
      </c>
      <c r="L6233" s="104">
        <v>1.31</v>
      </c>
      <c r="M6233" s="105">
        <v>0</v>
      </c>
      <c r="N6233" s="76">
        <f t="shared" si="257"/>
        <v>6.9699999999999136</v>
      </c>
    </row>
    <row r="6234" spans="1:14" x14ac:dyDescent="0.25">
      <c r="A6234" s="100">
        <v>5186</v>
      </c>
      <c r="B6234" s="107">
        <v>38789</v>
      </c>
      <c r="C6234" s="121">
        <v>436.29</v>
      </c>
      <c r="D6234" s="122">
        <v>680.67</v>
      </c>
      <c r="E6234" s="122">
        <v>94.275623268698055</v>
      </c>
      <c r="F6234" s="77">
        <v>3.28</v>
      </c>
      <c r="G6234" s="77">
        <v>0</v>
      </c>
      <c r="H6234" s="77">
        <v>0</v>
      </c>
      <c r="J6234" s="77">
        <f t="shared" si="258"/>
        <v>3.28</v>
      </c>
      <c r="K6234" s="103">
        <v>2.82</v>
      </c>
      <c r="L6234" s="104">
        <v>1.69</v>
      </c>
      <c r="M6234" s="105">
        <v>0</v>
      </c>
      <c r="N6234" s="76">
        <f t="shared" si="257"/>
        <v>2.8200000000000771</v>
      </c>
    </row>
    <row r="6235" spans="1:14" x14ac:dyDescent="0.25">
      <c r="A6235" s="100">
        <v>5187</v>
      </c>
      <c r="B6235" s="107">
        <v>38790</v>
      </c>
      <c r="C6235" s="121">
        <v>436.27</v>
      </c>
      <c r="D6235" s="122">
        <v>680.21</v>
      </c>
      <c r="E6235" s="122">
        <v>94.211911357340725</v>
      </c>
      <c r="F6235" s="77">
        <v>1.54</v>
      </c>
      <c r="G6235" s="77">
        <v>0</v>
      </c>
      <c r="H6235" s="77">
        <v>0</v>
      </c>
      <c r="J6235" s="77">
        <f t="shared" si="258"/>
        <v>1.54</v>
      </c>
      <c r="K6235" s="103">
        <v>2.23</v>
      </c>
      <c r="L6235" s="104">
        <v>0.78</v>
      </c>
      <c r="M6235" s="105">
        <v>0</v>
      </c>
      <c r="N6235" s="76">
        <f t="shared" si="257"/>
        <v>2.2299999999999409</v>
      </c>
    </row>
    <row r="6236" spans="1:14" x14ac:dyDescent="0.25">
      <c r="A6236" s="100">
        <v>5188</v>
      </c>
      <c r="B6236" s="107">
        <v>38791</v>
      </c>
      <c r="C6236" s="121">
        <v>436.3</v>
      </c>
      <c r="D6236" s="122">
        <v>680.9</v>
      </c>
      <c r="E6236" s="122">
        <v>94.307479224376735</v>
      </c>
      <c r="F6236" s="77">
        <v>3.12</v>
      </c>
      <c r="G6236" s="77">
        <v>0</v>
      </c>
      <c r="H6236" s="77">
        <v>0</v>
      </c>
      <c r="J6236" s="77">
        <f t="shared" si="258"/>
        <v>3.12</v>
      </c>
      <c r="K6236" s="103">
        <v>1.97</v>
      </c>
      <c r="L6236" s="104">
        <v>1.61</v>
      </c>
      <c r="M6236" s="105">
        <v>0</v>
      </c>
      <c r="N6236" s="76">
        <f t="shared" si="257"/>
        <v>1.9700000000000228</v>
      </c>
    </row>
    <row r="6237" spans="1:14" x14ac:dyDescent="0.25">
      <c r="A6237" s="100">
        <v>5189</v>
      </c>
      <c r="B6237" s="107">
        <v>38792</v>
      </c>
      <c r="C6237" s="121">
        <v>436.25</v>
      </c>
      <c r="D6237" s="122">
        <v>679.75</v>
      </c>
      <c r="E6237" s="122">
        <v>94.14819944598338</v>
      </c>
      <c r="F6237" s="77">
        <v>2.4500000000000002</v>
      </c>
      <c r="G6237" s="77">
        <v>0</v>
      </c>
      <c r="H6237" s="77">
        <v>0</v>
      </c>
      <c r="J6237" s="77">
        <f t="shared" si="258"/>
        <v>2.4500000000000002</v>
      </c>
      <c r="K6237" s="103">
        <v>2.2200000000000002</v>
      </c>
      <c r="L6237" s="104">
        <v>1.3</v>
      </c>
      <c r="M6237" s="105">
        <v>0</v>
      </c>
      <c r="N6237" s="76">
        <f t="shared" si="257"/>
        <v>2.219999999999982</v>
      </c>
    </row>
    <row r="6238" spans="1:14" x14ac:dyDescent="0.25">
      <c r="A6238" s="100">
        <v>5190</v>
      </c>
      <c r="B6238" s="107">
        <v>38793</v>
      </c>
      <c r="C6238" s="121">
        <v>436.24</v>
      </c>
      <c r="D6238" s="122">
        <v>679.52</v>
      </c>
      <c r="E6238" s="122">
        <v>94.116343490304715</v>
      </c>
      <c r="F6238" s="77">
        <v>2.76</v>
      </c>
      <c r="G6238" s="77">
        <v>0</v>
      </c>
      <c r="H6238" s="77">
        <v>0</v>
      </c>
      <c r="J6238" s="77">
        <f t="shared" si="258"/>
        <v>2.76</v>
      </c>
      <c r="K6238" s="103">
        <v>2.2999999999999998</v>
      </c>
      <c r="L6238" s="104">
        <v>1.43</v>
      </c>
      <c r="M6238" s="105">
        <v>0</v>
      </c>
      <c r="N6238" s="76">
        <f t="shared" si="257"/>
        <v>2.2999999999999634</v>
      </c>
    </row>
    <row r="6239" spans="1:14" x14ac:dyDescent="0.25">
      <c r="A6239" s="100">
        <v>5191</v>
      </c>
      <c r="B6239" s="107">
        <v>38794</v>
      </c>
      <c r="C6239" s="121">
        <v>436.22</v>
      </c>
      <c r="D6239" s="122">
        <v>679.06</v>
      </c>
      <c r="E6239" s="122">
        <v>94.05263157894737</v>
      </c>
      <c r="F6239" s="77">
        <v>1.72</v>
      </c>
      <c r="G6239" s="77">
        <v>0</v>
      </c>
      <c r="H6239" s="77">
        <v>0</v>
      </c>
      <c r="J6239" s="77">
        <f t="shared" si="258"/>
        <v>1.72</v>
      </c>
      <c r="K6239" s="103">
        <v>1.02</v>
      </c>
      <c r="L6239" s="104">
        <v>0.9</v>
      </c>
      <c r="M6239" s="105">
        <v>0</v>
      </c>
      <c r="N6239" s="76">
        <f t="shared" si="257"/>
        <v>1.0200000000000682</v>
      </c>
    </row>
    <row r="6240" spans="1:14" x14ac:dyDescent="0.25">
      <c r="A6240" s="100">
        <v>5192</v>
      </c>
      <c r="B6240" s="107">
        <v>38795</v>
      </c>
      <c r="C6240" s="121">
        <v>436.19</v>
      </c>
      <c r="D6240" s="122">
        <v>678.36</v>
      </c>
      <c r="E6240" s="122">
        <v>93.955678670360115</v>
      </c>
      <c r="F6240" s="77">
        <v>2.77</v>
      </c>
      <c r="G6240" s="77">
        <v>0</v>
      </c>
      <c r="H6240" s="77">
        <v>0</v>
      </c>
      <c r="J6240" s="77">
        <f t="shared" si="258"/>
        <v>2.77</v>
      </c>
      <c r="K6240" s="103">
        <v>1.33</v>
      </c>
      <c r="L6240" s="104">
        <v>1.43</v>
      </c>
      <c r="M6240" s="105">
        <v>0</v>
      </c>
      <c r="N6240" s="76">
        <f t="shared" si="257"/>
        <v>1.3299999999999454</v>
      </c>
    </row>
    <row r="6241" spans="1:14" x14ac:dyDescent="0.25">
      <c r="A6241" s="100">
        <v>5193</v>
      </c>
      <c r="B6241" s="107">
        <v>38796</v>
      </c>
      <c r="C6241" s="121">
        <v>436.13</v>
      </c>
      <c r="D6241" s="122">
        <v>676.92</v>
      </c>
      <c r="E6241" s="122">
        <v>93.75623268698061</v>
      </c>
      <c r="F6241" s="77">
        <v>2.64</v>
      </c>
      <c r="G6241" s="77">
        <v>0</v>
      </c>
      <c r="H6241" s="77">
        <v>0</v>
      </c>
      <c r="J6241" s="77">
        <f t="shared" si="258"/>
        <v>2.64</v>
      </c>
      <c r="K6241" s="103">
        <v>1.69</v>
      </c>
      <c r="L6241" s="104">
        <v>1.4</v>
      </c>
      <c r="M6241" s="105">
        <v>0</v>
      </c>
      <c r="N6241" s="76">
        <f t="shared" si="257"/>
        <v>1.6900000000000683</v>
      </c>
    </row>
    <row r="6242" spans="1:14" x14ac:dyDescent="0.25">
      <c r="A6242" s="100">
        <v>5194</v>
      </c>
      <c r="B6242" s="107">
        <v>38797</v>
      </c>
      <c r="C6242" s="121">
        <v>436.09</v>
      </c>
      <c r="D6242" s="122">
        <v>675.97</v>
      </c>
      <c r="E6242" s="122">
        <v>93.624653739612185</v>
      </c>
      <c r="F6242" s="77">
        <v>3.28</v>
      </c>
      <c r="G6242" s="77">
        <v>0</v>
      </c>
      <c r="H6242" s="77">
        <v>0</v>
      </c>
      <c r="J6242" s="77">
        <f t="shared" si="258"/>
        <v>3.28</v>
      </c>
      <c r="K6242" s="103">
        <v>1.44</v>
      </c>
      <c r="L6242" s="104">
        <v>1.73</v>
      </c>
      <c r="M6242" s="105">
        <v>0</v>
      </c>
      <c r="N6242" s="76">
        <f t="shared" si="257"/>
        <v>1.439999999999968</v>
      </c>
    </row>
    <row r="6243" spans="1:14" x14ac:dyDescent="0.25">
      <c r="A6243" s="100">
        <v>5195</v>
      </c>
      <c r="B6243" s="107">
        <v>38798</v>
      </c>
      <c r="C6243" s="121">
        <v>436.02</v>
      </c>
      <c r="D6243" s="122">
        <v>674.13</v>
      </c>
      <c r="E6243" s="122">
        <v>93.36980609418282</v>
      </c>
      <c r="F6243" s="77">
        <v>5.01</v>
      </c>
      <c r="G6243" s="77">
        <v>0</v>
      </c>
      <c r="H6243" s="77">
        <v>0</v>
      </c>
      <c r="J6243" s="77">
        <f t="shared" si="258"/>
        <v>5.01</v>
      </c>
      <c r="K6243" s="103">
        <v>1.23</v>
      </c>
      <c r="L6243" s="104">
        <v>2.59</v>
      </c>
      <c r="M6243" s="105">
        <v>0</v>
      </c>
      <c r="N6243" s="76">
        <f t="shared" si="257"/>
        <v>1.2300000000000271</v>
      </c>
    </row>
    <row r="6244" spans="1:14" x14ac:dyDescent="0.25">
      <c r="A6244" s="100">
        <v>5196</v>
      </c>
      <c r="B6244" s="107">
        <v>38799</v>
      </c>
      <c r="C6244" s="121">
        <v>435.85</v>
      </c>
      <c r="D6244" s="122">
        <v>670.35</v>
      </c>
      <c r="E6244" s="122">
        <v>92.84626038781164</v>
      </c>
      <c r="F6244" s="77">
        <v>5.64</v>
      </c>
      <c r="G6244" s="77">
        <v>0</v>
      </c>
      <c r="H6244" s="77">
        <v>0</v>
      </c>
      <c r="J6244" s="77">
        <f t="shared" si="258"/>
        <v>5.64</v>
      </c>
      <c r="K6244" s="103">
        <v>0.99</v>
      </c>
      <c r="L6244" s="104">
        <v>2.93</v>
      </c>
      <c r="M6244" s="105">
        <v>0</v>
      </c>
      <c r="N6244" s="76">
        <f t="shared" si="257"/>
        <v>0.99000000000002242</v>
      </c>
    </row>
    <row r="6245" spans="1:14" x14ac:dyDescent="0.25">
      <c r="A6245" s="100">
        <v>5197</v>
      </c>
      <c r="B6245" s="107">
        <v>38800</v>
      </c>
      <c r="C6245" s="121">
        <v>435.65</v>
      </c>
      <c r="D6245" s="122">
        <v>665.7</v>
      </c>
      <c r="E6245" s="122">
        <v>92.202216066481995</v>
      </c>
      <c r="F6245" s="77">
        <v>4.62</v>
      </c>
      <c r="G6245" s="77">
        <v>0</v>
      </c>
      <c r="H6245" s="77">
        <v>0</v>
      </c>
      <c r="J6245" s="77">
        <f t="shared" si="258"/>
        <v>4.62</v>
      </c>
      <c r="K6245" s="103">
        <v>1.35</v>
      </c>
      <c r="L6245" s="104">
        <v>2.37</v>
      </c>
      <c r="M6245" s="105">
        <v>0</v>
      </c>
      <c r="N6245" s="76">
        <f t="shared" si="257"/>
        <v>1.3499999999999046</v>
      </c>
    </row>
    <row r="6246" spans="1:14" x14ac:dyDescent="0.25">
      <c r="A6246" s="100">
        <v>5198</v>
      </c>
      <c r="B6246" s="107">
        <v>38801</v>
      </c>
      <c r="C6246" s="121">
        <v>435.51</v>
      </c>
      <c r="D6246" s="122">
        <v>662.43</v>
      </c>
      <c r="E6246" s="122">
        <v>91.74930747922437</v>
      </c>
      <c r="F6246" s="77">
        <v>4.1500000000000004</v>
      </c>
      <c r="G6246" s="77">
        <v>0</v>
      </c>
      <c r="H6246" s="77">
        <v>0</v>
      </c>
      <c r="J6246" s="77">
        <f t="shared" si="258"/>
        <v>4.1500000000000004</v>
      </c>
      <c r="K6246" s="103">
        <v>5.07</v>
      </c>
      <c r="L6246" s="104">
        <v>2.13</v>
      </c>
      <c r="M6246" s="105">
        <v>0</v>
      </c>
      <c r="N6246" s="76">
        <f t="shared" si="257"/>
        <v>5.0700000000000731</v>
      </c>
    </row>
    <row r="6247" spans="1:14" x14ac:dyDescent="0.25">
      <c r="A6247" s="100">
        <v>5199</v>
      </c>
      <c r="B6247" s="107">
        <v>38802</v>
      </c>
      <c r="C6247" s="121">
        <v>435.55</v>
      </c>
      <c r="D6247" s="122">
        <v>663.35</v>
      </c>
      <c r="E6247" s="122">
        <v>91.87673130193906</v>
      </c>
      <c r="F6247" s="77">
        <v>4.68</v>
      </c>
      <c r="G6247" s="77">
        <v>0</v>
      </c>
      <c r="H6247" s="77">
        <v>0</v>
      </c>
      <c r="J6247" s="77">
        <f t="shared" si="258"/>
        <v>4.68</v>
      </c>
      <c r="K6247" s="103">
        <v>0.77</v>
      </c>
      <c r="L6247" s="104">
        <v>2.41</v>
      </c>
      <c r="M6247" s="105">
        <v>0</v>
      </c>
      <c r="N6247" s="76">
        <f t="shared" si="257"/>
        <v>0.77000000000003155</v>
      </c>
    </row>
    <row r="6248" spans="1:14" x14ac:dyDescent="0.25">
      <c r="A6248" s="100">
        <v>5200</v>
      </c>
      <c r="B6248" s="107">
        <v>38803</v>
      </c>
      <c r="C6248" s="121">
        <v>435.38</v>
      </c>
      <c r="D6248" s="122">
        <v>659.44</v>
      </c>
      <c r="E6248" s="122">
        <v>91.335180055401665</v>
      </c>
      <c r="F6248" s="77">
        <v>4.57</v>
      </c>
      <c r="G6248" s="77">
        <v>0</v>
      </c>
      <c r="H6248" s="77">
        <v>0</v>
      </c>
      <c r="J6248" s="77">
        <f t="shared" si="258"/>
        <v>4.57</v>
      </c>
      <c r="K6248" s="103">
        <v>2.04</v>
      </c>
      <c r="L6248" s="104">
        <v>2.39</v>
      </c>
      <c r="M6248" s="105">
        <v>0</v>
      </c>
      <c r="N6248" s="76">
        <f t="shared" si="257"/>
        <v>2.0399999999999139</v>
      </c>
    </row>
    <row r="6249" spans="1:14" x14ac:dyDescent="0.25">
      <c r="A6249" s="100">
        <v>5201</v>
      </c>
      <c r="B6249" s="107">
        <v>38804</v>
      </c>
      <c r="C6249" s="121">
        <v>435.27</v>
      </c>
      <c r="D6249" s="122">
        <v>656.91</v>
      </c>
      <c r="E6249" s="122">
        <v>90.98476454293629</v>
      </c>
      <c r="F6249" s="77">
        <v>4.18</v>
      </c>
      <c r="G6249" s="77">
        <v>0</v>
      </c>
      <c r="H6249" s="77">
        <v>0</v>
      </c>
      <c r="J6249" s="77">
        <f t="shared" si="258"/>
        <v>4.18</v>
      </c>
      <c r="K6249" s="103">
        <v>2.8</v>
      </c>
      <c r="L6249" s="104">
        <v>2.16</v>
      </c>
      <c r="M6249" s="105">
        <v>4.2</v>
      </c>
      <c r="N6249" s="76">
        <f t="shared" si="257"/>
        <v>2.8000000000000043</v>
      </c>
    </row>
    <row r="6250" spans="1:14" x14ac:dyDescent="0.25">
      <c r="A6250" s="100">
        <v>5202</v>
      </c>
      <c r="B6250" s="107">
        <v>38805</v>
      </c>
      <c r="C6250" s="121">
        <v>435.21</v>
      </c>
      <c r="D6250" s="122">
        <v>655.53</v>
      </c>
      <c r="E6250" s="122">
        <v>90.79362880886427</v>
      </c>
      <c r="F6250" s="77">
        <v>5.29</v>
      </c>
      <c r="G6250" s="77">
        <v>0</v>
      </c>
      <c r="H6250" s="77">
        <v>0</v>
      </c>
      <c r="J6250" s="77">
        <f t="shared" si="258"/>
        <v>5.29</v>
      </c>
      <c r="K6250" s="103">
        <v>4.1399999999999997</v>
      </c>
      <c r="L6250" s="104">
        <v>2.73</v>
      </c>
      <c r="M6250" s="105">
        <v>3.2</v>
      </c>
      <c r="N6250" s="76">
        <f t="shared" si="257"/>
        <v>4.1400000000000228</v>
      </c>
    </row>
    <row r="6251" spans="1:14" x14ac:dyDescent="0.25">
      <c r="A6251" s="100">
        <v>5203</v>
      </c>
      <c r="B6251" s="107">
        <v>38806</v>
      </c>
      <c r="C6251" s="121">
        <v>435.16</v>
      </c>
      <c r="D6251" s="122">
        <v>654.38</v>
      </c>
      <c r="E6251" s="122">
        <v>90.634349030470915</v>
      </c>
      <c r="F6251" s="77">
        <v>4.1399999999999997</v>
      </c>
      <c r="G6251" s="77">
        <v>0</v>
      </c>
      <c r="H6251" s="77">
        <v>0</v>
      </c>
      <c r="J6251" s="77">
        <f t="shared" si="258"/>
        <v>4.1399999999999997</v>
      </c>
      <c r="K6251" s="103">
        <v>5.98</v>
      </c>
      <c r="L6251" s="104">
        <v>2.13</v>
      </c>
      <c r="M6251" s="105">
        <v>29.1</v>
      </c>
      <c r="N6251" s="76">
        <f t="shared" si="257"/>
        <v>5.9800000000000315</v>
      </c>
    </row>
    <row r="6252" spans="1:14" x14ac:dyDescent="0.25">
      <c r="A6252" s="100">
        <v>5204</v>
      </c>
      <c r="B6252" s="107">
        <v>38807</v>
      </c>
      <c r="C6252" s="121">
        <v>435.24</v>
      </c>
      <c r="D6252" s="122">
        <v>656.22</v>
      </c>
      <c r="E6252" s="122">
        <v>90.88919667590028</v>
      </c>
      <c r="F6252" s="77">
        <v>3.34</v>
      </c>
      <c r="G6252" s="77">
        <v>0</v>
      </c>
      <c r="H6252" s="77">
        <v>0</v>
      </c>
      <c r="J6252" s="77">
        <f t="shared" si="258"/>
        <v>3.34</v>
      </c>
      <c r="K6252" s="103">
        <v>7.25</v>
      </c>
      <c r="L6252" s="104">
        <v>1.74</v>
      </c>
      <c r="M6252" s="105">
        <v>31.6</v>
      </c>
      <c r="N6252" s="76">
        <f t="shared" si="257"/>
        <v>7.249999999999968</v>
      </c>
    </row>
    <row r="6253" spans="1:14" x14ac:dyDescent="0.25">
      <c r="A6253" s="100">
        <v>5205</v>
      </c>
      <c r="B6253" s="107">
        <v>38808</v>
      </c>
      <c r="C6253" s="121">
        <v>435.41</v>
      </c>
      <c r="D6253" s="122">
        <v>660.13</v>
      </c>
      <c r="E6253" s="122">
        <v>91.430747922437675</v>
      </c>
      <c r="F6253" s="77">
        <v>4.54</v>
      </c>
      <c r="G6253" s="77">
        <v>0</v>
      </c>
      <c r="H6253" s="77">
        <v>0</v>
      </c>
      <c r="J6253" s="77">
        <f t="shared" si="258"/>
        <v>4.54</v>
      </c>
      <c r="K6253" s="103">
        <v>3.39</v>
      </c>
      <c r="L6253" s="104">
        <v>2.34</v>
      </c>
      <c r="M6253" s="105">
        <v>0</v>
      </c>
      <c r="N6253" s="76">
        <f t="shared" si="257"/>
        <v>3.3900000000000228</v>
      </c>
    </row>
    <row r="6254" spans="1:14" x14ac:dyDescent="0.25">
      <c r="A6254" s="100">
        <v>5206</v>
      </c>
      <c r="B6254" s="107">
        <v>38809</v>
      </c>
      <c r="C6254" s="121">
        <v>435.36</v>
      </c>
      <c r="D6254" s="122">
        <v>658.98</v>
      </c>
      <c r="E6254" s="122">
        <v>91.27146814404432</v>
      </c>
      <c r="F6254" s="77">
        <v>4.8099999999999996</v>
      </c>
      <c r="G6254" s="77">
        <v>0</v>
      </c>
      <c r="H6254" s="77">
        <v>0</v>
      </c>
      <c r="J6254" s="77">
        <f t="shared" si="258"/>
        <v>4.8099999999999996</v>
      </c>
      <c r="K6254" s="103">
        <v>2.2799999999999998</v>
      </c>
      <c r="L6254" s="104">
        <v>2.4700000000000002</v>
      </c>
      <c r="M6254" s="105">
        <v>0</v>
      </c>
      <c r="N6254" s="76">
        <f t="shared" si="257"/>
        <v>2.2800000000000269</v>
      </c>
    </row>
    <row r="6255" spans="1:14" x14ac:dyDescent="0.25">
      <c r="A6255" s="100">
        <v>5207</v>
      </c>
      <c r="B6255" s="107">
        <v>38810</v>
      </c>
      <c r="C6255" s="121">
        <v>435.25</v>
      </c>
      <c r="D6255" s="122">
        <v>656.45</v>
      </c>
      <c r="E6255" s="122">
        <v>90.921052631578945</v>
      </c>
      <c r="F6255" s="77">
        <v>4.62</v>
      </c>
      <c r="G6255" s="77">
        <v>0</v>
      </c>
      <c r="H6255" s="77">
        <v>0</v>
      </c>
      <c r="J6255" s="77">
        <f t="shared" si="258"/>
        <v>4.62</v>
      </c>
      <c r="K6255" s="103">
        <v>1.86</v>
      </c>
      <c r="L6255" s="104">
        <v>2.36</v>
      </c>
      <c r="M6255" s="105">
        <v>0</v>
      </c>
      <c r="N6255" s="76">
        <f t="shared" si="257"/>
        <v>1.8600000000000092</v>
      </c>
    </row>
    <row r="6256" spans="1:14" x14ac:dyDescent="0.25">
      <c r="A6256" s="100">
        <v>5208</v>
      </c>
      <c r="B6256" s="107">
        <v>38811</v>
      </c>
      <c r="C6256" s="121">
        <v>435.13</v>
      </c>
      <c r="D6256" s="122">
        <v>653.69000000000005</v>
      </c>
      <c r="E6256" s="122">
        <v>90.538781163434919</v>
      </c>
      <c r="F6256" s="77">
        <v>4.4000000000000004</v>
      </c>
      <c r="G6256" s="77">
        <v>0</v>
      </c>
      <c r="H6256" s="77">
        <v>0</v>
      </c>
      <c r="J6256" s="77">
        <f t="shared" si="258"/>
        <v>4.4000000000000004</v>
      </c>
      <c r="K6256" s="103">
        <v>1.51</v>
      </c>
      <c r="L6256" s="104">
        <v>2.2400000000000002</v>
      </c>
      <c r="M6256" s="105">
        <v>0</v>
      </c>
      <c r="N6256" s="76">
        <f t="shared" si="257"/>
        <v>1.7299999999999276</v>
      </c>
    </row>
    <row r="6257" spans="1:14" x14ac:dyDescent="0.25">
      <c r="A6257" s="100">
        <v>5209</v>
      </c>
      <c r="B6257" s="107">
        <v>38812</v>
      </c>
      <c r="C6257" s="121">
        <v>435.01</v>
      </c>
      <c r="D6257" s="122">
        <v>651.02</v>
      </c>
      <c r="E6257" s="122">
        <v>90.168975069252085</v>
      </c>
      <c r="F6257" s="77">
        <v>3.56</v>
      </c>
      <c r="G6257" s="77">
        <v>0</v>
      </c>
      <c r="H6257" s="77">
        <v>0</v>
      </c>
      <c r="J6257" s="77">
        <f t="shared" si="258"/>
        <v>3.56</v>
      </c>
      <c r="K6257" s="103">
        <v>1.5</v>
      </c>
      <c r="L6257" s="104">
        <v>1.8</v>
      </c>
      <c r="M6257" s="105">
        <v>0</v>
      </c>
      <c r="N6257" s="76">
        <f t="shared" si="257"/>
        <v>1.5000000000000546</v>
      </c>
    </row>
    <row r="6258" spans="1:14" x14ac:dyDescent="0.25">
      <c r="A6258" s="100">
        <v>5210</v>
      </c>
      <c r="B6258" s="107">
        <v>38813</v>
      </c>
      <c r="C6258" s="121">
        <v>434.92</v>
      </c>
      <c r="D6258" s="122">
        <v>648.96</v>
      </c>
      <c r="E6258" s="122">
        <v>89.883656509695285</v>
      </c>
      <c r="F6258" s="77">
        <v>4.4400000000000004</v>
      </c>
      <c r="G6258" s="77">
        <v>0</v>
      </c>
      <c r="H6258" s="77">
        <v>0</v>
      </c>
      <c r="J6258" s="77">
        <f t="shared" si="258"/>
        <v>4.4400000000000004</v>
      </c>
      <c r="K6258" s="103">
        <v>1.34</v>
      </c>
      <c r="L6258" s="104">
        <v>2.23</v>
      </c>
      <c r="M6258" s="105">
        <v>0</v>
      </c>
      <c r="N6258" s="76">
        <f t="shared" si="257"/>
        <v>1.3399999999999777</v>
      </c>
    </row>
    <row r="6259" spans="1:14" x14ac:dyDescent="0.25">
      <c r="A6259" s="100">
        <v>5211</v>
      </c>
      <c r="B6259" s="107">
        <v>38814</v>
      </c>
      <c r="C6259" s="121">
        <v>434.78</v>
      </c>
      <c r="D6259" s="122">
        <v>645.86</v>
      </c>
      <c r="E6259" s="122">
        <v>89.45429362880887</v>
      </c>
      <c r="F6259" s="77">
        <v>5.01</v>
      </c>
      <c r="G6259" s="77">
        <v>0</v>
      </c>
      <c r="H6259" s="77">
        <v>0</v>
      </c>
      <c r="J6259" s="77">
        <f t="shared" si="258"/>
        <v>5.01</v>
      </c>
      <c r="K6259" s="103">
        <v>0.73</v>
      </c>
      <c r="L6259" s="104">
        <v>2.5299999999999998</v>
      </c>
      <c r="M6259" s="105">
        <v>0</v>
      </c>
      <c r="N6259" s="76">
        <f t="shared" si="257"/>
        <v>0.73000000000002707</v>
      </c>
    </row>
    <row r="6260" spans="1:14" x14ac:dyDescent="0.25">
      <c r="A6260" s="100">
        <v>5212</v>
      </c>
      <c r="B6260" s="107">
        <v>38815</v>
      </c>
      <c r="C6260" s="121">
        <v>434.59</v>
      </c>
      <c r="D6260" s="122">
        <v>641.58000000000004</v>
      </c>
      <c r="E6260" s="122">
        <v>88.86149584487535</v>
      </c>
      <c r="F6260" s="77">
        <v>3.84</v>
      </c>
      <c r="G6260" s="77">
        <v>0</v>
      </c>
      <c r="H6260" s="77">
        <v>0</v>
      </c>
      <c r="J6260" s="77">
        <f t="shared" si="258"/>
        <v>3.84</v>
      </c>
      <c r="K6260" s="103">
        <v>0.76</v>
      </c>
      <c r="L6260" s="104">
        <v>1.94</v>
      </c>
      <c r="M6260" s="105">
        <v>0</v>
      </c>
      <c r="N6260" s="76">
        <f t="shared" si="257"/>
        <v>0.75999999999995893</v>
      </c>
    </row>
    <row r="6261" spans="1:14" x14ac:dyDescent="0.25">
      <c r="A6261" s="100">
        <v>5213</v>
      </c>
      <c r="B6261" s="107">
        <v>38816</v>
      </c>
      <c r="C6261" s="121">
        <v>434.45</v>
      </c>
      <c r="D6261" s="122">
        <v>638.5</v>
      </c>
      <c r="E6261" s="122">
        <v>88.43490304709141</v>
      </c>
      <c r="F6261" s="77">
        <v>4.29</v>
      </c>
      <c r="G6261" s="77">
        <v>0</v>
      </c>
      <c r="H6261" s="77">
        <v>0</v>
      </c>
      <c r="J6261" s="77">
        <f t="shared" si="258"/>
        <v>4.29</v>
      </c>
      <c r="K6261" s="103">
        <v>0.56999999999999995</v>
      </c>
      <c r="L6261" s="104">
        <v>2.19</v>
      </c>
      <c r="M6261" s="105">
        <v>23.07</v>
      </c>
      <c r="N6261" s="76">
        <f t="shared" si="257"/>
        <v>0.56999999999997275</v>
      </c>
    </row>
    <row r="6262" spans="1:14" x14ac:dyDescent="0.25">
      <c r="A6262" s="100">
        <v>5214</v>
      </c>
      <c r="B6262" s="107">
        <v>38817</v>
      </c>
      <c r="C6262" s="121">
        <v>434.28</v>
      </c>
      <c r="D6262" s="122">
        <v>634.78</v>
      </c>
      <c r="E6262" s="122">
        <v>87.9196675900277</v>
      </c>
      <c r="F6262" s="77">
        <v>3.47</v>
      </c>
      <c r="G6262" s="77">
        <v>0</v>
      </c>
      <c r="H6262" s="77">
        <v>0</v>
      </c>
      <c r="J6262" s="77">
        <f t="shared" si="258"/>
        <v>3.47</v>
      </c>
      <c r="K6262" s="103">
        <v>0.69</v>
      </c>
      <c r="L6262" s="104">
        <v>1.79</v>
      </c>
      <c r="M6262" s="105">
        <v>0</v>
      </c>
      <c r="N6262" s="76">
        <f t="shared" si="257"/>
        <v>0.69000000000002748</v>
      </c>
    </row>
    <row r="6263" spans="1:14" x14ac:dyDescent="0.25">
      <c r="A6263" s="100">
        <v>5215</v>
      </c>
      <c r="B6263" s="107">
        <v>38818</v>
      </c>
      <c r="C6263" s="121">
        <v>434.15</v>
      </c>
      <c r="D6263" s="122">
        <v>632</v>
      </c>
      <c r="E6263" s="122">
        <v>87.53462603878117</v>
      </c>
      <c r="F6263" s="77">
        <v>2.4300000000000002</v>
      </c>
      <c r="G6263" s="77">
        <v>0</v>
      </c>
      <c r="H6263" s="77">
        <v>0</v>
      </c>
      <c r="J6263" s="77">
        <f t="shared" si="258"/>
        <v>2.4300000000000002</v>
      </c>
      <c r="K6263" s="103">
        <v>1.55</v>
      </c>
      <c r="L6263" s="104">
        <v>1.25</v>
      </c>
      <c r="M6263" s="105">
        <v>22</v>
      </c>
      <c r="N6263" s="76">
        <f t="shared" si="257"/>
        <v>1.5500000000000047</v>
      </c>
    </row>
    <row r="6264" spans="1:14" x14ac:dyDescent="0.25">
      <c r="A6264" s="100">
        <v>5216</v>
      </c>
      <c r="B6264" s="107">
        <v>38819</v>
      </c>
      <c r="C6264" s="121">
        <v>434.11</v>
      </c>
      <c r="D6264" s="122">
        <v>631.12</v>
      </c>
      <c r="E6264" s="122">
        <v>87.412742382271475</v>
      </c>
      <c r="F6264" s="77">
        <v>3.94</v>
      </c>
      <c r="G6264" s="77">
        <v>0</v>
      </c>
      <c r="H6264" s="77">
        <v>0</v>
      </c>
      <c r="J6264" s="77">
        <f t="shared" si="258"/>
        <v>3.94</v>
      </c>
      <c r="K6264" s="103">
        <v>1.3</v>
      </c>
      <c r="L6264" s="104">
        <v>2.02</v>
      </c>
      <c r="M6264" s="105">
        <v>42.3</v>
      </c>
      <c r="N6264" s="76">
        <f t="shared" si="257"/>
        <v>1.3000000000000136</v>
      </c>
    </row>
    <row r="6265" spans="1:14" x14ac:dyDescent="0.25">
      <c r="A6265" s="100">
        <v>5217</v>
      </c>
      <c r="B6265" s="107">
        <v>38820</v>
      </c>
      <c r="C6265" s="121">
        <v>433.99</v>
      </c>
      <c r="D6265" s="122">
        <v>628.48</v>
      </c>
      <c r="E6265" s="122">
        <v>87.047091412742375</v>
      </c>
      <c r="F6265" s="77">
        <v>3.4</v>
      </c>
      <c r="G6265" s="77">
        <v>0</v>
      </c>
      <c r="H6265" s="77">
        <v>0</v>
      </c>
      <c r="J6265" s="77">
        <f t="shared" si="258"/>
        <v>3.4</v>
      </c>
      <c r="K6265" s="103">
        <v>2.96</v>
      </c>
      <c r="L6265" s="104">
        <v>1.75</v>
      </c>
      <c r="M6265" s="105">
        <v>36.4</v>
      </c>
      <c r="N6265" s="76">
        <f t="shared" si="257"/>
        <v>2.9599999999999453</v>
      </c>
    </row>
    <row r="6266" spans="1:14" x14ac:dyDescent="0.25">
      <c r="A6266" s="100">
        <v>5218</v>
      </c>
      <c r="B6266" s="107">
        <v>38821</v>
      </c>
      <c r="C6266" s="121">
        <v>433.97</v>
      </c>
      <c r="D6266" s="122">
        <v>628.04</v>
      </c>
      <c r="E6266" s="122">
        <v>86.986149584487535</v>
      </c>
      <c r="F6266" s="77">
        <v>2.52</v>
      </c>
      <c r="G6266" s="77">
        <v>0</v>
      </c>
      <c r="H6266" s="77">
        <v>0</v>
      </c>
      <c r="J6266" s="77">
        <f t="shared" si="258"/>
        <v>2.52</v>
      </c>
      <c r="K6266" s="103">
        <v>5.82</v>
      </c>
      <c r="L6266" s="104">
        <v>1.29</v>
      </c>
      <c r="M6266" s="105">
        <v>35.1</v>
      </c>
      <c r="N6266" s="76">
        <f t="shared" si="257"/>
        <v>5.8200000000000678</v>
      </c>
    </row>
    <row r="6267" spans="1:14" x14ac:dyDescent="0.25">
      <c r="A6267" s="100">
        <v>5219</v>
      </c>
      <c r="B6267" s="107">
        <v>38822</v>
      </c>
      <c r="C6267" s="121">
        <v>434.12</v>
      </c>
      <c r="D6267" s="122">
        <v>631.34</v>
      </c>
      <c r="E6267" s="122">
        <v>87.443213296398895</v>
      </c>
      <c r="F6267" s="77">
        <v>3.89</v>
      </c>
      <c r="G6267" s="77">
        <v>0</v>
      </c>
      <c r="H6267" s="77">
        <v>0</v>
      </c>
      <c r="J6267" s="77">
        <f t="shared" si="258"/>
        <v>3.89</v>
      </c>
      <c r="K6267" s="103">
        <v>3.67</v>
      </c>
      <c r="L6267" s="104">
        <v>1.99</v>
      </c>
      <c r="M6267" s="105">
        <v>2.8</v>
      </c>
      <c r="N6267" s="76">
        <f t="shared" si="257"/>
        <v>3.6699999999999728</v>
      </c>
    </row>
    <row r="6268" spans="1:14" x14ac:dyDescent="0.25">
      <c r="A6268" s="100">
        <v>5220</v>
      </c>
      <c r="B6268" s="107">
        <v>38823</v>
      </c>
      <c r="C6268" s="121">
        <v>434.11</v>
      </c>
      <c r="D6268" s="122">
        <v>631.12</v>
      </c>
      <c r="E6268" s="122">
        <v>87.412742382271475</v>
      </c>
      <c r="F6268" s="77">
        <v>5.19</v>
      </c>
      <c r="G6268" s="77">
        <v>0</v>
      </c>
      <c r="H6268" s="77">
        <v>0</v>
      </c>
      <c r="J6268" s="77">
        <f t="shared" si="258"/>
        <v>5.19</v>
      </c>
      <c r="K6268" s="103">
        <v>6.29</v>
      </c>
      <c r="L6268" s="104">
        <v>2.64</v>
      </c>
      <c r="M6268" s="105">
        <v>8.4</v>
      </c>
      <c r="N6268" s="76">
        <f t="shared" si="257"/>
        <v>6.2900000000000231</v>
      </c>
    </row>
    <row r="6269" spans="1:14" x14ac:dyDescent="0.25">
      <c r="A6269" s="100">
        <v>5221</v>
      </c>
      <c r="B6269" s="107">
        <v>38824</v>
      </c>
      <c r="C6269" s="121">
        <v>434.16</v>
      </c>
      <c r="D6269" s="122">
        <v>632.22</v>
      </c>
      <c r="E6269" s="122">
        <v>87.56509695290859</v>
      </c>
      <c r="F6269" s="77">
        <v>6.14</v>
      </c>
      <c r="G6269" s="77">
        <v>0</v>
      </c>
      <c r="H6269" s="77">
        <v>0</v>
      </c>
      <c r="J6269" s="77">
        <f t="shared" si="258"/>
        <v>6.14</v>
      </c>
      <c r="K6269" s="103">
        <v>8.2799999999999994</v>
      </c>
      <c r="L6269" s="104">
        <v>3.17</v>
      </c>
      <c r="M6269" s="105">
        <v>17.2</v>
      </c>
      <c r="N6269" s="76">
        <f t="shared" si="257"/>
        <v>8.2799999999999869</v>
      </c>
    </row>
    <row r="6270" spans="1:14" x14ac:dyDescent="0.25">
      <c r="A6270" s="100">
        <v>5222</v>
      </c>
      <c r="B6270" s="107">
        <v>38825</v>
      </c>
      <c r="C6270" s="121">
        <v>434.26</v>
      </c>
      <c r="D6270" s="122">
        <v>634.36</v>
      </c>
      <c r="E6270" s="122">
        <v>87.86149584487535</v>
      </c>
      <c r="F6270" s="77">
        <v>5.03</v>
      </c>
      <c r="G6270" s="77">
        <v>0</v>
      </c>
      <c r="H6270" s="77">
        <v>0</v>
      </c>
      <c r="J6270" s="77">
        <f t="shared" si="258"/>
        <v>5.03</v>
      </c>
      <c r="K6270" s="103">
        <v>4.82</v>
      </c>
      <c r="L6270" s="104">
        <v>2.59</v>
      </c>
      <c r="M6270" s="105">
        <v>0</v>
      </c>
      <c r="N6270" s="76">
        <f t="shared" si="257"/>
        <v>4.8199999999999639</v>
      </c>
    </row>
    <row r="6271" spans="1:14" x14ac:dyDescent="0.25">
      <c r="A6271" s="100">
        <v>5223</v>
      </c>
      <c r="B6271" s="107">
        <v>38826</v>
      </c>
      <c r="C6271" s="121">
        <v>434.25</v>
      </c>
      <c r="D6271" s="122">
        <v>634.15</v>
      </c>
      <c r="E6271" s="122">
        <v>87.832409972299175</v>
      </c>
      <c r="F6271" s="77">
        <v>5.64</v>
      </c>
      <c r="G6271" s="77">
        <v>0</v>
      </c>
      <c r="H6271" s="77">
        <v>0</v>
      </c>
      <c r="J6271" s="77">
        <f t="shared" si="258"/>
        <v>5.64</v>
      </c>
      <c r="K6271" s="103">
        <v>6.91</v>
      </c>
      <c r="L6271" s="104">
        <v>2.88</v>
      </c>
      <c r="M6271" s="105">
        <v>0</v>
      </c>
      <c r="N6271" s="76">
        <f t="shared" si="257"/>
        <v>6.9099999999999815</v>
      </c>
    </row>
    <row r="6272" spans="1:14" x14ac:dyDescent="0.25">
      <c r="A6272" s="100">
        <v>5224</v>
      </c>
      <c r="B6272" s="107">
        <v>38827</v>
      </c>
      <c r="C6272" s="121">
        <v>434.31</v>
      </c>
      <c r="D6272" s="122">
        <v>635.41999999999996</v>
      </c>
      <c r="E6272" s="122">
        <v>88.00831024930747</v>
      </c>
      <c r="F6272" s="77">
        <v>5.03</v>
      </c>
      <c r="G6272" s="77">
        <v>0</v>
      </c>
      <c r="H6272" s="77">
        <v>0</v>
      </c>
      <c r="J6272" s="77">
        <f t="shared" si="258"/>
        <v>5.03</v>
      </c>
      <c r="K6272" s="103">
        <v>8.33</v>
      </c>
      <c r="L6272" s="104">
        <v>2.58</v>
      </c>
      <c r="M6272" s="105">
        <v>18.5</v>
      </c>
      <c r="N6272" s="76">
        <f t="shared" si="257"/>
        <v>8.3300000000000693</v>
      </c>
    </row>
    <row r="6273" spans="1:14" x14ac:dyDescent="0.25">
      <c r="A6273" s="100">
        <v>5225</v>
      </c>
      <c r="B6273" s="107">
        <v>38828</v>
      </c>
      <c r="C6273" s="121">
        <v>434.64</v>
      </c>
      <c r="D6273" s="122">
        <v>638.72</v>
      </c>
      <c r="E6273" s="122">
        <v>88.46537396121883</v>
      </c>
      <c r="F6273" s="77">
        <v>5.03</v>
      </c>
      <c r="G6273" s="77">
        <v>0</v>
      </c>
      <c r="H6273" s="77">
        <v>0</v>
      </c>
      <c r="J6273" s="77">
        <f t="shared" si="258"/>
        <v>5.03</v>
      </c>
      <c r="K6273" s="103">
        <v>3.44</v>
      </c>
      <c r="L6273" s="104">
        <v>2.58</v>
      </c>
      <c r="M6273" s="105">
        <v>24.04</v>
      </c>
      <c r="N6273" s="76">
        <f t="shared" si="257"/>
        <v>3.4399999999999684</v>
      </c>
    </row>
    <row r="6274" spans="1:14" x14ac:dyDescent="0.25">
      <c r="A6274" s="100">
        <v>5226</v>
      </c>
      <c r="B6274" s="107">
        <v>38829</v>
      </c>
      <c r="C6274" s="121">
        <v>434.39</v>
      </c>
      <c r="D6274" s="122">
        <v>637.13</v>
      </c>
      <c r="E6274" s="122">
        <v>88.245152354570635</v>
      </c>
      <c r="F6274" s="77">
        <v>5.64</v>
      </c>
      <c r="G6274" s="77">
        <v>0</v>
      </c>
      <c r="H6274" s="77">
        <v>0</v>
      </c>
      <c r="J6274" s="77">
        <f t="shared" si="258"/>
        <v>5.64</v>
      </c>
      <c r="K6274" s="103">
        <v>3.29</v>
      </c>
      <c r="L6274" s="104">
        <v>2.4900000000000002</v>
      </c>
      <c r="M6274" s="105">
        <v>0</v>
      </c>
      <c r="N6274" s="76">
        <f t="shared" si="257"/>
        <v>3.2899999999999769</v>
      </c>
    </row>
    <row r="6275" spans="1:14" x14ac:dyDescent="0.25">
      <c r="A6275" s="100">
        <v>5227</v>
      </c>
      <c r="B6275" s="107">
        <v>38830</v>
      </c>
      <c r="C6275" s="121">
        <v>434.28</v>
      </c>
      <c r="D6275" s="122">
        <v>634.78</v>
      </c>
      <c r="E6275" s="122">
        <v>87.9196675900277</v>
      </c>
      <c r="F6275" s="77">
        <v>6.41</v>
      </c>
      <c r="G6275" s="77">
        <v>0</v>
      </c>
      <c r="H6275" s="77">
        <v>0</v>
      </c>
      <c r="J6275" s="77">
        <f t="shared" si="258"/>
        <v>6.41</v>
      </c>
      <c r="K6275" s="103">
        <v>0.99</v>
      </c>
      <c r="L6275" s="104">
        <v>3</v>
      </c>
      <c r="M6275" s="105">
        <v>0</v>
      </c>
      <c r="N6275" s="76">
        <f t="shared" si="257"/>
        <v>0.99000000000004107</v>
      </c>
    </row>
    <row r="6276" spans="1:14" x14ac:dyDescent="0.25">
      <c r="A6276" s="100">
        <v>5228</v>
      </c>
      <c r="B6276" s="107">
        <v>38831</v>
      </c>
      <c r="C6276" s="121">
        <v>434.03</v>
      </c>
      <c r="D6276" s="122">
        <v>629.36</v>
      </c>
      <c r="E6276" s="122">
        <v>87.168975069252085</v>
      </c>
      <c r="F6276" s="77">
        <v>6.01</v>
      </c>
      <c r="G6276" s="77">
        <v>0</v>
      </c>
      <c r="H6276" s="77">
        <v>0</v>
      </c>
      <c r="J6276" s="77">
        <f t="shared" si="258"/>
        <v>6.01</v>
      </c>
      <c r="K6276" s="103">
        <v>2.73</v>
      </c>
      <c r="L6276" s="104">
        <v>3.07</v>
      </c>
      <c r="M6276" s="105">
        <v>0</v>
      </c>
      <c r="N6276" s="76">
        <f t="shared" si="257"/>
        <v>2.7300000000000271</v>
      </c>
    </row>
    <row r="6277" spans="1:14" x14ac:dyDescent="0.25">
      <c r="A6277" s="100">
        <v>5229</v>
      </c>
      <c r="B6277" s="107">
        <v>38832</v>
      </c>
      <c r="C6277" s="121">
        <v>433.88</v>
      </c>
      <c r="D6277" s="122">
        <v>626.08000000000004</v>
      </c>
      <c r="E6277" s="122">
        <v>86.714681440443229</v>
      </c>
      <c r="F6277" s="77">
        <v>5.18</v>
      </c>
      <c r="G6277" s="77">
        <v>0</v>
      </c>
      <c r="H6277" s="77">
        <v>0</v>
      </c>
      <c r="J6277" s="77">
        <f t="shared" si="258"/>
        <v>5.18</v>
      </c>
      <c r="K6277" s="103">
        <v>1.96</v>
      </c>
      <c r="L6277" s="104">
        <v>2.7</v>
      </c>
      <c r="M6277" s="105">
        <v>0</v>
      </c>
      <c r="N6277" s="76">
        <f t="shared" si="257"/>
        <v>1.9599999999999724</v>
      </c>
    </row>
    <row r="6278" spans="1:14" x14ac:dyDescent="0.25">
      <c r="A6278" s="100">
        <v>5230</v>
      </c>
      <c r="B6278" s="107">
        <v>38833</v>
      </c>
      <c r="C6278" s="121">
        <v>433.73</v>
      </c>
      <c r="D6278" s="122">
        <v>622.86</v>
      </c>
      <c r="E6278" s="122">
        <v>86.26869806094183</v>
      </c>
      <c r="F6278" s="77">
        <v>3.61</v>
      </c>
      <c r="G6278" s="77">
        <v>0</v>
      </c>
      <c r="H6278" s="77">
        <v>0</v>
      </c>
      <c r="J6278" s="77">
        <f t="shared" si="258"/>
        <v>3.61</v>
      </c>
      <c r="K6278" s="103">
        <v>2.7</v>
      </c>
      <c r="L6278" s="104">
        <v>1.83</v>
      </c>
      <c r="M6278" s="105">
        <v>0</v>
      </c>
      <c r="N6278" s="76">
        <f t="shared" si="257"/>
        <v>1.8999999999999635</v>
      </c>
    </row>
    <row r="6279" spans="1:14" x14ac:dyDescent="0.25">
      <c r="A6279" s="100">
        <v>5231</v>
      </c>
      <c r="B6279" s="107">
        <v>38834</v>
      </c>
      <c r="C6279" s="121">
        <v>433.65</v>
      </c>
      <c r="D6279" s="122">
        <v>621.15</v>
      </c>
      <c r="E6279" s="122">
        <v>86.031855955678665</v>
      </c>
      <c r="F6279" s="77">
        <v>3.71</v>
      </c>
      <c r="G6279" s="77">
        <v>0</v>
      </c>
      <c r="H6279" s="77">
        <v>0</v>
      </c>
      <c r="J6279" s="77">
        <f t="shared" si="258"/>
        <v>3.71</v>
      </c>
      <c r="K6279" s="103">
        <v>1.83</v>
      </c>
      <c r="L6279" s="104">
        <v>1.89</v>
      </c>
      <c r="M6279" s="105">
        <v>0</v>
      </c>
      <c r="N6279" s="76">
        <f t="shared" si="257"/>
        <v>1.1199999999999681</v>
      </c>
    </row>
    <row r="6280" spans="1:14" x14ac:dyDescent="0.25">
      <c r="A6280" s="100">
        <v>5232</v>
      </c>
      <c r="B6280" s="107">
        <v>38835</v>
      </c>
      <c r="C6280" s="121">
        <v>433.53</v>
      </c>
      <c r="D6280" s="122">
        <v>618.55999999999995</v>
      </c>
      <c r="E6280" s="122">
        <v>85.673130193905806</v>
      </c>
      <c r="F6280" s="77">
        <v>4.6500000000000004</v>
      </c>
      <c r="G6280" s="77">
        <v>0</v>
      </c>
      <c r="H6280" s="77">
        <v>0</v>
      </c>
      <c r="J6280" s="77">
        <f t="shared" si="258"/>
        <v>4.6500000000000004</v>
      </c>
      <c r="K6280" s="103">
        <v>0.13</v>
      </c>
      <c r="L6280" s="104">
        <v>2.5499999999999998</v>
      </c>
      <c r="M6280" s="105">
        <v>0</v>
      </c>
      <c r="N6280" s="76">
        <f t="shared" ref="N6280:N6343" si="259">+D6281-D6280+J6280</f>
        <v>0.13000000000001855</v>
      </c>
    </row>
    <row r="6281" spans="1:14" x14ac:dyDescent="0.25">
      <c r="A6281" s="100">
        <v>5233</v>
      </c>
      <c r="B6281" s="107">
        <v>38836</v>
      </c>
      <c r="C6281" s="121">
        <v>433.32</v>
      </c>
      <c r="D6281" s="122">
        <v>614.04</v>
      </c>
      <c r="E6281" s="122">
        <v>85.047091412742375</v>
      </c>
      <c r="F6281" s="77">
        <v>3.05</v>
      </c>
      <c r="G6281" s="77">
        <v>0</v>
      </c>
      <c r="H6281" s="77">
        <v>0</v>
      </c>
      <c r="J6281" s="77">
        <f t="shared" si="258"/>
        <v>3.05</v>
      </c>
      <c r="K6281" s="103">
        <v>0.01</v>
      </c>
      <c r="L6281" s="104">
        <v>1.56</v>
      </c>
      <c r="M6281" s="105">
        <v>0</v>
      </c>
      <c r="N6281" s="76">
        <f t="shared" si="259"/>
        <v>-0.11999999999995925</v>
      </c>
    </row>
    <row r="6282" spans="1:14" x14ac:dyDescent="0.25">
      <c r="A6282" s="100">
        <v>5234</v>
      </c>
      <c r="B6282" s="107">
        <v>38837</v>
      </c>
      <c r="C6282" s="121">
        <v>433.17</v>
      </c>
      <c r="D6282" s="122">
        <v>610.87</v>
      </c>
      <c r="E6282" s="122">
        <v>84.60803324099723</v>
      </c>
      <c r="F6282" s="77">
        <v>3.06</v>
      </c>
      <c r="G6282" s="77">
        <v>0</v>
      </c>
      <c r="H6282" s="77">
        <v>0</v>
      </c>
      <c r="J6282" s="77">
        <f t="shared" si="258"/>
        <v>3.06</v>
      </c>
      <c r="K6282" s="103">
        <v>0.12</v>
      </c>
      <c r="L6282" s="104">
        <v>1.56</v>
      </c>
      <c r="M6282" s="105">
        <v>0</v>
      </c>
      <c r="N6282" s="76">
        <f t="shared" si="259"/>
        <v>0.11999999999994548</v>
      </c>
    </row>
    <row r="6283" spans="1:14" x14ac:dyDescent="0.25">
      <c r="A6283" s="100">
        <v>5235</v>
      </c>
      <c r="B6283" s="107">
        <v>38838</v>
      </c>
      <c r="C6283" s="121">
        <v>433.03</v>
      </c>
      <c r="D6283" s="122">
        <v>607.92999999999995</v>
      </c>
      <c r="E6283" s="122">
        <v>84.200831024930736</v>
      </c>
      <c r="F6283" s="77">
        <v>3.06</v>
      </c>
      <c r="G6283" s="77">
        <v>0</v>
      </c>
      <c r="H6283" s="77">
        <v>0</v>
      </c>
      <c r="J6283" s="77">
        <f t="shared" si="258"/>
        <v>3.06</v>
      </c>
      <c r="K6283" s="103">
        <v>0.54</v>
      </c>
      <c r="L6283" s="104">
        <v>1.54</v>
      </c>
      <c r="M6283" s="105">
        <v>0</v>
      </c>
      <c r="N6283" s="76">
        <f t="shared" si="259"/>
        <v>0.54000000000001824</v>
      </c>
    </row>
    <row r="6284" spans="1:14" x14ac:dyDescent="0.25">
      <c r="A6284" s="100">
        <v>5236</v>
      </c>
      <c r="B6284" s="107">
        <v>38839</v>
      </c>
      <c r="C6284" s="121">
        <v>432.91</v>
      </c>
      <c r="D6284" s="122">
        <v>605.41</v>
      </c>
      <c r="E6284" s="122">
        <v>83.85180055401662</v>
      </c>
      <c r="F6284" s="77">
        <v>4.2300000000000004</v>
      </c>
      <c r="G6284" s="77">
        <v>0</v>
      </c>
      <c r="H6284" s="77">
        <v>0</v>
      </c>
      <c r="J6284" s="77">
        <f t="shared" si="258"/>
        <v>4.2300000000000004</v>
      </c>
      <c r="K6284" s="103">
        <v>0.24</v>
      </c>
      <c r="L6284" s="104">
        <v>2.13</v>
      </c>
      <c r="M6284" s="105">
        <v>0</v>
      </c>
      <c r="N6284" s="76">
        <f t="shared" si="259"/>
        <v>0.23999999999999133</v>
      </c>
    </row>
    <row r="6285" spans="1:14" x14ac:dyDescent="0.25">
      <c r="A6285" s="100">
        <v>5237</v>
      </c>
      <c r="B6285" s="107">
        <v>38840</v>
      </c>
      <c r="C6285" s="121">
        <v>432.72</v>
      </c>
      <c r="D6285" s="122">
        <v>601.41999999999996</v>
      </c>
      <c r="E6285" s="122">
        <v>83.299168975069236</v>
      </c>
      <c r="F6285" s="77">
        <v>3.47</v>
      </c>
      <c r="G6285" s="77">
        <v>0</v>
      </c>
      <c r="H6285" s="77">
        <v>0</v>
      </c>
      <c r="J6285" s="77">
        <f t="shared" si="258"/>
        <v>3.47</v>
      </c>
      <c r="K6285" s="103">
        <v>0.95</v>
      </c>
      <c r="L6285" s="104">
        <v>1.78</v>
      </c>
      <c r="M6285" s="105">
        <v>1.7</v>
      </c>
      <c r="N6285" s="76">
        <f t="shared" si="259"/>
        <v>0.95000000000001839</v>
      </c>
    </row>
    <row r="6286" spans="1:14" x14ac:dyDescent="0.25">
      <c r="A6286" s="100">
        <v>5238</v>
      </c>
      <c r="B6286" s="107">
        <v>38841</v>
      </c>
      <c r="C6286" s="121">
        <v>432.6</v>
      </c>
      <c r="D6286" s="122">
        <v>598.9</v>
      </c>
      <c r="E6286" s="122">
        <v>82.95013850415512</v>
      </c>
      <c r="F6286" s="77">
        <v>3.23</v>
      </c>
      <c r="G6286" s="77">
        <v>0</v>
      </c>
      <c r="H6286" s="77">
        <v>0</v>
      </c>
      <c r="J6286" s="77">
        <f t="shared" si="258"/>
        <v>3.23</v>
      </c>
      <c r="K6286" s="103">
        <v>0.7</v>
      </c>
      <c r="L6286" s="104">
        <v>1.65</v>
      </c>
      <c r="M6286" s="105">
        <v>6</v>
      </c>
      <c r="N6286" s="76">
        <f t="shared" si="259"/>
        <v>0.73</v>
      </c>
    </row>
    <row r="6287" spans="1:14" x14ac:dyDescent="0.25">
      <c r="A6287" s="100">
        <v>5239</v>
      </c>
      <c r="B6287" s="107">
        <v>38842</v>
      </c>
      <c r="C6287" s="121">
        <v>432.48</v>
      </c>
      <c r="D6287" s="122">
        <v>596.4</v>
      </c>
      <c r="E6287" s="122">
        <v>82.603878116343495</v>
      </c>
      <c r="F6287" s="77">
        <v>2.5499999999999998</v>
      </c>
      <c r="G6287" s="77">
        <v>0</v>
      </c>
      <c r="H6287" s="77">
        <v>0</v>
      </c>
      <c r="J6287" s="77">
        <f t="shared" si="258"/>
        <v>2.5499999999999998</v>
      </c>
      <c r="K6287" s="103">
        <v>1.55</v>
      </c>
      <c r="L6287" s="104">
        <v>1.31</v>
      </c>
      <c r="M6287" s="105">
        <v>15.05</v>
      </c>
      <c r="N6287" s="76">
        <f t="shared" si="259"/>
        <v>1.5499999999999998</v>
      </c>
    </row>
    <row r="6288" spans="1:14" x14ac:dyDescent="0.25">
      <c r="A6288" s="100">
        <v>5240</v>
      </c>
      <c r="B6288" s="107">
        <v>38843</v>
      </c>
      <c r="C6288" s="121">
        <v>432.43</v>
      </c>
      <c r="D6288" s="122">
        <v>595.4</v>
      </c>
      <c r="E6288" s="122">
        <v>82.46537396121883</v>
      </c>
      <c r="F6288" s="77">
        <v>3.46</v>
      </c>
      <c r="G6288" s="77">
        <v>0</v>
      </c>
      <c r="H6288" s="77">
        <v>0</v>
      </c>
      <c r="J6288" s="77">
        <f t="shared" si="258"/>
        <v>3.46</v>
      </c>
      <c r="K6288" s="103">
        <v>1.81</v>
      </c>
      <c r="L6288" s="104">
        <v>1.77</v>
      </c>
      <c r="M6288" s="105">
        <v>2</v>
      </c>
      <c r="N6288" s="76">
        <f t="shared" si="259"/>
        <v>1.8100000000000227</v>
      </c>
    </row>
    <row r="6289" spans="1:14" x14ac:dyDescent="0.25">
      <c r="A6289" s="100">
        <v>5241</v>
      </c>
      <c r="B6289" s="107">
        <v>38844</v>
      </c>
      <c r="C6289" s="121">
        <v>432.35</v>
      </c>
      <c r="D6289" s="122">
        <v>593.75</v>
      </c>
      <c r="E6289" s="122">
        <v>82.236842105263165</v>
      </c>
      <c r="F6289" s="77">
        <v>3.4</v>
      </c>
      <c r="G6289" s="77">
        <v>0</v>
      </c>
      <c r="H6289" s="77">
        <v>0</v>
      </c>
      <c r="J6289" s="77">
        <f t="shared" si="258"/>
        <v>3.4</v>
      </c>
      <c r="K6289" s="103">
        <v>2.14</v>
      </c>
      <c r="L6289" s="104">
        <v>1.76</v>
      </c>
      <c r="M6289" s="105">
        <v>0</v>
      </c>
      <c r="N6289" s="76">
        <f t="shared" si="259"/>
        <v>2.140000000000009</v>
      </c>
    </row>
    <row r="6290" spans="1:14" x14ac:dyDescent="0.25">
      <c r="A6290" s="100">
        <v>5242</v>
      </c>
      <c r="B6290" s="107">
        <v>38845</v>
      </c>
      <c r="C6290" s="121">
        <v>432.29</v>
      </c>
      <c r="D6290" s="122">
        <v>592.49</v>
      </c>
      <c r="E6290" s="122">
        <v>82.0623268698061</v>
      </c>
      <c r="F6290" s="77">
        <v>2.12</v>
      </c>
      <c r="G6290" s="77">
        <v>0</v>
      </c>
      <c r="H6290" s="77">
        <v>0</v>
      </c>
      <c r="J6290" s="77">
        <f t="shared" si="258"/>
        <v>2.12</v>
      </c>
      <c r="K6290" s="103">
        <v>1.07</v>
      </c>
      <c r="L6290" s="104">
        <v>1.1000000000000001</v>
      </c>
      <c r="M6290" s="105">
        <v>10.050000000000001</v>
      </c>
      <c r="N6290" s="76">
        <f t="shared" si="259"/>
        <v>1.0700000000000456</v>
      </c>
    </row>
    <row r="6291" spans="1:14" x14ac:dyDescent="0.25">
      <c r="A6291" s="100">
        <v>5243</v>
      </c>
      <c r="B6291" s="107">
        <v>38846</v>
      </c>
      <c r="C6291" s="121">
        <v>432.24</v>
      </c>
      <c r="D6291" s="122">
        <v>591.44000000000005</v>
      </c>
      <c r="E6291" s="122">
        <v>81.916897506925224</v>
      </c>
      <c r="F6291" s="77">
        <v>2.2799999999999998</v>
      </c>
      <c r="G6291" s="77">
        <v>0</v>
      </c>
      <c r="H6291" s="77">
        <v>0</v>
      </c>
      <c r="J6291" s="77">
        <f t="shared" ref="J6291:J6354" si="260">SUM(F6291:H6291)</f>
        <v>2.2799999999999998</v>
      </c>
      <c r="K6291" s="103">
        <v>2.2799999999999998</v>
      </c>
      <c r="L6291" s="104">
        <v>1.19</v>
      </c>
      <c r="M6291" s="105">
        <v>36</v>
      </c>
      <c r="N6291" s="76">
        <f t="shared" si="259"/>
        <v>2.2799999999999998</v>
      </c>
    </row>
    <row r="6292" spans="1:14" x14ac:dyDescent="0.25">
      <c r="A6292" s="100">
        <v>5244</v>
      </c>
      <c r="B6292" s="107">
        <v>38847</v>
      </c>
      <c r="C6292" s="121">
        <v>432.24</v>
      </c>
      <c r="D6292" s="122">
        <v>591.44000000000005</v>
      </c>
      <c r="E6292" s="122">
        <v>81.916897506925224</v>
      </c>
      <c r="F6292" s="77">
        <v>2.76</v>
      </c>
      <c r="G6292" s="77">
        <v>0</v>
      </c>
      <c r="H6292" s="77">
        <v>0</v>
      </c>
      <c r="J6292" s="77">
        <f t="shared" si="260"/>
        <v>2.76</v>
      </c>
      <c r="K6292" s="103">
        <v>2.34</v>
      </c>
      <c r="L6292" s="104">
        <v>1.42</v>
      </c>
      <c r="M6292" s="105">
        <v>0.4</v>
      </c>
      <c r="N6292" s="76">
        <f t="shared" si="259"/>
        <v>2.339999999999927</v>
      </c>
    </row>
    <row r="6293" spans="1:14" x14ac:dyDescent="0.25">
      <c r="A6293" s="100">
        <v>5245</v>
      </c>
      <c r="B6293" s="107">
        <v>38848</v>
      </c>
      <c r="C6293" s="121">
        <v>432.22</v>
      </c>
      <c r="D6293" s="122">
        <v>591.02</v>
      </c>
      <c r="E6293" s="122">
        <v>81.85872576177286</v>
      </c>
      <c r="F6293" s="77">
        <v>3.02</v>
      </c>
      <c r="G6293" s="77">
        <v>0</v>
      </c>
      <c r="H6293" s="77">
        <v>0</v>
      </c>
      <c r="J6293" s="77">
        <f t="shared" si="260"/>
        <v>3.02</v>
      </c>
      <c r="K6293" s="103">
        <v>1.6</v>
      </c>
      <c r="L6293" s="104">
        <v>1.55</v>
      </c>
      <c r="M6293" s="105">
        <v>0</v>
      </c>
      <c r="N6293" s="76">
        <f t="shared" si="259"/>
        <v>1.6000000000000409</v>
      </c>
    </row>
    <row r="6294" spans="1:14" x14ac:dyDescent="0.25">
      <c r="A6294" s="100">
        <v>5246</v>
      </c>
      <c r="B6294" s="107">
        <v>38849</v>
      </c>
      <c r="C6294" s="121">
        <v>432.15</v>
      </c>
      <c r="D6294" s="122">
        <v>589.6</v>
      </c>
      <c r="E6294" s="122">
        <v>81.662049861495845</v>
      </c>
      <c r="F6294" s="77">
        <v>2.54</v>
      </c>
      <c r="G6294" s="77">
        <v>0</v>
      </c>
      <c r="H6294" s="77">
        <v>0</v>
      </c>
      <c r="J6294" s="77">
        <f t="shared" si="260"/>
        <v>2.54</v>
      </c>
      <c r="K6294" s="103">
        <v>3.75</v>
      </c>
      <c r="L6294" s="104">
        <v>1.3</v>
      </c>
      <c r="M6294" s="105">
        <v>0</v>
      </c>
      <c r="N6294" s="76">
        <f t="shared" si="259"/>
        <v>3.7499999999999227</v>
      </c>
    </row>
    <row r="6295" spans="1:14" x14ac:dyDescent="0.25">
      <c r="A6295" s="100">
        <v>5247</v>
      </c>
      <c r="B6295" s="107">
        <v>38850</v>
      </c>
      <c r="C6295" s="121">
        <v>432.21</v>
      </c>
      <c r="D6295" s="122">
        <v>590.80999999999995</v>
      </c>
      <c r="E6295" s="122">
        <v>81.82963988919667</v>
      </c>
      <c r="F6295" s="77">
        <v>2.39</v>
      </c>
      <c r="G6295" s="77">
        <v>0</v>
      </c>
      <c r="H6295" s="77">
        <v>0</v>
      </c>
      <c r="J6295" s="77">
        <f t="shared" si="260"/>
        <v>2.39</v>
      </c>
      <c r="K6295" s="103">
        <v>1.58</v>
      </c>
      <c r="L6295" s="104">
        <v>1.22</v>
      </c>
      <c r="M6295" s="105">
        <v>0</v>
      </c>
      <c r="N6295" s="76">
        <f t="shared" si="259"/>
        <v>1.5800000000000547</v>
      </c>
    </row>
    <row r="6296" spans="1:14" x14ac:dyDescent="0.25">
      <c r="A6296" s="100">
        <v>5248</v>
      </c>
      <c r="B6296" s="107">
        <v>38851</v>
      </c>
      <c r="C6296" s="121">
        <v>432.17</v>
      </c>
      <c r="D6296" s="122">
        <v>590</v>
      </c>
      <c r="E6296" s="122">
        <v>81.717451523545705</v>
      </c>
      <c r="F6296" s="77">
        <v>1.9</v>
      </c>
      <c r="G6296" s="77">
        <v>0</v>
      </c>
      <c r="H6296" s="77">
        <v>0</v>
      </c>
      <c r="J6296" s="77">
        <f t="shared" si="260"/>
        <v>1.9</v>
      </c>
      <c r="K6296" s="103">
        <v>0.28999999999999998</v>
      </c>
      <c r="L6296" s="104">
        <v>0.96</v>
      </c>
      <c r="M6296" s="105">
        <v>0</v>
      </c>
      <c r="N6296" s="76">
        <f t="shared" si="259"/>
        <v>0.28999999999998627</v>
      </c>
    </row>
    <row r="6297" spans="1:14" x14ac:dyDescent="0.25">
      <c r="A6297" s="100">
        <v>5249</v>
      </c>
      <c r="B6297" s="107">
        <v>38852</v>
      </c>
      <c r="C6297" s="121">
        <v>432.09</v>
      </c>
      <c r="D6297" s="122">
        <v>588.39</v>
      </c>
      <c r="E6297" s="122">
        <v>81.49445983379502</v>
      </c>
      <c r="F6297" s="77">
        <v>1.45</v>
      </c>
      <c r="G6297" s="77">
        <v>0</v>
      </c>
      <c r="H6297" s="77">
        <v>0</v>
      </c>
      <c r="J6297" s="77">
        <f t="shared" si="260"/>
        <v>1.45</v>
      </c>
      <c r="K6297" s="103">
        <v>0.19</v>
      </c>
      <c r="L6297" s="104">
        <v>0.73</v>
      </c>
      <c r="M6297" s="105">
        <v>0</v>
      </c>
      <c r="N6297" s="76">
        <f t="shared" si="259"/>
        <v>0.19000000000000905</v>
      </c>
    </row>
    <row r="6298" spans="1:14" x14ac:dyDescent="0.25">
      <c r="A6298" s="100">
        <v>5250</v>
      </c>
      <c r="B6298" s="107">
        <v>38853</v>
      </c>
      <c r="C6298" s="121">
        <v>432.03</v>
      </c>
      <c r="D6298" s="122">
        <v>587.13</v>
      </c>
      <c r="E6298" s="122">
        <v>81.319944598337955</v>
      </c>
      <c r="F6298" s="77">
        <v>2.88</v>
      </c>
      <c r="G6298" s="77">
        <v>0</v>
      </c>
      <c r="H6298" s="77">
        <v>0</v>
      </c>
      <c r="J6298" s="77">
        <f t="shared" si="260"/>
        <v>2.88</v>
      </c>
      <c r="K6298" s="103">
        <v>0.13</v>
      </c>
      <c r="L6298" s="104">
        <v>1.44</v>
      </c>
      <c r="M6298" s="105">
        <v>0</v>
      </c>
      <c r="N6298" s="76">
        <f t="shared" si="259"/>
        <v>0.12999999999999989</v>
      </c>
    </row>
    <row r="6299" spans="1:14" x14ac:dyDescent="0.25">
      <c r="A6299" s="100">
        <v>5251</v>
      </c>
      <c r="B6299" s="107">
        <v>38854</v>
      </c>
      <c r="C6299" s="121">
        <v>431.89</v>
      </c>
      <c r="D6299" s="122">
        <v>584.38</v>
      </c>
      <c r="E6299" s="122">
        <v>80.939058171745145</v>
      </c>
      <c r="F6299" s="77">
        <v>1.69</v>
      </c>
      <c r="G6299" s="77">
        <v>0</v>
      </c>
      <c r="H6299" s="77">
        <v>0</v>
      </c>
      <c r="J6299" s="77">
        <f t="shared" si="260"/>
        <v>1.69</v>
      </c>
      <c r="K6299" s="103">
        <v>0.37</v>
      </c>
      <c r="L6299" s="104">
        <v>0.88</v>
      </c>
      <c r="M6299" s="105">
        <v>0</v>
      </c>
      <c r="N6299" s="76">
        <f t="shared" si="259"/>
        <v>0.36999999999994992</v>
      </c>
    </row>
    <row r="6300" spans="1:14" x14ac:dyDescent="0.25">
      <c r="A6300" s="100">
        <v>5252</v>
      </c>
      <c r="B6300" s="107">
        <v>38855</v>
      </c>
      <c r="C6300" s="121">
        <v>431.83</v>
      </c>
      <c r="D6300" s="122">
        <v>583.05999999999995</v>
      </c>
      <c r="E6300" s="122">
        <v>80.756232686980596</v>
      </c>
      <c r="F6300" s="77">
        <v>0.7</v>
      </c>
      <c r="G6300" s="77">
        <v>0</v>
      </c>
      <c r="H6300" s="77">
        <v>0</v>
      </c>
      <c r="J6300" s="77">
        <f t="shared" si="260"/>
        <v>0.7</v>
      </c>
      <c r="K6300" s="103">
        <v>0.26</v>
      </c>
      <c r="L6300" s="104">
        <v>0.37</v>
      </c>
      <c r="M6300" s="105">
        <v>1.6</v>
      </c>
      <c r="N6300" s="76">
        <f t="shared" si="259"/>
        <v>0.26000000000005907</v>
      </c>
    </row>
    <row r="6301" spans="1:14" x14ac:dyDescent="0.25">
      <c r="A6301" s="100">
        <v>5253</v>
      </c>
      <c r="B6301" s="107">
        <v>38856</v>
      </c>
      <c r="C6301" s="121">
        <v>431.81</v>
      </c>
      <c r="D6301" s="122">
        <v>582.62</v>
      </c>
      <c r="E6301" s="122">
        <v>80.695290858725755</v>
      </c>
      <c r="F6301" s="77">
        <v>0.75</v>
      </c>
      <c r="G6301" s="77">
        <v>0</v>
      </c>
      <c r="H6301" s="77">
        <v>0</v>
      </c>
      <c r="J6301" s="77">
        <f t="shared" si="260"/>
        <v>0.75</v>
      </c>
      <c r="K6301" s="103">
        <v>0.53</v>
      </c>
      <c r="L6301" s="104">
        <v>0.38</v>
      </c>
      <c r="M6301" s="105">
        <v>0.8</v>
      </c>
      <c r="N6301" s="76">
        <f t="shared" si="259"/>
        <v>0.52999999999997272</v>
      </c>
    </row>
    <row r="6302" spans="1:14" x14ac:dyDescent="0.25">
      <c r="A6302" s="100">
        <v>5254</v>
      </c>
      <c r="B6302" s="107">
        <v>38857</v>
      </c>
      <c r="C6302" s="121">
        <v>431.85</v>
      </c>
      <c r="D6302" s="122">
        <v>582.4</v>
      </c>
      <c r="E6302" s="122">
        <v>80.664819944598335</v>
      </c>
      <c r="F6302" s="77">
        <v>0.8</v>
      </c>
      <c r="G6302" s="77">
        <v>0</v>
      </c>
      <c r="H6302" s="77">
        <v>0</v>
      </c>
      <c r="J6302" s="77">
        <f t="shared" si="260"/>
        <v>0.8</v>
      </c>
      <c r="K6302" s="103">
        <v>2.12</v>
      </c>
      <c r="L6302" s="104">
        <v>0.41</v>
      </c>
      <c r="M6302" s="105">
        <v>0</v>
      </c>
      <c r="N6302" s="76">
        <f t="shared" si="259"/>
        <v>2.1200000000000498</v>
      </c>
    </row>
    <row r="6303" spans="1:14" x14ac:dyDescent="0.25">
      <c r="A6303" s="100">
        <v>5255</v>
      </c>
      <c r="B6303" s="107">
        <v>38858</v>
      </c>
      <c r="C6303" s="121">
        <v>431.86</v>
      </c>
      <c r="D6303" s="122">
        <v>583.72</v>
      </c>
      <c r="E6303" s="122">
        <v>80.847645429362885</v>
      </c>
      <c r="F6303" s="77">
        <v>1.1599999999999999</v>
      </c>
      <c r="G6303" s="77">
        <v>0</v>
      </c>
      <c r="H6303" s="77">
        <v>0</v>
      </c>
      <c r="J6303" s="77">
        <f t="shared" si="260"/>
        <v>1.1599999999999999</v>
      </c>
      <c r="K6303" s="103">
        <v>0.72</v>
      </c>
      <c r="L6303" s="104">
        <v>0.59</v>
      </c>
      <c r="M6303" s="105">
        <v>0</v>
      </c>
      <c r="N6303" s="76">
        <f t="shared" si="259"/>
        <v>0.71999999999994535</v>
      </c>
    </row>
    <row r="6304" spans="1:14" x14ac:dyDescent="0.25">
      <c r="A6304" s="100">
        <v>5256</v>
      </c>
      <c r="B6304" s="107">
        <v>38859</v>
      </c>
      <c r="C6304" s="121">
        <v>431.84</v>
      </c>
      <c r="D6304" s="122">
        <v>583.28</v>
      </c>
      <c r="E6304" s="122">
        <v>80.78670360110803</v>
      </c>
      <c r="F6304" s="77">
        <v>1.1499999999999999</v>
      </c>
      <c r="G6304" s="77">
        <v>0</v>
      </c>
      <c r="H6304" s="77">
        <v>0</v>
      </c>
      <c r="J6304" s="77">
        <f t="shared" si="260"/>
        <v>1.1499999999999999</v>
      </c>
      <c r="K6304" s="103">
        <v>0.27</v>
      </c>
      <c r="L6304" s="104">
        <v>0.57999999999999996</v>
      </c>
      <c r="M6304" s="105">
        <v>0</v>
      </c>
      <c r="N6304" s="76">
        <f t="shared" si="259"/>
        <v>0.27000000000000446</v>
      </c>
    </row>
    <row r="6305" spans="1:14" x14ac:dyDescent="0.25">
      <c r="A6305" s="100">
        <v>5257</v>
      </c>
      <c r="B6305" s="107">
        <v>38860</v>
      </c>
      <c r="C6305" s="121">
        <v>431.8</v>
      </c>
      <c r="D6305" s="122">
        <v>582.4</v>
      </c>
      <c r="E6305" s="122">
        <v>80.664819944598335</v>
      </c>
      <c r="F6305" s="77">
        <v>1.57</v>
      </c>
      <c r="G6305" s="77">
        <v>0</v>
      </c>
      <c r="H6305" s="77">
        <v>0</v>
      </c>
      <c r="J6305" s="77">
        <f t="shared" si="260"/>
        <v>1.57</v>
      </c>
      <c r="K6305" s="103">
        <v>0.56999999999999995</v>
      </c>
      <c r="L6305" s="104">
        <v>0.81</v>
      </c>
      <c r="M6305" s="105">
        <v>0</v>
      </c>
      <c r="N6305" s="76">
        <f t="shared" si="259"/>
        <v>0.57000000000000006</v>
      </c>
    </row>
    <row r="6306" spans="1:14" x14ac:dyDescent="0.25">
      <c r="A6306" s="100">
        <v>5258</v>
      </c>
      <c r="B6306" s="107">
        <v>38861</v>
      </c>
      <c r="C6306" s="121">
        <v>431.75</v>
      </c>
      <c r="D6306" s="122">
        <v>581.4</v>
      </c>
      <c r="E6306" s="122">
        <v>80.526315789473685</v>
      </c>
      <c r="F6306" s="77">
        <v>0.78</v>
      </c>
      <c r="G6306" s="77">
        <v>0</v>
      </c>
      <c r="H6306" s="77">
        <v>0</v>
      </c>
      <c r="J6306" s="77">
        <f t="shared" si="260"/>
        <v>0.78</v>
      </c>
      <c r="K6306" s="103">
        <v>2</v>
      </c>
      <c r="L6306" s="104">
        <v>0.4</v>
      </c>
      <c r="M6306" s="105">
        <v>3.4</v>
      </c>
      <c r="N6306" s="76">
        <f t="shared" si="259"/>
        <v>2.0000000000000275</v>
      </c>
    </row>
    <row r="6307" spans="1:14" x14ac:dyDescent="0.25">
      <c r="A6307" s="100">
        <v>5259</v>
      </c>
      <c r="B6307" s="107">
        <v>38862</v>
      </c>
      <c r="C6307" s="121">
        <v>431.81</v>
      </c>
      <c r="D6307" s="122">
        <v>582.62</v>
      </c>
      <c r="E6307" s="122">
        <v>80.695290858725755</v>
      </c>
      <c r="F6307" s="77">
        <v>1.8</v>
      </c>
      <c r="G6307" s="77">
        <v>0</v>
      </c>
      <c r="H6307" s="77">
        <v>0</v>
      </c>
      <c r="J6307" s="77">
        <f t="shared" si="260"/>
        <v>1.8</v>
      </c>
      <c r="K6307" s="103">
        <v>7.78</v>
      </c>
      <c r="L6307" s="104">
        <v>0.89</v>
      </c>
      <c r="M6307" s="105">
        <v>0</v>
      </c>
      <c r="N6307" s="76">
        <f t="shared" si="259"/>
        <v>7.780000000000018</v>
      </c>
    </row>
    <row r="6308" spans="1:14" x14ac:dyDescent="0.25">
      <c r="A6308" s="100">
        <v>5260</v>
      </c>
      <c r="B6308" s="107">
        <v>38863</v>
      </c>
      <c r="C6308" s="121">
        <v>432.1</v>
      </c>
      <c r="D6308" s="122">
        <v>588.6</v>
      </c>
      <c r="E6308" s="122">
        <v>81.523545706371195</v>
      </c>
      <c r="F6308" s="77">
        <v>1.1000000000000001</v>
      </c>
      <c r="G6308" s="77">
        <v>0</v>
      </c>
      <c r="H6308" s="77">
        <v>0</v>
      </c>
      <c r="J6308" s="77">
        <f t="shared" si="260"/>
        <v>1.1000000000000001</v>
      </c>
      <c r="K6308" s="103">
        <v>3.73</v>
      </c>
      <c r="L6308" s="104">
        <v>0.56000000000000005</v>
      </c>
      <c r="M6308" s="105">
        <v>0</v>
      </c>
      <c r="N6308" s="76">
        <f t="shared" si="259"/>
        <v>3.7299999999999955</v>
      </c>
    </row>
    <row r="6309" spans="1:14" x14ac:dyDescent="0.25">
      <c r="A6309" s="100">
        <v>5261</v>
      </c>
      <c r="B6309" s="107">
        <v>38864</v>
      </c>
      <c r="C6309" s="121">
        <v>432.23</v>
      </c>
      <c r="D6309" s="122">
        <v>591.23</v>
      </c>
      <c r="E6309" s="122">
        <v>81.887811634349035</v>
      </c>
      <c r="F6309" s="77">
        <v>0.79</v>
      </c>
      <c r="G6309" s="77">
        <v>0</v>
      </c>
      <c r="H6309" s="77">
        <v>0</v>
      </c>
      <c r="J6309" s="77">
        <f t="shared" si="260"/>
        <v>0.79</v>
      </c>
      <c r="K6309" s="103">
        <v>8.4600000000000009</v>
      </c>
      <c r="L6309" s="104">
        <v>0.39</v>
      </c>
      <c r="M6309" s="105">
        <v>5.5</v>
      </c>
      <c r="N6309" s="76">
        <f t="shared" si="259"/>
        <v>8.4599999999999582</v>
      </c>
    </row>
    <row r="6310" spans="1:14" x14ac:dyDescent="0.25">
      <c r="A6310" s="100">
        <v>5262</v>
      </c>
      <c r="B6310" s="107">
        <v>38865</v>
      </c>
      <c r="C6310" s="121">
        <v>432.6</v>
      </c>
      <c r="D6310" s="122">
        <v>598.9</v>
      </c>
      <c r="E6310" s="122">
        <v>82.95013850415512</v>
      </c>
      <c r="F6310" s="77">
        <v>1.44</v>
      </c>
      <c r="G6310" s="77">
        <v>0</v>
      </c>
      <c r="H6310" s="77">
        <v>0</v>
      </c>
      <c r="J6310" s="77">
        <f t="shared" si="260"/>
        <v>1.44</v>
      </c>
      <c r="K6310" s="103">
        <v>12.05</v>
      </c>
      <c r="L6310" s="104">
        <v>0.73</v>
      </c>
      <c r="M6310" s="105">
        <v>3</v>
      </c>
      <c r="N6310" s="76">
        <f t="shared" si="259"/>
        <v>4.3800000000000541</v>
      </c>
    </row>
    <row r="6311" spans="1:14" x14ac:dyDescent="0.25">
      <c r="A6311" s="100">
        <v>5263</v>
      </c>
      <c r="B6311" s="107">
        <v>38866</v>
      </c>
      <c r="C6311" s="121">
        <v>432.74</v>
      </c>
      <c r="D6311" s="122">
        <v>601.84</v>
      </c>
      <c r="E6311" s="122">
        <v>83.3573407202216</v>
      </c>
      <c r="F6311" s="77">
        <v>0.57999999999999996</v>
      </c>
      <c r="G6311" s="77">
        <v>0</v>
      </c>
      <c r="H6311" s="77">
        <v>0</v>
      </c>
      <c r="J6311" s="77">
        <f t="shared" si="260"/>
        <v>0.57999999999999996</v>
      </c>
      <c r="K6311" s="103">
        <v>6.04</v>
      </c>
      <c r="L6311" s="104">
        <v>0.28000000000000003</v>
      </c>
      <c r="M6311" s="105">
        <v>2.2999999999999998</v>
      </c>
      <c r="N6311" s="76">
        <f t="shared" si="259"/>
        <v>6.0399999999999228</v>
      </c>
    </row>
    <row r="6312" spans="1:14" x14ac:dyDescent="0.25">
      <c r="A6312" s="100">
        <v>5264</v>
      </c>
      <c r="B6312" s="107">
        <v>38867</v>
      </c>
      <c r="C6312" s="121">
        <v>433</v>
      </c>
      <c r="D6312" s="122">
        <v>607.29999999999995</v>
      </c>
      <c r="E6312" s="122">
        <v>84.11357340720221</v>
      </c>
      <c r="F6312" s="77">
        <v>1.38</v>
      </c>
      <c r="G6312" s="77">
        <v>0</v>
      </c>
      <c r="H6312" s="77">
        <v>0</v>
      </c>
      <c r="J6312" s="77">
        <f t="shared" si="260"/>
        <v>1.38</v>
      </c>
      <c r="K6312" s="103">
        <v>6.84</v>
      </c>
      <c r="L6312" s="104">
        <v>0.5</v>
      </c>
      <c r="M6312" s="105">
        <v>0</v>
      </c>
      <c r="N6312" s="76">
        <f t="shared" si="259"/>
        <v>6.8400000000000363</v>
      </c>
    </row>
    <row r="6313" spans="1:14" x14ac:dyDescent="0.25">
      <c r="A6313" s="100">
        <v>5265</v>
      </c>
      <c r="B6313" s="107">
        <v>38868</v>
      </c>
      <c r="C6313" s="121">
        <v>433.26</v>
      </c>
      <c r="D6313" s="122">
        <v>612.76</v>
      </c>
      <c r="E6313" s="122">
        <v>84.86980609418282</v>
      </c>
      <c r="F6313" s="77">
        <v>2.09</v>
      </c>
      <c r="G6313" s="77">
        <v>0</v>
      </c>
      <c r="H6313" s="77">
        <v>0</v>
      </c>
      <c r="J6313" s="77">
        <f t="shared" si="260"/>
        <v>2.09</v>
      </c>
      <c r="K6313" s="103">
        <v>2.93</v>
      </c>
      <c r="L6313" s="104">
        <v>1.06</v>
      </c>
      <c r="M6313" s="105">
        <v>0.5</v>
      </c>
      <c r="N6313" s="76">
        <f t="shared" si="259"/>
        <v>2.9300000000000317</v>
      </c>
    </row>
    <row r="6314" spans="1:14" x14ac:dyDescent="0.25">
      <c r="A6314" s="100">
        <v>5266</v>
      </c>
      <c r="B6314" s="107">
        <v>38869</v>
      </c>
      <c r="C6314" s="121">
        <v>433.3</v>
      </c>
      <c r="D6314" s="122">
        <v>613.6</v>
      </c>
      <c r="E6314" s="122">
        <v>84.986149584487535</v>
      </c>
      <c r="F6314" s="77">
        <v>1.1299999999999999</v>
      </c>
      <c r="G6314" s="77">
        <v>0</v>
      </c>
      <c r="H6314" s="77">
        <v>0</v>
      </c>
      <c r="J6314" s="77">
        <f t="shared" si="260"/>
        <v>1.1299999999999999</v>
      </c>
      <c r="K6314" s="103">
        <v>2.0099999999999998</v>
      </c>
      <c r="L6314" s="104">
        <v>0.57999999999999996</v>
      </c>
      <c r="M6314" s="105">
        <v>0</v>
      </c>
      <c r="N6314" s="76">
        <f t="shared" si="259"/>
        <v>2.0099999999999953</v>
      </c>
    </row>
    <row r="6315" spans="1:14" x14ac:dyDescent="0.25">
      <c r="A6315" s="100">
        <v>5267</v>
      </c>
      <c r="B6315" s="107">
        <v>38870</v>
      </c>
      <c r="C6315" s="121">
        <v>433.34</v>
      </c>
      <c r="D6315" s="122">
        <v>614.48</v>
      </c>
      <c r="E6315" s="122">
        <v>85.10803324099723</v>
      </c>
      <c r="F6315" s="77">
        <v>2.02</v>
      </c>
      <c r="G6315" s="77">
        <v>0</v>
      </c>
      <c r="H6315" s="77">
        <v>0</v>
      </c>
      <c r="J6315" s="77">
        <f t="shared" si="260"/>
        <v>2.02</v>
      </c>
      <c r="K6315" s="103">
        <v>1.58</v>
      </c>
      <c r="L6315" s="104">
        <v>1.07</v>
      </c>
      <c r="M6315" s="105">
        <v>0</v>
      </c>
      <c r="N6315" s="76">
        <f t="shared" si="259"/>
        <v>1.5799999999999454</v>
      </c>
    </row>
    <row r="6316" spans="1:14" x14ac:dyDescent="0.25">
      <c r="A6316" s="100">
        <v>5268</v>
      </c>
      <c r="B6316" s="107">
        <v>38871</v>
      </c>
      <c r="C6316" s="121">
        <v>433.32</v>
      </c>
      <c r="D6316" s="122">
        <v>614.04</v>
      </c>
      <c r="E6316" s="122">
        <v>85.047091412742375</v>
      </c>
      <c r="F6316" s="77">
        <v>0.91</v>
      </c>
      <c r="G6316" s="77">
        <v>0</v>
      </c>
      <c r="H6316" s="77">
        <v>0</v>
      </c>
      <c r="J6316" s="77">
        <f t="shared" si="260"/>
        <v>0.91</v>
      </c>
      <c r="K6316" s="103">
        <v>0.69</v>
      </c>
      <c r="L6316" s="104">
        <v>0.47</v>
      </c>
      <c r="M6316" s="105">
        <v>0</v>
      </c>
      <c r="N6316" s="76">
        <f t="shared" si="259"/>
        <v>0.69000000000008643</v>
      </c>
    </row>
    <row r="6317" spans="1:14" x14ac:dyDescent="0.25">
      <c r="A6317" s="100">
        <v>5269</v>
      </c>
      <c r="B6317" s="107">
        <v>38872</v>
      </c>
      <c r="C6317" s="121">
        <v>433.31</v>
      </c>
      <c r="D6317" s="122">
        <v>613.82000000000005</v>
      </c>
      <c r="E6317" s="122">
        <v>85.016620498614969</v>
      </c>
      <c r="F6317" s="77">
        <v>1.22</v>
      </c>
      <c r="G6317" s="77">
        <v>0</v>
      </c>
      <c r="H6317" s="77">
        <v>0</v>
      </c>
      <c r="J6317" s="77">
        <f t="shared" si="260"/>
        <v>1.22</v>
      </c>
      <c r="K6317" s="103">
        <v>0.57999999999999996</v>
      </c>
      <c r="L6317" s="104">
        <v>0.65</v>
      </c>
      <c r="M6317" s="105">
        <v>0</v>
      </c>
      <c r="N6317" s="76">
        <f t="shared" si="259"/>
        <v>0.57999999999989993</v>
      </c>
    </row>
    <row r="6318" spans="1:14" x14ac:dyDescent="0.25">
      <c r="A6318" s="100">
        <v>5270</v>
      </c>
      <c r="B6318" s="107">
        <v>38873</v>
      </c>
      <c r="C6318" s="121">
        <v>433.28</v>
      </c>
      <c r="D6318" s="122">
        <v>613.17999999999995</v>
      </c>
      <c r="E6318" s="122">
        <v>84.927977839335171</v>
      </c>
      <c r="F6318" s="77">
        <v>2.11</v>
      </c>
      <c r="G6318" s="77">
        <v>0</v>
      </c>
      <c r="H6318" s="77">
        <v>0</v>
      </c>
      <c r="J6318" s="77">
        <f t="shared" si="260"/>
        <v>2.11</v>
      </c>
      <c r="K6318" s="103">
        <v>1.27</v>
      </c>
      <c r="L6318" s="104">
        <v>1.0900000000000001</v>
      </c>
      <c r="M6318" s="105">
        <v>0</v>
      </c>
      <c r="N6318" s="76">
        <f t="shared" si="259"/>
        <v>1.2700000000000817</v>
      </c>
    </row>
    <row r="6319" spans="1:14" x14ac:dyDescent="0.25">
      <c r="A6319" s="100">
        <v>5271</v>
      </c>
      <c r="B6319" s="107">
        <v>38874</v>
      </c>
      <c r="C6319" s="121">
        <v>433.24</v>
      </c>
      <c r="D6319" s="122">
        <v>612.34</v>
      </c>
      <c r="E6319" s="122">
        <v>84.81163434903047</v>
      </c>
      <c r="F6319" s="77">
        <v>1.64</v>
      </c>
      <c r="G6319" s="77">
        <v>0</v>
      </c>
      <c r="H6319" s="77">
        <v>0</v>
      </c>
      <c r="J6319" s="77">
        <f t="shared" si="260"/>
        <v>1.64</v>
      </c>
      <c r="K6319" s="103">
        <v>1.01</v>
      </c>
      <c r="L6319" s="104">
        <v>0.84</v>
      </c>
      <c r="M6319" s="105">
        <v>0</v>
      </c>
      <c r="N6319" s="76">
        <f t="shared" si="259"/>
        <v>1.0100000000000044</v>
      </c>
    </row>
    <row r="6320" spans="1:14" x14ac:dyDescent="0.25">
      <c r="A6320" s="100">
        <v>5272</v>
      </c>
      <c r="B6320" s="107">
        <v>38875</v>
      </c>
      <c r="C6320" s="121">
        <v>433.21</v>
      </c>
      <c r="D6320" s="122">
        <v>611.71</v>
      </c>
      <c r="E6320" s="122">
        <v>84.724376731301945</v>
      </c>
      <c r="F6320" s="77">
        <v>0.8</v>
      </c>
      <c r="G6320" s="77">
        <v>0</v>
      </c>
      <c r="H6320" s="77">
        <v>0</v>
      </c>
      <c r="J6320" s="77">
        <f t="shared" si="260"/>
        <v>0.8</v>
      </c>
      <c r="K6320" s="103">
        <v>0.38</v>
      </c>
      <c r="L6320" s="104">
        <v>0.41</v>
      </c>
      <c r="M6320" s="105">
        <v>0</v>
      </c>
      <c r="N6320" s="76">
        <f t="shared" si="259"/>
        <v>0.37999999999992728</v>
      </c>
    </row>
    <row r="6321" spans="1:14" x14ac:dyDescent="0.25">
      <c r="A6321" s="100">
        <v>5273</v>
      </c>
      <c r="B6321" s="107">
        <v>38876</v>
      </c>
      <c r="C6321" s="121">
        <v>433.19</v>
      </c>
      <c r="D6321" s="122">
        <v>611.29</v>
      </c>
      <c r="E6321" s="122">
        <v>84.66620498614958</v>
      </c>
      <c r="F6321" s="77">
        <v>2.0499999999999998</v>
      </c>
      <c r="G6321" s="77">
        <v>0</v>
      </c>
      <c r="H6321" s="77">
        <v>0</v>
      </c>
      <c r="J6321" s="77">
        <f t="shared" si="260"/>
        <v>2.0499999999999998</v>
      </c>
      <c r="K6321" s="103">
        <v>0.37</v>
      </c>
      <c r="L6321" s="104">
        <v>1.06</v>
      </c>
      <c r="M6321" s="105">
        <v>0</v>
      </c>
      <c r="N6321" s="76">
        <f t="shared" si="259"/>
        <v>0.37000000000004984</v>
      </c>
    </row>
    <row r="6322" spans="1:14" x14ac:dyDescent="0.25">
      <c r="A6322" s="100">
        <v>5274</v>
      </c>
      <c r="B6322" s="107">
        <v>38877</v>
      </c>
      <c r="C6322" s="121">
        <v>433.11</v>
      </c>
      <c r="D6322" s="122">
        <v>609.61</v>
      </c>
      <c r="E6322" s="122">
        <v>84.433518005540165</v>
      </c>
      <c r="F6322" s="77">
        <v>1.87</v>
      </c>
      <c r="G6322" s="77">
        <v>0</v>
      </c>
      <c r="H6322" s="77">
        <v>0</v>
      </c>
      <c r="J6322" s="77">
        <f t="shared" si="260"/>
        <v>1.87</v>
      </c>
      <c r="K6322" s="103">
        <v>1.03</v>
      </c>
      <c r="L6322" s="104">
        <v>0.98</v>
      </c>
      <c r="M6322" s="105">
        <v>0</v>
      </c>
      <c r="N6322" s="76">
        <f t="shared" si="259"/>
        <v>1.0299999999999683</v>
      </c>
    </row>
    <row r="6323" spans="1:14" x14ac:dyDescent="0.25">
      <c r="A6323" s="100">
        <v>5275</v>
      </c>
      <c r="B6323" s="107">
        <v>38878</v>
      </c>
      <c r="C6323" s="121">
        <v>433.07</v>
      </c>
      <c r="D6323" s="122">
        <v>608.77</v>
      </c>
      <c r="E6323" s="122">
        <v>84.31717451523545</v>
      </c>
      <c r="F6323" s="77">
        <v>1.59</v>
      </c>
      <c r="G6323" s="77">
        <v>0</v>
      </c>
      <c r="H6323" s="77">
        <v>0</v>
      </c>
      <c r="J6323" s="77">
        <f t="shared" si="260"/>
        <v>1.59</v>
      </c>
      <c r="K6323" s="103">
        <v>1.17</v>
      </c>
      <c r="L6323" s="104">
        <v>0.83</v>
      </c>
      <c r="M6323" s="105">
        <v>0</v>
      </c>
      <c r="N6323" s="76">
        <f t="shared" si="259"/>
        <v>1.170000000000041</v>
      </c>
    </row>
    <row r="6324" spans="1:14" x14ac:dyDescent="0.25">
      <c r="A6324" s="100">
        <v>5276</v>
      </c>
      <c r="B6324" s="107">
        <v>38879</v>
      </c>
      <c r="C6324" s="121">
        <v>433.05</v>
      </c>
      <c r="D6324" s="122">
        <v>608.35</v>
      </c>
      <c r="E6324" s="122">
        <v>84.2590027700831</v>
      </c>
      <c r="F6324" s="77">
        <v>0.59</v>
      </c>
      <c r="G6324" s="77">
        <v>0</v>
      </c>
      <c r="H6324" s="77">
        <v>0</v>
      </c>
      <c r="J6324" s="77">
        <f t="shared" si="260"/>
        <v>0.59</v>
      </c>
      <c r="K6324" s="103">
        <v>0.17</v>
      </c>
      <c r="L6324" s="104">
        <v>0.28999999999999998</v>
      </c>
      <c r="M6324" s="105">
        <v>0</v>
      </c>
      <c r="N6324" s="76">
        <f t="shared" si="259"/>
        <v>0.16999999999992721</v>
      </c>
    </row>
    <row r="6325" spans="1:14" x14ac:dyDescent="0.25">
      <c r="A6325" s="100">
        <v>5277</v>
      </c>
      <c r="B6325" s="107">
        <v>38880</v>
      </c>
      <c r="C6325" s="121">
        <v>433.03</v>
      </c>
      <c r="D6325" s="122">
        <v>607.92999999999995</v>
      </c>
      <c r="E6325" s="122">
        <v>84.200831024930736</v>
      </c>
      <c r="F6325" s="77">
        <v>3.54</v>
      </c>
      <c r="G6325" s="77">
        <v>0</v>
      </c>
      <c r="H6325" s="77">
        <v>0</v>
      </c>
      <c r="J6325" s="77">
        <f t="shared" si="260"/>
        <v>3.54</v>
      </c>
      <c r="K6325" s="103">
        <v>1.28</v>
      </c>
      <c r="L6325" s="104">
        <v>1.79</v>
      </c>
      <c r="M6325" s="105">
        <v>0</v>
      </c>
      <c r="N6325" s="76">
        <f t="shared" si="259"/>
        <v>2.2800000000000091</v>
      </c>
    </row>
    <row r="6326" spans="1:14" x14ac:dyDescent="0.25">
      <c r="A6326" s="100">
        <v>5278</v>
      </c>
      <c r="B6326" s="107">
        <v>38881</v>
      </c>
      <c r="C6326" s="121">
        <v>432.77</v>
      </c>
      <c r="D6326" s="122">
        <v>606.66999999999996</v>
      </c>
      <c r="E6326" s="122">
        <v>84.026315789473671</v>
      </c>
      <c r="F6326" s="77">
        <v>1.67</v>
      </c>
      <c r="G6326" s="77">
        <v>0</v>
      </c>
      <c r="H6326" s="77">
        <v>0</v>
      </c>
      <c r="J6326" s="77">
        <f t="shared" si="260"/>
        <v>1.67</v>
      </c>
      <c r="K6326" s="103">
        <v>1.04</v>
      </c>
      <c r="L6326" s="104">
        <v>0.87</v>
      </c>
      <c r="M6326" s="105">
        <v>0</v>
      </c>
      <c r="N6326" s="76">
        <f t="shared" si="259"/>
        <v>1.0400000000000045</v>
      </c>
    </row>
    <row r="6327" spans="1:14" x14ac:dyDescent="0.25">
      <c r="A6327" s="100">
        <v>5279</v>
      </c>
      <c r="B6327" s="107">
        <v>38882</v>
      </c>
      <c r="C6327" s="121">
        <v>432.94</v>
      </c>
      <c r="D6327" s="122">
        <v>606.04</v>
      </c>
      <c r="E6327" s="122">
        <v>83.939058171745145</v>
      </c>
      <c r="F6327" s="77">
        <v>2.5</v>
      </c>
      <c r="G6327" s="77">
        <v>0</v>
      </c>
      <c r="H6327" s="77">
        <v>0</v>
      </c>
      <c r="J6327" s="77">
        <f t="shared" si="260"/>
        <v>2.5</v>
      </c>
      <c r="K6327" s="103">
        <v>1.03</v>
      </c>
      <c r="L6327" s="104">
        <v>1.33</v>
      </c>
      <c r="M6327" s="105">
        <v>0</v>
      </c>
      <c r="N6327" s="76">
        <f t="shared" si="259"/>
        <v>1.0300000000000864</v>
      </c>
    </row>
    <row r="6328" spans="1:14" x14ac:dyDescent="0.25">
      <c r="A6328" s="100">
        <v>5280</v>
      </c>
      <c r="B6328" s="107">
        <v>38883</v>
      </c>
      <c r="C6328" s="121">
        <v>432.87</v>
      </c>
      <c r="D6328" s="122">
        <v>604.57000000000005</v>
      </c>
      <c r="E6328" s="122">
        <v>83.73545706371192</v>
      </c>
      <c r="F6328" s="77">
        <v>2.31</v>
      </c>
      <c r="G6328" s="77">
        <v>0</v>
      </c>
      <c r="H6328" s="77">
        <v>0</v>
      </c>
      <c r="J6328" s="77">
        <f t="shared" si="260"/>
        <v>2.31</v>
      </c>
      <c r="K6328" s="103">
        <v>1.26</v>
      </c>
      <c r="L6328" s="104">
        <v>1.23</v>
      </c>
      <c r="M6328" s="105">
        <v>0</v>
      </c>
      <c r="N6328" s="76">
        <f t="shared" si="259"/>
        <v>1.2599999999999318</v>
      </c>
    </row>
    <row r="6329" spans="1:14" x14ac:dyDescent="0.25">
      <c r="A6329" s="100">
        <v>5281</v>
      </c>
      <c r="B6329" s="107">
        <v>38884</v>
      </c>
      <c r="C6329" s="121">
        <v>432.82</v>
      </c>
      <c r="D6329" s="122">
        <v>603.52</v>
      </c>
      <c r="E6329" s="122">
        <v>83.59002770083103</v>
      </c>
      <c r="F6329" s="77">
        <v>2.66</v>
      </c>
      <c r="G6329" s="77">
        <v>0</v>
      </c>
      <c r="H6329" s="77">
        <v>0</v>
      </c>
      <c r="J6329" s="77">
        <f t="shared" si="260"/>
        <v>2.66</v>
      </c>
      <c r="K6329" s="103">
        <v>1.19</v>
      </c>
      <c r="L6329" s="104">
        <v>1.39</v>
      </c>
      <c r="M6329" s="105">
        <v>0</v>
      </c>
      <c r="N6329" s="76">
        <f t="shared" si="259"/>
        <v>1.1899999999999729</v>
      </c>
    </row>
    <row r="6330" spans="1:14" x14ac:dyDescent="0.25">
      <c r="A6330" s="100">
        <v>5282</v>
      </c>
      <c r="B6330" s="107">
        <v>38885</v>
      </c>
      <c r="C6330" s="121">
        <v>432.75</v>
      </c>
      <c r="D6330" s="122">
        <v>602.04999999999995</v>
      </c>
      <c r="E6330" s="122">
        <v>83.386426592797775</v>
      </c>
      <c r="F6330" s="77">
        <v>2.5</v>
      </c>
      <c r="G6330" s="77">
        <v>0</v>
      </c>
      <c r="H6330" s="77">
        <v>0</v>
      </c>
      <c r="J6330" s="77">
        <f t="shared" si="260"/>
        <v>2.5</v>
      </c>
      <c r="K6330" s="103">
        <v>0.82</v>
      </c>
      <c r="L6330" s="104">
        <v>1.25</v>
      </c>
      <c r="M6330" s="105">
        <v>0</v>
      </c>
      <c r="N6330" s="76">
        <f t="shared" si="259"/>
        <v>0.82000000000005002</v>
      </c>
    </row>
    <row r="6331" spans="1:14" x14ac:dyDescent="0.25">
      <c r="A6331" s="100">
        <v>5283</v>
      </c>
      <c r="B6331" s="107">
        <v>38886</v>
      </c>
      <c r="C6331" s="121">
        <v>432.67</v>
      </c>
      <c r="D6331" s="122">
        <v>600.37</v>
      </c>
      <c r="E6331" s="122">
        <v>83.15373961218836</v>
      </c>
      <c r="F6331" s="77">
        <v>3.43</v>
      </c>
      <c r="G6331" s="77">
        <v>0</v>
      </c>
      <c r="H6331" s="77">
        <v>0</v>
      </c>
      <c r="J6331" s="77">
        <f t="shared" si="260"/>
        <v>3.43</v>
      </c>
      <c r="K6331" s="103">
        <v>0.28000000000000003</v>
      </c>
      <c r="L6331" s="104">
        <v>1.76</v>
      </c>
      <c r="M6331" s="105">
        <v>0</v>
      </c>
      <c r="N6331" s="76">
        <f t="shared" si="259"/>
        <v>0.2800000000000229</v>
      </c>
    </row>
    <row r="6332" spans="1:14" x14ac:dyDescent="0.25">
      <c r="A6332" s="100">
        <v>5284</v>
      </c>
      <c r="B6332" s="107">
        <v>38887</v>
      </c>
      <c r="C6332" s="121">
        <v>432.52</v>
      </c>
      <c r="D6332" s="122">
        <v>597.22</v>
      </c>
      <c r="E6332" s="122">
        <v>82.717451523545705</v>
      </c>
      <c r="F6332" s="77">
        <v>2.46</v>
      </c>
      <c r="G6332" s="77">
        <v>0</v>
      </c>
      <c r="H6332" s="77">
        <v>0</v>
      </c>
      <c r="J6332" s="77">
        <f t="shared" si="260"/>
        <v>2.46</v>
      </c>
      <c r="K6332" s="103">
        <v>0.24</v>
      </c>
      <c r="L6332" s="104">
        <v>1.31</v>
      </c>
      <c r="M6332" s="105">
        <v>14.4</v>
      </c>
      <c r="N6332" s="76">
        <f t="shared" si="259"/>
        <v>0.23999999999997268</v>
      </c>
    </row>
    <row r="6333" spans="1:14" x14ac:dyDescent="0.25">
      <c r="A6333" s="100">
        <v>5285</v>
      </c>
      <c r="B6333" s="107">
        <v>38888</v>
      </c>
      <c r="C6333" s="121">
        <v>432.41</v>
      </c>
      <c r="D6333" s="122">
        <v>595</v>
      </c>
      <c r="E6333" s="122">
        <v>82.40997229916897</v>
      </c>
      <c r="F6333" s="77">
        <v>1.34</v>
      </c>
      <c r="G6333" s="77">
        <v>0</v>
      </c>
      <c r="H6333" s="77">
        <v>0</v>
      </c>
      <c r="J6333" s="77">
        <f t="shared" si="260"/>
        <v>1.34</v>
      </c>
      <c r="K6333" s="103">
        <v>8.39</v>
      </c>
      <c r="L6333" s="104">
        <v>0.69</v>
      </c>
      <c r="M6333" s="105">
        <v>14.2</v>
      </c>
      <c r="N6333" s="76">
        <f t="shared" si="259"/>
        <v>8.3899999999999544</v>
      </c>
    </row>
    <row r="6334" spans="1:14" x14ac:dyDescent="0.25">
      <c r="A6334" s="100">
        <v>5286</v>
      </c>
      <c r="B6334" s="107">
        <v>38889</v>
      </c>
      <c r="C6334" s="121">
        <v>432.75</v>
      </c>
      <c r="D6334" s="122">
        <v>602.04999999999995</v>
      </c>
      <c r="E6334" s="122">
        <v>83.386426592797775</v>
      </c>
      <c r="F6334" s="77">
        <v>2.71</v>
      </c>
      <c r="G6334" s="77">
        <v>0</v>
      </c>
      <c r="H6334" s="77">
        <v>0</v>
      </c>
      <c r="J6334" s="77">
        <f t="shared" si="260"/>
        <v>2.71</v>
      </c>
      <c r="K6334" s="103">
        <v>9.91</v>
      </c>
      <c r="L6334" s="104">
        <v>1.4</v>
      </c>
      <c r="M6334" s="105">
        <v>5.3</v>
      </c>
      <c r="N6334" s="76">
        <f t="shared" si="259"/>
        <v>9.0100000000000691</v>
      </c>
    </row>
    <row r="6335" spans="1:14" x14ac:dyDescent="0.25">
      <c r="A6335" s="100">
        <v>5287</v>
      </c>
      <c r="B6335" s="107">
        <v>38890</v>
      </c>
      <c r="C6335" s="121">
        <v>433.05</v>
      </c>
      <c r="D6335" s="122">
        <v>608.35</v>
      </c>
      <c r="E6335" s="122">
        <v>84.2590027700831</v>
      </c>
      <c r="F6335" s="77">
        <v>3.49</v>
      </c>
      <c r="G6335" s="77">
        <v>0</v>
      </c>
      <c r="H6335" s="77">
        <v>0</v>
      </c>
      <c r="J6335" s="77">
        <f t="shared" si="260"/>
        <v>3.49</v>
      </c>
      <c r="K6335" s="103">
        <v>9.84</v>
      </c>
      <c r="L6335" s="104">
        <v>1.78</v>
      </c>
      <c r="M6335" s="105">
        <v>7.5</v>
      </c>
      <c r="N6335" s="76">
        <f t="shared" si="259"/>
        <v>9.840000000000023</v>
      </c>
    </row>
    <row r="6336" spans="1:14" x14ac:dyDescent="0.25">
      <c r="A6336" s="100">
        <v>5288</v>
      </c>
      <c r="B6336" s="107">
        <v>38891</v>
      </c>
      <c r="C6336" s="121">
        <v>433.35</v>
      </c>
      <c r="D6336" s="122">
        <v>614.70000000000005</v>
      </c>
      <c r="E6336" s="122">
        <v>85.138504155124664</v>
      </c>
      <c r="F6336" s="77">
        <v>3.47</v>
      </c>
      <c r="G6336" s="77">
        <v>0</v>
      </c>
      <c r="H6336" s="77">
        <v>0</v>
      </c>
      <c r="J6336" s="77">
        <f t="shared" si="260"/>
        <v>3.47</v>
      </c>
      <c r="K6336" s="103">
        <v>14.43</v>
      </c>
      <c r="L6336" s="104">
        <v>1.78</v>
      </c>
      <c r="M6336" s="105">
        <v>1.7</v>
      </c>
      <c r="N6336" s="76">
        <f t="shared" si="259"/>
        <v>14.429999999999923</v>
      </c>
    </row>
    <row r="6337" spans="1:14" x14ac:dyDescent="0.25">
      <c r="A6337" s="100">
        <v>5289</v>
      </c>
      <c r="B6337" s="107">
        <v>38892</v>
      </c>
      <c r="C6337" s="121">
        <v>433.86</v>
      </c>
      <c r="D6337" s="122">
        <v>625.66</v>
      </c>
      <c r="E6337" s="122">
        <v>86.656509695290865</v>
      </c>
      <c r="F6337" s="77">
        <v>2.57</v>
      </c>
      <c r="G6337" s="77">
        <v>0</v>
      </c>
      <c r="H6337" s="77">
        <v>0</v>
      </c>
      <c r="J6337" s="77">
        <f t="shared" si="260"/>
        <v>2.57</v>
      </c>
      <c r="K6337" s="103">
        <v>10.01</v>
      </c>
      <c r="L6337" s="104">
        <v>1.33</v>
      </c>
      <c r="M6337" s="105">
        <v>0</v>
      </c>
      <c r="N6337" s="76">
        <f t="shared" si="259"/>
        <v>10.010000000000055</v>
      </c>
    </row>
    <row r="6338" spans="1:14" x14ac:dyDescent="0.25">
      <c r="A6338" s="100">
        <v>5290</v>
      </c>
      <c r="B6338" s="107">
        <v>38893</v>
      </c>
      <c r="C6338" s="121">
        <v>434.2</v>
      </c>
      <c r="D6338" s="122">
        <v>633.1</v>
      </c>
      <c r="E6338" s="122">
        <v>87.686980609418285</v>
      </c>
      <c r="F6338" s="77">
        <v>2.5499999999999998</v>
      </c>
      <c r="G6338" s="77">
        <v>0</v>
      </c>
      <c r="H6338" s="77">
        <v>0</v>
      </c>
      <c r="J6338" s="77">
        <f t="shared" si="260"/>
        <v>2.5499999999999998</v>
      </c>
      <c r="K6338" s="103">
        <v>5.31</v>
      </c>
      <c r="L6338" s="104">
        <v>1.32</v>
      </c>
      <c r="M6338" s="105">
        <v>0</v>
      </c>
      <c r="N6338" s="76">
        <f t="shared" si="259"/>
        <v>5.3099999999999907</v>
      </c>
    </row>
    <row r="6339" spans="1:14" x14ac:dyDescent="0.25">
      <c r="A6339" s="100">
        <v>5291</v>
      </c>
      <c r="B6339" s="107">
        <v>38894</v>
      </c>
      <c r="C6339" s="121">
        <v>434.33</v>
      </c>
      <c r="D6339" s="122">
        <v>635.86</v>
      </c>
      <c r="E6339" s="122">
        <v>88.069252077562325</v>
      </c>
      <c r="F6339" s="77">
        <v>3.32</v>
      </c>
      <c r="G6339" s="77">
        <v>0</v>
      </c>
      <c r="H6339" s="77">
        <v>0</v>
      </c>
      <c r="J6339" s="77">
        <f t="shared" si="260"/>
        <v>3.32</v>
      </c>
      <c r="K6339" s="103">
        <v>2.2400000000000002</v>
      </c>
      <c r="L6339" s="104">
        <v>1.7</v>
      </c>
      <c r="M6339" s="105">
        <v>0</v>
      </c>
      <c r="N6339" s="76">
        <f t="shared" si="259"/>
        <v>2.2399999999999589</v>
      </c>
    </row>
    <row r="6340" spans="1:14" x14ac:dyDescent="0.25">
      <c r="A6340" s="100">
        <v>5292</v>
      </c>
      <c r="B6340" s="107">
        <v>38895</v>
      </c>
      <c r="C6340" s="121">
        <v>434.28</v>
      </c>
      <c r="D6340" s="122">
        <v>634.78</v>
      </c>
      <c r="E6340" s="122">
        <v>87.9196675900277</v>
      </c>
      <c r="F6340" s="77">
        <v>1.97</v>
      </c>
      <c r="G6340" s="77">
        <v>0</v>
      </c>
      <c r="H6340" s="77">
        <v>0</v>
      </c>
      <c r="J6340" s="77">
        <f t="shared" si="260"/>
        <v>1.97</v>
      </c>
      <c r="K6340" s="103">
        <v>1.97</v>
      </c>
      <c r="L6340" s="104">
        <v>1.02</v>
      </c>
      <c r="M6340" s="105">
        <v>0</v>
      </c>
      <c r="N6340" s="76">
        <f t="shared" si="259"/>
        <v>1.97</v>
      </c>
    </row>
    <row r="6341" spans="1:14" x14ac:dyDescent="0.25">
      <c r="A6341" s="100">
        <v>5293</v>
      </c>
      <c r="B6341" s="107">
        <v>38896</v>
      </c>
      <c r="C6341" s="121">
        <v>434.28</v>
      </c>
      <c r="D6341" s="122">
        <v>634.78</v>
      </c>
      <c r="E6341" s="122">
        <v>87.9196675900277</v>
      </c>
      <c r="F6341" s="77">
        <v>2.76</v>
      </c>
      <c r="G6341" s="77">
        <v>0</v>
      </c>
      <c r="H6341" s="77">
        <v>0</v>
      </c>
      <c r="J6341" s="77">
        <f t="shared" si="260"/>
        <v>2.76</v>
      </c>
      <c r="K6341" s="103">
        <v>1.71</v>
      </c>
      <c r="L6341" s="104">
        <v>1.43</v>
      </c>
      <c r="M6341" s="105">
        <v>0</v>
      </c>
      <c r="N6341" s="76">
        <f t="shared" si="259"/>
        <v>1.7100000000000453</v>
      </c>
    </row>
    <row r="6342" spans="1:14" x14ac:dyDescent="0.25">
      <c r="A6342" s="100">
        <v>5294</v>
      </c>
      <c r="B6342" s="107">
        <v>38897</v>
      </c>
      <c r="C6342" s="121">
        <v>434.23</v>
      </c>
      <c r="D6342" s="122">
        <v>633.73</v>
      </c>
      <c r="E6342" s="122">
        <v>87.77423822714681</v>
      </c>
      <c r="F6342" s="77">
        <v>3.26</v>
      </c>
      <c r="G6342" s="77">
        <v>0</v>
      </c>
      <c r="H6342" s="77">
        <v>0</v>
      </c>
      <c r="J6342" s="77">
        <f t="shared" si="260"/>
        <v>3.26</v>
      </c>
      <c r="K6342" s="103">
        <v>1.53</v>
      </c>
      <c r="L6342" s="104">
        <v>1.69</v>
      </c>
      <c r="M6342" s="105">
        <v>0</v>
      </c>
      <c r="N6342" s="76">
        <f t="shared" si="259"/>
        <v>1.5299999999999816</v>
      </c>
    </row>
    <row r="6343" spans="1:14" x14ac:dyDescent="0.25">
      <c r="A6343" s="100">
        <v>5295</v>
      </c>
      <c r="B6343" s="107">
        <v>38898</v>
      </c>
      <c r="C6343" s="121">
        <v>434.15</v>
      </c>
      <c r="D6343" s="122">
        <v>632</v>
      </c>
      <c r="E6343" s="122">
        <v>87.53462603878117</v>
      </c>
      <c r="F6343" s="77">
        <v>3.59</v>
      </c>
      <c r="G6343" s="77">
        <v>0</v>
      </c>
      <c r="H6343" s="77">
        <v>0</v>
      </c>
      <c r="J6343" s="77">
        <f t="shared" si="260"/>
        <v>3.59</v>
      </c>
      <c r="K6343" s="103">
        <v>0.73</v>
      </c>
      <c r="L6343" s="104">
        <v>1.87</v>
      </c>
      <c r="M6343" s="105">
        <v>0</v>
      </c>
      <c r="N6343" s="76">
        <f t="shared" si="259"/>
        <v>0.72999999999998622</v>
      </c>
    </row>
    <row r="6344" spans="1:14" x14ac:dyDescent="0.25">
      <c r="A6344" s="100">
        <v>5296</v>
      </c>
      <c r="B6344" s="107">
        <v>38899</v>
      </c>
      <c r="C6344" s="121">
        <v>434.02</v>
      </c>
      <c r="D6344" s="122">
        <v>629.14</v>
      </c>
      <c r="E6344" s="122">
        <v>87.13850415512465</v>
      </c>
      <c r="F6344" s="77">
        <v>2.34</v>
      </c>
      <c r="G6344" s="77">
        <v>0</v>
      </c>
      <c r="H6344" s="77">
        <v>0</v>
      </c>
      <c r="J6344" s="77">
        <f t="shared" si="260"/>
        <v>2.34</v>
      </c>
      <c r="K6344" s="103">
        <v>1.24</v>
      </c>
      <c r="L6344" s="104">
        <v>1.24</v>
      </c>
      <c r="M6344" s="105">
        <v>0</v>
      </c>
      <c r="N6344" s="76">
        <f t="shared" ref="N6344:N6407" si="261">+D6345-D6344+J6344</f>
        <v>1.2399999999999771</v>
      </c>
    </row>
    <row r="6345" spans="1:14" x14ac:dyDescent="0.25">
      <c r="A6345" s="100">
        <v>5297</v>
      </c>
      <c r="B6345" s="107">
        <v>38900</v>
      </c>
      <c r="C6345" s="121">
        <v>433.97</v>
      </c>
      <c r="D6345" s="122">
        <v>628.04</v>
      </c>
      <c r="E6345" s="122">
        <v>86.986149584487535</v>
      </c>
      <c r="F6345" s="77">
        <v>5.03</v>
      </c>
      <c r="G6345" s="77">
        <v>0</v>
      </c>
      <c r="H6345" s="77">
        <v>0</v>
      </c>
      <c r="J6345" s="77">
        <f t="shared" si="260"/>
        <v>5.03</v>
      </c>
      <c r="K6345" s="103">
        <v>0.73</v>
      </c>
      <c r="L6345" s="104">
        <v>2.6</v>
      </c>
      <c r="M6345" s="105">
        <v>14.2</v>
      </c>
      <c r="N6345" s="76">
        <f t="shared" si="261"/>
        <v>0.73000000000004572</v>
      </c>
    </row>
    <row r="6346" spans="1:14" x14ac:dyDescent="0.25">
      <c r="A6346" s="100">
        <v>5298</v>
      </c>
      <c r="B6346" s="107">
        <v>38901</v>
      </c>
      <c r="C6346" s="121">
        <v>433.77</v>
      </c>
      <c r="D6346" s="122">
        <v>623.74</v>
      </c>
      <c r="E6346" s="122">
        <v>86.390581717451525</v>
      </c>
      <c r="F6346" s="77">
        <v>1.79</v>
      </c>
      <c r="G6346" s="77">
        <v>0</v>
      </c>
      <c r="H6346" s="77">
        <v>0</v>
      </c>
      <c r="J6346" s="77">
        <f t="shared" si="260"/>
        <v>1.79</v>
      </c>
      <c r="K6346" s="103">
        <v>3.71</v>
      </c>
      <c r="L6346" s="104">
        <v>0.94</v>
      </c>
      <c r="M6346" s="105">
        <v>7</v>
      </c>
      <c r="N6346" s="76">
        <f t="shared" si="261"/>
        <v>3.7099999999999591</v>
      </c>
    </row>
    <row r="6347" spans="1:14" x14ac:dyDescent="0.25">
      <c r="A6347" s="100">
        <v>5299</v>
      </c>
      <c r="B6347" s="107">
        <v>38902</v>
      </c>
      <c r="C6347" s="121">
        <v>433.86</v>
      </c>
      <c r="D6347" s="122">
        <v>625.66</v>
      </c>
      <c r="E6347" s="122">
        <v>86.656509695290865</v>
      </c>
      <c r="F6347" s="77">
        <v>2.0699999999999998</v>
      </c>
      <c r="G6347" s="77">
        <v>0</v>
      </c>
      <c r="H6347" s="77">
        <v>0</v>
      </c>
      <c r="J6347" s="77">
        <f t="shared" si="260"/>
        <v>2.0699999999999998</v>
      </c>
      <c r="K6347" s="103">
        <v>10.56</v>
      </c>
      <c r="L6347" s="104">
        <v>1.06</v>
      </c>
      <c r="M6347" s="105">
        <v>4</v>
      </c>
      <c r="N6347" s="76">
        <f t="shared" si="261"/>
        <v>10.560000000000009</v>
      </c>
    </row>
    <row r="6348" spans="1:14" x14ac:dyDescent="0.25">
      <c r="A6348" s="100">
        <v>5300</v>
      </c>
      <c r="B6348" s="107">
        <v>38903</v>
      </c>
      <c r="C6348" s="121">
        <v>434.25</v>
      </c>
      <c r="D6348" s="122">
        <v>634.15</v>
      </c>
      <c r="E6348" s="122">
        <v>87.832409972299175</v>
      </c>
      <c r="F6348" s="77">
        <v>2.0299999999999998</v>
      </c>
      <c r="G6348" s="77">
        <v>0</v>
      </c>
      <c r="H6348" s="77">
        <v>0</v>
      </c>
      <c r="J6348" s="77">
        <f t="shared" si="260"/>
        <v>2.0299999999999998</v>
      </c>
      <c r="K6348" s="103">
        <v>11.98</v>
      </c>
      <c r="L6348" s="104">
        <v>1.07</v>
      </c>
      <c r="M6348" s="105">
        <v>2</v>
      </c>
      <c r="N6348" s="76">
        <f t="shared" si="261"/>
        <v>11.980000000000045</v>
      </c>
    </row>
    <row r="6349" spans="1:14" x14ac:dyDescent="0.25">
      <c r="A6349" s="100">
        <v>5301</v>
      </c>
      <c r="B6349" s="107">
        <v>38904</v>
      </c>
      <c r="C6349" s="121">
        <v>434.7</v>
      </c>
      <c r="D6349" s="122">
        <v>644.1</v>
      </c>
      <c r="E6349" s="122">
        <v>89.21052631578948</v>
      </c>
      <c r="F6349" s="77">
        <v>2.65</v>
      </c>
      <c r="G6349" s="77">
        <v>0</v>
      </c>
      <c r="H6349" s="77">
        <v>0</v>
      </c>
      <c r="J6349" s="77">
        <f t="shared" si="260"/>
        <v>2.65</v>
      </c>
      <c r="K6349" s="103">
        <v>10.23</v>
      </c>
      <c r="L6349" s="104">
        <v>1.38</v>
      </c>
      <c r="M6349" s="105">
        <v>0</v>
      </c>
      <c r="N6349" s="76">
        <f t="shared" si="261"/>
        <v>10.229999999999928</v>
      </c>
    </row>
    <row r="6350" spans="1:14" x14ac:dyDescent="0.25">
      <c r="A6350" s="100">
        <v>5302</v>
      </c>
      <c r="B6350" s="107">
        <v>38905</v>
      </c>
      <c r="C6350" s="121">
        <v>435.04</v>
      </c>
      <c r="D6350" s="122">
        <v>651.67999999999995</v>
      </c>
      <c r="E6350" s="122">
        <v>90.260387811634345</v>
      </c>
      <c r="F6350" s="77">
        <v>3.9</v>
      </c>
      <c r="G6350" s="77">
        <v>0</v>
      </c>
      <c r="H6350" s="77">
        <v>0</v>
      </c>
      <c r="J6350" s="77">
        <f t="shared" si="260"/>
        <v>3.9</v>
      </c>
      <c r="K6350" s="103">
        <v>10.51</v>
      </c>
      <c r="L6350" s="104">
        <v>2.02</v>
      </c>
      <c r="M6350" s="105">
        <v>0</v>
      </c>
      <c r="N6350" s="76">
        <f t="shared" si="261"/>
        <v>10.510000000000014</v>
      </c>
    </row>
    <row r="6351" spans="1:14" x14ac:dyDescent="0.25">
      <c r="A6351" s="100">
        <v>5303</v>
      </c>
      <c r="B6351" s="107">
        <v>38906</v>
      </c>
      <c r="C6351" s="121">
        <v>435.33</v>
      </c>
      <c r="D6351" s="122">
        <v>658.29</v>
      </c>
      <c r="E6351" s="122">
        <v>91.17590027700831</v>
      </c>
      <c r="F6351" s="77">
        <v>3.63</v>
      </c>
      <c r="G6351" s="77">
        <v>0</v>
      </c>
      <c r="H6351" s="77">
        <v>0</v>
      </c>
      <c r="J6351" s="77">
        <f t="shared" si="260"/>
        <v>3.63</v>
      </c>
      <c r="K6351" s="103">
        <v>7.77</v>
      </c>
      <c r="L6351" s="104">
        <v>1.86</v>
      </c>
      <c r="M6351" s="105">
        <v>0</v>
      </c>
      <c r="N6351" s="76">
        <f t="shared" si="261"/>
        <v>-32.230000000000011</v>
      </c>
    </row>
    <row r="6352" spans="1:14" x14ac:dyDescent="0.25">
      <c r="A6352" s="100">
        <v>5304</v>
      </c>
      <c r="B6352" s="107">
        <v>38907</v>
      </c>
      <c r="C6352" s="121">
        <v>435.31</v>
      </c>
      <c r="D6352" s="122">
        <v>622.42999999999995</v>
      </c>
      <c r="E6352" s="122">
        <v>86.20914127423822</v>
      </c>
      <c r="F6352" s="77">
        <v>2.5299999999999998</v>
      </c>
      <c r="G6352" s="77">
        <v>0</v>
      </c>
      <c r="H6352" s="77">
        <v>0</v>
      </c>
      <c r="J6352" s="77">
        <f t="shared" si="260"/>
        <v>2.5299999999999998</v>
      </c>
      <c r="K6352" s="103">
        <v>7.46</v>
      </c>
      <c r="L6352" s="104">
        <v>1.3</v>
      </c>
      <c r="M6352" s="105">
        <v>0</v>
      </c>
      <c r="N6352" s="76">
        <f t="shared" si="261"/>
        <v>47.460000000000065</v>
      </c>
    </row>
    <row r="6353" spans="1:14" x14ac:dyDescent="0.25">
      <c r="A6353" s="100">
        <v>5305</v>
      </c>
      <c r="B6353" s="107">
        <v>38908</v>
      </c>
      <c r="C6353" s="121">
        <v>435.72</v>
      </c>
      <c r="D6353" s="122">
        <v>667.36</v>
      </c>
      <c r="E6353" s="122">
        <v>92.43213296398892</v>
      </c>
      <c r="F6353" s="77">
        <v>3.52</v>
      </c>
      <c r="G6353" s="77">
        <v>0</v>
      </c>
      <c r="H6353" s="77">
        <v>0</v>
      </c>
      <c r="J6353" s="77">
        <f t="shared" si="260"/>
        <v>3.52</v>
      </c>
      <c r="K6353" s="103">
        <v>6.97</v>
      </c>
      <c r="L6353" s="104">
        <v>1.83</v>
      </c>
      <c r="M6353" s="105">
        <v>0.4</v>
      </c>
      <c r="N6353" s="76">
        <f t="shared" si="261"/>
        <v>6.9699999999999314</v>
      </c>
    </row>
    <row r="6354" spans="1:14" x14ac:dyDescent="0.25">
      <c r="A6354" s="100">
        <v>5306</v>
      </c>
      <c r="B6354" s="107">
        <v>38909</v>
      </c>
      <c r="C6354" s="121">
        <v>435.87</v>
      </c>
      <c r="D6354" s="122">
        <v>670.81</v>
      </c>
      <c r="E6354" s="122">
        <v>92.90997229916897</v>
      </c>
      <c r="F6354" s="77">
        <v>5.82</v>
      </c>
      <c r="G6354" s="77">
        <v>0</v>
      </c>
      <c r="H6354" s="77">
        <v>0</v>
      </c>
      <c r="J6354" s="77">
        <f t="shared" si="260"/>
        <v>5.82</v>
      </c>
      <c r="K6354" s="103">
        <v>5.87</v>
      </c>
      <c r="L6354" s="104">
        <v>3.08</v>
      </c>
      <c r="M6354" s="105">
        <v>0</v>
      </c>
      <c r="N6354" s="76">
        <f t="shared" si="261"/>
        <v>5.5900000000000958</v>
      </c>
    </row>
    <row r="6355" spans="1:14" x14ac:dyDescent="0.25">
      <c r="A6355" s="100">
        <v>5307</v>
      </c>
      <c r="B6355" s="107">
        <v>38910</v>
      </c>
      <c r="C6355" s="121">
        <v>435.86</v>
      </c>
      <c r="D6355" s="122">
        <v>670.58</v>
      </c>
      <c r="E6355" s="122">
        <v>92.878116343490305</v>
      </c>
      <c r="F6355" s="77">
        <v>5.13</v>
      </c>
      <c r="G6355" s="77">
        <v>0</v>
      </c>
      <c r="H6355" s="77">
        <v>0</v>
      </c>
      <c r="J6355" s="77">
        <f t="shared" ref="J6355:J6418" si="262">SUM(F6355:H6355)</f>
        <v>5.13</v>
      </c>
      <c r="K6355" s="103">
        <v>8.2100000000000009</v>
      </c>
      <c r="L6355" s="104">
        <v>2.65</v>
      </c>
      <c r="M6355" s="105">
        <v>6.6</v>
      </c>
      <c r="N6355" s="76">
        <f t="shared" si="261"/>
        <v>8.2099999999999262</v>
      </c>
    </row>
    <row r="6356" spans="1:14" x14ac:dyDescent="0.25">
      <c r="A6356" s="100">
        <v>5308</v>
      </c>
      <c r="B6356" s="107">
        <v>38911</v>
      </c>
      <c r="C6356" s="121">
        <v>435.99</v>
      </c>
      <c r="D6356" s="122">
        <v>673.66</v>
      </c>
      <c r="E6356" s="122">
        <v>93.304709141274245</v>
      </c>
      <c r="F6356" s="77">
        <v>6.09</v>
      </c>
      <c r="G6356" s="77">
        <v>0</v>
      </c>
      <c r="H6356" s="77">
        <v>0</v>
      </c>
      <c r="J6356" s="77">
        <f t="shared" si="262"/>
        <v>6.09</v>
      </c>
      <c r="K6356" s="103">
        <v>3.24</v>
      </c>
      <c r="L6356" s="104">
        <v>3.19</v>
      </c>
      <c r="M6356" s="105">
        <v>0</v>
      </c>
      <c r="N6356" s="76">
        <f t="shared" si="261"/>
        <v>3.2399999999999771</v>
      </c>
    </row>
    <row r="6357" spans="1:14" x14ac:dyDescent="0.25">
      <c r="A6357" s="100">
        <v>5309</v>
      </c>
      <c r="B6357" s="107">
        <v>38912</v>
      </c>
      <c r="C6357" s="121">
        <v>435.87</v>
      </c>
      <c r="D6357" s="122">
        <v>670.81</v>
      </c>
      <c r="E6357" s="122">
        <v>92.90997229916897</v>
      </c>
      <c r="F6357" s="77">
        <v>6.8</v>
      </c>
      <c r="G6357" s="77">
        <v>0</v>
      </c>
      <c r="H6357" s="77">
        <v>0</v>
      </c>
      <c r="J6357" s="77">
        <f t="shared" si="262"/>
        <v>6.8</v>
      </c>
      <c r="K6357" s="103">
        <v>2.41</v>
      </c>
      <c r="L6357" s="104">
        <v>3.53</v>
      </c>
      <c r="M6357" s="105">
        <v>0</v>
      </c>
      <c r="N6357" s="76">
        <f t="shared" si="261"/>
        <v>2.4100000000000135</v>
      </c>
    </row>
    <row r="6358" spans="1:14" x14ac:dyDescent="0.25">
      <c r="A6358" s="100">
        <v>5310</v>
      </c>
      <c r="B6358" s="107">
        <v>38913</v>
      </c>
      <c r="C6358" s="121">
        <v>435.68</v>
      </c>
      <c r="D6358" s="122">
        <v>666.42</v>
      </c>
      <c r="E6358" s="122">
        <v>92.30193905817174</v>
      </c>
      <c r="F6358" s="77">
        <v>8.32</v>
      </c>
      <c r="G6358" s="77">
        <v>0</v>
      </c>
      <c r="H6358" s="77">
        <v>0</v>
      </c>
      <c r="J6358" s="77">
        <f t="shared" si="262"/>
        <v>8.32</v>
      </c>
      <c r="K6358" s="103">
        <v>4.5599999999999996</v>
      </c>
      <c r="L6358" s="104">
        <v>4.37</v>
      </c>
      <c r="M6358" s="105">
        <v>0.8</v>
      </c>
      <c r="N6358" s="76">
        <f t="shared" si="261"/>
        <v>4.5600000000000094</v>
      </c>
    </row>
    <row r="6359" spans="1:14" x14ac:dyDescent="0.25">
      <c r="A6359" s="100">
        <v>5311</v>
      </c>
      <c r="B6359" s="107">
        <v>38914</v>
      </c>
      <c r="C6359" s="121">
        <v>435.52</v>
      </c>
      <c r="D6359" s="122">
        <v>662.66</v>
      </c>
      <c r="E6359" s="122">
        <v>91.78116343490305</v>
      </c>
      <c r="F6359" s="77">
        <v>8.51</v>
      </c>
      <c r="G6359" s="77">
        <v>0</v>
      </c>
      <c r="H6359" s="77">
        <v>0</v>
      </c>
      <c r="J6359" s="77">
        <f t="shared" si="262"/>
        <v>8.51</v>
      </c>
      <c r="K6359" s="103">
        <v>2.5299999999999998</v>
      </c>
      <c r="L6359" s="104">
        <v>4.5</v>
      </c>
      <c r="M6359" s="105">
        <v>0</v>
      </c>
      <c r="N6359" s="76">
        <f t="shared" si="261"/>
        <v>2.5299999999999816</v>
      </c>
    </row>
    <row r="6360" spans="1:14" x14ac:dyDescent="0.25">
      <c r="A6360" s="100">
        <v>5312</v>
      </c>
      <c r="B6360" s="107">
        <v>38915</v>
      </c>
      <c r="C6360" s="121">
        <v>435.26</v>
      </c>
      <c r="D6360" s="122">
        <v>656.68</v>
      </c>
      <c r="E6360" s="122">
        <v>90.952908587257625</v>
      </c>
      <c r="F6360" s="77">
        <v>9.4600000000000009</v>
      </c>
      <c r="G6360" s="77">
        <v>0</v>
      </c>
      <c r="H6360" s="77">
        <v>0</v>
      </c>
      <c r="J6360" s="77">
        <f t="shared" si="262"/>
        <v>9.4600000000000009</v>
      </c>
      <c r="K6360" s="103">
        <v>3.12</v>
      </c>
      <c r="L6360" s="104">
        <v>4.9800000000000004</v>
      </c>
      <c r="M6360" s="105">
        <v>0</v>
      </c>
      <c r="N6360" s="76">
        <f t="shared" si="261"/>
        <v>3.1200000000000827</v>
      </c>
    </row>
    <row r="6361" spans="1:14" x14ac:dyDescent="0.25">
      <c r="A6361" s="100">
        <v>5313</v>
      </c>
      <c r="B6361" s="107">
        <v>38916</v>
      </c>
      <c r="C6361" s="121">
        <v>434.98</v>
      </c>
      <c r="D6361" s="122">
        <v>650.34</v>
      </c>
      <c r="E6361" s="122">
        <v>90.07479224376732</v>
      </c>
      <c r="F6361" s="77">
        <v>9.36</v>
      </c>
      <c r="G6361" s="77">
        <v>0</v>
      </c>
      <c r="H6361" s="77">
        <v>0</v>
      </c>
      <c r="J6361" s="77">
        <f t="shared" si="262"/>
        <v>9.36</v>
      </c>
      <c r="K6361" s="103">
        <v>3.78</v>
      </c>
      <c r="L6361" s="104">
        <v>4.92</v>
      </c>
      <c r="M6361" s="105">
        <v>0</v>
      </c>
      <c r="N6361" s="76">
        <f t="shared" si="261"/>
        <v>3.7799999999999585</v>
      </c>
    </row>
    <row r="6362" spans="1:14" x14ac:dyDescent="0.25">
      <c r="A6362" s="100">
        <v>5314</v>
      </c>
      <c r="B6362" s="107">
        <v>38917</v>
      </c>
      <c r="C6362" s="121">
        <v>434.73</v>
      </c>
      <c r="D6362" s="122">
        <v>644.76</v>
      </c>
      <c r="E6362" s="122">
        <v>89.30193905817174</v>
      </c>
      <c r="F6362" s="77">
        <v>8.6999999999999993</v>
      </c>
      <c r="G6362" s="77">
        <v>0</v>
      </c>
      <c r="H6362" s="77">
        <v>0</v>
      </c>
      <c r="J6362" s="77">
        <f t="shared" si="262"/>
        <v>8.6999999999999993</v>
      </c>
      <c r="K6362" s="103">
        <v>2.66</v>
      </c>
      <c r="L6362" s="104">
        <v>4.58</v>
      </c>
      <c r="M6362" s="105">
        <v>0</v>
      </c>
      <c r="N6362" s="76">
        <f t="shared" si="261"/>
        <v>1.6600000000000357</v>
      </c>
    </row>
    <row r="6363" spans="1:14" x14ac:dyDescent="0.25">
      <c r="A6363" s="100">
        <v>5315</v>
      </c>
      <c r="B6363" s="107">
        <v>38918</v>
      </c>
      <c r="C6363" s="121">
        <v>434.46</v>
      </c>
      <c r="D6363" s="122">
        <v>637.72</v>
      </c>
      <c r="E6363" s="122">
        <v>88.32686980609418</v>
      </c>
      <c r="F6363" s="77">
        <v>8.7799999999999994</v>
      </c>
      <c r="G6363" s="77">
        <v>0</v>
      </c>
      <c r="H6363" s="77">
        <v>0</v>
      </c>
      <c r="J6363" s="77">
        <f t="shared" si="262"/>
        <v>8.7799999999999994</v>
      </c>
      <c r="K6363" s="103">
        <v>2.06</v>
      </c>
      <c r="L6363" s="104">
        <v>4.62</v>
      </c>
      <c r="M6363" s="105">
        <v>0</v>
      </c>
      <c r="N6363" s="76">
        <f t="shared" si="261"/>
        <v>3.0599999999999721</v>
      </c>
    </row>
    <row r="6364" spans="1:14" x14ac:dyDescent="0.25">
      <c r="A6364" s="100">
        <v>5316</v>
      </c>
      <c r="B6364" s="107">
        <v>38919</v>
      </c>
      <c r="C6364" s="121">
        <v>434.15</v>
      </c>
      <c r="D6364" s="122">
        <v>632</v>
      </c>
      <c r="E6364" s="122">
        <v>87.53462603878117</v>
      </c>
      <c r="F6364" s="77">
        <v>9.39</v>
      </c>
      <c r="G6364" s="77">
        <v>0</v>
      </c>
      <c r="H6364" s="77">
        <v>0</v>
      </c>
      <c r="J6364" s="77">
        <f t="shared" si="262"/>
        <v>9.39</v>
      </c>
      <c r="K6364" s="103">
        <v>2.21</v>
      </c>
      <c r="L6364" s="104">
        <v>4.92</v>
      </c>
      <c r="M6364" s="105">
        <v>0</v>
      </c>
      <c r="N6364" s="76">
        <f t="shared" si="261"/>
        <v>2.2100000000000506</v>
      </c>
    </row>
    <row r="6365" spans="1:14" x14ac:dyDescent="0.25">
      <c r="A6365" s="100">
        <v>5317</v>
      </c>
      <c r="B6365" s="107">
        <v>38920</v>
      </c>
      <c r="C6365" s="121">
        <v>433.82</v>
      </c>
      <c r="D6365" s="122">
        <v>624.82000000000005</v>
      </c>
      <c r="E6365" s="122">
        <v>86.540166204986164</v>
      </c>
      <c r="F6365" s="77">
        <v>8.49</v>
      </c>
      <c r="G6365" s="77">
        <v>0</v>
      </c>
      <c r="H6365" s="77">
        <v>0</v>
      </c>
      <c r="J6365" s="77">
        <f t="shared" si="262"/>
        <v>8.49</v>
      </c>
      <c r="K6365" s="103">
        <v>1.1499999999999999</v>
      </c>
      <c r="L6365" s="104">
        <v>4.4400000000000004</v>
      </c>
      <c r="M6365" s="105">
        <v>0</v>
      </c>
      <c r="N6365" s="76">
        <f t="shared" si="261"/>
        <v>1.1499999999999684</v>
      </c>
    </row>
    <row r="6366" spans="1:14" x14ac:dyDescent="0.25">
      <c r="A6366" s="100">
        <v>5318</v>
      </c>
      <c r="B6366" s="107">
        <v>38921</v>
      </c>
      <c r="C6366" s="121">
        <v>433.48</v>
      </c>
      <c r="D6366" s="122">
        <v>617.48</v>
      </c>
      <c r="E6366" s="122">
        <v>85.523545706371195</v>
      </c>
      <c r="F6366" s="77">
        <v>8.9600000000000009</v>
      </c>
      <c r="G6366" s="77">
        <v>0</v>
      </c>
      <c r="H6366" s="77">
        <v>0</v>
      </c>
      <c r="J6366" s="77">
        <f t="shared" si="262"/>
        <v>8.9600000000000009</v>
      </c>
      <c r="K6366" s="103">
        <v>1.72</v>
      </c>
      <c r="L6366" s="104">
        <v>4.6900000000000004</v>
      </c>
      <c r="M6366" s="105">
        <v>0</v>
      </c>
      <c r="N6366" s="76">
        <f t="shared" si="261"/>
        <v>1.7199999999999918</v>
      </c>
    </row>
    <row r="6367" spans="1:14" x14ac:dyDescent="0.25">
      <c r="A6367" s="100">
        <v>5319</v>
      </c>
      <c r="B6367" s="107">
        <v>38922</v>
      </c>
      <c r="C6367" s="121">
        <v>433.14</v>
      </c>
      <c r="D6367" s="122">
        <v>610.24</v>
      </c>
      <c r="E6367" s="122">
        <v>84.520775623268705</v>
      </c>
      <c r="F6367" s="77">
        <v>8.85</v>
      </c>
      <c r="G6367" s="77">
        <v>0</v>
      </c>
      <c r="H6367" s="77">
        <v>0</v>
      </c>
      <c r="J6367" s="77">
        <f t="shared" si="262"/>
        <v>8.85</v>
      </c>
      <c r="K6367" s="103">
        <v>1.29</v>
      </c>
      <c r="L6367" s="104">
        <v>4.62</v>
      </c>
      <c r="M6367" s="105">
        <v>0</v>
      </c>
      <c r="N6367" s="76">
        <f t="shared" si="261"/>
        <v>1.2899999999999405</v>
      </c>
    </row>
    <row r="6368" spans="1:14" x14ac:dyDescent="0.25">
      <c r="A6368" s="100">
        <v>5320</v>
      </c>
      <c r="B6368" s="107">
        <v>38923</v>
      </c>
      <c r="C6368" s="121">
        <v>432.78</v>
      </c>
      <c r="D6368" s="122">
        <v>602.67999999999995</v>
      </c>
      <c r="E6368" s="122">
        <v>83.473684210526301</v>
      </c>
      <c r="F6368" s="77">
        <v>8.43</v>
      </c>
      <c r="G6368" s="77">
        <v>0</v>
      </c>
      <c r="H6368" s="77">
        <v>0</v>
      </c>
      <c r="J6368" s="77">
        <f t="shared" si="262"/>
        <v>8.43</v>
      </c>
      <c r="K6368" s="103">
        <v>1.1499999999999999</v>
      </c>
      <c r="L6368" s="104">
        <v>4.4000000000000004</v>
      </c>
      <c r="M6368" s="105">
        <v>0</v>
      </c>
      <c r="N6368" s="76">
        <f t="shared" si="261"/>
        <v>1.150000000000027</v>
      </c>
    </row>
    <row r="6369" spans="1:14" x14ac:dyDescent="0.25">
      <c r="A6369" s="100">
        <v>5321</v>
      </c>
      <c r="B6369" s="107">
        <v>38924</v>
      </c>
      <c r="C6369" s="121">
        <v>432.43</v>
      </c>
      <c r="D6369" s="122">
        <v>595.4</v>
      </c>
      <c r="E6369" s="122">
        <v>82.46537396121883</v>
      </c>
      <c r="F6369" s="77">
        <v>4.91</v>
      </c>
      <c r="G6369" s="77">
        <v>0</v>
      </c>
      <c r="H6369" s="77">
        <v>0</v>
      </c>
      <c r="J6369" s="77">
        <f t="shared" si="262"/>
        <v>4.91</v>
      </c>
      <c r="K6369" s="103">
        <v>0.95</v>
      </c>
      <c r="L6369" s="104">
        <v>2.5499999999999998</v>
      </c>
      <c r="M6369" s="105">
        <v>0</v>
      </c>
      <c r="N6369" s="76">
        <f t="shared" si="261"/>
        <v>0.95000000000007745</v>
      </c>
    </row>
    <row r="6370" spans="1:14" x14ac:dyDescent="0.25">
      <c r="A6370" s="100">
        <v>5322</v>
      </c>
      <c r="B6370" s="107">
        <v>38925</v>
      </c>
      <c r="C6370" s="121">
        <v>432.24</v>
      </c>
      <c r="D6370" s="122">
        <v>591.44000000000005</v>
      </c>
      <c r="E6370" s="122">
        <v>81.916897506925224</v>
      </c>
      <c r="F6370" s="77">
        <v>4.57</v>
      </c>
      <c r="G6370" s="77">
        <v>0</v>
      </c>
      <c r="H6370" s="77">
        <v>0</v>
      </c>
      <c r="J6370" s="77">
        <f t="shared" si="262"/>
        <v>4.57</v>
      </c>
      <c r="K6370" s="103">
        <v>0.68</v>
      </c>
      <c r="L6370" s="104">
        <v>2.4</v>
      </c>
      <c r="M6370" s="105">
        <v>0</v>
      </c>
      <c r="N6370" s="76">
        <f t="shared" si="261"/>
        <v>0.67999999999990024</v>
      </c>
    </row>
    <row r="6371" spans="1:14" x14ac:dyDescent="0.25">
      <c r="A6371" s="100">
        <v>5323</v>
      </c>
      <c r="B6371" s="107">
        <v>38926</v>
      </c>
      <c r="C6371" s="121">
        <v>432.05</v>
      </c>
      <c r="D6371" s="122">
        <v>587.54999999999995</v>
      </c>
      <c r="E6371" s="122">
        <v>81.378116343490291</v>
      </c>
      <c r="F6371" s="77">
        <v>4.5199999999999996</v>
      </c>
      <c r="G6371" s="77">
        <v>0</v>
      </c>
      <c r="H6371" s="77">
        <v>0</v>
      </c>
      <c r="J6371" s="77">
        <f t="shared" si="262"/>
        <v>4.5199999999999996</v>
      </c>
      <c r="K6371" s="103">
        <v>0.25</v>
      </c>
      <c r="L6371" s="104">
        <v>2.36</v>
      </c>
      <c r="M6371" s="105">
        <v>0</v>
      </c>
      <c r="N6371" s="76">
        <f t="shared" si="261"/>
        <v>0.25000000000001776</v>
      </c>
    </row>
    <row r="6372" spans="1:14" x14ac:dyDescent="0.25">
      <c r="A6372" s="100">
        <v>5324</v>
      </c>
      <c r="B6372" s="107">
        <v>38927</v>
      </c>
      <c r="C6372" s="121">
        <v>431.84</v>
      </c>
      <c r="D6372" s="122">
        <v>583.28</v>
      </c>
      <c r="E6372" s="122">
        <v>80.78670360110803</v>
      </c>
      <c r="F6372" s="77">
        <v>3.74</v>
      </c>
      <c r="G6372" s="77">
        <v>0</v>
      </c>
      <c r="H6372" s="77">
        <v>0</v>
      </c>
      <c r="J6372" s="77">
        <f t="shared" si="262"/>
        <v>3.74</v>
      </c>
      <c r="K6372" s="103">
        <v>1.46</v>
      </c>
      <c r="L6372" s="104">
        <v>1.97</v>
      </c>
      <c r="M6372" s="105">
        <v>0</v>
      </c>
      <c r="N6372" s="76">
        <f t="shared" si="261"/>
        <v>1.4600000000000275</v>
      </c>
    </row>
    <row r="6373" spans="1:14" x14ac:dyDescent="0.25">
      <c r="A6373" s="100">
        <v>5325</v>
      </c>
      <c r="B6373" s="107">
        <v>38928</v>
      </c>
      <c r="C6373" s="121">
        <v>431.73</v>
      </c>
      <c r="D6373" s="122">
        <v>581</v>
      </c>
      <c r="E6373" s="122">
        <v>80.470914127423825</v>
      </c>
      <c r="F6373" s="77">
        <v>3.52</v>
      </c>
      <c r="G6373" s="77">
        <v>0</v>
      </c>
      <c r="H6373" s="77">
        <v>0</v>
      </c>
      <c r="J6373" s="77">
        <f t="shared" si="262"/>
        <v>3.52</v>
      </c>
      <c r="K6373" s="103">
        <v>0.21</v>
      </c>
      <c r="L6373" s="104">
        <v>1.9</v>
      </c>
      <c r="M6373" s="105">
        <v>0</v>
      </c>
      <c r="N6373" s="76">
        <f t="shared" si="261"/>
        <v>0.71000000000005459</v>
      </c>
    </row>
    <row r="6374" spans="1:14" x14ac:dyDescent="0.25">
      <c r="A6374" s="100">
        <v>5326</v>
      </c>
      <c r="B6374" s="107">
        <v>38929</v>
      </c>
      <c r="C6374" s="121">
        <v>431.59</v>
      </c>
      <c r="D6374" s="122">
        <v>578.19000000000005</v>
      </c>
      <c r="E6374" s="122">
        <v>80.081717451523559</v>
      </c>
      <c r="F6374" s="77">
        <v>4.55</v>
      </c>
      <c r="G6374" s="77">
        <v>0</v>
      </c>
      <c r="H6374" s="77">
        <v>0</v>
      </c>
      <c r="J6374" s="77">
        <f t="shared" si="262"/>
        <v>4.55</v>
      </c>
      <c r="K6374" s="103">
        <v>0.06</v>
      </c>
      <c r="L6374" s="104">
        <v>1.91</v>
      </c>
      <c r="M6374" s="105">
        <v>0</v>
      </c>
      <c r="N6374" s="76">
        <f t="shared" si="261"/>
        <v>5.9999999999990727E-2</v>
      </c>
    </row>
    <row r="6375" spans="1:14" x14ac:dyDescent="0.25">
      <c r="A6375" s="100">
        <v>5327</v>
      </c>
      <c r="B6375" s="107">
        <v>38930</v>
      </c>
      <c r="C6375" s="121">
        <v>431.37</v>
      </c>
      <c r="D6375" s="122">
        <v>573.70000000000005</v>
      </c>
      <c r="E6375" s="122">
        <v>79.459833795013864</v>
      </c>
      <c r="F6375" s="77">
        <v>2.67</v>
      </c>
      <c r="G6375" s="77">
        <v>0</v>
      </c>
      <c r="H6375" s="77">
        <v>0</v>
      </c>
      <c r="J6375" s="77">
        <f t="shared" si="262"/>
        <v>2.67</v>
      </c>
      <c r="K6375" s="103">
        <v>1.47</v>
      </c>
      <c r="L6375" s="104">
        <v>1.39</v>
      </c>
      <c r="M6375" s="105">
        <v>0</v>
      </c>
      <c r="N6375" s="76">
        <f t="shared" si="261"/>
        <v>1.4699999999999545</v>
      </c>
    </row>
    <row r="6376" spans="1:14" x14ac:dyDescent="0.25">
      <c r="A6376" s="100">
        <v>5328</v>
      </c>
      <c r="B6376" s="107">
        <v>38931</v>
      </c>
      <c r="C6376" s="121">
        <v>431.31</v>
      </c>
      <c r="D6376" s="122">
        <v>572.5</v>
      </c>
      <c r="E6376" s="122">
        <v>79.29362880886427</v>
      </c>
      <c r="F6376" s="77">
        <v>4.29</v>
      </c>
      <c r="G6376" s="77">
        <v>0</v>
      </c>
      <c r="H6376" s="77">
        <v>0</v>
      </c>
      <c r="J6376" s="77">
        <f t="shared" si="262"/>
        <v>4.29</v>
      </c>
      <c r="K6376" s="103">
        <v>0.09</v>
      </c>
      <c r="L6376" s="104">
        <v>2.2000000000000002</v>
      </c>
      <c r="M6376" s="105">
        <v>0</v>
      </c>
      <c r="N6376" s="76">
        <f t="shared" si="261"/>
        <v>8.9999999999954561E-2</v>
      </c>
    </row>
    <row r="6377" spans="1:14" x14ac:dyDescent="0.25">
      <c r="A6377" s="100">
        <v>5329</v>
      </c>
      <c r="B6377" s="107">
        <v>38932</v>
      </c>
      <c r="C6377" s="121">
        <v>431.1</v>
      </c>
      <c r="D6377" s="122">
        <v>568.29999999999995</v>
      </c>
      <c r="E6377" s="122">
        <v>78.711911357340711</v>
      </c>
      <c r="F6377" s="77">
        <v>4.28</v>
      </c>
      <c r="G6377" s="77">
        <v>0</v>
      </c>
      <c r="H6377" s="77">
        <v>0</v>
      </c>
      <c r="J6377" s="77">
        <f t="shared" si="262"/>
        <v>4.28</v>
      </c>
      <c r="K6377" s="103">
        <v>1.88</v>
      </c>
      <c r="L6377" s="104">
        <v>2.21</v>
      </c>
      <c r="M6377" s="105">
        <v>0</v>
      </c>
      <c r="N6377" s="76">
        <f t="shared" si="261"/>
        <v>1.880000000000023</v>
      </c>
    </row>
    <row r="6378" spans="1:14" x14ac:dyDescent="0.25">
      <c r="A6378" s="100">
        <v>5330</v>
      </c>
      <c r="B6378" s="107">
        <v>38933</v>
      </c>
      <c r="C6378" s="121">
        <v>430.98</v>
      </c>
      <c r="D6378" s="122">
        <v>565.9</v>
      </c>
      <c r="E6378" s="122">
        <v>78.37950138504155</v>
      </c>
      <c r="F6378" s="77">
        <v>1.04</v>
      </c>
      <c r="G6378" s="77">
        <v>0</v>
      </c>
      <c r="H6378" s="77">
        <v>0</v>
      </c>
      <c r="J6378" s="77">
        <f t="shared" si="262"/>
        <v>1.04</v>
      </c>
      <c r="K6378" s="103">
        <v>0.27</v>
      </c>
      <c r="L6378" s="104">
        <v>0.54</v>
      </c>
      <c r="M6378" s="105">
        <v>0</v>
      </c>
      <c r="N6378" s="76">
        <f t="shared" si="261"/>
        <v>0.24000000000004551</v>
      </c>
    </row>
    <row r="6379" spans="1:14" x14ac:dyDescent="0.25">
      <c r="A6379" s="100">
        <v>5331</v>
      </c>
      <c r="B6379" s="107">
        <v>38934</v>
      </c>
      <c r="C6379" s="121">
        <v>430.95</v>
      </c>
      <c r="D6379" s="122">
        <v>565.1</v>
      </c>
      <c r="E6379" s="122">
        <v>78.26869806094183</v>
      </c>
      <c r="F6379" s="77">
        <v>2.25</v>
      </c>
      <c r="G6379" s="77">
        <v>0</v>
      </c>
      <c r="H6379" s="77">
        <v>0</v>
      </c>
      <c r="J6379" s="77">
        <f t="shared" si="262"/>
        <v>2.25</v>
      </c>
      <c r="K6379" s="103">
        <v>0.65</v>
      </c>
      <c r="L6379" s="104">
        <v>1.1399999999999999</v>
      </c>
      <c r="M6379" s="105">
        <v>0</v>
      </c>
      <c r="N6379" s="76">
        <f t="shared" si="261"/>
        <v>0.64999999999997726</v>
      </c>
    </row>
    <row r="6380" spans="1:14" x14ac:dyDescent="0.25">
      <c r="A6380" s="100">
        <v>5332</v>
      </c>
      <c r="B6380" s="107">
        <v>38935</v>
      </c>
      <c r="C6380" s="121">
        <v>430.86</v>
      </c>
      <c r="D6380" s="122">
        <v>563.5</v>
      </c>
      <c r="E6380" s="122">
        <v>78.047091412742375</v>
      </c>
      <c r="F6380" s="77">
        <v>1.7</v>
      </c>
      <c r="G6380" s="77">
        <v>0</v>
      </c>
      <c r="H6380" s="77">
        <v>0</v>
      </c>
      <c r="J6380" s="77">
        <f t="shared" si="262"/>
        <v>1.7</v>
      </c>
      <c r="K6380" s="103">
        <v>0.5</v>
      </c>
      <c r="L6380" s="104">
        <v>0.84</v>
      </c>
      <c r="M6380" s="105">
        <v>0</v>
      </c>
      <c r="N6380" s="76">
        <f t="shared" si="261"/>
        <v>0.49999999999995448</v>
      </c>
    </row>
    <row r="6381" spans="1:14" x14ac:dyDescent="0.25">
      <c r="A6381" s="100">
        <v>5333</v>
      </c>
      <c r="B6381" s="107">
        <v>38936</v>
      </c>
      <c r="C6381" s="121">
        <v>430.8</v>
      </c>
      <c r="D6381" s="122">
        <v>562.29999999999995</v>
      </c>
      <c r="E6381" s="122">
        <v>77.880886426592781</v>
      </c>
      <c r="F6381" s="77">
        <v>1.89</v>
      </c>
      <c r="G6381" s="77">
        <v>0</v>
      </c>
      <c r="H6381" s="77">
        <v>0</v>
      </c>
      <c r="J6381" s="77">
        <f t="shared" si="262"/>
        <v>1.89</v>
      </c>
      <c r="K6381" s="103">
        <v>0.89</v>
      </c>
      <c r="L6381" s="104">
        <v>0.89</v>
      </c>
      <c r="M6381" s="105">
        <v>0</v>
      </c>
      <c r="N6381" s="76">
        <f t="shared" si="261"/>
        <v>9.0000000000045377E-2</v>
      </c>
    </row>
    <row r="6382" spans="1:14" x14ac:dyDescent="0.25">
      <c r="A6382" s="100">
        <v>5334</v>
      </c>
      <c r="B6382" s="107">
        <v>38937</v>
      </c>
      <c r="C6382" s="121">
        <v>430.71</v>
      </c>
      <c r="D6382" s="122">
        <v>560.5</v>
      </c>
      <c r="E6382" s="122">
        <v>77.631578947368425</v>
      </c>
      <c r="F6382" s="77">
        <v>2.97</v>
      </c>
      <c r="G6382" s="77">
        <v>0</v>
      </c>
      <c r="H6382" s="77">
        <v>0</v>
      </c>
      <c r="J6382" s="77">
        <f t="shared" si="262"/>
        <v>2.97</v>
      </c>
      <c r="K6382" s="103">
        <v>0.27</v>
      </c>
      <c r="L6382" s="104">
        <v>1.53</v>
      </c>
      <c r="M6382" s="105">
        <v>0</v>
      </c>
      <c r="N6382" s="76">
        <f t="shared" si="261"/>
        <v>0.26999999999995472</v>
      </c>
    </row>
    <row r="6383" spans="1:14" x14ac:dyDescent="0.25">
      <c r="A6383" s="100">
        <v>5335</v>
      </c>
      <c r="B6383" s="107">
        <v>38938</v>
      </c>
      <c r="C6383" s="121">
        <v>430.57</v>
      </c>
      <c r="D6383" s="122">
        <v>557.79999999999995</v>
      </c>
      <c r="E6383" s="122">
        <v>77.257617728531841</v>
      </c>
      <c r="F6383" s="77">
        <v>1.31</v>
      </c>
      <c r="G6383" s="77">
        <v>0</v>
      </c>
      <c r="H6383" s="77">
        <v>0</v>
      </c>
      <c r="J6383" s="77">
        <f t="shared" si="262"/>
        <v>1.31</v>
      </c>
      <c r="K6383" s="103">
        <v>0.71</v>
      </c>
      <c r="L6383" s="104">
        <v>0.67</v>
      </c>
      <c r="M6383" s="105">
        <v>0</v>
      </c>
      <c r="N6383" s="76">
        <f t="shared" si="261"/>
        <v>0.710000000000091</v>
      </c>
    </row>
    <row r="6384" spans="1:14" x14ac:dyDescent="0.25">
      <c r="A6384" s="100">
        <v>5336</v>
      </c>
      <c r="B6384" s="107">
        <v>38939</v>
      </c>
      <c r="C6384" s="121">
        <v>430.54</v>
      </c>
      <c r="D6384" s="122">
        <v>557.20000000000005</v>
      </c>
      <c r="E6384" s="122">
        <v>77.174515235457079</v>
      </c>
      <c r="F6384" s="77">
        <v>1.84</v>
      </c>
      <c r="G6384" s="77">
        <v>0</v>
      </c>
      <c r="H6384" s="77">
        <v>0</v>
      </c>
      <c r="J6384" s="77">
        <f t="shared" si="262"/>
        <v>1.84</v>
      </c>
      <c r="K6384" s="103">
        <v>0.04</v>
      </c>
      <c r="L6384" s="104">
        <v>0.69</v>
      </c>
      <c r="M6384" s="105">
        <v>16.600000000000001</v>
      </c>
      <c r="N6384" s="76">
        <f t="shared" si="261"/>
        <v>3.9999999999931868E-2</v>
      </c>
    </row>
    <row r="6385" spans="1:14" x14ac:dyDescent="0.25">
      <c r="A6385" s="100">
        <v>5337</v>
      </c>
      <c r="B6385" s="107">
        <v>38940</v>
      </c>
      <c r="C6385" s="121">
        <v>430.45</v>
      </c>
      <c r="D6385" s="122">
        <v>555.4</v>
      </c>
      <c r="E6385" s="122">
        <v>76.92520775623268</v>
      </c>
      <c r="F6385" s="77">
        <v>1.01</v>
      </c>
      <c r="G6385" s="77">
        <v>0</v>
      </c>
      <c r="H6385" s="77">
        <v>0</v>
      </c>
      <c r="J6385" s="77">
        <f t="shared" si="262"/>
        <v>1.01</v>
      </c>
      <c r="K6385" s="103">
        <v>3.01</v>
      </c>
      <c r="L6385" s="104">
        <v>0.51</v>
      </c>
      <c r="M6385" s="105">
        <v>3</v>
      </c>
      <c r="N6385" s="76">
        <f t="shared" si="261"/>
        <v>3.01</v>
      </c>
    </row>
    <row r="6386" spans="1:14" x14ac:dyDescent="0.25">
      <c r="A6386" s="100">
        <v>5338</v>
      </c>
      <c r="B6386" s="107">
        <v>38941</v>
      </c>
      <c r="C6386" s="121">
        <v>430.55</v>
      </c>
      <c r="D6386" s="122">
        <v>557.4</v>
      </c>
      <c r="E6386" s="122">
        <v>77.202216066481995</v>
      </c>
      <c r="F6386" s="77">
        <v>2.14</v>
      </c>
      <c r="G6386" s="77">
        <v>0</v>
      </c>
      <c r="H6386" s="77">
        <v>0</v>
      </c>
      <c r="J6386" s="77">
        <f t="shared" si="262"/>
        <v>2.14</v>
      </c>
      <c r="K6386" s="103">
        <v>1.1399999999999999</v>
      </c>
      <c r="L6386" s="104">
        <v>1.1000000000000001</v>
      </c>
      <c r="M6386" s="105">
        <v>0</v>
      </c>
      <c r="N6386" s="76">
        <f t="shared" si="261"/>
        <v>1.1400000000000001</v>
      </c>
    </row>
    <row r="6387" spans="1:14" x14ac:dyDescent="0.25">
      <c r="A6387" s="100">
        <v>5339</v>
      </c>
      <c r="B6387" s="107">
        <v>38942</v>
      </c>
      <c r="C6387" s="121">
        <v>430.5</v>
      </c>
      <c r="D6387" s="122">
        <v>556.4</v>
      </c>
      <c r="E6387" s="122">
        <v>77.063711911357345</v>
      </c>
      <c r="F6387" s="77">
        <v>3.06</v>
      </c>
      <c r="G6387" s="77">
        <v>0</v>
      </c>
      <c r="H6387" s="77">
        <v>0</v>
      </c>
      <c r="J6387" s="77">
        <f t="shared" si="262"/>
        <v>3.06</v>
      </c>
      <c r="K6387" s="103">
        <v>0.3</v>
      </c>
      <c r="L6387" s="104">
        <v>1.56</v>
      </c>
      <c r="M6387" s="105">
        <v>1.3</v>
      </c>
      <c r="N6387" s="76">
        <f t="shared" si="261"/>
        <v>0.30000000000000915</v>
      </c>
    </row>
    <row r="6388" spans="1:14" x14ac:dyDescent="0.25">
      <c r="A6388" s="100">
        <v>5340</v>
      </c>
      <c r="B6388" s="107">
        <v>38943</v>
      </c>
      <c r="C6388" s="121">
        <v>430.36</v>
      </c>
      <c r="D6388" s="122">
        <v>553.64</v>
      </c>
      <c r="E6388" s="122">
        <v>76.68144044321329</v>
      </c>
      <c r="F6388" s="77">
        <v>3.65</v>
      </c>
      <c r="G6388" s="77">
        <v>0</v>
      </c>
      <c r="H6388" s="77">
        <v>0</v>
      </c>
      <c r="J6388" s="77">
        <f t="shared" si="262"/>
        <v>3.65</v>
      </c>
      <c r="K6388" s="103">
        <v>3.08</v>
      </c>
      <c r="L6388" s="104">
        <v>1.84</v>
      </c>
      <c r="M6388" s="105">
        <v>1.2</v>
      </c>
      <c r="N6388" s="76">
        <f t="shared" si="261"/>
        <v>3.0800000000000636</v>
      </c>
    </row>
    <row r="6389" spans="1:14" x14ac:dyDescent="0.25">
      <c r="A6389" s="100">
        <v>5341</v>
      </c>
      <c r="B6389" s="107">
        <v>38944</v>
      </c>
      <c r="C6389" s="121">
        <v>430.33</v>
      </c>
      <c r="D6389" s="122">
        <v>553.07000000000005</v>
      </c>
      <c r="E6389" s="122">
        <v>76.60249307479225</v>
      </c>
      <c r="F6389" s="77">
        <v>4.8</v>
      </c>
      <c r="G6389" s="77">
        <v>0</v>
      </c>
      <c r="H6389" s="77">
        <v>0</v>
      </c>
      <c r="J6389" s="77">
        <f t="shared" si="262"/>
        <v>4.8</v>
      </c>
      <c r="K6389" s="103">
        <v>3.43</v>
      </c>
      <c r="L6389" s="104">
        <v>2.42</v>
      </c>
      <c r="M6389" s="105">
        <v>6</v>
      </c>
      <c r="N6389" s="76">
        <f t="shared" si="261"/>
        <v>3.4299999999999953</v>
      </c>
    </row>
    <row r="6390" spans="1:14" x14ac:dyDescent="0.25">
      <c r="A6390" s="100">
        <v>5342</v>
      </c>
      <c r="B6390" s="107">
        <v>38945</v>
      </c>
      <c r="C6390" s="121">
        <v>430.26</v>
      </c>
      <c r="D6390" s="122">
        <v>551.70000000000005</v>
      </c>
      <c r="E6390" s="122">
        <v>76.412742382271475</v>
      </c>
      <c r="F6390" s="77">
        <v>4.96</v>
      </c>
      <c r="G6390" s="77">
        <v>0</v>
      </c>
      <c r="H6390" s="77">
        <v>0</v>
      </c>
      <c r="J6390" s="77">
        <f t="shared" si="262"/>
        <v>4.96</v>
      </c>
      <c r="K6390" s="103">
        <v>4.3600000000000003</v>
      </c>
      <c r="L6390" s="104">
        <v>2.5</v>
      </c>
      <c r="M6390" s="105">
        <v>0</v>
      </c>
      <c r="N6390" s="76">
        <f t="shared" si="261"/>
        <v>4.3599999999999772</v>
      </c>
    </row>
    <row r="6391" spans="1:14" x14ac:dyDescent="0.25">
      <c r="A6391" s="100">
        <v>5343</v>
      </c>
      <c r="B6391" s="107">
        <v>38946</v>
      </c>
      <c r="C6391" s="121">
        <v>430.23</v>
      </c>
      <c r="D6391" s="122">
        <v>551.1</v>
      </c>
      <c r="E6391" s="122">
        <v>76.32963988919667</v>
      </c>
      <c r="F6391" s="77">
        <v>4.82</v>
      </c>
      <c r="G6391" s="77">
        <v>0</v>
      </c>
      <c r="H6391" s="77">
        <v>0</v>
      </c>
      <c r="J6391" s="77">
        <f t="shared" si="262"/>
        <v>4.82</v>
      </c>
      <c r="K6391" s="103">
        <v>3.08</v>
      </c>
      <c r="L6391" s="104">
        <v>2.4300000000000002</v>
      </c>
      <c r="M6391" s="105">
        <v>0</v>
      </c>
      <c r="N6391" s="76">
        <f t="shared" si="261"/>
        <v>3.0799999999999912</v>
      </c>
    </row>
    <row r="6392" spans="1:14" x14ac:dyDescent="0.25">
      <c r="A6392" s="100">
        <v>5344</v>
      </c>
      <c r="B6392" s="107">
        <v>38947</v>
      </c>
      <c r="C6392" s="121">
        <v>430.14</v>
      </c>
      <c r="D6392" s="122">
        <v>549.36</v>
      </c>
      <c r="E6392" s="122">
        <v>76.088642659279785</v>
      </c>
      <c r="F6392" s="77">
        <v>3.54</v>
      </c>
      <c r="G6392" s="77">
        <v>0</v>
      </c>
      <c r="H6392" s="77">
        <v>0</v>
      </c>
      <c r="J6392" s="77">
        <f t="shared" si="262"/>
        <v>3.54</v>
      </c>
      <c r="K6392" s="103">
        <v>2.58</v>
      </c>
      <c r="L6392" s="104">
        <v>1.81</v>
      </c>
      <c r="M6392" s="105">
        <v>0</v>
      </c>
      <c r="N6392" s="76">
        <f t="shared" si="261"/>
        <v>2.5799999999999637</v>
      </c>
    </row>
    <row r="6393" spans="1:14" x14ac:dyDescent="0.25">
      <c r="A6393" s="100">
        <v>5345</v>
      </c>
      <c r="B6393" s="107">
        <v>38948</v>
      </c>
      <c r="C6393" s="121">
        <v>430.09</v>
      </c>
      <c r="D6393" s="122">
        <v>548.4</v>
      </c>
      <c r="E6393" s="122">
        <v>75.955678670360115</v>
      </c>
      <c r="F6393" s="77">
        <v>4.74</v>
      </c>
      <c r="G6393" s="77">
        <v>0</v>
      </c>
      <c r="H6393" s="77">
        <v>0</v>
      </c>
      <c r="J6393" s="77">
        <f t="shared" si="262"/>
        <v>4.74</v>
      </c>
      <c r="K6393" s="103">
        <v>1.23</v>
      </c>
      <c r="L6393" s="104">
        <v>2.42</v>
      </c>
      <c r="M6393" s="105">
        <v>0</v>
      </c>
      <c r="N6393" s="76">
        <f t="shared" si="261"/>
        <v>1.2300000000000093</v>
      </c>
    </row>
    <row r="6394" spans="1:14" x14ac:dyDescent="0.25">
      <c r="A6394" s="100">
        <v>5346</v>
      </c>
      <c r="B6394" s="107">
        <v>38949</v>
      </c>
      <c r="C6394" s="121">
        <v>429.91</v>
      </c>
      <c r="D6394" s="122">
        <v>544.89</v>
      </c>
      <c r="E6394" s="122">
        <v>75.46952908587258</v>
      </c>
      <c r="F6394" s="77">
        <v>3.17</v>
      </c>
      <c r="G6394" s="77">
        <v>0</v>
      </c>
      <c r="H6394" s="77">
        <v>0</v>
      </c>
      <c r="J6394" s="77">
        <f t="shared" si="262"/>
        <v>3.17</v>
      </c>
      <c r="K6394" s="103">
        <v>1.78</v>
      </c>
      <c r="L6394" s="104">
        <v>1.62</v>
      </c>
      <c r="M6394" s="105">
        <v>0</v>
      </c>
      <c r="N6394" s="76">
        <f t="shared" si="261"/>
        <v>1.7800000000000136</v>
      </c>
    </row>
    <row r="6395" spans="1:14" x14ac:dyDescent="0.25">
      <c r="A6395" s="100">
        <v>5347</v>
      </c>
      <c r="B6395" s="107">
        <v>38950</v>
      </c>
      <c r="C6395" s="121">
        <v>429.84</v>
      </c>
      <c r="D6395" s="122">
        <v>543.5</v>
      </c>
      <c r="E6395" s="122">
        <v>75.2770083102493</v>
      </c>
      <c r="F6395" s="77">
        <v>5.85</v>
      </c>
      <c r="G6395" s="77">
        <v>0</v>
      </c>
      <c r="H6395" s="77">
        <v>0</v>
      </c>
      <c r="J6395" s="77">
        <f t="shared" si="262"/>
        <v>5.85</v>
      </c>
      <c r="K6395" s="103">
        <v>2.35</v>
      </c>
      <c r="L6395" s="104">
        <v>2.95</v>
      </c>
      <c r="M6395" s="105">
        <v>0</v>
      </c>
      <c r="N6395" s="76">
        <f t="shared" si="261"/>
        <v>2.3499999999999996</v>
      </c>
    </row>
    <row r="6396" spans="1:14" x14ac:dyDescent="0.25">
      <c r="A6396" s="100">
        <v>5348</v>
      </c>
      <c r="B6396" s="107">
        <v>38951</v>
      </c>
      <c r="C6396" s="121">
        <v>429.66</v>
      </c>
      <c r="D6396" s="122">
        <v>540</v>
      </c>
      <c r="E6396" s="122">
        <v>74.792243767313025</v>
      </c>
      <c r="F6396" s="77">
        <v>5.87</v>
      </c>
      <c r="G6396" s="77">
        <v>0</v>
      </c>
      <c r="H6396" s="77">
        <v>0</v>
      </c>
      <c r="J6396" s="77">
        <f t="shared" si="262"/>
        <v>5.87</v>
      </c>
      <c r="K6396" s="103">
        <v>1.82</v>
      </c>
      <c r="L6396" s="104">
        <v>2.97</v>
      </c>
      <c r="M6396" s="105">
        <v>0</v>
      </c>
      <c r="N6396" s="76">
        <f t="shared" si="261"/>
        <v>1.8200000000000456</v>
      </c>
    </row>
    <row r="6397" spans="1:14" x14ac:dyDescent="0.25">
      <c r="A6397" s="100">
        <v>5349</v>
      </c>
      <c r="B6397" s="107">
        <v>38952</v>
      </c>
      <c r="C6397" s="121">
        <v>429.45</v>
      </c>
      <c r="D6397" s="122">
        <v>535.95000000000005</v>
      </c>
      <c r="E6397" s="122">
        <v>74.231301939058184</v>
      </c>
      <c r="F6397" s="77">
        <v>3.97</v>
      </c>
      <c r="G6397" s="77">
        <v>0</v>
      </c>
      <c r="H6397" s="77">
        <v>0</v>
      </c>
      <c r="J6397" s="77">
        <f t="shared" si="262"/>
        <v>3.97</v>
      </c>
      <c r="K6397" s="103">
        <v>1.69</v>
      </c>
      <c r="L6397" s="104">
        <v>2.0299999999999998</v>
      </c>
      <c r="M6397" s="105">
        <v>3.3</v>
      </c>
      <c r="N6397" s="76">
        <f t="shared" si="261"/>
        <v>1.6899999999999138</v>
      </c>
    </row>
    <row r="6398" spans="1:14" x14ac:dyDescent="0.25">
      <c r="A6398" s="100">
        <v>5350</v>
      </c>
      <c r="B6398" s="107">
        <v>38953</v>
      </c>
      <c r="C6398" s="121">
        <v>429.33</v>
      </c>
      <c r="D6398" s="122">
        <v>533.66999999999996</v>
      </c>
      <c r="E6398" s="122">
        <v>73.915512465373951</v>
      </c>
      <c r="F6398" s="77">
        <v>4.1100000000000003</v>
      </c>
      <c r="G6398" s="77">
        <v>0</v>
      </c>
      <c r="H6398" s="77">
        <v>0</v>
      </c>
      <c r="J6398" s="77">
        <f t="shared" si="262"/>
        <v>4.1100000000000003</v>
      </c>
      <c r="K6398" s="103">
        <v>1.35</v>
      </c>
      <c r="L6398" s="104">
        <v>2.09</v>
      </c>
      <c r="M6398" s="105">
        <v>13.6</v>
      </c>
      <c r="N6398" s="76">
        <f t="shared" si="261"/>
        <v>1.3500000000000094</v>
      </c>
    </row>
    <row r="6399" spans="1:14" x14ac:dyDescent="0.25">
      <c r="A6399" s="100">
        <v>5351</v>
      </c>
      <c r="B6399" s="107">
        <v>38954</v>
      </c>
      <c r="C6399" s="121">
        <v>429.19</v>
      </c>
      <c r="D6399" s="122">
        <v>530.91</v>
      </c>
      <c r="E6399" s="122">
        <v>73.53324099722991</v>
      </c>
      <c r="F6399" s="77">
        <v>4</v>
      </c>
      <c r="G6399" s="77">
        <v>0</v>
      </c>
      <c r="H6399" s="77">
        <v>0</v>
      </c>
      <c r="J6399" s="77">
        <f t="shared" si="262"/>
        <v>4</v>
      </c>
      <c r="K6399" s="103">
        <v>1.34</v>
      </c>
      <c r="L6399" s="104">
        <v>2.04</v>
      </c>
      <c r="M6399" s="105">
        <v>0</v>
      </c>
      <c r="N6399" s="76">
        <f t="shared" si="261"/>
        <v>1.3400000000000318</v>
      </c>
    </row>
    <row r="6400" spans="1:14" x14ac:dyDescent="0.25">
      <c r="A6400" s="100">
        <v>5352</v>
      </c>
      <c r="B6400" s="107">
        <v>38955</v>
      </c>
      <c r="C6400" s="121">
        <v>429.05</v>
      </c>
      <c r="D6400" s="122">
        <v>528.25</v>
      </c>
      <c r="E6400" s="122">
        <v>73.164819944598335</v>
      </c>
      <c r="F6400" s="77">
        <v>4.84</v>
      </c>
      <c r="G6400" s="77">
        <v>0</v>
      </c>
      <c r="H6400" s="77">
        <v>0</v>
      </c>
      <c r="J6400" s="77">
        <f t="shared" si="262"/>
        <v>4.84</v>
      </c>
      <c r="K6400" s="103">
        <v>0.09</v>
      </c>
      <c r="L6400" s="104">
        <v>2.4</v>
      </c>
      <c r="M6400" s="105">
        <v>0</v>
      </c>
      <c r="N6400" s="76">
        <f t="shared" si="261"/>
        <v>8.9999999999999858E-2</v>
      </c>
    </row>
    <row r="6401" spans="1:14" x14ac:dyDescent="0.25">
      <c r="A6401" s="100">
        <v>5353</v>
      </c>
      <c r="B6401" s="107">
        <v>38956</v>
      </c>
      <c r="C6401" s="121">
        <v>428.8</v>
      </c>
      <c r="D6401" s="122">
        <v>523.5</v>
      </c>
      <c r="E6401" s="122">
        <v>72.50692520775624</v>
      </c>
      <c r="F6401" s="77">
        <v>4.55</v>
      </c>
      <c r="G6401" s="77">
        <v>0</v>
      </c>
      <c r="H6401" s="77">
        <v>0</v>
      </c>
      <c r="J6401" s="77">
        <f t="shared" si="262"/>
        <v>4.55</v>
      </c>
      <c r="K6401" s="103">
        <v>0.18</v>
      </c>
      <c r="L6401" s="104">
        <v>2.29</v>
      </c>
      <c r="M6401" s="105">
        <v>0</v>
      </c>
      <c r="N6401" s="76">
        <f t="shared" si="261"/>
        <v>0.17999999999999527</v>
      </c>
    </row>
    <row r="6402" spans="1:14" x14ac:dyDescent="0.25">
      <c r="A6402" s="100">
        <v>5354</v>
      </c>
      <c r="B6402" s="107">
        <v>38957</v>
      </c>
      <c r="C6402" s="121">
        <v>428.57</v>
      </c>
      <c r="D6402" s="122">
        <v>519.13</v>
      </c>
      <c r="E6402" s="122">
        <v>71.9016620498615</v>
      </c>
      <c r="F6402" s="77">
        <v>5.72</v>
      </c>
      <c r="G6402" s="77">
        <v>0</v>
      </c>
      <c r="H6402" s="77">
        <v>0</v>
      </c>
      <c r="J6402" s="77">
        <f t="shared" si="262"/>
        <v>5.72</v>
      </c>
      <c r="K6402" s="103">
        <v>0.12</v>
      </c>
      <c r="L6402" s="104">
        <v>2.7</v>
      </c>
      <c r="M6402" s="105">
        <v>0</v>
      </c>
      <c r="N6402" s="76">
        <f t="shared" si="261"/>
        <v>0.11999999999997701</v>
      </c>
    </row>
    <row r="6403" spans="1:14" x14ac:dyDescent="0.25">
      <c r="A6403" s="100">
        <v>5355</v>
      </c>
      <c r="B6403" s="107">
        <v>38958</v>
      </c>
      <c r="C6403" s="121">
        <v>428.27</v>
      </c>
      <c r="D6403" s="122">
        <v>513.53</v>
      </c>
      <c r="E6403" s="122">
        <v>71.12603878116343</v>
      </c>
      <c r="F6403" s="77">
        <v>6.68</v>
      </c>
      <c r="G6403" s="77">
        <v>0</v>
      </c>
      <c r="H6403" s="77">
        <v>0</v>
      </c>
      <c r="J6403" s="77">
        <f t="shared" si="262"/>
        <v>6.68</v>
      </c>
      <c r="K6403" s="103">
        <v>1.27</v>
      </c>
      <c r="L6403" s="104">
        <v>3.39</v>
      </c>
      <c r="M6403" s="105">
        <v>0</v>
      </c>
      <c r="N6403" s="76">
        <f t="shared" si="261"/>
        <v>1.2700000000000315</v>
      </c>
    </row>
    <row r="6404" spans="1:14" x14ac:dyDescent="0.25">
      <c r="A6404" s="100">
        <v>5356</v>
      </c>
      <c r="B6404" s="107">
        <v>38959</v>
      </c>
      <c r="C6404" s="121">
        <v>427.98</v>
      </c>
      <c r="D6404" s="122">
        <v>508.12</v>
      </c>
      <c r="E6404" s="122">
        <v>70.37673130193906</v>
      </c>
      <c r="F6404" s="77">
        <v>4.2</v>
      </c>
      <c r="G6404" s="77">
        <v>0</v>
      </c>
      <c r="H6404" s="77">
        <v>0</v>
      </c>
      <c r="J6404" s="77">
        <f t="shared" si="262"/>
        <v>4.2</v>
      </c>
      <c r="K6404" s="103">
        <v>0.31</v>
      </c>
      <c r="L6404" s="104">
        <v>2.1</v>
      </c>
      <c r="M6404" s="105">
        <v>0</v>
      </c>
      <c r="N6404" s="76">
        <f t="shared" si="261"/>
        <v>0.31000000000001382</v>
      </c>
    </row>
    <row r="6405" spans="1:14" x14ac:dyDescent="0.25">
      <c r="A6405" s="100">
        <v>5357</v>
      </c>
      <c r="B6405" s="107">
        <v>38960</v>
      </c>
      <c r="C6405" s="121">
        <v>427.77</v>
      </c>
      <c r="D6405" s="122">
        <v>504.23</v>
      </c>
      <c r="E6405" s="122">
        <v>69.837950138504155</v>
      </c>
      <c r="F6405" s="77">
        <v>4.16</v>
      </c>
      <c r="G6405" s="77">
        <v>0</v>
      </c>
      <c r="H6405" s="77">
        <v>0</v>
      </c>
      <c r="J6405" s="77">
        <f t="shared" si="262"/>
        <v>4.16</v>
      </c>
      <c r="K6405" s="103">
        <v>0.13</v>
      </c>
      <c r="L6405" s="104">
        <v>2.0099999999999998</v>
      </c>
      <c r="M6405" s="105">
        <v>0</v>
      </c>
      <c r="N6405" s="76">
        <f t="shared" si="261"/>
        <v>0.12999999999997058</v>
      </c>
    </row>
    <row r="6406" spans="1:14" x14ac:dyDescent="0.25">
      <c r="A6406" s="100">
        <v>5358</v>
      </c>
      <c r="B6406" s="107">
        <v>38961</v>
      </c>
      <c r="C6406" s="121">
        <v>427.55</v>
      </c>
      <c r="D6406" s="122">
        <v>500.2</v>
      </c>
      <c r="E6406" s="122">
        <v>69.279778393351805</v>
      </c>
      <c r="F6406" s="77">
        <v>4.09</v>
      </c>
      <c r="G6406" s="77">
        <v>0</v>
      </c>
      <c r="H6406" s="77">
        <v>0</v>
      </c>
      <c r="J6406" s="77">
        <f t="shared" si="262"/>
        <v>4.09</v>
      </c>
      <c r="K6406" s="103">
        <v>0.04</v>
      </c>
      <c r="L6406" s="104">
        <v>1.95</v>
      </c>
      <c r="M6406" s="105">
        <v>0</v>
      </c>
      <c r="N6406" s="76">
        <f t="shared" si="261"/>
        <v>2.9999999999997584E-2</v>
      </c>
    </row>
    <row r="6407" spans="1:14" x14ac:dyDescent="0.25">
      <c r="A6407" s="100">
        <v>5359</v>
      </c>
      <c r="B6407" s="107">
        <v>38962</v>
      </c>
      <c r="C6407" s="121">
        <v>427.33</v>
      </c>
      <c r="D6407" s="122">
        <v>496.14</v>
      </c>
      <c r="E6407" s="122">
        <v>68.717451523545705</v>
      </c>
      <c r="F6407" s="77">
        <v>2.39</v>
      </c>
      <c r="G6407" s="77">
        <v>0</v>
      </c>
      <c r="H6407" s="77">
        <v>0</v>
      </c>
      <c r="J6407" s="77">
        <f t="shared" si="262"/>
        <v>2.39</v>
      </c>
      <c r="K6407" s="103">
        <v>0.77</v>
      </c>
      <c r="L6407" s="104">
        <v>1.2</v>
      </c>
      <c r="M6407" s="105">
        <v>18.2</v>
      </c>
      <c r="N6407" s="76">
        <f t="shared" si="261"/>
        <v>0.76999999999999558</v>
      </c>
    </row>
    <row r="6408" spans="1:14" x14ac:dyDescent="0.25">
      <c r="A6408" s="100">
        <v>5360</v>
      </c>
      <c r="B6408" s="107">
        <v>38963</v>
      </c>
      <c r="C6408" s="121">
        <v>427.24</v>
      </c>
      <c r="D6408" s="122">
        <v>494.52</v>
      </c>
      <c r="E6408" s="122">
        <v>68.49307479224376</v>
      </c>
      <c r="F6408" s="77">
        <v>2.76</v>
      </c>
      <c r="G6408" s="77">
        <v>0</v>
      </c>
      <c r="H6408" s="77">
        <v>0</v>
      </c>
      <c r="J6408" s="77">
        <f t="shared" si="262"/>
        <v>2.76</v>
      </c>
      <c r="K6408" s="103">
        <v>4.38</v>
      </c>
      <c r="L6408" s="104">
        <v>1.34</v>
      </c>
      <c r="M6408" s="105">
        <v>9.5</v>
      </c>
      <c r="N6408" s="76">
        <f t="shared" ref="N6408:N6471" si="263">+D6409-D6408+J6408</f>
        <v>4.3800000000000043</v>
      </c>
    </row>
    <row r="6409" spans="1:14" x14ac:dyDescent="0.25">
      <c r="A6409" s="100">
        <v>5361</v>
      </c>
      <c r="B6409" s="107">
        <v>38964</v>
      </c>
      <c r="C6409" s="121">
        <v>427.33</v>
      </c>
      <c r="D6409" s="122">
        <v>496.14</v>
      </c>
      <c r="E6409" s="122">
        <v>68.717451523545705</v>
      </c>
      <c r="F6409" s="77">
        <v>3.61</v>
      </c>
      <c r="G6409" s="77">
        <v>0</v>
      </c>
      <c r="H6409" s="77">
        <v>0</v>
      </c>
      <c r="J6409" s="77">
        <f t="shared" si="262"/>
        <v>3.61</v>
      </c>
      <c r="K6409" s="103">
        <v>3.07</v>
      </c>
      <c r="L6409" s="104">
        <v>1.81</v>
      </c>
      <c r="M6409" s="105">
        <v>0</v>
      </c>
      <c r="N6409" s="76">
        <f t="shared" si="263"/>
        <v>3.0700000000000363</v>
      </c>
    </row>
    <row r="6410" spans="1:14" x14ac:dyDescent="0.25">
      <c r="A6410" s="100">
        <v>5362</v>
      </c>
      <c r="B6410" s="107">
        <v>38965</v>
      </c>
      <c r="C6410" s="121">
        <v>427.3</v>
      </c>
      <c r="D6410" s="122">
        <v>495.6</v>
      </c>
      <c r="E6410" s="122">
        <v>68.6426592797784</v>
      </c>
      <c r="F6410" s="77">
        <v>2.91</v>
      </c>
      <c r="G6410" s="77">
        <v>0</v>
      </c>
      <c r="H6410" s="77">
        <v>0</v>
      </c>
      <c r="J6410" s="77">
        <f t="shared" si="262"/>
        <v>2.91</v>
      </c>
      <c r="K6410" s="103">
        <v>2.39</v>
      </c>
      <c r="L6410" s="104">
        <v>1.45</v>
      </c>
      <c r="M6410" s="105">
        <v>0</v>
      </c>
      <c r="N6410" s="76">
        <f t="shared" si="263"/>
        <v>2.3699999999999797</v>
      </c>
    </row>
    <row r="6411" spans="1:14" x14ac:dyDescent="0.25">
      <c r="A6411" s="100">
        <v>5363</v>
      </c>
      <c r="B6411" s="107">
        <v>38966</v>
      </c>
      <c r="C6411" s="121">
        <v>427.27</v>
      </c>
      <c r="D6411" s="122">
        <v>495.06</v>
      </c>
      <c r="E6411" s="122">
        <v>68.56786703601108</v>
      </c>
      <c r="F6411" s="77">
        <v>3.19</v>
      </c>
      <c r="G6411" s="77">
        <v>0</v>
      </c>
      <c r="H6411" s="77">
        <v>0</v>
      </c>
      <c r="J6411" s="77">
        <f t="shared" si="262"/>
        <v>3.19</v>
      </c>
      <c r="K6411" s="103">
        <v>2.29</v>
      </c>
      <c r="L6411" s="104">
        <v>1.56</v>
      </c>
      <c r="M6411" s="105">
        <v>7.6</v>
      </c>
      <c r="N6411" s="76">
        <f t="shared" si="263"/>
        <v>2.2900000000000227</v>
      </c>
    </row>
    <row r="6412" spans="1:14" x14ac:dyDescent="0.25">
      <c r="A6412" s="100">
        <v>5364</v>
      </c>
      <c r="B6412" s="107">
        <v>38967</v>
      </c>
      <c r="C6412" s="121">
        <v>427.22</v>
      </c>
      <c r="D6412" s="122">
        <v>494.16</v>
      </c>
      <c r="E6412" s="122">
        <v>68.443213296398895</v>
      </c>
      <c r="F6412" s="77">
        <v>1.35</v>
      </c>
      <c r="G6412" s="77">
        <v>0</v>
      </c>
      <c r="H6412" s="77">
        <v>0</v>
      </c>
      <c r="J6412" s="77">
        <f t="shared" si="262"/>
        <v>1.35</v>
      </c>
      <c r="K6412" s="103">
        <v>1.35</v>
      </c>
      <c r="L6412" s="104">
        <v>0.64</v>
      </c>
      <c r="M6412" s="105">
        <v>0</v>
      </c>
      <c r="N6412" s="76">
        <f t="shared" si="263"/>
        <v>1.35</v>
      </c>
    </row>
    <row r="6413" spans="1:14" x14ac:dyDescent="0.25">
      <c r="A6413" s="100">
        <v>5365</v>
      </c>
      <c r="B6413" s="107">
        <v>38968</v>
      </c>
      <c r="C6413" s="121">
        <v>427.22</v>
      </c>
      <c r="D6413" s="122">
        <v>494.16</v>
      </c>
      <c r="E6413" s="122">
        <v>68.443213296398895</v>
      </c>
      <c r="F6413" s="77">
        <v>2.42</v>
      </c>
      <c r="G6413" s="77">
        <v>0</v>
      </c>
      <c r="H6413" s="77">
        <v>0</v>
      </c>
      <c r="J6413" s="77">
        <f t="shared" si="262"/>
        <v>2.42</v>
      </c>
      <c r="K6413" s="103">
        <v>0.92</v>
      </c>
      <c r="L6413" s="104">
        <v>1.19</v>
      </c>
      <c r="M6413" s="105">
        <v>15.2</v>
      </c>
      <c r="N6413" s="76">
        <f t="shared" si="263"/>
        <v>0.91999999999999993</v>
      </c>
    </row>
    <row r="6414" spans="1:14" x14ac:dyDescent="0.25">
      <c r="A6414" s="100">
        <v>5366</v>
      </c>
      <c r="B6414" s="107">
        <v>38969</v>
      </c>
      <c r="C6414" s="121">
        <v>427.14</v>
      </c>
      <c r="D6414" s="122">
        <v>492.66</v>
      </c>
      <c r="E6414" s="122">
        <v>68.235457063711905</v>
      </c>
      <c r="F6414" s="77">
        <v>3.53</v>
      </c>
      <c r="G6414" s="77">
        <v>0</v>
      </c>
      <c r="H6414" s="77">
        <v>0</v>
      </c>
      <c r="J6414" s="77">
        <f t="shared" si="262"/>
        <v>3.53</v>
      </c>
      <c r="K6414" s="103">
        <v>4.29</v>
      </c>
      <c r="L6414" s="104">
        <v>1.77</v>
      </c>
      <c r="M6414" s="105">
        <v>0</v>
      </c>
      <c r="N6414" s="76">
        <f t="shared" si="263"/>
        <v>4.2899999999999903</v>
      </c>
    </row>
    <row r="6415" spans="1:14" x14ac:dyDescent="0.25">
      <c r="A6415" s="100">
        <v>5367</v>
      </c>
      <c r="B6415" s="107">
        <v>38970</v>
      </c>
      <c r="C6415" s="121">
        <v>427.18</v>
      </c>
      <c r="D6415" s="122">
        <v>493.42</v>
      </c>
      <c r="E6415" s="122">
        <v>68.340720221606645</v>
      </c>
      <c r="F6415" s="77">
        <v>2.52</v>
      </c>
      <c r="G6415" s="77">
        <v>0</v>
      </c>
      <c r="H6415" s="77">
        <v>0</v>
      </c>
      <c r="J6415" s="77">
        <f t="shared" si="262"/>
        <v>2.52</v>
      </c>
      <c r="K6415" s="103">
        <v>3.62</v>
      </c>
      <c r="L6415" s="104">
        <v>1.29</v>
      </c>
      <c r="M6415" s="105">
        <v>0.7</v>
      </c>
      <c r="N6415" s="76">
        <f t="shared" si="263"/>
        <v>3.6199999999999659</v>
      </c>
    </row>
    <row r="6416" spans="1:14" x14ac:dyDescent="0.25">
      <c r="A6416" s="100">
        <v>5368</v>
      </c>
      <c r="B6416" s="107">
        <v>38971</v>
      </c>
      <c r="C6416" s="121">
        <v>427.24</v>
      </c>
      <c r="D6416" s="122">
        <v>494.52</v>
      </c>
      <c r="E6416" s="122">
        <v>68.49307479224376</v>
      </c>
      <c r="F6416" s="77">
        <v>3.14</v>
      </c>
      <c r="G6416" s="77">
        <v>0</v>
      </c>
      <c r="H6416" s="77">
        <v>0</v>
      </c>
      <c r="J6416" s="77">
        <f t="shared" si="262"/>
        <v>3.14</v>
      </c>
      <c r="K6416" s="103">
        <v>3.86</v>
      </c>
      <c r="L6416" s="104">
        <v>1.62</v>
      </c>
      <c r="M6416" s="105">
        <v>0</v>
      </c>
      <c r="N6416" s="76">
        <f t="shared" si="263"/>
        <v>3.8600000000000274</v>
      </c>
    </row>
    <row r="6417" spans="1:14" x14ac:dyDescent="0.25">
      <c r="A6417" s="100">
        <v>5369</v>
      </c>
      <c r="B6417" s="107">
        <v>38972</v>
      </c>
      <c r="C6417" s="121">
        <v>427.28</v>
      </c>
      <c r="D6417" s="122">
        <v>495.24</v>
      </c>
      <c r="E6417" s="122">
        <v>68.59279778393352</v>
      </c>
      <c r="F6417" s="77">
        <v>3.23</v>
      </c>
      <c r="G6417" s="77">
        <v>0</v>
      </c>
      <c r="H6417" s="77">
        <v>0</v>
      </c>
      <c r="J6417" s="77">
        <f t="shared" si="262"/>
        <v>3.23</v>
      </c>
      <c r="K6417" s="103">
        <v>3.23</v>
      </c>
      <c r="L6417" s="104">
        <v>1.64</v>
      </c>
      <c r="M6417" s="105">
        <v>0</v>
      </c>
      <c r="N6417" s="76">
        <f t="shared" si="263"/>
        <v>3.23</v>
      </c>
    </row>
    <row r="6418" spans="1:14" x14ac:dyDescent="0.25">
      <c r="A6418" s="100">
        <v>5370</v>
      </c>
      <c r="B6418" s="107">
        <v>38973</v>
      </c>
      <c r="C6418" s="121">
        <v>427.28</v>
      </c>
      <c r="D6418" s="122">
        <v>495.24</v>
      </c>
      <c r="E6418" s="122">
        <v>68.59279778393352</v>
      </c>
      <c r="F6418" s="77">
        <v>3.78</v>
      </c>
      <c r="G6418" s="77">
        <v>0</v>
      </c>
      <c r="H6418" s="77">
        <v>0</v>
      </c>
      <c r="J6418" s="77">
        <f t="shared" si="262"/>
        <v>3.78</v>
      </c>
      <c r="K6418" s="103">
        <v>3.06</v>
      </c>
      <c r="L6418" s="104">
        <v>1.89</v>
      </c>
      <c r="M6418" s="105">
        <v>0</v>
      </c>
      <c r="N6418" s="76">
        <f t="shared" si="263"/>
        <v>3.0599999999999725</v>
      </c>
    </row>
    <row r="6419" spans="1:14" x14ac:dyDescent="0.25">
      <c r="A6419" s="100">
        <v>5371</v>
      </c>
      <c r="B6419" s="107">
        <v>38974</v>
      </c>
      <c r="C6419" s="121">
        <v>427.24</v>
      </c>
      <c r="D6419" s="122">
        <v>494.52</v>
      </c>
      <c r="E6419" s="122">
        <v>68.49307479224376</v>
      </c>
      <c r="F6419" s="77">
        <v>3.93</v>
      </c>
      <c r="G6419" s="77">
        <v>0</v>
      </c>
      <c r="H6419" s="77">
        <v>0</v>
      </c>
      <c r="J6419" s="77">
        <f t="shared" ref="J6419:J6482" si="264">SUM(F6419:H6419)</f>
        <v>3.93</v>
      </c>
      <c r="K6419" s="103">
        <v>2.4500000000000002</v>
      </c>
      <c r="L6419" s="104">
        <v>1.91</v>
      </c>
      <c r="M6419" s="105">
        <v>0</v>
      </c>
      <c r="N6419" s="76">
        <f t="shared" si="263"/>
        <v>2.4500000000000388</v>
      </c>
    </row>
    <row r="6420" spans="1:14" x14ac:dyDescent="0.25">
      <c r="A6420" s="100">
        <v>5372</v>
      </c>
      <c r="B6420" s="107">
        <v>38975</v>
      </c>
      <c r="C6420" s="121">
        <v>427.16</v>
      </c>
      <c r="D6420" s="122">
        <v>493.04</v>
      </c>
      <c r="E6420" s="122">
        <v>68.288088642659275</v>
      </c>
      <c r="F6420" s="77">
        <v>4.1900000000000004</v>
      </c>
      <c r="G6420" s="77">
        <v>0</v>
      </c>
      <c r="H6420" s="77">
        <v>0</v>
      </c>
      <c r="J6420" s="77">
        <f t="shared" si="264"/>
        <v>4.1900000000000004</v>
      </c>
      <c r="K6420" s="103">
        <v>2.33</v>
      </c>
      <c r="L6420" s="104">
        <v>2.09</v>
      </c>
      <c r="M6420" s="105">
        <v>0</v>
      </c>
      <c r="N6420" s="76">
        <f t="shared" si="263"/>
        <v>2.3299999999999867</v>
      </c>
    </row>
    <row r="6421" spans="1:14" x14ac:dyDescent="0.25">
      <c r="A6421" s="100">
        <v>5373</v>
      </c>
      <c r="B6421" s="107">
        <v>38976</v>
      </c>
      <c r="C6421" s="121">
        <v>427.06</v>
      </c>
      <c r="D6421" s="122">
        <v>491.18</v>
      </c>
      <c r="E6421" s="122">
        <v>68.03047091412742</v>
      </c>
      <c r="F6421" s="77">
        <v>3.17</v>
      </c>
      <c r="G6421" s="77">
        <v>0</v>
      </c>
      <c r="H6421" s="77">
        <v>0</v>
      </c>
      <c r="J6421" s="77">
        <f t="shared" si="264"/>
        <v>3.17</v>
      </c>
      <c r="K6421" s="103">
        <v>7.41</v>
      </c>
      <c r="L6421" s="104">
        <v>1.59</v>
      </c>
      <c r="M6421" s="105">
        <v>0</v>
      </c>
      <c r="N6421" s="76">
        <f t="shared" si="263"/>
        <v>7.410000000000009</v>
      </c>
    </row>
    <row r="6422" spans="1:14" x14ac:dyDescent="0.25">
      <c r="A6422" s="100">
        <v>5374</v>
      </c>
      <c r="B6422" s="107">
        <v>38977</v>
      </c>
      <c r="C6422" s="121">
        <v>427.29</v>
      </c>
      <c r="D6422" s="122">
        <v>495.42</v>
      </c>
      <c r="E6422" s="122">
        <v>68.61772853185596</v>
      </c>
      <c r="F6422" s="77">
        <v>4.28</v>
      </c>
      <c r="G6422" s="77">
        <v>0</v>
      </c>
      <c r="H6422" s="77">
        <v>0</v>
      </c>
      <c r="J6422" s="77">
        <f t="shared" si="264"/>
        <v>4.28</v>
      </c>
      <c r="K6422" s="103">
        <v>2.66</v>
      </c>
      <c r="L6422" s="104">
        <v>2.76</v>
      </c>
      <c r="M6422" s="105">
        <v>0</v>
      </c>
      <c r="N6422" s="76">
        <f t="shared" si="263"/>
        <v>2.6599999999999957</v>
      </c>
    </row>
    <row r="6423" spans="1:14" x14ac:dyDescent="0.25">
      <c r="A6423" s="100">
        <v>5375</v>
      </c>
      <c r="B6423" s="107">
        <v>38978</v>
      </c>
      <c r="C6423" s="121">
        <v>427.2</v>
      </c>
      <c r="D6423" s="122">
        <v>493.8</v>
      </c>
      <c r="E6423" s="122">
        <v>68.393351800554015</v>
      </c>
      <c r="F6423" s="77">
        <v>4.4800000000000004</v>
      </c>
      <c r="G6423" s="77">
        <v>0</v>
      </c>
      <c r="H6423" s="77">
        <v>0</v>
      </c>
      <c r="J6423" s="77">
        <f t="shared" si="264"/>
        <v>4.4800000000000004</v>
      </c>
      <c r="K6423" s="103">
        <v>3.72</v>
      </c>
      <c r="L6423" s="104">
        <v>2.29</v>
      </c>
      <c r="M6423" s="105">
        <v>0</v>
      </c>
      <c r="N6423" s="76">
        <f t="shared" si="263"/>
        <v>3.7200000000000095</v>
      </c>
    </row>
    <row r="6424" spans="1:14" x14ac:dyDescent="0.25">
      <c r="A6424" s="100">
        <v>5376</v>
      </c>
      <c r="B6424" s="107">
        <v>38979</v>
      </c>
      <c r="C6424" s="121">
        <v>427.16</v>
      </c>
      <c r="D6424" s="122">
        <v>493.04</v>
      </c>
      <c r="E6424" s="122">
        <v>68.288088642659275</v>
      </c>
      <c r="F6424" s="77">
        <v>4.16</v>
      </c>
      <c r="G6424" s="77">
        <v>0</v>
      </c>
      <c r="H6424" s="77">
        <v>0</v>
      </c>
      <c r="J6424" s="77">
        <f t="shared" si="264"/>
        <v>4.16</v>
      </c>
      <c r="K6424" s="103">
        <v>4.54</v>
      </c>
      <c r="L6424" s="104">
        <v>2.14</v>
      </c>
      <c r="M6424" s="105">
        <v>0</v>
      </c>
      <c r="N6424" s="76">
        <f t="shared" si="263"/>
        <v>4.5399999999999956</v>
      </c>
    </row>
    <row r="6425" spans="1:14" x14ac:dyDescent="0.25">
      <c r="A6425" s="100">
        <v>5377</v>
      </c>
      <c r="B6425" s="107">
        <v>38980</v>
      </c>
      <c r="C6425" s="121">
        <v>427.18</v>
      </c>
      <c r="D6425" s="122">
        <v>493.42</v>
      </c>
      <c r="E6425" s="122">
        <v>68.340720221606645</v>
      </c>
      <c r="F6425" s="77">
        <v>4.68</v>
      </c>
      <c r="G6425" s="77">
        <v>0</v>
      </c>
      <c r="H6425" s="77">
        <v>0</v>
      </c>
      <c r="J6425" s="77">
        <f t="shared" si="264"/>
        <v>4.68</v>
      </c>
      <c r="K6425" s="103">
        <v>4.3</v>
      </c>
      <c r="L6425" s="104">
        <v>2.12</v>
      </c>
      <c r="M6425" s="105">
        <v>0</v>
      </c>
      <c r="N6425" s="76">
        <f t="shared" si="263"/>
        <v>4.3000000000000043</v>
      </c>
    </row>
    <row r="6426" spans="1:14" x14ac:dyDescent="0.25">
      <c r="A6426" s="100">
        <v>5378</v>
      </c>
      <c r="B6426" s="107">
        <v>38981</v>
      </c>
      <c r="C6426" s="121">
        <v>427.16</v>
      </c>
      <c r="D6426" s="122">
        <v>493.04</v>
      </c>
      <c r="E6426" s="122">
        <v>68.288088642659275</v>
      </c>
      <c r="F6426" s="77">
        <v>4.58</v>
      </c>
      <c r="G6426" s="77">
        <v>0</v>
      </c>
      <c r="H6426" s="77">
        <v>0</v>
      </c>
      <c r="J6426" s="77">
        <f t="shared" si="264"/>
        <v>4.58</v>
      </c>
      <c r="K6426" s="103">
        <v>4.01</v>
      </c>
      <c r="L6426" s="104">
        <v>2.34</v>
      </c>
      <c r="M6426" s="105">
        <v>0</v>
      </c>
      <c r="N6426" s="76">
        <f t="shared" si="263"/>
        <v>4.0100000000000069</v>
      </c>
    </row>
    <row r="6427" spans="1:14" x14ac:dyDescent="0.25">
      <c r="A6427" s="100">
        <v>5379</v>
      </c>
      <c r="B6427" s="107">
        <v>38982</v>
      </c>
      <c r="C6427" s="121">
        <v>427.13</v>
      </c>
      <c r="D6427" s="122">
        <v>492.47</v>
      </c>
      <c r="E6427" s="122">
        <v>68.20914127423822</v>
      </c>
      <c r="F6427" s="77">
        <v>4.8600000000000003</v>
      </c>
      <c r="G6427" s="77">
        <v>0</v>
      </c>
      <c r="H6427" s="77">
        <v>0</v>
      </c>
      <c r="J6427" s="77">
        <f t="shared" si="264"/>
        <v>4.8600000000000003</v>
      </c>
      <c r="K6427" s="103">
        <v>1.05</v>
      </c>
      <c r="L6427" s="104">
        <v>2.5</v>
      </c>
      <c r="M6427" s="105">
        <v>0</v>
      </c>
      <c r="N6427" s="76">
        <f t="shared" si="263"/>
        <v>1.049999999999998</v>
      </c>
    </row>
    <row r="6428" spans="1:14" x14ac:dyDescent="0.25">
      <c r="A6428" s="100">
        <v>5380</v>
      </c>
      <c r="B6428" s="107">
        <v>38983</v>
      </c>
      <c r="C6428" s="121">
        <v>426.92</v>
      </c>
      <c r="D6428" s="122">
        <v>488.66</v>
      </c>
      <c r="E6428" s="122">
        <v>67.68144044321329</v>
      </c>
      <c r="F6428" s="77">
        <v>3.74</v>
      </c>
      <c r="G6428" s="77">
        <v>0</v>
      </c>
      <c r="H6428" s="77">
        <v>0</v>
      </c>
      <c r="J6428" s="77">
        <f t="shared" si="264"/>
        <v>3.74</v>
      </c>
      <c r="K6428" s="103">
        <v>2.84</v>
      </c>
      <c r="L6428" s="104">
        <v>1.87</v>
      </c>
      <c r="M6428" s="105">
        <v>0</v>
      </c>
      <c r="N6428" s="76">
        <f t="shared" si="263"/>
        <v>2.8399999999999661</v>
      </c>
    </row>
    <row r="6429" spans="1:14" x14ac:dyDescent="0.25">
      <c r="A6429" s="100">
        <v>5381</v>
      </c>
      <c r="B6429" s="107">
        <v>38984</v>
      </c>
      <c r="C6429" s="121">
        <v>426.87</v>
      </c>
      <c r="D6429" s="122">
        <v>487.76</v>
      </c>
      <c r="E6429" s="122">
        <v>67.556786703601105</v>
      </c>
      <c r="F6429" s="77">
        <v>2.8</v>
      </c>
      <c r="G6429" s="77">
        <v>0</v>
      </c>
      <c r="H6429" s="77">
        <v>0</v>
      </c>
      <c r="J6429" s="77">
        <f t="shared" si="264"/>
        <v>2.8</v>
      </c>
      <c r="K6429" s="103">
        <v>1.26</v>
      </c>
      <c r="L6429" s="104">
        <v>1.39</v>
      </c>
      <c r="M6429" s="105">
        <v>0</v>
      </c>
      <c r="N6429" s="76">
        <f t="shared" si="263"/>
        <v>2.2600000000000362</v>
      </c>
    </row>
    <row r="6430" spans="1:14" x14ac:dyDescent="0.25">
      <c r="A6430" s="100">
        <v>5382</v>
      </c>
      <c r="B6430" s="107">
        <v>38985</v>
      </c>
      <c r="C6430" s="121">
        <v>426.84</v>
      </c>
      <c r="D6430" s="122">
        <v>487.22</v>
      </c>
      <c r="E6430" s="122">
        <v>67.4819944598338</v>
      </c>
      <c r="F6430" s="77">
        <v>4.25</v>
      </c>
      <c r="G6430" s="77">
        <v>0</v>
      </c>
      <c r="H6430" s="77">
        <v>0</v>
      </c>
      <c r="J6430" s="77">
        <f t="shared" si="264"/>
        <v>4.25</v>
      </c>
      <c r="K6430" s="103">
        <v>2.99</v>
      </c>
      <c r="L6430" s="104">
        <v>2.25</v>
      </c>
      <c r="M6430" s="105">
        <v>0.7</v>
      </c>
      <c r="N6430" s="76">
        <f t="shared" si="263"/>
        <v>2.9899999999999523</v>
      </c>
    </row>
    <row r="6431" spans="1:14" x14ac:dyDescent="0.25">
      <c r="A6431" s="100">
        <v>5383</v>
      </c>
      <c r="B6431" s="107">
        <v>38986</v>
      </c>
      <c r="C6431" s="121">
        <v>426.77</v>
      </c>
      <c r="D6431" s="122">
        <v>485.96</v>
      </c>
      <c r="E6431" s="122">
        <v>67.307479224376735</v>
      </c>
      <c r="F6431" s="77">
        <v>3.64</v>
      </c>
      <c r="G6431" s="77">
        <v>0</v>
      </c>
      <c r="H6431" s="77">
        <v>0</v>
      </c>
      <c r="J6431" s="77">
        <f t="shared" si="264"/>
        <v>3.64</v>
      </c>
      <c r="K6431" s="103">
        <v>3.82</v>
      </c>
      <c r="L6431" s="104">
        <v>1.76</v>
      </c>
      <c r="M6431" s="105">
        <v>0</v>
      </c>
      <c r="N6431" s="76">
        <f t="shared" si="263"/>
        <v>3.824000000000026</v>
      </c>
    </row>
    <row r="6432" spans="1:14" x14ac:dyDescent="0.25">
      <c r="A6432" s="100">
        <v>5384</v>
      </c>
      <c r="B6432" s="107">
        <v>38987</v>
      </c>
      <c r="C6432" s="121">
        <v>426.78</v>
      </c>
      <c r="D6432" s="122">
        <v>486.14400000000001</v>
      </c>
      <c r="E6432" s="122">
        <v>67.332963988919673</v>
      </c>
      <c r="F6432" s="77">
        <v>3.77</v>
      </c>
      <c r="G6432" s="77">
        <v>0</v>
      </c>
      <c r="H6432" s="77">
        <v>0</v>
      </c>
      <c r="J6432" s="77">
        <f t="shared" si="264"/>
        <v>3.77</v>
      </c>
      <c r="K6432" s="103">
        <v>2.69</v>
      </c>
      <c r="L6432" s="104">
        <v>1.87</v>
      </c>
      <c r="M6432" s="105">
        <v>0</v>
      </c>
      <c r="N6432" s="76">
        <f t="shared" si="263"/>
        <v>2.6859999999999968</v>
      </c>
    </row>
    <row r="6433" spans="1:14" x14ac:dyDescent="0.25">
      <c r="A6433" s="100">
        <v>5385</v>
      </c>
      <c r="B6433" s="107">
        <v>38988</v>
      </c>
      <c r="C6433" s="121">
        <v>426.72</v>
      </c>
      <c r="D6433" s="122">
        <v>485.06</v>
      </c>
      <c r="E6433" s="122">
        <v>67.18282548476455</v>
      </c>
      <c r="F6433" s="77">
        <v>3.88</v>
      </c>
      <c r="G6433" s="77">
        <v>0</v>
      </c>
      <c r="H6433" s="77">
        <v>0</v>
      </c>
      <c r="J6433" s="77">
        <f t="shared" si="264"/>
        <v>3.88</v>
      </c>
      <c r="K6433" s="103">
        <v>2.62</v>
      </c>
      <c r="L6433" s="104">
        <v>1.91</v>
      </c>
      <c r="M6433" s="105">
        <v>0</v>
      </c>
      <c r="N6433" s="76">
        <f t="shared" si="263"/>
        <v>2.620000000000009</v>
      </c>
    </row>
    <row r="6434" spans="1:14" x14ac:dyDescent="0.25">
      <c r="A6434" s="100">
        <v>5386</v>
      </c>
      <c r="B6434" s="107">
        <v>38989</v>
      </c>
      <c r="C6434" s="121">
        <v>426.65</v>
      </c>
      <c r="D6434" s="122">
        <v>483.8</v>
      </c>
      <c r="E6434" s="122">
        <v>67.008310249307485</v>
      </c>
      <c r="F6434" s="77">
        <v>3.74</v>
      </c>
      <c r="G6434" s="77">
        <v>0</v>
      </c>
      <c r="H6434" s="77">
        <v>0</v>
      </c>
      <c r="J6434" s="77">
        <f t="shared" si="264"/>
        <v>3.74</v>
      </c>
      <c r="K6434" s="103">
        <v>2.12</v>
      </c>
      <c r="L6434" s="104">
        <v>1.91</v>
      </c>
      <c r="M6434" s="105">
        <v>0</v>
      </c>
      <c r="N6434" s="76">
        <f t="shared" si="263"/>
        <v>2.1199999999999957</v>
      </c>
    </row>
    <row r="6435" spans="1:14" x14ac:dyDescent="0.25">
      <c r="A6435" s="100">
        <v>5387</v>
      </c>
      <c r="B6435" s="107">
        <v>38990</v>
      </c>
      <c r="C6435" s="121">
        <v>426.56</v>
      </c>
      <c r="D6435" s="122">
        <v>482.18</v>
      </c>
      <c r="E6435" s="122">
        <v>66.78393351800554</v>
      </c>
      <c r="F6435" s="77">
        <v>3.13</v>
      </c>
      <c r="G6435" s="77">
        <v>0</v>
      </c>
      <c r="H6435" s="77">
        <v>0</v>
      </c>
      <c r="J6435" s="77">
        <f t="shared" si="264"/>
        <v>3.13</v>
      </c>
      <c r="K6435" s="103">
        <v>2.23</v>
      </c>
      <c r="L6435" s="104">
        <v>1.57</v>
      </c>
      <c r="M6435" s="105">
        <v>0</v>
      </c>
      <c r="N6435" s="76">
        <f t="shared" si="263"/>
        <v>2.2299999999999658</v>
      </c>
    </row>
    <row r="6436" spans="1:14" x14ac:dyDescent="0.25">
      <c r="A6436" s="100">
        <v>5388</v>
      </c>
      <c r="B6436" s="107">
        <v>38991</v>
      </c>
      <c r="C6436" s="121">
        <v>426.51</v>
      </c>
      <c r="D6436" s="122">
        <v>481.28</v>
      </c>
      <c r="E6436" s="122">
        <v>66.659279778393355</v>
      </c>
      <c r="F6436" s="77">
        <v>4.01</v>
      </c>
      <c r="G6436" s="77">
        <v>0</v>
      </c>
      <c r="H6436" s="77">
        <v>0</v>
      </c>
      <c r="J6436" s="77">
        <f t="shared" si="264"/>
        <v>4.01</v>
      </c>
      <c r="K6436" s="103">
        <v>1.41</v>
      </c>
      <c r="L6436" s="104">
        <v>2.02</v>
      </c>
      <c r="M6436" s="105">
        <v>0</v>
      </c>
      <c r="N6436" s="76">
        <f t="shared" si="263"/>
        <v>1.4100000000000339</v>
      </c>
    </row>
    <row r="6437" spans="1:14" x14ac:dyDescent="0.25">
      <c r="A6437" s="100">
        <v>5389</v>
      </c>
      <c r="B6437" s="107">
        <v>38992</v>
      </c>
      <c r="C6437" s="121">
        <v>426.36</v>
      </c>
      <c r="D6437" s="122">
        <v>478.68</v>
      </c>
      <c r="E6437" s="122">
        <v>66.29916897506925</v>
      </c>
      <c r="F6437" s="77">
        <v>3.48</v>
      </c>
      <c r="G6437" s="77">
        <v>0</v>
      </c>
      <c r="H6437" s="77">
        <v>0</v>
      </c>
      <c r="J6437" s="77">
        <f t="shared" si="264"/>
        <v>3.48</v>
      </c>
      <c r="K6437" s="103">
        <v>1.1399999999999999</v>
      </c>
      <c r="L6437" s="104">
        <v>1.78</v>
      </c>
      <c r="M6437" s="105">
        <v>0</v>
      </c>
      <c r="N6437" s="76">
        <f t="shared" si="263"/>
        <v>1.1399999999999681</v>
      </c>
    </row>
    <row r="6438" spans="1:14" x14ac:dyDescent="0.25">
      <c r="A6438" s="100">
        <v>5390</v>
      </c>
      <c r="B6438" s="107">
        <v>38993</v>
      </c>
      <c r="C6438" s="121">
        <v>426.23</v>
      </c>
      <c r="D6438" s="122">
        <v>476.34</v>
      </c>
      <c r="E6438" s="122">
        <v>65.97506925207756</v>
      </c>
      <c r="F6438" s="77">
        <v>3.99</v>
      </c>
      <c r="G6438" s="77">
        <v>0</v>
      </c>
      <c r="H6438" s="77">
        <v>0</v>
      </c>
      <c r="J6438" s="77">
        <f t="shared" si="264"/>
        <v>3.99</v>
      </c>
      <c r="K6438" s="103">
        <v>2.73</v>
      </c>
      <c r="L6438" s="104">
        <v>2.0099999999999998</v>
      </c>
      <c r="M6438" s="105">
        <v>0</v>
      </c>
      <c r="N6438" s="76">
        <f t="shared" si="263"/>
        <v>2.7300000000000093</v>
      </c>
    </row>
    <row r="6439" spans="1:14" x14ac:dyDescent="0.25">
      <c r="A6439" s="100">
        <v>5391</v>
      </c>
      <c r="B6439" s="107">
        <v>38994</v>
      </c>
      <c r="C6439" s="121">
        <v>426.16</v>
      </c>
      <c r="D6439" s="122">
        <v>475.08</v>
      </c>
      <c r="E6439" s="122">
        <v>65.800554016620495</v>
      </c>
      <c r="F6439" s="77">
        <v>3.28</v>
      </c>
      <c r="G6439" s="77">
        <v>0</v>
      </c>
      <c r="H6439" s="77">
        <v>0</v>
      </c>
      <c r="J6439" s="77">
        <f t="shared" si="264"/>
        <v>3.28</v>
      </c>
      <c r="K6439" s="103">
        <v>2.38</v>
      </c>
      <c r="L6439" s="104">
        <v>1.65</v>
      </c>
      <c r="M6439" s="105">
        <v>1.3</v>
      </c>
      <c r="N6439" s="76">
        <f t="shared" si="263"/>
        <v>2.3800000000000225</v>
      </c>
    </row>
    <row r="6440" spans="1:14" x14ac:dyDescent="0.25">
      <c r="A6440" s="100">
        <v>5392</v>
      </c>
      <c r="B6440" s="107">
        <v>38995</v>
      </c>
      <c r="C6440" s="121">
        <v>426.11</v>
      </c>
      <c r="D6440" s="122">
        <v>474.18</v>
      </c>
      <c r="E6440" s="122">
        <v>65.67590027700831</v>
      </c>
      <c r="F6440" s="77">
        <v>1.1100000000000001</v>
      </c>
      <c r="G6440" s="77">
        <v>0</v>
      </c>
      <c r="H6440" s="77">
        <v>0</v>
      </c>
      <c r="J6440" s="77">
        <f t="shared" si="264"/>
        <v>1.1100000000000001</v>
      </c>
      <c r="K6440" s="103">
        <v>0.42</v>
      </c>
      <c r="L6440" s="104">
        <v>0.56000000000000005</v>
      </c>
      <c r="M6440" s="105">
        <v>0</v>
      </c>
      <c r="N6440" s="76">
        <f t="shared" si="263"/>
        <v>0.42000000000000237</v>
      </c>
    </row>
    <row r="6441" spans="1:14" x14ac:dyDescent="0.25">
      <c r="A6441" s="100">
        <v>5393</v>
      </c>
      <c r="B6441" s="107">
        <v>38996</v>
      </c>
      <c r="C6441" s="121">
        <v>426.07</v>
      </c>
      <c r="D6441" s="122">
        <v>473.49</v>
      </c>
      <c r="E6441" s="122">
        <v>65.5803324099723</v>
      </c>
      <c r="F6441" s="77">
        <v>0.71</v>
      </c>
      <c r="G6441" s="77">
        <v>0</v>
      </c>
      <c r="H6441" s="77">
        <v>0</v>
      </c>
      <c r="J6441" s="77">
        <f t="shared" si="264"/>
        <v>0.71</v>
      </c>
      <c r="K6441" s="103">
        <v>0.71</v>
      </c>
      <c r="L6441" s="104">
        <v>0.36</v>
      </c>
      <c r="M6441" s="105">
        <v>0</v>
      </c>
      <c r="N6441" s="76">
        <f t="shared" si="263"/>
        <v>0.71</v>
      </c>
    </row>
    <row r="6442" spans="1:14" x14ac:dyDescent="0.25">
      <c r="A6442" s="100">
        <v>5394</v>
      </c>
      <c r="B6442" s="107">
        <v>38997</v>
      </c>
      <c r="C6442" s="121">
        <v>426.07</v>
      </c>
      <c r="D6442" s="122">
        <v>473.49</v>
      </c>
      <c r="E6442" s="122">
        <v>65.5803324099723</v>
      </c>
      <c r="F6442" s="77">
        <v>1.1399999999999999</v>
      </c>
      <c r="G6442" s="77">
        <v>0</v>
      </c>
      <c r="H6442" s="77">
        <v>0</v>
      </c>
      <c r="J6442" s="77">
        <f t="shared" si="264"/>
        <v>1.1399999999999999</v>
      </c>
      <c r="K6442" s="103">
        <v>0.12</v>
      </c>
      <c r="L6442" s="104">
        <v>0.54</v>
      </c>
      <c r="M6442" s="105">
        <v>0</v>
      </c>
      <c r="N6442" s="76">
        <f t="shared" si="263"/>
        <v>0.12000000000001809</v>
      </c>
    </row>
    <row r="6443" spans="1:14" x14ac:dyDescent="0.25">
      <c r="A6443" s="100">
        <v>5395</v>
      </c>
      <c r="B6443" s="107">
        <v>38998</v>
      </c>
      <c r="C6443" s="121">
        <v>426.01</v>
      </c>
      <c r="D6443" s="122">
        <v>472.47</v>
      </c>
      <c r="E6443" s="122">
        <v>65.439058171745145</v>
      </c>
      <c r="F6443" s="77">
        <v>1.06</v>
      </c>
      <c r="G6443" s="77">
        <v>0</v>
      </c>
      <c r="H6443" s="77">
        <v>0</v>
      </c>
      <c r="J6443" s="77">
        <f t="shared" si="264"/>
        <v>1.06</v>
      </c>
      <c r="K6443" s="103">
        <v>0.35</v>
      </c>
      <c r="L6443" s="104">
        <v>0.53</v>
      </c>
      <c r="M6443" s="105">
        <v>0</v>
      </c>
      <c r="N6443" s="76">
        <f t="shared" si="263"/>
        <v>0.34999999999996367</v>
      </c>
    </row>
    <row r="6444" spans="1:14" x14ac:dyDescent="0.25">
      <c r="A6444" s="100">
        <v>5396</v>
      </c>
      <c r="B6444" s="107">
        <v>38999</v>
      </c>
      <c r="C6444" s="121">
        <v>425.97</v>
      </c>
      <c r="D6444" s="122">
        <v>471.76</v>
      </c>
      <c r="E6444" s="122">
        <v>65.340720221606645</v>
      </c>
      <c r="F6444" s="77">
        <v>3.64</v>
      </c>
      <c r="G6444" s="77">
        <v>0</v>
      </c>
      <c r="H6444" s="77">
        <v>0</v>
      </c>
      <c r="J6444" s="77">
        <f t="shared" si="264"/>
        <v>3.64</v>
      </c>
      <c r="K6444" s="103">
        <v>0.04</v>
      </c>
      <c r="L6444" s="104">
        <v>1.83</v>
      </c>
      <c r="M6444" s="105">
        <v>0</v>
      </c>
      <c r="N6444" s="76">
        <f t="shared" si="263"/>
        <v>-4.0000000000006697E-2</v>
      </c>
    </row>
    <row r="6445" spans="1:14" x14ac:dyDescent="0.25">
      <c r="A6445" s="100">
        <v>5397</v>
      </c>
      <c r="B6445" s="107">
        <v>39000</v>
      </c>
      <c r="C6445" s="121">
        <v>425.76</v>
      </c>
      <c r="D6445" s="122">
        <v>468.08</v>
      </c>
      <c r="E6445" s="122">
        <v>64.831024930747915</v>
      </c>
      <c r="F6445" s="77">
        <v>3.55</v>
      </c>
      <c r="G6445" s="77">
        <v>0</v>
      </c>
      <c r="H6445" s="77">
        <v>0</v>
      </c>
      <c r="J6445" s="77">
        <f t="shared" si="264"/>
        <v>3.55</v>
      </c>
      <c r="K6445" s="103">
        <v>0.23</v>
      </c>
      <c r="L6445" s="104">
        <v>1.68</v>
      </c>
      <c r="M6445" s="105">
        <v>0</v>
      </c>
      <c r="N6445" s="76">
        <f t="shared" si="263"/>
        <v>0.23000000000000664</v>
      </c>
    </row>
    <row r="6446" spans="1:14" x14ac:dyDescent="0.25">
      <c r="A6446" s="100">
        <v>5398</v>
      </c>
      <c r="B6446" s="107">
        <v>39001</v>
      </c>
      <c r="C6446" s="121">
        <v>425.57</v>
      </c>
      <c r="D6446" s="122">
        <v>464.76</v>
      </c>
      <c r="E6446" s="122">
        <v>64.371191135734065</v>
      </c>
      <c r="F6446" s="77">
        <v>2.16</v>
      </c>
      <c r="G6446" s="77">
        <v>0</v>
      </c>
      <c r="H6446" s="77">
        <v>0</v>
      </c>
      <c r="J6446" s="77">
        <f t="shared" si="264"/>
        <v>2.16</v>
      </c>
      <c r="K6446" s="103">
        <v>0.9</v>
      </c>
      <c r="L6446" s="104">
        <v>1.0900000000000001</v>
      </c>
      <c r="M6446" s="105">
        <v>0</v>
      </c>
      <c r="N6446" s="76">
        <f t="shared" si="263"/>
        <v>0.90000000000000924</v>
      </c>
    </row>
    <row r="6447" spans="1:14" x14ac:dyDescent="0.25">
      <c r="A6447" s="100">
        <v>5399</v>
      </c>
      <c r="B6447" s="107">
        <v>39002</v>
      </c>
      <c r="C6447" s="121">
        <v>425.5</v>
      </c>
      <c r="D6447" s="122">
        <v>463.5</v>
      </c>
      <c r="E6447" s="122">
        <v>64.196675900277015</v>
      </c>
      <c r="F6447" s="77">
        <v>1.1599999999999999</v>
      </c>
      <c r="G6447" s="77">
        <v>0</v>
      </c>
      <c r="H6447" s="77">
        <v>0</v>
      </c>
      <c r="J6447" s="77">
        <f t="shared" si="264"/>
        <v>1.1599999999999999</v>
      </c>
      <c r="K6447" s="103">
        <v>1.1599999999999999</v>
      </c>
      <c r="L6447" s="104">
        <v>0.59</v>
      </c>
      <c r="M6447" s="105">
        <v>16.899999999999999</v>
      </c>
      <c r="N6447" s="76">
        <f t="shared" si="263"/>
        <v>1.1599999999999999</v>
      </c>
    </row>
    <row r="6448" spans="1:14" x14ac:dyDescent="0.25">
      <c r="A6448" s="100">
        <v>5400</v>
      </c>
      <c r="B6448" s="107">
        <v>39003</v>
      </c>
      <c r="C6448" s="121">
        <v>425.5</v>
      </c>
      <c r="D6448" s="122">
        <v>463.5</v>
      </c>
      <c r="E6448" s="122">
        <v>64.196675900277015</v>
      </c>
      <c r="F6448" s="77">
        <v>2.83</v>
      </c>
      <c r="G6448" s="77">
        <v>0</v>
      </c>
      <c r="H6448" s="77">
        <v>0</v>
      </c>
      <c r="J6448" s="77">
        <f t="shared" si="264"/>
        <v>2.83</v>
      </c>
      <c r="K6448" s="103">
        <v>3.01</v>
      </c>
      <c r="L6448" s="104">
        <v>1.36</v>
      </c>
      <c r="M6448" s="105">
        <v>3.8</v>
      </c>
      <c r="N6448" s="76">
        <f t="shared" si="263"/>
        <v>3.0100000000000069</v>
      </c>
    </row>
    <row r="6449" spans="1:14" x14ac:dyDescent="0.25">
      <c r="A6449" s="100">
        <v>5401</v>
      </c>
      <c r="B6449" s="107">
        <v>39004</v>
      </c>
      <c r="C6449" s="121">
        <v>425.51</v>
      </c>
      <c r="D6449" s="122">
        <v>463.68</v>
      </c>
      <c r="E6449" s="122">
        <v>64.22160664819944</v>
      </c>
      <c r="F6449" s="77">
        <v>1.08</v>
      </c>
      <c r="G6449" s="77">
        <v>0</v>
      </c>
      <c r="H6449" s="77">
        <v>0</v>
      </c>
      <c r="J6449" s="77">
        <f t="shared" si="264"/>
        <v>1.08</v>
      </c>
      <c r="K6449" s="103">
        <v>2.52</v>
      </c>
      <c r="L6449" s="104">
        <v>0.53</v>
      </c>
      <c r="M6449" s="105">
        <v>4.8</v>
      </c>
      <c r="N6449" s="76">
        <f t="shared" si="263"/>
        <v>2.5199999999999978</v>
      </c>
    </row>
    <row r="6450" spans="1:14" x14ac:dyDescent="0.25">
      <c r="A6450" s="100">
        <v>5402</v>
      </c>
      <c r="B6450" s="107">
        <v>39005</v>
      </c>
      <c r="C6450" s="121">
        <v>425.59</v>
      </c>
      <c r="D6450" s="122">
        <v>465.12</v>
      </c>
      <c r="E6450" s="122">
        <v>64.421052631578945</v>
      </c>
      <c r="F6450" s="77">
        <v>0.94</v>
      </c>
      <c r="G6450" s="77">
        <v>0</v>
      </c>
      <c r="H6450" s="77">
        <v>0</v>
      </c>
      <c r="J6450" s="77">
        <f t="shared" si="264"/>
        <v>0.94</v>
      </c>
      <c r="K6450" s="103">
        <v>3</v>
      </c>
      <c r="L6450" s="104">
        <v>0.45</v>
      </c>
      <c r="M6450" s="105">
        <v>2.2999999999999998</v>
      </c>
      <c r="N6450" s="76">
        <f t="shared" si="263"/>
        <v>2.9200000000000181</v>
      </c>
    </row>
    <row r="6451" spans="1:14" x14ac:dyDescent="0.25">
      <c r="A6451" s="100">
        <v>5403</v>
      </c>
      <c r="B6451" s="107">
        <v>39006</v>
      </c>
      <c r="C6451" s="121">
        <v>425.71</v>
      </c>
      <c r="D6451" s="122">
        <v>467.1</v>
      </c>
      <c r="E6451" s="122">
        <v>64.695290858725755</v>
      </c>
      <c r="F6451" s="77">
        <v>3.02</v>
      </c>
      <c r="G6451" s="77">
        <v>0</v>
      </c>
      <c r="H6451" s="77">
        <v>0</v>
      </c>
      <c r="J6451" s="77">
        <f t="shared" si="264"/>
        <v>3.02</v>
      </c>
      <c r="K6451" s="103">
        <v>3.74</v>
      </c>
      <c r="L6451" s="104">
        <v>1.58</v>
      </c>
      <c r="M6451" s="105">
        <v>0</v>
      </c>
      <c r="N6451" s="76">
        <f t="shared" si="263"/>
        <v>3.8199999999999545</v>
      </c>
    </row>
    <row r="6452" spans="1:14" x14ac:dyDescent="0.25">
      <c r="A6452" s="100">
        <v>5404</v>
      </c>
      <c r="B6452" s="107">
        <v>39007</v>
      </c>
      <c r="C6452" s="121">
        <v>425.75</v>
      </c>
      <c r="D6452" s="122">
        <v>467.9</v>
      </c>
      <c r="E6452" s="122">
        <v>64.80609418282549</v>
      </c>
      <c r="F6452" s="77">
        <v>2.75</v>
      </c>
      <c r="G6452" s="77">
        <v>0</v>
      </c>
      <c r="H6452" s="77">
        <v>0</v>
      </c>
      <c r="J6452" s="77">
        <f t="shared" si="264"/>
        <v>2.75</v>
      </c>
      <c r="K6452" s="103">
        <v>1.85</v>
      </c>
      <c r="L6452" s="104">
        <v>1.82</v>
      </c>
      <c r="M6452" s="105">
        <v>9.6999999999999993</v>
      </c>
      <c r="N6452" s="76">
        <f t="shared" si="263"/>
        <v>1.8500000000000227</v>
      </c>
    </row>
    <row r="6453" spans="1:14" x14ac:dyDescent="0.25">
      <c r="A6453" s="100">
        <v>5405</v>
      </c>
      <c r="B6453" s="107">
        <v>39008</v>
      </c>
      <c r="C6453" s="121">
        <v>425.7</v>
      </c>
      <c r="D6453" s="122">
        <v>467</v>
      </c>
      <c r="E6453" s="122">
        <v>64.68144044321329</v>
      </c>
      <c r="F6453" s="77">
        <v>2.0099999999999998</v>
      </c>
      <c r="G6453" s="77">
        <v>0</v>
      </c>
      <c r="H6453" s="77">
        <v>0</v>
      </c>
      <c r="J6453" s="77">
        <f t="shared" si="264"/>
        <v>2.0099999999999998</v>
      </c>
      <c r="K6453" s="103">
        <v>9.19</v>
      </c>
      <c r="L6453" s="104">
        <v>1.01</v>
      </c>
      <c r="M6453" s="105">
        <v>15.3</v>
      </c>
      <c r="N6453" s="76">
        <f t="shared" si="263"/>
        <v>9.1900000000000066</v>
      </c>
    </row>
    <row r="6454" spans="1:14" x14ac:dyDescent="0.25">
      <c r="A6454" s="100">
        <v>5406</v>
      </c>
      <c r="B6454" s="107">
        <v>39009</v>
      </c>
      <c r="C6454" s="121">
        <v>426.11</v>
      </c>
      <c r="D6454" s="122">
        <v>474.18</v>
      </c>
      <c r="E6454" s="122">
        <v>65.67590027700831</v>
      </c>
      <c r="F6454" s="77">
        <v>2.14</v>
      </c>
      <c r="G6454" s="77">
        <v>0</v>
      </c>
      <c r="H6454" s="77">
        <v>0</v>
      </c>
      <c r="J6454" s="77">
        <f t="shared" si="264"/>
        <v>2.14</v>
      </c>
      <c r="K6454" s="103">
        <v>7.19</v>
      </c>
      <c r="L6454" s="104">
        <v>1.08</v>
      </c>
      <c r="M6454" s="105">
        <v>28.1</v>
      </c>
      <c r="N6454" s="76">
        <f t="shared" si="263"/>
        <v>7.180000000000021</v>
      </c>
    </row>
    <row r="6455" spans="1:14" x14ac:dyDescent="0.25">
      <c r="A6455" s="100">
        <v>5407</v>
      </c>
      <c r="B6455" s="107">
        <v>39010</v>
      </c>
      <c r="C6455" s="121">
        <v>426.39</v>
      </c>
      <c r="D6455" s="122">
        <v>479.22</v>
      </c>
      <c r="E6455" s="122">
        <v>66.37396121883657</v>
      </c>
      <c r="F6455" s="77">
        <v>2.7</v>
      </c>
      <c r="G6455" s="77">
        <v>0</v>
      </c>
      <c r="H6455" s="77">
        <v>0</v>
      </c>
      <c r="J6455" s="77">
        <f t="shared" si="264"/>
        <v>2.7</v>
      </c>
      <c r="K6455" s="103">
        <v>9.8000000000000007</v>
      </c>
      <c r="L6455" s="104">
        <v>1.36</v>
      </c>
      <c r="M6455" s="105">
        <v>19</v>
      </c>
      <c r="N6455" s="76">
        <f t="shared" si="263"/>
        <v>9.7999999999999652</v>
      </c>
    </row>
    <row r="6456" spans="1:14" x14ac:dyDescent="0.25">
      <c r="A6456" s="100">
        <v>5408</v>
      </c>
      <c r="B6456" s="107">
        <v>39011</v>
      </c>
      <c r="C6456" s="121">
        <v>426.79</v>
      </c>
      <c r="D6456" s="122">
        <v>486.32</v>
      </c>
      <c r="E6456" s="122">
        <v>67.3573407202216</v>
      </c>
      <c r="F6456" s="77">
        <v>2.1800000000000002</v>
      </c>
      <c r="G6456" s="77">
        <v>0</v>
      </c>
      <c r="H6456" s="77">
        <v>0</v>
      </c>
      <c r="J6456" s="77">
        <f t="shared" si="264"/>
        <v>2.1800000000000002</v>
      </c>
      <c r="K6456" s="103">
        <v>6.86</v>
      </c>
      <c r="L6456" s="104">
        <v>1.1000000000000001</v>
      </c>
      <c r="M6456" s="105">
        <v>0</v>
      </c>
      <c r="N6456" s="76">
        <f t="shared" si="263"/>
        <v>6.8600000000000065</v>
      </c>
    </row>
    <row r="6457" spans="1:14" x14ac:dyDescent="0.25">
      <c r="A6457" s="100">
        <v>5409</v>
      </c>
      <c r="B6457" s="107">
        <v>39012</v>
      </c>
      <c r="C6457" s="121">
        <v>427.05</v>
      </c>
      <c r="D6457" s="122">
        <v>491</v>
      </c>
      <c r="E6457" s="122">
        <v>68.00554016620498</v>
      </c>
      <c r="F6457" s="77">
        <v>2.38</v>
      </c>
      <c r="G6457" s="77">
        <v>0</v>
      </c>
      <c r="H6457" s="77">
        <v>0</v>
      </c>
      <c r="J6457" s="77">
        <f t="shared" si="264"/>
        <v>2.38</v>
      </c>
      <c r="K6457" s="103">
        <v>4.42</v>
      </c>
      <c r="L6457" s="104">
        <v>1.2</v>
      </c>
      <c r="M6457" s="105">
        <v>0</v>
      </c>
      <c r="N6457" s="76">
        <f t="shared" si="263"/>
        <v>4.4200000000000204</v>
      </c>
    </row>
    <row r="6458" spans="1:14" x14ac:dyDescent="0.25">
      <c r="A6458" s="100">
        <v>5410</v>
      </c>
      <c r="B6458" s="107">
        <v>39013</v>
      </c>
      <c r="C6458" s="121">
        <v>427.16</v>
      </c>
      <c r="D6458" s="122">
        <v>493.04</v>
      </c>
      <c r="E6458" s="122">
        <v>68.288088642659275</v>
      </c>
      <c r="F6458" s="77">
        <v>2.0699999999999998</v>
      </c>
      <c r="G6458" s="77">
        <v>0</v>
      </c>
      <c r="H6458" s="77">
        <v>0</v>
      </c>
      <c r="J6458" s="77">
        <f t="shared" si="264"/>
        <v>2.0699999999999998</v>
      </c>
      <c r="K6458" s="103">
        <v>3.55</v>
      </c>
      <c r="L6458" s="104">
        <v>1.0900000000000001</v>
      </c>
      <c r="M6458" s="105">
        <v>12.2</v>
      </c>
      <c r="N6458" s="76">
        <f t="shared" si="263"/>
        <v>3.5499999999999612</v>
      </c>
    </row>
    <row r="6459" spans="1:14" x14ac:dyDescent="0.25">
      <c r="A6459" s="100">
        <v>5411</v>
      </c>
      <c r="B6459" s="107">
        <v>39014</v>
      </c>
      <c r="C6459" s="121">
        <v>427.24</v>
      </c>
      <c r="D6459" s="122">
        <v>494.52</v>
      </c>
      <c r="E6459" s="122">
        <v>68.49307479224376</v>
      </c>
      <c r="F6459" s="77">
        <v>2.62</v>
      </c>
      <c r="G6459" s="77">
        <v>0</v>
      </c>
      <c r="H6459" s="77">
        <v>0</v>
      </c>
      <c r="J6459" s="77">
        <f t="shared" si="264"/>
        <v>2.62</v>
      </c>
      <c r="K6459" s="103">
        <v>3.7</v>
      </c>
      <c r="L6459" s="104">
        <v>1.34</v>
      </c>
      <c r="M6459" s="105">
        <v>5.8</v>
      </c>
      <c r="N6459" s="76">
        <f t="shared" si="263"/>
        <v>3.700000000000041</v>
      </c>
    </row>
    <row r="6460" spans="1:14" x14ac:dyDescent="0.25">
      <c r="A6460" s="100">
        <v>5412</v>
      </c>
      <c r="B6460" s="107">
        <v>39015</v>
      </c>
      <c r="C6460" s="121">
        <v>427.3</v>
      </c>
      <c r="D6460" s="122">
        <v>495.6</v>
      </c>
      <c r="E6460" s="122">
        <v>68.6426592797784</v>
      </c>
      <c r="F6460" s="77">
        <v>1.2</v>
      </c>
      <c r="G6460" s="77">
        <v>0</v>
      </c>
      <c r="H6460" s="77">
        <v>0</v>
      </c>
      <c r="J6460" s="77">
        <f t="shared" si="264"/>
        <v>1.2</v>
      </c>
      <c r="K6460" s="103">
        <v>6.7</v>
      </c>
      <c r="L6460" s="104">
        <v>0.6</v>
      </c>
      <c r="M6460" s="105">
        <v>18.8</v>
      </c>
      <c r="N6460" s="76">
        <f t="shared" si="263"/>
        <v>6.7</v>
      </c>
    </row>
    <row r="6461" spans="1:14" x14ac:dyDescent="0.25">
      <c r="A6461" s="100">
        <v>5413</v>
      </c>
      <c r="B6461" s="107">
        <v>39016</v>
      </c>
      <c r="C6461" s="121">
        <v>427.6</v>
      </c>
      <c r="D6461" s="122">
        <v>501.1</v>
      </c>
      <c r="E6461" s="122">
        <v>69.40443213296399</v>
      </c>
      <c r="F6461" s="77">
        <v>3.15</v>
      </c>
      <c r="G6461" s="77">
        <v>0</v>
      </c>
      <c r="H6461" s="77">
        <v>0</v>
      </c>
      <c r="J6461" s="77">
        <f t="shared" si="264"/>
        <v>3.15</v>
      </c>
      <c r="K6461" s="103">
        <v>17.100000000000001</v>
      </c>
      <c r="L6461" s="104">
        <v>1.58</v>
      </c>
      <c r="M6461" s="105">
        <v>38</v>
      </c>
      <c r="N6461" s="76">
        <f t="shared" si="263"/>
        <v>17.09999999999993</v>
      </c>
    </row>
    <row r="6462" spans="1:14" x14ac:dyDescent="0.25">
      <c r="A6462" s="100">
        <v>5414</v>
      </c>
      <c r="B6462" s="107">
        <v>39017</v>
      </c>
      <c r="C6462" s="121">
        <v>428.35</v>
      </c>
      <c r="D6462" s="122">
        <v>515.04999999999995</v>
      </c>
      <c r="E6462" s="122">
        <v>71.336565096952896</v>
      </c>
      <c r="F6462" s="77">
        <v>2.34</v>
      </c>
      <c r="G6462" s="77">
        <v>0</v>
      </c>
      <c r="H6462" s="77">
        <v>0</v>
      </c>
      <c r="J6462" s="77">
        <f t="shared" si="264"/>
        <v>2.34</v>
      </c>
      <c r="K6462" s="103">
        <v>15.16</v>
      </c>
      <c r="L6462" s="104">
        <v>1.2</v>
      </c>
      <c r="M6462" s="105">
        <v>9.5</v>
      </c>
      <c r="N6462" s="76">
        <f t="shared" si="263"/>
        <v>15.16000000000005</v>
      </c>
    </row>
    <row r="6463" spans="1:14" x14ac:dyDescent="0.25">
      <c r="A6463" s="100">
        <v>5415</v>
      </c>
      <c r="B6463" s="107">
        <v>39018</v>
      </c>
      <c r="C6463" s="121">
        <v>429.03</v>
      </c>
      <c r="D6463" s="122">
        <v>527.87</v>
      </c>
      <c r="E6463" s="122">
        <v>73.112188365650965</v>
      </c>
      <c r="F6463" s="77">
        <v>2.2200000000000002</v>
      </c>
      <c r="G6463" s="77">
        <v>0</v>
      </c>
      <c r="H6463" s="77">
        <v>0</v>
      </c>
      <c r="J6463" s="77">
        <f t="shared" si="264"/>
        <v>2.2200000000000002</v>
      </c>
      <c r="K6463" s="103">
        <v>8.02</v>
      </c>
      <c r="L6463" s="104">
        <v>1.18</v>
      </c>
      <c r="M6463" s="105">
        <v>0.5</v>
      </c>
      <c r="N6463" s="76">
        <f t="shared" si="263"/>
        <v>10.019999999999955</v>
      </c>
    </row>
    <row r="6464" spans="1:14" x14ac:dyDescent="0.25">
      <c r="A6464" s="100">
        <v>5416</v>
      </c>
      <c r="B6464" s="107">
        <v>39019</v>
      </c>
      <c r="C6464" s="121">
        <v>429.33</v>
      </c>
      <c r="D6464" s="122">
        <v>535.66999999999996</v>
      </c>
      <c r="E6464" s="122">
        <v>74.192520775623265</v>
      </c>
      <c r="F6464" s="77">
        <v>2.62</v>
      </c>
      <c r="G6464" s="77">
        <v>0</v>
      </c>
      <c r="H6464" s="77">
        <v>0</v>
      </c>
      <c r="J6464" s="77">
        <f t="shared" si="264"/>
        <v>2.62</v>
      </c>
      <c r="K6464" s="103">
        <v>6.61</v>
      </c>
      <c r="L6464" s="104">
        <v>1.32</v>
      </c>
      <c r="M6464" s="105">
        <v>0</v>
      </c>
      <c r="N6464" s="76">
        <f t="shared" si="263"/>
        <v>4.6100000000000092</v>
      </c>
    </row>
    <row r="6465" spans="1:14" x14ac:dyDescent="0.25">
      <c r="A6465" s="100">
        <v>5417</v>
      </c>
      <c r="B6465" s="107">
        <v>39020</v>
      </c>
      <c r="C6465" s="121">
        <v>429.54</v>
      </c>
      <c r="D6465" s="122">
        <v>537.66</v>
      </c>
      <c r="E6465" s="122">
        <v>74.468144044321335</v>
      </c>
      <c r="F6465" s="77">
        <v>3.2</v>
      </c>
      <c r="G6465" s="77">
        <v>0</v>
      </c>
      <c r="H6465" s="77">
        <v>0</v>
      </c>
      <c r="J6465" s="77">
        <f t="shared" si="264"/>
        <v>3.2</v>
      </c>
      <c r="K6465" s="103">
        <v>4.9400000000000004</v>
      </c>
      <c r="L6465" s="104">
        <v>1.62</v>
      </c>
      <c r="M6465" s="105">
        <v>44.1</v>
      </c>
      <c r="N6465" s="76">
        <f t="shared" si="263"/>
        <v>4.9400000000000093</v>
      </c>
    </row>
    <row r="6466" spans="1:14" x14ac:dyDescent="0.25">
      <c r="A6466" s="100">
        <v>5418</v>
      </c>
      <c r="B6466" s="107">
        <v>39021</v>
      </c>
      <c r="C6466" s="121">
        <v>429.63</v>
      </c>
      <c r="D6466" s="122">
        <v>539.4</v>
      </c>
      <c r="E6466" s="122">
        <v>74.70914127423822</v>
      </c>
      <c r="F6466" s="77">
        <v>3.89</v>
      </c>
      <c r="G6466" s="77">
        <v>0</v>
      </c>
      <c r="H6466" s="77">
        <v>0</v>
      </c>
      <c r="J6466" s="77">
        <f t="shared" si="264"/>
        <v>3.89</v>
      </c>
      <c r="K6466" s="103">
        <v>11.29</v>
      </c>
      <c r="L6466" s="104">
        <v>1.99</v>
      </c>
      <c r="M6466" s="105">
        <v>55.8</v>
      </c>
      <c r="N6466" s="76">
        <f t="shared" si="263"/>
        <v>11.289999999999978</v>
      </c>
    </row>
    <row r="6467" spans="1:14" x14ac:dyDescent="0.25">
      <c r="A6467" s="100">
        <v>5419</v>
      </c>
      <c r="B6467" s="107">
        <v>39022</v>
      </c>
      <c r="C6467" s="121">
        <v>430.01</v>
      </c>
      <c r="D6467" s="122">
        <v>546.79999999999995</v>
      </c>
      <c r="E6467" s="122">
        <v>75.73</v>
      </c>
      <c r="F6467" s="77">
        <v>3.82</v>
      </c>
      <c r="G6467" s="77">
        <v>0</v>
      </c>
      <c r="H6467" s="77">
        <v>0</v>
      </c>
      <c r="J6467" s="77">
        <f t="shared" si="264"/>
        <v>3.82</v>
      </c>
      <c r="K6467" s="103">
        <v>8.92</v>
      </c>
      <c r="L6467" s="104">
        <v>1.99</v>
      </c>
      <c r="M6467" s="105">
        <v>2.8</v>
      </c>
      <c r="N6467" s="76">
        <f t="shared" si="263"/>
        <v>8.7200000000000912</v>
      </c>
    </row>
    <row r="6468" spans="1:14" x14ac:dyDescent="0.25">
      <c r="A6468" s="100">
        <v>5420</v>
      </c>
      <c r="B6468" s="107">
        <v>39023</v>
      </c>
      <c r="C6468" s="121">
        <v>430.26</v>
      </c>
      <c r="D6468" s="122">
        <v>551.70000000000005</v>
      </c>
      <c r="E6468" s="122">
        <v>76.41</v>
      </c>
      <c r="F6468" s="77">
        <v>3.73</v>
      </c>
      <c r="G6468" s="77">
        <v>0</v>
      </c>
      <c r="H6468" s="77">
        <v>0</v>
      </c>
      <c r="J6468" s="77">
        <f t="shared" si="264"/>
        <v>3.73</v>
      </c>
      <c r="K6468" s="103">
        <v>6.05</v>
      </c>
      <c r="L6468" s="104">
        <v>1.88</v>
      </c>
      <c r="M6468" s="105">
        <v>0</v>
      </c>
      <c r="N6468" s="76">
        <f t="shared" si="263"/>
        <v>6.0499999999999368</v>
      </c>
    </row>
    <row r="6469" spans="1:14" x14ac:dyDescent="0.25">
      <c r="A6469" s="100">
        <v>5421</v>
      </c>
      <c r="B6469" s="107">
        <v>39024</v>
      </c>
      <c r="C6469" s="121">
        <v>430.38</v>
      </c>
      <c r="D6469" s="122">
        <v>554.02</v>
      </c>
      <c r="E6469" s="122">
        <v>76.73</v>
      </c>
      <c r="F6469" s="77">
        <v>2.35</v>
      </c>
      <c r="G6469" s="77">
        <v>0</v>
      </c>
      <c r="H6469" s="77">
        <v>0</v>
      </c>
      <c r="J6469" s="77">
        <f t="shared" si="264"/>
        <v>2.35</v>
      </c>
      <c r="K6469" s="103">
        <v>10.63</v>
      </c>
      <c r="L6469" s="104">
        <v>1.19</v>
      </c>
      <c r="M6469" s="105">
        <v>11.1</v>
      </c>
      <c r="N6469" s="76">
        <f t="shared" si="263"/>
        <v>10.629999999999972</v>
      </c>
    </row>
    <row r="6470" spans="1:14" x14ac:dyDescent="0.25">
      <c r="A6470" s="100">
        <v>5422</v>
      </c>
      <c r="B6470" s="107">
        <v>39025</v>
      </c>
      <c r="C6470" s="121">
        <v>430.8</v>
      </c>
      <c r="D6470" s="122">
        <v>562.29999999999995</v>
      </c>
      <c r="E6470" s="122">
        <v>77.88</v>
      </c>
      <c r="F6470" s="77">
        <v>2.77</v>
      </c>
      <c r="G6470" s="77">
        <v>0</v>
      </c>
      <c r="H6470" s="77">
        <v>0</v>
      </c>
      <c r="J6470" s="77">
        <f t="shared" si="264"/>
        <v>2.77</v>
      </c>
      <c r="K6470" s="103">
        <v>18.239999999999998</v>
      </c>
      <c r="L6470" s="104">
        <v>1.49</v>
      </c>
      <c r="M6470" s="105">
        <v>5.3</v>
      </c>
      <c r="N6470" s="76">
        <f t="shared" si="263"/>
        <v>18.240000000000027</v>
      </c>
    </row>
    <row r="6471" spans="1:14" x14ac:dyDescent="0.25">
      <c r="A6471" s="100">
        <v>5423</v>
      </c>
      <c r="B6471" s="107">
        <v>39026</v>
      </c>
      <c r="C6471" s="121">
        <v>431.58</v>
      </c>
      <c r="D6471" s="122">
        <v>577.77</v>
      </c>
      <c r="E6471" s="122">
        <v>80.02</v>
      </c>
      <c r="F6471" s="77">
        <v>2.92</v>
      </c>
      <c r="G6471" s="77">
        <v>0</v>
      </c>
      <c r="H6471" s="77">
        <v>0</v>
      </c>
      <c r="J6471" s="77">
        <f t="shared" si="264"/>
        <v>2.92</v>
      </c>
      <c r="K6471" s="103">
        <v>13.33</v>
      </c>
      <c r="L6471" s="104">
        <v>1.44</v>
      </c>
      <c r="M6471" s="105">
        <v>0</v>
      </c>
      <c r="N6471" s="76">
        <f t="shared" si="263"/>
        <v>13.329999999999968</v>
      </c>
    </row>
    <row r="6472" spans="1:14" x14ac:dyDescent="0.25">
      <c r="A6472" s="100">
        <v>5424</v>
      </c>
      <c r="B6472" s="107">
        <v>39027</v>
      </c>
      <c r="C6472" s="121">
        <v>432.08</v>
      </c>
      <c r="D6472" s="122">
        <v>588.17999999999995</v>
      </c>
      <c r="E6472" s="122">
        <v>81.459999999999994</v>
      </c>
      <c r="F6472" s="77">
        <v>3.43</v>
      </c>
      <c r="G6472" s="77">
        <v>0</v>
      </c>
      <c r="H6472" s="77">
        <v>0</v>
      </c>
      <c r="J6472" s="77">
        <f t="shared" si="264"/>
        <v>3.43</v>
      </c>
      <c r="K6472" s="103">
        <v>9.2100000000000009</v>
      </c>
      <c r="L6472" s="104">
        <v>1.75</v>
      </c>
      <c r="M6472" s="105">
        <v>0.6</v>
      </c>
      <c r="N6472" s="76">
        <f t="shared" ref="N6472:N6535" si="265">+D6473-D6472+J6472</f>
        <v>9.2100000000000861</v>
      </c>
    </row>
    <row r="6473" spans="1:14" x14ac:dyDescent="0.25">
      <c r="A6473" s="100">
        <v>5425</v>
      </c>
      <c r="B6473" s="107">
        <v>39028</v>
      </c>
      <c r="C6473" s="121">
        <v>432.36</v>
      </c>
      <c r="D6473" s="122">
        <v>593.96</v>
      </c>
      <c r="E6473" s="122">
        <v>82.26</v>
      </c>
      <c r="F6473" s="77">
        <v>3.53</v>
      </c>
      <c r="G6473" s="77">
        <v>0</v>
      </c>
      <c r="H6473" s="77">
        <v>0</v>
      </c>
      <c r="J6473" s="77">
        <f t="shared" si="264"/>
        <v>3.53</v>
      </c>
      <c r="K6473" s="103">
        <v>15.4</v>
      </c>
      <c r="L6473" s="104">
        <v>1.86</v>
      </c>
      <c r="M6473" s="105">
        <v>54.2</v>
      </c>
      <c r="N6473" s="76">
        <f t="shared" si="265"/>
        <v>15.400000000000004</v>
      </c>
    </row>
    <row r="6474" spans="1:14" x14ac:dyDescent="0.25">
      <c r="A6474" s="100">
        <v>5426</v>
      </c>
      <c r="B6474" s="107">
        <v>39029</v>
      </c>
      <c r="C6474" s="121">
        <v>432.93</v>
      </c>
      <c r="D6474" s="122">
        <v>605.83000000000004</v>
      </c>
      <c r="E6474" s="122">
        <v>83.9</v>
      </c>
      <c r="F6474" s="77">
        <v>2.86</v>
      </c>
      <c r="G6474" s="77">
        <v>0</v>
      </c>
      <c r="H6474" s="77">
        <v>0</v>
      </c>
      <c r="J6474" s="77">
        <f t="shared" si="264"/>
        <v>2.86</v>
      </c>
      <c r="K6474" s="103">
        <v>18.39</v>
      </c>
      <c r="L6474" s="104">
        <v>1.51</v>
      </c>
      <c r="M6474" s="105">
        <v>19</v>
      </c>
      <c r="N6474" s="76">
        <f t="shared" si="265"/>
        <v>18.389999999999972</v>
      </c>
    </row>
    <row r="6475" spans="1:14" x14ac:dyDescent="0.25">
      <c r="A6475" s="100">
        <v>5427</v>
      </c>
      <c r="B6475" s="107">
        <v>39030</v>
      </c>
      <c r="C6475" s="121">
        <v>433.66</v>
      </c>
      <c r="D6475" s="122">
        <v>621.36</v>
      </c>
      <c r="E6475" s="122">
        <v>86.06</v>
      </c>
      <c r="F6475" s="77">
        <v>3.31</v>
      </c>
      <c r="G6475" s="77">
        <v>0</v>
      </c>
      <c r="H6475" s="77">
        <v>0</v>
      </c>
      <c r="J6475" s="77">
        <f t="shared" si="264"/>
        <v>3.31</v>
      </c>
      <c r="K6475" s="103">
        <v>21.33</v>
      </c>
      <c r="L6475" s="104">
        <v>1.68</v>
      </c>
      <c r="M6475" s="105">
        <v>47</v>
      </c>
      <c r="N6475" s="76">
        <f t="shared" si="265"/>
        <v>21.329999999999981</v>
      </c>
    </row>
    <row r="6476" spans="1:14" x14ac:dyDescent="0.25">
      <c r="A6476" s="100">
        <v>5428</v>
      </c>
      <c r="B6476" s="107">
        <v>39031</v>
      </c>
      <c r="C6476" s="121">
        <v>434.49</v>
      </c>
      <c r="D6476" s="122">
        <v>639.38</v>
      </c>
      <c r="E6476" s="122">
        <v>88.55</v>
      </c>
      <c r="F6476" s="77">
        <v>6.28</v>
      </c>
      <c r="G6476" s="77">
        <v>0</v>
      </c>
      <c r="H6476" s="77">
        <v>0</v>
      </c>
      <c r="J6476" s="77">
        <f t="shared" si="264"/>
        <v>6.28</v>
      </c>
      <c r="K6476" s="103">
        <v>17.47</v>
      </c>
      <c r="L6476" s="104">
        <v>3.33</v>
      </c>
      <c r="M6476" s="105">
        <v>19.3</v>
      </c>
      <c r="N6476" s="76">
        <f t="shared" si="265"/>
        <v>17.470000000000056</v>
      </c>
    </row>
    <row r="6477" spans="1:14" x14ac:dyDescent="0.25">
      <c r="A6477" s="100">
        <v>5429</v>
      </c>
      <c r="B6477" s="107">
        <v>39032</v>
      </c>
      <c r="C6477" s="121">
        <v>434.99</v>
      </c>
      <c r="D6477" s="122">
        <v>650.57000000000005</v>
      </c>
      <c r="E6477" s="122">
        <v>90.1</v>
      </c>
      <c r="F6477" s="77">
        <v>6.62</v>
      </c>
      <c r="G6477" s="77">
        <v>0</v>
      </c>
      <c r="H6477" s="77">
        <v>0</v>
      </c>
      <c r="J6477" s="77">
        <f t="shared" si="264"/>
        <v>6.62</v>
      </c>
      <c r="K6477" s="103">
        <v>36.26</v>
      </c>
      <c r="L6477" s="104">
        <v>3.36</v>
      </c>
      <c r="M6477" s="105">
        <v>122</v>
      </c>
      <c r="N6477" s="76">
        <f t="shared" si="265"/>
        <v>36.259999999999984</v>
      </c>
    </row>
    <row r="6478" spans="1:14" x14ac:dyDescent="0.25">
      <c r="A6478" s="100">
        <v>5430</v>
      </c>
      <c r="B6478" s="107">
        <v>39033</v>
      </c>
      <c r="C6478" s="121">
        <v>436.27</v>
      </c>
      <c r="D6478" s="122">
        <v>680.21</v>
      </c>
      <c r="E6478" s="122">
        <v>94.21</v>
      </c>
      <c r="F6478" s="77">
        <v>6.91</v>
      </c>
      <c r="G6478" s="77">
        <v>0</v>
      </c>
      <c r="H6478" s="77">
        <v>0</v>
      </c>
      <c r="J6478" s="77">
        <f t="shared" si="264"/>
        <v>6.91</v>
      </c>
      <c r="K6478" s="103">
        <v>34.24</v>
      </c>
      <c r="L6478" s="104">
        <v>5.12</v>
      </c>
      <c r="M6478" s="105">
        <v>44</v>
      </c>
      <c r="N6478" s="76">
        <f t="shared" si="265"/>
        <v>34.239999999999924</v>
      </c>
    </row>
    <row r="6479" spans="1:14" x14ac:dyDescent="0.25">
      <c r="A6479" s="100">
        <v>5431</v>
      </c>
      <c r="B6479" s="107">
        <v>39034</v>
      </c>
      <c r="C6479" s="121">
        <v>437.21</v>
      </c>
      <c r="D6479" s="122">
        <v>707.54</v>
      </c>
      <c r="E6479" s="122">
        <v>97.99</v>
      </c>
      <c r="F6479" s="77">
        <v>8.11</v>
      </c>
      <c r="G6479" s="77">
        <v>0</v>
      </c>
      <c r="H6479" s="77">
        <v>4.53</v>
      </c>
      <c r="J6479" s="77">
        <f t="shared" si="264"/>
        <v>12.64</v>
      </c>
      <c r="K6479" s="103">
        <v>28.62</v>
      </c>
      <c r="L6479" s="104">
        <v>4.49</v>
      </c>
      <c r="M6479" s="105">
        <v>0</v>
      </c>
      <c r="N6479" s="76">
        <f t="shared" si="265"/>
        <v>28.350000000000037</v>
      </c>
    </row>
    <row r="6480" spans="1:14" x14ac:dyDescent="0.25">
      <c r="A6480" s="100">
        <v>5432</v>
      </c>
      <c r="B6480" s="107">
        <v>39035</v>
      </c>
      <c r="C6480" s="121">
        <v>438.05</v>
      </c>
      <c r="D6480" s="122">
        <v>723.25</v>
      </c>
      <c r="E6480" s="122">
        <v>100.17</v>
      </c>
      <c r="F6480" s="77">
        <v>9.0399999999999991</v>
      </c>
      <c r="G6480" s="77">
        <v>0.246</v>
      </c>
      <c r="H6480" s="77">
        <v>12.66</v>
      </c>
      <c r="J6480" s="77">
        <f t="shared" si="264"/>
        <v>21.945999999999998</v>
      </c>
      <c r="K6480" s="103">
        <v>23.82</v>
      </c>
      <c r="L6480" s="104">
        <v>5</v>
      </c>
      <c r="M6480" s="105">
        <v>21.8</v>
      </c>
      <c r="N6480" s="76">
        <f t="shared" si="265"/>
        <v>21.945999999999998</v>
      </c>
    </row>
    <row r="6481" spans="1:14" x14ac:dyDescent="0.25">
      <c r="A6481" s="100">
        <v>5433</v>
      </c>
      <c r="B6481" s="107">
        <v>39036</v>
      </c>
      <c r="C6481" s="121">
        <v>438.05</v>
      </c>
      <c r="D6481" s="122">
        <v>723.25</v>
      </c>
      <c r="E6481" s="122">
        <v>100.17</v>
      </c>
      <c r="F6481" s="77">
        <v>8.4499999999999993</v>
      </c>
      <c r="G6481" s="77">
        <v>1.0229999999999999</v>
      </c>
      <c r="H6481" s="77">
        <v>14.815</v>
      </c>
      <c r="J6481" s="77">
        <f t="shared" si="264"/>
        <v>24.287999999999997</v>
      </c>
      <c r="K6481" s="103">
        <v>26.501000000000001</v>
      </c>
      <c r="L6481" s="104">
        <v>4.67</v>
      </c>
      <c r="M6481" s="105">
        <v>4.9000000000000004</v>
      </c>
      <c r="N6481" s="76">
        <f t="shared" si="265"/>
        <v>26.498000000000033</v>
      </c>
    </row>
    <row r="6482" spans="1:14" x14ac:dyDescent="0.25">
      <c r="A6482" s="100">
        <v>5434</v>
      </c>
      <c r="B6482" s="107">
        <v>39037</v>
      </c>
      <c r="C6482" s="121">
        <v>438.14</v>
      </c>
      <c r="D6482" s="122">
        <v>725.46</v>
      </c>
      <c r="E6482" s="122">
        <v>100.47</v>
      </c>
      <c r="F6482" s="77">
        <v>8.64</v>
      </c>
      <c r="G6482" s="77">
        <v>0</v>
      </c>
      <c r="H6482" s="77">
        <v>28.84</v>
      </c>
      <c r="J6482" s="77">
        <f t="shared" si="264"/>
        <v>37.480000000000004</v>
      </c>
      <c r="K6482" s="103">
        <v>34.79</v>
      </c>
      <c r="L6482" s="104">
        <v>4.78</v>
      </c>
      <c r="M6482" s="105">
        <v>25.6</v>
      </c>
      <c r="N6482" s="76">
        <f t="shared" si="265"/>
        <v>32.269999999999968</v>
      </c>
    </row>
    <row r="6483" spans="1:14" x14ac:dyDescent="0.25">
      <c r="A6483" s="100">
        <v>5435</v>
      </c>
      <c r="B6483" s="107">
        <v>39038</v>
      </c>
      <c r="C6483" s="121">
        <v>437.93</v>
      </c>
      <c r="D6483" s="122">
        <v>720.25</v>
      </c>
      <c r="E6483" s="122">
        <v>99.75</v>
      </c>
      <c r="F6483" s="77">
        <v>9.36</v>
      </c>
      <c r="G6483" s="77">
        <v>0</v>
      </c>
      <c r="H6483" s="77">
        <v>39.26</v>
      </c>
      <c r="J6483" s="77">
        <f t="shared" ref="J6483:J6527" si="266">SUM(F6483:H6483)</f>
        <v>48.62</v>
      </c>
      <c r="K6483" s="103">
        <v>42.83</v>
      </c>
      <c r="L6483" s="104">
        <v>5</v>
      </c>
      <c r="M6483" s="105">
        <v>59</v>
      </c>
      <c r="N6483" s="76">
        <f t="shared" si="265"/>
        <v>45.22000000000002</v>
      </c>
    </row>
    <row r="6484" spans="1:14" x14ac:dyDescent="0.25">
      <c r="A6484" s="100">
        <v>5436</v>
      </c>
      <c r="B6484" s="107">
        <v>39039</v>
      </c>
      <c r="C6484" s="121">
        <v>437.75</v>
      </c>
      <c r="D6484" s="122">
        <v>716.85</v>
      </c>
      <c r="E6484" s="122">
        <v>99.28</v>
      </c>
      <c r="F6484" s="77">
        <v>8.4700000000000006</v>
      </c>
      <c r="G6484" s="77">
        <v>0</v>
      </c>
      <c r="H6484" s="77">
        <v>28.84</v>
      </c>
      <c r="J6484" s="77">
        <f t="shared" si="266"/>
        <v>37.31</v>
      </c>
      <c r="K6484" s="103">
        <v>34.79</v>
      </c>
      <c r="L6484" s="104">
        <v>4.68</v>
      </c>
      <c r="M6484" s="105">
        <v>14.8</v>
      </c>
      <c r="N6484" s="76">
        <f t="shared" si="265"/>
        <v>32.410000000000025</v>
      </c>
    </row>
    <row r="6485" spans="1:14" x14ac:dyDescent="0.25">
      <c r="A6485" s="100">
        <v>5437</v>
      </c>
      <c r="B6485" s="107">
        <v>39040</v>
      </c>
      <c r="C6485" s="121">
        <v>437.59</v>
      </c>
      <c r="D6485" s="122">
        <v>711.95</v>
      </c>
      <c r="E6485" s="122">
        <v>98.61</v>
      </c>
      <c r="F6485" s="77">
        <v>8.4499999999999993</v>
      </c>
      <c r="G6485" s="77">
        <v>0</v>
      </c>
      <c r="H6485" s="77">
        <v>39.26</v>
      </c>
      <c r="J6485" s="77">
        <f t="shared" si="266"/>
        <v>47.709999999999994</v>
      </c>
      <c r="K6485" s="103">
        <v>42.83</v>
      </c>
      <c r="L6485" s="104">
        <v>4.54</v>
      </c>
      <c r="M6485" s="105">
        <v>11.2</v>
      </c>
      <c r="N6485" s="76">
        <f t="shared" si="265"/>
        <v>47.709999999999994</v>
      </c>
    </row>
    <row r="6486" spans="1:14" x14ac:dyDescent="0.25">
      <c r="A6486" s="100">
        <v>5438</v>
      </c>
      <c r="B6486" s="107">
        <v>39041</v>
      </c>
      <c r="C6486" s="121">
        <v>437.59</v>
      </c>
      <c r="D6486" s="122">
        <v>711.95</v>
      </c>
      <c r="E6486" s="122">
        <v>98.11</v>
      </c>
      <c r="F6486" s="77">
        <v>8.8699999999999992</v>
      </c>
      <c r="G6486" s="77">
        <v>0</v>
      </c>
      <c r="H6486" s="77">
        <v>14.01</v>
      </c>
      <c r="J6486" s="77">
        <f t="shared" si="266"/>
        <v>22.88</v>
      </c>
      <c r="K6486" s="103">
        <v>23.85</v>
      </c>
      <c r="L6486" s="104">
        <v>4.6900000000000004</v>
      </c>
      <c r="M6486" s="105">
        <v>8.8000000000000007</v>
      </c>
      <c r="N6486" s="76">
        <f t="shared" si="265"/>
        <v>23.849999999999913</v>
      </c>
    </row>
    <row r="6487" spans="1:14" x14ac:dyDescent="0.25">
      <c r="A6487" s="100">
        <v>5439</v>
      </c>
      <c r="B6487" s="107">
        <v>39042</v>
      </c>
      <c r="C6487" s="121">
        <v>437.63</v>
      </c>
      <c r="D6487" s="122">
        <v>712.92</v>
      </c>
      <c r="E6487" s="122">
        <v>98.74</v>
      </c>
      <c r="F6487" s="77">
        <v>6.34</v>
      </c>
      <c r="G6487" s="77">
        <v>0</v>
      </c>
      <c r="H6487" s="77">
        <v>7.72</v>
      </c>
      <c r="J6487" s="77">
        <f t="shared" si="266"/>
        <v>14.059999999999999</v>
      </c>
      <c r="K6487" s="103">
        <v>24.64</v>
      </c>
      <c r="L6487" s="104">
        <v>3.51</v>
      </c>
      <c r="M6487" s="105">
        <v>72.2</v>
      </c>
      <c r="N6487" s="76">
        <f t="shared" si="265"/>
        <v>24.64000000000004</v>
      </c>
    </row>
    <row r="6488" spans="1:14" x14ac:dyDescent="0.25">
      <c r="A6488" s="100">
        <v>5440</v>
      </c>
      <c r="B6488" s="107">
        <v>39043</v>
      </c>
      <c r="C6488" s="121">
        <v>438.06</v>
      </c>
      <c r="D6488" s="122">
        <v>723.5</v>
      </c>
      <c r="E6488" s="122">
        <v>100.2</v>
      </c>
      <c r="F6488" s="77">
        <v>6.98</v>
      </c>
      <c r="G6488" s="77">
        <v>0</v>
      </c>
      <c r="H6488" s="77">
        <v>18.09</v>
      </c>
      <c r="J6488" s="77">
        <f t="shared" si="266"/>
        <v>25.07</v>
      </c>
      <c r="K6488" s="103">
        <v>24.82</v>
      </c>
      <c r="L6488" s="104">
        <v>3.72</v>
      </c>
      <c r="M6488" s="105">
        <v>2.8</v>
      </c>
      <c r="N6488" s="76">
        <f t="shared" si="265"/>
        <v>23.82</v>
      </c>
    </row>
    <row r="6489" spans="1:14" x14ac:dyDescent="0.25">
      <c r="A6489" s="100">
        <v>5441</v>
      </c>
      <c r="B6489" s="107">
        <v>39044</v>
      </c>
      <c r="C6489" s="121">
        <v>438.05</v>
      </c>
      <c r="D6489" s="122">
        <v>722.25</v>
      </c>
      <c r="E6489" s="122">
        <v>100.17</v>
      </c>
      <c r="F6489" s="77">
        <v>9.0299999999999994</v>
      </c>
      <c r="G6489" s="77">
        <v>0</v>
      </c>
      <c r="H6489" s="77">
        <v>7.15</v>
      </c>
      <c r="J6489" s="77">
        <f t="shared" si="266"/>
        <v>16.18</v>
      </c>
      <c r="K6489" s="103">
        <v>15.68</v>
      </c>
      <c r="L6489" s="104">
        <v>4.88</v>
      </c>
      <c r="M6489" s="105">
        <v>2.5</v>
      </c>
      <c r="N6489" s="76">
        <f t="shared" si="265"/>
        <v>16.68</v>
      </c>
    </row>
    <row r="6490" spans="1:14" x14ac:dyDescent="0.25">
      <c r="A6490" s="100">
        <v>5442</v>
      </c>
      <c r="B6490" s="107">
        <v>39045</v>
      </c>
      <c r="C6490" s="121">
        <v>438.03</v>
      </c>
      <c r="D6490" s="122">
        <v>722.75</v>
      </c>
      <c r="E6490" s="122">
        <v>100.1</v>
      </c>
      <c r="F6490" s="77">
        <v>8.23</v>
      </c>
      <c r="G6490" s="77">
        <v>0</v>
      </c>
      <c r="H6490" s="77">
        <v>3.63</v>
      </c>
      <c r="J6490" s="77">
        <f t="shared" si="266"/>
        <v>11.86</v>
      </c>
      <c r="K6490" s="103">
        <v>12.11</v>
      </c>
      <c r="L6490" s="104">
        <v>4.3899999999999997</v>
      </c>
      <c r="M6490" s="105">
        <v>4</v>
      </c>
      <c r="N6490" s="76">
        <f t="shared" si="265"/>
        <v>12.11</v>
      </c>
    </row>
    <row r="6491" spans="1:14" x14ac:dyDescent="0.25">
      <c r="A6491" s="100">
        <v>5443</v>
      </c>
      <c r="B6491" s="107">
        <v>39046</v>
      </c>
      <c r="C6491" s="121">
        <v>438.04</v>
      </c>
      <c r="D6491" s="122">
        <v>723</v>
      </c>
      <c r="E6491" s="122">
        <v>100.14</v>
      </c>
      <c r="F6491" s="77">
        <v>7.98</v>
      </c>
      <c r="G6491" s="77">
        <v>0</v>
      </c>
      <c r="H6491" s="77">
        <v>6.17</v>
      </c>
      <c r="J6491" s="77">
        <f t="shared" si="266"/>
        <v>14.15</v>
      </c>
      <c r="K6491" s="103">
        <v>13.4</v>
      </c>
      <c r="L6491" s="104">
        <v>4.25</v>
      </c>
      <c r="M6491" s="105">
        <v>6.8</v>
      </c>
      <c r="N6491" s="76">
        <f t="shared" si="265"/>
        <v>13.4</v>
      </c>
    </row>
    <row r="6492" spans="1:14" x14ac:dyDescent="0.25">
      <c r="A6492" s="100">
        <v>5444</v>
      </c>
      <c r="B6492" s="107">
        <v>39047</v>
      </c>
      <c r="C6492" s="121">
        <v>438.01</v>
      </c>
      <c r="D6492" s="122">
        <v>722.25</v>
      </c>
      <c r="E6492" s="122">
        <v>100.03</v>
      </c>
      <c r="F6492" s="77">
        <v>7.07</v>
      </c>
      <c r="G6492" s="77">
        <v>0</v>
      </c>
      <c r="H6492" s="77">
        <v>10.4</v>
      </c>
      <c r="J6492" s="77">
        <f t="shared" si="266"/>
        <v>17.47</v>
      </c>
      <c r="K6492" s="103">
        <v>15.22</v>
      </c>
      <c r="L6492" s="104">
        <v>3.78</v>
      </c>
      <c r="M6492" s="105">
        <v>2.9</v>
      </c>
      <c r="N6492" s="76">
        <f t="shared" si="265"/>
        <v>15.219999999999999</v>
      </c>
    </row>
    <row r="6493" spans="1:14" x14ac:dyDescent="0.25">
      <c r="A6493" s="100">
        <v>5445</v>
      </c>
      <c r="B6493" s="107">
        <v>39048</v>
      </c>
      <c r="C6493" s="121">
        <v>437.92</v>
      </c>
      <c r="D6493" s="122">
        <v>720</v>
      </c>
      <c r="E6493" s="122">
        <v>99.72</v>
      </c>
      <c r="F6493" s="77">
        <v>8.0299999999999994</v>
      </c>
      <c r="G6493" s="77">
        <v>0</v>
      </c>
      <c r="H6493" s="77">
        <v>2.94</v>
      </c>
      <c r="J6493" s="77">
        <f t="shared" si="266"/>
        <v>10.969999999999999</v>
      </c>
      <c r="K6493" s="103">
        <v>10.220000000000001</v>
      </c>
      <c r="L6493" s="104">
        <v>4.2699999999999996</v>
      </c>
      <c r="M6493" s="105">
        <v>0</v>
      </c>
      <c r="N6493" s="76">
        <f t="shared" si="265"/>
        <v>11.719999999999999</v>
      </c>
    </row>
    <row r="6494" spans="1:14" x14ac:dyDescent="0.25">
      <c r="A6494" s="100">
        <v>5446</v>
      </c>
      <c r="B6494" s="107">
        <v>39049</v>
      </c>
      <c r="C6494" s="121">
        <v>437.95</v>
      </c>
      <c r="D6494" s="122">
        <v>720.75</v>
      </c>
      <c r="E6494" s="122">
        <v>99.83</v>
      </c>
      <c r="F6494" s="77">
        <v>7.06</v>
      </c>
      <c r="G6494" s="77">
        <v>0</v>
      </c>
      <c r="H6494" s="77">
        <v>5.9</v>
      </c>
      <c r="J6494" s="77">
        <f t="shared" si="266"/>
        <v>12.96</v>
      </c>
      <c r="K6494" s="103">
        <v>6.92</v>
      </c>
      <c r="L6494" s="104">
        <v>4.9000000000000004</v>
      </c>
      <c r="M6494" s="105">
        <v>0</v>
      </c>
      <c r="N6494" s="76">
        <f t="shared" si="265"/>
        <v>11.71</v>
      </c>
    </row>
    <row r="6495" spans="1:14" x14ac:dyDescent="0.25">
      <c r="A6495" s="100">
        <v>5447</v>
      </c>
      <c r="B6495" s="107">
        <v>39050</v>
      </c>
      <c r="C6495" s="121">
        <v>437.9</v>
      </c>
      <c r="D6495" s="122">
        <v>719.5</v>
      </c>
      <c r="E6495" s="122">
        <v>99.65</v>
      </c>
      <c r="F6495" s="77">
        <v>8.66</v>
      </c>
      <c r="G6495" s="77">
        <v>0</v>
      </c>
      <c r="H6495" s="77">
        <v>0</v>
      </c>
      <c r="J6495" s="77">
        <f t="shared" si="266"/>
        <v>8.66</v>
      </c>
      <c r="K6495" s="103">
        <v>6.98</v>
      </c>
      <c r="L6495" s="104">
        <v>4.63</v>
      </c>
      <c r="M6495" s="105">
        <v>4.9000000000000004</v>
      </c>
      <c r="N6495" s="76">
        <f t="shared" si="265"/>
        <v>6.9800000000000502</v>
      </c>
    </row>
    <row r="6496" spans="1:14" x14ac:dyDescent="0.25">
      <c r="A6496" s="100">
        <v>5448</v>
      </c>
      <c r="B6496" s="107">
        <v>39051</v>
      </c>
      <c r="C6496" s="121">
        <v>437.83</v>
      </c>
      <c r="D6496" s="122">
        <v>717.82</v>
      </c>
      <c r="E6496" s="122">
        <v>99.42</v>
      </c>
      <c r="F6496" s="77">
        <v>8.66</v>
      </c>
      <c r="G6496" s="77">
        <v>0</v>
      </c>
      <c r="H6496" s="77">
        <v>0</v>
      </c>
      <c r="J6496" s="77">
        <f t="shared" si="266"/>
        <v>8.66</v>
      </c>
      <c r="K6496" s="103">
        <v>8.66</v>
      </c>
      <c r="L6496" s="104">
        <v>4.25</v>
      </c>
      <c r="M6496" s="105">
        <v>0</v>
      </c>
      <c r="N6496" s="76">
        <f t="shared" si="265"/>
        <v>8.66</v>
      </c>
    </row>
    <row r="6497" spans="1:14" x14ac:dyDescent="0.25">
      <c r="A6497" s="100">
        <v>5449</v>
      </c>
      <c r="B6497" s="107">
        <v>39052</v>
      </c>
      <c r="C6497" s="121">
        <v>437.83</v>
      </c>
      <c r="D6497" s="122">
        <v>717.82</v>
      </c>
      <c r="E6497" s="122">
        <v>99.42</v>
      </c>
      <c r="F6497" s="77">
        <v>8.57</v>
      </c>
      <c r="G6497" s="77">
        <v>0</v>
      </c>
      <c r="H6497" s="77">
        <v>0</v>
      </c>
      <c r="J6497" s="77">
        <f t="shared" si="266"/>
        <v>8.57</v>
      </c>
      <c r="K6497" s="103">
        <v>7.35</v>
      </c>
      <c r="L6497" s="104">
        <v>4.58</v>
      </c>
      <c r="M6497" s="105">
        <v>0.5</v>
      </c>
      <c r="N6497" s="76">
        <f t="shared" si="265"/>
        <v>7.349999999999973</v>
      </c>
    </row>
    <row r="6498" spans="1:14" x14ac:dyDescent="0.25">
      <c r="A6498" s="100">
        <v>5450</v>
      </c>
      <c r="B6498" s="107">
        <v>39053</v>
      </c>
      <c r="C6498" s="121">
        <v>437.78</v>
      </c>
      <c r="D6498" s="122">
        <v>716.6</v>
      </c>
      <c r="E6498" s="122">
        <v>99.25</v>
      </c>
      <c r="F6498" s="77">
        <v>7.59</v>
      </c>
      <c r="G6498" s="77">
        <v>0</v>
      </c>
      <c r="H6498" s="77">
        <v>0</v>
      </c>
      <c r="J6498" s="77">
        <f t="shared" si="266"/>
        <v>7.59</v>
      </c>
      <c r="K6498" s="103">
        <v>7.09</v>
      </c>
      <c r="L6498" s="104">
        <v>4.0599999999999996</v>
      </c>
      <c r="M6498" s="105">
        <v>4.8</v>
      </c>
      <c r="N6498" s="76">
        <f t="shared" si="265"/>
        <v>7.09</v>
      </c>
    </row>
    <row r="6499" spans="1:14" x14ac:dyDescent="0.25">
      <c r="A6499" s="100">
        <v>5451</v>
      </c>
      <c r="B6499" s="107">
        <v>39054</v>
      </c>
      <c r="C6499" s="121">
        <v>437.76</v>
      </c>
      <c r="D6499" s="122">
        <v>716.1</v>
      </c>
      <c r="E6499" s="122">
        <v>99.18</v>
      </c>
      <c r="F6499" s="77">
        <v>7</v>
      </c>
      <c r="G6499" s="77">
        <v>0</v>
      </c>
      <c r="H6499" s="77">
        <v>0</v>
      </c>
      <c r="J6499" s="77">
        <f t="shared" si="266"/>
        <v>7</v>
      </c>
      <c r="K6499" s="103">
        <v>9.68</v>
      </c>
      <c r="L6499" s="104">
        <v>3.9</v>
      </c>
      <c r="M6499" s="105">
        <v>2.2999999999999998</v>
      </c>
      <c r="N6499" s="76">
        <f t="shared" si="265"/>
        <v>9.67999999999995</v>
      </c>
    </row>
    <row r="6500" spans="1:14" x14ac:dyDescent="0.25">
      <c r="A6500" s="100">
        <v>5452</v>
      </c>
      <c r="B6500" s="107">
        <v>39055</v>
      </c>
      <c r="C6500" s="121">
        <v>437.87</v>
      </c>
      <c r="D6500" s="122">
        <v>718.78</v>
      </c>
      <c r="E6500" s="122">
        <v>99.55</v>
      </c>
      <c r="F6500" s="77">
        <v>6.54</v>
      </c>
      <c r="G6500" s="77">
        <v>0</v>
      </c>
      <c r="H6500" s="77">
        <v>0</v>
      </c>
      <c r="J6500" s="77">
        <f t="shared" si="266"/>
        <v>6.54</v>
      </c>
      <c r="K6500" s="103">
        <v>10.51</v>
      </c>
      <c r="L6500" s="104">
        <v>3.64</v>
      </c>
      <c r="M6500" s="105">
        <v>37.200000000000003</v>
      </c>
      <c r="N6500" s="76">
        <f t="shared" si="265"/>
        <v>10.510000000000026</v>
      </c>
    </row>
    <row r="6501" spans="1:14" x14ac:dyDescent="0.25">
      <c r="A6501" s="100">
        <v>5453</v>
      </c>
      <c r="B6501" s="107">
        <v>39056</v>
      </c>
      <c r="C6501" s="121">
        <v>438.03</v>
      </c>
      <c r="D6501" s="122">
        <v>722.75</v>
      </c>
      <c r="E6501" s="122">
        <v>100.10387811634349</v>
      </c>
      <c r="F6501" s="77">
        <v>9.3800000000000008</v>
      </c>
      <c r="G6501" s="77">
        <v>0</v>
      </c>
      <c r="H6501" s="77">
        <v>6.609</v>
      </c>
      <c r="J6501" s="77">
        <f t="shared" si="266"/>
        <v>15.989000000000001</v>
      </c>
      <c r="K6501" s="103">
        <v>15.24</v>
      </c>
      <c r="L6501" s="104">
        <v>5.01</v>
      </c>
      <c r="M6501" s="105">
        <v>1.6</v>
      </c>
      <c r="N6501" s="76">
        <f t="shared" si="265"/>
        <v>15.239000000000001</v>
      </c>
    </row>
    <row r="6502" spans="1:14" x14ac:dyDescent="0.25">
      <c r="A6502" s="100">
        <v>5454</v>
      </c>
      <c r="B6502" s="107">
        <v>39057</v>
      </c>
      <c r="C6502" s="121">
        <v>438</v>
      </c>
      <c r="D6502" s="122">
        <v>722</v>
      </c>
      <c r="E6502" s="122">
        <v>100</v>
      </c>
      <c r="F6502" s="77">
        <v>10.19</v>
      </c>
      <c r="G6502" s="77">
        <v>0</v>
      </c>
      <c r="H6502" s="77">
        <v>0</v>
      </c>
      <c r="J6502" s="77">
        <f t="shared" si="266"/>
        <v>10.19</v>
      </c>
      <c r="K6502" s="103">
        <v>9.69</v>
      </c>
      <c r="L6502" s="104">
        <v>5.23</v>
      </c>
      <c r="M6502" s="105">
        <v>2.2000000000000002</v>
      </c>
      <c r="N6502" s="76">
        <f t="shared" si="265"/>
        <v>9.69</v>
      </c>
    </row>
    <row r="6503" spans="1:14" x14ac:dyDescent="0.25">
      <c r="A6503" s="100">
        <v>5455</v>
      </c>
      <c r="B6503" s="107">
        <v>39058</v>
      </c>
      <c r="C6503" s="121">
        <v>437.98</v>
      </c>
      <c r="D6503" s="122">
        <v>721.5</v>
      </c>
      <c r="E6503" s="122">
        <v>99.930747922437675</v>
      </c>
      <c r="F6503" s="77">
        <v>8.93</v>
      </c>
      <c r="G6503" s="77">
        <v>0</v>
      </c>
      <c r="H6503" s="77">
        <v>0</v>
      </c>
      <c r="J6503" s="77">
        <f t="shared" si="266"/>
        <v>8.93</v>
      </c>
      <c r="K6503" s="103">
        <v>9.18</v>
      </c>
      <c r="L6503" s="104">
        <v>4.9800000000000004</v>
      </c>
      <c r="M6503" s="105">
        <v>0</v>
      </c>
      <c r="N6503" s="76">
        <f t="shared" si="265"/>
        <v>9.18</v>
      </c>
    </row>
    <row r="6504" spans="1:14" x14ac:dyDescent="0.25">
      <c r="A6504" s="100">
        <v>5456</v>
      </c>
      <c r="B6504" s="107">
        <v>39059</v>
      </c>
      <c r="C6504" s="121">
        <v>437.99</v>
      </c>
      <c r="D6504" s="122">
        <v>721.75</v>
      </c>
      <c r="E6504" s="122">
        <v>99.96537396121883</v>
      </c>
      <c r="F6504" s="77">
        <v>8.1999999999999993</v>
      </c>
      <c r="G6504" s="77">
        <v>0</v>
      </c>
      <c r="H6504" s="77">
        <v>0</v>
      </c>
      <c r="J6504" s="77">
        <f t="shared" si="266"/>
        <v>8.1999999999999993</v>
      </c>
      <c r="K6504" s="103">
        <v>6.45</v>
      </c>
      <c r="L6504" s="104">
        <v>4.58</v>
      </c>
      <c r="M6504" s="105">
        <v>0</v>
      </c>
      <c r="N6504" s="76">
        <f t="shared" si="265"/>
        <v>6.4499999999999993</v>
      </c>
    </row>
    <row r="6505" spans="1:14" x14ac:dyDescent="0.25">
      <c r="A6505" s="100">
        <v>5457</v>
      </c>
      <c r="B6505" s="107">
        <v>39060</v>
      </c>
      <c r="C6505" s="121">
        <v>437.92</v>
      </c>
      <c r="D6505" s="122">
        <v>720</v>
      </c>
      <c r="E6505" s="122">
        <v>99.7229916897507</v>
      </c>
      <c r="F6505" s="77">
        <v>7.91</v>
      </c>
      <c r="G6505" s="77">
        <v>0</v>
      </c>
      <c r="H6505" s="77">
        <v>0</v>
      </c>
      <c r="J6505" s="77">
        <f t="shared" si="266"/>
        <v>7.91</v>
      </c>
      <c r="K6505" s="103">
        <v>4.01</v>
      </c>
      <c r="L6505" s="104">
        <v>4.42</v>
      </c>
      <c r="M6505" s="105">
        <v>0</v>
      </c>
      <c r="N6505" s="76">
        <f t="shared" si="265"/>
        <v>4.0100000000000229</v>
      </c>
    </row>
    <row r="6506" spans="1:14" x14ac:dyDescent="0.25">
      <c r="A6506" s="100">
        <v>5458</v>
      </c>
      <c r="B6506" s="107">
        <v>39061</v>
      </c>
      <c r="C6506" s="121">
        <v>437.76</v>
      </c>
      <c r="D6506" s="122">
        <v>716.1</v>
      </c>
      <c r="E6506" s="122">
        <v>99.18282548476455</v>
      </c>
      <c r="F6506" s="77">
        <v>6.3</v>
      </c>
      <c r="G6506" s="77">
        <v>0</v>
      </c>
      <c r="H6506" s="77">
        <v>0</v>
      </c>
      <c r="J6506" s="77">
        <f t="shared" si="266"/>
        <v>6.3</v>
      </c>
      <c r="K6506" s="103">
        <v>6.05</v>
      </c>
      <c r="L6506" s="104">
        <v>3.52</v>
      </c>
      <c r="M6506" s="105">
        <v>5.8</v>
      </c>
      <c r="N6506" s="76">
        <f t="shared" si="265"/>
        <v>6.05</v>
      </c>
    </row>
    <row r="6507" spans="1:14" x14ac:dyDescent="0.25">
      <c r="A6507" s="100">
        <v>5459</v>
      </c>
      <c r="B6507" s="107">
        <v>39062</v>
      </c>
      <c r="C6507" s="121">
        <v>437.75</v>
      </c>
      <c r="D6507" s="122">
        <v>715.85</v>
      </c>
      <c r="E6507" s="122">
        <v>99.14819944598338</v>
      </c>
      <c r="F6507" s="77">
        <v>7.38</v>
      </c>
      <c r="G6507" s="77">
        <v>0</v>
      </c>
      <c r="H6507" s="77">
        <v>0</v>
      </c>
      <c r="J6507" s="77">
        <f t="shared" si="266"/>
        <v>7.38</v>
      </c>
      <c r="K6507" s="103">
        <v>4.21</v>
      </c>
      <c r="L6507" s="104">
        <v>3.96</v>
      </c>
      <c r="M6507" s="105">
        <v>5.2</v>
      </c>
      <c r="N6507" s="76">
        <f t="shared" si="265"/>
        <v>4.2099999999999271</v>
      </c>
    </row>
    <row r="6508" spans="1:14" x14ac:dyDescent="0.25">
      <c r="A6508" s="100">
        <v>5460</v>
      </c>
      <c r="B6508" s="107">
        <v>39063</v>
      </c>
      <c r="C6508" s="121">
        <v>437.62</v>
      </c>
      <c r="D6508" s="122">
        <v>712.68</v>
      </c>
      <c r="E6508" s="122">
        <v>98.70914127423822</v>
      </c>
      <c r="F6508" s="77">
        <v>8.65</v>
      </c>
      <c r="G6508" s="77">
        <v>0</v>
      </c>
      <c r="H6508" s="77">
        <v>0</v>
      </c>
      <c r="J6508" s="77">
        <f t="shared" si="266"/>
        <v>8.65</v>
      </c>
      <c r="K6508" s="103">
        <v>4.95</v>
      </c>
      <c r="L6508" s="104">
        <v>4.59</v>
      </c>
      <c r="M6508" s="105">
        <v>7</v>
      </c>
      <c r="N6508" s="76">
        <f t="shared" si="265"/>
        <v>4.9500000000000686</v>
      </c>
    </row>
    <row r="6509" spans="1:14" x14ac:dyDescent="0.25">
      <c r="A6509" s="100">
        <v>5461</v>
      </c>
      <c r="B6509" s="107">
        <v>39064</v>
      </c>
      <c r="C6509" s="121">
        <v>437.47</v>
      </c>
      <c r="D6509" s="122">
        <v>708.98</v>
      </c>
      <c r="E6509" s="122">
        <v>98.196675900277015</v>
      </c>
      <c r="F6509" s="77">
        <v>8.56</v>
      </c>
      <c r="G6509" s="77">
        <v>0</v>
      </c>
      <c r="H6509" s="77">
        <v>0</v>
      </c>
      <c r="J6509" s="77">
        <f t="shared" si="266"/>
        <v>8.56</v>
      </c>
      <c r="K6509" s="103">
        <v>3.76</v>
      </c>
      <c r="L6509" s="104">
        <v>4.49</v>
      </c>
      <c r="M6509" s="105">
        <v>0.5</v>
      </c>
      <c r="N6509" s="76">
        <f t="shared" si="265"/>
        <v>3.7599999999999323</v>
      </c>
    </row>
    <row r="6510" spans="1:14" x14ac:dyDescent="0.25">
      <c r="A6510" s="100">
        <v>5462</v>
      </c>
      <c r="B6510" s="107">
        <v>39065</v>
      </c>
      <c r="C6510" s="121">
        <v>437.27</v>
      </c>
      <c r="D6510" s="122">
        <v>704.18</v>
      </c>
      <c r="E6510" s="122">
        <v>97.531855955678665</v>
      </c>
      <c r="F6510" s="77">
        <v>9.66</v>
      </c>
      <c r="G6510" s="77">
        <v>0</v>
      </c>
      <c r="H6510" s="77">
        <v>0</v>
      </c>
      <c r="J6510" s="77">
        <f t="shared" si="266"/>
        <v>9.66</v>
      </c>
      <c r="K6510" s="103">
        <v>4.04</v>
      </c>
      <c r="L6510" s="104">
        <v>5.07</v>
      </c>
      <c r="M6510" s="105">
        <v>2.7</v>
      </c>
      <c r="N6510" s="76">
        <f t="shared" si="265"/>
        <v>4.0399999999999956</v>
      </c>
    </row>
    <row r="6511" spans="1:14" x14ac:dyDescent="0.25">
      <c r="A6511" s="100">
        <v>5463</v>
      </c>
      <c r="B6511" s="107">
        <v>39066</v>
      </c>
      <c r="C6511" s="121">
        <v>437.04</v>
      </c>
      <c r="D6511" s="122">
        <v>698.56</v>
      </c>
      <c r="E6511" s="122">
        <v>96.75346260387812</v>
      </c>
      <c r="F6511" s="77">
        <v>9.7899999999999991</v>
      </c>
      <c r="G6511" s="77">
        <v>0</v>
      </c>
      <c r="H6511" s="77">
        <v>0</v>
      </c>
      <c r="J6511" s="77">
        <f t="shared" si="266"/>
        <v>9.7899999999999991</v>
      </c>
      <c r="K6511" s="103">
        <v>6.19</v>
      </c>
      <c r="L6511" s="104">
        <v>5.07</v>
      </c>
      <c r="M6511" s="105">
        <v>2.2000000000000002</v>
      </c>
      <c r="N6511" s="76">
        <f t="shared" si="265"/>
        <v>6.1900000000000901</v>
      </c>
    </row>
    <row r="6512" spans="1:14" x14ac:dyDescent="0.25">
      <c r="A6512" s="100">
        <v>5464</v>
      </c>
      <c r="B6512" s="107">
        <v>39067</v>
      </c>
      <c r="C6512" s="121">
        <v>436.89</v>
      </c>
      <c r="D6512" s="122">
        <v>694.96</v>
      </c>
      <c r="E6512" s="122">
        <v>96.254847645429365</v>
      </c>
      <c r="F6512" s="77">
        <v>9.65</v>
      </c>
      <c r="G6512" s="77">
        <v>0</v>
      </c>
      <c r="H6512" s="77">
        <v>0</v>
      </c>
      <c r="J6512" s="77">
        <f t="shared" si="266"/>
        <v>9.65</v>
      </c>
      <c r="K6512" s="103">
        <v>6.77</v>
      </c>
      <c r="L6512" s="104">
        <v>5</v>
      </c>
      <c r="M6512" s="105">
        <v>5.5</v>
      </c>
      <c r="N6512" s="76">
        <f t="shared" si="265"/>
        <v>6.7700000000000049</v>
      </c>
    </row>
    <row r="6513" spans="1:14" x14ac:dyDescent="0.25">
      <c r="A6513" s="100">
        <v>5465</v>
      </c>
      <c r="B6513" s="107">
        <v>39068</v>
      </c>
      <c r="C6513" s="121">
        <v>436.77</v>
      </c>
      <c r="D6513" s="122">
        <v>692.08</v>
      </c>
      <c r="E6513" s="122">
        <v>95.855955678670355</v>
      </c>
      <c r="F6513" s="77">
        <v>9.43</v>
      </c>
      <c r="G6513" s="77">
        <v>0</v>
      </c>
      <c r="H6513" s="77">
        <v>0</v>
      </c>
      <c r="J6513" s="77">
        <f t="shared" si="266"/>
        <v>9.43</v>
      </c>
      <c r="K6513" s="103">
        <v>8.7100000000000009</v>
      </c>
      <c r="L6513" s="104">
        <v>4.95</v>
      </c>
      <c r="M6513" s="105">
        <v>4.7</v>
      </c>
      <c r="N6513" s="76">
        <f t="shared" si="265"/>
        <v>8.7099999999999724</v>
      </c>
    </row>
    <row r="6514" spans="1:14" x14ac:dyDescent="0.25">
      <c r="A6514" s="100">
        <v>5466</v>
      </c>
      <c r="B6514" s="107">
        <v>39069</v>
      </c>
      <c r="C6514" s="121">
        <v>436.74</v>
      </c>
      <c r="D6514" s="122">
        <v>691.36</v>
      </c>
      <c r="E6514" s="122">
        <v>95.75623268698061</v>
      </c>
      <c r="F6514" s="77">
        <v>8.56</v>
      </c>
      <c r="G6514" s="77">
        <v>0</v>
      </c>
      <c r="H6514" s="77">
        <v>0</v>
      </c>
      <c r="J6514" s="77">
        <f t="shared" si="266"/>
        <v>8.56</v>
      </c>
      <c r="K6514" s="103">
        <v>5.99</v>
      </c>
      <c r="L6514" s="104">
        <v>4.5</v>
      </c>
      <c r="M6514" s="105">
        <v>61.2</v>
      </c>
      <c r="N6514" s="76">
        <f t="shared" si="265"/>
        <v>5.9899999999999505</v>
      </c>
    </row>
    <row r="6515" spans="1:14" x14ac:dyDescent="0.25">
      <c r="A6515" s="100">
        <v>5467</v>
      </c>
      <c r="B6515" s="107">
        <v>39070</v>
      </c>
      <c r="C6515" s="121">
        <v>436.63</v>
      </c>
      <c r="D6515" s="122">
        <v>688.79</v>
      </c>
      <c r="E6515" s="122">
        <v>95.400277008310255</v>
      </c>
      <c r="F6515" s="77">
        <v>8.49</v>
      </c>
      <c r="G6515" s="77">
        <v>0</v>
      </c>
      <c r="H6515" s="77">
        <v>0</v>
      </c>
      <c r="J6515" s="77">
        <f t="shared" si="266"/>
        <v>8.49</v>
      </c>
      <c r="K6515" s="103">
        <v>33.57</v>
      </c>
      <c r="L6515" s="104">
        <v>4.5599999999999996</v>
      </c>
      <c r="M6515" s="105">
        <v>110.7</v>
      </c>
      <c r="N6515" s="76">
        <f t="shared" si="265"/>
        <v>33.580000000000034</v>
      </c>
    </row>
    <row r="6516" spans="1:14" x14ac:dyDescent="0.25">
      <c r="A6516" s="100">
        <v>5468</v>
      </c>
      <c r="B6516" s="107">
        <v>39071</v>
      </c>
      <c r="C6516" s="121">
        <v>437.67</v>
      </c>
      <c r="D6516" s="122">
        <v>713.88</v>
      </c>
      <c r="E6516" s="122">
        <v>98.875346260387815</v>
      </c>
      <c r="F6516" s="77">
        <v>9.06</v>
      </c>
      <c r="G6516" s="77">
        <v>0</v>
      </c>
      <c r="H6516" s="77">
        <v>22.28</v>
      </c>
      <c r="J6516" s="77">
        <f t="shared" si="266"/>
        <v>31.340000000000003</v>
      </c>
      <c r="K6516" s="103">
        <v>40.46</v>
      </c>
      <c r="L6516" s="104">
        <v>4.84</v>
      </c>
      <c r="M6516" s="105">
        <v>9.9</v>
      </c>
      <c r="N6516" s="76">
        <f t="shared" si="265"/>
        <v>40.460000000000008</v>
      </c>
    </row>
    <row r="6517" spans="1:14" x14ac:dyDescent="0.25">
      <c r="A6517" s="100">
        <v>5469</v>
      </c>
      <c r="B6517" s="107">
        <v>39072</v>
      </c>
      <c r="C6517" s="121">
        <v>438.04</v>
      </c>
      <c r="D6517" s="122">
        <v>723</v>
      </c>
      <c r="E6517" s="122">
        <v>100.13850415512465</v>
      </c>
      <c r="F6517" s="77">
        <v>9.8000000000000007</v>
      </c>
      <c r="G6517" s="77">
        <v>0</v>
      </c>
      <c r="H6517" s="77">
        <v>15.93</v>
      </c>
      <c r="J6517" s="77">
        <f t="shared" si="266"/>
        <v>25.73</v>
      </c>
      <c r="K6517" s="103">
        <v>17.829999999999998</v>
      </c>
      <c r="L6517" s="104">
        <v>5.24</v>
      </c>
      <c r="M6517" s="105">
        <v>0.4</v>
      </c>
      <c r="N6517" s="76">
        <f t="shared" si="265"/>
        <v>17.830000000000023</v>
      </c>
    </row>
    <row r="6518" spans="1:14" x14ac:dyDescent="0.25">
      <c r="A6518" s="100">
        <v>5470</v>
      </c>
      <c r="B6518" s="107">
        <v>39073</v>
      </c>
      <c r="C6518" s="121">
        <v>437.72</v>
      </c>
      <c r="D6518" s="122">
        <v>715.1</v>
      </c>
      <c r="E6518" s="122">
        <v>99.044321329639885</v>
      </c>
      <c r="F6518" s="77">
        <v>9.6300000000000008</v>
      </c>
      <c r="G6518" s="77">
        <v>0</v>
      </c>
      <c r="H6518" s="77">
        <v>0</v>
      </c>
      <c r="J6518" s="77">
        <f t="shared" si="266"/>
        <v>9.6300000000000008</v>
      </c>
      <c r="K6518" s="103">
        <v>8.65</v>
      </c>
      <c r="L6518" s="104">
        <v>5.17</v>
      </c>
      <c r="M6518" s="105">
        <v>5.2</v>
      </c>
      <c r="N6518" s="76">
        <f t="shared" si="265"/>
        <v>8.6499999999999826</v>
      </c>
    </row>
    <row r="6519" spans="1:14" x14ac:dyDescent="0.25">
      <c r="A6519" s="100">
        <v>5471</v>
      </c>
      <c r="B6519" s="107">
        <v>39074</v>
      </c>
      <c r="C6519" s="121">
        <v>437.68</v>
      </c>
      <c r="D6519" s="122">
        <v>714.12</v>
      </c>
      <c r="E6519" s="122">
        <v>98.908587257617725</v>
      </c>
      <c r="F6519" s="77">
        <v>9.58</v>
      </c>
      <c r="G6519" s="77">
        <v>0</v>
      </c>
      <c r="H6519" s="77">
        <v>0</v>
      </c>
      <c r="J6519" s="77">
        <f t="shared" si="266"/>
        <v>9.58</v>
      </c>
      <c r="K6519" s="103">
        <v>6.66</v>
      </c>
      <c r="L6519" s="104">
        <v>5.14</v>
      </c>
      <c r="M6519" s="105">
        <v>18.899999999999999</v>
      </c>
      <c r="N6519" s="76">
        <f t="shared" si="265"/>
        <v>6.660000000000041</v>
      </c>
    </row>
    <row r="6520" spans="1:14" x14ac:dyDescent="0.25">
      <c r="A6520" s="100">
        <v>5472</v>
      </c>
      <c r="B6520" s="107">
        <v>39075</v>
      </c>
      <c r="C6520" s="121">
        <v>437.56</v>
      </c>
      <c r="D6520" s="122">
        <v>711.2</v>
      </c>
      <c r="E6520" s="122">
        <v>98.504155124653735</v>
      </c>
      <c r="F6520" s="77">
        <v>9.35</v>
      </c>
      <c r="G6520" s="77">
        <v>0</v>
      </c>
      <c r="H6520" s="77">
        <v>0</v>
      </c>
      <c r="J6520" s="77">
        <f t="shared" si="266"/>
        <v>9.35</v>
      </c>
      <c r="K6520" s="103">
        <v>5.69</v>
      </c>
      <c r="L6520" s="104">
        <v>5.0199999999999996</v>
      </c>
      <c r="M6520" s="105">
        <v>1.2</v>
      </c>
      <c r="N6520" s="76">
        <f t="shared" si="265"/>
        <v>5.6899999999999178</v>
      </c>
    </row>
    <row r="6521" spans="1:14" x14ac:dyDescent="0.25">
      <c r="A6521" s="100">
        <v>5473</v>
      </c>
      <c r="B6521" s="107">
        <v>39076</v>
      </c>
      <c r="C6521" s="121">
        <v>437.41</v>
      </c>
      <c r="D6521" s="122">
        <v>707.54</v>
      </c>
      <c r="E6521" s="122">
        <v>97.99722991689751</v>
      </c>
      <c r="F6521" s="77">
        <v>9.1199999999999992</v>
      </c>
      <c r="G6521" s="77">
        <v>0</v>
      </c>
      <c r="H6521" s="77">
        <v>0</v>
      </c>
      <c r="J6521" s="77">
        <f t="shared" si="266"/>
        <v>9.1199999999999992</v>
      </c>
      <c r="K6521" s="103">
        <v>4.8</v>
      </c>
      <c r="L6521" s="104">
        <v>5.0599999999999996</v>
      </c>
      <c r="M6521" s="105">
        <v>0</v>
      </c>
      <c r="N6521" s="76">
        <f t="shared" si="265"/>
        <v>4.8000000000000629</v>
      </c>
    </row>
    <row r="6522" spans="1:14" x14ac:dyDescent="0.25">
      <c r="A6522" s="100">
        <v>5474</v>
      </c>
      <c r="B6522" s="107">
        <v>39077</v>
      </c>
      <c r="C6522" s="121">
        <v>437.23</v>
      </c>
      <c r="D6522" s="122">
        <v>703.22</v>
      </c>
      <c r="E6522" s="122">
        <v>97.39889196675901</v>
      </c>
      <c r="F6522" s="77">
        <v>9.27</v>
      </c>
      <c r="G6522" s="77">
        <v>0</v>
      </c>
      <c r="H6522" s="77">
        <v>0</v>
      </c>
      <c r="J6522" s="77">
        <f t="shared" si="266"/>
        <v>9.27</v>
      </c>
      <c r="K6522" s="103">
        <v>3.65</v>
      </c>
      <c r="L6522" s="104">
        <v>5.14</v>
      </c>
      <c r="M6522" s="105">
        <v>0</v>
      </c>
      <c r="N6522" s="76">
        <f t="shared" si="265"/>
        <v>3.649999999999995</v>
      </c>
    </row>
    <row r="6523" spans="1:14" x14ac:dyDescent="0.25">
      <c r="A6523" s="100">
        <v>5475</v>
      </c>
      <c r="B6523" s="107">
        <v>39078</v>
      </c>
      <c r="C6523" s="121">
        <v>437</v>
      </c>
      <c r="D6523" s="122">
        <v>697.6</v>
      </c>
      <c r="E6523" s="122">
        <v>96.62049861495845</v>
      </c>
      <c r="F6523" s="77">
        <v>8.2799999999999994</v>
      </c>
      <c r="G6523" s="77">
        <v>0</v>
      </c>
      <c r="H6523" s="77">
        <v>0</v>
      </c>
      <c r="J6523" s="77">
        <f t="shared" si="266"/>
        <v>8.2799999999999994</v>
      </c>
      <c r="K6523" s="103">
        <v>6.36</v>
      </c>
      <c r="L6523" s="104">
        <v>4.33</v>
      </c>
      <c r="M6523" s="105">
        <v>0</v>
      </c>
      <c r="N6523" s="76">
        <f t="shared" si="265"/>
        <v>6.3599999999999266</v>
      </c>
    </row>
    <row r="6524" spans="1:14" x14ac:dyDescent="0.25">
      <c r="A6524" s="100">
        <v>5476</v>
      </c>
      <c r="B6524" s="107">
        <v>39079</v>
      </c>
      <c r="C6524" s="121">
        <v>436.92</v>
      </c>
      <c r="D6524" s="122">
        <v>695.68</v>
      </c>
      <c r="E6524" s="122">
        <v>96.35457063711911</v>
      </c>
      <c r="F6524" s="77">
        <v>8.25</v>
      </c>
      <c r="G6524" s="77">
        <v>0</v>
      </c>
      <c r="H6524" s="77">
        <v>0</v>
      </c>
      <c r="J6524" s="77">
        <f t="shared" si="266"/>
        <v>8.25</v>
      </c>
      <c r="K6524" s="103">
        <v>3.93</v>
      </c>
      <c r="L6524" s="104">
        <v>4.33</v>
      </c>
      <c r="M6524" s="105">
        <v>0</v>
      </c>
      <c r="N6524" s="76">
        <f t="shared" si="265"/>
        <v>3.9300000000000637</v>
      </c>
    </row>
    <row r="6525" spans="1:14" x14ac:dyDescent="0.25">
      <c r="A6525" s="100">
        <v>5477</v>
      </c>
      <c r="B6525" s="107">
        <v>39080</v>
      </c>
      <c r="C6525" s="121">
        <v>436.74</v>
      </c>
      <c r="D6525" s="122">
        <v>691.36</v>
      </c>
      <c r="E6525" s="122">
        <v>95.75623268698061</v>
      </c>
      <c r="F6525" s="77">
        <v>7.71</v>
      </c>
      <c r="G6525" s="77">
        <v>0</v>
      </c>
      <c r="H6525" s="77">
        <v>0</v>
      </c>
      <c r="J6525" s="77">
        <f t="shared" si="266"/>
        <v>7.71</v>
      </c>
      <c r="K6525" s="103">
        <v>3.35</v>
      </c>
      <c r="L6525" s="104">
        <v>4.05</v>
      </c>
      <c r="M6525" s="105">
        <v>0</v>
      </c>
      <c r="N6525" s="76">
        <f t="shared" si="265"/>
        <v>3.3499999999999863</v>
      </c>
    </row>
    <row r="6526" spans="1:14" x14ac:dyDescent="0.25">
      <c r="A6526" s="100">
        <v>5478</v>
      </c>
      <c r="B6526" s="107">
        <v>39081</v>
      </c>
      <c r="C6526" s="121">
        <v>436.57</v>
      </c>
      <c r="D6526" s="122">
        <v>687</v>
      </c>
      <c r="E6526" s="122">
        <v>95.152354570637115</v>
      </c>
      <c r="F6526" s="77">
        <v>8.68</v>
      </c>
      <c r="G6526" s="77">
        <v>0</v>
      </c>
      <c r="H6526" s="77">
        <v>0</v>
      </c>
      <c r="J6526" s="77">
        <f t="shared" si="266"/>
        <v>8.68</v>
      </c>
      <c r="K6526" s="103">
        <v>3.06</v>
      </c>
      <c r="L6526" s="104">
        <v>4.5599999999999996</v>
      </c>
      <c r="M6526" s="105">
        <v>0</v>
      </c>
      <c r="N6526" s="76">
        <f t="shared" si="265"/>
        <v>3.0599999999999952</v>
      </c>
    </row>
    <row r="6527" spans="1:14" x14ac:dyDescent="0.25">
      <c r="A6527" s="100">
        <v>5479</v>
      </c>
      <c r="B6527" s="107">
        <v>39082</v>
      </c>
      <c r="C6527" s="121">
        <v>436.32</v>
      </c>
      <c r="D6527" s="122">
        <v>681.38</v>
      </c>
      <c r="E6527" s="122">
        <v>94.37396121883657</v>
      </c>
      <c r="F6527" s="77">
        <v>9.4499999999999993</v>
      </c>
      <c r="G6527" s="77">
        <v>0</v>
      </c>
      <c r="H6527" s="77">
        <v>0</v>
      </c>
      <c r="J6527" s="77">
        <f t="shared" si="266"/>
        <v>9.4499999999999993</v>
      </c>
      <c r="K6527" s="103">
        <v>1.97</v>
      </c>
      <c r="L6527" s="104">
        <v>4.9800000000000004</v>
      </c>
      <c r="M6527" s="105">
        <v>0</v>
      </c>
      <c r="N6527" s="76">
        <f t="shared" si="265"/>
        <v>-671.93</v>
      </c>
    </row>
    <row r="6528" spans="1:14" x14ac:dyDescent="0.25">
      <c r="B6528" s="99" t="s">
        <v>73</v>
      </c>
      <c r="C6528" s="124"/>
      <c r="D6528" s="125"/>
      <c r="E6528" s="125"/>
      <c r="F6528" s="117">
        <f>SUM(F6163:F6527)</f>
        <v>1574.9499999999998</v>
      </c>
      <c r="G6528" s="117">
        <f t="shared" ref="G6528:M6528" si="267">SUM(G6163:G6527)</f>
        <v>1.2689999999999999</v>
      </c>
      <c r="H6528" s="117">
        <f t="shared" si="267"/>
        <v>289.12100000000004</v>
      </c>
      <c r="I6528" s="117"/>
      <c r="J6528" s="117">
        <f t="shared" si="267"/>
        <v>1865.3400000000001</v>
      </c>
      <c r="K6528" s="118">
        <f t="shared" si="267"/>
        <v>1881.4909999999998</v>
      </c>
      <c r="L6528" s="119">
        <f t="shared" si="267"/>
        <v>823.99099999999999</v>
      </c>
      <c r="M6528" s="120">
        <f t="shared" si="267"/>
        <v>2178.9799999999991</v>
      </c>
      <c r="N6528" s="76">
        <f t="shared" si="265"/>
        <v>2539.2400000000002</v>
      </c>
    </row>
    <row r="6529" spans="1:14" x14ac:dyDescent="0.25">
      <c r="A6529" s="100">
        <v>5480</v>
      </c>
      <c r="B6529" s="99">
        <v>39083</v>
      </c>
      <c r="C6529" s="121">
        <v>436</v>
      </c>
      <c r="D6529" s="122">
        <v>673.9</v>
      </c>
      <c r="E6529" s="122">
        <f>(D6529/722)*100</f>
        <v>93.337950138504155</v>
      </c>
      <c r="F6529" s="77">
        <v>6.31</v>
      </c>
      <c r="G6529" s="77">
        <v>0</v>
      </c>
      <c r="H6529" s="77">
        <v>0</v>
      </c>
      <c r="J6529" s="77">
        <f t="shared" ref="J6529:J6592" si="268">SUM(F6529:H6529)</f>
        <v>6.31</v>
      </c>
      <c r="K6529" s="103">
        <v>1.61</v>
      </c>
      <c r="L6529" s="104">
        <v>3.26</v>
      </c>
      <c r="M6529" s="105">
        <v>0</v>
      </c>
      <c r="N6529" s="76">
        <f t="shared" si="265"/>
        <v>1.6100000000000678</v>
      </c>
    </row>
    <row r="6530" spans="1:14" x14ac:dyDescent="0.25">
      <c r="A6530" s="100">
        <v>5481</v>
      </c>
      <c r="B6530" s="107">
        <v>39084</v>
      </c>
      <c r="C6530" s="121">
        <v>435.8</v>
      </c>
      <c r="D6530" s="122">
        <v>669.2</v>
      </c>
      <c r="E6530" s="122">
        <f t="shared" ref="E6530:E6593" si="269">(D6530/722)*100</f>
        <v>92.686980609418285</v>
      </c>
      <c r="F6530" s="77">
        <v>6.26</v>
      </c>
      <c r="G6530" s="77">
        <v>0</v>
      </c>
      <c r="H6530" s="77">
        <v>0</v>
      </c>
      <c r="J6530" s="77">
        <f t="shared" si="268"/>
        <v>6.26</v>
      </c>
      <c r="K6530" s="103">
        <v>1.81</v>
      </c>
      <c r="L6530" s="104">
        <v>3.18</v>
      </c>
      <c r="M6530" s="105">
        <v>0</v>
      </c>
      <c r="N6530" s="76">
        <f t="shared" si="265"/>
        <v>1.7999999999999634</v>
      </c>
    </row>
    <row r="6531" spans="1:14" x14ac:dyDescent="0.25">
      <c r="A6531" s="100">
        <v>5482</v>
      </c>
      <c r="B6531" s="107">
        <v>39085</v>
      </c>
      <c r="C6531" s="121">
        <v>435.61</v>
      </c>
      <c r="D6531" s="122">
        <v>664.74</v>
      </c>
      <c r="E6531" s="122">
        <f t="shared" si="269"/>
        <v>92.069252077562325</v>
      </c>
      <c r="F6531" s="77">
        <v>4.37</v>
      </c>
      <c r="G6531" s="77">
        <v>0</v>
      </c>
      <c r="H6531" s="77">
        <v>0</v>
      </c>
      <c r="J6531" s="77">
        <f t="shared" si="268"/>
        <v>4.37</v>
      </c>
      <c r="K6531" s="103">
        <v>1.6</v>
      </c>
      <c r="L6531" s="104">
        <v>2.38</v>
      </c>
      <c r="M6531" s="105">
        <v>0</v>
      </c>
      <c r="N6531" s="76">
        <f t="shared" si="265"/>
        <v>1.6000000000000183</v>
      </c>
    </row>
    <row r="6532" spans="1:14" x14ac:dyDescent="0.25">
      <c r="A6532" s="100">
        <v>5483</v>
      </c>
      <c r="B6532" s="107">
        <v>39086</v>
      </c>
      <c r="C6532" s="121">
        <v>435.49</v>
      </c>
      <c r="D6532" s="122">
        <v>661.97</v>
      </c>
      <c r="E6532" s="122">
        <f t="shared" si="269"/>
        <v>91.68559556786704</v>
      </c>
      <c r="F6532" s="77">
        <v>6.06</v>
      </c>
      <c r="G6532" s="77">
        <v>0</v>
      </c>
      <c r="H6532" s="77">
        <v>0</v>
      </c>
      <c r="J6532" s="77">
        <f t="shared" si="268"/>
        <v>6.06</v>
      </c>
      <c r="K6532" s="103">
        <v>1.46</v>
      </c>
      <c r="L6532" s="104">
        <v>3.11</v>
      </c>
      <c r="M6532" s="105">
        <v>0</v>
      </c>
      <c r="N6532" s="76">
        <f t="shared" si="265"/>
        <v>1.4599999999999769</v>
      </c>
    </row>
    <row r="6533" spans="1:14" x14ac:dyDescent="0.25">
      <c r="A6533" s="100">
        <v>5484</v>
      </c>
      <c r="B6533" s="107">
        <v>39087</v>
      </c>
      <c r="C6533" s="121">
        <v>435.29</v>
      </c>
      <c r="D6533" s="122">
        <v>657.37</v>
      </c>
      <c r="E6533" s="122">
        <f t="shared" si="269"/>
        <v>91.04847645429362</v>
      </c>
      <c r="F6533" s="77">
        <v>6.19</v>
      </c>
      <c r="G6533" s="77">
        <v>0</v>
      </c>
      <c r="H6533" s="77">
        <v>0</v>
      </c>
      <c r="J6533" s="77">
        <f t="shared" si="268"/>
        <v>6.19</v>
      </c>
      <c r="K6533" s="103">
        <v>1.38</v>
      </c>
      <c r="L6533" s="104">
        <v>3.18</v>
      </c>
      <c r="M6533" s="105">
        <v>0</v>
      </c>
      <c r="N6533" s="76">
        <f t="shared" si="265"/>
        <v>1.3799999999999413</v>
      </c>
    </row>
    <row r="6534" spans="1:14" x14ac:dyDescent="0.25">
      <c r="A6534" s="100">
        <v>5485</v>
      </c>
      <c r="B6534" s="107">
        <v>39088</v>
      </c>
      <c r="C6534" s="121">
        <v>435.08</v>
      </c>
      <c r="D6534" s="122">
        <v>652.55999999999995</v>
      </c>
      <c r="E6534" s="122">
        <f t="shared" si="269"/>
        <v>90.38227146814404</v>
      </c>
      <c r="F6534" s="77">
        <v>4.1900000000000004</v>
      </c>
      <c r="G6534" s="77">
        <v>0</v>
      </c>
      <c r="H6534" s="77">
        <v>0</v>
      </c>
      <c r="J6534" s="77">
        <f t="shared" si="268"/>
        <v>4.1900000000000004</v>
      </c>
      <c r="K6534" s="103">
        <v>1.28</v>
      </c>
      <c r="L6534" s="104">
        <v>2.15</v>
      </c>
      <c r="M6534" s="105">
        <v>0</v>
      </c>
      <c r="N6534" s="76">
        <f t="shared" si="265"/>
        <v>1.2800000000000322</v>
      </c>
    </row>
    <row r="6535" spans="1:14" x14ac:dyDescent="0.25">
      <c r="A6535" s="100">
        <v>5486</v>
      </c>
      <c r="B6535" s="107">
        <v>39089</v>
      </c>
      <c r="C6535" s="121">
        <v>434.95</v>
      </c>
      <c r="D6535" s="122">
        <v>649.65</v>
      </c>
      <c r="E6535" s="122">
        <f t="shared" si="269"/>
        <v>89.97922437673131</v>
      </c>
      <c r="F6535" s="77">
        <v>2.99</v>
      </c>
      <c r="G6535" s="77">
        <v>0</v>
      </c>
      <c r="H6535" s="77">
        <v>0</v>
      </c>
      <c r="J6535" s="77">
        <f t="shared" si="268"/>
        <v>2.99</v>
      </c>
      <c r="K6535" s="103">
        <v>1.4</v>
      </c>
      <c r="L6535" s="104">
        <v>1.53</v>
      </c>
      <c r="M6535" s="105">
        <v>0</v>
      </c>
      <c r="N6535" s="76">
        <f t="shared" si="265"/>
        <v>1.3999999999999684</v>
      </c>
    </row>
    <row r="6536" spans="1:14" x14ac:dyDescent="0.25">
      <c r="A6536" s="100">
        <v>5487</v>
      </c>
      <c r="B6536" s="107">
        <v>39090</v>
      </c>
      <c r="C6536" s="121">
        <v>434.88</v>
      </c>
      <c r="D6536" s="122">
        <v>648.05999999999995</v>
      </c>
      <c r="E6536" s="122">
        <f t="shared" si="269"/>
        <v>89.7590027700831</v>
      </c>
      <c r="F6536" s="77">
        <v>4.97</v>
      </c>
      <c r="G6536" s="77">
        <v>0</v>
      </c>
      <c r="H6536" s="77">
        <v>0</v>
      </c>
      <c r="J6536" s="77">
        <f t="shared" si="268"/>
        <v>4.97</v>
      </c>
      <c r="K6536" s="103">
        <v>1.89</v>
      </c>
      <c r="L6536" s="104">
        <v>2.52</v>
      </c>
      <c r="M6536" s="105">
        <v>60</v>
      </c>
      <c r="N6536" s="76">
        <f t="shared" ref="N6536:N6599" si="270">+D6537-D6536+J6536</f>
        <v>1.8900000000000725</v>
      </c>
    </row>
    <row r="6537" spans="1:14" x14ac:dyDescent="0.25">
      <c r="A6537" s="100">
        <v>5488</v>
      </c>
      <c r="B6537" s="107">
        <v>39091</v>
      </c>
      <c r="C6537" s="121">
        <v>434.74</v>
      </c>
      <c r="D6537" s="122">
        <v>644.98</v>
      </c>
      <c r="E6537" s="122">
        <f t="shared" si="269"/>
        <v>89.332409972299175</v>
      </c>
      <c r="F6537" s="77">
        <v>4.4800000000000004</v>
      </c>
      <c r="G6537" s="77">
        <v>0</v>
      </c>
      <c r="H6537" s="77">
        <v>0</v>
      </c>
      <c r="J6537" s="77">
        <f t="shared" si="268"/>
        <v>4.4800000000000004</v>
      </c>
      <c r="K6537" s="103">
        <v>11.18</v>
      </c>
      <c r="L6537" s="104">
        <v>2.25</v>
      </c>
      <c r="M6537" s="105">
        <v>10.1</v>
      </c>
      <c r="N6537" s="76">
        <f t="shared" si="270"/>
        <v>11.179999999999932</v>
      </c>
    </row>
    <row r="6538" spans="1:14" x14ac:dyDescent="0.25">
      <c r="A6538" s="100">
        <v>5489</v>
      </c>
      <c r="B6538" s="107">
        <v>39092</v>
      </c>
      <c r="C6538" s="121">
        <v>435.04</v>
      </c>
      <c r="D6538" s="122">
        <v>651.67999999999995</v>
      </c>
      <c r="E6538" s="122">
        <f t="shared" si="269"/>
        <v>90.260387811634345</v>
      </c>
      <c r="F6538" s="77">
        <v>3.94</v>
      </c>
      <c r="G6538" s="77">
        <v>0</v>
      </c>
      <c r="H6538" s="77">
        <v>0</v>
      </c>
      <c r="J6538" s="77">
        <f t="shared" si="268"/>
        <v>3.94</v>
      </c>
      <c r="K6538" s="103">
        <v>6.41</v>
      </c>
      <c r="L6538" s="104">
        <v>1.97</v>
      </c>
      <c r="M6538" s="105">
        <v>23.7</v>
      </c>
      <c r="N6538" s="76">
        <f t="shared" si="270"/>
        <v>6.4100000000000268</v>
      </c>
    </row>
    <row r="6539" spans="1:14" x14ac:dyDescent="0.25">
      <c r="A6539" s="100">
        <v>5490</v>
      </c>
      <c r="B6539" s="107">
        <v>39093</v>
      </c>
      <c r="C6539" s="121">
        <v>435.15</v>
      </c>
      <c r="D6539" s="122">
        <v>654.15</v>
      </c>
      <c r="E6539" s="122">
        <f t="shared" si="269"/>
        <v>90.60249307479225</v>
      </c>
      <c r="F6539" s="77">
        <v>4.08</v>
      </c>
      <c r="G6539" s="77">
        <v>0</v>
      </c>
      <c r="H6539" s="77">
        <v>0</v>
      </c>
      <c r="J6539" s="77">
        <f t="shared" si="268"/>
        <v>4.08</v>
      </c>
      <c r="K6539" s="103">
        <v>23.59</v>
      </c>
      <c r="L6539" s="104">
        <v>2.11</v>
      </c>
      <c r="M6539" s="105">
        <v>38.1</v>
      </c>
      <c r="N6539" s="76">
        <f t="shared" si="270"/>
        <v>23.589999999999989</v>
      </c>
    </row>
    <row r="6540" spans="1:14" x14ac:dyDescent="0.25">
      <c r="A6540" s="100">
        <v>5491</v>
      </c>
      <c r="B6540" s="107">
        <v>39094</v>
      </c>
      <c r="C6540" s="121">
        <v>435.99</v>
      </c>
      <c r="D6540" s="122">
        <v>673.66</v>
      </c>
      <c r="E6540" s="122">
        <f t="shared" si="269"/>
        <v>93.30470914127423</v>
      </c>
      <c r="F6540" s="77">
        <v>4.8899999999999997</v>
      </c>
      <c r="G6540" s="77">
        <v>0</v>
      </c>
      <c r="H6540" s="77">
        <v>0</v>
      </c>
      <c r="J6540" s="77">
        <f t="shared" si="268"/>
        <v>4.8899999999999997</v>
      </c>
      <c r="K6540" s="103">
        <v>25.71</v>
      </c>
      <c r="L6540" s="104">
        <v>2.5299999999999998</v>
      </c>
      <c r="M6540" s="105">
        <v>12.2</v>
      </c>
      <c r="N6540" s="76">
        <f t="shared" si="270"/>
        <v>25.710000000000051</v>
      </c>
    </row>
    <row r="6541" spans="1:14" x14ac:dyDescent="0.25">
      <c r="A6541" s="100">
        <v>5492</v>
      </c>
      <c r="B6541" s="107">
        <v>39095</v>
      </c>
      <c r="C6541" s="121">
        <v>436.87</v>
      </c>
      <c r="D6541" s="122">
        <v>694.48</v>
      </c>
      <c r="E6541" s="122">
        <f t="shared" si="269"/>
        <v>96.18836565096953</v>
      </c>
      <c r="F6541" s="77">
        <v>5.35</v>
      </c>
      <c r="G6541" s="77">
        <v>0</v>
      </c>
      <c r="H6541" s="77">
        <v>0</v>
      </c>
      <c r="J6541" s="77">
        <f t="shared" si="268"/>
        <v>5.35</v>
      </c>
      <c r="K6541" s="103">
        <v>9.5500000000000007</v>
      </c>
      <c r="L6541" s="104">
        <v>4.32</v>
      </c>
      <c r="M6541" s="105">
        <v>1.7</v>
      </c>
      <c r="N6541" s="76">
        <f t="shared" si="270"/>
        <v>6.5499999999999314</v>
      </c>
    </row>
    <row r="6542" spans="1:14" x14ac:dyDescent="0.25">
      <c r="A6542" s="100">
        <v>5493</v>
      </c>
      <c r="B6542" s="107">
        <v>39096</v>
      </c>
      <c r="C6542" s="121">
        <v>436.92</v>
      </c>
      <c r="D6542" s="122">
        <v>695.68</v>
      </c>
      <c r="E6542" s="122">
        <f t="shared" si="269"/>
        <v>96.35457063711911</v>
      </c>
      <c r="F6542" s="77">
        <v>6.76</v>
      </c>
      <c r="G6542" s="77">
        <v>0</v>
      </c>
      <c r="H6542" s="77">
        <v>0</v>
      </c>
      <c r="J6542" s="77">
        <f t="shared" si="268"/>
        <v>6.76</v>
      </c>
      <c r="K6542" s="103">
        <v>7.96</v>
      </c>
      <c r="L6542" s="104">
        <v>3.5</v>
      </c>
      <c r="M6542" s="105">
        <v>4</v>
      </c>
      <c r="N6542" s="76">
        <f t="shared" si="270"/>
        <v>7.9600000000000453</v>
      </c>
    </row>
    <row r="6543" spans="1:14" x14ac:dyDescent="0.25">
      <c r="A6543" s="100">
        <v>5494</v>
      </c>
      <c r="B6543" s="107">
        <v>39097</v>
      </c>
      <c r="C6543" s="121">
        <v>436.97</v>
      </c>
      <c r="D6543" s="122">
        <v>696.88</v>
      </c>
      <c r="E6543" s="122">
        <f t="shared" si="269"/>
        <v>96.52077562326869</v>
      </c>
      <c r="F6543" s="77">
        <v>7.38</v>
      </c>
      <c r="G6543" s="77">
        <v>0</v>
      </c>
      <c r="H6543" s="77">
        <v>0</v>
      </c>
      <c r="J6543" s="77">
        <f t="shared" si="268"/>
        <v>7.38</v>
      </c>
      <c r="K6543" s="103">
        <v>4.26</v>
      </c>
      <c r="L6543" s="104">
        <v>3.92</v>
      </c>
      <c r="M6543" s="105">
        <v>1.6</v>
      </c>
      <c r="N6543" s="76">
        <f t="shared" si="270"/>
        <v>4.2599999999999953</v>
      </c>
    </row>
    <row r="6544" spans="1:14" x14ac:dyDescent="0.25">
      <c r="A6544" s="100">
        <v>5495</v>
      </c>
      <c r="B6544" s="107">
        <v>39098</v>
      </c>
      <c r="C6544" s="121">
        <v>436.84</v>
      </c>
      <c r="D6544" s="122">
        <v>693.76</v>
      </c>
      <c r="E6544" s="122">
        <f t="shared" si="269"/>
        <v>96.08864265927977</v>
      </c>
      <c r="F6544" s="77">
        <v>6.68</v>
      </c>
      <c r="G6544" s="77">
        <v>0</v>
      </c>
      <c r="H6544" s="77">
        <v>0</v>
      </c>
      <c r="J6544" s="77">
        <f t="shared" si="268"/>
        <v>6.68</v>
      </c>
      <c r="K6544" s="103">
        <v>3.56</v>
      </c>
      <c r="L6544" s="104">
        <v>3.55</v>
      </c>
      <c r="M6544" s="105">
        <v>1.1000000000000001</v>
      </c>
      <c r="N6544" s="76">
        <f t="shared" si="270"/>
        <v>3.5599999999999952</v>
      </c>
    </row>
    <row r="6545" spans="1:14" x14ac:dyDescent="0.25">
      <c r="A6545" s="100">
        <v>5496</v>
      </c>
      <c r="B6545" s="107">
        <v>39099</v>
      </c>
      <c r="C6545" s="121">
        <v>436.71</v>
      </c>
      <c r="D6545" s="122">
        <v>690.64</v>
      </c>
      <c r="E6545" s="122">
        <f t="shared" si="269"/>
        <v>95.656509695290865</v>
      </c>
      <c r="F6545" s="77">
        <v>6.06</v>
      </c>
      <c r="G6545" s="77">
        <v>0</v>
      </c>
      <c r="H6545" s="77">
        <v>0</v>
      </c>
      <c r="J6545" s="77">
        <f t="shared" si="268"/>
        <v>6.06</v>
      </c>
      <c r="K6545" s="103">
        <v>2.42</v>
      </c>
      <c r="L6545" s="104">
        <v>3.22</v>
      </c>
      <c r="M6545" s="105">
        <v>0</v>
      </c>
      <c r="N6545" s="76">
        <f t="shared" si="270"/>
        <v>2.4200000000000133</v>
      </c>
    </row>
    <row r="6546" spans="1:14" x14ac:dyDescent="0.25">
      <c r="A6546" s="100">
        <v>5497</v>
      </c>
      <c r="B6546" s="107">
        <v>39100</v>
      </c>
      <c r="C6546" s="121">
        <v>436.55</v>
      </c>
      <c r="D6546" s="122">
        <v>687</v>
      </c>
      <c r="E6546" s="122">
        <f t="shared" si="269"/>
        <v>95.152354570637115</v>
      </c>
      <c r="F6546" s="77">
        <v>4.8899999999999997</v>
      </c>
      <c r="G6546" s="77">
        <v>0</v>
      </c>
      <c r="H6546" s="77">
        <v>0</v>
      </c>
      <c r="J6546" s="77">
        <f t="shared" si="268"/>
        <v>4.8899999999999997</v>
      </c>
      <c r="K6546" s="103">
        <v>2.4900000000000002</v>
      </c>
      <c r="L6546" s="104">
        <v>2.63</v>
      </c>
      <c r="M6546" s="105">
        <v>0.4</v>
      </c>
      <c r="N6546" s="76">
        <f t="shared" si="270"/>
        <v>2.4900000000000224</v>
      </c>
    </row>
    <row r="6547" spans="1:14" x14ac:dyDescent="0.25">
      <c r="A6547" s="100">
        <v>5498</v>
      </c>
      <c r="B6547" s="107">
        <v>39101</v>
      </c>
      <c r="C6547" s="121">
        <v>436.45</v>
      </c>
      <c r="D6547" s="122">
        <v>684.6</v>
      </c>
      <c r="E6547" s="122">
        <f t="shared" si="269"/>
        <v>94.819944598337955</v>
      </c>
      <c r="F6547" s="77">
        <v>5.16</v>
      </c>
      <c r="G6547" s="77">
        <v>0</v>
      </c>
      <c r="H6547" s="77">
        <v>0</v>
      </c>
      <c r="J6547" s="77">
        <f t="shared" si="268"/>
        <v>5.16</v>
      </c>
      <c r="K6547" s="103">
        <v>2.1800000000000002</v>
      </c>
      <c r="L6547" s="104">
        <v>2.78</v>
      </c>
      <c r="M6547" s="105">
        <v>0</v>
      </c>
      <c r="N6547" s="76">
        <f t="shared" si="270"/>
        <v>2.179999999999982</v>
      </c>
    </row>
    <row r="6548" spans="1:14" x14ac:dyDescent="0.25">
      <c r="A6548" s="100">
        <v>5499</v>
      </c>
      <c r="B6548" s="107">
        <v>39102</v>
      </c>
      <c r="C6548" s="121">
        <v>436.33</v>
      </c>
      <c r="D6548" s="122">
        <v>681.62</v>
      </c>
      <c r="E6548" s="122">
        <f t="shared" si="269"/>
        <v>94.407202216066494</v>
      </c>
      <c r="F6548" s="77">
        <v>4.1399999999999997</v>
      </c>
      <c r="G6548" s="77">
        <v>0</v>
      </c>
      <c r="H6548" s="77">
        <v>0</v>
      </c>
      <c r="J6548" s="77">
        <f t="shared" si="268"/>
        <v>4.1399999999999997</v>
      </c>
      <c r="K6548" s="103">
        <v>1.81</v>
      </c>
      <c r="L6548" s="104">
        <v>2.23</v>
      </c>
      <c r="M6548" s="105">
        <v>0</v>
      </c>
      <c r="N6548" s="76">
        <f t="shared" si="270"/>
        <v>1.8099999999999588</v>
      </c>
    </row>
    <row r="6549" spans="1:14" x14ac:dyDescent="0.25">
      <c r="A6549" s="100">
        <v>5500</v>
      </c>
      <c r="B6549" s="107">
        <v>39103</v>
      </c>
      <c r="C6549" s="121">
        <v>436.23</v>
      </c>
      <c r="D6549" s="122">
        <v>679.29</v>
      </c>
      <c r="E6549" s="122">
        <f t="shared" si="269"/>
        <v>94.084487534626035</v>
      </c>
      <c r="F6549" s="77">
        <v>4.95</v>
      </c>
      <c r="G6549" s="77">
        <v>0</v>
      </c>
      <c r="H6549" s="77">
        <v>0</v>
      </c>
      <c r="J6549" s="77">
        <f t="shared" si="268"/>
        <v>4.95</v>
      </c>
      <c r="K6549" s="103">
        <v>1.17</v>
      </c>
      <c r="L6549" s="104">
        <v>2.66</v>
      </c>
      <c r="M6549" s="105">
        <v>0</v>
      </c>
      <c r="N6549" s="76">
        <f t="shared" si="270"/>
        <v>1.1700000000000275</v>
      </c>
    </row>
    <row r="6550" spans="1:14" x14ac:dyDescent="0.25">
      <c r="A6550" s="100">
        <v>5501</v>
      </c>
      <c r="B6550" s="107">
        <v>39104</v>
      </c>
      <c r="C6550" s="121">
        <v>436.07</v>
      </c>
      <c r="D6550" s="122">
        <v>675.51</v>
      </c>
      <c r="E6550" s="122">
        <f t="shared" si="269"/>
        <v>93.560941828254855</v>
      </c>
      <c r="F6550" s="77">
        <v>6.08</v>
      </c>
      <c r="G6550" s="77">
        <v>0</v>
      </c>
      <c r="H6550" s="77">
        <v>0</v>
      </c>
      <c r="J6550" s="77">
        <f t="shared" si="268"/>
        <v>6.08</v>
      </c>
      <c r="K6550" s="103">
        <v>1.61</v>
      </c>
      <c r="L6550" s="104">
        <v>3.14</v>
      </c>
      <c r="M6550" s="105">
        <v>0</v>
      </c>
      <c r="N6550" s="76">
        <f t="shared" si="270"/>
        <v>1.6099999999999728</v>
      </c>
    </row>
    <row r="6551" spans="1:14" x14ac:dyDescent="0.25">
      <c r="A6551" s="100">
        <v>5502</v>
      </c>
      <c r="B6551" s="107">
        <v>39105</v>
      </c>
      <c r="C6551" s="121">
        <v>435.88</v>
      </c>
      <c r="D6551" s="122">
        <v>671.04</v>
      </c>
      <c r="E6551" s="122">
        <f t="shared" si="269"/>
        <v>92.941828254847636</v>
      </c>
      <c r="F6551" s="77">
        <v>6.31</v>
      </c>
      <c r="G6551" s="77">
        <v>0</v>
      </c>
      <c r="H6551" s="77">
        <v>0</v>
      </c>
      <c r="J6551" s="77">
        <f t="shared" si="268"/>
        <v>6.31</v>
      </c>
      <c r="K6551" s="103">
        <v>2.4500000000000002</v>
      </c>
      <c r="L6551" s="104">
        <v>3.26</v>
      </c>
      <c r="M6551" s="105">
        <v>0</v>
      </c>
      <c r="N6551" s="76">
        <f t="shared" si="270"/>
        <v>1.9800000000000724</v>
      </c>
    </row>
    <row r="6552" spans="1:14" x14ac:dyDescent="0.25">
      <c r="A6552" s="100">
        <v>5503</v>
      </c>
      <c r="B6552" s="107">
        <v>39106</v>
      </c>
      <c r="C6552" s="121">
        <v>435.67</v>
      </c>
      <c r="D6552" s="122">
        <v>666.71</v>
      </c>
      <c r="E6552" s="122">
        <f t="shared" si="269"/>
        <v>92.342105263157904</v>
      </c>
      <c r="F6552" s="77">
        <v>6.47</v>
      </c>
      <c r="G6552" s="77">
        <v>0</v>
      </c>
      <c r="H6552" s="77">
        <v>0</v>
      </c>
      <c r="J6552" s="77">
        <f t="shared" si="268"/>
        <v>6.47</v>
      </c>
      <c r="K6552" s="103">
        <v>1.34</v>
      </c>
      <c r="L6552" s="104">
        <v>3.35</v>
      </c>
      <c r="M6552" s="105">
        <v>0</v>
      </c>
      <c r="N6552" s="76">
        <f t="shared" si="270"/>
        <v>0.8099999999999179</v>
      </c>
    </row>
    <row r="6553" spans="1:14" x14ac:dyDescent="0.25">
      <c r="A6553" s="100">
        <v>5504</v>
      </c>
      <c r="B6553" s="107">
        <v>39107</v>
      </c>
      <c r="C6553" s="121">
        <v>435.45</v>
      </c>
      <c r="D6553" s="122">
        <v>661.05</v>
      </c>
      <c r="E6553" s="122">
        <f t="shared" si="269"/>
        <v>91.55817174515235</v>
      </c>
      <c r="F6553" s="77">
        <v>5.81</v>
      </c>
      <c r="G6553" s="77">
        <v>0</v>
      </c>
      <c r="H6553" s="77">
        <v>0</v>
      </c>
      <c r="J6553" s="77">
        <f t="shared" si="268"/>
        <v>5.81</v>
      </c>
      <c r="K6553" s="103">
        <v>1.44</v>
      </c>
      <c r="L6553" s="104">
        <v>3</v>
      </c>
      <c r="M6553" s="105">
        <v>0</v>
      </c>
      <c r="N6553" s="76">
        <f t="shared" si="270"/>
        <v>1.4399999999999951</v>
      </c>
    </row>
    <row r="6554" spans="1:14" x14ac:dyDescent="0.25">
      <c r="A6554" s="100">
        <v>5505</v>
      </c>
      <c r="B6554" s="107">
        <v>39108</v>
      </c>
      <c r="C6554" s="121">
        <v>435.26</v>
      </c>
      <c r="D6554" s="122">
        <v>656.68</v>
      </c>
      <c r="E6554" s="122">
        <f t="shared" si="269"/>
        <v>90.95290858725761</v>
      </c>
      <c r="F6554" s="77">
        <v>6.68</v>
      </c>
      <c r="G6554" s="77">
        <v>0</v>
      </c>
      <c r="H6554" s="77">
        <v>0</v>
      </c>
      <c r="J6554" s="77">
        <f t="shared" si="268"/>
        <v>6.68</v>
      </c>
      <c r="K6554" s="103">
        <v>2.56</v>
      </c>
      <c r="L6554" s="104">
        <v>3.43</v>
      </c>
      <c r="M6554" s="105">
        <v>25.7</v>
      </c>
      <c r="N6554" s="76">
        <f t="shared" si="270"/>
        <v>2.5599999999999952</v>
      </c>
    </row>
    <row r="6555" spans="1:14" x14ac:dyDescent="0.25">
      <c r="A6555" s="100">
        <v>5506</v>
      </c>
      <c r="B6555" s="107">
        <v>39109</v>
      </c>
      <c r="C6555" s="121">
        <v>435.08</v>
      </c>
      <c r="D6555" s="122">
        <v>652.55999999999995</v>
      </c>
      <c r="E6555" s="122">
        <f t="shared" si="269"/>
        <v>90.38227146814404</v>
      </c>
      <c r="F6555" s="77">
        <v>6.72</v>
      </c>
      <c r="G6555" s="77">
        <v>0</v>
      </c>
      <c r="H6555" s="77">
        <v>0</v>
      </c>
      <c r="J6555" s="77">
        <f t="shared" si="268"/>
        <v>6.72</v>
      </c>
      <c r="K6555" s="103">
        <v>5.32</v>
      </c>
      <c r="L6555" s="104">
        <v>3.29</v>
      </c>
      <c r="M6555" s="105">
        <v>6.9</v>
      </c>
      <c r="N6555" s="76">
        <f t="shared" si="270"/>
        <v>6.1200000000000907</v>
      </c>
    </row>
    <row r="6556" spans="1:14" x14ac:dyDescent="0.25">
      <c r="A6556" s="100">
        <v>5507</v>
      </c>
      <c r="B6556" s="107">
        <v>39110</v>
      </c>
      <c r="C6556" s="121">
        <v>435.03</v>
      </c>
      <c r="D6556" s="122">
        <v>651.96</v>
      </c>
      <c r="E6556" s="122">
        <f t="shared" si="269"/>
        <v>90.29916897506925</v>
      </c>
      <c r="F6556" s="77">
        <v>5.04</v>
      </c>
      <c r="G6556" s="77">
        <v>0</v>
      </c>
      <c r="H6556" s="77">
        <v>0</v>
      </c>
      <c r="J6556" s="77">
        <f t="shared" si="268"/>
        <v>5.04</v>
      </c>
      <c r="K6556" s="103">
        <v>3.69</v>
      </c>
      <c r="L6556" s="104">
        <v>2.57</v>
      </c>
      <c r="M6556" s="105">
        <v>7.3</v>
      </c>
      <c r="N6556" s="76">
        <f t="shared" si="270"/>
        <v>3.1899999999999773</v>
      </c>
    </row>
    <row r="6557" spans="1:14" x14ac:dyDescent="0.25">
      <c r="A6557" s="100">
        <v>5508</v>
      </c>
      <c r="B6557" s="107">
        <v>39111</v>
      </c>
      <c r="C6557" s="121">
        <v>434.97</v>
      </c>
      <c r="D6557" s="122">
        <v>650.11</v>
      </c>
      <c r="E6557" s="122">
        <f t="shared" si="269"/>
        <v>90.042936288088654</v>
      </c>
      <c r="F6557" s="77">
        <v>7.38</v>
      </c>
      <c r="G6557" s="77">
        <v>0</v>
      </c>
      <c r="H6557" s="77">
        <v>0</v>
      </c>
      <c r="J6557" s="77">
        <f t="shared" si="268"/>
        <v>7.38</v>
      </c>
      <c r="K6557" s="103">
        <v>6.92</v>
      </c>
      <c r="L6557" s="104">
        <v>3.77</v>
      </c>
      <c r="M6557" s="105">
        <v>3.2</v>
      </c>
      <c r="N6557" s="76">
        <f t="shared" si="270"/>
        <v>6.9199999999999635</v>
      </c>
    </row>
    <row r="6558" spans="1:14" x14ac:dyDescent="0.25">
      <c r="A6558" s="100">
        <v>5509</v>
      </c>
      <c r="B6558" s="107">
        <v>39112</v>
      </c>
      <c r="C6558" s="121">
        <v>434.95</v>
      </c>
      <c r="D6558" s="122">
        <v>649.65</v>
      </c>
      <c r="E6558" s="122">
        <f t="shared" si="269"/>
        <v>89.97922437673131</v>
      </c>
      <c r="F6558" s="77">
        <v>5.9</v>
      </c>
      <c r="G6558" s="77">
        <v>0</v>
      </c>
      <c r="H6558" s="77">
        <v>0</v>
      </c>
      <c r="J6558" s="77">
        <f t="shared" si="268"/>
        <v>5.9</v>
      </c>
      <c r="K6558" s="103">
        <v>3.43</v>
      </c>
      <c r="L6558" s="104">
        <v>2.99</v>
      </c>
      <c r="M6558" s="105">
        <v>0.5</v>
      </c>
      <c r="N6558" s="76">
        <f t="shared" si="270"/>
        <v>3.4299999999999731</v>
      </c>
    </row>
    <row r="6559" spans="1:14" x14ac:dyDescent="0.25">
      <c r="A6559" s="100">
        <v>5510</v>
      </c>
      <c r="B6559" s="107">
        <v>39113</v>
      </c>
      <c r="C6559" s="121">
        <v>434.74</v>
      </c>
      <c r="D6559" s="122">
        <v>647.17999999999995</v>
      </c>
      <c r="E6559" s="122">
        <f t="shared" si="269"/>
        <v>89.637119113573405</v>
      </c>
      <c r="F6559" s="77">
        <v>4.66</v>
      </c>
      <c r="G6559" s="77">
        <v>0</v>
      </c>
      <c r="H6559" s="77">
        <v>0</v>
      </c>
      <c r="J6559" s="77">
        <f t="shared" si="268"/>
        <v>4.66</v>
      </c>
      <c r="K6559" s="103">
        <v>3.56</v>
      </c>
      <c r="L6559" s="104">
        <v>2.36</v>
      </c>
      <c r="M6559" s="105">
        <v>0</v>
      </c>
      <c r="N6559" s="76">
        <f t="shared" si="270"/>
        <v>3.5600000000000911</v>
      </c>
    </row>
    <row r="6560" spans="1:14" x14ac:dyDescent="0.25">
      <c r="A6560" s="100">
        <v>5511</v>
      </c>
      <c r="B6560" s="107">
        <v>39114</v>
      </c>
      <c r="C6560" s="121">
        <v>434.79</v>
      </c>
      <c r="D6560" s="122">
        <v>646.08000000000004</v>
      </c>
      <c r="E6560" s="122">
        <f t="shared" si="269"/>
        <v>89.48476454293629</v>
      </c>
      <c r="F6560" s="77">
        <v>4.8099999999999996</v>
      </c>
      <c r="G6560" s="77">
        <v>0</v>
      </c>
      <c r="H6560" s="77">
        <v>0</v>
      </c>
      <c r="J6560" s="77">
        <f t="shared" si="268"/>
        <v>4.8099999999999996</v>
      </c>
      <c r="K6560" s="103">
        <v>1.91</v>
      </c>
      <c r="L6560" s="104">
        <v>2.4300000000000002</v>
      </c>
      <c r="M6560" s="105">
        <v>0</v>
      </c>
      <c r="N6560" s="76">
        <f t="shared" si="270"/>
        <v>1.9099999999999087</v>
      </c>
    </row>
    <row r="6561" spans="1:14" x14ac:dyDescent="0.25">
      <c r="A6561" s="100">
        <v>5512</v>
      </c>
      <c r="B6561" s="107">
        <v>39115</v>
      </c>
      <c r="C6561" s="121">
        <v>434.66</v>
      </c>
      <c r="D6561" s="122">
        <v>643.17999999999995</v>
      </c>
      <c r="E6561" s="122">
        <f t="shared" si="269"/>
        <v>89.08310249307479</v>
      </c>
      <c r="F6561" s="77">
        <v>4.09</v>
      </c>
      <c r="G6561" s="77">
        <v>0</v>
      </c>
      <c r="H6561" s="77">
        <v>0</v>
      </c>
      <c r="J6561" s="77">
        <f t="shared" si="268"/>
        <v>4.09</v>
      </c>
      <c r="K6561" s="103">
        <v>1.61</v>
      </c>
      <c r="L6561" s="104">
        <v>2.0699999999999998</v>
      </c>
      <c r="M6561" s="105">
        <v>0</v>
      </c>
      <c r="N6561" s="76">
        <f t="shared" si="270"/>
        <v>1.6100000000000954</v>
      </c>
    </row>
    <row r="6562" spans="1:14" x14ac:dyDescent="0.25">
      <c r="A6562" s="100">
        <v>5513</v>
      </c>
      <c r="B6562" s="107">
        <v>39116</v>
      </c>
      <c r="C6562" s="121">
        <v>434.55</v>
      </c>
      <c r="D6562" s="122">
        <v>640.70000000000005</v>
      </c>
      <c r="E6562" s="122">
        <f t="shared" si="269"/>
        <v>88.739612188365655</v>
      </c>
      <c r="F6562" s="77">
        <v>3.8</v>
      </c>
      <c r="G6562" s="77">
        <v>0</v>
      </c>
      <c r="H6562" s="77">
        <v>0</v>
      </c>
      <c r="J6562" s="77">
        <f t="shared" si="268"/>
        <v>3.8</v>
      </c>
      <c r="K6562" s="103">
        <v>2.48</v>
      </c>
      <c r="L6562" s="104">
        <v>1.97</v>
      </c>
      <c r="M6562" s="105">
        <v>0</v>
      </c>
      <c r="N6562" s="76">
        <f t="shared" si="270"/>
        <v>2.4799999999999498</v>
      </c>
    </row>
    <row r="6563" spans="1:14" x14ac:dyDescent="0.25">
      <c r="A6563" s="100">
        <v>5514</v>
      </c>
      <c r="B6563" s="107">
        <v>39117</v>
      </c>
      <c r="C6563" s="121">
        <v>434.49</v>
      </c>
      <c r="D6563" s="122">
        <v>639.38</v>
      </c>
      <c r="E6563" s="122">
        <f t="shared" si="269"/>
        <v>88.556786703601105</v>
      </c>
      <c r="F6563" s="77">
        <v>3.75</v>
      </c>
      <c r="G6563" s="77">
        <v>0</v>
      </c>
      <c r="H6563" s="77">
        <v>0</v>
      </c>
      <c r="J6563" s="77">
        <f t="shared" si="268"/>
        <v>3.75</v>
      </c>
      <c r="K6563" s="103">
        <v>3.53</v>
      </c>
      <c r="L6563" s="104">
        <v>1.95</v>
      </c>
      <c r="M6563" s="105">
        <v>0</v>
      </c>
      <c r="N6563" s="76">
        <f t="shared" si="270"/>
        <v>3.5299999999999727</v>
      </c>
    </row>
    <row r="6564" spans="1:14" x14ac:dyDescent="0.25">
      <c r="A6564" s="100">
        <v>5515</v>
      </c>
      <c r="B6564" s="107">
        <v>39118</v>
      </c>
      <c r="C6564" s="121">
        <v>434.48</v>
      </c>
      <c r="D6564" s="122">
        <v>639.16</v>
      </c>
      <c r="E6564" s="122">
        <f t="shared" si="269"/>
        <v>88.526315789473671</v>
      </c>
      <c r="F6564" s="77">
        <v>2.3199999999999998</v>
      </c>
      <c r="G6564" s="77">
        <v>0</v>
      </c>
      <c r="H6564" s="77">
        <v>0</v>
      </c>
      <c r="J6564" s="77">
        <f t="shared" si="268"/>
        <v>2.3199999999999998</v>
      </c>
      <c r="K6564" s="103">
        <v>1.22</v>
      </c>
      <c r="L6564" s="104">
        <v>1.23</v>
      </c>
      <c r="M6564" s="105">
        <v>0</v>
      </c>
      <c r="N6564" s="76">
        <f t="shared" si="270"/>
        <v>1.2199999999999771</v>
      </c>
    </row>
    <row r="6565" spans="1:14" x14ac:dyDescent="0.25">
      <c r="A6565" s="100">
        <v>5516</v>
      </c>
      <c r="B6565" s="107">
        <v>39119</v>
      </c>
      <c r="C6565" s="121">
        <v>434.43</v>
      </c>
      <c r="D6565" s="122">
        <v>638.05999999999995</v>
      </c>
      <c r="E6565" s="122">
        <f t="shared" si="269"/>
        <v>88.373961218836556</v>
      </c>
      <c r="F6565" s="77">
        <v>4.1500000000000004</v>
      </c>
      <c r="G6565" s="77">
        <v>0</v>
      </c>
      <c r="H6565" s="77">
        <v>0</v>
      </c>
      <c r="J6565" s="77">
        <f t="shared" si="268"/>
        <v>4.1500000000000004</v>
      </c>
      <c r="K6565" s="103">
        <v>0.66</v>
      </c>
      <c r="L6565" s="104">
        <v>2.2000000000000002</v>
      </c>
      <c r="M6565" s="105">
        <v>0</v>
      </c>
      <c r="N6565" s="76">
        <f t="shared" si="270"/>
        <v>0.66000000000010495</v>
      </c>
    </row>
    <row r="6566" spans="1:14" x14ac:dyDescent="0.25">
      <c r="A6566" s="100">
        <v>5517</v>
      </c>
      <c r="B6566" s="107">
        <v>39120</v>
      </c>
      <c r="C6566" s="121">
        <v>434.27</v>
      </c>
      <c r="D6566" s="122">
        <v>634.57000000000005</v>
      </c>
      <c r="E6566" s="122">
        <f t="shared" si="269"/>
        <v>87.890581717451539</v>
      </c>
      <c r="F6566" s="77">
        <v>3.73</v>
      </c>
      <c r="G6566" s="77">
        <v>0</v>
      </c>
      <c r="H6566" s="77">
        <v>0</v>
      </c>
      <c r="J6566" s="77">
        <f t="shared" si="268"/>
        <v>3.73</v>
      </c>
      <c r="K6566" s="103">
        <v>0.72</v>
      </c>
      <c r="L6566" s="104">
        <v>1.96</v>
      </c>
      <c r="M6566" s="105">
        <v>0</v>
      </c>
      <c r="N6566" s="76">
        <f t="shared" si="270"/>
        <v>0.71999999999989539</v>
      </c>
    </row>
    <row r="6567" spans="1:14" x14ac:dyDescent="0.25">
      <c r="A6567" s="100">
        <v>5518</v>
      </c>
      <c r="B6567" s="107">
        <v>39121</v>
      </c>
      <c r="C6567" s="121">
        <v>434.13</v>
      </c>
      <c r="D6567" s="122">
        <v>631.55999999999995</v>
      </c>
      <c r="E6567" s="122">
        <f t="shared" si="269"/>
        <v>87.473684210526301</v>
      </c>
      <c r="F6567" s="77">
        <v>3.9</v>
      </c>
      <c r="G6567" s="77">
        <v>0</v>
      </c>
      <c r="H6567" s="77">
        <v>0</v>
      </c>
      <c r="J6567" s="77">
        <f t="shared" si="268"/>
        <v>3.9</v>
      </c>
      <c r="K6567" s="103">
        <v>0.38</v>
      </c>
      <c r="L6567" s="104">
        <v>2.04</v>
      </c>
      <c r="M6567" s="105">
        <v>0</v>
      </c>
      <c r="N6567" s="76">
        <f t="shared" si="270"/>
        <v>0.3800000000000181</v>
      </c>
    </row>
    <row r="6568" spans="1:14" x14ac:dyDescent="0.25">
      <c r="A6568" s="100">
        <v>5519</v>
      </c>
      <c r="B6568" s="107">
        <v>39122</v>
      </c>
      <c r="C6568" s="121">
        <v>433.97</v>
      </c>
      <c r="D6568" s="122">
        <v>628.04</v>
      </c>
      <c r="E6568" s="122">
        <f t="shared" si="269"/>
        <v>86.986149584487521</v>
      </c>
      <c r="F6568" s="77">
        <v>4.09</v>
      </c>
      <c r="G6568" s="77">
        <v>0</v>
      </c>
      <c r="H6568" s="77">
        <v>0</v>
      </c>
      <c r="J6568" s="77">
        <f t="shared" si="268"/>
        <v>4.09</v>
      </c>
      <c r="K6568" s="103">
        <v>0.6</v>
      </c>
      <c r="L6568" s="104">
        <v>2.58</v>
      </c>
      <c r="M6568" s="105">
        <v>0</v>
      </c>
      <c r="N6568" s="76">
        <f t="shared" si="270"/>
        <v>9.7900000000000453</v>
      </c>
    </row>
    <row r="6569" spans="1:14" x14ac:dyDescent="0.25">
      <c r="A6569" s="100">
        <v>5520</v>
      </c>
      <c r="B6569" s="107">
        <v>39123</v>
      </c>
      <c r="C6569" s="121">
        <v>433.77</v>
      </c>
      <c r="D6569" s="122">
        <v>633.74</v>
      </c>
      <c r="E6569" s="122">
        <f t="shared" si="269"/>
        <v>87.77562326869807</v>
      </c>
      <c r="F6569" s="77">
        <v>3.08</v>
      </c>
      <c r="G6569" s="77">
        <v>0</v>
      </c>
      <c r="H6569" s="77">
        <v>0</v>
      </c>
      <c r="J6569" s="77">
        <f t="shared" si="268"/>
        <v>3.08</v>
      </c>
      <c r="K6569" s="103">
        <v>0.7</v>
      </c>
      <c r="L6569" s="104">
        <v>1.69</v>
      </c>
      <c r="M6569" s="105">
        <v>0</v>
      </c>
      <c r="N6569" s="76">
        <f t="shared" si="270"/>
        <v>-2.2999999999999954</v>
      </c>
    </row>
    <row r="6570" spans="1:14" x14ac:dyDescent="0.25">
      <c r="A6570" s="100">
        <v>5521</v>
      </c>
      <c r="B6570" s="107">
        <v>39124</v>
      </c>
      <c r="C6570" s="121">
        <v>433.66</v>
      </c>
      <c r="D6570" s="122">
        <v>628.36</v>
      </c>
      <c r="E6570" s="122">
        <f t="shared" si="269"/>
        <v>87.03047091412742</v>
      </c>
      <c r="F6570" s="77">
        <v>3.04</v>
      </c>
      <c r="G6570" s="77">
        <v>0</v>
      </c>
      <c r="H6570" s="77">
        <v>0</v>
      </c>
      <c r="J6570" s="77">
        <f t="shared" si="268"/>
        <v>3.04</v>
      </c>
      <c r="K6570" s="103">
        <v>1.34</v>
      </c>
      <c r="L6570" s="104">
        <v>1.59</v>
      </c>
      <c r="M6570" s="105">
        <v>0</v>
      </c>
      <c r="N6570" s="76">
        <f t="shared" si="270"/>
        <v>-5.6600000000000454</v>
      </c>
    </row>
    <row r="6571" spans="1:14" x14ac:dyDescent="0.25">
      <c r="A6571" s="100">
        <v>5522</v>
      </c>
      <c r="B6571" s="107">
        <v>39125</v>
      </c>
      <c r="C6571" s="121">
        <v>433.58</v>
      </c>
      <c r="D6571" s="122">
        <v>619.66</v>
      </c>
      <c r="E6571" s="122">
        <f t="shared" si="269"/>
        <v>85.825484764542935</v>
      </c>
      <c r="F6571" s="77">
        <v>3.33</v>
      </c>
      <c r="G6571" s="77">
        <v>0</v>
      </c>
      <c r="H6571" s="77">
        <v>0</v>
      </c>
      <c r="J6571" s="77">
        <f t="shared" si="268"/>
        <v>3.33</v>
      </c>
      <c r="K6571" s="103">
        <v>0.1</v>
      </c>
      <c r="L6571" s="104">
        <v>1.8</v>
      </c>
      <c r="M6571" s="105">
        <v>0</v>
      </c>
      <c r="N6571" s="76">
        <f t="shared" si="270"/>
        <v>9.9999999999981881E-2</v>
      </c>
    </row>
    <row r="6572" spans="1:14" x14ac:dyDescent="0.25">
      <c r="A6572" s="100">
        <v>5523</v>
      </c>
      <c r="B6572" s="107">
        <v>39126</v>
      </c>
      <c r="C6572" s="121">
        <v>433.43</v>
      </c>
      <c r="D6572" s="122">
        <v>616.42999999999995</v>
      </c>
      <c r="E6572" s="122">
        <f t="shared" si="269"/>
        <v>85.378116343490291</v>
      </c>
      <c r="F6572" s="77">
        <v>3.17</v>
      </c>
      <c r="G6572" s="77">
        <v>0</v>
      </c>
      <c r="H6572" s="77">
        <v>0</v>
      </c>
      <c r="J6572" s="77">
        <f t="shared" si="268"/>
        <v>3.17</v>
      </c>
      <c r="K6572" s="103">
        <v>0.34</v>
      </c>
      <c r="L6572" s="104">
        <v>1.7</v>
      </c>
      <c r="M6572" s="105">
        <v>0</v>
      </c>
      <c r="N6572" s="76">
        <f t="shared" si="270"/>
        <v>0.34000000000007269</v>
      </c>
    </row>
    <row r="6573" spans="1:14" x14ac:dyDescent="0.25">
      <c r="A6573" s="100">
        <v>5524</v>
      </c>
      <c r="B6573" s="107">
        <v>39127</v>
      </c>
      <c r="C6573" s="121">
        <v>433.3</v>
      </c>
      <c r="D6573" s="122">
        <v>613.6</v>
      </c>
      <c r="E6573" s="122">
        <f t="shared" si="269"/>
        <v>84.986149584487535</v>
      </c>
      <c r="F6573" s="77">
        <v>2.84</v>
      </c>
      <c r="G6573" s="77">
        <v>0</v>
      </c>
      <c r="H6573" s="77">
        <v>0</v>
      </c>
      <c r="J6573" s="77">
        <f t="shared" si="268"/>
        <v>2.84</v>
      </c>
      <c r="K6573" s="103">
        <v>0.53</v>
      </c>
      <c r="L6573" s="104">
        <v>1.52</v>
      </c>
      <c r="M6573" s="105">
        <v>0</v>
      </c>
      <c r="N6573" s="76">
        <f t="shared" si="270"/>
        <v>0.52999999999994074</v>
      </c>
    </row>
    <row r="6574" spans="1:14" x14ac:dyDescent="0.25">
      <c r="A6574" s="100">
        <v>5525</v>
      </c>
      <c r="B6574" s="107">
        <v>39128</v>
      </c>
      <c r="C6574" s="121">
        <v>433.19</v>
      </c>
      <c r="D6574" s="122">
        <v>611.29</v>
      </c>
      <c r="E6574" s="122">
        <f t="shared" si="269"/>
        <v>84.66620498614958</v>
      </c>
      <c r="F6574" s="77">
        <v>2.97</v>
      </c>
      <c r="G6574" s="77">
        <v>0</v>
      </c>
      <c r="H6574" s="77">
        <v>0</v>
      </c>
      <c r="J6574" s="77">
        <f t="shared" si="268"/>
        <v>2.97</v>
      </c>
      <c r="K6574" s="103">
        <v>0.87</v>
      </c>
      <c r="L6574" s="104">
        <v>1.57</v>
      </c>
      <c r="M6574" s="105">
        <v>0</v>
      </c>
      <c r="N6574" s="76">
        <f t="shared" si="270"/>
        <v>0.87000000000009114</v>
      </c>
    </row>
    <row r="6575" spans="1:14" x14ac:dyDescent="0.25">
      <c r="A6575" s="100">
        <v>5526</v>
      </c>
      <c r="B6575" s="107">
        <v>39129</v>
      </c>
      <c r="C6575" s="121">
        <v>433.09</v>
      </c>
      <c r="D6575" s="122">
        <v>609.19000000000005</v>
      </c>
      <c r="E6575" s="122">
        <f t="shared" si="269"/>
        <v>84.375346260387815</v>
      </c>
      <c r="F6575" s="77">
        <v>3.83</v>
      </c>
      <c r="G6575" s="77">
        <v>0</v>
      </c>
      <c r="H6575" s="77">
        <v>0</v>
      </c>
      <c r="J6575" s="77">
        <f t="shared" si="268"/>
        <v>3.83</v>
      </c>
      <c r="K6575" s="103">
        <v>1.52</v>
      </c>
      <c r="L6575" s="104">
        <v>1.98</v>
      </c>
      <c r="M6575" s="105">
        <v>0</v>
      </c>
      <c r="N6575" s="76">
        <f t="shared" si="270"/>
        <v>1.519999999999941</v>
      </c>
    </row>
    <row r="6576" spans="1:14" x14ac:dyDescent="0.25">
      <c r="A6576" s="100">
        <v>5527</v>
      </c>
      <c r="B6576" s="107">
        <v>39130</v>
      </c>
      <c r="C6576" s="121">
        <v>432.98</v>
      </c>
      <c r="D6576" s="122">
        <v>606.88</v>
      </c>
      <c r="E6576" s="122">
        <f t="shared" si="269"/>
        <v>84.05540166204986</v>
      </c>
      <c r="F6576" s="77">
        <v>4.05</v>
      </c>
      <c r="G6576" s="77">
        <v>0</v>
      </c>
      <c r="H6576" s="77">
        <v>0</v>
      </c>
      <c r="J6576" s="77">
        <f t="shared" si="268"/>
        <v>4.05</v>
      </c>
      <c r="K6576" s="103">
        <v>0.27</v>
      </c>
      <c r="L6576" s="104">
        <v>2.08</v>
      </c>
      <c r="M6576" s="105">
        <v>7</v>
      </c>
      <c r="N6576" s="76">
        <f t="shared" si="270"/>
        <v>0.27000000000002711</v>
      </c>
    </row>
    <row r="6577" spans="1:14" x14ac:dyDescent="0.25">
      <c r="A6577" s="100">
        <v>5528</v>
      </c>
      <c r="B6577" s="107">
        <v>39131</v>
      </c>
      <c r="C6577" s="121">
        <v>432.8</v>
      </c>
      <c r="D6577" s="122">
        <v>603.1</v>
      </c>
      <c r="E6577" s="122">
        <f t="shared" si="269"/>
        <v>83.531855955678665</v>
      </c>
      <c r="F6577" s="77">
        <v>3.3</v>
      </c>
      <c r="G6577" s="77">
        <v>0</v>
      </c>
      <c r="H6577" s="77">
        <v>0</v>
      </c>
      <c r="J6577" s="77">
        <f t="shared" si="268"/>
        <v>3.3</v>
      </c>
      <c r="K6577" s="103">
        <v>0.81</v>
      </c>
      <c r="L6577" s="104">
        <v>1.73</v>
      </c>
      <c r="M6577" s="105">
        <v>0</v>
      </c>
      <c r="N6577" s="76">
        <f t="shared" si="270"/>
        <v>0.78000000000001801</v>
      </c>
    </row>
    <row r="6578" spans="1:14" x14ac:dyDescent="0.25">
      <c r="A6578" s="100">
        <v>5529</v>
      </c>
      <c r="B6578" s="107">
        <v>39132</v>
      </c>
      <c r="C6578" s="121">
        <v>432.68</v>
      </c>
      <c r="D6578" s="122">
        <v>600.58000000000004</v>
      </c>
      <c r="E6578" s="122">
        <f t="shared" si="269"/>
        <v>83.18282548476455</v>
      </c>
      <c r="F6578" s="77">
        <v>3.91</v>
      </c>
      <c r="G6578" s="77">
        <v>0</v>
      </c>
      <c r="H6578" s="77">
        <v>0</v>
      </c>
      <c r="J6578" s="77">
        <f t="shared" si="268"/>
        <v>3.91</v>
      </c>
      <c r="K6578" s="103">
        <v>0.55000000000000004</v>
      </c>
      <c r="L6578" s="104">
        <v>2</v>
      </c>
      <c r="M6578" s="105">
        <v>0</v>
      </c>
      <c r="N6578" s="76">
        <f t="shared" si="270"/>
        <v>0.5499999999999865</v>
      </c>
    </row>
    <row r="6579" spans="1:14" x14ac:dyDescent="0.25">
      <c r="A6579" s="100">
        <v>5530</v>
      </c>
      <c r="B6579" s="107">
        <v>39133</v>
      </c>
      <c r="C6579" s="121">
        <v>432.52</v>
      </c>
      <c r="D6579" s="122">
        <v>597.22</v>
      </c>
      <c r="E6579" s="122">
        <f t="shared" si="269"/>
        <v>82.717451523545719</v>
      </c>
      <c r="F6579" s="77">
        <v>3.62</v>
      </c>
      <c r="G6579" s="77">
        <v>0</v>
      </c>
      <c r="H6579" s="77">
        <v>0</v>
      </c>
      <c r="J6579" s="77">
        <f t="shared" si="268"/>
        <v>3.62</v>
      </c>
      <c r="K6579" s="103">
        <v>0.15</v>
      </c>
      <c r="L6579" s="104">
        <v>1.83</v>
      </c>
      <c r="M6579" s="105">
        <v>0</v>
      </c>
      <c r="N6579" s="76">
        <f t="shared" si="270"/>
        <v>0.14999999999997282</v>
      </c>
    </row>
    <row r="6580" spans="1:14" x14ac:dyDescent="0.25">
      <c r="A6580" s="100">
        <v>5531</v>
      </c>
      <c r="B6580" s="107">
        <v>39134</v>
      </c>
      <c r="C6580" s="121">
        <v>432.35</v>
      </c>
      <c r="D6580" s="122">
        <v>593.75</v>
      </c>
      <c r="E6580" s="122">
        <f t="shared" si="269"/>
        <v>82.23684210526315</v>
      </c>
      <c r="F6580" s="77">
        <v>4.4000000000000004</v>
      </c>
      <c r="G6580" s="77">
        <v>0</v>
      </c>
      <c r="H6580" s="77">
        <v>0</v>
      </c>
      <c r="J6580" s="77">
        <f t="shared" si="268"/>
        <v>4.4000000000000004</v>
      </c>
      <c r="K6580" s="103">
        <v>0.65</v>
      </c>
      <c r="L6580" s="104">
        <v>2.2400000000000002</v>
      </c>
      <c r="M6580" s="105">
        <v>0</v>
      </c>
      <c r="N6580" s="76">
        <f t="shared" si="270"/>
        <v>0.65000000000000036</v>
      </c>
    </row>
    <row r="6581" spans="1:14" x14ac:dyDescent="0.25">
      <c r="A6581" s="100">
        <v>5532</v>
      </c>
      <c r="B6581" s="107">
        <v>39135</v>
      </c>
      <c r="C6581" s="121">
        <v>432.17</v>
      </c>
      <c r="D6581" s="122">
        <v>590</v>
      </c>
      <c r="E6581" s="122">
        <f t="shared" si="269"/>
        <v>81.717451523545705</v>
      </c>
      <c r="F6581" s="77">
        <v>6</v>
      </c>
      <c r="G6581" s="77">
        <v>0</v>
      </c>
      <c r="H6581" s="77">
        <v>0</v>
      </c>
      <c r="J6581" s="77">
        <f t="shared" si="268"/>
        <v>6</v>
      </c>
      <c r="K6581" s="103">
        <v>1.93</v>
      </c>
      <c r="L6581" s="104">
        <v>3.07</v>
      </c>
      <c r="M6581" s="105">
        <v>0</v>
      </c>
      <c r="N6581" s="76">
        <f t="shared" si="270"/>
        <v>1.92999999999995</v>
      </c>
    </row>
    <row r="6582" spans="1:14" x14ac:dyDescent="0.25">
      <c r="A6582" s="100">
        <v>5533</v>
      </c>
      <c r="B6582" s="107">
        <v>39136</v>
      </c>
      <c r="C6582" s="121">
        <v>431.97</v>
      </c>
      <c r="D6582" s="122">
        <v>585.92999999999995</v>
      </c>
      <c r="E6582" s="122">
        <f t="shared" si="269"/>
        <v>81.15373961218836</v>
      </c>
      <c r="F6582" s="77">
        <v>4.12</v>
      </c>
      <c r="G6582" s="77">
        <v>0</v>
      </c>
      <c r="H6582" s="77">
        <v>0</v>
      </c>
      <c r="J6582" s="77">
        <f t="shared" si="268"/>
        <v>4.12</v>
      </c>
      <c r="K6582" s="103">
        <v>0.01</v>
      </c>
      <c r="L6582" s="104">
        <v>2.31</v>
      </c>
      <c r="M6582" s="105">
        <v>0</v>
      </c>
      <c r="N6582" s="76">
        <f t="shared" si="270"/>
        <v>-9.9999999999953459E-3</v>
      </c>
    </row>
    <row r="6583" spans="1:14" x14ac:dyDescent="0.25">
      <c r="A6583" s="100">
        <v>5534</v>
      </c>
      <c r="B6583" s="107">
        <v>39137</v>
      </c>
      <c r="C6583" s="121">
        <v>431.76</v>
      </c>
      <c r="D6583" s="122">
        <v>581.79999999999995</v>
      </c>
      <c r="E6583" s="122">
        <f t="shared" si="269"/>
        <v>80.581717451523531</v>
      </c>
      <c r="F6583" s="77">
        <v>3.16</v>
      </c>
      <c r="G6583" s="77">
        <v>0</v>
      </c>
      <c r="H6583" s="77">
        <v>0</v>
      </c>
      <c r="J6583" s="77">
        <f t="shared" si="268"/>
        <v>3.16</v>
      </c>
      <c r="K6583" s="103">
        <v>0.76</v>
      </c>
      <c r="L6583" s="104">
        <v>1.58</v>
      </c>
      <c r="M6583" s="105">
        <v>0</v>
      </c>
      <c r="N6583" s="76">
        <f t="shared" si="270"/>
        <v>0.76000000000002288</v>
      </c>
    </row>
    <row r="6584" spans="1:14" x14ac:dyDescent="0.25">
      <c r="A6584" s="100">
        <v>5535</v>
      </c>
      <c r="B6584" s="107">
        <v>39138</v>
      </c>
      <c r="C6584" s="121">
        <v>431.65</v>
      </c>
      <c r="D6584" s="122">
        <v>579.4</v>
      </c>
      <c r="E6584" s="122">
        <f t="shared" si="269"/>
        <v>80.24930747922437</v>
      </c>
      <c r="F6584" s="77">
        <v>3.05</v>
      </c>
      <c r="G6584" s="77">
        <v>0</v>
      </c>
      <c r="H6584" s="77">
        <v>0</v>
      </c>
      <c r="J6584" s="77">
        <f t="shared" si="268"/>
        <v>3.05</v>
      </c>
      <c r="K6584" s="103">
        <v>1.21</v>
      </c>
      <c r="L6584" s="104">
        <v>1.57</v>
      </c>
      <c r="M6584" s="105">
        <v>0</v>
      </c>
      <c r="N6584" s="76">
        <f t="shared" si="270"/>
        <v>1.3099999999999907</v>
      </c>
    </row>
    <row r="6585" spans="1:14" x14ac:dyDescent="0.25">
      <c r="A6585" s="100">
        <v>5536</v>
      </c>
      <c r="B6585" s="107">
        <v>39139</v>
      </c>
      <c r="C6585" s="121">
        <v>431.56</v>
      </c>
      <c r="D6585" s="122">
        <v>577.66</v>
      </c>
      <c r="E6585" s="122">
        <f t="shared" si="269"/>
        <v>80.008310249307485</v>
      </c>
      <c r="F6585" s="77">
        <v>4.51</v>
      </c>
      <c r="G6585" s="77">
        <v>0</v>
      </c>
      <c r="H6585" s="77">
        <v>0</v>
      </c>
      <c r="J6585" s="77">
        <f t="shared" si="268"/>
        <v>4.51</v>
      </c>
      <c r="K6585" s="103">
        <v>0.45</v>
      </c>
      <c r="L6585" s="104">
        <v>2.3199999999999998</v>
      </c>
      <c r="M6585" s="105">
        <v>0</v>
      </c>
      <c r="N6585" s="76">
        <f t="shared" si="270"/>
        <v>0.35000000000003162</v>
      </c>
    </row>
    <row r="6586" spans="1:14" x14ac:dyDescent="0.25">
      <c r="A6586" s="100">
        <v>5537</v>
      </c>
      <c r="B6586" s="107">
        <v>39140</v>
      </c>
      <c r="C6586" s="121">
        <v>431.36</v>
      </c>
      <c r="D6586" s="122">
        <v>573.5</v>
      </c>
      <c r="E6586" s="122">
        <f t="shared" si="269"/>
        <v>79.43213296398892</v>
      </c>
      <c r="F6586" s="77">
        <v>6.65</v>
      </c>
      <c r="G6586" s="77">
        <v>0</v>
      </c>
      <c r="H6586" s="77">
        <v>0</v>
      </c>
      <c r="J6586" s="77">
        <f t="shared" si="268"/>
        <v>6.65</v>
      </c>
      <c r="K6586" s="103">
        <v>1.25</v>
      </c>
      <c r="L6586" s="104">
        <v>3.47</v>
      </c>
      <c r="M6586" s="105">
        <v>0</v>
      </c>
      <c r="N6586" s="76">
        <f t="shared" si="270"/>
        <v>1.2500000000000231</v>
      </c>
    </row>
    <row r="6587" spans="1:14" x14ac:dyDescent="0.25">
      <c r="A6587" s="100">
        <v>5538</v>
      </c>
      <c r="B6587" s="107">
        <v>39141</v>
      </c>
      <c r="C6587" s="121">
        <v>431.09</v>
      </c>
      <c r="D6587" s="122">
        <v>568.1</v>
      </c>
      <c r="E6587" s="122">
        <f t="shared" si="269"/>
        <v>78.684210526315795</v>
      </c>
      <c r="F6587" s="77">
        <v>5.01</v>
      </c>
      <c r="G6587" s="77">
        <v>0</v>
      </c>
      <c r="H6587" s="77">
        <v>0</v>
      </c>
      <c r="J6587" s="77">
        <f t="shared" si="268"/>
        <v>5.01</v>
      </c>
      <c r="K6587" s="103">
        <v>0.01</v>
      </c>
      <c r="L6587" s="104">
        <v>2.59</v>
      </c>
      <c r="M6587" s="105">
        <v>0</v>
      </c>
      <c r="N6587" s="76">
        <f t="shared" si="270"/>
        <v>9.9999999999997868E-3</v>
      </c>
    </row>
    <row r="6588" spans="1:14" x14ac:dyDescent="0.25">
      <c r="A6588" s="100">
        <v>5539</v>
      </c>
      <c r="B6588" s="107">
        <v>39142</v>
      </c>
      <c r="C6588" s="121">
        <v>430.84</v>
      </c>
      <c r="D6588" s="122">
        <v>563.1</v>
      </c>
      <c r="E6588" s="122">
        <f t="shared" si="269"/>
        <v>77.99168975069253</v>
      </c>
      <c r="F6588" s="77">
        <v>5.39</v>
      </c>
      <c r="G6588" s="77">
        <v>0</v>
      </c>
      <c r="H6588" s="77">
        <v>0</v>
      </c>
      <c r="J6588" s="77">
        <f t="shared" si="268"/>
        <v>5.39</v>
      </c>
      <c r="K6588" s="103">
        <v>0.69</v>
      </c>
      <c r="L6588" s="104">
        <v>2.8</v>
      </c>
      <c r="M6588" s="105">
        <v>0</v>
      </c>
      <c r="N6588" s="76">
        <f t="shared" si="270"/>
        <v>0.68999999999995421</v>
      </c>
    </row>
    <row r="6589" spans="1:14" x14ac:dyDescent="0.25">
      <c r="A6589" s="100">
        <v>5540</v>
      </c>
      <c r="B6589" s="107">
        <v>39143</v>
      </c>
      <c r="C6589" s="121">
        <v>430.6</v>
      </c>
      <c r="D6589" s="122">
        <v>558.4</v>
      </c>
      <c r="E6589" s="122">
        <f t="shared" si="269"/>
        <v>77.340720221606645</v>
      </c>
      <c r="F6589" s="77">
        <v>3.76</v>
      </c>
      <c r="G6589" s="77">
        <v>0</v>
      </c>
      <c r="H6589" s="77">
        <v>0</v>
      </c>
      <c r="J6589" s="77">
        <f t="shared" si="268"/>
        <v>3.76</v>
      </c>
      <c r="K6589" s="103">
        <v>0.36</v>
      </c>
      <c r="L6589" s="104">
        <v>1.91</v>
      </c>
      <c r="M6589" s="105">
        <v>0</v>
      </c>
      <c r="N6589" s="76">
        <f t="shared" si="270"/>
        <v>0.36000000000002252</v>
      </c>
    </row>
    <row r="6590" spans="1:14" x14ac:dyDescent="0.25">
      <c r="A6590" s="100">
        <v>5541</v>
      </c>
      <c r="B6590" s="107">
        <v>39144</v>
      </c>
      <c r="C6590" s="121">
        <v>430.43</v>
      </c>
      <c r="D6590" s="122">
        <v>555</v>
      </c>
      <c r="E6590" s="122">
        <f t="shared" si="269"/>
        <v>76.86980609418282</v>
      </c>
      <c r="F6590" s="77">
        <v>2.58</v>
      </c>
      <c r="G6590" s="77">
        <v>0</v>
      </c>
      <c r="H6590" s="77">
        <v>0</v>
      </c>
      <c r="J6590" s="77">
        <f t="shared" si="268"/>
        <v>2.58</v>
      </c>
      <c r="K6590" s="103">
        <v>1.22</v>
      </c>
      <c r="L6590" s="104">
        <v>1.33</v>
      </c>
      <c r="M6590" s="105">
        <v>0</v>
      </c>
      <c r="N6590" s="76">
        <f t="shared" si="270"/>
        <v>1.2199999999999864</v>
      </c>
    </row>
    <row r="6591" spans="1:14" x14ac:dyDescent="0.25">
      <c r="A6591" s="100">
        <v>5542</v>
      </c>
      <c r="B6591" s="107">
        <v>39145</v>
      </c>
      <c r="C6591" s="121">
        <v>430.36</v>
      </c>
      <c r="D6591" s="122">
        <v>553.64</v>
      </c>
      <c r="E6591" s="122">
        <f t="shared" si="269"/>
        <v>76.68144044321329</v>
      </c>
      <c r="F6591" s="77">
        <v>2.7</v>
      </c>
      <c r="G6591" s="77">
        <v>0</v>
      </c>
      <c r="H6591" s="77">
        <v>0</v>
      </c>
      <c r="J6591" s="77">
        <f t="shared" si="268"/>
        <v>2.7</v>
      </c>
      <c r="K6591" s="103">
        <v>0.36</v>
      </c>
      <c r="L6591" s="104">
        <v>1.41</v>
      </c>
      <c r="M6591" s="105">
        <v>0</v>
      </c>
      <c r="N6591" s="76">
        <f t="shared" si="270"/>
        <v>0.35999999999996835</v>
      </c>
    </row>
    <row r="6592" spans="1:14" x14ac:dyDescent="0.25">
      <c r="A6592" s="100">
        <v>5543</v>
      </c>
      <c r="B6592" s="107">
        <v>39146</v>
      </c>
      <c r="C6592" s="121">
        <v>430.24</v>
      </c>
      <c r="D6592" s="122">
        <v>551.29999999999995</v>
      </c>
      <c r="E6592" s="122">
        <f t="shared" si="269"/>
        <v>76.3573407202216</v>
      </c>
      <c r="F6592" s="77">
        <v>5.0999999999999996</v>
      </c>
      <c r="G6592" s="77">
        <v>0</v>
      </c>
      <c r="H6592" s="77">
        <v>0</v>
      </c>
      <c r="J6592" s="77">
        <f t="shared" si="268"/>
        <v>5.0999999999999996</v>
      </c>
      <c r="K6592" s="103">
        <v>0.02</v>
      </c>
      <c r="L6592" s="104">
        <v>2.57</v>
      </c>
      <c r="M6592" s="105">
        <v>0</v>
      </c>
      <c r="N6592" s="76">
        <f t="shared" si="270"/>
        <v>2.0000000000072404E-2</v>
      </c>
    </row>
    <row r="6593" spans="1:14" x14ac:dyDescent="0.25">
      <c r="A6593" s="100">
        <v>5544</v>
      </c>
      <c r="B6593" s="107">
        <v>39147</v>
      </c>
      <c r="C6593" s="121">
        <v>429.98</v>
      </c>
      <c r="D6593" s="122">
        <v>546.22</v>
      </c>
      <c r="E6593" s="122">
        <f t="shared" si="269"/>
        <v>75.65373961218836</v>
      </c>
      <c r="F6593" s="77">
        <v>5.46</v>
      </c>
      <c r="G6593" s="77">
        <v>0</v>
      </c>
      <c r="H6593" s="77">
        <v>0</v>
      </c>
      <c r="J6593" s="77">
        <f t="shared" ref="J6593:J6656" si="271">SUM(F6593:H6593)</f>
        <v>5.46</v>
      </c>
      <c r="K6593" s="103">
        <v>0.61</v>
      </c>
      <c r="L6593" s="104">
        <v>2.83</v>
      </c>
      <c r="M6593" s="105">
        <v>0</v>
      </c>
      <c r="N6593" s="76">
        <f t="shared" si="270"/>
        <v>0.60999999999997723</v>
      </c>
    </row>
    <row r="6594" spans="1:14" x14ac:dyDescent="0.25">
      <c r="A6594" s="100">
        <v>5545</v>
      </c>
      <c r="B6594" s="107">
        <v>39148</v>
      </c>
      <c r="C6594" s="121">
        <v>429.73</v>
      </c>
      <c r="D6594" s="122">
        <v>541.37</v>
      </c>
      <c r="E6594" s="122">
        <f t="shared" ref="E6594:E6657" si="272">(D6594/722)*100</f>
        <v>74.9819944598338</v>
      </c>
      <c r="F6594" s="77">
        <v>5.24</v>
      </c>
      <c r="G6594" s="77">
        <v>0</v>
      </c>
      <c r="H6594" s="77">
        <v>0</v>
      </c>
      <c r="J6594" s="77">
        <f t="shared" si="271"/>
        <v>5.24</v>
      </c>
      <c r="K6594" s="103">
        <v>0.57999999999999996</v>
      </c>
      <c r="L6594" s="104">
        <v>2.65</v>
      </c>
      <c r="M6594" s="105">
        <v>0</v>
      </c>
      <c r="N6594" s="76">
        <f t="shared" si="270"/>
        <v>0.58000000000003205</v>
      </c>
    </row>
    <row r="6595" spans="1:14" x14ac:dyDescent="0.25">
      <c r="A6595" s="100">
        <v>5546</v>
      </c>
      <c r="B6595" s="107">
        <v>39149</v>
      </c>
      <c r="C6595" s="121">
        <v>429.49</v>
      </c>
      <c r="D6595" s="122">
        <v>536.71</v>
      </c>
      <c r="E6595" s="122">
        <f t="shared" si="272"/>
        <v>74.33656509695291</v>
      </c>
      <c r="F6595" s="77">
        <v>5.83</v>
      </c>
      <c r="G6595" s="77">
        <v>0</v>
      </c>
      <c r="H6595" s="77">
        <v>0</v>
      </c>
      <c r="J6595" s="77">
        <f t="shared" si="271"/>
        <v>5.83</v>
      </c>
      <c r="K6595" s="103">
        <v>0.22</v>
      </c>
      <c r="L6595" s="104">
        <v>2.96</v>
      </c>
      <c r="M6595" s="105">
        <v>0</v>
      </c>
      <c r="N6595" s="76">
        <f t="shared" si="270"/>
        <v>0.21999999999998643</v>
      </c>
    </row>
    <row r="6596" spans="1:14" x14ac:dyDescent="0.25">
      <c r="A6596" s="100">
        <v>5547</v>
      </c>
      <c r="B6596" s="107">
        <v>39150</v>
      </c>
      <c r="C6596" s="121">
        <v>429.2</v>
      </c>
      <c r="D6596" s="122">
        <v>531.1</v>
      </c>
      <c r="E6596" s="122">
        <f t="shared" si="272"/>
        <v>73.55955678670361</v>
      </c>
      <c r="F6596" s="77">
        <v>4.96</v>
      </c>
      <c r="G6596" s="77">
        <v>0</v>
      </c>
      <c r="H6596" s="77">
        <v>0</v>
      </c>
      <c r="J6596" s="77">
        <f t="shared" si="271"/>
        <v>4.96</v>
      </c>
      <c r="K6596" s="103">
        <v>0.02</v>
      </c>
      <c r="L6596" s="104">
        <v>2.44</v>
      </c>
      <c r="M6596" s="105">
        <v>0</v>
      </c>
      <c r="N6596" s="76">
        <f t="shared" si="270"/>
        <v>1.9999999999945395E-2</v>
      </c>
    </row>
    <row r="6597" spans="1:14" x14ac:dyDescent="0.25">
      <c r="A6597" s="100">
        <v>5548</v>
      </c>
      <c r="B6597" s="107">
        <v>39151</v>
      </c>
      <c r="C6597" s="121">
        <v>428.94</v>
      </c>
      <c r="D6597" s="122">
        <v>526.16</v>
      </c>
      <c r="E6597" s="122">
        <f t="shared" si="272"/>
        <v>72.875346260387801</v>
      </c>
      <c r="F6597" s="77">
        <v>5.18</v>
      </c>
      <c r="G6597" s="77">
        <v>0</v>
      </c>
      <c r="H6597" s="77">
        <v>0</v>
      </c>
      <c r="J6597" s="77">
        <f t="shared" si="271"/>
        <v>5.18</v>
      </c>
      <c r="K6597" s="103">
        <v>0.05</v>
      </c>
      <c r="L6597" s="104">
        <v>2.65</v>
      </c>
      <c r="M6597" s="105">
        <v>0</v>
      </c>
      <c r="N6597" s="76">
        <f t="shared" si="270"/>
        <v>5.0000000000004263E-2</v>
      </c>
    </row>
    <row r="6598" spans="1:14" x14ac:dyDescent="0.25">
      <c r="A6598" s="100">
        <v>5549</v>
      </c>
      <c r="B6598" s="107">
        <v>39152</v>
      </c>
      <c r="C6598" s="121">
        <v>428.67</v>
      </c>
      <c r="D6598" s="122">
        <v>521.03</v>
      </c>
      <c r="E6598" s="122">
        <f t="shared" si="272"/>
        <v>72.164819944598335</v>
      </c>
      <c r="F6598" s="77">
        <v>7.55</v>
      </c>
      <c r="G6598" s="77">
        <v>0</v>
      </c>
      <c r="H6598" s="77">
        <v>0</v>
      </c>
      <c r="J6598" s="77">
        <f t="shared" si="271"/>
        <v>7.55</v>
      </c>
      <c r="K6598" s="103">
        <v>0.05</v>
      </c>
      <c r="L6598" s="104">
        <v>3.78</v>
      </c>
      <c r="M6598" s="105">
        <v>0</v>
      </c>
      <c r="N6598" s="76">
        <f t="shared" si="270"/>
        <v>4.9999999999999822E-2</v>
      </c>
    </row>
    <row r="6599" spans="1:14" x14ac:dyDescent="0.25">
      <c r="A6599" s="100">
        <v>5550</v>
      </c>
      <c r="B6599" s="107">
        <v>39153</v>
      </c>
      <c r="C6599" s="121">
        <v>428.27</v>
      </c>
      <c r="D6599" s="122">
        <v>513.53</v>
      </c>
      <c r="E6599" s="122">
        <f t="shared" si="272"/>
        <v>71.12603878116343</v>
      </c>
      <c r="F6599" s="77">
        <v>6.93</v>
      </c>
      <c r="G6599" s="77">
        <v>0</v>
      </c>
      <c r="H6599" s="77">
        <v>0</v>
      </c>
      <c r="J6599" s="77">
        <f t="shared" si="271"/>
        <v>6.93</v>
      </c>
      <c r="K6599" s="103">
        <v>1.52</v>
      </c>
      <c r="L6599" s="104">
        <v>3.49</v>
      </c>
      <c r="M6599" s="105">
        <v>0.4</v>
      </c>
      <c r="N6599" s="76">
        <f t="shared" si="270"/>
        <v>1.5200000000000315</v>
      </c>
    </row>
    <row r="6600" spans="1:14" x14ac:dyDescent="0.25">
      <c r="A6600" s="100">
        <v>5551</v>
      </c>
      <c r="B6600" s="107">
        <v>39154</v>
      </c>
      <c r="C6600" s="121">
        <v>427.98</v>
      </c>
      <c r="D6600" s="122">
        <v>508.12</v>
      </c>
      <c r="E6600" s="122">
        <f t="shared" si="272"/>
        <v>70.37673130193906</v>
      </c>
      <c r="F6600" s="77">
        <v>7</v>
      </c>
      <c r="G6600" s="77">
        <v>0</v>
      </c>
      <c r="H6600" s="77">
        <v>0</v>
      </c>
      <c r="J6600" s="77">
        <f t="shared" si="271"/>
        <v>7</v>
      </c>
      <c r="K6600" s="103">
        <v>0.52</v>
      </c>
      <c r="L6600" s="104">
        <v>3.53</v>
      </c>
      <c r="M6600" s="105">
        <v>0</v>
      </c>
      <c r="N6600" s="76">
        <f t="shared" ref="N6600:N6663" si="273">+D6601-D6600+J6600</f>
        <v>0.51999999999998181</v>
      </c>
    </row>
    <row r="6601" spans="1:14" x14ac:dyDescent="0.25">
      <c r="A6601" s="100">
        <v>5552</v>
      </c>
      <c r="B6601" s="107">
        <v>39155</v>
      </c>
      <c r="C6601" s="121">
        <v>427.63</v>
      </c>
      <c r="D6601" s="122">
        <v>501.64</v>
      </c>
      <c r="E6601" s="122">
        <f t="shared" si="272"/>
        <v>69.479224376731295</v>
      </c>
      <c r="F6601" s="77">
        <v>6.57</v>
      </c>
      <c r="G6601" s="77">
        <v>0</v>
      </c>
      <c r="H6601" s="77">
        <v>0</v>
      </c>
      <c r="J6601" s="77">
        <f t="shared" si="271"/>
        <v>6.57</v>
      </c>
      <c r="K6601" s="103">
        <v>0.35</v>
      </c>
      <c r="L6601" s="104">
        <v>3.3</v>
      </c>
      <c r="M6601" s="105">
        <v>0</v>
      </c>
      <c r="N6601" s="76">
        <f t="shared" si="273"/>
        <v>0.35000000000002984</v>
      </c>
    </row>
    <row r="6602" spans="1:14" x14ac:dyDescent="0.25">
      <c r="A6602" s="100">
        <v>5553</v>
      </c>
      <c r="B6602" s="107">
        <v>39156</v>
      </c>
      <c r="C6602" s="121">
        <v>427.29</v>
      </c>
      <c r="D6602" s="122">
        <v>495.42</v>
      </c>
      <c r="E6602" s="122">
        <f t="shared" si="272"/>
        <v>68.61772853185596</v>
      </c>
      <c r="F6602" s="77">
        <v>5.62</v>
      </c>
      <c r="G6602" s="77">
        <v>0</v>
      </c>
      <c r="H6602" s="77">
        <v>0</v>
      </c>
      <c r="J6602" s="77">
        <f t="shared" si="271"/>
        <v>5.62</v>
      </c>
      <c r="K6602" s="103">
        <v>0.48</v>
      </c>
      <c r="L6602" s="104">
        <v>2.82</v>
      </c>
      <c r="M6602" s="105">
        <v>0</v>
      </c>
      <c r="N6602" s="76">
        <f t="shared" si="273"/>
        <v>0.47999999999995691</v>
      </c>
    </row>
    <row r="6603" spans="1:14" x14ac:dyDescent="0.25">
      <c r="A6603" s="100">
        <v>5554</v>
      </c>
      <c r="B6603" s="107">
        <v>39157</v>
      </c>
      <c r="C6603" s="121">
        <v>427.01</v>
      </c>
      <c r="D6603" s="122">
        <v>490.28</v>
      </c>
      <c r="E6603" s="122">
        <f t="shared" si="272"/>
        <v>67.905817174515221</v>
      </c>
      <c r="F6603" s="77">
        <v>4.95</v>
      </c>
      <c r="G6603" s="77">
        <v>0</v>
      </c>
      <c r="H6603" s="77">
        <v>0</v>
      </c>
      <c r="J6603" s="77">
        <f t="shared" si="271"/>
        <v>4.95</v>
      </c>
      <c r="K6603" s="103">
        <v>0.09</v>
      </c>
      <c r="L6603" s="104">
        <v>2.4700000000000002</v>
      </c>
      <c r="M6603" s="105">
        <v>0</v>
      </c>
      <c r="N6603" s="76">
        <f t="shared" si="273"/>
        <v>9.0000000000043379E-2</v>
      </c>
    </row>
    <row r="6604" spans="1:14" x14ac:dyDescent="0.25">
      <c r="A6604" s="100">
        <v>5555</v>
      </c>
      <c r="B6604" s="107">
        <v>39158</v>
      </c>
      <c r="C6604" s="121">
        <v>426.69</v>
      </c>
      <c r="D6604" s="122">
        <v>485.42</v>
      </c>
      <c r="E6604" s="122">
        <f t="shared" si="272"/>
        <v>67.232686980609429</v>
      </c>
      <c r="F6604" s="77">
        <v>4.87</v>
      </c>
      <c r="G6604" s="77">
        <v>0</v>
      </c>
      <c r="H6604" s="77">
        <v>0</v>
      </c>
      <c r="J6604" s="77">
        <f t="shared" si="271"/>
        <v>4.87</v>
      </c>
      <c r="K6604" s="103">
        <v>0.04</v>
      </c>
      <c r="L6604" s="104">
        <v>2.2200000000000002</v>
      </c>
      <c r="M6604" s="105">
        <v>0</v>
      </c>
      <c r="N6604" s="76">
        <f t="shared" si="273"/>
        <v>3.9999999999959179E-2</v>
      </c>
    </row>
    <row r="6605" spans="1:14" x14ac:dyDescent="0.25">
      <c r="A6605" s="100">
        <v>5556</v>
      </c>
      <c r="B6605" s="107">
        <v>39159</v>
      </c>
      <c r="C6605" s="121">
        <v>426.47</v>
      </c>
      <c r="D6605" s="122">
        <v>480.59</v>
      </c>
      <c r="E6605" s="122">
        <f t="shared" si="272"/>
        <v>66.563711911357331</v>
      </c>
      <c r="F6605" s="77">
        <v>3.01</v>
      </c>
      <c r="G6605" s="77">
        <v>0</v>
      </c>
      <c r="H6605" s="77">
        <v>0</v>
      </c>
      <c r="J6605" s="77">
        <f t="shared" si="271"/>
        <v>3.01</v>
      </c>
      <c r="K6605" s="103">
        <v>0.02</v>
      </c>
      <c r="L6605" s="104">
        <v>1.51</v>
      </c>
      <c r="M6605" s="105">
        <v>0</v>
      </c>
      <c r="N6605" s="76">
        <f t="shared" si="273"/>
        <v>2.0000000000047535E-2</v>
      </c>
    </row>
    <row r="6606" spans="1:14" x14ac:dyDescent="0.25">
      <c r="A6606" s="100">
        <v>5557</v>
      </c>
      <c r="B6606" s="107">
        <v>39160</v>
      </c>
      <c r="C6606" s="121">
        <v>426.3</v>
      </c>
      <c r="D6606" s="122">
        <v>477.6</v>
      </c>
      <c r="E6606" s="122">
        <f t="shared" si="272"/>
        <v>66.149584487534625</v>
      </c>
      <c r="F6606" s="77">
        <v>4.3</v>
      </c>
      <c r="G6606" s="77">
        <v>0</v>
      </c>
      <c r="H6606" s="77">
        <v>0</v>
      </c>
      <c r="J6606" s="77">
        <f t="shared" si="271"/>
        <v>4.3</v>
      </c>
      <c r="K6606" s="103">
        <v>0.02</v>
      </c>
      <c r="L6606" s="104">
        <v>2.04</v>
      </c>
      <c r="M6606" s="105">
        <v>0</v>
      </c>
      <c r="N6606" s="76">
        <f t="shared" si="273"/>
        <v>1.9999999999970264E-2</v>
      </c>
    </row>
    <row r="6607" spans="1:14" x14ac:dyDescent="0.25">
      <c r="A6607" s="100">
        <v>5558</v>
      </c>
      <c r="B6607" s="107">
        <v>39161</v>
      </c>
      <c r="C6607" s="121">
        <v>426.06</v>
      </c>
      <c r="D6607" s="122">
        <v>473.32</v>
      </c>
      <c r="E6607" s="122">
        <f t="shared" si="272"/>
        <v>65.556786703601105</v>
      </c>
      <c r="F6607" s="77">
        <v>4.04</v>
      </c>
      <c r="G6607" s="77">
        <v>0</v>
      </c>
      <c r="H6607" s="77">
        <v>0</v>
      </c>
      <c r="J6607" s="77">
        <f t="shared" si="271"/>
        <v>4.04</v>
      </c>
      <c r="K6607" s="103">
        <v>0.03</v>
      </c>
      <c r="L6607" s="104">
        <v>1.96</v>
      </c>
      <c r="M6607" s="105">
        <v>0</v>
      </c>
      <c r="N6607" s="76">
        <f t="shared" si="273"/>
        <v>3.000000000000913E-2</v>
      </c>
    </row>
    <row r="6608" spans="1:14" x14ac:dyDescent="0.25">
      <c r="A6608" s="100">
        <v>5559</v>
      </c>
      <c r="B6608" s="107">
        <v>39162</v>
      </c>
      <c r="C6608" s="121">
        <v>425.83</v>
      </c>
      <c r="D6608" s="122">
        <v>469.31</v>
      </c>
      <c r="E6608" s="122">
        <f t="shared" si="272"/>
        <v>65.001385041551245</v>
      </c>
      <c r="F6608" s="77">
        <v>7.26</v>
      </c>
      <c r="G6608" s="77">
        <v>0</v>
      </c>
      <c r="H6608" s="77">
        <v>0</v>
      </c>
      <c r="J6608" s="77">
        <f t="shared" si="271"/>
        <v>7.26</v>
      </c>
      <c r="K6608" s="103">
        <v>0.01</v>
      </c>
      <c r="L6608" s="104">
        <v>3.64</v>
      </c>
      <c r="M6608" s="105">
        <v>0</v>
      </c>
      <c r="N6608" s="76">
        <f t="shared" si="273"/>
        <v>-0.79000000000001158</v>
      </c>
    </row>
    <row r="6609" spans="1:14" x14ac:dyDescent="0.25">
      <c r="A6609" s="100">
        <v>5560</v>
      </c>
      <c r="B6609" s="107">
        <v>39163</v>
      </c>
      <c r="C6609" s="121">
        <v>425.37</v>
      </c>
      <c r="D6609" s="122">
        <v>461.26</v>
      </c>
      <c r="E6609" s="122">
        <f t="shared" si="272"/>
        <v>63.886426592797783</v>
      </c>
      <c r="F6609" s="77">
        <v>6.54</v>
      </c>
      <c r="G6609" s="77">
        <v>0</v>
      </c>
      <c r="H6609" s="77">
        <v>0</v>
      </c>
      <c r="J6609" s="77">
        <f t="shared" si="271"/>
        <v>6.54</v>
      </c>
      <c r="K6609" s="103">
        <v>0.01</v>
      </c>
      <c r="L6609" s="104">
        <v>3.11</v>
      </c>
      <c r="M6609" s="105">
        <v>0</v>
      </c>
      <c r="N6609" s="76">
        <f t="shared" si="273"/>
        <v>1.000000000002732E-2</v>
      </c>
    </row>
    <row r="6610" spans="1:14" x14ac:dyDescent="0.25">
      <c r="A6610" s="100">
        <v>5561</v>
      </c>
      <c r="B6610" s="107">
        <v>39164</v>
      </c>
      <c r="C6610" s="121">
        <v>424.99</v>
      </c>
      <c r="D6610" s="122">
        <v>454.73</v>
      </c>
      <c r="E6610" s="122">
        <f t="shared" si="272"/>
        <v>62.9819944598338</v>
      </c>
      <c r="F6610" s="77">
        <v>4.53</v>
      </c>
      <c r="G6610" s="77">
        <v>0</v>
      </c>
      <c r="H6610" s="77">
        <v>0</v>
      </c>
      <c r="J6610" s="77">
        <f t="shared" si="271"/>
        <v>4.53</v>
      </c>
      <c r="K6610" s="103">
        <v>0.01</v>
      </c>
      <c r="L6610" s="104">
        <v>1.99</v>
      </c>
      <c r="M6610" s="105">
        <v>0</v>
      </c>
      <c r="N6610" s="76">
        <f t="shared" si="273"/>
        <v>9.9999999999615952E-3</v>
      </c>
    </row>
    <row r="6611" spans="1:14" x14ac:dyDescent="0.25">
      <c r="A6611" s="100">
        <v>5562</v>
      </c>
      <c r="B6611" s="107">
        <v>39165</v>
      </c>
      <c r="C6611" s="121">
        <v>424.73</v>
      </c>
      <c r="D6611" s="122">
        <v>450.21</v>
      </c>
      <c r="E6611" s="122">
        <f t="shared" si="272"/>
        <v>62.355955678670362</v>
      </c>
      <c r="F6611" s="77">
        <v>4.43</v>
      </c>
      <c r="G6611" s="77">
        <v>0</v>
      </c>
      <c r="H6611" s="77">
        <v>0</v>
      </c>
      <c r="J6611" s="77">
        <f t="shared" si="271"/>
        <v>4.43</v>
      </c>
      <c r="K6611" s="103">
        <v>0.01</v>
      </c>
      <c r="L6611" s="104">
        <v>1.97</v>
      </c>
      <c r="M6611" s="105">
        <v>0</v>
      </c>
      <c r="N6611" s="76">
        <f t="shared" si="273"/>
        <v>1.0000000000040643E-2</v>
      </c>
    </row>
    <row r="6612" spans="1:14" x14ac:dyDescent="0.25">
      <c r="A6612" s="100">
        <v>5563</v>
      </c>
      <c r="B6612" s="107">
        <v>39166</v>
      </c>
      <c r="C6612" s="121">
        <v>424.47</v>
      </c>
      <c r="D6612" s="122">
        <v>445.79</v>
      </c>
      <c r="E6612" s="122">
        <f t="shared" si="272"/>
        <v>61.74376731301939</v>
      </c>
      <c r="F6612" s="77">
        <v>3.14</v>
      </c>
      <c r="G6612" s="77">
        <v>0</v>
      </c>
      <c r="H6612" s="77">
        <v>0</v>
      </c>
      <c r="J6612" s="77">
        <f t="shared" si="271"/>
        <v>3.14</v>
      </c>
      <c r="K6612" s="103">
        <v>0.01</v>
      </c>
      <c r="L6612" s="104">
        <v>1.45</v>
      </c>
      <c r="M6612" s="105">
        <v>0</v>
      </c>
      <c r="N6612" s="76">
        <f t="shared" si="273"/>
        <v>1.0000000000004672E-2</v>
      </c>
    </row>
    <row r="6613" spans="1:14" x14ac:dyDescent="0.25">
      <c r="A6613" s="100">
        <v>5564</v>
      </c>
      <c r="B6613" s="107">
        <v>39167</v>
      </c>
      <c r="C6613" s="121">
        <v>424.28</v>
      </c>
      <c r="D6613" s="122">
        <v>442.66</v>
      </c>
      <c r="E6613" s="122">
        <f t="shared" si="272"/>
        <v>61.310249307479225</v>
      </c>
      <c r="F6613" s="77">
        <v>6.47</v>
      </c>
      <c r="G6613" s="77">
        <v>0</v>
      </c>
      <c r="H6613" s="77">
        <v>0</v>
      </c>
      <c r="J6613" s="77">
        <f t="shared" si="271"/>
        <v>6.47</v>
      </c>
      <c r="K6613" s="103">
        <v>0.01</v>
      </c>
      <c r="L6613" s="104">
        <v>2.76</v>
      </c>
      <c r="M6613" s="105">
        <v>0</v>
      </c>
      <c r="N6613" s="76">
        <f t="shared" si="273"/>
        <v>9.9999999999633715E-3</v>
      </c>
    </row>
    <row r="6614" spans="1:14" x14ac:dyDescent="0.25">
      <c r="A6614" s="100">
        <v>5565</v>
      </c>
      <c r="B6614" s="107">
        <v>39168</v>
      </c>
      <c r="C6614" s="121">
        <v>423.9</v>
      </c>
      <c r="D6614" s="122">
        <v>436.2</v>
      </c>
      <c r="E6614" s="122">
        <f t="shared" si="272"/>
        <v>60.415512465373958</v>
      </c>
      <c r="F6614" s="77">
        <v>4.91</v>
      </c>
      <c r="G6614" s="77">
        <v>0</v>
      </c>
      <c r="H6614" s="77">
        <v>0</v>
      </c>
      <c r="J6614" s="77">
        <f t="shared" si="271"/>
        <v>4.91</v>
      </c>
      <c r="K6614" s="103">
        <v>0.01</v>
      </c>
      <c r="L6614" s="104">
        <v>2.0099999999999998</v>
      </c>
      <c r="M6614" s="105">
        <v>0</v>
      </c>
      <c r="N6614" s="76">
        <f t="shared" si="273"/>
        <v>1.0000000000022879E-2</v>
      </c>
    </row>
    <row r="6615" spans="1:14" x14ac:dyDescent="0.25">
      <c r="A6615" s="100">
        <v>5566</v>
      </c>
      <c r="B6615" s="107">
        <v>39169</v>
      </c>
      <c r="C6615" s="121">
        <v>423.6</v>
      </c>
      <c r="D6615" s="122">
        <v>431.3</v>
      </c>
      <c r="E6615" s="122">
        <f t="shared" si="272"/>
        <v>59.736842105263158</v>
      </c>
      <c r="F6615" s="77">
        <v>5.17</v>
      </c>
      <c r="G6615" s="77">
        <v>0</v>
      </c>
      <c r="H6615" s="77">
        <v>0</v>
      </c>
      <c r="J6615" s="77">
        <f t="shared" si="271"/>
        <v>5.17</v>
      </c>
      <c r="K6615" s="103">
        <v>0.01</v>
      </c>
      <c r="L6615" s="104">
        <v>2.1800000000000002</v>
      </c>
      <c r="M6615" s="105">
        <v>0</v>
      </c>
      <c r="N6615" s="76">
        <f t="shared" si="273"/>
        <v>9.9999999999749178E-3</v>
      </c>
    </row>
    <row r="6616" spans="1:14" x14ac:dyDescent="0.25">
      <c r="A6616" s="100">
        <v>5567</v>
      </c>
      <c r="B6616" s="107">
        <v>39170</v>
      </c>
      <c r="C6616" s="121">
        <v>423.29</v>
      </c>
      <c r="D6616" s="122">
        <v>426.14</v>
      </c>
      <c r="E6616" s="122">
        <f t="shared" si="272"/>
        <v>59.022160664819943</v>
      </c>
      <c r="F6616" s="77">
        <v>5.39</v>
      </c>
      <c r="G6616" s="77">
        <v>0</v>
      </c>
      <c r="H6616" s="77">
        <v>0</v>
      </c>
      <c r="J6616" s="77">
        <f t="shared" si="271"/>
        <v>5.39</v>
      </c>
      <c r="K6616" s="103">
        <v>0.02</v>
      </c>
      <c r="L6616" s="104">
        <v>2.64</v>
      </c>
      <c r="M6616" s="105">
        <v>0</v>
      </c>
      <c r="N6616" s="76">
        <f t="shared" si="273"/>
        <v>-0.62999999999998213</v>
      </c>
    </row>
    <row r="6617" spans="1:14" x14ac:dyDescent="0.25">
      <c r="A6617" s="100">
        <v>5568</v>
      </c>
      <c r="B6617" s="107">
        <v>39171</v>
      </c>
      <c r="C6617" s="121">
        <v>422.92</v>
      </c>
      <c r="D6617" s="122">
        <v>420.12</v>
      </c>
      <c r="E6617" s="122">
        <f t="shared" si="272"/>
        <v>58.18836565096953</v>
      </c>
      <c r="F6617" s="77">
        <v>4.58</v>
      </c>
      <c r="G6617" s="77">
        <v>0</v>
      </c>
      <c r="H6617" s="77">
        <v>0</v>
      </c>
      <c r="J6617" s="77">
        <f t="shared" si="271"/>
        <v>4.58</v>
      </c>
      <c r="K6617" s="103">
        <v>0.02</v>
      </c>
      <c r="L6617" s="104">
        <v>2</v>
      </c>
      <c r="M6617" s="105">
        <v>0</v>
      </c>
      <c r="N6617" s="76">
        <f t="shared" si="273"/>
        <v>1.5987211554602254E-14</v>
      </c>
    </row>
    <row r="6618" spans="1:14" x14ac:dyDescent="0.25">
      <c r="A6618" s="100">
        <v>5569</v>
      </c>
      <c r="B6618" s="107">
        <v>39172</v>
      </c>
      <c r="C6618" s="121">
        <v>422.63</v>
      </c>
      <c r="D6618" s="122">
        <v>415.54</v>
      </c>
      <c r="E6618" s="122">
        <f t="shared" si="272"/>
        <v>57.554016620498615</v>
      </c>
      <c r="F6618" s="77">
        <v>3.55</v>
      </c>
      <c r="G6618" s="77">
        <v>0</v>
      </c>
      <c r="H6618" s="77">
        <v>0</v>
      </c>
      <c r="J6618" s="77">
        <f t="shared" si="271"/>
        <v>3.55</v>
      </c>
      <c r="K6618" s="103">
        <v>0.61</v>
      </c>
      <c r="L6618" s="104">
        <v>1.74</v>
      </c>
      <c r="M6618" s="105">
        <v>0</v>
      </c>
      <c r="N6618" s="76">
        <f t="shared" si="273"/>
        <v>0.6100000000000021</v>
      </c>
    </row>
    <row r="6619" spans="1:14" x14ac:dyDescent="0.25">
      <c r="A6619" s="100">
        <v>5570</v>
      </c>
      <c r="B6619" s="107">
        <v>39173</v>
      </c>
      <c r="C6619" s="121">
        <v>422.45</v>
      </c>
      <c r="D6619" s="122">
        <v>412.6</v>
      </c>
      <c r="E6619" s="122">
        <f t="shared" si="272"/>
        <v>57.146814404432135</v>
      </c>
      <c r="F6619" s="77">
        <v>4.1399999999999997</v>
      </c>
      <c r="G6619" s="77">
        <v>0</v>
      </c>
      <c r="H6619" s="77">
        <v>0</v>
      </c>
      <c r="J6619" s="77">
        <f t="shared" si="271"/>
        <v>4.1399999999999997</v>
      </c>
      <c r="K6619" s="103">
        <v>0.14000000000000001</v>
      </c>
      <c r="L6619" s="104">
        <v>2.0299999999999998</v>
      </c>
      <c r="M6619" s="105">
        <v>9</v>
      </c>
      <c r="N6619" s="76">
        <f t="shared" si="273"/>
        <v>0.13999999999999968</v>
      </c>
    </row>
    <row r="6620" spans="1:14" x14ac:dyDescent="0.25">
      <c r="A6620" s="100">
        <v>5571</v>
      </c>
      <c r="B6620" s="107">
        <v>39174</v>
      </c>
      <c r="C6620" s="121">
        <v>422.2</v>
      </c>
      <c r="D6620" s="122">
        <v>408.6</v>
      </c>
      <c r="E6620" s="122">
        <f t="shared" si="272"/>
        <v>56.592797783933527</v>
      </c>
      <c r="F6620" s="77">
        <v>4.6500000000000004</v>
      </c>
      <c r="G6620" s="77">
        <v>0</v>
      </c>
      <c r="H6620" s="77">
        <v>0</v>
      </c>
      <c r="J6620" s="77">
        <f t="shared" si="271"/>
        <v>4.6500000000000004</v>
      </c>
      <c r="K6620" s="103">
        <v>0.02</v>
      </c>
      <c r="L6620" s="104">
        <v>1.95</v>
      </c>
      <c r="M6620" s="105">
        <v>0</v>
      </c>
      <c r="N6620" s="76">
        <f t="shared" si="273"/>
        <v>9.9999999999571543E-3</v>
      </c>
    </row>
    <row r="6621" spans="1:14" x14ac:dyDescent="0.25">
      <c r="A6621" s="100">
        <v>5572</v>
      </c>
      <c r="B6621" s="107">
        <v>39175</v>
      </c>
      <c r="C6621" s="121">
        <v>421.92</v>
      </c>
      <c r="D6621" s="122">
        <v>403.96</v>
      </c>
      <c r="E6621" s="122">
        <f t="shared" si="272"/>
        <v>55.95013850415512</v>
      </c>
      <c r="F6621" s="77">
        <v>4.4000000000000004</v>
      </c>
      <c r="G6621" s="77">
        <v>0</v>
      </c>
      <c r="H6621" s="77">
        <v>0</v>
      </c>
      <c r="J6621" s="77">
        <f t="shared" si="271"/>
        <v>4.4000000000000004</v>
      </c>
      <c r="K6621" s="103">
        <v>0.02</v>
      </c>
      <c r="L6621" s="104">
        <v>2.0499999999999998</v>
      </c>
      <c r="M6621" s="105">
        <v>0</v>
      </c>
      <c r="N6621" s="76">
        <f t="shared" si="273"/>
        <v>2.0000000000004903E-2</v>
      </c>
    </row>
    <row r="6622" spans="1:14" x14ac:dyDescent="0.25">
      <c r="A6622" s="100">
        <v>5573</v>
      </c>
      <c r="B6622" s="107">
        <v>39176</v>
      </c>
      <c r="C6622" s="121">
        <v>421.63</v>
      </c>
      <c r="D6622" s="122">
        <v>399.58</v>
      </c>
      <c r="E6622" s="122">
        <f t="shared" si="272"/>
        <v>55.343490304709142</v>
      </c>
      <c r="F6622" s="77">
        <v>4.95</v>
      </c>
      <c r="G6622" s="77">
        <v>0</v>
      </c>
      <c r="H6622" s="77">
        <v>0</v>
      </c>
      <c r="J6622" s="77">
        <f t="shared" si="271"/>
        <v>4.95</v>
      </c>
      <c r="K6622" s="103">
        <v>0.02</v>
      </c>
      <c r="L6622" s="104">
        <v>2.69</v>
      </c>
      <c r="M6622" s="105">
        <v>1.9</v>
      </c>
      <c r="N6622" s="76">
        <f t="shared" si="273"/>
        <v>1.9999999999993356E-2</v>
      </c>
    </row>
    <row r="6623" spans="1:14" x14ac:dyDescent="0.25">
      <c r="A6623" s="100">
        <v>5574</v>
      </c>
      <c r="B6623" s="107">
        <v>39177</v>
      </c>
      <c r="C6623" s="121">
        <v>421.31</v>
      </c>
      <c r="D6623" s="122">
        <v>394.65</v>
      </c>
      <c r="E6623" s="122">
        <f t="shared" si="272"/>
        <v>54.660664819944593</v>
      </c>
      <c r="F6623" s="77">
        <v>5.0199999999999996</v>
      </c>
      <c r="G6623" s="77">
        <v>0</v>
      </c>
      <c r="H6623" s="77">
        <v>0</v>
      </c>
      <c r="J6623" s="77">
        <f t="shared" si="271"/>
        <v>5.0199999999999996</v>
      </c>
      <c r="K6623" s="103">
        <v>0.02</v>
      </c>
      <c r="L6623" s="104">
        <v>2.31</v>
      </c>
      <c r="M6623" s="105">
        <v>18</v>
      </c>
      <c r="N6623" s="76">
        <f t="shared" si="273"/>
        <v>1.9999999999999574E-2</v>
      </c>
    </row>
    <row r="6624" spans="1:14" x14ac:dyDescent="0.25">
      <c r="A6624" s="100">
        <v>5575</v>
      </c>
      <c r="B6624" s="107">
        <v>39178</v>
      </c>
      <c r="C6624" s="121">
        <v>420.99</v>
      </c>
      <c r="D6624" s="122">
        <v>389.65</v>
      </c>
      <c r="E6624" s="122">
        <f t="shared" si="272"/>
        <v>53.968144044321335</v>
      </c>
      <c r="F6624" s="77">
        <v>4.97</v>
      </c>
      <c r="G6624" s="77">
        <v>0</v>
      </c>
      <c r="H6624" s="77">
        <v>0</v>
      </c>
      <c r="J6624" s="77">
        <f t="shared" si="271"/>
        <v>4.97</v>
      </c>
      <c r="K6624" s="103">
        <v>0.02</v>
      </c>
      <c r="L6624" s="104">
        <v>2.23</v>
      </c>
      <c r="M6624" s="105">
        <v>0</v>
      </c>
      <c r="N6624" s="76">
        <f t="shared" si="273"/>
        <v>2.000000000001112E-2</v>
      </c>
    </row>
    <row r="6625" spans="1:14" x14ac:dyDescent="0.25">
      <c r="A6625" s="100">
        <v>5576</v>
      </c>
      <c r="B6625" s="107">
        <v>39179</v>
      </c>
      <c r="C6625" s="121">
        <v>420.66</v>
      </c>
      <c r="D6625" s="122">
        <v>384.7</v>
      </c>
      <c r="E6625" s="122">
        <f t="shared" si="272"/>
        <v>53.282548476454295</v>
      </c>
      <c r="F6625" s="77">
        <v>3.87</v>
      </c>
      <c r="G6625" s="77">
        <v>0</v>
      </c>
      <c r="H6625" s="77">
        <v>0</v>
      </c>
      <c r="J6625" s="77">
        <f t="shared" si="271"/>
        <v>3.87</v>
      </c>
      <c r="K6625" s="103">
        <v>0.02</v>
      </c>
      <c r="L6625" s="104">
        <v>1.66</v>
      </c>
      <c r="M6625" s="105">
        <v>2.7</v>
      </c>
      <c r="N6625" s="76">
        <f t="shared" si="273"/>
        <v>2.0000000000034213E-2</v>
      </c>
    </row>
    <row r="6626" spans="1:14" x14ac:dyDescent="0.25">
      <c r="A6626" s="100">
        <v>5577</v>
      </c>
      <c r="B6626" s="107">
        <v>39180</v>
      </c>
      <c r="C6626" s="121">
        <v>420.41</v>
      </c>
      <c r="D6626" s="122">
        <v>380.85</v>
      </c>
      <c r="E6626" s="122">
        <f t="shared" si="272"/>
        <v>52.749307479224385</v>
      </c>
      <c r="F6626" s="77">
        <v>4.8499999999999996</v>
      </c>
      <c r="G6626" s="77">
        <v>0</v>
      </c>
      <c r="H6626" s="77">
        <v>0</v>
      </c>
      <c r="J6626" s="77">
        <f t="shared" si="271"/>
        <v>4.8499999999999996</v>
      </c>
      <c r="K6626" s="103">
        <v>2.15</v>
      </c>
      <c r="L6626" s="104">
        <v>2.31</v>
      </c>
      <c r="M6626" s="105">
        <v>14.7</v>
      </c>
      <c r="N6626" s="76">
        <f t="shared" si="273"/>
        <v>2.1499999999999542</v>
      </c>
    </row>
    <row r="6627" spans="1:14" x14ac:dyDescent="0.25">
      <c r="A6627" s="100">
        <v>5578</v>
      </c>
      <c r="B6627" s="107">
        <v>39181</v>
      </c>
      <c r="C6627" s="121">
        <v>420.23</v>
      </c>
      <c r="D6627" s="122">
        <v>378.15</v>
      </c>
      <c r="E6627" s="122">
        <f t="shared" si="272"/>
        <v>52.375346260387815</v>
      </c>
      <c r="F6627" s="77">
        <v>3.37</v>
      </c>
      <c r="G6627" s="77">
        <v>0</v>
      </c>
      <c r="H6627" s="77">
        <v>0</v>
      </c>
      <c r="J6627" s="77">
        <f t="shared" si="271"/>
        <v>3.37</v>
      </c>
      <c r="K6627" s="103">
        <v>0.02</v>
      </c>
      <c r="L6627" s="104">
        <v>1.24</v>
      </c>
      <c r="M6627" s="105">
        <v>3.5</v>
      </c>
      <c r="N6627" s="76">
        <f t="shared" si="273"/>
        <v>2.0000000000034213E-2</v>
      </c>
    </row>
    <row r="6628" spans="1:14" x14ac:dyDescent="0.25">
      <c r="A6628" s="100">
        <v>5579</v>
      </c>
      <c r="B6628" s="107">
        <v>39182</v>
      </c>
      <c r="C6628" s="121">
        <v>420</v>
      </c>
      <c r="D6628" s="122">
        <v>374.8</v>
      </c>
      <c r="E6628" s="122">
        <f t="shared" si="272"/>
        <v>51.911357340720222</v>
      </c>
      <c r="F6628" s="77">
        <v>3.77</v>
      </c>
      <c r="G6628" s="77">
        <v>0</v>
      </c>
      <c r="H6628" s="77">
        <v>0</v>
      </c>
      <c r="J6628" s="77">
        <f t="shared" si="271"/>
        <v>3.77</v>
      </c>
      <c r="K6628" s="103">
        <v>3.02</v>
      </c>
      <c r="L6628" s="104">
        <v>1.79</v>
      </c>
      <c r="M6628" s="105">
        <v>42.4</v>
      </c>
      <c r="N6628" s="76">
        <f t="shared" si="273"/>
        <v>3.02</v>
      </c>
    </row>
    <row r="6629" spans="1:14" x14ac:dyDescent="0.25">
      <c r="A6629" s="100">
        <v>5580</v>
      </c>
      <c r="B6629" s="107">
        <v>39183</v>
      </c>
      <c r="C6629" s="121">
        <v>419.95</v>
      </c>
      <c r="D6629" s="122">
        <v>374.05</v>
      </c>
      <c r="E6629" s="122">
        <f t="shared" si="272"/>
        <v>51.807479224376728</v>
      </c>
      <c r="F6629" s="77">
        <v>3.55</v>
      </c>
      <c r="G6629" s="77">
        <v>0</v>
      </c>
      <c r="H6629" s="77">
        <v>0</v>
      </c>
      <c r="J6629" s="77">
        <f t="shared" si="271"/>
        <v>3.55</v>
      </c>
      <c r="K6629" s="103">
        <v>3.85</v>
      </c>
      <c r="L6629" s="104">
        <v>1.72</v>
      </c>
      <c r="M6629" s="105">
        <v>2.2000000000000002</v>
      </c>
      <c r="N6629" s="76">
        <f t="shared" si="273"/>
        <v>3.8500000000000112</v>
      </c>
    </row>
    <row r="6630" spans="1:14" x14ac:dyDescent="0.25">
      <c r="A6630" s="100">
        <v>5581</v>
      </c>
      <c r="B6630" s="107">
        <v>39184</v>
      </c>
      <c r="C6630" s="121">
        <v>419.97</v>
      </c>
      <c r="D6630" s="122">
        <v>374.35</v>
      </c>
      <c r="E6630" s="122">
        <f t="shared" si="272"/>
        <v>51.849030470914123</v>
      </c>
      <c r="F6630" s="77">
        <v>3.66</v>
      </c>
      <c r="G6630" s="77">
        <v>0</v>
      </c>
      <c r="H6630" s="77">
        <v>0</v>
      </c>
      <c r="J6630" s="77">
        <f t="shared" si="271"/>
        <v>3.66</v>
      </c>
      <c r="K6630" s="103">
        <v>1.86</v>
      </c>
      <c r="L6630" s="104">
        <v>1.72</v>
      </c>
      <c r="M6630" s="105">
        <v>13.3</v>
      </c>
      <c r="N6630" s="76">
        <f t="shared" si="273"/>
        <v>1.8599999999999888</v>
      </c>
    </row>
    <row r="6631" spans="1:14" x14ac:dyDescent="0.25">
      <c r="A6631" s="100">
        <v>5582</v>
      </c>
      <c r="B6631" s="107">
        <v>39185</v>
      </c>
      <c r="C6631" s="121">
        <v>419.85</v>
      </c>
      <c r="D6631" s="122">
        <v>372.55</v>
      </c>
      <c r="E6631" s="122">
        <f t="shared" si="272"/>
        <v>51.59972299168976</v>
      </c>
      <c r="F6631" s="77">
        <v>3.07</v>
      </c>
      <c r="G6631" s="77">
        <v>0</v>
      </c>
      <c r="H6631" s="77">
        <v>0</v>
      </c>
      <c r="J6631" s="77">
        <f t="shared" si="271"/>
        <v>3.07</v>
      </c>
      <c r="K6631" s="103">
        <v>8.52</v>
      </c>
      <c r="L6631" s="104">
        <v>1.46</v>
      </c>
      <c r="M6631" s="105">
        <v>6.5</v>
      </c>
      <c r="N6631" s="76">
        <f t="shared" si="273"/>
        <v>8.5199999999999889</v>
      </c>
    </row>
    <row r="6632" spans="1:14" x14ac:dyDescent="0.25">
      <c r="A6632" s="100">
        <v>5583</v>
      </c>
      <c r="B6632" s="107">
        <v>39186</v>
      </c>
      <c r="C6632" s="121">
        <v>420.22</v>
      </c>
      <c r="D6632" s="122">
        <v>378</v>
      </c>
      <c r="E6632" s="122">
        <f t="shared" si="272"/>
        <v>52.35457063711911</v>
      </c>
      <c r="F6632" s="77">
        <v>3.72</v>
      </c>
      <c r="G6632" s="77">
        <v>0</v>
      </c>
      <c r="H6632" s="77">
        <v>0</v>
      </c>
      <c r="J6632" s="77">
        <f t="shared" si="271"/>
        <v>3.72</v>
      </c>
      <c r="K6632" s="103">
        <v>1.92</v>
      </c>
      <c r="L6632" s="104">
        <v>1.82</v>
      </c>
      <c r="M6632" s="105">
        <v>0</v>
      </c>
      <c r="N6632" s="76">
        <f t="shared" si="273"/>
        <v>1.9199999999999888</v>
      </c>
    </row>
    <row r="6633" spans="1:14" x14ac:dyDescent="0.25">
      <c r="A6633" s="100">
        <v>5584</v>
      </c>
      <c r="B6633" s="107">
        <v>39187</v>
      </c>
      <c r="C6633" s="121">
        <v>420.1</v>
      </c>
      <c r="D6633" s="122">
        <v>376.2</v>
      </c>
      <c r="E6633" s="122">
        <f t="shared" si="272"/>
        <v>52.105263157894733</v>
      </c>
      <c r="F6633" s="77">
        <v>3.52</v>
      </c>
      <c r="G6633" s="77">
        <v>0</v>
      </c>
      <c r="H6633" s="77">
        <v>0</v>
      </c>
      <c r="J6633" s="77">
        <f t="shared" si="271"/>
        <v>3.52</v>
      </c>
      <c r="K6633" s="103">
        <v>1.37</v>
      </c>
      <c r="L6633" s="104">
        <v>1.69</v>
      </c>
      <c r="M6633" s="105">
        <v>16.8</v>
      </c>
      <c r="N6633" s="76">
        <f t="shared" si="273"/>
        <v>1.3700000000000228</v>
      </c>
    </row>
    <row r="6634" spans="1:14" x14ac:dyDescent="0.25">
      <c r="A6634" s="100">
        <v>5585</v>
      </c>
      <c r="B6634" s="107">
        <v>39188</v>
      </c>
      <c r="C6634" s="121">
        <v>419.95</v>
      </c>
      <c r="D6634" s="122">
        <v>374.05</v>
      </c>
      <c r="E6634" s="122">
        <f t="shared" si="272"/>
        <v>51.807479224376728</v>
      </c>
      <c r="F6634" s="77">
        <v>3.61</v>
      </c>
      <c r="G6634" s="77">
        <v>0</v>
      </c>
      <c r="H6634" s="77">
        <v>0</v>
      </c>
      <c r="J6634" s="77">
        <f t="shared" si="271"/>
        <v>3.61</v>
      </c>
      <c r="K6634" s="103">
        <v>3.01</v>
      </c>
      <c r="L6634" s="104">
        <v>1.75</v>
      </c>
      <c r="M6634" s="105">
        <v>7.4</v>
      </c>
      <c r="N6634" s="76">
        <f t="shared" si="273"/>
        <v>3.0099999999999771</v>
      </c>
    </row>
    <row r="6635" spans="1:14" x14ac:dyDescent="0.25">
      <c r="A6635" s="100">
        <v>5586</v>
      </c>
      <c r="B6635" s="107">
        <v>39189</v>
      </c>
      <c r="C6635" s="121">
        <v>419.91</v>
      </c>
      <c r="D6635" s="122">
        <v>373.45</v>
      </c>
      <c r="E6635" s="122">
        <f t="shared" si="272"/>
        <v>51.724376731301938</v>
      </c>
      <c r="F6635" s="77">
        <v>3.46</v>
      </c>
      <c r="G6635" s="77">
        <v>0</v>
      </c>
      <c r="H6635" s="77">
        <v>0</v>
      </c>
      <c r="J6635" s="77">
        <f t="shared" si="271"/>
        <v>3.46</v>
      </c>
      <c r="K6635" s="103">
        <v>0.91</v>
      </c>
      <c r="L6635" s="104">
        <v>1.66</v>
      </c>
      <c r="M6635" s="105">
        <v>0</v>
      </c>
      <c r="N6635" s="76">
        <f t="shared" si="273"/>
        <v>0.9099999999999886</v>
      </c>
    </row>
    <row r="6636" spans="1:14" x14ac:dyDescent="0.25">
      <c r="A6636" s="100">
        <v>5587</v>
      </c>
      <c r="B6636" s="107">
        <v>39190</v>
      </c>
      <c r="C6636" s="121">
        <v>419.74</v>
      </c>
      <c r="D6636" s="122">
        <v>370.9</v>
      </c>
      <c r="E6636" s="122">
        <f t="shared" si="272"/>
        <v>51.371191135734072</v>
      </c>
      <c r="F6636" s="77">
        <v>3.7</v>
      </c>
      <c r="G6636" s="77">
        <v>0</v>
      </c>
      <c r="H6636" s="77">
        <v>0</v>
      </c>
      <c r="J6636" s="77">
        <f t="shared" si="271"/>
        <v>3.7</v>
      </c>
      <c r="K6636" s="103">
        <v>0.05</v>
      </c>
      <c r="L6636" s="104">
        <v>1.74</v>
      </c>
      <c r="M6636" s="105">
        <v>0</v>
      </c>
      <c r="N6636" s="76">
        <f t="shared" si="273"/>
        <v>5.0000000000022915E-2</v>
      </c>
    </row>
    <row r="6637" spans="1:14" x14ac:dyDescent="0.25">
      <c r="A6637" s="100">
        <v>5588</v>
      </c>
      <c r="B6637" s="107">
        <v>39191</v>
      </c>
      <c r="C6637" s="121">
        <v>419.49</v>
      </c>
      <c r="D6637" s="122">
        <v>367.25</v>
      </c>
      <c r="E6637" s="122">
        <f t="shared" si="272"/>
        <v>50.865650969529085</v>
      </c>
      <c r="F6637" s="77">
        <v>3.85</v>
      </c>
      <c r="G6637" s="77">
        <v>0</v>
      </c>
      <c r="H6637" s="77">
        <v>0</v>
      </c>
      <c r="J6637" s="77">
        <f t="shared" si="271"/>
        <v>3.85</v>
      </c>
      <c r="K6637" s="103">
        <v>0.05</v>
      </c>
      <c r="L6637" s="104">
        <v>1.8</v>
      </c>
      <c r="M6637" s="105">
        <v>0</v>
      </c>
      <c r="N6637" s="76">
        <f t="shared" si="273"/>
        <v>4.999999999998872E-2</v>
      </c>
    </row>
    <row r="6638" spans="1:14" x14ac:dyDescent="0.25">
      <c r="A6638" s="100">
        <v>5589</v>
      </c>
      <c r="B6638" s="107">
        <v>39192</v>
      </c>
      <c r="C6638" s="121">
        <v>418.9</v>
      </c>
      <c r="D6638" s="122">
        <v>363.45</v>
      </c>
      <c r="E6638" s="122">
        <f t="shared" si="272"/>
        <v>50.3393351800554</v>
      </c>
      <c r="F6638" s="77">
        <v>4.3499999999999996</v>
      </c>
      <c r="G6638" s="77">
        <v>0</v>
      </c>
      <c r="H6638" s="77">
        <v>0</v>
      </c>
      <c r="J6638" s="77">
        <f t="shared" si="271"/>
        <v>4.3499999999999996</v>
      </c>
      <c r="K6638" s="103">
        <v>0.02</v>
      </c>
      <c r="L6638" s="104">
        <v>2.04</v>
      </c>
      <c r="M6638" s="105">
        <v>0</v>
      </c>
      <c r="N6638" s="76">
        <f t="shared" si="273"/>
        <v>2.0000000000015561E-2</v>
      </c>
    </row>
    <row r="6639" spans="1:14" x14ac:dyDescent="0.25">
      <c r="A6639" s="100">
        <v>5590</v>
      </c>
      <c r="B6639" s="107">
        <v>39193</v>
      </c>
      <c r="C6639" s="121">
        <v>418.93</v>
      </c>
      <c r="D6639" s="122">
        <v>359.12</v>
      </c>
      <c r="E6639" s="122">
        <f t="shared" si="272"/>
        <v>49.739612188365648</v>
      </c>
      <c r="F6639" s="77">
        <v>3.58</v>
      </c>
      <c r="G6639" s="77">
        <v>0</v>
      </c>
      <c r="H6639" s="77">
        <v>0</v>
      </c>
      <c r="J6639" s="77">
        <f t="shared" si="271"/>
        <v>3.58</v>
      </c>
      <c r="K6639" s="103">
        <v>0.04</v>
      </c>
      <c r="L6639" s="104">
        <v>1.71</v>
      </c>
      <c r="M6639" s="105">
        <v>0</v>
      </c>
      <c r="N6639" s="76">
        <f t="shared" si="273"/>
        <v>0.40999999999998415</v>
      </c>
    </row>
    <row r="6640" spans="1:14" x14ac:dyDescent="0.25">
      <c r="A6640" s="100">
        <v>5591</v>
      </c>
      <c r="B6640" s="107">
        <v>39194</v>
      </c>
      <c r="C6640" s="121">
        <v>418.71</v>
      </c>
      <c r="D6640" s="122">
        <v>355.95</v>
      </c>
      <c r="E6640" s="122">
        <f t="shared" si="272"/>
        <v>49.300554016620495</v>
      </c>
      <c r="F6640" s="77">
        <v>2.52</v>
      </c>
      <c r="G6640" s="77">
        <v>0</v>
      </c>
      <c r="H6640" s="77">
        <v>0</v>
      </c>
      <c r="J6640" s="77">
        <f t="shared" si="271"/>
        <v>2.52</v>
      </c>
      <c r="K6640" s="103">
        <v>2.67</v>
      </c>
      <c r="L6640" s="104">
        <v>1.2</v>
      </c>
      <c r="M6640" s="105">
        <v>3.6</v>
      </c>
      <c r="N6640" s="76">
        <f t="shared" si="273"/>
        <v>1.6700000000000341</v>
      </c>
    </row>
    <row r="6641" spans="1:14" x14ac:dyDescent="0.25">
      <c r="A6641" s="100">
        <v>5592</v>
      </c>
      <c r="B6641" s="107">
        <v>39195</v>
      </c>
      <c r="C6641" s="121">
        <v>418.65</v>
      </c>
      <c r="D6641" s="122">
        <v>355.1</v>
      </c>
      <c r="E6641" s="122">
        <f t="shared" si="272"/>
        <v>49.18282548476455</v>
      </c>
      <c r="F6641" s="77">
        <v>4.29</v>
      </c>
      <c r="G6641" s="77">
        <v>0</v>
      </c>
      <c r="H6641" s="77">
        <v>0</v>
      </c>
      <c r="J6641" s="77">
        <f t="shared" si="271"/>
        <v>4.29</v>
      </c>
      <c r="K6641" s="103">
        <v>0.93</v>
      </c>
      <c r="L6641" s="104">
        <v>2.04</v>
      </c>
      <c r="M6641" s="105">
        <v>0</v>
      </c>
      <c r="N6641" s="76">
        <f t="shared" si="273"/>
        <v>0.92999999999998639</v>
      </c>
    </row>
    <row r="6642" spans="1:14" x14ac:dyDescent="0.25">
      <c r="A6642" s="100">
        <v>5593</v>
      </c>
      <c r="B6642" s="107">
        <v>39196</v>
      </c>
      <c r="C6642" s="121">
        <v>418.41</v>
      </c>
      <c r="D6642" s="122">
        <v>351.74</v>
      </c>
      <c r="E6642" s="122">
        <f t="shared" si="272"/>
        <v>48.717451523545705</v>
      </c>
      <c r="F6642" s="77">
        <v>4.21</v>
      </c>
      <c r="G6642" s="77">
        <v>0</v>
      </c>
      <c r="H6642" s="77">
        <v>0</v>
      </c>
      <c r="J6642" s="77">
        <f t="shared" si="271"/>
        <v>4.21</v>
      </c>
      <c r="K6642" s="103">
        <v>0.01</v>
      </c>
      <c r="L6642" s="104">
        <v>1.99</v>
      </c>
      <c r="M6642" s="105">
        <v>0</v>
      </c>
      <c r="N6642" s="76">
        <f t="shared" si="273"/>
        <v>1.0000000000011333E-2</v>
      </c>
    </row>
    <row r="6643" spans="1:14" x14ac:dyDescent="0.25">
      <c r="A6643" s="100">
        <v>5594</v>
      </c>
      <c r="B6643" s="107">
        <v>39197</v>
      </c>
      <c r="C6643" s="121">
        <v>418.11</v>
      </c>
      <c r="D6643" s="122">
        <v>347.54</v>
      </c>
      <c r="E6643" s="122">
        <f t="shared" si="272"/>
        <v>48.13573407202216</v>
      </c>
      <c r="F6643" s="77">
        <v>4.07</v>
      </c>
      <c r="G6643" s="77">
        <v>0</v>
      </c>
      <c r="H6643" s="77">
        <v>0</v>
      </c>
      <c r="J6643" s="77">
        <f t="shared" si="271"/>
        <v>4.07</v>
      </c>
      <c r="K6643" s="103">
        <v>0.01</v>
      </c>
      <c r="L6643" s="104">
        <v>1.89</v>
      </c>
      <c r="M6643" s="105">
        <v>3.4</v>
      </c>
      <c r="N6643" s="76">
        <f t="shared" si="273"/>
        <v>9.9999999999980105E-3</v>
      </c>
    </row>
    <row r="6644" spans="1:14" x14ac:dyDescent="0.25">
      <c r="A6644" s="100">
        <v>5595</v>
      </c>
      <c r="B6644" s="107">
        <v>39198</v>
      </c>
      <c r="C6644" s="121">
        <v>417.82</v>
      </c>
      <c r="D6644" s="122">
        <v>343.48</v>
      </c>
      <c r="E6644" s="122">
        <f t="shared" si="272"/>
        <v>47.573407202216067</v>
      </c>
      <c r="F6644" s="77">
        <v>3.81</v>
      </c>
      <c r="G6644" s="77">
        <v>0</v>
      </c>
      <c r="H6644" s="77">
        <v>0</v>
      </c>
      <c r="J6644" s="77">
        <f t="shared" si="271"/>
        <v>3.81</v>
      </c>
      <c r="K6644" s="103">
        <v>1.85</v>
      </c>
      <c r="L6644" s="104">
        <v>1.81</v>
      </c>
      <c r="M6644" s="105">
        <v>11.4</v>
      </c>
      <c r="N6644" s="76">
        <f t="shared" si="273"/>
        <v>1.8499999999999637</v>
      </c>
    </row>
    <row r="6645" spans="1:14" x14ac:dyDescent="0.25">
      <c r="A6645" s="100">
        <v>5596</v>
      </c>
      <c r="B6645" s="107">
        <v>39199</v>
      </c>
      <c r="C6645" s="121">
        <v>417.68</v>
      </c>
      <c r="D6645" s="122">
        <v>341.52</v>
      </c>
      <c r="E6645" s="122">
        <f t="shared" si="272"/>
        <v>47.30193905817174</v>
      </c>
      <c r="F6645" s="77">
        <v>3.69</v>
      </c>
      <c r="G6645" s="77">
        <v>0</v>
      </c>
      <c r="H6645" s="77">
        <v>0</v>
      </c>
      <c r="J6645" s="77">
        <f t="shared" si="271"/>
        <v>3.69</v>
      </c>
      <c r="K6645" s="103">
        <v>10.69</v>
      </c>
      <c r="L6645" s="104">
        <v>1.76</v>
      </c>
      <c r="M6645" s="105">
        <v>0</v>
      </c>
      <c r="N6645" s="76">
        <f t="shared" si="273"/>
        <v>10.69</v>
      </c>
    </row>
    <row r="6646" spans="1:14" x14ac:dyDescent="0.25">
      <c r="A6646" s="100">
        <v>5597</v>
      </c>
      <c r="B6646" s="107">
        <v>39200</v>
      </c>
      <c r="C6646" s="121">
        <v>418.18</v>
      </c>
      <c r="D6646" s="122">
        <v>348.52</v>
      </c>
      <c r="E6646" s="122">
        <f t="shared" si="272"/>
        <v>48.271468144044313</v>
      </c>
      <c r="F6646" s="77">
        <v>2.91</v>
      </c>
      <c r="G6646" s="77">
        <v>0</v>
      </c>
      <c r="H6646" s="77">
        <v>0</v>
      </c>
      <c r="J6646" s="77">
        <f t="shared" si="271"/>
        <v>2.91</v>
      </c>
      <c r="K6646" s="103">
        <v>3.75</v>
      </c>
      <c r="L6646" s="104">
        <v>1.45</v>
      </c>
      <c r="M6646" s="105">
        <v>2.2000000000000002</v>
      </c>
      <c r="N6646" s="76">
        <f t="shared" si="273"/>
        <v>3.750000000000032</v>
      </c>
    </row>
    <row r="6647" spans="1:14" x14ac:dyDescent="0.25">
      <c r="A6647" s="100">
        <v>5598</v>
      </c>
      <c r="B6647" s="107">
        <v>39201</v>
      </c>
      <c r="C6647" s="121">
        <v>419.24</v>
      </c>
      <c r="D6647" s="122">
        <v>349.36</v>
      </c>
      <c r="E6647" s="122">
        <f t="shared" si="272"/>
        <v>48.387811634349035</v>
      </c>
      <c r="F6647" s="77">
        <v>4.05</v>
      </c>
      <c r="G6647" s="77">
        <v>0</v>
      </c>
      <c r="H6647" s="77">
        <v>0</v>
      </c>
      <c r="J6647" s="77">
        <f t="shared" si="271"/>
        <v>4.05</v>
      </c>
      <c r="K6647" s="103">
        <v>3.35</v>
      </c>
      <c r="L6647" s="104">
        <v>1.93</v>
      </c>
      <c r="M6647" s="105">
        <v>33.5</v>
      </c>
      <c r="N6647" s="76">
        <f t="shared" si="273"/>
        <v>3.3500000000000112</v>
      </c>
    </row>
    <row r="6648" spans="1:14" x14ac:dyDescent="0.25">
      <c r="A6648" s="100">
        <v>5599</v>
      </c>
      <c r="B6648" s="107">
        <v>39202</v>
      </c>
      <c r="C6648" s="121">
        <v>419.19</v>
      </c>
      <c r="D6648" s="122">
        <v>348.66</v>
      </c>
      <c r="E6648" s="122">
        <f t="shared" si="272"/>
        <v>48.29085872576178</v>
      </c>
      <c r="F6648" s="77">
        <v>3.95</v>
      </c>
      <c r="G6648" s="77">
        <v>0</v>
      </c>
      <c r="H6648" s="77">
        <v>0</v>
      </c>
      <c r="J6648" s="77">
        <f t="shared" si="271"/>
        <v>3.95</v>
      </c>
      <c r="K6648" s="103">
        <v>5.49</v>
      </c>
      <c r="L6648" s="104">
        <v>1.8</v>
      </c>
      <c r="M6648" s="105">
        <v>0</v>
      </c>
      <c r="N6648" s="76">
        <f t="shared" si="273"/>
        <v>5.4899999999999638</v>
      </c>
    </row>
    <row r="6649" spans="1:14" x14ac:dyDescent="0.25">
      <c r="A6649" s="100">
        <v>5600</v>
      </c>
      <c r="B6649" s="107">
        <v>39203</v>
      </c>
      <c r="C6649" s="121">
        <v>418.3</v>
      </c>
      <c r="D6649" s="122">
        <v>350.2</v>
      </c>
      <c r="E6649" s="122">
        <f t="shared" si="272"/>
        <v>48.504155124653735</v>
      </c>
      <c r="F6649" s="77">
        <v>3.23</v>
      </c>
      <c r="G6649" s="77">
        <v>0</v>
      </c>
      <c r="H6649" s="77">
        <v>0</v>
      </c>
      <c r="J6649" s="77">
        <f t="shared" si="271"/>
        <v>3.23</v>
      </c>
      <c r="K6649" s="103">
        <v>0.85</v>
      </c>
      <c r="L6649" s="104">
        <v>1.53</v>
      </c>
      <c r="M6649" s="105">
        <v>0</v>
      </c>
      <c r="N6649" s="76">
        <f t="shared" si="273"/>
        <v>0.85000000000000453</v>
      </c>
    </row>
    <row r="6650" spans="1:14" x14ac:dyDescent="0.25">
      <c r="A6650" s="100">
        <v>5601</v>
      </c>
      <c r="B6650" s="107">
        <v>39204</v>
      </c>
      <c r="C6650" s="121">
        <v>418.13</v>
      </c>
      <c r="D6650" s="122">
        <v>347.82</v>
      </c>
      <c r="E6650" s="122">
        <f t="shared" si="272"/>
        <v>48.174515235457058</v>
      </c>
      <c r="F6650" s="77">
        <v>3.38</v>
      </c>
      <c r="G6650" s="77">
        <v>0</v>
      </c>
      <c r="H6650" s="77">
        <v>0</v>
      </c>
      <c r="J6650" s="77">
        <f t="shared" si="271"/>
        <v>3.38</v>
      </c>
      <c r="K6650" s="103">
        <v>0.57999999999999996</v>
      </c>
      <c r="L6650" s="104">
        <v>1.61</v>
      </c>
      <c r="M6650" s="105">
        <v>0</v>
      </c>
      <c r="N6650" s="76">
        <f t="shared" si="273"/>
        <v>0.57999999999998852</v>
      </c>
    </row>
    <row r="6651" spans="1:14" x14ac:dyDescent="0.25">
      <c r="A6651" s="100">
        <v>5602</v>
      </c>
      <c r="B6651" s="107">
        <v>39205</v>
      </c>
      <c r="C6651" s="121">
        <v>417.93</v>
      </c>
      <c r="D6651" s="122">
        <v>345.02</v>
      </c>
      <c r="E6651" s="122">
        <f t="shared" si="272"/>
        <v>47.78670360110803</v>
      </c>
      <c r="F6651" s="77">
        <v>3.53</v>
      </c>
      <c r="G6651" s="77">
        <v>0</v>
      </c>
      <c r="H6651" s="77">
        <v>0</v>
      </c>
      <c r="J6651" s="77">
        <f t="shared" si="271"/>
        <v>3.53</v>
      </c>
      <c r="K6651" s="103">
        <v>0.02</v>
      </c>
      <c r="L6651" s="104">
        <v>1.68</v>
      </c>
      <c r="M6651" s="105">
        <v>0</v>
      </c>
      <c r="N6651" s="76">
        <f t="shared" si="273"/>
        <v>2.9999999999999805E-2</v>
      </c>
    </row>
    <row r="6652" spans="1:14" x14ac:dyDescent="0.25">
      <c r="A6652" s="100">
        <v>5603</v>
      </c>
      <c r="B6652" s="107">
        <v>39206</v>
      </c>
      <c r="C6652" s="121">
        <v>417.68</v>
      </c>
      <c r="D6652" s="122">
        <v>341.52</v>
      </c>
      <c r="E6652" s="122">
        <f t="shared" si="272"/>
        <v>47.30193905817174</v>
      </c>
      <c r="F6652" s="77">
        <v>1.27</v>
      </c>
      <c r="G6652" s="77">
        <v>0</v>
      </c>
      <c r="H6652" s="77">
        <v>0</v>
      </c>
      <c r="J6652" s="77">
        <f t="shared" si="271"/>
        <v>1.27</v>
      </c>
      <c r="K6652" s="103">
        <v>0.43</v>
      </c>
      <c r="L6652" s="104">
        <v>0.6</v>
      </c>
      <c r="M6652" s="105">
        <v>0</v>
      </c>
      <c r="N6652" s="76">
        <f t="shared" si="273"/>
        <v>0.43000000000002503</v>
      </c>
    </row>
    <row r="6653" spans="1:14" x14ac:dyDescent="0.25">
      <c r="A6653" s="100">
        <v>5604</v>
      </c>
      <c r="B6653" s="107">
        <v>39207</v>
      </c>
      <c r="C6653" s="121">
        <v>417.62</v>
      </c>
      <c r="D6653" s="122">
        <v>340.68</v>
      </c>
      <c r="E6653" s="122">
        <f t="shared" si="272"/>
        <v>47.18559556786704</v>
      </c>
      <c r="F6653" s="77">
        <v>1.76</v>
      </c>
      <c r="G6653" s="77">
        <v>0</v>
      </c>
      <c r="H6653" s="77">
        <v>0</v>
      </c>
      <c r="J6653" s="77">
        <f t="shared" si="271"/>
        <v>1.76</v>
      </c>
      <c r="K6653" s="103">
        <v>0.83</v>
      </c>
      <c r="L6653" s="104">
        <v>0.84</v>
      </c>
      <c r="M6653" s="105">
        <v>0</v>
      </c>
      <c r="N6653" s="76">
        <f t="shared" si="273"/>
        <v>0.82999999999999319</v>
      </c>
    </row>
    <row r="6654" spans="1:14" x14ac:dyDescent="0.25">
      <c r="A6654" s="100">
        <v>5605</v>
      </c>
      <c r="B6654" s="107">
        <v>39208</v>
      </c>
      <c r="C6654" s="121">
        <v>417.55</v>
      </c>
      <c r="D6654" s="122">
        <v>339.75</v>
      </c>
      <c r="E6654" s="122">
        <f t="shared" si="272"/>
        <v>47.056786703601105</v>
      </c>
      <c r="F6654" s="77">
        <v>1.34</v>
      </c>
      <c r="G6654" s="77">
        <v>0</v>
      </c>
      <c r="H6654" s="77">
        <v>0</v>
      </c>
      <c r="J6654" s="77">
        <f t="shared" si="271"/>
        <v>1.34</v>
      </c>
      <c r="K6654" s="103">
        <v>0.27</v>
      </c>
      <c r="L6654" s="104">
        <v>0.64</v>
      </c>
      <c r="M6654" s="105">
        <v>0</v>
      </c>
      <c r="N6654" s="76">
        <f t="shared" si="273"/>
        <v>0.2700000000000069</v>
      </c>
    </row>
    <row r="6655" spans="1:14" x14ac:dyDescent="0.25">
      <c r="A6655" s="100">
        <v>5606</v>
      </c>
      <c r="B6655" s="107">
        <v>39209</v>
      </c>
      <c r="C6655" s="121">
        <v>417.47</v>
      </c>
      <c r="D6655" s="122">
        <v>338.68</v>
      </c>
      <c r="E6655" s="122">
        <f t="shared" si="272"/>
        <v>46.908587257617725</v>
      </c>
      <c r="F6655" s="77">
        <v>2.14</v>
      </c>
      <c r="G6655" s="77">
        <v>0</v>
      </c>
      <c r="H6655" s="77">
        <v>0</v>
      </c>
      <c r="J6655" s="77">
        <f t="shared" si="271"/>
        <v>2.14</v>
      </c>
      <c r="K6655" s="103">
        <v>0.04</v>
      </c>
      <c r="L6655" s="104">
        <v>1.02</v>
      </c>
      <c r="M6655" s="105">
        <v>0</v>
      </c>
      <c r="N6655" s="76">
        <f t="shared" si="273"/>
        <v>3.9999999999977387E-2</v>
      </c>
    </row>
    <row r="6656" spans="1:14" x14ac:dyDescent="0.25">
      <c r="A6656" s="100">
        <v>5607</v>
      </c>
      <c r="B6656" s="107">
        <v>39210</v>
      </c>
      <c r="C6656" s="121">
        <v>417.32</v>
      </c>
      <c r="D6656" s="122">
        <v>336.58</v>
      </c>
      <c r="E6656" s="122">
        <f t="shared" si="272"/>
        <v>46.617728531855953</v>
      </c>
      <c r="F6656" s="77">
        <v>2.3199999999999998</v>
      </c>
      <c r="G6656" s="77">
        <v>0</v>
      </c>
      <c r="H6656" s="77">
        <v>0</v>
      </c>
      <c r="J6656" s="77">
        <f t="shared" si="271"/>
        <v>2.3199999999999998</v>
      </c>
      <c r="K6656" s="103">
        <v>0.04</v>
      </c>
      <c r="L6656" s="104">
        <v>1.05</v>
      </c>
      <c r="M6656" s="105">
        <v>0</v>
      </c>
      <c r="N6656" s="76">
        <f t="shared" si="273"/>
        <v>4.0000000000027125E-2</v>
      </c>
    </row>
    <row r="6657" spans="1:14" x14ac:dyDescent="0.25">
      <c r="A6657" s="100">
        <v>5608</v>
      </c>
      <c r="B6657" s="107">
        <v>39211</v>
      </c>
      <c r="C6657" s="121">
        <v>417.15</v>
      </c>
      <c r="D6657" s="122">
        <v>334.3</v>
      </c>
      <c r="E6657" s="122">
        <f t="shared" si="272"/>
        <v>46.301939058171747</v>
      </c>
      <c r="F6657" s="77">
        <v>0.76800000000000002</v>
      </c>
      <c r="G6657" s="77">
        <v>0</v>
      </c>
      <c r="H6657" s="77">
        <v>0</v>
      </c>
      <c r="J6657" s="77">
        <f t="shared" ref="J6657:J6720" si="274">SUM(F6657:H6657)</f>
        <v>0.76800000000000002</v>
      </c>
      <c r="K6657" s="103">
        <v>0.21</v>
      </c>
      <c r="L6657" s="104">
        <v>0.37</v>
      </c>
      <c r="M6657" s="105">
        <v>1</v>
      </c>
      <c r="N6657" s="76">
        <f t="shared" si="273"/>
        <v>0.20799999999999774</v>
      </c>
    </row>
    <row r="6658" spans="1:14" x14ac:dyDescent="0.25">
      <c r="A6658" s="100">
        <v>5609</v>
      </c>
      <c r="B6658" s="107">
        <v>39212</v>
      </c>
      <c r="C6658" s="121">
        <v>417.11</v>
      </c>
      <c r="D6658" s="122">
        <v>333.74</v>
      </c>
      <c r="E6658" s="122">
        <f t="shared" ref="E6658:E6721" si="275">(D6658/722)*100</f>
        <v>46.224376731301945</v>
      </c>
      <c r="F6658" s="77">
        <v>1.27</v>
      </c>
      <c r="G6658" s="77">
        <v>0</v>
      </c>
      <c r="H6658" s="77">
        <v>0</v>
      </c>
      <c r="J6658" s="77">
        <f t="shared" si="274"/>
        <v>1.27</v>
      </c>
      <c r="K6658" s="103">
        <v>1.1299999999999999</v>
      </c>
      <c r="L6658" s="104">
        <v>0.6</v>
      </c>
      <c r="M6658" s="105">
        <v>0</v>
      </c>
      <c r="N6658" s="76">
        <f t="shared" si="273"/>
        <v>1.1300000000000137</v>
      </c>
    </row>
    <row r="6659" spans="1:14" x14ac:dyDescent="0.25">
      <c r="A6659" s="100">
        <v>5610</v>
      </c>
      <c r="B6659" s="107">
        <v>39213</v>
      </c>
      <c r="C6659" s="121">
        <v>417.1</v>
      </c>
      <c r="D6659" s="122">
        <v>333.6</v>
      </c>
      <c r="E6659" s="122">
        <f t="shared" si="275"/>
        <v>46.204986149584492</v>
      </c>
      <c r="F6659" s="77">
        <v>1.26</v>
      </c>
      <c r="G6659" s="77">
        <v>0</v>
      </c>
      <c r="H6659" s="77">
        <v>0</v>
      </c>
      <c r="J6659" s="77">
        <f t="shared" si="274"/>
        <v>1.26</v>
      </c>
      <c r="K6659" s="103">
        <v>0.42</v>
      </c>
      <c r="L6659" s="104">
        <v>0.85</v>
      </c>
      <c r="M6659" s="105">
        <v>0</v>
      </c>
      <c r="N6659" s="76">
        <f t="shared" si="273"/>
        <v>0.41999999999996818</v>
      </c>
    </row>
    <row r="6660" spans="1:14" x14ac:dyDescent="0.25">
      <c r="A6660" s="100">
        <v>5611</v>
      </c>
      <c r="B6660" s="107">
        <v>39214</v>
      </c>
      <c r="C6660" s="121">
        <v>417.04</v>
      </c>
      <c r="D6660" s="122">
        <v>332.76</v>
      </c>
      <c r="E6660" s="122">
        <f t="shared" si="275"/>
        <v>46.088642659279778</v>
      </c>
      <c r="F6660" s="77">
        <v>0.89</v>
      </c>
      <c r="G6660" s="77">
        <v>0</v>
      </c>
      <c r="H6660" s="77">
        <v>0</v>
      </c>
      <c r="J6660" s="77">
        <f t="shared" si="274"/>
        <v>0.89</v>
      </c>
      <c r="K6660" s="103">
        <v>2.99</v>
      </c>
      <c r="L6660" s="104">
        <v>0.42</v>
      </c>
      <c r="M6660" s="105">
        <v>0</v>
      </c>
      <c r="N6660" s="76">
        <f t="shared" si="273"/>
        <v>2.9900000000000229</v>
      </c>
    </row>
    <row r="6661" spans="1:14" x14ac:dyDescent="0.25">
      <c r="A6661" s="100">
        <v>5612</v>
      </c>
      <c r="B6661" s="107">
        <v>39215</v>
      </c>
      <c r="C6661" s="121">
        <v>417.19</v>
      </c>
      <c r="D6661" s="122">
        <v>334.86</v>
      </c>
      <c r="E6661" s="122">
        <f t="shared" si="275"/>
        <v>46.379501385041557</v>
      </c>
      <c r="F6661" s="77">
        <v>0.95</v>
      </c>
      <c r="G6661" s="77">
        <v>0</v>
      </c>
      <c r="H6661" s="77">
        <v>0</v>
      </c>
      <c r="J6661" s="77">
        <f t="shared" si="274"/>
        <v>0.95</v>
      </c>
      <c r="K6661" s="103">
        <v>0.39</v>
      </c>
      <c r="L6661" s="104">
        <v>0.45</v>
      </c>
      <c r="M6661" s="105">
        <v>0</v>
      </c>
      <c r="N6661" s="76">
        <f t="shared" si="273"/>
        <v>0.38999999999999768</v>
      </c>
    </row>
    <row r="6662" spans="1:14" x14ac:dyDescent="0.25">
      <c r="A6662" s="100">
        <v>5613</v>
      </c>
      <c r="B6662" s="107">
        <v>39216</v>
      </c>
      <c r="C6662" s="121">
        <v>417.15</v>
      </c>
      <c r="D6662" s="122">
        <v>334.3</v>
      </c>
      <c r="E6662" s="122">
        <f t="shared" si="275"/>
        <v>46.301939058171747</v>
      </c>
      <c r="F6662" s="77">
        <v>1.84</v>
      </c>
      <c r="G6662" s="77">
        <v>0</v>
      </c>
      <c r="H6662" s="77">
        <v>0</v>
      </c>
      <c r="J6662" s="77">
        <f t="shared" si="274"/>
        <v>1.84</v>
      </c>
      <c r="K6662" s="103">
        <v>0.02</v>
      </c>
      <c r="L6662" s="104">
        <v>0.83</v>
      </c>
      <c r="M6662" s="105">
        <v>0</v>
      </c>
      <c r="N6662" s="76">
        <f t="shared" si="273"/>
        <v>2.0000000000006901E-2</v>
      </c>
    </row>
    <row r="6663" spans="1:14" x14ac:dyDescent="0.25">
      <c r="A6663" s="100">
        <v>5614</v>
      </c>
      <c r="B6663" s="107">
        <v>39217</v>
      </c>
      <c r="C6663" s="121">
        <v>417.02</v>
      </c>
      <c r="D6663" s="122">
        <v>332.48</v>
      </c>
      <c r="E6663" s="122">
        <f t="shared" si="275"/>
        <v>46.04986149584488</v>
      </c>
      <c r="F6663" s="77">
        <v>2.2400000000000002</v>
      </c>
      <c r="G6663" s="77">
        <v>0</v>
      </c>
      <c r="H6663" s="77">
        <v>0</v>
      </c>
      <c r="J6663" s="77">
        <f t="shared" si="274"/>
        <v>2.2400000000000002</v>
      </c>
      <c r="K6663" s="103">
        <v>0.01</v>
      </c>
      <c r="L6663" s="104">
        <v>0.83</v>
      </c>
      <c r="M6663" s="105">
        <v>0</v>
      </c>
      <c r="N6663" s="76">
        <f t="shared" si="273"/>
        <v>0.50999999999998202</v>
      </c>
    </row>
    <row r="6664" spans="1:14" x14ac:dyDescent="0.25">
      <c r="A6664" s="100">
        <v>5615</v>
      </c>
      <c r="B6664" s="107">
        <v>39218</v>
      </c>
      <c r="C6664" s="121">
        <v>416.85</v>
      </c>
      <c r="D6664" s="122">
        <v>330.75</v>
      </c>
      <c r="E6664" s="122">
        <f t="shared" si="275"/>
        <v>45.810249307479225</v>
      </c>
      <c r="F6664" s="77">
        <v>2.73</v>
      </c>
      <c r="G6664" s="77">
        <v>0</v>
      </c>
      <c r="H6664" s="77">
        <v>0</v>
      </c>
      <c r="J6664" s="77">
        <f t="shared" si="274"/>
        <v>2.73</v>
      </c>
      <c r="K6664" s="103">
        <v>0.03</v>
      </c>
      <c r="L6664" s="104">
        <v>1.23</v>
      </c>
      <c r="M6664" s="105">
        <v>0</v>
      </c>
      <c r="N6664" s="76">
        <f t="shared" ref="N6664:N6727" si="276">+D6665-D6664+J6664</f>
        <v>-0.46999999999998865</v>
      </c>
    </row>
    <row r="6665" spans="1:14" x14ac:dyDescent="0.25">
      <c r="A6665" s="100">
        <v>5616</v>
      </c>
      <c r="B6665" s="107">
        <v>39219</v>
      </c>
      <c r="C6665" s="121">
        <v>416.65</v>
      </c>
      <c r="D6665" s="122">
        <v>327.55</v>
      </c>
      <c r="E6665" s="122">
        <f t="shared" si="275"/>
        <v>45.367036011080337</v>
      </c>
      <c r="F6665" s="77">
        <v>2.95</v>
      </c>
      <c r="G6665" s="77">
        <v>0</v>
      </c>
      <c r="H6665" s="77">
        <v>0</v>
      </c>
      <c r="J6665" s="77">
        <f t="shared" si="274"/>
        <v>2.95</v>
      </c>
      <c r="K6665" s="103">
        <v>0.02</v>
      </c>
      <c r="L6665" s="104">
        <v>1.3</v>
      </c>
      <c r="M6665" s="105">
        <v>0</v>
      </c>
      <c r="N6665" s="76">
        <f t="shared" si="276"/>
        <v>1.9999999999993356E-2</v>
      </c>
    </row>
    <row r="6666" spans="1:14" x14ac:dyDescent="0.25">
      <c r="A6666" s="100">
        <v>5617</v>
      </c>
      <c r="B6666" s="107">
        <v>39220</v>
      </c>
      <c r="C6666" s="121">
        <v>416.43</v>
      </c>
      <c r="D6666" s="122">
        <v>324.62</v>
      </c>
      <c r="E6666" s="122">
        <f t="shared" si="275"/>
        <v>44.961218836565095</v>
      </c>
      <c r="F6666" s="77">
        <v>4.2</v>
      </c>
      <c r="G6666" s="77">
        <v>0</v>
      </c>
      <c r="H6666" s="77">
        <v>0</v>
      </c>
      <c r="J6666" s="77">
        <f t="shared" si="274"/>
        <v>4.2</v>
      </c>
      <c r="K6666" s="103">
        <v>0.01</v>
      </c>
      <c r="L6666" s="104">
        <v>1.84</v>
      </c>
      <c r="M6666" s="105">
        <v>0</v>
      </c>
      <c r="N6666" s="76">
        <f t="shared" si="276"/>
        <v>1.0000000000002451E-2</v>
      </c>
    </row>
    <row r="6667" spans="1:14" x14ac:dyDescent="0.25">
      <c r="A6667" s="100">
        <v>5618</v>
      </c>
      <c r="B6667" s="107">
        <v>39221</v>
      </c>
      <c r="C6667" s="121">
        <v>416.11</v>
      </c>
      <c r="D6667" s="122">
        <v>320.43</v>
      </c>
      <c r="E6667" s="122">
        <f t="shared" si="275"/>
        <v>44.380886426592795</v>
      </c>
      <c r="F6667" s="77">
        <v>3.27</v>
      </c>
      <c r="G6667" s="77">
        <v>0</v>
      </c>
      <c r="H6667" s="77">
        <v>0</v>
      </c>
      <c r="J6667" s="77">
        <f t="shared" si="274"/>
        <v>3.27</v>
      </c>
      <c r="K6667" s="103">
        <v>0.02</v>
      </c>
      <c r="L6667" s="104">
        <v>1.28</v>
      </c>
      <c r="M6667" s="105">
        <v>0</v>
      </c>
      <c r="N6667" s="76">
        <f t="shared" si="276"/>
        <v>2.0000000000000018E-2</v>
      </c>
    </row>
    <row r="6668" spans="1:14" x14ac:dyDescent="0.25">
      <c r="A6668" s="100">
        <v>5619</v>
      </c>
      <c r="B6668" s="107">
        <v>39222</v>
      </c>
      <c r="C6668" s="121">
        <v>415.86</v>
      </c>
      <c r="D6668" s="122">
        <v>317.18</v>
      </c>
      <c r="E6668" s="122">
        <f t="shared" si="275"/>
        <v>43.930747922437675</v>
      </c>
      <c r="F6668" s="77">
        <v>3.26</v>
      </c>
      <c r="G6668" s="77">
        <v>0</v>
      </c>
      <c r="H6668" s="77">
        <v>0</v>
      </c>
      <c r="J6668" s="77">
        <f t="shared" si="274"/>
        <v>3.26</v>
      </c>
      <c r="K6668" s="103">
        <v>0.01</v>
      </c>
      <c r="L6668" s="104">
        <v>1.38</v>
      </c>
      <c r="M6668" s="105">
        <v>0</v>
      </c>
      <c r="N6668" s="76">
        <f t="shared" si="276"/>
        <v>9.9999999999997868E-3</v>
      </c>
    </row>
    <row r="6669" spans="1:14" x14ac:dyDescent="0.25">
      <c r="A6669" s="100">
        <v>5620</v>
      </c>
      <c r="B6669" s="107">
        <v>39223</v>
      </c>
      <c r="C6669" s="121">
        <v>415.61</v>
      </c>
      <c r="D6669" s="122">
        <v>313.93</v>
      </c>
      <c r="E6669" s="122">
        <f t="shared" si="275"/>
        <v>43.480609418282548</v>
      </c>
      <c r="F6669" s="77">
        <v>3.53</v>
      </c>
      <c r="G6669" s="77">
        <v>0</v>
      </c>
      <c r="H6669" s="77">
        <v>0</v>
      </c>
      <c r="J6669" s="77">
        <f t="shared" si="274"/>
        <v>3.53</v>
      </c>
      <c r="K6669" s="103">
        <v>0.02</v>
      </c>
      <c r="L6669" s="104">
        <v>1.52</v>
      </c>
      <c r="M6669" s="105">
        <v>0</v>
      </c>
      <c r="N6669" s="76">
        <f t="shared" si="276"/>
        <v>2.00000000000089E-2</v>
      </c>
    </row>
    <row r="6670" spans="1:14" x14ac:dyDescent="0.25">
      <c r="A6670" s="100">
        <v>5621</v>
      </c>
      <c r="B6670" s="107">
        <v>39224</v>
      </c>
      <c r="C6670" s="121">
        <v>415.34</v>
      </c>
      <c r="D6670" s="122">
        <v>310.42</v>
      </c>
      <c r="E6670" s="122">
        <f t="shared" si="275"/>
        <v>42.99445983379502</v>
      </c>
      <c r="F6670" s="77">
        <v>5.3</v>
      </c>
      <c r="G6670" s="77">
        <v>0</v>
      </c>
      <c r="H6670" s="77">
        <v>0</v>
      </c>
      <c r="J6670" s="77">
        <f t="shared" si="274"/>
        <v>5.3</v>
      </c>
      <c r="K6670" s="103">
        <v>0.02</v>
      </c>
      <c r="L6670" s="104">
        <v>2.2599999999999998</v>
      </c>
      <c r="M6670" s="105">
        <v>0</v>
      </c>
      <c r="N6670" s="76">
        <f t="shared" si="276"/>
        <v>1.9999999999970264E-2</v>
      </c>
    </row>
    <row r="6671" spans="1:14" x14ac:dyDescent="0.25">
      <c r="A6671" s="100">
        <v>5622</v>
      </c>
      <c r="B6671" s="107">
        <v>39225</v>
      </c>
      <c r="C6671" s="121">
        <v>414.92</v>
      </c>
      <c r="D6671" s="122">
        <v>305.14</v>
      </c>
      <c r="E6671" s="122">
        <f t="shared" si="275"/>
        <v>42.263157894736842</v>
      </c>
      <c r="F6671" s="77">
        <v>4.7699999999999996</v>
      </c>
      <c r="G6671" s="77">
        <v>0</v>
      </c>
      <c r="H6671" s="77">
        <v>0</v>
      </c>
      <c r="J6671" s="77">
        <f t="shared" si="274"/>
        <v>4.7699999999999996</v>
      </c>
      <c r="K6671" s="103">
        <v>0.01</v>
      </c>
      <c r="L6671" s="104">
        <v>2.0099999999999998</v>
      </c>
      <c r="M6671" s="105">
        <v>4.4000000000000004</v>
      </c>
      <c r="N6671" s="76">
        <f t="shared" si="276"/>
        <v>1.0000000000008669E-2</v>
      </c>
    </row>
    <row r="6672" spans="1:14" x14ac:dyDescent="0.25">
      <c r="A6672" s="100">
        <v>5623</v>
      </c>
      <c r="B6672" s="107">
        <v>39226</v>
      </c>
      <c r="C6672" s="121">
        <v>414.54</v>
      </c>
      <c r="D6672" s="122">
        <v>300.38</v>
      </c>
      <c r="E6672" s="122">
        <f t="shared" si="275"/>
        <v>41.603878116343488</v>
      </c>
      <c r="F6672" s="77">
        <v>4.46</v>
      </c>
      <c r="G6672" s="77">
        <v>0</v>
      </c>
      <c r="H6672" s="77">
        <v>0</v>
      </c>
      <c r="J6672" s="77">
        <f t="shared" si="274"/>
        <v>4.46</v>
      </c>
      <c r="K6672" s="103">
        <v>0.02</v>
      </c>
      <c r="L6672" s="104">
        <v>1.91</v>
      </c>
      <c r="M6672" s="105">
        <v>0</v>
      </c>
      <c r="N6672" s="76">
        <f t="shared" si="276"/>
        <v>-0.36999999999998412</v>
      </c>
    </row>
    <row r="6673" spans="1:14" x14ac:dyDescent="0.25">
      <c r="A6673" s="100">
        <v>5624</v>
      </c>
      <c r="B6673" s="107">
        <v>39227</v>
      </c>
      <c r="C6673" s="121">
        <v>414.15</v>
      </c>
      <c r="D6673" s="122">
        <v>295.55</v>
      </c>
      <c r="E6673" s="122">
        <f t="shared" si="275"/>
        <v>40.934903047091417</v>
      </c>
      <c r="F6673" s="77">
        <v>3.7</v>
      </c>
      <c r="G6673" s="77">
        <v>0</v>
      </c>
      <c r="H6673" s="77">
        <v>0</v>
      </c>
      <c r="J6673" s="77">
        <f t="shared" si="274"/>
        <v>3.7</v>
      </c>
      <c r="K6673" s="103">
        <v>0.02</v>
      </c>
      <c r="L6673" s="104">
        <v>1.61</v>
      </c>
      <c r="M6673" s="105">
        <v>0</v>
      </c>
      <c r="N6673" s="76">
        <f t="shared" si="276"/>
        <v>0.40999999999997971</v>
      </c>
    </row>
    <row r="6674" spans="1:14" x14ac:dyDescent="0.25">
      <c r="A6674" s="100">
        <v>5625</v>
      </c>
      <c r="B6674" s="107">
        <v>39228</v>
      </c>
      <c r="C6674" s="121">
        <v>413.88</v>
      </c>
      <c r="D6674" s="122">
        <v>292.26</v>
      </c>
      <c r="E6674" s="122">
        <f t="shared" si="275"/>
        <v>40.479224376731295</v>
      </c>
      <c r="F6674" s="77">
        <v>2.54</v>
      </c>
      <c r="G6674" s="77">
        <v>0</v>
      </c>
      <c r="H6674" s="77">
        <v>0</v>
      </c>
      <c r="J6674" s="77">
        <f t="shared" si="274"/>
        <v>2.54</v>
      </c>
      <c r="K6674" s="103">
        <v>0.02</v>
      </c>
      <c r="L6674" s="104">
        <v>1.1499999999999999</v>
      </c>
      <c r="M6674" s="105">
        <v>0</v>
      </c>
      <c r="N6674" s="76">
        <f t="shared" si="276"/>
        <v>-9.9799999999999827</v>
      </c>
    </row>
    <row r="6675" spans="1:14" x14ac:dyDescent="0.25">
      <c r="A6675" s="100">
        <v>5626</v>
      </c>
      <c r="B6675" s="107">
        <v>39229</v>
      </c>
      <c r="C6675" s="121">
        <v>413.67</v>
      </c>
      <c r="D6675" s="122">
        <v>279.74</v>
      </c>
      <c r="E6675" s="122">
        <f t="shared" si="275"/>
        <v>38.745152354570642</v>
      </c>
      <c r="F6675" s="77">
        <v>2.5299999999999998</v>
      </c>
      <c r="G6675" s="77">
        <v>0</v>
      </c>
      <c r="H6675" s="77">
        <v>0</v>
      </c>
      <c r="J6675" s="77">
        <f t="shared" si="274"/>
        <v>2.5299999999999998</v>
      </c>
      <c r="K6675" s="103">
        <v>0.01</v>
      </c>
      <c r="L6675" s="104">
        <v>1.06</v>
      </c>
      <c r="M6675" s="105">
        <v>5</v>
      </c>
      <c r="N6675" s="76">
        <f t="shared" si="276"/>
        <v>10.010000000000018</v>
      </c>
    </row>
    <row r="6676" spans="1:14" x14ac:dyDescent="0.25">
      <c r="A6676" s="100">
        <v>5627</v>
      </c>
      <c r="B6676" s="107">
        <v>39230</v>
      </c>
      <c r="C6676" s="121">
        <v>413.46</v>
      </c>
      <c r="D6676" s="122">
        <v>287.22000000000003</v>
      </c>
      <c r="E6676" s="122">
        <f t="shared" si="275"/>
        <v>39.78116343490305</v>
      </c>
      <c r="F6676" s="77">
        <v>1.55</v>
      </c>
      <c r="G6676" s="77">
        <v>0</v>
      </c>
      <c r="H6676" s="77">
        <v>0</v>
      </c>
      <c r="J6676" s="77">
        <f t="shared" si="274"/>
        <v>1.55</v>
      </c>
      <c r="K6676" s="103">
        <v>0.83</v>
      </c>
      <c r="L6676" s="104">
        <v>0.74</v>
      </c>
      <c r="M6676" s="105">
        <v>0</v>
      </c>
      <c r="N6676" s="76">
        <f t="shared" si="276"/>
        <v>0.82999999999997276</v>
      </c>
    </row>
    <row r="6677" spans="1:14" x14ac:dyDescent="0.25">
      <c r="A6677" s="100">
        <v>5628</v>
      </c>
      <c r="B6677" s="107">
        <v>39231</v>
      </c>
      <c r="C6677" s="121">
        <v>413.4</v>
      </c>
      <c r="D6677" s="122">
        <v>286.5</v>
      </c>
      <c r="E6677" s="122">
        <f t="shared" si="275"/>
        <v>39.681440443213297</v>
      </c>
      <c r="F6677" s="77">
        <v>1.85</v>
      </c>
      <c r="G6677" s="77">
        <v>0</v>
      </c>
      <c r="H6677" s="77">
        <v>0</v>
      </c>
      <c r="J6677" s="77">
        <f t="shared" si="274"/>
        <v>1.85</v>
      </c>
      <c r="K6677" s="103">
        <v>0.77</v>
      </c>
      <c r="L6677" s="104">
        <v>0.97</v>
      </c>
      <c r="M6677" s="105">
        <v>0</v>
      </c>
      <c r="N6677" s="76">
        <f t="shared" si="276"/>
        <v>0.770000000000016</v>
      </c>
    </row>
    <row r="6678" spans="1:14" x14ac:dyDescent="0.25">
      <c r="A6678" s="100">
        <v>5629</v>
      </c>
      <c r="B6678" s="107">
        <v>39232</v>
      </c>
      <c r="C6678" s="121">
        <v>413.39</v>
      </c>
      <c r="D6678" s="122">
        <v>285.42</v>
      </c>
      <c r="E6678" s="122">
        <f t="shared" si="275"/>
        <v>39.531855955678672</v>
      </c>
      <c r="F6678" s="77">
        <v>3.06</v>
      </c>
      <c r="G6678" s="77">
        <v>0</v>
      </c>
      <c r="H6678" s="77">
        <v>0</v>
      </c>
      <c r="J6678" s="77">
        <f t="shared" si="274"/>
        <v>3.06</v>
      </c>
      <c r="K6678" s="103">
        <v>0.42</v>
      </c>
      <c r="L6678" s="104">
        <v>1.19</v>
      </c>
      <c r="M6678" s="105">
        <v>0</v>
      </c>
      <c r="N6678" s="76">
        <f t="shared" si="276"/>
        <v>1.3799999999999932</v>
      </c>
    </row>
    <row r="6679" spans="1:14" x14ac:dyDescent="0.25">
      <c r="A6679" s="100">
        <v>5630</v>
      </c>
      <c r="B6679" s="107">
        <v>39233</v>
      </c>
      <c r="C6679" s="121">
        <v>413.17</v>
      </c>
      <c r="D6679" s="122">
        <v>283.74</v>
      </c>
      <c r="E6679" s="122">
        <f t="shared" si="275"/>
        <v>39.299168975069257</v>
      </c>
      <c r="F6679" s="77">
        <v>2.5</v>
      </c>
      <c r="G6679" s="77">
        <v>0</v>
      </c>
      <c r="H6679" s="77">
        <v>0</v>
      </c>
      <c r="J6679" s="77">
        <f t="shared" si="274"/>
        <v>2.5</v>
      </c>
      <c r="K6679" s="103">
        <v>0.02</v>
      </c>
      <c r="L6679" s="104">
        <v>1.1200000000000001</v>
      </c>
      <c r="M6679" s="105">
        <v>0</v>
      </c>
      <c r="N6679" s="76">
        <f t="shared" si="276"/>
        <v>1.999999999998181E-2</v>
      </c>
    </row>
    <row r="6680" spans="1:14" x14ac:dyDescent="0.25">
      <c r="A6680" s="100">
        <v>5631</v>
      </c>
      <c r="B6680" s="107">
        <v>39234</v>
      </c>
      <c r="C6680" s="121">
        <v>412.96</v>
      </c>
      <c r="D6680" s="122">
        <v>281.26</v>
      </c>
      <c r="E6680" s="122">
        <f t="shared" si="275"/>
        <v>38.955678670360108</v>
      </c>
      <c r="F6680" s="77">
        <v>1.88</v>
      </c>
      <c r="G6680" s="77">
        <v>0</v>
      </c>
      <c r="H6680" s="77">
        <v>0</v>
      </c>
      <c r="J6680" s="77">
        <f t="shared" si="274"/>
        <v>1.88</v>
      </c>
      <c r="K6680" s="103">
        <v>0.02</v>
      </c>
      <c r="L6680" s="104">
        <v>0.89</v>
      </c>
      <c r="M6680" s="105">
        <v>0</v>
      </c>
      <c r="N6680" s="76">
        <f t="shared" si="276"/>
        <v>1.9999999999986251E-2</v>
      </c>
    </row>
    <row r="6681" spans="1:14" x14ac:dyDescent="0.25">
      <c r="A6681" s="100">
        <v>5632</v>
      </c>
      <c r="B6681" s="107">
        <v>39235</v>
      </c>
      <c r="C6681" s="121">
        <v>412.8</v>
      </c>
      <c r="D6681" s="122">
        <v>279.39999999999998</v>
      </c>
      <c r="E6681" s="122">
        <f t="shared" si="275"/>
        <v>38.698060941828253</v>
      </c>
      <c r="F6681" s="77">
        <v>1.0900000000000001</v>
      </c>
      <c r="G6681" s="77">
        <v>0</v>
      </c>
      <c r="H6681" s="77">
        <v>0</v>
      </c>
      <c r="J6681" s="77">
        <f t="shared" si="274"/>
        <v>1.0900000000000001</v>
      </c>
      <c r="K6681" s="103">
        <v>0.01</v>
      </c>
      <c r="L6681" s="104">
        <v>0.48</v>
      </c>
      <c r="M6681" s="105">
        <v>0</v>
      </c>
      <c r="N6681" s="76">
        <f t="shared" si="276"/>
        <v>1.0000000000015996E-2</v>
      </c>
    </row>
    <row r="6682" spans="1:14" x14ac:dyDescent="0.25">
      <c r="A6682" s="100">
        <v>5633</v>
      </c>
      <c r="B6682" s="107">
        <v>39236</v>
      </c>
      <c r="C6682" s="121">
        <v>412.71</v>
      </c>
      <c r="D6682" s="122">
        <v>278.32</v>
      </c>
      <c r="E6682" s="122">
        <f t="shared" si="275"/>
        <v>38.548476454293628</v>
      </c>
      <c r="F6682" s="77">
        <v>1.43</v>
      </c>
      <c r="G6682" s="77">
        <v>0</v>
      </c>
      <c r="H6682" s="77">
        <v>0</v>
      </c>
      <c r="J6682" s="77">
        <f t="shared" si="274"/>
        <v>1.43</v>
      </c>
      <c r="K6682" s="103">
        <v>0.09</v>
      </c>
      <c r="L6682" s="104">
        <v>0.68</v>
      </c>
      <c r="M6682" s="105">
        <v>0</v>
      </c>
      <c r="N6682" s="76">
        <f t="shared" si="276"/>
        <v>-0.40999999999997505</v>
      </c>
    </row>
    <row r="6683" spans="1:14" x14ac:dyDescent="0.25">
      <c r="A6683" s="100">
        <v>5634</v>
      </c>
      <c r="B6683" s="107">
        <v>39237</v>
      </c>
      <c r="C6683" s="121">
        <v>412.59</v>
      </c>
      <c r="D6683" s="122">
        <v>276.48</v>
      </c>
      <c r="E6683" s="122">
        <f t="shared" si="275"/>
        <v>38.29362880886427</v>
      </c>
      <c r="F6683" s="77">
        <v>1.2</v>
      </c>
      <c r="G6683" s="77">
        <v>0</v>
      </c>
      <c r="H6683" s="77">
        <v>0</v>
      </c>
      <c r="J6683" s="77">
        <f t="shared" si="274"/>
        <v>1.2</v>
      </c>
      <c r="K6683" s="103">
        <v>0.01</v>
      </c>
      <c r="L6683" s="104">
        <v>0.53</v>
      </c>
      <c r="M6683" s="105">
        <v>2.4</v>
      </c>
      <c r="N6683" s="76">
        <f t="shared" si="276"/>
        <v>0.51000000000000223</v>
      </c>
    </row>
    <row r="6684" spans="1:14" x14ac:dyDescent="0.25">
      <c r="A6684" s="100">
        <v>5635</v>
      </c>
      <c r="B6684" s="107">
        <v>39238</v>
      </c>
      <c r="C6684" s="121">
        <v>412.49</v>
      </c>
      <c r="D6684" s="122">
        <v>275.79000000000002</v>
      </c>
      <c r="E6684" s="122">
        <f t="shared" si="275"/>
        <v>38.19806094182826</v>
      </c>
      <c r="F6684" s="77">
        <v>2.64</v>
      </c>
      <c r="G6684" s="77">
        <v>0</v>
      </c>
      <c r="H6684" s="77">
        <v>0</v>
      </c>
      <c r="J6684" s="77">
        <f t="shared" si="274"/>
        <v>2.64</v>
      </c>
      <c r="K6684" s="103">
        <v>0.01</v>
      </c>
      <c r="L6684" s="104">
        <v>1.0900000000000001</v>
      </c>
      <c r="M6684" s="105">
        <v>0</v>
      </c>
      <c r="N6684" s="76">
        <f t="shared" si="276"/>
        <v>1.0000000000004672E-2</v>
      </c>
    </row>
    <row r="6685" spans="1:14" x14ac:dyDescent="0.25">
      <c r="A6685" s="100">
        <v>5636</v>
      </c>
      <c r="B6685" s="107">
        <v>39239</v>
      </c>
      <c r="C6685" s="121">
        <v>412.26</v>
      </c>
      <c r="D6685" s="122">
        <v>273.16000000000003</v>
      </c>
      <c r="E6685" s="122">
        <f t="shared" si="275"/>
        <v>37.83379501385042</v>
      </c>
      <c r="F6685" s="77">
        <v>2.09</v>
      </c>
      <c r="G6685" s="77">
        <v>0</v>
      </c>
      <c r="H6685" s="77">
        <v>0</v>
      </c>
      <c r="J6685" s="77">
        <f t="shared" si="274"/>
        <v>2.09</v>
      </c>
      <c r="K6685" s="103">
        <v>0.01</v>
      </c>
      <c r="L6685" s="104">
        <v>0.89</v>
      </c>
      <c r="M6685" s="105">
        <v>0</v>
      </c>
      <c r="N6685" s="76">
        <f t="shared" si="276"/>
        <v>9.9999999999589306E-3</v>
      </c>
    </row>
    <row r="6686" spans="1:14" x14ac:dyDescent="0.25">
      <c r="A6686" s="100">
        <v>5637</v>
      </c>
      <c r="B6686" s="107">
        <v>39240</v>
      </c>
      <c r="C6686" s="121">
        <v>412.08</v>
      </c>
      <c r="D6686" s="122">
        <v>271.08</v>
      </c>
      <c r="E6686" s="122">
        <f t="shared" si="275"/>
        <v>37.545706371191137</v>
      </c>
      <c r="F6686" s="77">
        <v>2.75</v>
      </c>
      <c r="G6686" s="77">
        <v>0</v>
      </c>
      <c r="H6686" s="77">
        <v>0</v>
      </c>
      <c r="J6686" s="77">
        <f t="shared" si="274"/>
        <v>2.75</v>
      </c>
      <c r="K6686" s="103">
        <v>0.01</v>
      </c>
      <c r="L6686" s="104">
        <v>1.1200000000000001</v>
      </c>
      <c r="M6686" s="105">
        <v>0</v>
      </c>
      <c r="N6686" s="76">
        <f t="shared" si="276"/>
        <v>9.9999999999909051E-3</v>
      </c>
    </row>
    <row r="6687" spans="1:14" x14ac:dyDescent="0.25">
      <c r="A6687" s="100">
        <v>5638</v>
      </c>
      <c r="B6687" s="107">
        <v>39241</v>
      </c>
      <c r="C6687" s="121">
        <v>411.84</v>
      </c>
      <c r="D6687" s="122">
        <v>268.33999999999997</v>
      </c>
      <c r="E6687" s="122">
        <f t="shared" si="275"/>
        <v>37.16620498614958</v>
      </c>
      <c r="F6687" s="77">
        <v>1.66</v>
      </c>
      <c r="G6687" s="77">
        <v>0</v>
      </c>
      <c r="H6687" s="77">
        <v>0</v>
      </c>
      <c r="J6687" s="77">
        <f t="shared" si="274"/>
        <v>1.66</v>
      </c>
      <c r="K6687" s="103">
        <v>0.01</v>
      </c>
      <c r="L6687" s="104">
        <v>0.77</v>
      </c>
      <c r="M6687" s="105">
        <v>0</v>
      </c>
      <c r="N6687" s="76">
        <f t="shared" si="276"/>
        <v>1.0000000000022657E-2</v>
      </c>
    </row>
    <row r="6688" spans="1:14" x14ac:dyDescent="0.25">
      <c r="A6688" s="100">
        <v>5639</v>
      </c>
      <c r="B6688" s="107">
        <v>39242</v>
      </c>
      <c r="C6688" s="121">
        <v>411.68</v>
      </c>
      <c r="D6688" s="122">
        <v>266.69</v>
      </c>
      <c r="E6688" s="122">
        <f t="shared" si="275"/>
        <v>36.937673130193907</v>
      </c>
      <c r="F6688" s="77">
        <v>1.01</v>
      </c>
      <c r="G6688" s="77">
        <v>0</v>
      </c>
      <c r="H6688" s="77">
        <v>0</v>
      </c>
      <c r="J6688" s="77">
        <f t="shared" si="274"/>
        <v>1.01</v>
      </c>
      <c r="K6688" s="103">
        <v>0.02</v>
      </c>
      <c r="L6688" s="104">
        <v>0.39</v>
      </c>
      <c r="M6688" s="105">
        <v>0</v>
      </c>
      <c r="N6688" s="76">
        <f t="shared" si="276"/>
        <v>1.9999999999990914E-2</v>
      </c>
    </row>
    <row r="6689" spans="1:14" x14ac:dyDescent="0.25">
      <c r="A6689" s="100">
        <v>5640</v>
      </c>
      <c r="B6689" s="107">
        <v>39243</v>
      </c>
      <c r="C6689" s="121">
        <v>411.6</v>
      </c>
      <c r="D6689" s="122">
        <v>265.7</v>
      </c>
      <c r="E6689" s="122">
        <f t="shared" si="275"/>
        <v>36.800554016620495</v>
      </c>
      <c r="F6689" s="77">
        <v>0.77</v>
      </c>
      <c r="G6689" s="77">
        <v>0</v>
      </c>
      <c r="H6689" s="77">
        <v>0</v>
      </c>
      <c r="J6689" s="77">
        <f t="shared" si="274"/>
        <v>0.77</v>
      </c>
      <c r="K6689" s="103">
        <v>0.05</v>
      </c>
      <c r="L6689" s="104">
        <v>0.4</v>
      </c>
      <c r="M6689" s="105">
        <v>0</v>
      </c>
      <c r="N6689" s="76">
        <f t="shared" si="276"/>
        <v>5.0000000000029576E-2</v>
      </c>
    </row>
    <row r="6690" spans="1:14" x14ac:dyDescent="0.25">
      <c r="A6690" s="100">
        <v>5641</v>
      </c>
      <c r="B6690" s="107">
        <v>39244</v>
      </c>
      <c r="C6690" s="121">
        <v>411.54</v>
      </c>
      <c r="D6690" s="122">
        <v>264.98</v>
      </c>
      <c r="E6690" s="122">
        <f t="shared" si="275"/>
        <v>36.70083102493075</v>
      </c>
      <c r="F6690" s="77">
        <v>0.72</v>
      </c>
      <c r="G6690" s="77">
        <v>0</v>
      </c>
      <c r="H6690" s="77">
        <v>0</v>
      </c>
      <c r="J6690" s="77">
        <f t="shared" si="274"/>
        <v>0.72</v>
      </c>
      <c r="K6690" s="103">
        <v>0.08</v>
      </c>
      <c r="L6690" s="104">
        <v>0.33</v>
      </c>
      <c r="M6690" s="105">
        <v>0</v>
      </c>
      <c r="N6690" s="76">
        <f t="shared" si="276"/>
        <v>1.9999999999954499E-2</v>
      </c>
    </row>
    <row r="6691" spans="1:14" x14ac:dyDescent="0.25">
      <c r="A6691" s="100">
        <v>5642</v>
      </c>
      <c r="B6691" s="107">
        <v>39245</v>
      </c>
      <c r="C6691" s="121">
        <v>411.48</v>
      </c>
      <c r="D6691" s="122">
        <v>264.27999999999997</v>
      </c>
      <c r="E6691" s="122">
        <f t="shared" si="275"/>
        <v>36.603878116343488</v>
      </c>
      <c r="F6691" s="77">
        <v>0.85</v>
      </c>
      <c r="G6691" s="77">
        <v>0</v>
      </c>
      <c r="H6691" s="77">
        <v>0</v>
      </c>
      <c r="J6691" s="77">
        <f t="shared" si="274"/>
        <v>0.85</v>
      </c>
      <c r="K6691" s="103">
        <v>0.02</v>
      </c>
      <c r="L6691" s="104">
        <v>0.35</v>
      </c>
      <c r="M6691" s="105">
        <v>0</v>
      </c>
      <c r="N6691" s="76">
        <f t="shared" si="276"/>
        <v>8.0000000000018168E-2</v>
      </c>
    </row>
    <row r="6692" spans="1:14" x14ac:dyDescent="0.25">
      <c r="A6692" s="100">
        <v>5643</v>
      </c>
      <c r="B6692" s="107">
        <v>39246</v>
      </c>
      <c r="C6692" s="121">
        <v>411.41</v>
      </c>
      <c r="D6692" s="122">
        <v>263.51</v>
      </c>
      <c r="E6692" s="122">
        <f t="shared" si="275"/>
        <v>36.497229916897503</v>
      </c>
      <c r="F6692" s="77">
        <v>1.05</v>
      </c>
      <c r="G6692" s="77">
        <v>0</v>
      </c>
      <c r="H6692" s="77">
        <v>0</v>
      </c>
      <c r="J6692" s="77">
        <f t="shared" si="274"/>
        <v>1.05</v>
      </c>
      <c r="K6692" s="103">
        <v>0.06</v>
      </c>
      <c r="L6692" s="104">
        <v>0.49</v>
      </c>
      <c r="M6692" s="105">
        <v>1.1000000000000001</v>
      </c>
      <c r="N6692" s="76">
        <f t="shared" si="276"/>
        <v>5.9999999999990949E-2</v>
      </c>
    </row>
    <row r="6693" spans="1:14" x14ac:dyDescent="0.25">
      <c r="A6693" s="100">
        <v>5644</v>
      </c>
      <c r="B6693" s="107">
        <v>39247</v>
      </c>
      <c r="C6693" s="121">
        <v>411.32</v>
      </c>
      <c r="D6693" s="122">
        <v>262.52</v>
      </c>
      <c r="E6693" s="122">
        <f t="shared" si="275"/>
        <v>36.360110803324098</v>
      </c>
      <c r="F6693" s="77">
        <v>0.57999999999999996</v>
      </c>
      <c r="G6693" s="77">
        <v>0</v>
      </c>
      <c r="H6693" s="77">
        <v>0</v>
      </c>
      <c r="J6693" s="77">
        <f t="shared" si="274"/>
        <v>0.57999999999999996</v>
      </c>
      <c r="K6693" s="103">
        <v>11.35</v>
      </c>
      <c r="L6693" s="104">
        <v>0.27</v>
      </c>
      <c r="M6693" s="105">
        <v>9.4</v>
      </c>
      <c r="N6693" s="76">
        <f t="shared" si="276"/>
        <v>11.33</v>
      </c>
    </row>
    <row r="6694" spans="1:14" x14ac:dyDescent="0.25">
      <c r="A6694" s="100">
        <v>5645</v>
      </c>
      <c r="B6694" s="107">
        <v>39248</v>
      </c>
      <c r="C6694" s="121">
        <v>412.27</v>
      </c>
      <c r="D6694" s="122">
        <v>273.27</v>
      </c>
      <c r="E6694" s="122">
        <f t="shared" si="275"/>
        <v>37.849030470914123</v>
      </c>
      <c r="F6694" s="77">
        <v>1.1100000000000001</v>
      </c>
      <c r="G6694" s="77">
        <v>0</v>
      </c>
      <c r="H6694" s="77">
        <v>0</v>
      </c>
      <c r="J6694" s="77">
        <f t="shared" si="274"/>
        <v>1.1100000000000001</v>
      </c>
      <c r="K6694" s="103">
        <v>6.04</v>
      </c>
      <c r="L6694" s="104">
        <v>0.52</v>
      </c>
      <c r="M6694" s="105">
        <v>20.2</v>
      </c>
      <c r="N6694" s="76">
        <f t="shared" si="276"/>
        <v>6.0400000000000071</v>
      </c>
    </row>
    <row r="6695" spans="1:14" x14ac:dyDescent="0.25">
      <c r="A6695" s="100">
        <v>5646</v>
      </c>
      <c r="B6695" s="107">
        <v>39249</v>
      </c>
      <c r="C6695" s="121">
        <v>412.7</v>
      </c>
      <c r="D6695" s="122">
        <v>278.2</v>
      </c>
      <c r="E6695" s="122">
        <f t="shared" si="275"/>
        <v>38.531855955678665</v>
      </c>
      <c r="F6695" s="77">
        <v>1.1499999999999999</v>
      </c>
      <c r="G6695" s="77">
        <v>0</v>
      </c>
      <c r="H6695" s="77">
        <v>0</v>
      </c>
      <c r="J6695" s="77">
        <f t="shared" si="274"/>
        <v>1.1499999999999999</v>
      </c>
      <c r="K6695" s="103">
        <v>12.93</v>
      </c>
      <c r="L6695" s="104">
        <v>0.71</v>
      </c>
      <c r="M6695" s="105">
        <v>0</v>
      </c>
      <c r="N6695" s="76">
        <f t="shared" si="276"/>
        <v>12.93000000000003</v>
      </c>
    </row>
    <row r="6696" spans="1:14" x14ac:dyDescent="0.25">
      <c r="A6696" s="100">
        <v>5647</v>
      </c>
      <c r="B6696" s="107">
        <v>39250</v>
      </c>
      <c r="C6696" s="121">
        <v>413.69</v>
      </c>
      <c r="D6696" s="122">
        <v>289.98</v>
      </c>
      <c r="E6696" s="122">
        <f t="shared" si="275"/>
        <v>40.163434903047097</v>
      </c>
      <c r="F6696" s="77">
        <v>0.93</v>
      </c>
      <c r="G6696" s="77">
        <v>0</v>
      </c>
      <c r="H6696" s="77">
        <v>0</v>
      </c>
      <c r="J6696" s="77">
        <f t="shared" si="274"/>
        <v>0.93</v>
      </c>
      <c r="K6696" s="103">
        <v>3.21</v>
      </c>
      <c r="L6696" s="104">
        <v>0.66</v>
      </c>
      <c r="M6696" s="105">
        <v>0.3</v>
      </c>
      <c r="N6696" s="76">
        <f t="shared" si="276"/>
        <v>3.2099999999999729</v>
      </c>
    </row>
    <row r="6697" spans="1:14" x14ac:dyDescent="0.25">
      <c r="A6697" s="100">
        <v>5648</v>
      </c>
      <c r="B6697" s="107">
        <v>39251</v>
      </c>
      <c r="C6697" s="121">
        <v>413.88</v>
      </c>
      <c r="D6697" s="122">
        <v>292.26</v>
      </c>
      <c r="E6697" s="122">
        <f t="shared" si="275"/>
        <v>40.479224376731295</v>
      </c>
      <c r="F6697" s="77">
        <v>1.58</v>
      </c>
      <c r="G6697" s="77">
        <v>0</v>
      </c>
      <c r="H6697" s="77">
        <v>0</v>
      </c>
      <c r="J6697" s="77">
        <f t="shared" si="274"/>
        <v>1.58</v>
      </c>
      <c r="K6697" s="103">
        <v>0.74</v>
      </c>
      <c r="L6697" s="104">
        <v>0.77</v>
      </c>
      <c r="M6697" s="105">
        <v>3.6</v>
      </c>
      <c r="N6697" s="76">
        <f t="shared" si="276"/>
        <v>0.74000000000002508</v>
      </c>
    </row>
    <row r="6698" spans="1:14" x14ac:dyDescent="0.25">
      <c r="A6698" s="100">
        <v>5649</v>
      </c>
      <c r="B6698" s="107">
        <v>39252</v>
      </c>
      <c r="C6698" s="121">
        <v>413.81</v>
      </c>
      <c r="D6698" s="122">
        <v>291.42</v>
      </c>
      <c r="E6698" s="122">
        <f t="shared" si="275"/>
        <v>40.362880886426595</v>
      </c>
      <c r="F6698" s="77">
        <v>1.48</v>
      </c>
      <c r="G6698" s="77">
        <v>0</v>
      </c>
      <c r="H6698" s="77">
        <v>0</v>
      </c>
      <c r="J6698" s="77">
        <f t="shared" si="274"/>
        <v>1.48</v>
      </c>
      <c r="K6698" s="103">
        <v>1.48</v>
      </c>
      <c r="L6698" s="104">
        <v>0.74</v>
      </c>
      <c r="M6698" s="105">
        <v>0</v>
      </c>
      <c r="N6698" s="76">
        <f t="shared" si="276"/>
        <v>1.48</v>
      </c>
    </row>
    <row r="6699" spans="1:14" x14ac:dyDescent="0.25">
      <c r="A6699" s="100">
        <v>5650</v>
      </c>
      <c r="B6699" s="107">
        <v>39253</v>
      </c>
      <c r="C6699" s="121">
        <v>413.81</v>
      </c>
      <c r="D6699" s="122">
        <v>291.42</v>
      </c>
      <c r="E6699" s="122">
        <f t="shared" si="275"/>
        <v>40.362880886426595</v>
      </c>
      <c r="F6699" s="77">
        <v>0.57999999999999996</v>
      </c>
      <c r="G6699" s="77">
        <v>0</v>
      </c>
      <c r="H6699" s="77">
        <v>0</v>
      </c>
      <c r="J6699" s="77">
        <f t="shared" si="274"/>
        <v>0.57999999999999996</v>
      </c>
      <c r="K6699" s="103">
        <v>0.46</v>
      </c>
      <c r="L6699" s="104">
        <v>0.28000000000000003</v>
      </c>
      <c r="M6699" s="105">
        <v>1.5</v>
      </c>
      <c r="N6699" s="76">
        <f t="shared" si="276"/>
        <v>0.45999999999999541</v>
      </c>
    </row>
    <row r="6700" spans="1:14" x14ac:dyDescent="0.25">
      <c r="A6700" s="100">
        <v>5651</v>
      </c>
      <c r="B6700" s="107">
        <v>39254</v>
      </c>
      <c r="C6700" s="121">
        <v>413.8</v>
      </c>
      <c r="D6700" s="122">
        <v>291.3</v>
      </c>
      <c r="E6700" s="122">
        <f t="shared" si="275"/>
        <v>40.346260387811633</v>
      </c>
      <c r="F6700" s="77">
        <v>0.5</v>
      </c>
      <c r="G6700" s="77">
        <v>0</v>
      </c>
      <c r="H6700" s="77">
        <v>0</v>
      </c>
      <c r="J6700" s="77">
        <f t="shared" si="274"/>
        <v>0.5</v>
      </c>
      <c r="K6700" s="103">
        <v>1.82</v>
      </c>
      <c r="L6700" s="104">
        <v>0.24</v>
      </c>
      <c r="M6700" s="105">
        <v>12</v>
      </c>
      <c r="N6700" s="76">
        <f t="shared" si="276"/>
        <v>1.8199999999999932</v>
      </c>
    </row>
    <row r="6701" spans="1:14" x14ac:dyDescent="0.25">
      <c r="A6701" s="100">
        <v>5652</v>
      </c>
      <c r="B6701" s="107">
        <v>39255</v>
      </c>
      <c r="C6701" s="121">
        <v>413.91</v>
      </c>
      <c r="D6701" s="122">
        <v>292.62</v>
      </c>
      <c r="E6701" s="122">
        <f t="shared" si="275"/>
        <v>40.529085872576175</v>
      </c>
      <c r="F6701" s="77">
        <v>1.58</v>
      </c>
      <c r="G6701" s="77">
        <v>0</v>
      </c>
      <c r="H6701" s="77">
        <v>0</v>
      </c>
      <c r="J6701" s="77">
        <f t="shared" si="274"/>
        <v>1.58</v>
      </c>
      <c r="K6701" s="103">
        <v>9.82</v>
      </c>
      <c r="L6701" s="104">
        <v>0.76</v>
      </c>
      <c r="M6701" s="105">
        <v>15.6</v>
      </c>
      <c r="N6701" s="76">
        <f t="shared" si="276"/>
        <v>9.8200000000000092</v>
      </c>
    </row>
    <row r="6702" spans="1:14" x14ac:dyDescent="0.25">
      <c r="A6702" s="100">
        <v>5653</v>
      </c>
      <c r="B6702" s="107">
        <v>39256</v>
      </c>
      <c r="C6702" s="121">
        <v>414.58</v>
      </c>
      <c r="D6702" s="122">
        <v>300.86</v>
      </c>
      <c r="E6702" s="122">
        <f t="shared" si="275"/>
        <v>41.67036011080333</v>
      </c>
      <c r="F6702" s="77">
        <v>1.57</v>
      </c>
      <c r="G6702" s="77">
        <v>0</v>
      </c>
      <c r="H6702" s="77">
        <v>0</v>
      </c>
      <c r="J6702" s="77">
        <f t="shared" si="274"/>
        <v>1.57</v>
      </c>
      <c r="K6702" s="103">
        <v>9.41</v>
      </c>
      <c r="L6702" s="104">
        <v>0.75</v>
      </c>
      <c r="M6702" s="105">
        <v>1.5</v>
      </c>
      <c r="N6702" s="76">
        <f t="shared" si="276"/>
        <v>9.4099999999999753</v>
      </c>
    </row>
    <row r="6703" spans="1:14" x14ac:dyDescent="0.25">
      <c r="A6703" s="100">
        <v>5654</v>
      </c>
      <c r="B6703" s="107">
        <v>39257</v>
      </c>
      <c r="C6703" s="121">
        <v>415.2</v>
      </c>
      <c r="D6703" s="122">
        <v>308.7</v>
      </c>
      <c r="E6703" s="122">
        <f t="shared" si="275"/>
        <v>42.756232686980603</v>
      </c>
      <c r="F6703" s="77">
        <v>1.21</v>
      </c>
      <c r="G6703" s="77">
        <v>0</v>
      </c>
      <c r="H6703" s="77">
        <v>0</v>
      </c>
      <c r="J6703" s="77">
        <f t="shared" si="274"/>
        <v>1.21</v>
      </c>
      <c r="K6703" s="103">
        <v>2.67</v>
      </c>
      <c r="L6703" s="104">
        <v>0.76</v>
      </c>
      <c r="M6703" s="105">
        <v>0</v>
      </c>
      <c r="N6703" s="76">
        <f t="shared" si="276"/>
        <v>2.6700000000000363</v>
      </c>
    </row>
    <row r="6704" spans="1:14" x14ac:dyDescent="0.25">
      <c r="A6704" s="100">
        <v>5655</v>
      </c>
      <c r="B6704" s="107">
        <v>39258</v>
      </c>
      <c r="C6704" s="121">
        <v>415.32</v>
      </c>
      <c r="D6704" s="122">
        <v>310.16000000000003</v>
      </c>
      <c r="E6704" s="122">
        <f t="shared" si="275"/>
        <v>42.958448753462605</v>
      </c>
      <c r="F6704" s="77">
        <v>0.24</v>
      </c>
      <c r="G6704" s="77">
        <v>0</v>
      </c>
      <c r="H6704" s="77">
        <v>0</v>
      </c>
      <c r="J6704" s="77">
        <f t="shared" si="274"/>
        <v>0.24</v>
      </c>
      <c r="K6704" s="103">
        <v>1.41</v>
      </c>
      <c r="L6704" s="104">
        <v>0.12</v>
      </c>
      <c r="M6704" s="105">
        <v>0</v>
      </c>
      <c r="N6704" s="76">
        <f t="shared" si="276"/>
        <v>1.4099999999999591</v>
      </c>
    </row>
    <row r="6705" spans="1:14" x14ac:dyDescent="0.25">
      <c r="A6705" s="100">
        <v>5656</v>
      </c>
      <c r="B6705" s="107">
        <v>39259</v>
      </c>
      <c r="C6705" s="121">
        <v>415.41</v>
      </c>
      <c r="D6705" s="122">
        <v>311.33</v>
      </c>
      <c r="E6705" s="122">
        <f t="shared" si="275"/>
        <v>43.12049861495845</v>
      </c>
      <c r="F6705" s="77">
        <v>0.51</v>
      </c>
      <c r="G6705" s="77">
        <v>0</v>
      </c>
      <c r="H6705" s="77">
        <v>0</v>
      </c>
      <c r="J6705" s="77">
        <f t="shared" si="274"/>
        <v>0.51</v>
      </c>
      <c r="K6705" s="103">
        <v>2.59</v>
      </c>
      <c r="L6705" s="104">
        <v>0.24</v>
      </c>
      <c r="M6705" s="105">
        <v>0</v>
      </c>
      <c r="N6705" s="76">
        <f t="shared" si="276"/>
        <v>2.5900000000000407</v>
      </c>
    </row>
    <row r="6706" spans="1:14" x14ac:dyDescent="0.25">
      <c r="A6706" s="100">
        <v>5657</v>
      </c>
      <c r="B6706" s="107">
        <v>39260</v>
      </c>
      <c r="C6706" s="121">
        <v>415.57</v>
      </c>
      <c r="D6706" s="122">
        <v>313.41000000000003</v>
      </c>
      <c r="E6706" s="122">
        <f t="shared" si="275"/>
        <v>43.408587257617732</v>
      </c>
      <c r="F6706" s="77">
        <v>0.33</v>
      </c>
      <c r="G6706" s="77">
        <v>0</v>
      </c>
      <c r="H6706" s="77">
        <v>0</v>
      </c>
      <c r="J6706" s="77">
        <f t="shared" si="274"/>
        <v>0.33</v>
      </c>
      <c r="K6706" s="103">
        <v>0.72</v>
      </c>
      <c r="L6706" s="104">
        <v>0.125</v>
      </c>
      <c r="M6706" s="105">
        <v>0</v>
      </c>
      <c r="N6706" s="76">
        <f t="shared" si="276"/>
        <v>0.71999999999998643</v>
      </c>
    </row>
    <row r="6707" spans="1:14" x14ac:dyDescent="0.25">
      <c r="A6707" s="100">
        <v>5658</v>
      </c>
      <c r="B6707" s="107">
        <v>39261</v>
      </c>
      <c r="C6707" s="121">
        <v>415.6</v>
      </c>
      <c r="D6707" s="122">
        <v>313.8</v>
      </c>
      <c r="E6707" s="122">
        <f t="shared" si="275"/>
        <v>43.462603878116347</v>
      </c>
      <c r="F6707" s="77">
        <v>0.24</v>
      </c>
      <c r="G6707" s="77">
        <v>0</v>
      </c>
      <c r="H6707" s="77">
        <v>0</v>
      </c>
      <c r="J6707" s="77">
        <f t="shared" si="274"/>
        <v>0.24</v>
      </c>
      <c r="K6707" s="103">
        <v>0.89</v>
      </c>
      <c r="L6707" s="104">
        <v>0.12</v>
      </c>
      <c r="M6707" s="105">
        <v>0</v>
      </c>
      <c r="N6707" s="76">
        <f t="shared" si="276"/>
        <v>0.88999999999997725</v>
      </c>
    </row>
    <row r="6708" spans="1:14" x14ac:dyDescent="0.25">
      <c r="A6708" s="100">
        <v>5659</v>
      </c>
      <c r="B6708" s="107">
        <v>39262</v>
      </c>
      <c r="C6708" s="121">
        <v>415.65</v>
      </c>
      <c r="D6708" s="122">
        <v>314.45</v>
      </c>
      <c r="E6708" s="122">
        <f t="shared" si="275"/>
        <v>43.552631578947363</v>
      </c>
      <c r="F6708" s="77">
        <v>0.79</v>
      </c>
      <c r="G6708" s="77">
        <v>0</v>
      </c>
      <c r="H6708" s="77">
        <v>0</v>
      </c>
      <c r="J6708" s="77">
        <f t="shared" si="274"/>
        <v>0.79</v>
      </c>
      <c r="K6708" s="103">
        <v>0.66</v>
      </c>
      <c r="L6708" s="104">
        <v>0.38</v>
      </c>
      <c r="M6708" s="105">
        <v>0</v>
      </c>
      <c r="N6708" s="76">
        <f t="shared" si="276"/>
        <v>0.66000000000000458</v>
      </c>
    </row>
    <row r="6709" spans="1:14" x14ac:dyDescent="0.25">
      <c r="A6709" s="100">
        <v>5660</v>
      </c>
      <c r="B6709" s="107">
        <v>39263</v>
      </c>
      <c r="C6709" s="121">
        <v>415.64</v>
      </c>
      <c r="D6709" s="122">
        <v>314.32</v>
      </c>
      <c r="E6709" s="122">
        <f t="shared" si="275"/>
        <v>43.534626038781163</v>
      </c>
      <c r="F6709" s="77">
        <v>0.33</v>
      </c>
      <c r="G6709" s="77">
        <v>0</v>
      </c>
      <c r="H6709" s="77">
        <v>0</v>
      </c>
      <c r="J6709" s="77">
        <f t="shared" si="274"/>
        <v>0.33</v>
      </c>
      <c r="K6709" s="103">
        <v>0.59</v>
      </c>
      <c r="L6709" s="104">
        <v>0.16</v>
      </c>
      <c r="M6709" s="105">
        <v>0</v>
      </c>
      <c r="N6709" s="76">
        <f t="shared" si="276"/>
        <v>0.58999999999999098</v>
      </c>
    </row>
    <row r="6710" spans="1:14" x14ac:dyDescent="0.25">
      <c r="A6710" s="100">
        <v>5661</v>
      </c>
      <c r="B6710" s="107">
        <v>39264</v>
      </c>
      <c r="C6710" s="121">
        <v>415.66</v>
      </c>
      <c r="D6710" s="122">
        <v>314.58</v>
      </c>
      <c r="E6710" s="122">
        <f t="shared" si="275"/>
        <v>43.57063711911357</v>
      </c>
      <c r="F6710" s="77">
        <v>0.52</v>
      </c>
      <c r="G6710" s="77">
        <v>0</v>
      </c>
      <c r="H6710" s="77">
        <v>0</v>
      </c>
      <c r="J6710" s="77">
        <f t="shared" si="274"/>
        <v>0.52</v>
      </c>
      <c r="K6710" s="103">
        <v>0.78</v>
      </c>
      <c r="L6710" s="104">
        <v>0.25</v>
      </c>
      <c r="M6710" s="105">
        <v>0</v>
      </c>
      <c r="N6710" s="76">
        <f t="shared" si="276"/>
        <v>0.77999999999999092</v>
      </c>
    </row>
    <row r="6711" spans="1:14" x14ac:dyDescent="0.25">
      <c r="A6711" s="100">
        <v>5662</v>
      </c>
      <c r="B6711" s="107">
        <v>39265</v>
      </c>
      <c r="C6711" s="121">
        <v>415.68</v>
      </c>
      <c r="D6711" s="122">
        <v>314.83999999999997</v>
      </c>
      <c r="E6711" s="122">
        <f t="shared" si="275"/>
        <v>43.606648199445978</v>
      </c>
      <c r="F6711" s="77">
        <v>0.43</v>
      </c>
      <c r="G6711" s="77">
        <v>0</v>
      </c>
      <c r="H6711" s="77">
        <v>0</v>
      </c>
      <c r="J6711" s="77">
        <f t="shared" si="274"/>
        <v>0.43</v>
      </c>
      <c r="K6711" s="103">
        <v>0.69</v>
      </c>
      <c r="L6711" s="104">
        <v>0.16</v>
      </c>
      <c r="M6711" s="105">
        <v>0</v>
      </c>
      <c r="N6711" s="76">
        <f t="shared" si="276"/>
        <v>0.69000000000004769</v>
      </c>
    </row>
    <row r="6712" spans="1:14" x14ac:dyDescent="0.25">
      <c r="A6712" s="100">
        <v>5663</v>
      </c>
      <c r="B6712" s="107">
        <v>39266</v>
      </c>
      <c r="C6712" s="121">
        <v>415.7</v>
      </c>
      <c r="D6712" s="122">
        <v>315.10000000000002</v>
      </c>
      <c r="E6712" s="122">
        <f t="shared" si="275"/>
        <v>43.642659279778393</v>
      </c>
      <c r="F6712" s="77">
        <v>0.47</v>
      </c>
      <c r="G6712" s="77">
        <v>0</v>
      </c>
      <c r="H6712" s="77">
        <v>0</v>
      </c>
      <c r="J6712" s="77">
        <f t="shared" si="274"/>
        <v>0.47</v>
      </c>
      <c r="K6712" s="103">
        <v>0.86</v>
      </c>
      <c r="L6712" s="104">
        <v>0.23</v>
      </c>
      <c r="M6712" s="105">
        <v>14</v>
      </c>
      <c r="N6712" s="76">
        <f t="shared" si="276"/>
        <v>0.85999999999998633</v>
      </c>
    </row>
    <row r="6713" spans="1:14" x14ac:dyDescent="0.25">
      <c r="A6713" s="100">
        <v>5664</v>
      </c>
      <c r="B6713" s="107">
        <v>39267</v>
      </c>
      <c r="C6713" s="121">
        <v>415.73</v>
      </c>
      <c r="D6713" s="122">
        <v>315.49</v>
      </c>
      <c r="E6713" s="122">
        <f t="shared" si="275"/>
        <v>43.696675900277008</v>
      </c>
      <c r="F6713" s="77">
        <v>1.58</v>
      </c>
      <c r="G6713" s="77">
        <v>0</v>
      </c>
      <c r="H6713" s="77">
        <v>0</v>
      </c>
      <c r="J6713" s="77">
        <f t="shared" si="274"/>
        <v>1.58</v>
      </c>
      <c r="K6713" s="103">
        <v>2.4900000000000002</v>
      </c>
      <c r="L6713" s="104">
        <v>0.75</v>
      </c>
      <c r="M6713" s="105">
        <v>0</v>
      </c>
      <c r="N6713" s="76">
        <f t="shared" si="276"/>
        <v>2.4899999999999682</v>
      </c>
    </row>
    <row r="6714" spans="1:14" x14ac:dyDescent="0.25">
      <c r="A6714" s="100">
        <v>5665</v>
      </c>
      <c r="B6714" s="107">
        <v>39268</v>
      </c>
      <c r="C6714" s="121">
        <v>415.8</v>
      </c>
      <c r="D6714" s="122">
        <v>316.39999999999998</v>
      </c>
      <c r="E6714" s="122">
        <f t="shared" si="275"/>
        <v>43.822714681440438</v>
      </c>
      <c r="F6714" s="77">
        <v>1.35</v>
      </c>
      <c r="G6714" s="77">
        <v>0</v>
      </c>
      <c r="H6714" s="77">
        <v>0</v>
      </c>
      <c r="J6714" s="77">
        <f t="shared" si="274"/>
        <v>1.35</v>
      </c>
      <c r="K6714" s="103">
        <v>0.7</v>
      </c>
      <c r="L6714" s="104">
        <v>0.64</v>
      </c>
      <c r="M6714" s="105">
        <v>0</v>
      </c>
      <c r="N6714" s="76">
        <f t="shared" si="276"/>
        <v>0.20000000000002283</v>
      </c>
    </row>
    <row r="6715" spans="1:14" x14ac:dyDescent="0.25">
      <c r="A6715" s="100">
        <v>5666</v>
      </c>
      <c r="B6715" s="107">
        <v>39269</v>
      </c>
      <c r="C6715" s="121">
        <v>415.75</v>
      </c>
      <c r="D6715" s="122">
        <v>315.25</v>
      </c>
      <c r="E6715" s="122">
        <f t="shared" si="275"/>
        <v>43.66343490304709</v>
      </c>
      <c r="F6715" s="77">
        <v>2.21</v>
      </c>
      <c r="G6715" s="77">
        <v>0</v>
      </c>
      <c r="H6715" s="77">
        <v>0</v>
      </c>
      <c r="J6715" s="77">
        <f t="shared" si="274"/>
        <v>2.21</v>
      </c>
      <c r="K6715" s="103">
        <v>0.65</v>
      </c>
      <c r="L6715" s="104">
        <v>1.05</v>
      </c>
      <c r="M6715" s="105">
        <v>0</v>
      </c>
      <c r="N6715" s="76">
        <f t="shared" si="276"/>
        <v>1.1499999999999977</v>
      </c>
    </row>
    <row r="6716" spans="1:14" x14ac:dyDescent="0.25">
      <c r="A6716" s="100">
        <v>5667</v>
      </c>
      <c r="B6716" s="107">
        <v>39270</v>
      </c>
      <c r="C6716" s="121">
        <v>415.63</v>
      </c>
      <c r="D6716" s="122">
        <v>314.19</v>
      </c>
      <c r="E6716" s="122">
        <f t="shared" si="275"/>
        <v>43.516620498614962</v>
      </c>
      <c r="F6716" s="77">
        <v>0.76</v>
      </c>
      <c r="G6716" s="77">
        <v>0</v>
      </c>
      <c r="H6716" s="77">
        <v>0</v>
      </c>
      <c r="J6716" s="77">
        <f t="shared" si="274"/>
        <v>0.76</v>
      </c>
      <c r="K6716" s="103">
        <v>0.37</v>
      </c>
      <c r="L6716" s="104">
        <v>0.36</v>
      </c>
      <c r="M6716" s="105">
        <v>0</v>
      </c>
      <c r="N6716" s="76">
        <f t="shared" si="276"/>
        <v>0.37000000000001365</v>
      </c>
    </row>
    <row r="6717" spans="1:14" x14ac:dyDescent="0.25">
      <c r="A6717" s="100">
        <v>5668</v>
      </c>
      <c r="B6717" s="107">
        <v>39271</v>
      </c>
      <c r="C6717" s="121">
        <v>415.6</v>
      </c>
      <c r="D6717" s="122">
        <v>313.8</v>
      </c>
      <c r="E6717" s="122">
        <f t="shared" si="275"/>
        <v>43.462603878116347</v>
      </c>
      <c r="F6717" s="77">
        <v>1.07</v>
      </c>
      <c r="G6717" s="77">
        <v>0</v>
      </c>
      <c r="H6717" s="77">
        <v>0</v>
      </c>
      <c r="J6717" s="77">
        <f t="shared" si="274"/>
        <v>1.07</v>
      </c>
      <c r="K6717" s="103">
        <v>0.16</v>
      </c>
      <c r="L6717" s="104">
        <v>0.51</v>
      </c>
      <c r="M6717" s="105">
        <v>0</v>
      </c>
      <c r="N6717" s="76">
        <f t="shared" si="276"/>
        <v>0.15999999999997505</v>
      </c>
    </row>
    <row r="6718" spans="1:14" x14ac:dyDescent="0.25">
      <c r="A6718" s="100">
        <v>5669</v>
      </c>
      <c r="B6718" s="107">
        <v>39272</v>
      </c>
      <c r="C6718" s="121">
        <v>415.53</v>
      </c>
      <c r="D6718" s="122">
        <v>312.89</v>
      </c>
      <c r="E6718" s="122">
        <f t="shared" si="275"/>
        <v>43.336565096952903</v>
      </c>
      <c r="F6718" s="77">
        <v>3.9</v>
      </c>
      <c r="G6718" s="77">
        <v>0</v>
      </c>
      <c r="H6718" s="77">
        <v>0</v>
      </c>
      <c r="J6718" s="77">
        <f t="shared" si="274"/>
        <v>3.9</v>
      </c>
      <c r="K6718" s="103">
        <v>7.0000000000000007E-2</v>
      </c>
      <c r="L6718" s="104">
        <v>1.72</v>
      </c>
      <c r="M6718" s="105">
        <v>0</v>
      </c>
      <c r="N6718" s="76">
        <f t="shared" si="276"/>
        <v>7.0000000000015827E-2</v>
      </c>
    </row>
    <row r="6719" spans="1:14" x14ac:dyDescent="0.25">
      <c r="A6719" s="100">
        <v>5670</v>
      </c>
      <c r="B6719" s="107">
        <v>39273</v>
      </c>
      <c r="C6719" s="121">
        <v>415.23</v>
      </c>
      <c r="D6719" s="122">
        <v>309.06</v>
      </c>
      <c r="E6719" s="122">
        <f t="shared" si="275"/>
        <v>42.806094182825483</v>
      </c>
      <c r="F6719" s="77">
        <v>2.62</v>
      </c>
      <c r="G6719" s="77">
        <v>0</v>
      </c>
      <c r="H6719" s="77">
        <v>0</v>
      </c>
      <c r="J6719" s="77">
        <f t="shared" si="274"/>
        <v>2.62</v>
      </c>
      <c r="K6719" s="103">
        <v>0.83</v>
      </c>
      <c r="L6719" s="104">
        <v>1.25</v>
      </c>
      <c r="M6719" s="105">
        <v>0</v>
      </c>
      <c r="N6719" s="76">
        <f t="shared" si="276"/>
        <v>0.82999999999997964</v>
      </c>
    </row>
    <row r="6720" spans="1:14" x14ac:dyDescent="0.25">
      <c r="A6720" s="100">
        <v>5671</v>
      </c>
      <c r="B6720" s="107">
        <v>39274</v>
      </c>
      <c r="C6720" s="121">
        <v>415.09</v>
      </c>
      <c r="D6720" s="122">
        <v>307.27</v>
      </c>
      <c r="E6720" s="122">
        <f t="shared" si="275"/>
        <v>42.55817174515235</v>
      </c>
      <c r="F6720" s="77">
        <v>1.52</v>
      </c>
      <c r="G6720" s="77">
        <v>0</v>
      </c>
      <c r="H6720" s="77">
        <v>0</v>
      </c>
      <c r="J6720" s="77">
        <f t="shared" si="274"/>
        <v>1.52</v>
      </c>
      <c r="K6720" s="103">
        <v>0.61</v>
      </c>
      <c r="L6720" s="104">
        <v>0.72</v>
      </c>
      <c r="M6720" s="105">
        <v>3.3</v>
      </c>
      <c r="N6720" s="76">
        <f t="shared" si="276"/>
        <v>0.61000000000003185</v>
      </c>
    </row>
    <row r="6721" spans="1:14" x14ac:dyDescent="0.25">
      <c r="A6721" s="100">
        <v>5672</v>
      </c>
      <c r="B6721" s="107">
        <v>39275</v>
      </c>
      <c r="C6721" s="121">
        <v>415.02</v>
      </c>
      <c r="D6721" s="122">
        <v>306.36</v>
      </c>
      <c r="E6721" s="122">
        <f t="shared" si="275"/>
        <v>42.43213296398892</v>
      </c>
      <c r="F6721" s="77">
        <v>1.61</v>
      </c>
      <c r="G6721" s="77">
        <v>0</v>
      </c>
      <c r="H6721" s="77">
        <v>0</v>
      </c>
      <c r="J6721" s="77">
        <f t="shared" ref="J6721:J6784" si="277">SUM(F6721:H6721)</f>
        <v>1.61</v>
      </c>
      <c r="K6721" s="103">
        <v>0.99</v>
      </c>
      <c r="L6721" s="104">
        <v>0.77</v>
      </c>
      <c r="M6721" s="105">
        <v>0</v>
      </c>
      <c r="N6721" s="76">
        <f t="shared" si="276"/>
        <v>0.98999999999999555</v>
      </c>
    </row>
    <row r="6722" spans="1:14" x14ac:dyDescent="0.25">
      <c r="A6722" s="100">
        <v>5673</v>
      </c>
      <c r="B6722" s="107">
        <v>39276</v>
      </c>
      <c r="C6722" s="121">
        <v>414.97</v>
      </c>
      <c r="D6722" s="122">
        <v>305.74</v>
      </c>
      <c r="E6722" s="122">
        <f t="shared" ref="E6722:E6785" si="278">(D6722/722)*100</f>
        <v>42.346260387811633</v>
      </c>
      <c r="F6722" s="77">
        <v>1.32</v>
      </c>
      <c r="G6722" s="77">
        <v>0</v>
      </c>
      <c r="H6722" s="77">
        <v>0</v>
      </c>
      <c r="J6722" s="77">
        <f t="shared" si="277"/>
        <v>1.32</v>
      </c>
      <c r="K6722" s="103">
        <v>0.6</v>
      </c>
      <c r="L6722" s="104">
        <v>0.63</v>
      </c>
      <c r="M6722" s="105">
        <v>0</v>
      </c>
      <c r="N6722" s="76">
        <f t="shared" si="276"/>
        <v>0.59999999999997278</v>
      </c>
    </row>
    <row r="6723" spans="1:14" x14ac:dyDescent="0.25">
      <c r="A6723" s="100">
        <v>5674</v>
      </c>
      <c r="B6723" s="107">
        <v>39277</v>
      </c>
      <c r="C6723" s="121">
        <v>414.91</v>
      </c>
      <c r="D6723" s="122">
        <v>305.02</v>
      </c>
      <c r="E6723" s="122">
        <f t="shared" si="278"/>
        <v>42.24653739612188</v>
      </c>
      <c r="F6723" s="77">
        <v>1.49</v>
      </c>
      <c r="G6723" s="77">
        <v>0</v>
      </c>
      <c r="H6723" s="77">
        <v>0</v>
      </c>
      <c r="J6723" s="77">
        <f t="shared" si="277"/>
        <v>1.49</v>
      </c>
      <c r="K6723" s="103">
        <v>0.72</v>
      </c>
      <c r="L6723" s="104">
        <v>0.71</v>
      </c>
      <c r="M6723" s="105">
        <v>0</v>
      </c>
      <c r="N6723" s="76">
        <f t="shared" si="276"/>
        <v>0.72000000000001818</v>
      </c>
    </row>
    <row r="6724" spans="1:14" x14ac:dyDescent="0.25">
      <c r="A6724" s="100">
        <v>5675</v>
      </c>
      <c r="B6724" s="107">
        <v>39278</v>
      </c>
      <c r="C6724" s="121">
        <v>414.85</v>
      </c>
      <c r="D6724" s="122">
        <v>304.25</v>
      </c>
      <c r="E6724" s="122">
        <f t="shared" si="278"/>
        <v>42.139889196675902</v>
      </c>
      <c r="F6724" s="77">
        <v>0.79</v>
      </c>
      <c r="G6724" s="77">
        <v>0</v>
      </c>
      <c r="H6724" s="77">
        <v>0</v>
      </c>
      <c r="J6724" s="77">
        <f t="shared" si="277"/>
        <v>0.79</v>
      </c>
      <c r="K6724" s="103">
        <v>2.52</v>
      </c>
      <c r="L6724" s="104">
        <v>0.38</v>
      </c>
      <c r="M6724" s="105">
        <v>0</v>
      </c>
      <c r="N6724" s="76">
        <f t="shared" si="276"/>
        <v>2.5200000000000182</v>
      </c>
    </row>
    <row r="6725" spans="1:14" x14ac:dyDescent="0.25">
      <c r="A6725" s="100">
        <v>5676</v>
      </c>
      <c r="B6725" s="107">
        <v>39279</v>
      </c>
      <c r="C6725" s="121">
        <v>414.99</v>
      </c>
      <c r="D6725" s="122">
        <v>305.98</v>
      </c>
      <c r="E6725" s="122">
        <f t="shared" si="278"/>
        <v>42.37950138504155</v>
      </c>
      <c r="F6725" s="77">
        <v>1.64</v>
      </c>
      <c r="G6725" s="77">
        <v>0</v>
      </c>
      <c r="H6725" s="77">
        <v>0</v>
      </c>
      <c r="J6725" s="77">
        <f t="shared" si="277"/>
        <v>1.64</v>
      </c>
      <c r="K6725" s="103">
        <v>0.3</v>
      </c>
      <c r="L6725" s="104">
        <v>0.7</v>
      </c>
      <c r="M6725" s="105">
        <v>1.6</v>
      </c>
      <c r="N6725" s="76">
        <f t="shared" si="276"/>
        <v>0.29999999999996807</v>
      </c>
    </row>
    <row r="6726" spans="1:14" x14ac:dyDescent="0.25">
      <c r="A6726" s="100">
        <v>5677</v>
      </c>
      <c r="B6726" s="107">
        <v>39280</v>
      </c>
      <c r="C6726" s="121">
        <v>414.88</v>
      </c>
      <c r="D6726" s="122">
        <v>304.64</v>
      </c>
      <c r="E6726" s="122">
        <f t="shared" si="278"/>
        <v>42.193905817174517</v>
      </c>
      <c r="F6726" s="77">
        <v>2.91</v>
      </c>
      <c r="G6726" s="77">
        <v>0</v>
      </c>
      <c r="H6726" s="77">
        <v>0</v>
      </c>
      <c r="J6726" s="77">
        <f t="shared" si="277"/>
        <v>2.91</v>
      </c>
      <c r="K6726" s="103">
        <v>9.2100000000000009</v>
      </c>
      <c r="L6726" s="104">
        <v>1.39</v>
      </c>
      <c r="M6726" s="105">
        <v>0</v>
      </c>
      <c r="N6726" s="76">
        <f t="shared" si="276"/>
        <v>9.2100000000000115</v>
      </c>
    </row>
    <row r="6727" spans="1:14" x14ac:dyDescent="0.25">
      <c r="A6727" s="100">
        <v>5678</v>
      </c>
      <c r="B6727" s="107">
        <v>39281</v>
      </c>
      <c r="C6727" s="121">
        <v>415.38</v>
      </c>
      <c r="D6727" s="122">
        <v>310.94</v>
      </c>
      <c r="E6727" s="122">
        <f t="shared" si="278"/>
        <v>43.066481994459835</v>
      </c>
      <c r="F6727" s="77">
        <v>2.83</v>
      </c>
      <c r="G6727" s="77">
        <v>0</v>
      </c>
      <c r="H6727" s="77">
        <v>0</v>
      </c>
      <c r="J6727" s="77">
        <f t="shared" si="277"/>
        <v>2.83</v>
      </c>
      <c r="K6727" s="103">
        <v>1.79</v>
      </c>
      <c r="L6727" s="104">
        <v>1.38</v>
      </c>
      <c r="M6727" s="105">
        <v>0</v>
      </c>
      <c r="N6727" s="76">
        <f t="shared" si="276"/>
        <v>1.7899999999999796</v>
      </c>
    </row>
    <row r="6728" spans="1:14" x14ac:dyDescent="0.25">
      <c r="A6728" s="100">
        <v>5679</v>
      </c>
      <c r="B6728" s="107">
        <v>39282</v>
      </c>
      <c r="C6728" s="121">
        <v>415.3</v>
      </c>
      <c r="D6728" s="122">
        <v>309.89999999999998</v>
      </c>
      <c r="E6728" s="122">
        <f t="shared" si="278"/>
        <v>42.92243767313019</v>
      </c>
      <c r="F6728" s="77">
        <v>2.79</v>
      </c>
      <c r="G6728" s="77">
        <v>0</v>
      </c>
      <c r="H6728" s="77">
        <v>0</v>
      </c>
      <c r="J6728" s="77">
        <f t="shared" si="277"/>
        <v>2.79</v>
      </c>
      <c r="K6728" s="103">
        <v>2.4300000000000002</v>
      </c>
      <c r="L6728" s="104">
        <v>1.33</v>
      </c>
      <c r="M6728" s="105">
        <v>17.8</v>
      </c>
      <c r="N6728" s="76">
        <f t="shared" ref="N6728:N6791" si="279">+D6729-D6728+J6728</f>
        <v>2.4300000000000432</v>
      </c>
    </row>
    <row r="6729" spans="1:14" x14ac:dyDescent="0.25">
      <c r="A6729" s="100">
        <v>5680</v>
      </c>
      <c r="B6729" s="107">
        <v>39283</v>
      </c>
      <c r="C6729" s="121">
        <v>415.27</v>
      </c>
      <c r="D6729" s="122">
        <v>309.54000000000002</v>
      </c>
      <c r="E6729" s="122">
        <f t="shared" si="278"/>
        <v>42.872576177285318</v>
      </c>
      <c r="F6729" s="77">
        <v>1.54</v>
      </c>
      <c r="G6729" s="77">
        <v>0</v>
      </c>
      <c r="H6729" s="77">
        <v>0</v>
      </c>
      <c r="J6729" s="77">
        <f t="shared" si="277"/>
        <v>1.54</v>
      </c>
      <c r="K6729" s="103">
        <v>8.7899999999999991</v>
      </c>
      <c r="L6729" s="104">
        <v>0.73</v>
      </c>
      <c r="M6729" s="105">
        <v>1.2</v>
      </c>
      <c r="N6729" s="76">
        <f t="shared" si="279"/>
        <v>8.7899999999999991</v>
      </c>
    </row>
    <row r="6730" spans="1:14" x14ac:dyDescent="0.25">
      <c r="A6730" s="100">
        <v>5681</v>
      </c>
      <c r="B6730" s="107">
        <v>39284</v>
      </c>
      <c r="C6730" s="121">
        <v>415.83</v>
      </c>
      <c r="D6730" s="122">
        <v>316.79000000000002</v>
      </c>
      <c r="E6730" s="122">
        <f t="shared" si="278"/>
        <v>43.87673130193906</v>
      </c>
      <c r="F6730" s="77">
        <v>2.23</v>
      </c>
      <c r="G6730" s="77">
        <v>0</v>
      </c>
      <c r="H6730" s="77">
        <v>0</v>
      </c>
      <c r="J6730" s="77">
        <f t="shared" si="277"/>
        <v>2.23</v>
      </c>
      <c r="K6730" s="103">
        <v>3.14</v>
      </c>
      <c r="L6730" s="104">
        <v>1.06</v>
      </c>
      <c r="M6730" s="105">
        <v>0</v>
      </c>
      <c r="N6730" s="76">
        <f t="shared" si="279"/>
        <v>3.1399999999999681</v>
      </c>
    </row>
    <row r="6731" spans="1:14" x14ac:dyDescent="0.25">
      <c r="A6731" s="100">
        <v>5682</v>
      </c>
      <c r="B6731" s="107">
        <v>39285</v>
      </c>
      <c r="C6731" s="121">
        <v>415.9</v>
      </c>
      <c r="D6731" s="122">
        <v>317.7</v>
      </c>
      <c r="E6731" s="122">
        <f t="shared" si="278"/>
        <v>44.00277008310249</v>
      </c>
      <c r="F6731" s="77">
        <v>2.2000000000000002</v>
      </c>
      <c r="G6731" s="77">
        <v>0</v>
      </c>
      <c r="H6731" s="77">
        <v>0</v>
      </c>
      <c r="J6731" s="77">
        <f t="shared" si="277"/>
        <v>2.2000000000000002</v>
      </c>
      <c r="K6731" s="103">
        <v>2.33</v>
      </c>
      <c r="L6731" s="104">
        <v>1.05</v>
      </c>
      <c r="M6731" s="105">
        <v>0</v>
      </c>
      <c r="N6731" s="76">
        <f t="shared" si="279"/>
        <v>2.3299999999999956</v>
      </c>
    </row>
    <row r="6732" spans="1:14" x14ac:dyDescent="0.25">
      <c r="A6732" s="100">
        <v>5683</v>
      </c>
      <c r="B6732" s="107">
        <v>39286</v>
      </c>
      <c r="C6732" s="121">
        <v>415.91</v>
      </c>
      <c r="D6732" s="122">
        <v>317.83</v>
      </c>
      <c r="E6732" s="122">
        <f t="shared" si="278"/>
        <v>44.02077562326869</v>
      </c>
      <c r="F6732" s="77">
        <v>2.8</v>
      </c>
      <c r="G6732" s="77">
        <v>0</v>
      </c>
      <c r="H6732" s="77">
        <v>0</v>
      </c>
      <c r="J6732" s="77">
        <f t="shared" si="277"/>
        <v>2.8</v>
      </c>
      <c r="K6732" s="103">
        <v>2.02</v>
      </c>
      <c r="L6732" s="104">
        <v>1.33</v>
      </c>
      <c r="M6732" s="105">
        <v>0.9</v>
      </c>
      <c r="N6732" s="76">
        <f t="shared" si="279"/>
        <v>2.0200000000000271</v>
      </c>
    </row>
    <row r="6733" spans="1:14" x14ac:dyDescent="0.25">
      <c r="A6733" s="100">
        <v>5684</v>
      </c>
      <c r="B6733" s="107">
        <v>39287</v>
      </c>
      <c r="C6733" s="121">
        <v>415.85</v>
      </c>
      <c r="D6733" s="122">
        <v>317.05</v>
      </c>
      <c r="E6733" s="122">
        <f t="shared" si="278"/>
        <v>43.912742382271468</v>
      </c>
      <c r="F6733" s="77">
        <v>3.68</v>
      </c>
      <c r="G6733" s="77">
        <v>0</v>
      </c>
      <c r="H6733" s="77">
        <v>0</v>
      </c>
      <c r="J6733" s="77">
        <f t="shared" si="277"/>
        <v>3.68</v>
      </c>
      <c r="K6733" s="103">
        <v>0.43</v>
      </c>
      <c r="L6733" s="104">
        <v>1.75</v>
      </c>
      <c r="M6733" s="105">
        <v>1.2</v>
      </c>
      <c r="N6733" s="76">
        <f t="shared" si="279"/>
        <v>0.43000000000000016</v>
      </c>
    </row>
    <row r="6734" spans="1:14" x14ac:dyDescent="0.25">
      <c r="A6734" s="100">
        <v>5685</v>
      </c>
      <c r="B6734" s="107">
        <v>39288</v>
      </c>
      <c r="C6734" s="121">
        <v>415.6</v>
      </c>
      <c r="D6734" s="122">
        <v>313.8</v>
      </c>
      <c r="E6734" s="122">
        <f t="shared" si="278"/>
        <v>43.462603878116347</v>
      </c>
      <c r="F6734" s="77">
        <v>4.1399999999999997</v>
      </c>
      <c r="G6734" s="77">
        <v>0</v>
      </c>
      <c r="H6734" s="77">
        <v>0</v>
      </c>
      <c r="J6734" s="77">
        <f t="shared" si="277"/>
        <v>4.1399999999999997</v>
      </c>
      <c r="K6734" s="103">
        <v>1.02</v>
      </c>
      <c r="L6734" s="104">
        <v>1.97</v>
      </c>
      <c r="M6734" s="105">
        <v>0.5</v>
      </c>
      <c r="N6734" s="76">
        <f t="shared" si="279"/>
        <v>1.0199999999999951</v>
      </c>
    </row>
    <row r="6735" spans="1:14" x14ac:dyDescent="0.25">
      <c r="A6735" s="100">
        <v>5686</v>
      </c>
      <c r="B6735" s="107">
        <v>39289</v>
      </c>
      <c r="C6735" s="121">
        <v>415.36</v>
      </c>
      <c r="D6735" s="122">
        <v>310.68</v>
      </c>
      <c r="E6735" s="122">
        <f t="shared" si="278"/>
        <v>43.03047091412742</v>
      </c>
      <c r="F6735" s="77">
        <v>1.1399999999999999</v>
      </c>
      <c r="G6735" s="77">
        <v>0</v>
      </c>
      <c r="H6735" s="77">
        <v>0</v>
      </c>
      <c r="J6735" s="77">
        <f t="shared" si="277"/>
        <v>1.1399999999999999</v>
      </c>
      <c r="K6735" s="103">
        <v>3.09</v>
      </c>
      <c r="L6735" s="104">
        <v>0.54</v>
      </c>
      <c r="M6735" s="105">
        <v>0</v>
      </c>
      <c r="N6735" s="76">
        <f t="shared" si="279"/>
        <v>3.0899999999999883</v>
      </c>
    </row>
    <row r="6736" spans="1:14" x14ac:dyDescent="0.25">
      <c r="A6736" s="100">
        <v>5687</v>
      </c>
      <c r="B6736" s="107">
        <v>39290</v>
      </c>
      <c r="C6736" s="121">
        <v>415.51</v>
      </c>
      <c r="D6736" s="122">
        <v>312.63</v>
      </c>
      <c r="E6736" s="122">
        <f t="shared" si="278"/>
        <v>43.300554016620495</v>
      </c>
      <c r="F6736" s="77">
        <v>0.59</v>
      </c>
      <c r="G6736" s="77">
        <v>0</v>
      </c>
      <c r="H6736" s="77">
        <v>0</v>
      </c>
      <c r="J6736" s="77">
        <f t="shared" si="277"/>
        <v>0.59</v>
      </c>
      <c r="K6736" s="103">
        <v>2.2799999999999998</v>
      </c>
      <c r="L6736" s="104">
        <v>0.28000000000000003</v>
      </c>
      <c r="M6736" s="105">
        <v>0</v>
      </c>
      <c r="N6736" s="76">
        <f t="shared" si="279"/>
        <v>2.2799999999999976</v>
      </c>
    </row>
    <row r="6737" spans="1:14" x14ac:dyDescent="0.25">
      <c r="A6737" s="100">
        <v>5688</v>
      </c>
      <c r="B6737" s="107">
        <v>39291</v>
      </c>
      <c r="C6737" s="121">
        <v>415.64</v>
      </c>
      <c r="D6737" s="122">
        <v>314.32</v>
      </c>
      <c r="E6737" s="122">
        <f t="shared" si="278"/>
        <v>43.534626038781163</v>
      </c>
      <c r="F6737" s="77">
        <v>0.47</v>
      </c>
      <c r="G6737" s="77">
        <v>0</v>
      </c>
      <c r="H6737" s="77">
        <v>0</v>
      </c>
      <c r="J6737" s="77">
        <f t="shared" si="277"/>
        <v>0.47</v>
      </c>
      <c r="K6737" s="103">
        <v>1.25</v>
      </c>
      <c r="L6737" s="104">
        <v>0.22</v>
      </c>
      <c r="M6737" s="105">
        <v>0</v>
      </c>
      <c r="N6737" s="76">
        <f t="shared" si="279"/>
        <v>1.2500000000000295</v>
      </c>
    </row>
    <row r="6738" spans="1:14" x14ac:dyDescent="0.25">
      <c r="A6738" s="100">
        <v>5689</v>
      </c>
      <c r="B6738" s="107">
        <v>39292</v>
      </c>
      <c r="C6738" s="121">
        <v>415.7</v>
      </c>
      <c r="D6738" s="122">
        <v>315.10000000000002</v>
      </c>
      <c r="E6738" s="122">
        <f t="shared" si="278"/>
        <v>43.642659279778393</v>
      </c>
      <c r="F6738" s="77">
        <v>0.34</v>
      </c>
      <c r="G6738" s="77">
        <v>0</v>
      </c>
      <c r="H6738" s="77">
        <v>0</v>
      </c>
      <c r="J6738" s="77">
        <f t="shared" si="277"/>
        <v>0.34</v>
      </c>
      <c r="K6738" s="103">
        <v>1.38</v>
      </c>
      <c r="L6738" s="104">
        <v>0.14000000000000001</v>
      </c>
      <c r="M6738" s="105">
        <v>0</v>
      </c>
      <c r="N6738" s="76">
        <f t="shared" si="279"/>
        <v>1.3799999999999637</v>
      </c>
    </row>
    <row r="6739" spans="1:14" x14ac:dyDescent="0.25">
      <c r="A6739" s="100">
        <v>5690</v>
      </c>
      <c r="B6739" s="107">
        <v>39293</v>
      </c>
      <c r="C6739" s="121">
        <v>415.78</v>
      </c>
      <c r="D6739" s="122">
        <v>316.14</v>
      </c>
      <c r="E6739" s="122">
        <f t="shared" si="278"/>
        <v>43.78670360110803</v>
      </c>
      <c r="F6739" s="77">
        <v>0.5</v>
      </c>
      <c r="G6739" s="77">
        <v>0</v>
      </c>
      <c r="H6739" s="77">
        <v>0</v>
      </c>
      <c r="J6739" s="77">
        <f t="shared" si="277"/>
        <v>0.5</v>
      </c>
      <c r="K6739" s="103">
        <v>1.8</v>
      </c>
      <c r="L6739" s="104">
        <v>0.24</v>
      </c>
      <c r="M6739" s="105">
        <v>0</v>
      </c>
      <c r="N6739" s="76">
        <f t="shared" si="279"/>
        <v>1.8000000000000114</v>
      </c>
    </row>
    <row r="6740" spans="1:14" x14ac:dyDescent="0.25">
      <c r="A6740" s="100">
        <v>5691</v>
      </c>
      <c r="B6740" s="107">
        <v>39294</v>
      </c>
      <c r="C6740" s="121">
        <v>415.88</v>
      </c>
      <c r="D6740" s="122">
        <v>317.44</v>
      </c>
      <c r="E6740" s="122">
        <f t="shared" si="278"/>
        <v>43.966759002770083</v>
      </c>
      <c r="F6740" s="77">
        <v>1.25</v>
      </c>
      <c r="G6740" s="77">
        <v>0</v>
      </c>
      <c r="H6740" s="77">
        <v>0</v>
      </c>
      <c r="J6740" s="77">
        <f t="shared" si="277"/>
        <v>1.25</v>
      </c>
      <c r="K6740" s="103">
        <v>3.85</v>
      </c>
      <c r="L6740" s="104">
        <v>0.59</v>
      </c>
      <c r="M6740" s="105">
        <v>0</v>
      </c>
      <c r="N6740" s="76">
        <f t="shared" si="279"/>
        <v>3.8500000000000227</v>
      </c>
    </row>
    <row r="6741" spans="1:14" x14ac:dyDescent="0.25">
      <c r="A6741" s="100">
        <v>5692</v>
      </c>
      <c r="B6741" s="107">
        <v>39295</v>
      </c>
      <c r="C6741" s="121">
        <v>416.08</v>
      </c>
      <c r="D6741" s="122">
        <v>320.04000000000002</v>
      </c>
      <c r="E6741" s="122">
        <f t="shared" si="278"/>
        <v>44.326869806094187</v>
      </c>
      <c r="F6741" s="77">
        <v>1.25</v>
      </c>
      <c r="G6741" s="77">
        <v>0</v>
      </c>
      <c r="H6741" s="77">
        <v>0</v>
      </c>
      <c r="J6741" s="77">
        <f t="shared" si="277"/>
        <v>1.25</v>
      </c>
      <c r="K6741" s="103">
        <v>0.47</v>
      </c>
      <c r="L6741" s="104">
        <v>0.6</v>
      </c>
      <c r="M6741" s="105">
        <v>0</v>
      </c>
      <c r="N6741" s="76">
        <f t="shared" si="279"/>
        <v>0.46999999999997044</v>
      </c>
    </row>
    <row r="6742" spans="1:14" x14ac:dyDescent="0.25">
      <c r="A6742" s="100">
        <v>5693</v>
      </c>
      <c r="B6742" s="107">
        <v>39296</v>
      </c>
      <c r="C6742" s="121">
        <v>416.02</v>
      </c>
      <c r="D6742" s="122">
        <v>319.26</v>
      </c>
      <c r="E6742" s="122">
        <f t="shared" si="278"/>
        <v>44.21883656509695</v>
      </c>
      <c r="F6742" s="77">
        <v>0.84</v>
      </c>
      <c r="G6742" s="77">
        <v>0</v>
      </c>
      <c r="H6742" s="77">
        <v>0</v>
      </c>
      <c r="J6742" s="77">
        <f t="shared" si="277"/>
        <v>0.84</v>
      </c>
      <c r="K6742" s="103">
        <v>1.36</v>
      </c>
      <c r="L6742" s="104">
        <v>0.4</v>
      </c>
      <c r="M6742" s="105">
        <v>0</v>
      </c>
      <c r="N6742" s="76">
        <f t="shared" si="279"/>
        <v>1.3599999999999817</v>
      </c>
    </row>
    <row r="6743" spans="1:14" x14ac:dyDescent="0.25">
      <c r="A6743" s="100">
        <v>5694</v>
      </c>
      <c r="B6743" s="107">
        <v>39297</v>
      </c>
      <c r="C6743" s="121">
        <v>416.06</v>
      </c>
      <c r="D6743" s="122">
        <v>319.77999999999997</v>
      </c>
      <c r="E6743" s="122">
        <f t="shared" si="278"/>
        <v>44.290858725761765</v>
      </c>
      <c r="F6743" s="77">
        <v>0.8</v>
      </c>
      <c r="G6743" s="77">
        <v>0</v>
      </c>
      <c r="H6743" s="77">
        <v>0</v>
      </c>
      <c r="J6743" s="77">
        <f t="shared" si="277"/>
        <v>0.8</v>
      </c>
      <c r="K6743" s="103">
        <v>0.8</v>
      </c>
      <c r="L6743" s="104">
        <v>0.38</v>
      </c>
      <c r="M6743" s="105">
        <v>0</v>
      </c>
      <c r="N6743" s="76">
        <f t="shared" si="279"/>
        <v>0.8</v>
      </c>
    </row>
    <row r="6744" spans="1:14" x14ac:dyDescent="0.25">
      <c r="A6744" s="100">
        <v>5695</v>
      </c>
      <c r="B6744" s="107">
        <v>39298</v>
      </c>
      <c r="C6744" s="121">
        <v>416.06</v>
      </c>
      <c r="D6744" s="122">
        <v>319.77999999999997</v>
      </c>
      <c r="E6744" s="122">
        <f t="shared" si="278"/>
        <v>44.290858725761765</v>
      </c>
      <c r="F6744" s="77">
        <v>1.04</v>
      </c>
      <c r="G6744" s="77">
        <v>0</v>
      </c>
      <c r="H6744" s="77">
        <v>0</v>
      </c>
      <c r="J6744" s="77">
        <f t="shared" si="277"/>
        <v>1.04</v>
      </c>
      <c r="K6744" s="103">
        <v>0.26</v>
      </c>
      <c r="L6744" s="104">
        <v>0.5</v>
      </c>
      <c r="M6744" s="105">
        <v>0</v>
      </c>
      <c r="N6744" s="76">
        <f t="shared" si="279"/>
        <v>0.26000000000002732</v>
      </c>
    </row>
    <row r="6745" spans="1:14" x14ac:dyDescent="0.25">
      <c r="A6745" s="100">
        <v>5696</v>
      </c>
      <c r="B6745" s="107">
        <v>39299</v>
      </c>
      <c r="C6745" s="121">
        <v>416</v>
      </c>
      <c r="D6745" s="122">
        <v>319</v>
      </c>
      <c r="E6745" s="122">
        <f t="shared" si="278"/>
        <v>44.182825484764543</v>
      </c>
      <c r="F6745" s="77">
        <v>0.76</v>
      </c>
      <c r="G6745" s="77">
        <v>0</v>
      </c>
      <c r="H6745" s="77">
        <v>0</v>
      </c>
      <c r="J6745" s="77">
        <f t="shared" si="277"/>
        <v>0.76</v>
      </c>
      <c r="K6745" s="103">
        <v>0.24</v>
      </c>
      <c r="L6745" s="104">
        <v>0.36</v>
      </c>
      <c r="M6745" s="105">
        <v>0</v>
      </c>
      <c r="N6745" s="76">
        <f t="shared" si="279"/>
        <v>0.2400000000000182</v>
      </c>
    </row>
    <row r="6746" spans="1:14" x14ac:dyDescent="0.25">
      <c r="A6746" s="100">
        <v>5697</v>
      </c>
      <c r="B6746" s="107">
        <v>39300</v>
      </c>
      <c r="C6746" s="121">
        <v>415.96</v>
      </c>
      <c r="D6746" s="122">
        <v>318.48</v>
      </c>
      <c r="E6746" s="122">
        <f t="shared" si="278"/>
        <v>44.11080332409972</v>
      </c>
      <c r="F6746" s="77">
        <v>2.75</v>
      </c>
      <c r="G6746" s="77">
        <v>0</v>
      </c>
      <c r="H6746" s="77">
        <v>0</v>
      </c>
      <c r="J6746" s="77">
        <f t="shared" si="277"/>
        <v>2.75</v>
      </c>
      <c r="K6746" s="103">
        <v>0.02</v>
      </c>
      <c r="L6746" s="104">
        <v>1.28</v>
      </c>
      <c r="M6746" s="105">
        <v>0</v>
      </c>
      <c r="N6746" s="76">
        <f t="shared" si="279"/>
        <v>1.999999999998181E-2</v>
      </c>
    </row>
    <row r="6747" spans="1:14" x14ac:dyDescent="0.25">
      <c r="A6747" s="100">
        <v>5698</v>
      </c>
      <c r="B6747" s="107">
        <v>39301</v>
      </c>
      <c r="C6747" s="121">
        <v>415.75</v>
      </c>
      <c r="D6747" s="122">
        <v>315.75</v>
      </c>
      <c r="E6747" s="122">
        <f t="shared" si="278"/>
        <v>43.732686980609422</v>
      </c>
      <c r="F6747" s="77">
        <v>2.87</v>
      </c>
      <c r="G6747" s="77">
        <v>0</v>
      </c>
      <c r="H6747" s="77">
        <v>0</v>
      </c>
      <c r="J6747" s="77">
        <f t="shared" si="277"/>
        <v>2.87</v>
      </c>
      <c r="K6747" s="103">
        <v>0.01</v>
      </c>
      <c r="L6747" s="104">
        <v>1.34</v>
      </c>
      <c r="M6747" s="105">
        <v>0</v>
      </c>
      <c r="N6747" s="76">
        <f t="shared" si="279"/>
        <v>9.9999999999864642E-3</v>
      </c>
    </row>
    <row r="6748" spans="1:14" x14ac:dyDescent="0.25">
      <c r="A6748" s="100">
        <v>5699</v>
      </c>
      <c r="B6748" s="107">
        <v>39302</v>
      </c>
      <c r="C6748" s="121">
        <v>415.53</v>
      </c>
      <c r="D6748" s="122">
        <v>312.89</v>
      </c>
      <c r="E6748" s="122">
        <f t="shared" si="278"/>
        <v>43.336565096952903</v>
      </c>
      <c r="F6748" s="77">
        <v>3.6</v>
      </c>
      <c r="G6748" s="77">
        <v>0</v>
      </c>
      <c r="H6748" s="77">
        <v>0</v>
      </c>
      <c r="J6748" s="77">
        <f t="shared" si="277"/>
        <v>3.6</v>
      </c>
      <c r="K6748" s="103">
        <v>0.01</v>
      </c>
      <c r="L6748" s="104">
        <v>1.6</v>
      </c>
      <c r="M6748" s="105">
        <v>0</v>
      </c>
      <c r="N6748" s="76">
        <f t="shared" si="279"/>
        <v>1.00000000000251E-2</v>
      </c>
    </row>
    <row r="6749" spans="1:14" x14ac:dyDescent="0.25">
      <c r="A6749" s="100">
        <v>5700</v>
      </c>
      <c r="B6749" s="107">
        <v>39303</v>
      </c>
      <c r="C6749" s="121">
        <v>415.25</v>
      </c>
      <c r="D6749" s="122">
        <v>309.3</v>
      </c>
      <c r="E6749" s="122">
        <f t="shared" si="278"/>
        <v>42.839335180055407</v>
      </c>
      <c r="F6749" s="77">
        <v>4.68</v>
      </c>
      <c r="G6749" s="77">
        <v>0</v>
      </c>
      <c r="H6749" s="77">
        <v>0</v>
      </c>
      <c r="J6749" s="77">
        <f t="shared" si="277"/>
        <v>4.68</v>
      </c>
      <c r="K6749" s="103">
        <v>0.02</v>
      </c>
      <c r="L6749" s="104">
        <v>2.0499999999999998</v>
      </c>
      <c r="M6749" s="105">
        <v>0</v>
      </c>
      <c r="N6749" s="76">
        <f t="shared" si="279"/>
        <v>1.9999999999974705E-2</v>
      </c>
    </row>
    <row r="6750" spans="1:14" x14ac:dyDescent="0.25">
      <c r="A6750" s="100">
        <v>5701</v>
      </c>
      <c r="B6750" s="107">
        <v>39304</v>
      </c>
      <c r="C6750" s="121">
        <v>414.88</v>
      </c>
      <c r="D6750" s="122">
        <v>304.64</v>
      </c>
      <c r="E6750" s="122">
        <f t="shared" si="278"/>
        <v>42.193905817174517</v>
      </c>
      <c r="F6750" s="77">
        <v>4.1500000000000004</v>
      </c>
      <c r="G6750" s="77">
        <v>0</v>
      </c>
      <c r="H6750" s="77">
        <v>0</v>
      </c>
      <c r="J6750" s="77">
        <f t="shared" si="277"/>
        <v>4.1500000000000004</v>
      </c>
      <c r="K6750" s="103">
        <v>0.01</v>
      </c>
      <c r="L6750" s="104">
        <v>1.71</v>
      </c>
      <c r="M6750" s="105">
        <v>0</v>
      </c>
      <c r="N6750" s="76">
        <f t="shared" si="279"/>
        <v>1.0000000000013998E-2</v>
      </c>
    </row>
    <row r="6751" spans="1:14" x14ac:dyDescent="0.25">
      <c r="A6751" s="100">
        <v>5702</v>
      </c>
      <c r="B6751" s="107">
        <v>39305</v>
      </c>
      <c r="C6751" s="121">
        <v>414.55</v>
      </c>
      <c r="D6751" s="122">
        <v>300.5</v>
      </c>
      <c r="E6751" s="122">
        <f t="shared" si="278"/>
        <v>41.62049861495845</v>
      </c>
      <c r="F6751" s="77">
        <v>4.32</v>
      </c>
      <c r="G6751" s="77">
        <v>0</v>
      </c>
      <c r="H6751" s="77">
        <v>0</v>
      </c>
      <c r="J6751" s="77">
        <f t="shared" si="277"/>
        <v>4.32</v>
      </c>
      <c r="K6751" s="103">
        <v>0.02</v>
      </c>
      <c r="L6751" s="104">
        <v>1.99</v>
      </c>
      <c r="M6751" s="105">
        <v>0</v>
      </c>
      <c r="N6751" s="76">
        <f t="shared" si="279"/>
        <v>1.9999999999988916E-2</v>
      </c>
    </row>
    <row r="6752" spans="1:14" x14ac:dyDescent="0.25">
      <c r="A6752" s="100">
        <v>5703</v>
      </c>
      <c r="B6752" s="107">
        <v>39306</v>
      </c>
      <c r="C6752" s="121">
        <v>414.2</v>
      </c>
      <c r="D6752" s="122">
        <v>296.2</v>
      </c>
      <c r="E6752" s="122">
        <f t="shared" si="278"/>
        <v>41.024930747922433</v>
      </c>
      <c r="F6752" s="77">
        <v>1.98</v>
      </c>
      <c r="G6752" s="77">
        <v>0</v>
      </c>
      <c r="H6752" s="77">
        <v>0</v>
      </c>
      <c r="J6752" s="77">
        <f t="shared" si="277"/>
        <v>1.98</v>
      </c>
      <c r="K6752" s="103">
        <v>0.03</v>
      </c>
      <c r="L6752" s="104">
        <v>0.94</v>
      </c>
      <c r="M6752" s="105">
        <v>0</v>
      </c>
      <c r="N6752" s="76">
        <f t="shared" si="279"/>
        <v>0.80999999999998407</v>
      </c>
    </row>
    <row r="6753" spans="1:14" x14ac:dyDescent="0.25">
      <c r="A6753" s="100">
        <v>5704</v>
      </c>
      <c r="B6753" s="107">
        <v>39307</v>
      </c>
      <c r="C6753" s="121">
        <v>414.11</v>
      </c>
      <c r="D6753" s="122">
        <v>295.02999999999997</v>
      </c>
      <c r="E6753" s="122">
        <f t="shared" si="278"/>
        <v>40.862880886426588</v>
      </c>
      <c r="F6753" s="77">
        <v>4.59</v>
      </c>
      <c r="G6753" s="77">
        <v>0</v>
      </c>
      <c r="H6753" s="77">
        <v>0</v>
      </c>
      <c r="J6753" s="77">
        <f t="shared" si="277"/>
        <v>4.59</v>
      </c>
      <c r="K6753" s="103">
        <v>0.02</v>
      </c>
      <c r="L6753" s="104">
        <v>2.1</v>
      </c>
      <c r="M6753" s="105">
        <v>0</v>
      </c>
      <c r="N6753" s="76">
        <f t="shared" si="279"/>
        <v>2.0000000000006679E-2</v>
      </c>
    </row>
    <row r="6754" spans="1:14" x14ac:dyDescent="0.25">
      <c r="A6754" s="100">
        <v>5705</v>
      </c>
      <c r="B6754" s="107">
        <v>39308</v>
      </c>
      <c r="C6754" s="121">
        <v>413.73</v>
      </c>
      <c r="D6754" s="122">
        <v>290.45999999999998</v>
      </c>
      <c r="E6754" s="122">
        <f t="shared" si="278"/>
        <v>40.229916897506925</v>
      </c>
      <c r="F6754" s="77">
        <v>4.57</v>
      </c>
      <c r="G6754" s="77">
        <v>0</v>
      </c>
      <c r="H6754" s="77">
        <v>0</v>
      </c>
      <c r="J6754" s="77">
        <f t="shared" si="277"/>
        <v>4.57</v>
      </c>
      <c r="K6754" s="103">
        <v>0.01</v>
      </c>
      <c r="L6754" s="104">
        <v>2.06</v>
      </c>
      <c r="M6754" s="105">
        <v>0</v>
      </c>
      <c r="N6754" s="76">
        <f t="shared" si="279"/>
        <v>9.9999999999980105E-3</v>
      </c>
    </row>
    <row r="6755" spans="1:14" x14ac:dyDescent="0.25">
      <c r="A6755" s="100">
        <v>5706</v>
      </c>
      <c r="B6755" s="107">
        <v>39309</v>
      </c>
      <c r="C6755" s="121">
        <v>413.35</v>
      </c>
      <c r="D6755" s="122">
        <v>285.89999999999998</v>
      </c>
      <c r="E6755" s="122">
        <f t="shared" si="278"/>
        <v>39.5983379501385</v>
      </c>
      <c r="F6755" s="77">
        <v>4.7699999999999996</v>
      </c>
      <c r="G6755" s="77">
        <v>0</v>
      </c>
      <c r="H6755" s="77">
        <v>0</v>
      </c>
      <c r="J6755" s="77">
        <f t="shared" si="277"/>
        <v>4.7699999999999996</v>
      </c>
      <c r="K6755" s="103">
        <v>0.02</v>
      </c>
      <c r="L6755" s="104">
        <v>2.08</v>
      </c>
      <c r="M6755" s="105">
        <v>0</v>
      </c>
      <c r="N6755" s="76">
        <f t="shared" si="279"/>
        <v>1.9999999999999574E-2</v>
      </c>
    </row>
    <row r="6756" spans="1:14" x14ac:dyDescent="0.25">
      <c r="A6756" s="100">
        <v>5707</v>
      </c>
      <c r="B6756" s="107">
        <v>39310</v>
      </c>
      <c r="C6756" s="121">
        <v>412.95</v>
      </c>
      <c r="D6756" s="122">
        <v>281.14999999999998</v>
      </c>
      <c r="E6756" s="122">
        <f t="shared" si="278"/>
        <v>38.94044321329639</v>
      </c>
      <c r="F6756" s="77">
        <v>5.92</v>
      </c>
      <c r="G6756" s="77">
        <v>0</v>
      </c>
      <c r="H6756" s="77">
        <v>0</v>
      </c>
      <c r="J6756" s="77">
        <f t="shared" si="277"/>
        <v>5.92</v>
      </c>
      <c r="K6756" s="103">
        <v>0.01</v>
      </c>
      <c r="L6756" s="104">
        <v>2.5</v>
      </c>
      <c r="M6756" s="105">
        <v>0</v>
      </c>
      <c r="N6756" s="76">
        <f t="shared" si="279"/>
        <v>1.0000000000031761E-2</v>
      </c>
    </row>
    <row r="6757" spans="1:14" x14ac:dyDescent="0.25">
      <c r="A6757" s="100">
        <v>5708</v>
      </c>
      <c r="B6757" s="107">
        <v>39311</v>
      </c>
      <c r="C6757" s="121">
        <v>412.44</v>
      </c>
      <c r="D6757" s="122">
        <v>275.24</v>
      </c>
      <c r="E6757" s="122">
        <f t="shared" si="278"/>
        <v>38.121883656509695</v>
      </c>
      <c r="F6757" s="77">
        <v>3.8</v>
      </c>
      <c r="G6757" s="77">
        <v>0</v>
      </c>
      <c r="H6757" s="77">
        <v>0</v>
      </c>
      <c r="J6757" s="77">
        <f t="shared" si="277"/>
        <v>3.8</v>
      </c>
      <c r="K6757" s="103">
        <v>0.22</v>
      </c>
      <c r="L6757" s="104">
        <v>1.81</v>
      </c>
      <c r="M6757" s="105">
        <v>0</v>
      </c>
      <c r="N6757" s="76">
        <f t="shared" si="279"/>
        <v>0.22000000000001574</v>
      </c>
    </row>
    <row r="6758" spans="1:14" x14ac:dyDescent="0.25">
      <c r="A6758" s="100">
        <v>5709</v>
      </c>
      <c r="B6758" s="107">
        <v>39312</v>
      </c>
      <c r="C6758" s="121">
        <v>412.13</v>
      </c>
      <c r="D6758" s="122">
        <v>271.66000000000003</v>
      </c>
      <c r="E6758" s="122">
        <f t="shared" si="278"/>
        <v>37.626038781163437</v>
      </c>
      <c r="F6758" s="77">
        <v>2.79</v>
      </c>
      <c r="G6758" s="77">
        <v>0</v>
      </c>
      <c r="H6758" s="77">
        <v>0</v>
      </c>
      <c r="J6758" s="77">
        <f t="shared" si="277"/>
        <v>2.79</v>
      </c>
      <c r="K6758" s="103">
        <v>0.02</v>
      </c>
      <c r="L6758" s="104">
        <v>1.21</v>
      </c>
      <c r="M6758" s="105">
        <v>0</v>
      </c>
      <c r="N6758" s="76">
        <f t="shared" si="279"/>
        <v>1.9999999999961382E-2</v>
      </c>
    </row>
    <row r="6759" spans="1:14" x14ac:dyDescent="0.25">
      <c r="A6759" s="100">
        <v>5710</v>
      </c>
      <c r="B6759" s="107">
        <v>39313</v>
      </c>
      <c r="C6759" s="121">
        <v>411.89</v>
      </c>
      <c r="D6759" s="122">
        <v>268.89</v>
      </c>
      <c r="E6759" s="122">
        <f t="shared" si="278"/>
        <v>37.242382271468145</v>
      </c>
      <c r="F6759" s="77">
        <v>1.77</v>
      </c>
      <c r="G6759" s="77">
        <v>0</v>
      </c>
      <c r="H6759" s="77">
        <v>0</v>
      </c>
      <c r="J6759" s="77">
        <f t="shared" si="277"/>
        <v>1.77</v>
      </c>
      <c r="K6759" s="103">
        <v>0.01</v>
      </c>
      <c r="L6759" s="104">
        <v>0.83</v>
      </c>
      <c r="M6759" s="105">
        <v>0</v>
      </c>
      <c r="N6759" s="76">
        <f t="shared" si="279"/>
        <v>1.0000000000009113E-2</v>
      </c>
    </row>
    <row r="6760" spans="1:14" x14ac:dyDescent="0.25">
      <c r="A6760" s="100">
        <v>5711</v>
      </c>
      <c r="B6760" s="107">
        <v>39314</v>
      </c>
      <c r="C6760" s="121">
        <v>411.73</v>
      </c>
      <c r="D6760" s="122">
        <v>267.13</v>
      </c>
      <c r="E6760" s="122">
        <f t="shared" si="278"/>
        <v>36.998614958448755</v>
      </c>
      <c r="F6760" s="77">
        <v>5.0599999999999996</v>
      </c>
      <c r="G6760" s="77">
        <v>0</v>
      </c>
      <c r="H6760" s="77">
        <v>0</v>
      </c>
      <c r="J6760" s="77">
        <f t="shared" si="277"/>
        <v>5.0599999999999996</v>
      </c>
      <c r="K6760" s="103">
        <v>0.01</v>
      </c>
      <c r="L6760" s="104">
        <v>2.04</v>
      </c>
      <c r="M6760" s="105">
        <v>5.3</v>
      </c>
      <c r="N6760" s="76">
        <f t="shared" si="279"/>
        <v>9.9999999999882405E-3</v>
      </c>
    </row>
    <row r="6761" spans="1:14" x14ac:dyDescent="0.25">
      <c r="A6761" s="100">
        <v>5712</v>
      </c>
      <c r="B6761" s="107">
        <v>39315</v>
      </c>
      <c r="C6761" s="121">
        <v>411.28</v>
      </c>
      <c r="D6761" s="122">
        <v>262.08</v>
      </c>
      <c r="E6761" s="122">
        <f t="shared" si="278"/>
        <v>36.29916897506925</v>
      </c>
      <c r="F6761" s="77">
        <v>4.97</v>
      </c>
      <c r="G6761" s="77">
        <v>0</v>
      </c>
      <c r="H6761" s="77">
        <v>0</v>
      </c>
      <c r="J6761" s="77">
        <f t="shared" si="277"/>
        <v>4.97</v>
      </c>
      <c r="K6761" s="103">
        <v>0.02</v>
      </c>
      <c r="L6761" s="104">
        <v>2.19</v>
      </c>
      <c r="M6761" s="105">
        <v>0</v>
      </c>
      <c r="N6761" s="76">
        <f t="shared" si="279"/>
        <v>2.000000000001112E-2</v>
      </c>
    </row>
    <row r="6762" spans="1:14" x14ac:dyDescent="0.25">
      <c r="A6762" s="100">
        <v>5713</v>
      </c>
      <c r="B6762" s="107">
        <v>39316</v>
      </c>
      <c r="C6762" s="121">
        <v>410.83</v>
      </c>
      <c r="D6762" s="122">
        <v>257.13</v>
      </c>
      <c r="E6762" s="122">
        <f t="shared" si="278"/>
        <v>35.613573407202217</v>
      </c>
      <c r="F6762" s="77">
        <v>4.1900000000000004</v>
      </c>
      <c r="G6762" s="77">
        <v>0</v>
      </c>
      <c r="H6762" s="77">
        <v>0</v>
      </c>
      <c r="J6762" s="77">
        <f t="shared" si="277"/>
        <v>4.1900000000000004</v>
      </c>
      <c r="K6762" s="103">
        <v>0.66</v>
      </c>
      <c r="L6762" s="104">
        <v>2</v>
      </c>
      <c r="M6762" s="105">
        <v>0</v>
      </c>
      <c r="N6762" s="76">
        <f t="shared" si="279"/>
        <v>0.65999999999999925</v>
      </c>
    </row>
    <row r="6763" spans="1:14" x14ac:dyDescent="0.25">
      <c r="A6763" s="100">
        <v>5714</v>
      </c>
      <c r="B6763" s="107">
        <v>39317</v>
      </c>
      <c r="C6763" s="121">
        <v>410.5</v>
      </c>
      <c r="D6763" s="122">
        <v>253.6</v>
      </c>
      <c r="E6763" s="122">
        <f t="shared" si="278"/>
        <v>35.124653739612185</v>
      </c>
      <c r="F6763" s="77">
        <v>4.8099999999999996</v>
      </c>
      <c r="G6763" s="77">
        <v>0</v>
      </c>
      <c r="H6763" s="77">
        <v>0</v>
      </c>
      <c r="J6763" s="77">
        <f t="shared" si="277"/>
        <v>4.8099999999999996</v>
      </c>
      <c r="K6763" s="103">
        <v>0.01</v>
      </c>
      <c r="L6763" s="104">
        <v>2.2000000000000002</v>
      </c>
      <c r="M6763" s="105">
        <v>0</v>
      </c>
      <c r="N6763" s="76">
        <f t="shared" si="279"/>
        <v>1.0000000000016662E-2</v>
      </c>
    </row>
    <row r="6764" spans="1:14" x14ac:dyDescent="0.25">
      <c r="A6764" s="100">
        <v>5715</v>
      </c>
      <c r="B6764" s="107">
        <v>39318</v>
      </c>
      <c r="C6764" s="121">
        <v>410.05</v>
      </c>
      <c r="D6764" s="122">
        <v>248.8</v>
      </c>
      <c r="E6764" s="122">
        <f t="shared" si="278"/>
        <v>34.45983379501385</v>
      </c>
      <c r="F6764" s="77">
        <v>5.71</v>
      </c>
      <c r="G6764" s="77">
        <v>0</v>
      </c>
      <c r="H6764" s="77">
        <v>0</v>
      </c>
      <c r="J6764" s="77">
        <f t="shared" si="277"/>
        <v>5.71</v>
      </c>
      <c r="K6764" s="103">
        <v>0.01</v>
      </c>
      <c r="L6764" s="104">
        <v>2.33</v>
      </c>
      <c r="M6764" s="105">
        <v>0</v>
      </c>
      <c r="N6764" s="76">
        <f t="shared" si="279"/>
        <v>9.9999999999829114E-3</v>
      </c>
    </row>
    <row r="6765" spans="1:14" x14ac:dyDescent="0.25">
      <c r="A6765" s="100">
        <v>5716</v>
      </c>
      <c r="B6765" s="107">
        <v>39319</v>
      </c>
      <c r="C6765" s="121">
        <v>409.51</v>
      </c>
      <c r="D6765" s="122">
        <v>243.1</v>
      </c>
      <c r="E6765" s="122">
        <f t="shared" si="278"/>
        <v>33.670360110803323</v>
      </c>
      <c r="F6765" s="77">
        <v>2.84</v>
      </c>
      <c r="G6765" s="77">
        <v>0</v>
      </c>
      <c r="H6765" s="77">
        <v>0</v>
      </c>
      <c r="J6765" s="77">
        <f t="shared" si="277"/>
        <v>2.84</v>
      </c>
      <c r="K6765" s="103">
        <v>2.2400000000000002</v>
      </c>
      <c r="L6765" s="104">
        <v>1.35</v>
      </c>
      <c r="M6765" s="105">
        <v>0</v>
      </c>
      <c r="N6765" s="76">
        <f t="shared" si="279"/>
        <v>2.2400000000000055</v>
      </c>
    </row>
    <row r="6766" spans="1:14" x14ac:dyDescent="0.25">
      <c r="A6766" s="100">
        <v>5717</v>
      </c>
      <c r="B6766" s="107">
        <v>39320</v>
      </c>
      <c r="C6766" s="121">
        <v>409.45</v>
      </c>
      <c r="D6766" s="122">
        <v>242.5</v>
      </c>
      <c r="E6766" s="122">
        <f t="shared" si="278"/>
        <v>33.587257617728532</v>
      </c>
      <c r="F6766" s="77">
        <v>2.71</v>
      </c>
      <c r="G6766" s="77">
        <v>0</v>
      </c>
      <c r="H6766" s="77">
        <v>0</v>
      </c>
      <c r="J6766" s="77">
        <f t="shared" si="277"/>
        <v>2.71</v>
      </c>
      <c r="K6766" s="103">
        <v>0.01</v>
      </c>
      <c r="L6766" s="104">
        <v>1.31</v>
      </c>
      <c r="M6766" s="105">
        <v>0</v>
      </c>
      <c r="N6766" s="76">
        <f t="shared" si="279"/>
        <v>1.0000000000011333E-2</v>
      </c>
    </row>
    <row r="6767" spans="1:14" x14ac:dyDescent="0.25">
      <c r="A6767" s="100">
        <v>5718</v>
      </c>
      <c r="B6767" s="107">
        <v>39321</v>
      </c>
      <c r="C6767" s="121">
        <v>409.19</v>
      </c>
      <c r="D6767" s="122">
        <v>239.8</v>
      </c>
      <c r="E6767" s="122">
        <f t="shared" si="278"/>
        <v>33.21329639889197</v>
      </c>
      <c r="F6767" s="77">
        <v>5.41</v>
      </c>
      <c r="G6767" s="77">
        <v>0</v>
      </c>
      <c r="H6767" s="77">
        <v>0</v>
      </c>
      <c r="J6767" s="77">
        <f t="shared" si="277"/>
        <v>5.41</v>
      </c>
      <c r="K6767" s="103">
        <v>0.01</v>
      </c>
      <c r="L6767" s="104">
        <v>2.5499999999999998</v>
      </c>
      <c r="M6767" s="105">
        <v>2.4</v>
      </c>
      <c r="N6767" s="76">
        <f t="shared" si="279"/>
        <v>9.9999999999944578E-3</v>
      </c>
    </row>
    <row r="6768" spans="1:14" x14ac:dyDescent="0.25">
      <c r="A6768" s="100">
        <v>5719</v>
      </c>
      <c r="B6768" s="107">
        <v>39322</v>
      </c>
      <c r="C6768" s="121">
        <v>408.66</v>
      </c>
      <c r="D6768" s="122">
        <v>234.4</v>
      </c>
      <c r="E6768" s="122">
        <f t="shared" si="278"/>
        <v>32.465373961218837</v>
      </c>
      <c r="F6768" s="77">
        <v>2.81</v>
      </c>
      <c r="G6768" s="77">
        <v>0</v>
      </c>
      <c r="H6768" s="77">
        <v>0</v>
      </c>
      <c r="J6768" s="77">
        <f t="shared" si="277"/>
        <v>2.81</v>
      </c>
      <c r="K6768" s="103">
        <v>3.01</v>
      </c>
      <c r="L6768" s="104">
        <v>1.34</v>
      </c>
      <c r="M6768" s="105">
        <v>2.2999999999999998</v>
      </c>
      <c r="N6768" s="76">
        <f t="shared" si="279"/>
        <v>3.0099999999999887</v>
      </c>
    </row>
    <row r="6769" spans="1:14" x14ac:dyDescent="0.25">
      <c r="A6769" s="100">
        <v>5720</v>
      </c>
      <c r="B6769" s="107">
        <v>39323</v>
      </c>
      <c r="C6769" s="121">
        <v>408.68</v>
      </c>
      <c r="D6769" s="122">
        <v>234.6</v>
      </c>
      <c r="E6769" s="122">
        <f t="shared" si="278"/>
        <v>32.493074792243767</v>
      </c>
      <c r="F6769" s="77">
        <v>2.31</v>
      </c>
      <c r="G6769" s="77">
        <v>0</v>
      </c>
      <c r="H6769" s="77">
        <v>0</v>
      </c>
      <c r="J6769" s="77">
        <f t="shared" si="277"/>
        <v>2.31</v>
      </c>
      <c r="K6769" s="103">
        <v>0.01</v>
      </c>
      <c r="L6769" s="104">
        <v>1.07</v>
      </c>
      <c r="M6769" s="105">
        <v>5.5</v>
      </c>
      <c r="N6769" s="76">
        <f t="shared" si="279"/>
        <v>1.0000000000017106E-2</v>
      </c>
    </row>
    <row r="6770" spans="1:14" x14ac:dyDescent="0.25">
      <c r="A6770" s="100">
        <v>5721</v>
      </c>
      <c r="B6770" s="107">
        <v>39324</v>
      </c>
      <c r="C6770" s="121">
        <v>408.45</v>
      </c>
      <c r="D6770" s="122">
        <v>232.3</v>
      </c>
      <c r="E6770" s="122">
        <f t="shared" si="278"/>
        <v>32.174515235457065</v>
      </c>
      <c r="F6770" s="77">
        <v>3.49</v>
      </c>
      <c r="G6770" s="77">
        <v>0</v>
      </c>
      <c r="H6770" s="77">
        <v>0</v>
      </c>
      <c r="J6770" s="77">
        <f t="shared" si="277"/>
        <v>3.49</v>
      </c>
      <c r="K6770" s="103">
        <v>1.49</v>
      </c>
      <c r="L6770" s="104">
        <v>1.66</v>
      </c>
      <c r="M6770" s="105">
        <v>0</v>
      </c>
      <c r="N6770" s="76">
        <f t="shared" si="279"/>
        <v>1.4900000000000002</v>
      </c>
    </row>
    <row r="6771" spans="1:14" x14ac:dyDescent="0.25">
      <c r="A6771" s="100">
        <v>5722</v>
      </c>
      <c r="B6771" s="107">
        <v>39325</v>
      </c>
      <c r="C6771" s="121">
        <v>408.28</v>
      </c>
      <c r="D6771" s="122">
        <v>230.3</v>
      </c>
      <c r="E6771" s="122">
        <f t="shared" si="278"/>
        <v>31.897506925207757</v>
      </c>
      <c r="F6771" s="77">
        <v>1.87</v>
      </c>
      <c r="G6771" s="77">
        <v>0</v>
      </c>
      <c r="H6771" s="77">
        <v>0</v>
      </c>
      <c r="J6771" s="77">
        <f t="shared" si="277"/>
        <v>1.87</v>
      </c>
      <c r="K6771" s="103">
        <v>8.59</v>
      </c>
      <c r="L6771" s="104">
        <v>0.89</v>
      </c>
      <c r="M6771" s="105">
        <v>2.2999999999999998</v>
      </c>
      <c r="N6771" s="76">
        <f t="shared" si="279"/>
        <v>8.59</v>
      </c>
    </row>
    <row r="6772" spans="1:14" x14ac:dyDescent="0.25">
      <c r="A6772" s="100">
        <v>5723</v>
      </c>
      <c r="B6772" s="107">
        <v>39326</v>
      </c>
      <c r="C6772" s="121">
        <v>408.92</v>
      </c>
      <c r="D6772" s="122">
        <v>237.02</v>
      </c>
      <c r="E6772" s="122">
        <f t="shared" si="278"/>
        <v>32.828254847645432</v>
      </c>
      <c r="F6772" s="77">
        <v>2.11</v>
      </c>
      <c r="G6772" s="77">
        <v>0</v>
      </c>
      <c r="H6772" s="77">
        <v>0</v>
      </c>
      <c r="J6772" s="77">
        <f t="shared" si="277"/>
        <v>2.11</v>
      </c>
      <c r="K6772" s="103">
        <v>9.42</v>
      </c>
      <c r="L6772" s="104">
        <v>1.01</v>
      </c>
      <c r="M6772" s="105">
        <v>0</v>
      </c>
      <c r="N6772" s="76">
        <f t="shared" si="279"/>
        <v>9.4200000000000017</v>
      </c>
    </row>
    <row r="6773" spans="1:14" x14ac:dyDescent="0.25">
      <c r="A6773" s="100">
        <v>5724</v>
      </c>
      <c r="B6773" s="107">
        <v>39327</v>
      </c>
      <c r="C6773" s="121">
        <v>409.63</v>
      </c>
      <c r="D6773" s="122">
        <v>244.33</v>
      </c>
      <c r="E6773" s="122">
        <f t="shared" si="278"/>
        <v>33.840720221606652</v>
      </c>
      <c r="F6773" s="77">
        <v>1.22</v>
      </c>
      <c r="G6773" s="77">
        <v>0</v>
      </c>
      <c r="H6773" s="77">
        <v>0</v>
      </c>
      <c r="J6773" s="77">
        <f t="shared" si="277"/>
        <v>1.22</v>
      </c>
      <c r="K6773" s="103">
        <v>4.8600000000000003</v>
      </c>
      <c r="L6773" s="104">
        <v>0.57999999999999996</v>
      </c>
      <c r="M6773" s="105">
        <v>2.2999999999999998</v>
      </c>
      <c r="N6773" s="76">
        <f t="shared" si="279"/>
        <v>4.8599999999999861</v>
      </c>
    </row>
    <row r="6774" spans="1:14" x14ac:dyDescent="0.25">
      <c r="A6774" s="100">
        <v>5725</v>
      </c>
      <c r="B6774" s="107">
        <v>39328</v>
      </c>
      <c r="C6774" s="121">
        <v>409.97</v>
      </c>
      <c r="D6774" s="122">
        <v>247.97</v>
      </c>
      <c r="E6774" s="122">
        <f t="shared" si="278"/>
        <v>34.344875346260388</v>
      </c>
      <c r="F6774" s="77">
        <v>2.27</v>
      </c>
      <c r="G6774" s="77">
        <v>0</v>
      </c>
      <c r="H6774" s="77">
        <v>0</v>
      </c>
      <c r="J6774" s="77">
        <f t="shared" si="277"/>
        <v>2.27</v>
      </c>
      <c r="K6774" s="103">
        <v>3.2</v>
      </c>
      <c r="L6774" s="104">
        <v>1.1399999999999999</v>
      </c>
      <c r="M6774" s="105">
        <v>0</v>
      </c>
      <c r="N6774" s="76">
        <f t="shared" si="279"/>
        <v>3.2000000000000068</v>
      </c>
    </row>
    <row r="6775" spans="1:14" x14ac:dyDescent="0.25">
      <c r="A6775" s="100">
        <v>5726</v>
      </c>
      <c r="B6775" s="107">
        <v>39329</v>
      </c>
      <c r="C6775" s="121">
        <v>410.06</v>
      </c>
      <c r="D6775" s="122">
        <v>248.9</v>
      </c>
      <c r="E6775" s="122">
        <f t="shared" si="278"/>
        <v>34.473684210526315</v>
      </c>
      <c r="F6775" s="77">
        <v>2.54</v>
      </c>
      <c r="G6775" s="77">
        <v>0</v>
      </c>
      <c r="H6775" s="77">
        <v>0</v>
      </c>
      <c r="J6775" s="77">
        <f t="shared" si="277"/>
        <v>2.54</v>
      </c>
      <c r="K6775" s="103">
        <v>1.28</v>
      </c>
      <c r="L6775" s="104">
        <v>1.27</v>
      </c>
      <c r="M6775" s="105">
        <v>0</v>
      </c>
      <c r="N6775" s="76">
        <f t="shared" si="279"/>
        <v>1.2799999999999807</v>
      </c>
    </row>
    <row r="6776" spans="1:14" x14ac:dyDescent="0.25">
      <c r="A6776" s="100">
        <v>5727</v>
      </c>
      <c r="B6776" s="107">
        <v>39330</v>
      </c>
      <c r="C6776" s="121">
        <v>409.94</v>
      </c>
      <c r="D6776" s="122">
        <v>247.64</v>
      </c>
      <c r="E6776" s="122">
        <f t="shared" si="278"/>
        <v>34.29916897506925</v>
      </c>
      <c r="F6776" s="77">
        <v>2.35</v>
      </c>
      <c r="G6776" s="77">
        <v>0</v>
      </c>
      <c r="H6776" s="77">
        <v>0</v>
      </c>
      <c r="J6776" s="77">
        <f t="shared" si="277"/>
        <v>2.35</v>
      </c>
      <c r="K6776" s="103">
        <v>2.57</v>
      </c>
      <c r="L6776" s="104">
        <v>1.18</v>
      </c>
      <c r="M6776" s="105">
        <v>0.5</v>
      </c>
      <c r="N6776" s="76">
        <f t="shared" si="279"/>
        <v>4.5700000000000269</v>
      </c>
    </row>
    <row r="6777" spans="1:14" x14ac:dyDescent="0.25">
      <c r="A6777" s="100">
        <v>5728</v>
      </c>
      <c r="B6777" s="107">
        <v>39331</v>
      </c>
      <c r="C6777" s="121">
        <v>409.96</v>
      </c>
      <c r="D6777" s="122">
        <v>249.86</v>
      </c>
      <c r="E6777" s="122">
        <f t="shared" si="278"/>
        <v>34.606648199445985</v>
      </c>
      <c r="F6777" s="77">
        <v>2.5499999999999998</v>
      </c>
      <c r="G6777" s="77">
        <v>0</v>
      </c>
      <c r="H6777" s="77">
        <v>0</v>
      </c>
      <c r="J6777" s="77">
        <f t="shared" si="277"/>
        <v>2.5499999999999998</v>
      </c>
      <c r="K6777" s="103">
        <v>12.26</v>
      </c>
      <c r="L6777" s="104">
        <v>1.21</v>
      </c>
      <c r="M6777" s="105">
        <v>6</v>
      </c>
      <c r="N6777" s="76">
        <f t="shared" si="279"/>
        <v>10.25999999999998</v>
      </c>
    </row>
    <row r="6778" spans="1:14" x14ac:dyDescent="0.25">
      <c r="A6778" s="100">
        <v>5729</v>
      </c>
      <c r="B6778" s="107">
        <v>39332</v>
      </c>
      <c r="C6778" s="121">
        <v>410.87</v>
      </c>
      <c r="D6778" s="122">
        <v>257.57</v>
      </c>
      <c r="E6778" s="122">
        <f t="shared" si="278"/>
        <v>35.674515235457058</v>
      </c>
      <c r="F6778" s="77">
        <v>2.09</v>
      </c>
      <c r="G6778" s="77">
        <v>0</v>
      </c>
      <c r="H6778" s="77">
        <v>0</v>
      </c>
      <c r="J6778" s="77">
        <f t="shared" si="277"/>
        <v>2.09</v>
      </c>
      <c r="K6778" s="103">
        <v>8.25</v>
      </c>
      <c r="L6778" s="104">
        <v>1.05</v>
      </c>
      <c r="M6778" s="105">
        <v>9.1</v>
      </c>
      <c r="N6778" s="76">
        <f t="shared" si="279"/>
        <v>7.2500000000000249</v>
      </c>
    </row>
    <row r="6779" spans="1:14" x14ac:dyDescent="0.25">
      <c r="A6779" s="100">
        <v>5730</v>
      </c>
      <c r="B6779" s="107">
        <v>39333</v>
      </c>
      <c r="C6779" s="121">
        <v>411.43</v>
      </c>
      <c r="D6779" s="122">
        <v>262.73</v>
      </c>
      <c r="E6779" s="122">
        <f t="shared" si="278"/>
        <v>36.38919667590028</v>
      </c>
      <c r="F6779" s="77">
        <v>0.73</v>
      </c>
      <c r="G6779" s="77">
        <v>0</v>
      </c>
      <c r="H6779" s="77">
        <v>0</v>
      </c>
      <c r="J6779" s="77">
        <f t="shared" si="277"/>
        <v>0.73</v>
      </c>
      <c r="K6779" s="103">
        <v>6.48</v>
      </c>
      <c r="L6779" s="104">
        <v>0.36</v>
      </c>
      <c r="M6779" s="105">
        <v>13</v>
      </c>
      <c r="N6779" s="76">
        <f t="shared" si="279"/>
        <v>7.48</v>
      </c>
    </row>
    <row r="6780" spans="1:14" x14ac:dyDescent="0.25">
      <c r="A6780" s="100">
        <v>5731</v>
      </c>
      <c r="B6780" s="107">
        <v>39334</v>
      </c>
      <c r="C6780" s="121">
        <v>411.94</v>
      </c>
      <c r="D6780" s="122">
        <v>269.48</v>
      </c>
      <c r="E6780" s="122">
        <f t="shared" si="278"/>
        <v>37.324099722991697</v>
      </c>
      <c r="F6780" s="77">
        <v>0.75</v>
      </c>
      <c r="G6780" s="77">
        <v>0</v>
      </c>
      <c r="H6780" s="77">
        <v>0</v>
      </c>
      <c r="J6780" s="77">
        <f t="shared" si="277"/>
        <v>0.75</v>
      </c>
      <c r="K6780" s="103">
        <v>11.39</v>
      </c>
      <c r="L6780" s="104">
        <v>0.38</v>
      </c>
      <c r="M6780" s="105">
        <v>11.7</v>
      </c>
      <c r="N6780" s="76">
        <f t="shared" si="279"/>
        <v>11.389999999999986</v>
      </c>
    </row>
    <row r="6781" spans="1:14" x14ac:dyDescent="0.25">
      <c r="A6781" s="100">
        <v>5732</v>
      </c>
      <c r="B6781" s="107">
        <v>39335</v>
      </c>
      <c r="C6781" s="121">
        <v>412.86</v>
      </c>
      <c r="D6781" s="122">
        <v>280.12</v>
      </c>
      <c r="E6781" s="122">
        <f t="shared" si="278"/>
        <v>38.797783933518005</v>
      </c>
      <c r="F6781" s="77">
        <v>1.08</v>
      </c>
      <c r="G6781" s="77">
        <v>0</v>
      </c>
      <c r="H6781" s="77">
        <v>0</v>
      </c>
      <c r="J6781" s="77">
        <f t="shared" si="277"/>
        <v>1.08</v>
      </c>
      <c r="K6781" s="103">
        <v>11.06</v>
      </c>
      <c r="L6781" s="104">
        <v>0.52</v>
      </c>
      <c r="M6781" s="105">
        <v>0</v>
      </c>
      <c r="N6781" s="76">
        <f t="shared" si="279"/>
        <v>11.060000000000018</v>
      </c>
    </row>
    <row r="6782" spans="1:14" x14ac:dyDescent="0.25">
      <c r="A6782" s="100">
        <v>5733</v>
      </c>
      <c r="B6782" s="107">
        <v>39336</v>
      </c>
      <c r="C6782" s="121">
        <v>413.7</v>
      </c>
      <c r="D6782" s="122">
        <v>290.10000000000002</v>
      </c>
      <c r="E6782" s="122">
        <f t="shared" si="278"/>
        <v>40.180055401662052</v>
      </c>
      <c r="F6782" s="77">
        <v>1.5</v>
      </c>
      <c r="G6782" s="77">
        <v>0</v>
      </c>
      <c r="H6782" s="77">
        <v>0</v>
      </c>
      <c r="J6782" s="77">
        <f t="shared" si="277"/>
        <v>1.5</v>
      </c>
      <c r="K6782" s="103">
        <v>6.82</v>
      </c>
      <c r="L6782" s="104">
        <v>0.75</v>
      </c>
      <c r="M6782" s="105">
        <v>0</v>
      </c>
      <c r="N6782" s="76">
        <f t="shared" si="279"/>
        <v>6.8199999999999932</v>
      </c>
    </row>
    <row r="6783" spans="1:14" x14ac:dyDescent="0.25">
      <c r="A6783" s="100">
        <v>5734</v>
      </c>
      <c r="B6783" s="107">
        <v>39337</v>
      </c>
      <c r="C6783" s="121">
        <v>414.14</v>
      </c>
      <c r="D6783" s="122">
        <v>295.42</v>
      </c>
      <c r="E6783" s="122">
        <f t="shared" si="278"/>
        <v>40.91689750692521</v>
      </c>
      <c r="F6783" s="77">
        <v>0.79</v>
      </c>
      <c r="G6783" s="77">
        <v>0</v>
      </c>
      <c r="H6783" s="77">
        <v>0</v>
      </c>
      <c r="J6783" s="77">
        <f t="shared" si="277"/>
        <v>0.79</v>
      </c>
      <c r="K6783" s="103">
        <v>5.39</v>
      </c>
      <c r="L6783" s="104">
        <v>0.38</v>
      </c>
      <c r="M6783" s="105">
        <v>0</v>
      </c>
      <c r="N6783" s="76">
        <f t="shared" si="279"/>
        <v>5.3899999999999659</v>
      </c>
    </row>
    <row r="6784" spans="1:14" x14ac:dyDescent="0.25">
      <c r="A6784" s="100">
        <v>5735</v>
      </c>
      <c r="B6784" s="107">
        <v>39338</v>
      </c>
      <c r="C6784" s="121">
        <v>414.51</v>
      </c>
      <c r="D6784" s="122">
        <v>300.02</v>
      </c>
      <c r="E6784" s="122">
        <f t="shared" si="278"/>
        <v>41.554016620498615</v>
      </c>
      <c r="F6784" s="77">
        <v>0.39</v>
      </c>
      <c r="G6784" s="77">
        <v>0</v>
      </c>
      <c r="H6784" s="77">
        <v>0</v>
      </c>
      <c r="J6784" s="77">
        <f t="shared" si="277"/>
        <v>0.39</v>
      </c>
      <c r="K6784" s="103">
        <v>3.75</v>
      </c>
      <c r="L6784" s="104">
        <v>0.2</v>
      </c>
      <c r="M6784" s="105">
        <v>2</v>
      </c>
      <c r="N6784" s="76">
        <f t="shared" si="279"/>
        <v>3.730000000000032</v>
      </c>
    </row>
    <row r="6785" spans="1:14" x14ac:dyDescent="0.25">
      <c r="A6785" s="100">
        <v>5736</v>
      </c>
      <c r="B6785" s="107">
        <v>39339</v>
      </c>
      <c r="C6785" s="121">
        <v>414.78</v>
      </c>
      <c r="D6785" s="122">
        <v>303.36</v>
      </c>
      <c r="E6785" s="122">
        <f t="shared" si="278"/>
        <v>42.016620498614962</v>
      </c>
      <c r="F6785" s="77">
        <v>1.1399999999999999</v>
      </c>
      <c r="G6785" s="77">
        <v>0</v>
      </c>
      <c r="H6785" s="77">
        <v>0</v>
      </c>
      <c r="J6785" s="77">
        <f t="shared" ref="J6785:J6848" si="280">SUM(F6785:H6785)</f>
        <v>1.1399999999999999</v>
      </c>
      <c r="K6785" s="103">
        <v>6.72</v>
      </c>
      <c r="L6785" s="104">
        <v>0.54</v>
      </c>
      <c r="M6785" s="105">
        <v>2.5</v>
      </c>
      <c r="N6785" s="76">
        <f t="shared" si="279"/>
        <v>6.7199999999999838</v>
      </c>
    </row>
    <row r="6786" spans="1:14" x14ac:dyDescent="0.25">
      <c r="A6786" s="100">
        <v>5737</v>
      </c>
      <c r="B6786" s="107">
        <v>39340</v>
      </c>
      <c r="C6786" s="121">
        <v>415.22</v>
      </c>
      <c r="D6786" s="122">
        <v>308.94</v>
      </c>
      <c r="E6786" s="122">
        <f t="shared" ref="E6786:E6849" si="281">(D6786/722)*100</f>
        <v>42.789473684210527</v>
      </c>
      <c r="F6786" s="77">
        <v>0.66</v>
      </c>
      <c r="G6786" s="77">
        <v>0</v>
      </c>
      <c r="H6786" s="77">
        <v>0</v>
      </c>
      <c r="J6786" s="77">
        <f t="shared" si="280"/>
        <v>0.66</v>
      </c>
      <c r="K6786" s="103">
        <v>5.78</v>
      </c>
      <c r="L6786" s="104">
        <v>0.33</v>
      </c>
      <c r="M6786" s="105">
        <v>1</v>
      </c>
      <c r="N6786" s="76">
        <f t="shared" si="279"/>
        <v>5.7800000000000047</v>
      </c>
    </row>
    <row r="6787" spans="1:14" x14ac:dyDescent="0.25">
      <c r="A6787" s="100">
        <v>5738</v>
      </c>
      <c r="B6787" s="107">
        <v>39341</v>
      </c>
      <c r="C6787" s="121">
        <v>415.62</v>
      </c>
      <c r="D6787" s="122">
        <v>314.06</v>
      </c>
      <c r="E6787" s="122">
        <f t="shared" si="281"/>
        <v>43.498614958448755</v>
      </c>
      <c r="F6787" s="77">
        <v>1.0900000000000001</v>
      </c>
      <c r="G6787" s="77">
        <v>0</v>
      </c>
      <c r="H6787" s="77">
        <v>0</v>
      </c>
      <c r="J6787" s="77">
        <f t="shared" si="280"/>
        <v>1.0900000000000001</v>
      </c>
      <c r="K6787" s="103">
        <v>5.64</v>
      </c>
      <c r="L6787" s="104">
        <v>0.52</v>
      </c>
      <c r="M6787" s="105">
        <v>3.1</v>
      </c>
      <c r="N6787" s="76">
        <f t="shared" si="279"/>
        <v>5.6400000000000112</v>
      </c>
    </row>
    <row r="6788" spans="1:14" x14ac:dyDescent="0.25">
      <c r="A6788" s="100">
        <v>5739</v>
      </c>
      <c r="B6788" s="107">
        <v>39342</v>
      </c>
      <c r="C6788" s="121">
        <v>415.97</v>
      </c>
      <c r="D6788" s="122">
        <v>318.61</v>
      </c>
      <c r="E6788" s="122">
        <f t="shared" si="281"/>
        <v>44.128808864265928</v>
      </c>
      <c r="F6788" s="77">
        <v>2.04</v>
      </c>
      <c r="G6788" s="77">
        <v>0</v>
      </c>
      <c r="H6788" s="77">
        <v>0</v>
      </c>
      <c r="J6788" s="77">
        <f t="shared" si="280"/>
        <v>2.04</v>
      </c>
      <c r="K6788" s="103">
        <v>16.05</v>
      </c>
      <c r="L6788" s="104">
        <v>1.03</v>
      </c>
      <c r="M6788" s="105">
        <v>7.9</v>
      </c>
      <c r="N6788" s="76">
        <f t="shared" si="279"/>
        <v>16.04999999999999</v>
      </c>
    </row>
    <row r="6789" spans="1:14" x14ac:dyDescent="0.25">
      <c r="A6789" s="100">
        <v>5740</v>
      </c>
      <c r="B6789" s="107">
        <v>39343</v>
      </c>
      <c r="C6789" s="121">
        <v>418.03</v>
      </c>
      <c r="D6789" s="122">
        <v>332.62</v>
      </c>
      <c r="E6789" s="122">
        <f t="shared" si="281"/>
        <v>46.069252077562325</v>
      </c>
      <c r="F6789" s="77">
        <v>0.95</v>
      </c>
      <c r="G6789" s="77">
        <v>0</v>
      </c>
      <c r="H6789" s="77">
        <v>0</v>
      </c>
      <c r="J6789" s="77">
        <f t="shared" si="280"/>
        <v>0.95</v>
      </c>
      <c r="K6789" s="103">
        <v>21.33</v>
      </c>
      <c r="L6789" s="104">
        <v>0.48</v>
      </c>
      <c r="M6789" s="105">
        <v>4.3</v>
      </c>
      <c r="N6789" s="76">
        <f t="shared" si="279"/>
        <v>21.329999999999995</v>
      </c>
    </row>
    <row r="6790" spans="1:14" x14ac:dyDescent="0.25">
      <c r="A6790" s="100">
        <v>5741</v>
      </c>
      <c r="B6790" s="107">
        <v>39344</v>
      </c>
      <c r="C6790" s="121">
        <v>418.5</v>
      </c>
      <c r="D6790" s="122">
        <v>353</v>
      </c>
      <c r="E6790" s="122">
        <f t="shared" si="281"/>
        <v>48.89196675900277</v>
      </c>
      <c r="F6790" s="77">
        <v>0.8</v>
      </c>
      <c r="G6790" s="77">
        <v>0</v>
      </c>
      <c r="H6790" s="77">
        <v>0</v>
      </c>
      <c r="J6790" s="77">
        <f t="shared" si="280"/>
        <v>0.8</v>
      </c>
      <c r="K6790" s="103">
        <v>15.2</v>
      </c>
      <c r="L6790" s="104">
        <v>0.4</v>
      </c>
      <c r="M6790" s="105">
        <v>2.1</v>
      </c>
      <c r="N6790" s="76">
        <f t="shared" si="279"/>
        <v>15.199999999999978</v>
      </c>
    </row>
    <row r="6791" spans="1:14" x14ac:dyDescent="0.25">
      <c r="A6791" s="100">
        <v>5742</v>
      </c>
      <c r="B6791" s="107">
        <v>39345</v>
      </c>
      <c r="C6791" s="121">
        <v>419.5</v>
      </c>
      <c r="D6791" s="122">
        <v>367.4</v>
      </c>
      <c r="E6791" s="122">
        <f t="shared" si="281"/>
        <v>50.886426592797783</v>
      </c>
      <c r="F6791" s="77">
        <v>2.74</v>
      </c>
      <c r="G6791" s="77">
        <v>0</v>
      </c>
      <c r="H6791" s="77">
        <v>0</v>
      </c>
      <c r="J6791" s="77">
        <f t="shared" si="280"/>
        <v>2.74</v>
      </c>
      <c r="K6791" s="103">
        <v>15.44</v>
      </c>
      <c r="L6791" s="104">
        <v>1.38</v>
      </c>
      <c r="M6791" s="105">
        <v>0.5</v>
      </c>
      <c r="N6791" s="76">
        <f t="shared" si="279"/>
        <v>15.440000000000046</v>
      </c>
    </row>
    <row r="6792" spans="1:14" x14ac:dyDescent="0.25">
      <c r="A6792" s="100">
        <v>5743</v>
      </c>
      <c r="B6792" s="107">
        <v>39346</v>
      </c>
      <c r="C6792" s="121">
        <v>420.36</v>
      </c>
      <c r="D6792" s="122">
        <v>380.1</v>
      </c>
      <c r="E6792" s="122">
        <f t="shared" si="281"/>
        <v>52.64542936288089</v>
      </c>
      <c r="F6792" s="77">
        <v>3.27</v>
      </c>
      <c r="G6792" s="77">
        <v>0</v>
      </c>
      <c r="H6792" s="77">
        <v>0</v>
      </c>
      <c r="J6792" s="77">
        <f t="shared" si="280"/>
        <v>3.27</v>
      </c>
      <c r="K6792" s="103">
        <v>13.29</v>
      </c>
      <c r="L6792" s="104">
        <v>1.64</v>
      </c>
      <c r="M6792" s="105">
        <v>0.5</v>
      </c>
      <c r="N6792" s="76">
        <f t="shared" ref="N6792:N6855" si="282">+D6793-D6792+J6792</f>
        <v>13.289999999999981</v>
      </c>
    </row>
    <row r="6793" spans="1:14" x14ac:dyDescent="0.25">
      <c r="A6793" s="100">
        <v>5744</v>
      </c>
      <c r="B6793" s="107">
        <v>39347</v>
      </c>
      <c r="C6793" s="121">
        <v>421.02</v>
      </c>
      <c r="D6793" s="122">
        <v>390.12</v>
      </c>
      <c r="E6793" s="122">
        <f t="shared" si="281"/>
        <v>54.033240997229917</v>
      </c>
      <c r="F6793" s="77">
        <v>1.74</v>
      </c>
      <c r="G6793" s="77">
        <v>0</v>
      </c>
      <c r="H6793" s="77">
        <v>0</v>
      </c>
      <c r="J6793" s="77">
        <f t="shared" si="280"/>
        <v>1.74</v>
      </c>
      <c r="K6793" s="103">
        <v>11.68</v>
      </c>
      <c r="L6793" s="104">
        <v>0.88</v>
      </c>
      <c r="M6793" s="105">
        <v>3</v>
      </c>
      <c r="N6793" s="76">
        <f t="shared" si="282"/>
        <v>11.679999999999998</v>
      </c>
    </row>
    <row r="6794" spans="1:14" x14ac:dyDescent="0.25">
      <c r="A6794" s="100">
        <v>5745</v>
      </c>
      <c r="B6794" s="107">
        <v>39348</v>
      </c>
      <c r="C6794" s="121">
        <v>421.66</v>
      </c>
      <c r="D6794" s="122">
        <v>400.06</v>
      </c>
      <c r="E6794" s="122">
        <f t="shared" si="281"/>
        <v>55.409972299168977</v>
      </c>
      <c r="F6794" s="77">
        <v>1.55</v>
      </c>
      <c r="G6794" s="77">
        <v>0</v>
      </c>
      <c r="H6794" s="77">
        <v>0</v>
      </c>
      <c r="J6794" s="77">
        <f t="shared" si="280"/>
        <v>1.55</v>
      </c>
      <c r="K6794" s="103">
        <v>10.73</v>
      </c>
      <c r="L6794" s="104">
        <v>0.79</v>
      </c>
      <c r="M6794" s="105">
        <v>0</v>
      </c>
      <c r="N6794" s="76">
        <f t="shared" si="282"/>
        <v>10.730000000000008</v>
      </c>
    </row>
    <row r="6795" spans="1:14" x14ac:dyDescent="0.25">
      <c r="A6795" s="100">
        <v>5746</v>
      </c>
      <c r="B6795" s="107">
        <v>39349</v>
      </c>
      <c r="C6795" s="121">
        <v>422.24</v>
      </c>
      <c r="D6795" s="122">
        <v>409.24</v>
      </c>
      <c r="E6795" s="122">
        <f t="shared" si="281"/>
        <v>56.68144044321329</v>
      </c>
      <c r="F6795" s="77">
        <v>1.41</v>
      </c>
      <c r="G6795" s="77">
        <v>0</v>
      </c>
      <c r="H6795" s="77">
        <v>0</v>
      </c>
      <c r="J6795" s="77">
        <f t="shared" si="280"/>
        <v>1.41</v>
      </c>
      <c r="K6795" s="103">
        <v>8.9700000000000006</v>
      </c>
      <c r="L6795" s="104">
        <v>0.71</v>
      </c>
      <c r="M6795" s="105">
        <v>0</v>
      </c>
      <c r="N6795" s="76">
        <f t="shared" si="282"/>
        <v>11.970000000000002</v>
      </c>
    </row>
    <row r="6796" spans="1:14" x14ac:dyDescent="0.25">
      <c r="A6796" s="100">
        <v>5747</v>
      </c>
      <c r="B6796" s="107">
        <v>39350</v>
      </c>
      <c r="C6796" s="121">
        <v>422.7</v>
      </c>
      <c r="D6796" s="122">
        <v>419.8</v>
      </c>
      <c r="E6796" s="122">
        <f t="shared" si="281"/>
        <v>58.144044321329645</v>
      </c>
      <c r="F6796" s="77">
        <v>2.31</v>
      </c>
      <c r="G6796" s="77">
        <v>0</v>
      </c>
      <c r="H6796" s="77">
        <v>0</v>
      </c>
      <c r="J6796" s="77">
        <f t="shared" si="280"/>
        <v>2.31</v>
      </c>
      <c r="K6796" s="103">
        <v>3.11</v>
      </c>
      <c r="L6796" s="104">
        <v>1.1599999999999999</v>
      </c>
      <c r="M6796" s="105">
        <v>0</v>
      </c>
      <c r="N6796" s="76">
        <f t="shared" si="282"/>
        <v>3.1100000000000114</v>
      </c>
    </row>
    <row r="6797" spans="1:14" x14ac:dyDescent="0.25">
      <c r="A6797" s="100">
        <v>5748</v>
      </c>
      <c r="B6797" s="107">
        <v>39351</v>
      </c>
      <c r="C6797" s="121">
        <v>422.95</v>
      </c>
      <c r="D6797" s="122">
        <v>420.6</v>
      </c>
      <c r="E6797" s="122">
        <f t="shared" si="281"/>
        <v>58.254847645429365</v>
      </c>
      <c r="F6797" s="77">
        <v>1.38</v>
      </c>
      <c r="G6797" s="77">
        <v>0</v>
      </c>
      <c r="H6797" s="77">
        <v>0</v>
      </c>
      <c r="J6797" s="77">
        <f t="shared" si="280"/>
        <v>1.38</v>
      </c>
      <c r="K6797" s="103">
        <v>4.68</v>
      </c>
      <c r="L6797" s="104">
        <v>0.69</v>
      </c>
      <c r="M6797" s="105">
        <v>0</v>
      </c>
      <c r="N6797" s="76">
        <f t="shared" si="282"/>
        <v>4.6799999999999544</v>
      </c>
    </row>
    <row r="6798" spans="1:14" x14ac:dyDescent="0.25">
      <c r="A6798" s="100">
        <v>5749</v>
      </c>
      <c r="B6798" s="107">
        <v>39352</v>
      </c>
      <c r="C6798" s="121">
        <v>423.15</v>
      </c>
      <c r="D6798" s="122">
        <v>423.9</v>
      </c>
      <c r="E6798" s="122">
        <f t="shared" si="281"/>
        <v>58.711911357340718</v>
      </c>
      <c r="F6798" s="77">
        <v>2.2599999999999998</v>
      </c>
      <c r="G6798" s="77">
        <v>0</v>
      </c>
      <c r="H6798" s="77">
        <v>0</v>
      </c>
      <c r="J6798" s="77">
        <f t="shared" si="280"/>
        <v>2.2599999999999998</v>
      </c>
      <c r="K6798" s="103">
        <v>4.5</v>
      </c>
      <c r="L6798" s="104">
        <v>1.1399999999999999</v>
      </c>
      <c r="M6798" s="105">
        <v>0</v>
      </c>
      <c r="N6798" s="76">
        <f t="shared" si="282"/>
        <v>4.5000000000000089</v>
      </c>
    </row>
    <row r="6799" spans="1:14" x14ac:dyDescent="0.25">
      <c r="A6799" s="100">
        <v>5750</v>
      </c>
      <c r="B6799" s="107">
        <v>39353</v>
      </c>
      <c r="C6799" s="121">
        <v>423.29</v>
      </c>
      <c r="D6799" s="122">
        <v>426.14</v>
      </c>
      <c r="E6799" s="122">
        <f t="shared" si="281"/>
        <v>59.022160664819943</v>
      </c>
      <c r="F6799" s="77">
        <v>4.5199999999999996</v>
      </c>
      <c r="G6799" s="77">
        <v>0</v>
      </c>
      <c r="H6799" s="77">
        <v>0</v>
      </c>
      <c r="J6799" s="77">
        <f t="shared" si="280"/>
        <v>4.5199999999999996</v>
      </c>
      <c r="K6799" s="103">
        <v>4.5199999999999996</v>
      </c>
      <c r="L6799" s="104">
        <v>2.27</v>
      </c>
      <c r="M6799" s="105">
        <v>0</v>
      </c>
      <c r="N6799" s="76">
        <f t="shared" si="282"/>
        <v>4.5199999999999996</v>
      </c>
    </row>
    <row r="6800" spans="1:14" x14ac:dyDescent="0.25">
      <c r="A6800" s="100">
        <v>5751</v>
      </c>
      <c r="B6800" s="107">
        <v>39354</v>
      </c>
      <c r="C6800" s="121">
        <v>423.29</v>
      </c>
      <c r="D6800" s="122">
        <v>426.14</v>
      </c>
      <c r="E6800" s="122">
        <f t="shared" si="281"/>
        <v>59.022160664819943</v>
      </c>
      <c r="F6800" s="77">
        <v>1.93</v>
      </c>
      <c r="G6800" s="77">
        <v>0</v>
      </c>
      <c r="H6800" s="77">
        <v>0</v>
      </c>
      <c r="J6800" s="77">
        <f t="shared" si="280"/>
        <v>1.93</v>
      </c>
      <c r="K6800" s="103">
        <v>4.1100000000000003</v>
      </c>
      <c r="L6800" s="104">
        <v>0.97</v>
      </c>
      <c r="M6800" s="105">
        <v>0</v>
      </c>
      <c r="N6800" s="76">
        <f t="shared" si="282"/>
        <v>4.1100000000000065</v>
      </c>
    </row>
    <row r="6801" spans="1:14" x14ac:dyDescent="0.25">
      <c r="A6801" s="100">
        <v>5752</v>
      </c>
      <c r="B6801" s="107">
        <v>39355</v>
      </c>
      <c r="C6801" s="121">
        <v>423.42</v>
      </c>
      <c r="D6801" s="122">
        <v>428.32</v>
      </c>
      <c r="E6801" s="122">
        <f t="shared" si="281"/>
        <v>59.324099722991683</v>
      </c>
      <c r="F6801" s="77">
        <v>2.42</v>
      </c>
      <c r="G6801" s="77">
        <v>0</v>
      </c>
      <c r="H6801" s="77">
        <v>0</v>
      </c>
      <c r="J6801" s="77">
        <f t="shared" si="280"/>
        <v>2.42</v>
      </c>
      <c r="K6801" s="103">
        <v>4.8899999999999997</v>
      </c>
      <c r="L6801" s="104">
        <v>1.28</v>
      </c>
      <c r="M6801" s="105">
        <v>0</v>
      </c>
      <c r="N6801" s="76">
        <f t="shared" si="282"/>
        <v>4.8900000000000272</v>
      </c>
    </row>
    <row r="6802" spans="1:14" x14ac:dyDescent="0.25">
      <c r="A6802" s="100">
        <v>5753</v>
      </c>
      <c r="B6802" s="107">
        <v>39356</v>
      </c>
      <c r="C6802" s="121">
        <v>423.57</v>
      </c>
      <c r="D6802" s="122">
        <v>430.79</v>
      </c>
      <c r="E6802" s="122">
        <f t="shared" si="281"/>
        <v>59.666204986149587</v>
      </c>
      <c r="F6802" s="77">
        <v>4.45</v>
      </c>
      <c r="G6802" s="77">
        <v>0</v>
      </c>
      <c r="H6802" s="77">
        <v>0</v>
      </c>
      <c r="J6802" s="77">
        <f t="shared" si="280"/>
        <v>4.45</v>
      </c>
      <c r="K6802" s="103">
        <v>3.1</v>
      </c>
      <c r="L6802" s="104">
        <v>2.2400000000000002</v>
      </c>
      <c r="M6802" s="105">
        <v>0</v>
      </c>
      <c r="N6802" s="76">
        <f t="shared" si="282"/>
        <v>3.0999999999999774</v>
      </c>
    </row>
    <row r="6803" spans="1:14" x14ac:dyDescent="0.25">
      <c r="A6803" s="100">
        <v>5754</v>
      </c>
      <c r="B6803" s="107">
        <v>39357</v>
      </c>
      <c r="C6803" s="121">
        <v>423.49</v>
      </c>
      <c r="D6803" s="122">
        <v>429.44</v>
      </c>
      <c r="E6803" s="122">
        <f t="shared" si="281"/>
        <v>59.479224376731295</v>
      </c>
      <c r="F6803" s="77">
        <v>5.44</v>
      </c>
      <c r="G6803" s="77">
        <v>0</v>
      </c>
      <c r="H6803" s="77">
        <v>0</v>
      </c>
      <c r="J6803" s="77">
        <f t="shared" si="280"/>
        <v>5.44</v>
      </c>
      <c r="K6803" s="103">
        <v>2.2999999999999998</v>
      </c>
      <c r="L6803" s="104">
        <v>2.73</v>
      </c>
      <c r="M6803" s="105">
        <v>4.05</v>
      </c>
      <c r="N6803" s="76">
        <f t="shared" si="282"/>
        <v>2.300000000000014</v>
      </c>
    </row>
    <row r="6804" spans="1:14" x14ac:dyDescent="0.25">
      <c r="A6804" s="100">
        <v>5755</v>
      </c>
      <c r="B6804" s="107">
        <v>39358</v>
      </c>
      <c r="C6804" s="121">
        <v>423.3</v>
      </c>
      <c r="D6804" s="122">
        <v>426.3</v>
      </c>
      <c r="E6804" s="122">
        <f t="shared" si="281"/>
        <v>59.044321329639892</v>
      </c>
      <c r="F6804" s="77">
        <v>2.59</v>
      </c>
      <c r="G6804" s="77">
        <v>0</v>
      </c>
      <c r="H6804" s="77">
        <v>0</v>
      </c>
      <c r="J6804" s="77">
        <f t="shared" si="280"/>
        <v>2.59</v>
      </c>
      <c r="K6804" s="103">
        <v>5.25</v>
      </c>
      <c r="L6804" s="104">
        <v>1.3</v>
      </c>
      <c r="M6804" s="105">
        <v>0</v>
      </c>
      <c r="N6804" s="76">
        <f t="shared" si="282"/>
        <v>5.249999999999968</v>
      </c>
    </row>
    <row r="6805" spans="1:14" x14ac:dyDescent="0.25">
      <c r="A6805" s="100">
        <v>5756</v>
      </c>
      <c r="B6805" s="107">
        <v>39359</v>
      </c>
      <c r="C6805" s="121">
        <v>423.46</v>
      </c>
      <c r="D6805" s="122">
        <v>428.96</v>
      </c>
      <c r="E6805" s="122">
        <f t="shared" si="281"/>
        <v>59.412742382271468</v>
      </c>
      <c r="F6805" s="77">
        <v>0</v>
      </c>
      <c r="G6805" s="77">
        <v>0</v>
      </c>
      <c r="H6805" s="77">
        <v>0</v>
      </c>
      <c r="J6805" s="77">
        <f t="shared" si="280"/>
        <v>0</v>
      </c>
      <c r="K6805" s="103">
        <v>3.3</v>
      </c>
      <c r="L6805" s="104">
        <v>0</v>
      </c>
      <c r="M6805" s="105">
        <v>0</v>
      </c>
      <c r="N6805" s="76">
        <f t="shared" si="282"/>
        <v>3.3000000000000114</v>
      </c>
    </row>
    <row r="6806" spans="1:14" x14ac:dyDescent="0.25">
      <c r="A6806" s="100">
        <v>5757</v>
      </c>
      <c r="B6806" s="107">
        <v>39360</v>
      </c>
      <c r="C6806" s="121">
        <v>423.6</v>
      </c>
      <c r="D6806" s="122">
        <v>432.26</v>
      </c>
      <c r="E6806" s="122">
        <f t="shared" si="281"/>
        <v>59.86980609418282</v>
      </c>
      <c r="F6806" s="77">
        <v>0</v>
      </c>
      <c r="G6806" s="77">
        <v>0</v>
      </c>
      <c r="H6806" s="77">
        <v>0</v>
      </c>
      <c r="J6806" s="77">
        <f t="shared" si="280"/>
        <v>0</v>
      </c>
      <c r="K6806" s="103">
        <v>3.62</v>
      </c>
      <c r="L6806" s="104">
        <v>0</v>
      </c>
      <c r="M6806" s="105">
        <v>0.7</v>
      </c>
      <c r="N6806" s="76">
        <f t="shared" si="282"/>
        <v>3.6200000000000045</v>
      </c>
    </row>
    <row r="6807" spans="1:14" x14ac:dyDescent="0.25">
      <c r="A6807" s="100">
        <v>5758</v>
      </c>
      <c r="B6807" s="107">
        <v>39361</v>
      </c>
      <c r="C6807" s="121">
        <v>423.88</v>
      </c>
      <c r="D6807" s="122">
        <v>435.88</v>
      </c>
      <c r="E6807" s="122">
        <f t="shared" si="281"/>
        <v>60.371191135734072</v>
      </c>
      <c r="F6807" s="77">
        <v>0.65</v>
      </c>
      <c r="G6807" s="77">
        <v>0</v>
      </c>
      <c r="H6807" s="77">
        <v>0</v>
      </c>
      <c r="J6807" s="77">
        <f t="shared" si="280"/>
        <v>0.65</v>
      </c>
      <c r="K6807" s="103">
        <v>3.01</v>
      </c>
      <c r="L6807" s="104">
        <v>0.33</v>
      </c>
      <c r="M6807" s="105">
        <v>0</v>
      </c>
      <c r="N6807" s="76">
        <f t="shared" si="282"/>
        <v>1.0000000000013665E-2</v>
      </c>
    </row>
    <row r="6808" spans="1:14" x14ac:dyDescent="0.25">
      <c r="A6808" s="100">
        <v>5759</v>
      </c>
      <c r="B6808" s="107">
        <v>39362</v>
      </c>
      <c r="C6808" s="121">
        <v>424.02</v>
      </c>
      <c r="D6808" s="122">
        <v>435.24</v>
      </c>
      <c r="E6808" s="122">
        <f t="shared" si="281"/>
        <v>60.282548476454288</v>
      </c>
      <c r="F6808" s="77">
        <v>1.24</v>
      </c>
      <c r="G6808" s="77">
        <v>0</v>
      </c>
      <c r="H6808" s="77">
        <v>0</v>
      </c>
      <c r="J6808" s="77">
        <f t="shared" si="280"/>
        <v>1.24</v>
      </c>
      <c r="K6808" s="103">
        <v>3.45</v>
      </c>
      <c r="L6808" s="104">
        <v>0.63</v>
      </c>
      <c r="M6808" s="105">
        <v>4.5</v>
      </c>
      <c r="N6808" s="76">
        <f t="shared" si="282"/>
        <v>6.4499999999999797</v>
      </c>
    </row>
    <row r="6809" spans="1:14" x14ac:dyDescent="0.25">
      <c r="A6809" s="100">
        <v>5760</v>
      </c>
      <c r="B6809" s="107">
        <v>39363</v>
      </c>
      <c r="C6809" s="121">
        <v>424.15</v>
      </c>
      <c r="D6809" s="122">
        <v>440.45</v>
      </c>
      <c r="E6809" s="122">
        <f t="shared" si="281"/>
        <v>61.004155124653735</v>
      </c>
      <c r="F6809" s="77">
        <v>1.48</v>
      </c>
      <c r="G6809" s="77">
        <v>0</v>
      </c>
      <c r="H6809" s="77">
        <v>0</v>
      </c>
      <c r="J6809" s="77">
        <f t="shared" si="280"/>
        <v>1.48</v>
      </c>
      <c r="K6809" s="103">
        <v>9.3699999999999992</v>
      </c>
      <c r="L6809" s="104">
        <v>0.75</v>
      </c>
      <c r="M6809" s="105">
        <v>0</v>
      </c>
      <c r="N6809" s="76">
        <f t="shared" si="282"/>
        <v>9.3699999999999868</v>
      </c>
    </row>
    <row r="6810" spans="1:14" x14ac:dyDescent="0.25">
      <c r="A6810" s="100">
        <v>5761</v>
      </c>
      <c r="B6810" s="107">
        <v>39364</v>
      </c>
      <c r="C6810" s="121">
        <v>424.62</v>
      </c>
      <c r="D6810" s="122">
        <v>448.34</v>
      </c>
      <c r="E6810" s="122">
        <f t="shared" si="281"/>
        <v>62.096952908587255</v>
      </c>
      <c r="F6810" s="77">
        <v>1.66</v>
      </c>
      <c r="G6810" s="77">
        <v>0</v>
      </c>
      <c r="H6810" s="77">
        <v>0</v>
      </c>
      <c r="J6810" s="77">
        <f t="shared" si="280"/>
        <v>1.66</v>
      </c>
      <c r="K6810" s="103">
        <v>5.26</v>
      </c>
      <c r="L6810" s="104">
        <v>0.83</v>
      </c>
      <c r="M6810" s="105">
        <v>0</v>
      </c>
      <c r="N6810" s="76">
        <f t="shared" si="282"/>
        <v>5.2600000000000229</v>
      </c>
    </row>
    <row r="6811" spans="1:14" x14ac:dyDescent="0.25">
      <c r="A6811" s="100">
        <v>5762</v>
      </c>
      <c r="B6811" s="107">
        <v>39365</v>
      </c>
      <c r="C6811" s="121">
        <v>424.73</v>
      </c>
      <c r="D6811" s="122">
        <v>451.94</v>
      </c>
      <c r="E6811" s="122">
        <f t="shared" si="281"/>
        <v>62.595567867036003</v>
      </c>
      <c r="F6811" s="77">
        <v>1.1599999999999999</v>
      </c>
      <c r="G6811" s="77">
        <v>0</v>
      </c>
      <c r="H6811" s="77">
        <v>0</v>
      </c>
      <c r="J6811" s="77">
        <f t="shared" si="280"/>
        <v>1.1599999999999999</v>
      </c>
      <c r="K6811" s="103">
        <v>5.68</v>
      </c>
      <c r="L6811" s="104">
        <v>0.6</v>
      </c>
      <c r="M6811" s="105">
        <v>1</v>
      </c>
      <c r="N6811" s="76">
        <f t="shared" si="282"/>
        <v>3.9500000000000206</v>
      </c>
    </row>
    <row r="6812" spans="1:14" x14ac:dyDescent="0.25">
      <c r="A6812" s="100">
        <v>5763</v>
      </c>
      <c r="B6812" s="107">
        <v>39366</v>
      </c>
      <c r="C6812" s="121">
        <v>424.99</v>
      </c>
      <c r="D6812" s="122">
        <v>454.73</v>
      </c>
      <c r="E6812" s="122">
        <f t="shared" si="281"/>
        <v>62.9819944598338</v>
      </c>
      <c r="F6812" s="77">
        <v>2.25</v>
      </c>
      <c r="G6812" s="77">
        <v>0</v>
      </c>
      <c r="H6812" s="77">
        <v>0</v>
      </c>
      <c r="J6812" s="77">
        <f t="shared" si="280"/>
        <v>2.25</v>
      </c>
      <c r="K6812" s="103">
        <v>11.02</v>
      </c>
      <c r="L6812" s="104">
        <v>1.1299999999999999</v>
      </c>
      <c r="M6812" s="105">
        <v>14.45</v>
      </c>
      <c r="N6812" s="76">
        <f t="shared" si="282"/>
        <v>11.019999999999982</v>
      </c>
    </row>
    <row r="6813" spans="1:14" x14ac:dyDescent="0.25">
      <c r="A6813" s="100">
        <v>5764</v>
      </c>
      <c r="B6813" s="107">
        <v>39367</v>
      </c>
      <c r="C6813" s="121">
        <v>425.5</v>
      </c>
      <c r="D6813" s="122">
        <v>463.5</v>
      </c>
      <c r="E6813" s="122">
        <f t="shared" si="281"/>
        <v>64.196675900277015</v>
      </c>
      <c r="F6813" s="77">
        <v>2.35</v>
      </c>
      <c r="G6813" s="77">
        <v>0</v>
      </c>
      <c r="H6813" s="77">
        <v>0</v>
      </c>
      <c r="J6813" s="77">
        <f t="shared" si="280"/>
        <v>2.35</v>
      </c>
      <c r="K6813" s="103">
        <v>7.47</v>
      </c>
      <c r="L6813" s="104">
        <v>1.18</v>
      </c>
      <c r="M6813" s="105">
        <v>0</v>
      </c>
      <c r="N6813" s="76">
        <f t="shared" si="282"/>
        <v>7.4700000000000042</v>
      </c>
    </row>
    <row r="6814" spans="1:14" x14ac:dyDescent="0.25">
      <c r="A6814" s="100">
        <v>5765</v>
      </c>
      <c r="B6814" s="107">
        <v>39368</v>
      </c>
      <c r="C6814" s="121">
        <v>425.79</v>
      </c>
      <c r="D6814" s="122">
        <v>468.62</v>
      </c>
      <c r="E6814" s="122">
        <f t="shared" si="281"/>
        <v>64.905817174515235</v>
      </c>
      <c r="F6814" s="77">
        <v>2.52</v>
      </c>
      <c r="G6814" s="77">
        <v>0</v>
      </c>
      <c r="H6814" s="77">
        <v>0</v>
      </c>
      <c r="J6814" s="77">
        <f t="shared" si="280"/>
        <v>2.52</v>
      </c>
      <c r="K6814" s="103">
        <v>3.04</v>
      </c>
      <c r="L6814" s="104">
        <v>1.27</v>
      </c>
      <c r="M6814" s="105">
        <v>0</v>
      </c>
      <c r="N6814" s="76">
        <f t="shared" si="282"/>
        <v>3.0399999999999818</v>
      </c>
    </row>
    <row r="6815" spans="1:14" x14ac:dyDescent="0.25">
      <c r="A6815" s="100">
        <v>5766</v>
      </c>
      <c r="B6815" s="107">
        <v>39369</v>
      </c>
      <c r="C6815" s="121">
        <v>425.82</v>
      </c>
      <c r="D6815" s="122">
        <v>469.14</v>
      </c>
      <c r="E6815" s="122">
        <f t="shared" si="281"/>
        <v>64.97783933518005</v>
      </c>
      <c r="F6815" s="77">
        <v>1.62</v>
      </c>
      <c r="G6815" s="77">
        <v>0</v>
      </c>
      <c r="H6815" s="77">
        <v>0</v>
      </c>
      <c r="J6815" s="77">
        <f t="shared" si="280"/>
        <v>1.62</v>
      </c>
      <c r="K6815" s="103">
        <v>6.66</v>
      </c>
      <c r="L6815" s="104">
        <v>0.81</v>
      </c>
      <c r="M6815" s="105">
        <v>0</v>
      </c>
      <c r="N6815" s="76">
        <f t="shared" si="282"/>
        <v>6.6600000000000206</v>
      </c>
    </row>
    <row r="6816" spans="1:14" x14ac:dyDescent="0.25">
      <c r="A6816" s="100">
        <v>5767</v>
      </c>
      <c r="B6816" s="107">
        <v>39370</v>
      </c>
      <c r="C6816" s="121">
        <v>426.11</v>
      </c>
      <c r="D6816" s="122">
        <v>474.18</v>
      </c>
      <c r="E6816" s="122">
        <f t="shared" si="281"/>
        <v>65.67590027700831</v>
      </c>
      <c r="F6816" s="77">
        <v>1.41</v>
      </c>
      <c r="G6816" s="77">
        <v>0</v>
      </c>
      <c r="H6816" s="77">
        <v>0</v>
      </c>
      <c r="J6816" s="77">
        <f t="shared" si="280"/>
        <v>1.41</v>
      </c>
      <c r="K6816" s="103">
        <v>3.93</v>
      </c>
      <c r="L6816" s="104">
        <v>0.71</v>
      </c>
      <c r="M6816" s="105">
        <v>0</v>
      </c>
      <c r="N6816" s="76">
        <f t="shared" si="282"/>
        <v>3.929999999999982</v>
      </c>
    </row>
    <row r="6817" spans="1:14" x14ac:dyDescent="0.25">
      <c r="A6817" s="100">
        <v>5768</v>
      </c>
      <c r="B6817" s="107">
        <v>39371</v>
      </c>
      <c r="C6817" s="121">
        <v>426.25</v>
      </c>
      <c r="D6817" s="122">
        <v>476.7</v>
      </c>
      <c r="E6817" s="122">
        <f t="shared" si="281"/>
        <v>66.02493074792244</v>
      </c>
      <c r="F6817" s="77">
        <v>1.3</v>
      </c>
      <c r="G6817" s="77">
        <v>0</v>
      </c>
      <c r="H6817" s="77">
        <v>0</v>
      </c>
      <c r="J6817" s="77">
        <f t="shared" si="280"/>
        <v>1.3</v>
      </c>
      <c r="K6817" s="103">
        <v>4.51</v>
      </c>
      <c r="L6817" s="104">
        <v>0.66</v>
      </c>
      <c r="M6817" s="105">
        <v>58.05</v>
      </c>
      <c r="N6817" s="76">
        <f t="shared" si="282"/>
        <v>4.5100000000000362</v>
      </c>
    </row>
    <row r="6818" spans="1:14" x14ac:dyDescent="0.25">
      <c r="A6818" s="100">
        <v>5769</v>
      </c>
      <c r="B6818" s="107">
        <v>39372</v>
      </c>
      <c r="C6818" s="121">
        <v>426.43</v>
      </c>
      <c r="D6818" s="122">
        <v>479.91</v>
      </c>
      <c r="E6818" s="122">
        <f t="shared" si="281"/>
        <v>66.46952908587258</v>
      </c>
      <c r="F6818" s="77">
        <v>1.49</v>
      </c>
      <c r="G6818" s="77">
        <v>0</v>
      </c>
      <c r="H6818" s="77">
        <v>0</v>
      </c>
      <c r="J6818" s="77">
        <f t="shared" si="280"/>
        <v>1.49</v>
      </c>
      <c r="K6818" s="103">
        <v>8.9</v>
      </c>
      <c r="L6818" s="104">
        <v>1.21</v>
      </c>
      <c r="M6818" s="105">
        <v>2.2000000000000002</v>
      </c>
      <c r="N6818" s="76">
        <f t="shared" si="282"/>
        <v>7.8999999999999684</v>
      </c>
    </row>
    <row r="6819" spans="1:14" x14ac:dyDescent="0.25">
      <c r="A6819" s="100">
        <v>5770</v>
      </c>
      <c r="B6819" s="107">
        <v>39373</v>
      </c>
      <c r="C6819" s="121">
        <v>426.79</v>
      </c>
      <c r="D6819" s="122">
        <v>486.32</v>
      </c>
      <c r="E6819" s="122">
        <f t="shared" si="281"/>
        <v>67.3573407202216</v>
      </c>
      <c r="F6819" s="77">
        <v>1.08</v>
      </c>
      <c r="G6819" s="77">
        <v>0</v>
      </c>
      <c r="H6819" s="77">
        <v>0</v>
      </c>
      <c r="J6819" s="77">
        <f t="shared" si="280"/>
        <v>1.08</v>
      </c>
      <c r="K6819" s="103">
        <v>9.82</v>
      </c>
      <c r="L6819" s="104">
        <v>0.54</v>
      </c>
      <c r="M6819" s="105">
        <v>0</v>
      </c>
      <c r="N6819" s="76">
        <f t="shared" si="282"/>
        <v>9.8200000000000092</v>
      </c>
    </row>
    <row r="6820" spans="1:14" x14ac:dyDescent="0.25">
      <c r="A6820" s="100">
        <v>5771</v>
      </c>
      <c r="B6820" s="107">
        <v>39374</v>
      </c>
      <c r="C6820" s="121">
        <v>427.27</v>
      </c>
      <c r="D6820" s="122">
        <v>495.06</v>
      </c>
      <c r="E6820" s="122">
        <f t="shared" si="281"/>
        <v>68.56786703601108</v>
      </c>
      <c r="F6820" s="77">
        <v>2.1800000000000002</v>
      </c>
      <c r="G6820" s="77">
        <v>0</v>
      </c>
      <c r="H6820" s="77">
        <v>0</v>
      </c>
      <c r="J6820" s="77">
        <f t="shared" si="280"/>
        <v>2.1800000000000002</v>
      </c>
      <c r="K6820" s="103">
        <v>4.71</v>
      </c>
      <c r="L6820" s="104">
        <v>1.1000000000000001</v>
      </c>
      <c r="M6820" s="105">
        <v>2.2999999999999998</v>
      </c>
      <c r="N6820" s="76">
        <f t="shared" si="282"/>
        <v>4.7099999999999724</v>
      </c>
    </row>
    <row r="6821" spans="1:14" x14ac:dyDescent="0.25">
      <c r="A6821" s="100">
        <v>5772</v>
      </c>
      <c r="B6821" s="107">
        <v>39375</v>
      </c>
      <c r="C6821" s="121">
        <v>427.41</v>
      </c>
      <c r="D6821" s="122">
        <v>497.59</v>
      </c>
      <c r="E6821" s="122">
        <f t="shared" si="281"/>
        <v>68.918282548476455</v>
      </c>
      <c r="F6821" s="77">
        <v>2.04</v>
      </c>
      <c r="G6821" s="77">
        <v>0</v>
      </c>
      <c r="H6821" s="77">
        <v>0</v>
      </c>
      <c r="J6821" s="77">
        <f t="shared" si="280"/>
        <v>2.04</v>
      </c>
      <c r="K6821" s="103">
        <v>4.1100000000000003</v>
      </c>
      <c r="L6821" s="104">
        <v>1.03</v>
      </c>
      <c r="M6821" s="105">
        <v>0</v>
      </c>
      <c r="N6821" s="76">
        <f t="shared" si="282"/>
        <v>4.1100000000000501</v>
      </c>
    </row>
    <row r="6822" spans="1:14" x14ac:dyDescent="0.25">
      <c r="A6822" s="100">
        <v>5773</v>
      </c>
      <c r="B6822" s="107">
        <v>39376</v>
      </c>
      <c r="C6822" s="121">
        <v>427.52</v>
      </c>
      <c r="D6822" s="122">
        <v>499.66</v>
      </c>
      <c r="E6822" s="122">
        <f t="shared" si="281"/>
        <v>69.204986149584485</v>
      </c>
      <c r="F6822" s="77">
        <v>4.41</v>
      </c>
      <c r="G6822" s="77">
        <v>0</v>
      </c>
      <c r="H6822" s="77">
        <v>0</v>
      </c>
      <c r="J6822" s="77">
        <f t="shared" si="280"/>
        <v>4.41</v>
      </c>
      <c r="K6822" s="103">
        <v>4.2300000000000004</v>
      </c>
      <c r="L6822" s="104">
        <v>2.23</v>
      </c>
      <c r="M6822" s="105">
        <v>0</v>
      </c>
      <c r="N6822" s="76">
        <f t="shared" si="282"/>
        <v>4.2299999999999933</v>
      </c>
    </row>
    <row r="6823" spans="1:14" x14ac:dyDescent="0.25">
      <c r="A6823" s="100">
        <v>5774</v>
      </c>
      <c r="B6823" s="107">
        <v>39377</v>
      </c>
      <c r="C6823" s="121">
        <v>427.51</v>
      </c>
      <c r="D6823" s="122">
        <v>499.48</v>
      </c>
      <c r="E6823" s="122">
        <f t="shared" si="281"/>
        <v>69.180055401662059</v>
      </c>
      <c r="F6823" s="77">
        <v>2.84</v>
      </c>
      <c r="G6823" s="77">
        <v>0</v>
      </c>
      <c r="H6823" s="77">
        <v>0</v>
      </c>
      <c r="J6823" s="77">
        <f t="shared" si="280"/>
        <v>2.84</v>
      </c>
      <c r="K6823" s="103">
        <v>7.21</v>
      </c>
      <c r="L6823" s="104">
        <v>1.43</v>
      </c>
      <c r="M6823" s="105">
        <v>17</v>
      </c>
      <c r="N6823" s="76">
        <f t="shared" si="282"/>
        <v>7.2100000000000044</v>
      </c>
    </row>
    <row r="6824" spans="1:14" x14ac:dyDescent="0.25">
      <c r="A6824" s="100">
        <v>5775</v>
      </c>
      <c r="B6824" s="107">
        <v>39378</v>
      </c>
      <c r="C6824" s="121">
        <v>427.75</v>
      </c>
      <c r="D6824" s="122">
        <v>503.85</v>
      </c>
      <c r="E6824" s="122">
        <f t="shared" si="281"/>
        <v>69.785318559556785</v>
      </c>
      <c r="F6824" s="77">
        <v>4.1500000000000004</v>
      </c>
      <c r="G6824" s="77">
        <v>0</v>
      </c>
      <c r="H6824" s="77">
        <v>0</v>
      </c>
      <c r="J6824" s="77">
        <f t="shared" si="280"/>
        <v>4.1500000000000004</v>
      </c>
      <c r="K6824" s="103">
        <v>7.43</v>
      </c>
      <c r="L6824" s="104">
        <v>2.09</v>
      </c>
      <c r="M6824" s="105">
        <v>0</v>
      </c>
      <c r="N6824" s="76">
        <f t="shared" si="282"/>
        <v>7.4699999999999935</v>
      </c>
    </row>
    <row r="6825" spans="1:14" x14ac:dyDescent="0.25">
      <c r="A6825" s="100">
        <v>5776</v>
      </c>
      <c r="B6825" s="107">
        <v>39379</v>
      </c>
      <c r="C6825" s="121">
        <v>427.93</v>
      </c>
      <c r="D6825" s="122">
        <v>507.17</v>
      </c>
      <c r="E6825" s="122">
        <f t="shared" si="281"/>
        <v>70.245152354570635</v>
      </c>
      <c r="F6825" s="77">
        <v>3.97</v>
      </c>
      <c r="G6825" s="77">
        <v>0</v>
      </c>
      <c r="H6825" s="77">
        <v>0</v>
      </c>
      <c r="J6825" s="77">
        <f t="shared" si="280"/>
        <v>3.97</v>
      </c>
      <c r="K6825" s="103">
        <v>8.24</v>
      </c>
      <c r="L6825" s="104">
        <v>2</v>
      </c>
      <c r="M6825" s="105">
        <v>2.5</v>
      </c>
      <c r="N6825" s="76">
        <f t="shared" si="282"/>
        <v>8.2399999999999824</v>
      </c>
    </row>
    <row r="6826" spans="1:14" x14ac:dyDescent="0.25">
      <c r="A6826" s="100">
        <v>5777</v>
      </c>
      <c r="B6826" s="107">
        <v>39380</v>
      </c>
      <c r="C6826" s="121">
        <v>428.16</v>
      </c>
      <c r="D6826" s="122">
        <v>511.44</v>
      </c>
      <c r="E6826" s="122">
        <f t="shared" si="281"/>
        <v>70.83656509695291</v>
      </c>
      <c r="F6826" s="77">
        <v>2.63</v>
      </c>
      <c r="G6826" s="77">
        <v>0</v>
      </c>
      <c r="H6826" s="77">
        <v>0</v>
      </c>
      <c r="J6826" s="77">
        <f t="shared" si="280"/>
        <v>2.63</v>
      </c>
      <c r="K6826" s="103">
        <v>3.5</v>
      </c>
      <c r="L6826" s="104">
        <v>1.33</v>
      </c>
      <c r="M6826" s="105">
        <v>16.2</v>
      </c>
      <c r="N6826" s="76">
        <f t="shared" si="282"/>
        <v>3.5799999999999885</v>
      </c>
    </row>
    <row r="6827" spans="1:14" x14ac:dyDescent="0.25">
      <c r="A6827" s="100">
        <v>5778</v>
      </c>
      <c r="B6827" s="107">
        <v>39381</v>
      </c>
      <c r="C6827" s="121">
        <v>428.21</v>
      </c>
      <c r="D6827" s="122">
        <v>512.39</v>
      </c>
      <c r="E6827" s="122">
        <f t="shared" si="281"/>
        <v>70.968144044321321</v>
      </c>
      <c r="F6827" s="77">
        <v>3.97</v>
      </c>
      <c r="G6827" s="77">
        <v>0</v>
      </c>
      <c r="H6827" s="77">
        <v>0</v>
      </c>
      <c r="J6827" s="77">
        <f t="shared" si="280"/>
        <v>3.97</v>
      </c>
      <c r="K6827" s="103">
        <v>12.04</v>
      </c>
      <c r="L6827" s="104">
        <v>2</v>
      </c>
      <c r="M6827" s="105">
        <v>12</v>
      </c>
      <c r="N6827" s="76">
        <f t="shared" si="282"/>
        <v>12.040000000000051</v>
      </c>
    </row>
    <row r="6828" spans="1:14" x14ac:dyDescent="0.25">
      <c r="A6828" s="100">
        <v>5779</v>
      </c>
      <c r="B6828" s="107">
        <v>39382</v>
      </c>
      <c r="C6828" s="121">
        <v>428.64</v>
      </c>
      <c r="D6828" s="122">
        <v>520.46</v>
      </c>
      <c r="E6828" s="122">
        <f t="shared" si="281"/>
        <v>72.085872576177294</v>
      </c>
      <c r="F6828" s="77">
        <v>2.87</v>
      </c>
      <c r="G6828" s="77">
        <v>0</v>
      </c>
      <c r="H6828" s="77">
        <v>0</v>
      </c>
      <c r="J6828" s="77">
        <f t="shared" si="280"/>
        <v>2.87</v>
      </c>
      <c r="K6828" s="103">
        <v>10.85</v>
      </c>
      <c r="L6828" s="104">
        <v>1.44</v>
      </c>
      <c r="M6828" s="105">
        <v>2.6</v>
      </c>
      <c r="N6828" s="76">
        <f t="shared" si="282"/>
        <v>10.850000000000019</v>
      </c>
    </row>
    <row r="6829" spans="1:14" x14ac:dyDescent="0.25">
      <c r="A6829" s="100">
        <v>5780</v>
      </c>
      <c r="B6829" s="107">
        <v>39383</v>
      </c>
      <c r="C6829" s="121">
        <v>429.06</v>
      </c>
      <c r="D6829" s="122">
        <v>528.44000000000005</v>
      </c>
      <c r="E6829" s="122">
        <f t="shared" si="281"/>
        <v>73.191135734072034</v>
      </c>
      <c r="F6829" s="77">
        <v>1.94</v>
      </c>
      <c r="G6829" s="77">
        <v>0</v>
      </c>
      <c r="H6829" s="77">
        <v>0</v>
      </c>
      <c r="J6829" s="77">
        <f t="shared" si="280"/>
        <v>1.94</v>
      </c>
      <c r="K6829" s="103">
        <v>12.11</v>
      </c>
      <c r="L6829" s="104">
        <v>0.98</v>
      </c>
      <c r="M6829" s="105">
        <v>8.5</v>
      </c>
      <c r="N6829" s="76">
        <f t="shared" si="282"/>
        <v>12.109999999999959</v>
      </c>
    </row>
    <row r="6830" spans="1:14" x14ac:dyDescent="0.25">
      <c r="A6830" s="100">
        <v>5781</v>
      </c>
      <c r="B6830" s="107">
        <v>39384</v>
      </c>
      <c r="C6830" s="121">
        <v>429.59</v>
      </c>
      <c r="D6830" s="122">
        <v>538.61</v>
      </c>
      <c r="E6830" s="122">
        <f t="shared" si="281"/>
        <v>74.59972299168976</v>
      </c>
      <c r="F6830" s="77">
        <v>4.24</v>
      </c>
      <c r="G6830" s="77">
        <v>0</v>
      </c>
      <c r="H6830" s="77">
        <v>0</v>
      </c>
      <c r="J6830" s="77">
        <f t="shared" si="280"/>
        <v>4.24</v>
      </c>
      <c r="K6830" s="103">
        <v>10.52</v>
      </c>
      <c r="L6830" s="104">
        <v>2.14</v>
      </c>
      <c r="M6830" s="105">
        <v>0.4</v>
      </c>
      <c r="N6830" s="76">
        <f t="shared" si="282"/>
        <v>10.519999999999973</v>
      </c>
    </row>
    <row r="6831" spans="1:14" x14ac:dyDescent="0.25">
      <c r="A6831" s="100">
        <v>5782</v>
      </c>
      <c r="B6831" s="107">
        <v>39385</v>
      </c>
      <c r="C6831" s="121">
        <v>429.91</v>
      </c>
      <c r="D6831" s="122">
        <v>544.89</v>
      </c>
      <c r="E6831" s="122">
        <f t="shared" si="281"/>
        <v>75.46952908587258</v>
      </c>
      <c r="F6831" s="77">
        <v>5.91</v>
      </c>
      <c r="G6831" s="77">
        <v>0</v>
      </c>
      <c r="H6831" s="77">
        <v>0</v>
      </c>
      <c r="J6831" s="77">
        <f t="shared" si="280"/>
        <v>5.91</v>
      </c>
      <c r="K6831" s="103">
        <v>6.08</v>
      </c>
      <c r="L6831" s="104">
        <v>2.98</v>
      </c>
      <c r="M6831" s="105">
        <v>2</v>
      </c>
      <c r="N6831" s="76">
        <f t="shared" si="282"/>
        <v>6.8600000000000456</v>
      </c>
    </row>
    <row r="6832" spans="1:14" x14ac:dyDescent="0.25">
      <c r="A6832" s="100">
        <v>5783</v>
      </c>
      <c r="B6832" s="107">
        <v>39386</v>
      </c>
      <c r="C6832" s="121">
        <v>429.96</v>
      </c>
      <c r="D6832" s="122">
        <v>545.84</v>
      </c>
      <c r="E6832" s="122">
        <f t="shared" si="281"/>
        <v>75.601108033241005</v>
      </c>
      <c r="F6832" s="77">
        <v>5.73</v>
      </c>
      <c r="G6832" s="77">
        <v>0</v>
      </c>
      <c r="H6832" s="77">
        <v>0</v>
      </c>
      <c r="J6832" s="77">
        <f t="shared" si="280"/>
        <v>5.73</v>
      </c>
      <c r="K6832" s="103">
        <v>7.49</v>
      </c>
      <c r="L6832" s="104">
        <v>2.88</v>
      </c>
      <c r="M6832" s="105">
        <v>0</v>
      </c>
      <c r="N6832" s="76">
        <f t="shared" si="282"/>
        <v>7.4899999999999913</v>
      </c>
    </row>
    <row r="6833" spans="1:14" x14ac:dyDescent="0.25">
      <c r="A6833" s="100">
        <v>5784</v>
      </c>
      <c r="B6833" s="107">
        <v>39387</v>
      </c>
      <c r="C6833" s="121">
        <v>430.05</v>
      </c>
      <c r="D6833" s="122">
        <v>547.6</v>
      </c>
      <c r="E6833" s="122">
        <f t="shared" si="281"/>
        <v>75.84487534626038</v>
      </c>
      <c r="F6833" s="77">
        <v>7.51</v>
      </c>
      <c r="G6833" s="77">
        <v>0</v>
      </c>
      <c r="H6833" s="77">
        <v>0</v>
      </c>
      <c r="J6833" s="77">
        <f t="shared" si="280"/>
        <v>7.51</v>
      </c>
      <c r="K6833" s="103">
        <v>6.71</v>
      </c>
      <c r="L6833" s="104">
        <v>3.78</v>
      </c>
      <c r="M6833" s="105">
        <v>4.0999999999999996</v>
      </c>
      <c r="N6833" s="76">
        <f t="shared" si="282"/>
        <v>6.7099999999999316</v>
      </c>
    </row>
    <row r="6834" spans="1:14" x14ac:dyDescent="0.25">
      <c r="A6834" s="100">
        <v>5785</v>
      </c>
      <c r="B6834" s="107">
        <v>39388</v>
      </c>
      <c r="C6834" s="121">
        <v>430.01</v>
      </c>
      <c r="D6834" s="122">
        <v>546.79999999999995</v>
      </c>
      <c r="E6834" s="122">
        <f t="shared" si="281"/>
        <v>75.73407202216066</v>
      </c>
      <c r="F6834" s="77">
        <v>9.0500000000000007</v>
      </c>
      <c r="G6834" s="77">
        <v>0</v>
      </c>
      <c r="H6834" s="77">
        <v>0</v>
      </c>
      <c r="J6834" s="77">
        <f t="shared" si="280"/>
        <v>9.0500000000000007</v>
      </c>
      <c r="K6834" s="103">
        <v>9.65</v>
      </c>
      <c r="L6834" s="104">
        <v>4.5599999999999996</v>
      </c>
      <c r="M6834" s="105">
        <v>9.4</v>
      </c>
      <c r="N6834" s="76">
        <f t="shared" si="282"/>
        <v>9.6500000000000234</v>
      </c>
    </row>
    <row r="6835" spans="1:14" x14ac:dyDescent="0.25">
      <c r="A6835" s="100">
        <v>5786</v>
      </c>
      <c r="B6835" s="107">
        <v>39389</v>
      </c>
      <c r="C6835" s="121">
        <v>430.04</v>
      </c>
      <c r="D6835" s="122">
        <v>547.4</v>
      </c>
      <c r="E6835" s="122">
        <f t="shared" si="281"/>
        <v>75.81717451523545</v>
      </c>
      <c r="F6835" s="77">
        <v>11.03</v>
      </c>
      <c r="G6835" s="77">
        <v>0</v>
      </c>
      <c r="H6835" s="77">
        <v>0</v>
      </c>
      <c r="J6835" s="77">
        <f t="shared" si="280"/>
        <v>11.03</v>
      </c>
      <c r="K6835" s="103">
        <v>13.37</v>
      </c>
      <c r="L6835" s="104">
        <v>3.9</v>
      </c>
      <c r="M6835" s="105">
        <v>26.05</v>
      </c>
      <c r="N6835" s="76">
        <f t="shared" si="282"/>
        <v>13.370000000000031</v>
      </c>
    </row>
    <row r="6836" spans="1:14" x14ac:dyDescent="0.25">
      <c r="A6836" s="100">
        <v>5787</v>
      </c>
      <c r="B6836" s="107">
        <v>39390</v>
      </c>
      <c r="C6836" s="121">
        <v>430.16</v>
      </c>
      <c r="D6836" s="122">
        <v>549.74</v>
      </c>
      <c r="E6836" s="122">
        <f t="shared" si="281"/>
        <v>76.141274238227155</v>
      </c>
      <c r="F6836" s="77">
        <v>2.89</v>
      </c>
      <c r="G6836" s="77">
        <v>0</v>
      </c>
      <c r="H6836" s="77">
        <v>0</v>
      </c>
      <c r="J6836" s="77">
        <f t="shared" si="280"/>
        <v>2.89</v>
      </c>
      <c r="K6836" s="103">
        <v>10.95</v>
      </c>
      <c r="L6836" s="104">
        <v>1.45</v>
      </c>
      <c r="M6836" s="105">
        <v>32</v>
      </c>
      <c r="N6836" s="76">
        <f t="shared" si="282"/>
        <v>10.949999999999946</v>
      </c>
    </row>
    <row r="6837" spans="1:14" x14ac:dyDescent="0.25">
      <c r="A6837" s="100">
        <v>5788</v>
      </c>
      <c r="B6837" s="107">
        <v>39391</v>
      </c>
      <c r="C6837" s="121">
        <v>430.57</v>
      </c>
      <c r="D6837" s="122">
        <v>557.79999999999995</v>
      </c>
      <c r="E6837" s="122">
        <f t="shared" si="281"/>
        <v>77.257617728531841</v>
      </c>
      <c r="F6837" s="77">
        <v>7.35</v>
      </c>
      <c r="G6837" s="77">
        <v>0</v>
      </c>
      <c r="H6837" s="77">
        <v>0</v>
      </c>
      <c r="J6837" s="77">
        <f t="shared" si="280"/>
        <v>7.35</v>
      </c>
      <c r="K6837" s="103">
        <v>13.65</v>
      </c>
      <c r="L6837" s="104">
        <v>3.7</v>
      </c>
      <c r="M6837" s="105">
        <v>16.3</v>
      </c>
      <c r="N6837" s="76">
        <f t="shared" si="282"/>
        <v>13.650000000000068</v>
      </c>
    </row>
    <row r="6838" spans="1:14" x14ac:dyDescent="0.25">
      <c r="A6838" s="100">
        <v>5789</v>
      </c>
      <c r="B6838" s="107">
        <v>39392</v>
      </c>
      <c r="C6838" s="121">
        <v>430.88</v>
      </c>
      <c r="D6838" s="122">
        <v>564.1</v>
      </c>
      <c r="E6838" s="122">
        <f t="shared" si="281"/>
        <v>78.13019390581718</v>
      </c>
      <c r="F6838" s="77">
        <v>9.82</v>
      </c>
      <c r="G6838" s="77">
        <v>0</v>
      </c>
      <c r="H6838" s="77">
        <v>0</v>
      </c>
      <c r="J6838" s="77">
        <f t="shared" si="280"/>
        <v>9.82</v>
      </c>
      <c r="K6838" s="103">
        <v>10.62</v>
      </c>
      <c r="L6838" s="104">
        <v>4.9800000000000004</v>
      </c>
      <c r="M6838" s="105">
        <v>10</v>
      </c>
      <c r="N6838" s="76">
        <f t="shared" si="282"/>
        <v>10.619999999999955</v>
      </c>
    </row>
    <row r="6839" spans="1:14" x14ac:dyDescent="0.25">
      <c r="A6839" s="100">
        <v>5790</v>
      </c>
      <c r="B6839" s="107">
        <v>39393</v>
      </c>
      <c r="C6839" s="121">
        <v>430.93</v>
      </c>
      <c r="D6839" s="122">
        <v>564.9</v>
      </c>
      <c r="E6839" s="122">
        <f t="shared" si="281"/>
        <v>78.2409972299169</v>
      </c>
      <c r="F6839" s="77">
        <v>8.3000000000000007</v>
      </c>
      <c r="G6839" s="77">
        <v>0</v>
      </c>
      <c r="H6839" s="77">
        <v>0</v>
      </c>
      <c r="J6839" s="77">
        <f t="shared" si="280"/>
        <v>8.3000000000000007</v>
      </c>
      <c r="K6839" s="103">
        <v>14.7</v>
      </c>
      <c r="L6839" s="104">
        <v>4.18</v>
      </c>
      <c r="M6839" s="105">
        <v>6.7</v>
      </c>
      <c r="N6839" s="76">
        <f t="shared" si="282"/>
        <v>14.699999999999978</v>
      </c>
    </row>
    <row r="6840" spans="1:14" x14ac:dyDescent="0.25">
      <c r="A6840" s="100">
        <v>5791</v>
      </c>
      <c r="B6840" s="107">
        <v>39394</v>
      </c>
      <c r="C6840" s="121">
        <v>431.25</v>
      </c>
      <c r="D6840" s="122">
        <v>571.29999999999995</v>
      </c>
      <c r="E6840" s="122">
        <f t="shared" si="281"/>
        <v>79.127423822714675</v>
      </c>
      <c r="F6840" s="77">
        <v>6.49</v>
      </c>
      <c r="G6840" s="77">
        <v>0</v>
      </c>
      <c r="H6840" s="77">
        <v>0</v>
      </c>
      <c r="J6840" s="77">
        <f t="shared" si="280"/>
        <v>6.49</v>
      </c>
      <c r="K6840" s="103">
        <v>13.38</v>
      </c>
      <c r="L6840" s="104">
        <v>3.27</v>
      </c>
      <c r="M6840" s="105">
        <v>29.3</v>
      </c>
      <c r="N6840" s="76">
        <f t="shared" si="282"/>
        <v>13.3800000000001</v>
      </c>
    </row>
    <row r="6841" spans="1:14" x14ac:dyDescent="0.25">
      <c r="A6841" s="100">
        <v>5792</v>
      </c>
      <c r="B6841" s="107">
        <v>39395</v>
      </c>
      <c r="C6841" s="121">
        <v>431.59</v>
      </c>
      <c r="D6841" s="122">
        <v>578.19000000000005</v>
      </c>
      <c r="E6841" s="122">
        <f t="shared" si="281"/>
        <v>80.081717451523545</v>
      </c>
      <c r="F6841" s="77">
        <v>6.87</v>
      </c>
      <c r="G6841" s="77">
        <v>0</v>
      </c>
      <c r="H6841" s="77">
        <v>0</v>
      </c>
      <c r="J6841" s="77">
        <f t="shared" si="280"/>
        <v>6.87</v>
      </c>
      <c r="K6841" s="103">
        <v>12.18</v>
      </c>
      <c r="L6841" s="104">
        <v>3.46</v>
      </c>
      <c r="M6841" s="105">
        <v>0</v>
      </c>
      <c r="N6841" s="76">
        <f t="shared" si="282"/>
        <v>12.179999999999946</v>
      </c>
    </row>
    <row r="6842" spans="1:14" x14ac:dyDescent="0.25">
      <c r="A6842" s="100">
        <v>5793</v>
      </c>
      <c r="B6842" s="107">
        <v>39396</v>
      </c>
      <c r="C6842" s="121">
        <v>431.85</v>
      </c>
      <c r="D6842" s="122">
        <v>583.5</v>
      </c>
      <c r="E6842" s="122">
        <f t="shared" si="281"/>
        <v>80.81717451523545</v>
      </c>
      <c r="F6842" s="77">
        <v>6.83</v>
      </c>
      <c r="G6842" s="77">
        <v>0</v>
      </c>
      <c r="H6842" s="77">
        <v>0</v>
      </c>
      <c r="J6842" s="77">
        <f t="shared" si="280"/>
        <v>6.83</v>
      </c>
      <c r="K6842" s="103">
        <v>9.07</v>
      </c>
      <c r="L6842" s="104">
        <v>3.44</v>
      </c>
      <c r="M6842" s="105">
        <v>0</v>
      </c>
      <c r="N6842" s="76">
        <f t="shared" si="282"/>
        <v>9.0700000000000092</v>
      </c>
    </row>
    <row r="6843" spans="1:14" x14ac:dyDescent="0.25">
      <c r="A6843" s="100">
        <v>5794</v>
      </c>
      <c r="B6843" s="107">
        <v>39397</v>
      </c>
      <c r="C6843" s="121">
        <v>431.96</v>
      </c>
      <c r="D6843" s="122">
        <v>585.74</v>
      </c>
      <c r="E6843" s="122">
        <f t="shared" si="281"/>
        <v>81.12742382271469</v>
      </c>
      <c r="F6843" s="77">
        <v>6.98</v>
      </c>
      <c r="G6843" s="77">
        <v>0</v>
      </c>
      <c r="H6843" s="77">
        <v>0</v>
      </c>
      <c r="J6843" s="77">
        <f t="shared" si="280"/>
        <v>6.98</v>
      </c>
      <c r="K6843" s="103">
        <v>8.58</v>
      </c>
      <c r="L6843" s="104">
        <v>3.51</v>
      </c>
      <c r="M6843" s="105">
        <v>4.7</v>
      </c>
      <c r="N6843" s="76">
        <f t="shared" si="282"/>
        <v>8.5800000000000232</v>
      </c>
    </row>
    <row r="6844" spans="1:14" x14ac:dyDescent="0.25">
      <c r="A6844" s="100">
        <v>5795</v>
      </c>
      <c r="B6844" s="107">
        <v>39398</v>
      </c>
      <c r="C6844" s="121">
        <v>432.04</v>
      </c>
      <c r="D6844" s="122">
        <v>587.34</v>
      </c>
      <c r="E6844" s="122">
        <f t="shared" si="281"/>
        <v>81.34903047091413</v>
      </c>
      <c r="F6844" s="77">
        <v>6.79</v>
      </c>
      <c r="G6844" s="77">
        <v>0</v>
      </c>
      <c r="H6844" s="77">
        <v>0</v>
      </c>
      <c r="J6844" s="77">
        <f t="shared" si="280"/>
        <v>6.79</v>
      </c>
      <c r="K6844" s="103">
        <v>7.21</v>
      </c>
      <c r="L6844" s="104">
        <v>3.42</v>
      </c>
      <c r="M6844" s="105">
        <v>8.4</v>
      </c>
      <c r="N6844" s="76">
        <f t="shared" si="282"/>
        <v>7.2099999999999591</v>
      </c>
    </row>
    <row r="6845" spans="1:14" x14ac:dyDescent="0.25">
      <c r="A6845" s="100">
        <v>5796</v>
      </c>
      <c r="B6845" s="107">
        <v>39399</v>
      </c>
      <c r="C6845" s="121">
        <v>432.06</v>
      </c>
      <c r="D6845" s="122">
        <v>587.76</v>
      </c>
      <c r="E6845" s="122">
        <f t="shared" si="281"/>
        <v>81.40720221606648</v>
      </c>
      <c r="F6845" s="77">
        <v>6.62</v>
      </c>
      <c r="G6845" s="77">
        <v>0</v>
      </c>
      <c r="H6845" s="77">
        <v>0</v>
      </c>
      <c r="J6845" s="77">
        <f t="shared" si="280"/>
        <v>6.62</v>
      </c>
      <c r="K6845" s="103">
        <v>4.2699999999999996</v>
      </c>
      <c r="L6845" s="104">
        <v>3.33</v>
      </c>
      <c r="M6845" s="105">
        <v>0</v>
      </c>
      <c r="N6845" s="76">
        <f t="shared" si="282"/>
        <v>4.2200000000000228</v>
      </c>
    </row>
    <row r="6846" spans="1:14" x14ac:dyDescent="0.25">
      <c r="A6846" s="100">
        <v>5797</v>
      </c>
      <c r="B6846" s="107">
        <v>39400</v>
      </c>
      <c r="C6846" s="121">
        <v>431.94</v>
      </c>
      <c r="D6846" s="122">
        <v>585.36</v>
      </c>
      <c r="E6846" s="122">
        <f t="shared" si="281"/>
        <v>81.07479224376732</v>
      </c>
      <c r="F6846" s="77">
        <v>5.36</v>
      </c>
      <c r="G6846" s="77">
        <v>0</v>
      </c>
      <c r="H6846" s="77">
        <v>0</v>
      </c>
      <c r="J6846" s="77">
        <f t="shared" si="280"/>
        <v>5.36</v>
      </c>
      <c r="K6846" s="103">
        <v>3.94</v>
      </c>
      <c r="L6846" s="104">
        <v>2.7</v>
      </c>
      <c r="M6846" s="105">
        <v>0</v>
      </c>
      <c r="N6846" s="76">
        <f t="shared" si="282"/>
        <v>3.9400000000000412</v>
      </c>
    </row>
    <row r="6847" spans="1:14" x14ac:dyDescent="0.25">
      <c r="A6847" s="100">
        <v>5798</v>
      </c>
      <c r="B6847" s="107">
        <v>39401</v>
      </c>
      <c r="C6847" s="121">
        <v>431.87</v>
      </c>
      <c r="D6847" s="122">
        <v>583.94000000000005</v>
      </c>
      <c r="E6847" s="122">
        <f t="shared" si="281"/>
        <v>80.878116343490319</v>
      </c>
      <c r="F6847" s="77">
        <v>4.03</v>
      </c>
      <c r="G6847" s="77">
        <v>0</v>
      </c>
      <c r="H6847" s="77">
        <v>0</v>
      </c>
      <c r="J6847" s="77">
        <f t="shared" si="280"/>
        <v>4.03</v>
      </c>
      <c r="K6847" s="103">
        <v>1.89</v>
      </c>
      <c r="L6847" s="104">
        <v>2.0299999999999998</v>
      </c>
      <c r="M6847" s="105">
        <v>0</v>
      </c>
      <c r="N6847" s="76">
        <f t="shared" si="282"/>
        <v>1.8899999999999002</v>
      </c>
    </row>
    <row r="6848" spans="1:14" x14ac:dyDescent="0.25">
      <c r="A6848" s="100">
        <v>5799</v>
      </c>
      <c r="B6848" s="107">
        <v>39402</v>
      </c>
      <c r="C6848" s="121">
        <v>431.77</v>
      </c>
      <c r="D6848" s="122">
        <v>581.79999999999995</v>
      </c>
      <c r="E6848" s="122">
        <f t="shared" si="281"/>
        <v>80.581717451523531</v>
      </c>
      <c r="F6848" s="77">
        <v>3.07</v>
      </c>
      <c r="G6848" s="77">
        <v>0</v>
      </c>
      <c r="H6848" s="77">
        <v>0</v>
      </c>
      <c r="J6848" s="77">
        <f t="shared" si="280"/>
        <v>3.07</v>
      </c>
      <c r="K6848" s="103">
        <v>1.87</v>
      </c>
      <c r="L6848" s="104">
        <v>1.54</v>
      </c>
      <c r="M6848" s="105">
        <v>0</v>
      </c>
      <c r="N6848" s="76">
        <f t="shared" si="282"/>
        <v>1.8700000000000681</v>
      </c>
    </row>
    <row r="6849" spans="1:14" x14ac:dyDescent="0.25">
      <c r="A6849" s="100">
        <v>5800</v>
      </c>
      <c r="B6849" s="107">
        <v>39403</v>
      </c>
      <c r="C6849" s="121">
        <v>431.71</v>
      </c>
      <c r="D6849" s="122">
        <v>580.6</v>
      </c>
      <c r="E6849" s="122">
        <f t="shared" si="281"/>
        <v>80.415512465373965</v>
      </c>
      <c r="F6849" s="77">
        <v>2.33</v>
      </c>
      <c r="G6849" s="77">
        <v>0</v>
      </c>
      <c r="H6849" s="77">
        <v>0</v>
      </c>
      <c r="J6849" s="77">
        <f t="shared" ref="J6849:J6893" si="283">SUM(F6849:H6849)</f>
        <v>2.33</v>
      </c>
      <c r="K6849" s="103">
        <v>1.33</v>
      </c>
      <c r="L6849" s="104">
        <v>1.17</v>
      </c>
      <c r="M6849" s="105">
        <v>0</v>
      </c>
      <c r="N6849" s="76">
        <f t="shared" si="282"/>
        <v>1.33</v>
      </c>
    </row>
    <row r="6850" spans="1:14" x14ac:dyDescent="0.25">
      <c r="A6850" s="100">
        <v>5801</v>
      </c>
      <c r="B6850" s="107">
        <v>39404</v>
      </c>
      <c r="C6850" s="121">
        <v>431.66</v>
      </c>
      <c r="D6850" s="122">
        <v>579.6</v>
      </c>
      <c r="E6850" s="122">
        <f t="shared" ref="E6850:E6893" si="284">(D6850/722)*100</f>
        <v>80.277008310249315</v>
      </c>
      <c r="F6850" s="77">
        <v>2.02</v>
      </c>
      <c r="G6850" s="77">
        <v>0</v>
      </c>
      <c r="H6850" s="77">
        <v>0</v>
      </c>
      <c r="J6850" s="77">
        <f t="shared" si="283"/>
        <v>2.02</v>
      </c>
      <c r="K6850" s="103">
        <v>0.4</v>
      </c>
      <c r="L6850" s="104">
        <v>1.02</v>
      </c>
      <c r="M6850" s="105">
        <v>0</v>
      </c>
      <c r="N6850" s="76">
        <f t="shared" si="282"/>
        <v>0.39999999999999547</v>
      </c>
    </row>
    <row r="6851" spans="1:14" x14ac:dyDescent="0.25">
      <c r="A6851" s="100">
        <v>5802</v>
      </c>
      <c r="B6851" s="107">
        <v>39405</v>
      </c>
      <c r="C6851" s="121">
        <v>431.58</v>
      </c>
      <c r="D6851" s="122">
        <v>577.98</v>
      </c>
      <c r="E6851" s="122">
        <f t="shared" si="284"/>
        <v>80.05263157894737</v>
      </c>
      <c r="F6851" s="77">
        <v>3.61</v>
      </c>
      <c r="G6851" s="77">
        <v>0</v>
      </c>
      <c r="H6851" s="77">
        <v>0</v>
      </c>
      <c r="J6851" s="77">
        <f t="shared" si="283"/>
        <v>3.61</v>
      </c>
      <c r="K6851" s="103">
        <v>1.73</v>
      </c>
      <c r="L6851" s="104">
        <v>1.82</v>
      </c>
      <c r="M6851" s="105">
        <v>0.5</v>
      </c>
      <c r="N6851" s="76">
        <f t="shared" si="282"/>
        <v>1.7300000000000044</v>
      </c>
    </row>
    <row r="6852" spans="1:14" x14ac:dyDescent="0.25">
      <c r="A6852" s="100">
        <v>5803</v>
      </c>
      <c r="B6852" s="107">
        <v>39406</v>
      </c>
      <c r="C6852" s="121">
        <v>431.49</v>
      </c>
      <c r="D6852" s="122">
        <v>576.1</v>
      </c>
      <c r="E6852" s="122">
        <f t="shared" si="284"/>
        <v>79.792243767313025</v>
      </c>
      <c r="F6852" s="77">
        <v>2.81</v>
      </c>
      <c r="G6852" s="77">
        <v>0</v>
      </c>
      <c r="H6852" s="77">
        <v>0</v>
      </c>
      <c r="J6852" s="77">
        <f t="shared" si="283"/>
        <v>2.81</v>
      </c>
      <c r="K6852" s="103">
        <v>1.61</v>
      </c>
      <c r="L6852" s="104">
        <v>1.42</v>
      </c>
      <c r="M6852" s="105">
        <v>1.02</v>
      </c>
      <c r="N6852" s="76">
        <f t="shared" si="282"/>
        <v>1.6099999999999546</v>
      </c>
    </row>
    <row r="6853" spans="1:14" x14ac:dyDescent="0.25">
      <c r="A6853" s="100">
        <v>5804</v>
      </c>
      <c r="B6853" s="107">
        <v>39407</v>
      </c>
      <c r="C6853" s="121">
        <v>431.43</v>
      </c>
      <c r="D6853" s="122">
        <v>574.9</v>
      </c>
      <c r="E6853" s="122">
        <f t="shared" si="284"/>
        <v>79.62603878116343</v>
      </c>
      <c r="F6853" s="77">
        <v>4.05</v>
      </c>
      <c r="G6853" s="77">
        <v>0</v>
      </c>
      <c r="H6853" s="77">
        <v>0</v>
      </c>
      <c r="J6853" s="77">
        <f t="shared" si="283"/>
        <v>4.05</v>
      </c>
      <c r="K6853" s="103">
        <v>3.25</v>
      </c>
      <c r="L6853" s="104">
        <v>2.04</v>
      </c>
      <c r="M6853" s="105">
        <v>6.07</v>
      </c>
      <c r="N6853" s="76">
        <f t="shared" si="282"/>
        <v>3.2500000000000453</v>
      </c>
    </row>
    <row r="6854" spans="1:14" x14ac:dyDescent="0.25">
      <c r="A6854" s="100">
        <v>5805</v>
      </c>
      <c r="B6854" s="107">
        <v>39408</v>
      </c>
      <c r="C6854" s="121">
        <v>431.39</v>
      </c>
      <c r="D6854" s="122">
        <v>574.1</v>
      </c>
      <c r="E6854" s="122">
        <f t="shared" si="284"/>
        <v>79.51523545706371</v>
      </c>
      <c r="F6854" s="77">
        <v>3.31</v>
      </c>
      <c r="G6854" s="77">
        <v>0</v>
      </c>
      <c r="H6854" s="77">
        <v>0</v>
      </c>
      <c r="J6854" s="77">
        <f t="shared" si="283"/>
        <v>3.31</v>
      </c>
      <c r="K6854" s="103">
        <v>4.51</v>
      </c>
      <c r="L6854" s="104">
        <v>1.67</v>
      </c>
      <c r="M6854" s="105">
        <v>60.02</v>
      </c>
      <c r="N6854" s="76">
        <f t="shared" si="282"/>
        <v>4.5099999999999323</v>
      </c>
    </row>
    <row r="6855" spans="1:14" x14ac:dyDescent="0.25">
      <c r="A6855" s="100">
        <v>5806</v>
      </c>
      <c r="B6855" s="107">
        <v>39409</v>
      </c>
      <c r="C6855" s="121">
        <v>431.45</v>
      </c>
      <c r="D6855" s="122">
        <v>575.29999999999995</v>
      </c>
      <c r="E6855" s="122">
        <f t="shared" si="284"/>
        <v>79.68144044321329</v>
      </c>
      <c r="F6855" s="77">
        <v>4.04</v>
      </c>
      <c r="G6855" s="77">
        <v>0</v>
      </c>
      <c r="H6855" s="77">
        <v>0</v>
      </c>
      <c r="J6855" s="77">
        <f t="shared" si="283"/>
        <v>4.04</v>
      </c>
      <c r="K6855" s="103">
        <v>6.51</v>
      </c>
      <c r="L6855" s="104">
        <v>2.0499999999999998</v>
      </c>
      <c r="M6855" s="105">
        <v>0</v>
      </c>
      <c r="N6855" s="76">
        <f t="shared" si="282"/>
        <v>6.5100000000000273</v>
      </c>
    </row>
    <row r="6856" spans="1:14" x14ac:dyDescent="0.25">
      <c r="A6856" s="100">
        <v>5807</v>
      </c>
      <c r="B6856" s="107">
        <v>39410</v>
      </c>
      <c r="C6856" s="121">
        <v>431.57</v>
      </c>
      <c r="D6856" s="122">
        <v>577.77</v>
      </c>
      <c r="E6856" s="122">
        <f t="shared" si="284"/>
        <v>80.023545706371195</v>
      </c>
      <c r="F6856" s="77">
        <v>3.26</v>
      </c>
      <c r="G6856" s="77">
        <v>0</v>
      </c>
      <c r="H6856" s="77">
        <v>0</v>
      </c>
      <c r="J6856" s="77">
        <f t="shared" si="283"/>
        <v>3.26</v>
      </c>
      <c r="K6856" s="103">
        <v>3.05</v>
      </c>
      <c r="L6856" s="104">
        <v>1.64</v>
      </c>
      <c r="M6856" s="105">
        <v>10.08</v>
      </c>
      <c r="N6856" s="76">
        <f t="shared" ref="N6856:N6919" si="285">+D6857-D6856+J6856</f>
        <v>3.0499999999999634</v>
      </c>
    </row>
    <row r="6857" spans="1:14" x14ac:dyDescent="0.25">
      <c r="A6857" s="100">
        <v>5808</v>
      </c>
      <c r="B6857" s="107">
        <v>39411</v>
      </c>
      <c r="C6857" s="121">
        <v>431.56</v>
      </c>
      <c r="D6857" s="122">
        <v>577.55999999999995</v>
      </c>
      <c r="E6857" s="122">
        <f t="shared" si="284"/>
        <v>79.994459833795005</v>
      </c>
      <c r="F6857" s="77">
        <v>2</v>
      </c>
      <c r="G6857" s="77">
        <v>0</v>
      </c>
      <c r="H6857" s="77">
        <v>0</v>
      </c>
      <c r="J6857" s="77">
        <f t="shared" si="283"/>
        <v>2</v>
      </c>
      <c r="K6857" s="103">
        <v>2</v>
      </c>
      <c r="L6857" s="104">
        <v>1.01</v>
      </c>
      <c r="M6857" s="105">
        <v>0</v>
      </c>
      <c r="N6857" s="76">
        <f t="shared" si="285"/>
        <v>2</v>
      </c>
    </row>
    <row r="6858" spans="1:14" x14ac:dyDescent="0.25">
      <c r="A6858" s="100">
        <v>5809</v>
      </c>
      <c r="B6858" s="107">
        <v>39412</v>
      </c>
      <c r="C6858" s="121">
        <v>431.56</v>
      </c>
      <c r="D6858" s="122">
        <v>577.55999999999995</v>
      </c>
      <c r="E6858" s="122">
        <f t="shared" si="284"/>
        <v>79.994459833795005</v>
      </c>
      <c r="F6858" s="77">
        <v>3.32</v>
      </c>
      <c r="G6858" s="77">
        <v>0</v>
      </c>
      <c r="H6858" s="77">
        <v>0</v>
      </c>
      <c r="J6858" s="77">
        <f t="shared" si="283"/>
        <v>3.32</v>
      </c>
      <c r="K6858" s="103">
        <v>0.66</v>
      </c>
      <c r="L6858" s="104">
        <v>1.67</v>
      </c>
      <c r="M6858" s="105">
        <v>0</v>
      </c>
      <c r="N6858" s="76">
        <f t="shared" si="285"/>
        <v>0.66000000000003167</v>
      </c>
    </row>
    <row r="6859" spans="1:14" x14ac:dyDescent="0.25">
      <c r="A6859" s="100">
        <v>5810</v>
      </c>
      <c r="B6859" s="107">
        <v>39413</v>
      </c>
      <c r="C6859" s="121">
        <v>431.43</v>
      </c>
      <c r="D6859" s="122">
        <v>574.9</v>
      </c>
      <c r="E6859" s="122">
        <f t="shared" si="284"/>
        <v>79.62603878116343</v>
      </c>
      <c r="F6859" s="77">
        <v>3.09</v>
      </c>
      <c r="G6859" s="77">
        <v>0</v>
      </c>
      <c r="H6859" s="77">
        <v>0</v>
      </c>
      <c r="J6859" s="77">
        <f t="shared" si="283"/>
        <v>3.09</v>
      </c>
      <c r="K6859" s="103">
        <v>0.89</v>
      </c>
      <c r="L6859" s="104">
        <v>1.56</v>
      </c>
      <c r="M6859" s="105">
        <v>0</v>
      </c>
      <c r="N6859" s="76">
        <f t="shared" si="285"/>
        <v>0.89000000000006807</v>
      </c>
    </row>
    <row r="6860" spans="1:14" x14ac:dyDescent="0.25">
      <c r="A6860" s="100">
        <v>5811</v>
      </c>
      <c r="B6860" s="107">
        <v>39414</v>
      </c>
      <c r="C6860" s="121">
        <v>431.32</v>
      </c>
      <c r="D6860" s="122">
        <v>572.70000000000005</v>
      </c>
      <c r="E6860" s="122">
        <f t="shared" si="284"/>
        <v>79.3213296398892</v>
      </c>
      <c r="F6860" s="77">
        <v>3.71</v>
      </c>
      <c r="G6860" s="77">
        <v>0</v>
      </c>
      <c r="H6860" s="77">
        <v>0</v>
      </c>
      <c r="J6860" s="77">
        <f t="shared" si="283"/>
        <v>3.71</v>
      </c>
      <c r="K6860" s="103">
        <v>0.71</v>
      </c>
      <c r="L6860" s="104">
        <v>1.87</v>
      </c>
      <c r="M6860" s="105">
        <v>0</v>
      </c>
      <c r="N6860" s="76">
        <f t="shared" si="285"/>
        <v>0.71</v>
      </c>
    </row>
    <row r="6861" spans="1:14" x14ac:dyDescent="0.25">
      <c r="A6861" s="100">
        <v>5812</v>
      </c>
      <c r="B6861" s="107">
        <v>39415</v>
      </c>
      <c r="C6861" s="121">
        <v>431.17</v>
      </c>
      <c r="D6861" s="122">
        <v>569.70000000000005</v>
      </c>
      <c r="E6861" s="122">
        <f t="shared" si="284"/>
        <v>78.905817174515249</v>
      </c>
      <c r="F6861" s="77">
        <v>4.5</v>
      </c>
      <c r="G6861" s="77">
        <v>0</v>
      </c>
      <c r="H6861" s="77">
        <v>0</v>
      </c>
      <c r="J6861" s="77">
        <f t="shared" si="283"/>
        <v>4.5</v>
      </c>
      <c r="K6861" s="103">
        <v>0.9</v>
      </c>
      <c r="L6861" s="104">
        <v>2.27</v>
      </c>
      <c r="M6861" s="105">
        <v>1</v>
      </c>
      <c r="N6861" s="76">
        <f t="shared" si="285"/>
        <v>0.89999999999997726</v>
      </c>
    </row>
    <row r="6862" spans="1:14" x14ac:dyDescent="0.25">
      <c r="A6862" s="100">
        <v>5813</v>
      </c>
      <c r="B6862" s="107">
        <v>39416</v>
      </c>
      <c r="C6862" s="121">
        <v>430.99</v>
      </c>
      <c r="D6862" s="122">
        <v>566.1</v>
      </c>
      <c r="E6862" s="122">
        <f t="shared" si="284"/>
        <v>78.40720221606648</v>
      </c>
      <c r="F6862" s="77">
        <v>4.04</v>
      </c>
      <c r="G6862" s="77">
        <v>0</v>
      </c>
      <c r="H6862" s="77">
        <v>0</v>
      </c>
      <c r="J6862" s="77">
        <f t="shared" si="283"/>
        <v>4.04</v>
      </c>
      <c r="K6862" s="103">
        <v>1.44</v>
      </c>
      <c r="L6862" s="104">
        <v>1.04</v>
      </c>
      <c r="M6862" s="105">
        <v>0</v>
      </c>
      <c r="N6862" s="76">
        <f t="shared" si="285"/>
        <v>1.4399999999999773</v>
      </c>
    </row>
    <row r="6863" spans="1:14" x14ac:dyDescent="0.25">
      <c r="A6863" s="100">
        <v>5814</v>
      </c>
      <c r="B6863" s="107">
        <v>39417</v>
      </c>
      <c r="C6863" s="121">
        <v>430.86</v>
      </c>
      <c r="D6863" s="122">
        <v>563.5</v>
      </c>
      <c r="E6863" s="122">
        <f t="shared" si="284"/>
        <v>78.04709141274239</v>
      </c>
      <c r="F6863" s="77">
        <v>2.14</v>
      </c>
      <c r="G6863" s="77">
        <v>0</v>
      </c>
      <c r="H6863" s="77">
        <v>0</v>
      </c>
      <c r="J6863" s="77">
        <f t="shared" si="283"/>
        <v>2.14</v>
      </c>
      <c r="K6863" s="103">
        <v>0.34</v>
      </c>
      <c r="L6863" s="104">
        <v>1.08</v>
      </c>
      <c r="M6863" s="105">
        <v>0</v>
      </c>
      <c r="N6863" s="76">
        <f t="shared" si="285"/>
        <v>0.3400000000000456</v>
      </c>
    </row>
    <row r="6864" spans="1:14" x14ac:dyDescent="0.25">
      <c r="A6864" s="100">
        <v>5815</v>
      </c>
      <c r="B6864" s="107">
        <v>39418</v>
      </c>
      <c r="C6864" s="121">
        <v>430.77</v>
      </c>
      <c r="D6864" s="122">
        <v>561.70000000000005</v>
      </c>
      <c r="E6864" s="122">
        <f t="shared" si="284"/>
        <v>77.797783933518019</v>
      </c>
      <c r="F6864" s="77">
        <v>0.89</v>
      </c>
      <c r="G6864" s="77">
        <v>0</v>
      </c>
      <c r="H6864" s="77">
        <v>0</v>
      </c>
      <c r="J6864" s="77">
        <f t="shared" si="283"/>
        <v>0.89</v>
      </c>
      <c r="K6864" s="103">
        <v>1.29</v>
      </c>
      <c r="L6864" s="104">
        <v>0.45</v>
      </c>
      <c r="M6864" s="105">
        <v>12.5</v>
      </c>
      <c r="N6864" s="76">
        <f t="shared" si="285"/>
        <v>1.2899999999999774</v>
      </c>
    </row>
    <row r="6865" spans="1:14" x14ac:dyDescent="0.25">
      <c r="A6865" s="100">
        <v>5816</v>
      </c>
      <c r="B6865" s="107">
        <v>39419</v>
      </c>
      <c r="C6865" s="121">
        <v>430.79</v>
      </c>
      <c r="D6865" s="122">
        <v>562.1</v>
      </c>
      <c r="E6865" s="122">
        <f t="shared" si="284"/>
        <v>77.853185595567879</v>
      </c>
      <c r="F6865" s="77">
        <v>2.68</v>
      </c>
      <c r="G6865" s="77">
        <v>0</v>
      </c>
      <c r="H6865" s="77">
        <v>0</v>
      </c>
      <c r="J6865" s="77">
        <f t="shared" si="283"/>
        <v>2.68</v>
      </c>
      <c r="K6865" s="103">
        <v>1.68</v>
      </c>
      <c r="L6865" s="104">
        <v>1.35</v>
      </c>
      <c r="M6865" s="105">
        <v>0</v>
      </c>
      <c r="N6865" s="76">
        <f t="shared" si="285"/>
        <v>1.6800000000000002</v>
      </c>
    </row>
    <row r="6866" spans="1:14" x14ac:dyDescent="0.25">
      <c r="A6866" s="100">
        <v>5817</v>
      </c>
      <c r="B6866" s="107">
        <v>39420</v>
      </c>
      <c r="C6866" s="121">
        <v>430.74</v>
      </c>
      <c r="D6866" s="122">
        <v>561.1</v>
      </c>
      <c r="E6866" s="122">
        <f t="shared" si="284"/>
        <v>77.714681440443215</v>
      </c>
      <c r="F6866" s="77">
        <v>2.93</v>
      </c>
      <c r="G6866" s="77">
        <v>0</v>
      </c>
      <c r="H6866" s="77">
        <v>0</v>
      </c>
      <c r="J6866" s="77">
        <f t="shared" si="283"/>
        <v>2.93</v>
      </c>
      <c r="K6866" s="103">
        <v>1.18</v>
      </c>
      <c r="L6866" s="104">
        <v>1.48</v>
      </c>
      <c r="M6866" s="141">
        <v>1.17</v>
      </c>
      <c r="N6866" s="76">
        <f t="shared" si="285"/>
        <v>1.1800000000000002</v>
      </c>
    </row>
    <row r="6867" spans="1:14" x14ac:dyDescent="0.25">
      <c r="A6867" s="100">
        <v>5818</v>
      </c>
      <c r="B6867" s="107">
        <v>39421</v>
      </c>
      <c r="C6867" s="121">
        <v>430.65</v>
      </c>
      <c r="D6867" s="122">
        <v>559.35</v>
      </c>
      <c r="E6867" s="122">
        <f t="shared" si="284"/>
        <v>77.47229916897507</v>
      </c>
      <c r="F6867" s="77">
        <v>3.75</v>
      </c>
      <c r="G6867" s="77">
        <v>0</v>
      </c>
      <c r="H6867" s="77">
        <v>0</v>
      </c>
      <c r="J6867" s="77">
        <f t="shared" si="283"/>
        <v>3.75</v>
      </c>
      <c r="K6867" s="103">
        <v>0.7</v>
      </c>
      <c r="L6867" s="104">
        <v>1.74</v>
      </c>
      <c r="M6867" s="141">
        <v>2.2999999999999998</v>
      </c>
      <c r="N6867" s="76">
        <f t="shared" si="285"/>
        <v>1</v>
      </c>
    </row>
    <row r="6868" spans="1:14" x14ac:dyDescent="0.25">
      <c r="A6868" s="100">
        <v>5819</v>
      </c>
      <c r="B6868" s="107">
        <v>39422</v>
      </c>
      <c r="C6868" s="121">
        <v>430.51</v>
      </c>
      <c r="D6868" s="122">
        <v>556.6</v>
      </c>
      <c r="E6868" s="122">
        <f t="shared" si="284"/>
        <v>77.091412742382275</v>
      </c>
      <c r="F6868" s="77">
        <v>3.49</v>
      </c>
      <c r="G6868" s="77">
        <v>0</v>
      </c>
      <c r="H6868" s="77">
        <v>0</v>
      </c>
      <c r="J6868" s="77">
        <f t="shared" si="283"/>
        <v>3.49</v>
      </c>
      <c r="K6868" s="103">
        <v>1.29</v>
      </c>
      <c r="L6868" s="104">
        <v>1.76</v>
      </c>
      <c r="M6868" s="141">
        <v>5.5</v>
      </c>
      <c r="N6868" s="76">
        <f t="shared" si="285"/>
        <v>1.2899999999999547</v>
      </c>
    </row>
    <row r="6869" spans="1:14" x14ac:dyDescent="0.25">
      <c r="A6869" s="100">
        <v>5820</v>
      </c>
      <c r="B6869" s="107">
        <v>39423</v>
      </c>
      <c r="C6869" s="121">
        <v>430.4</v>
      </c>
      <c r="D6869" s="122">
        <v>554.4</v>
      </c>
      <c r="E6869" s="122">
        <f t="shared" si="284"/>
        <v>76.78670360110803</v>
      </c>
      <c r="F6869" s="77">
        <v>4.3499999999999996</v>
      </c>
      <c r="G6869" s="77">
        <v>0</v>
      </c>
      <c r="H6869" s="77">
        <v>0</v>
      </c>
      <c r="J6869" s="77">
        <f t="shared" si="283"/>
        <v>4.3499999999999996</v>
      </c>
      <c r="K6869" s="103">
        <v>1.45</v>
      </c>
      <c r="L6869" s="104">
        <v>2.19</v>
      </c>
      <c r="M6869" s="141">
        <v>12.9</v>
      </c>
      <c r="N6869" s="76">
        <f t="shared" si="285"/>
        <v>1.4500000000000224</v>
      </c>
    </row>
    <row r="6870" spans="1:14" x14ac:dyDescent="0.25">
      <c r="A6870" s="100">
        <v>5821</v>
      </c>
      <c r="B6870" s="107">
        <v>39424</v>
      </c>
      <c r="C6870" s="121">
        <v>430.25</v>
      </c>
      <c r="D6870" s="122">
        <v>551.5</v>
      </c>
      <c r="E6870" s="122">
        <f t="shared" si="284"/>
        <v>76.38504155124653</v>
      </c>
      <c r="F6870" s="77">
        <v>3.16</v>
      </c>
      <c r="G6870" s="77">
        <v>0</v>
      </c>
      <c r="H6870" s="77">
        <v>0</v>
      </c>
      <c r="J6870" s="77">
        <f t="shared" si="283"/>
        <v>3.16</v>
      </c>
      <c r="K6870" s="103">
        <v>1.4</v>
      </c>
      <c r="L6870" s="104">
        <v>1.59</v>
      </c>
      <c r="M6870" s="141">
        <v>5.0999999999999996</v>
      </c>
      <c r="N6870" s="76">
        <f t="shared" si="285"/>
        <v>1.4000000000000092</v>
      </c>
    </row>
    <row r="6871" spans="1:14" x14ac:dyDescent="0.25">
      <c r="A6871" s="100">
        <v>5822</v>
      </c>
      <c r="B6871" s="107">
        <v>39425</v>
      </c>
      <c r="C6871" s="121">
        <v>430.16</v>
      </c>
      <c r="D6871" s="122">
        <v>549.74</v>
      </c>
      <c r="E6871" s="122">
        <f t="shared" si="284"/>
        <v>76.141274238227155</v>
      </c>
      <c r="F6871" s="77">
        <v>2.0099999999999998</v>
      </c>
      <c r="G6871" s="77">
        <v>0</v>
      </c>
      <c r="H6871" s="77">
        <v>0</v>
      </c>
      <c r="J6871" s="77">
        <f t="shared" si="283"/>
        <v>2.0099999999999998</v>
      </c>
      <c r="K6871" s="103">
        <v>2.58</v>
      </c>
      <c r="L6871" s="104">
        <v>1.01</v>
      </c>
      <c r="M6871" s="141">
        <v>3.5</v>
      </c>
      <c r="N6871" s="76">
        <f t="shared" si="285"/>
        <v>2.5799999999999361</v>
      </c>
    </row>
    <row r="6872" spans="1:14" x14ac:dyDescent="0.25">
      <c r="A6872" s="100">
        <v>5823</v>
      </c>
      <c r="B6872" s="107">
        <v>39426</v>
      </c>
      <c r="C6872" s="121">
        <v>430.19</v>
      </c>
      <c r="D6872" s="122">
        <v>550.30999999999995</v>
      </c>
      <c r="E6872" s="122">
        <f t="shared" si="284"/>
        <v>76.220221606648181</v>
      </c>
      <c r="F6872" s="77">
        <v>5.29</v>
      </c>
      <c r="G6872" s="77">
        <v>0</v>
      </c>
      <c r="H6872" s="77">
        <v>0</v>
      </c>
      <c r="J6872" s="77">
        <f t="shared" si="283"/>
        <v>5.29</v>
      </c>
      <c r="K6872" s="103">
        <v>2.1800000000000002</v>
      </c>
      <c r="L6872" s="104">
        <v>2.66</v>
      </c>
      <c r="M6872" s="141">
        <v>0</v>
      </c>
      <c r="N6872" s="76">
        <f t="shared" si="285"/>
        <v>2.1800000000001001</v>
      </c>
    </row>
    <row r="6873" spans="1:14" x14ac:dyDescent="0.25">
      <c r="A6873" s="100">
        <v>5824</v>
      </c>
      <c r="B6873" s="107">
        <v>39427</v>
      </c>
      <c r="C6873" s="121">
        <v>430.03</v>
      </c>
      <c r="D6873" s="122">
        <v>547.20000000000005</v>
      </c>
      <c r="E6873" s="122">
        <f t="shared" si="284"/>
        <v>75.789473684210535</v>
      </c>
      <c r="F6873" s="77">
        <v>3.83</v>
      </c>
      <c r="G6873" s="77">
        <v>0</v>
      </c>
      <c r="H6873" s="77">
        <v>0</v>
      </c>
      <c r="J6873" s="77">
        <f t="shared" si="283"/>
        <v>3.83</v>
      </c>
      <c r="K6873" s="103">
        <v>1.71</v>
      </c>
      <c r="L6873" s="104">
        <v>1.71</v>
      </c>
      <c r="M6873" s="141">
        <v>1.2</v>
      </c>
      <c r="N6873" s="76">
        <f t="shared" si="285"/>
        <v>1.7099999999999955</v>
      </c>
    </row>
    <row r="6874" spans="1:14" x14ac:dyDescent="0.25">
      <c r="A6874" s="100">
        <v>5825</v>
      </c>
      <c r="B6874" s="107">
        <v>39428</v>
      </c>
      <c r="C6874" s="121">
        <v>429.92</v>
      </c>
      <c r="D6874" s="122">
        <v>545.08000000000004</v>
      </c>
      <c r="E6874" s="122">
        <f t="shared" si="284"/>
        <v>75.495844875346265</v>
      </c>
      <c r="F6874" s="77">
        <v>3.71</v>
      </c>
      <c r="G6874" s="77">
        <v>0</v>
      </c>
      <c r="H6874" s="77">
        <v>0</v>
      </c>
      <c r="J6874" s="77">
        <f t="shared" si="283"/>
        <v>3.71</v>
      </c>
      <c r="K6874" s="103">
        <v>2.93</v>
      </c>
      <c r="L6874" s="104">
        <v>1.87</v>
      </c>
      <c r="M6874" s="141">
        <v>10.5</v>
      </c>
      <c r="N6874" s="76">
        <f t="shared" si="285"/>
        <v>2.9299999999999136</v>
      </c>
    </row>
    <row r="6875" spans="1:14" x14ac:dyDescent="0.25">
      <c r="A6875" s="100">
        <v>5826</v>
      </c>
      <c r="B6875" s="107">
        <v>39429</v>
      </c>
      <c r="C6875" s="121">
        <v>429.88</v>
      </c>
      <c r="D6875" s="122">
        <v>544.29999999999995</v>
      </c>
      <c r="E6875" s="122">
        <f t="shared" si="284"/>
        <v>75.387811634349021</v>
      </c>
      <c r="F6875" s="77">
        <v>4.8099999999999996</v>
      </c>
      <c r="G6875" s="77">
        <v>0</v>
      </c>
      <c r="H6875" s="77">
        <v>0</v>
      </c>
      <c r="J6875" s="77">
        <f t="shared" si="283"/>
        <v>4.8099999999999996</v>
      </c>
      <c r="K6875" s="103">
        <v>6.92</v>
      </c>
      <c r="L6875" s="104">
        <v>2.42</v>
      </c>
      <c r="M6875" s="141">
        <v>18.399999999999999</v>
      </c>
      <c r="N6875" s="76">
        <f t="shared" si="285"/>
        <v>6.9200000000000133</v>
      </c>
    </row>
    <row r="6876" spans="1:14" x14ac:dyDescent="0.25">
      <c r="A6876" s="100">
        <v>5827</v>
      </c>
      <c r="B6876" s="107">
        <v>39430</v>
      </c>
      <c r="C6876" s="121">
        <v>429.9</v>
      </c>
      <c r="D6876" s="122">
        <v>546.41</v>
      </c>
      <c r="E6876" s="122">
        <f t="shared" si="284"/>
        <v>75.680055401662045</v>
      </c>
      <c r="F6876" s="77">
        <v>4.3600000000000003</v>
      </c>
      <c r="G6876" s="77">
        <v>0</v>
      </c>
      <c r="H6876" s="77">
        <v>0</v>
      </c>
      <c r="J6876" s="77">
        <f t="shared" si="283"/>
        <v>4.3600000000000003</v>
      </c>
      <c r="K6876" s="103">
        <v>8.06</v>
      </c>
      <c r="L6876" s="104">
        <v>2.42</v>
      </c>
      <c r="M6876" s="141">
        <v>8.1999999999999993</v>
      </c>
      <c r="N6876" s="76">
        <f t="shared" si="285"/>
        <v>6.3500000000000094</v>
      </c>
    </row>
    <row r="6877" spans="1:14" x14ac:dyDescent="0.25">
      <c r="A6877" s="100">
        <v>5828</v>
      </c>
      <c r="B6877" s="107">
        <v>39431</v>
      </c>
      <c r="C6877" s="121">
        <v>430.09</v>
      </c>
      <c r="D6877" s="122">
        <v>548.4</v>
      </c>
      <c r="E6877" s="122">
        <f t="shared" si="284"/>
        <v>75.955678670360101</v>
      </c>
      <c r="F6877" s="77">
        <v>4.67</v>
      </c>
      <c r="G6877" s="77">
        <v>0</v>
      </c>
      <c r="H6877" s="77">
        <v>0</v>
      </c>
      <c r="J6877" s="77">
        <f t="shared" si="283"/>
        <v>4.67</v>
      </c>
      <c r="K6877" s="103">
        <v>5.0599999999999996</v>
      </c>
      <c r="L6877" s="104">
        <v>2.35</v>
      </c>
      <c r="M6877" s="141">
        <v>12.2</v>
      </c>
      <c r="N6877" s="76">
        <f t="shared" si="285"/>
        <v>5.0599999999999863</v>
      </c>
    </row>
    <row r="6878" spans="1:14" x14ac:dyDescent="0.25">
      <c r="A6878" s="100">
        <v>5829</v>
      </c>
      <c r="B6878" s="107">
        <v>39432</v>
      </c>
      <c r="C6878" s="121">
        <v>430.11</v>
      </c>
      <c r="D6878" s="122">
        <v>548.79</v>
      </c>
      <c r="E6878" s="122">
        <f t="shared" si="284"/>
        <v>76.00969529085873</v>
      </c>
      <c r="F6878" s="77">
        <v>4.4400000000000004</v>
      </c>
      <c r="G6878" s="77">
        <v>0</v>
      </c>
      <c r="H6878" s="77">
        <v>0</v>
      </c>
      <c r="J6878" s="77">
        <f t="shared" si="283"/>
        <v>4.4400000000000004</v>
      </c>
      <c r="K6878" s="103">
        <v>4.25</v>
      </c>
      <c r="L6878" s="104">
        <v>2.23</v>
      </c>
      <c r="M6878" s="141">
        <v>6.1</v>
      </c>
      <c r="N6878" s="76">
        <f t="shared" si="285"/>
        <v>4.2500000000000595</v>
      </c>
    </row>
    <row r="6879" spans="1:14" x14ac:dyDescent="0.25">
      <c r="A6879" s="100">
        <v>5830</v>
      </c>
      <c r="B6879" s="107">
        <v>39433</v>
      </c>
      <c r="C6879" s="121">
        <v>430.1</v>
      </c>
      <c r="D6879" s="122">
        <v>548.6</v>
      </c>
      <c r="E6879" s="122">
        <f t="shared" si="284"/>
        <v>75.983379501385045</v>
      </c>
      <c r="F6879" s="77">
        <v>3.69</v>
      </c>
      <c r="G6879" s="77">
        <v>0</v>
      </c>
      <c r="H6879" s="77">
        <v>0</v>
      </c>
      <c r="J6879" s="77">
        <f t="shared" si="283"/>
        <v>3.69</v>
      </c>
      <c r="K6879" s="103">
        <v>5.0199999999999996</v>
      </c>
      <c r="L6879" s="104">
        <v>1.86</v>
      </c>
      <c r="M6879" s="141">
        <v>11.03</v>
      </c>
      <c r="N6879" s="76">
        <f t="shared" si="285"/>
        <v>5.0199999999999267</v>
      </c>
    </row>
    <row r="6880" spans="1:14" x14ac:dyDescent="0.25">
      <c r="A6880" s="100">
        <v>5831</v>
      </c>
      <c r="B6880" s="107">
        <v>39434</v>
      </c>
      <c r="C6880" s="121">
        <v>430.17</v>
      </c>
      <c r="D6880" s="122">
        <v>549.92999999999995</v>
      </c>
      <c r="E6880" s="122">
        <f t="shared" si="284"/>
        <v>76.167590027700825</v>
      </c>
      <c r="F6880" s="77">
        <v>5.28</v>
      </c>
      <c r="G6880" s="77">
        <v>0</v>
      </c>
      <c r="H6880" s="77">
        <v>0</v>
      </c>
      <c r="J6880" s="77">
        <f t="shared" si="283"/>
        <v>5.28</v>
      </c>
      <c r="K6880" s="103">
        <v>12.15</v>
      </c>
      <c r="L6880" s="104">
        <v>2.66</v>
      </c>
      <c r="M6880" s="141">
        <v>1</v>
      </c>
      <c r="N6880" s="76">
        <f t="shared" si="285"/>
        <v>12.150000000000006</v>
      </c>
    </row>
    <row r="6881" spans="1:14" x14ac:dyDescent="0.25">
      <c r="A6881" s="100">
        <v>5832</v>
      </c>
      <c r="B6881" s="107">
        <v>39435</v>
      </c>
      <c r="C6881" s="121">
        <v>430.52</v>
      </c>
      <c r="D6881" s="122">
        <v>556.79999999999995</v>
      </c>
      <c r="E6881" s="122">
        <f t="shared" si="284"/>
        <v>77.119113573407191</v>
      </c>
      <c r="F6881" s="77">
        <v>3.81</v>
      </c>
      <c r="G6881" s="77">
        <v>0</v>
      </c>
      <c r="H6881" s="77">
        <v>0</v>
      </c>
      <c r="J6881" s="77">
        <f t="shared" si="283"/>
        <v>3.81</v>
      </c>
      <c r="K6881" s="103">
        <v>8.31</v>
      </c>
      <c r="L6881" s="104">
        <v>1.92</v>
      </c>
      <c r="M6881" s="141">
        <v>2.1</v>
      </c>
      <c r="N6881" s="76">
        <f t="shared" si="285"/>
        <v>8.31</v>
      </c>
    </row>
    <row r="6882" spans="1:14" x14ac:dyDescent="0.25">
      <c r="A6882" s="100">
        <v>5833</v>
      </c>
      <c r="B6882" s="107">
        <v>39436</v>
      </c>
      <c r="C6882" s="121">
        <v>430.75</v>
      </c>
      <c r="D6882" s="122">
        <v>561.29999999999995</v>
      </c>
      <c r="E6882" s="122">
        <f t="shared" si="284"/>
        <v>77.742382271468131</v>
      </c>
      <c r="F6882" s="77">
        <v>3.69</v>
      </c>
      <c r="G6882" s="77">
        <v>0</v>
      </c>
      <c r="H6882" s="77">
        <v>0</v>
      </c>
      <c r="J6882" s="77">
        <f t="shared" si="283"/>
        <v>3.69</v>
      </c>
      <c r="K6882" s="103">
        <v>6.09</v>
      </c>
      <c r="L6882" s="104">
        <v>1.86</v>
      </c>
      <c r="M6882" s="141">
        <v>3</v>
      </c>
      <c r="N6882" s="76">
        <f t="shared" si="285"/>
        <v>6.0900000000000905</v>
      </c>
    </row>
    <row r="6883" spans="1:14" x14ac:dyDescent="0.25">
      <c r="A6883" s="100">
        <v>5834</v>
      </c>
      <c r="B6883" s="107">
        <v>39437</v>
      </c>
      <c r="C6883" s="121">
        <v>430.87</v>
      </c>
      <c r="D6883" s="122">
        <v>563.70000000000005</v>
      </c>
      <c r="E6883" s="122">
        <f t="shared" si="284"/>
        <v>78.07479224376732</v>
      </c>
      <c r="F6883" s="77">
        <v>3.76</v>
      </c>
      <c r="G6883" s="77">
        <v>0</v>
      </c>
      <c r="H6883" s="77">
        <v>0</v>
      </c>
      <c r="J6883" s="77">
        <f t="shared" si="283"/>
        <v>3.76</v>
      </c>
      <c r="K6883" s="103">
        <v>5.36</v>
      </c>
      <c r="L6883" s="104">
        <v>1.89</v>
      </c>
      <c r="M6883" s="141">
        <v>60.7</v>
      </c>
      <c r="N6883" s="76">
        <f t="shared" si="285"/>
        <v>5.3599999999999088</v>
      </c>
    </row>
    <row r="6884" spans="1:14" x14ac:dyDescent="0.25">
      <c r="A6884" s="100">
        <v>5835</v>
      </c>
      <c r="B6884" s="107">
        <v>39438</v>
      </c>
      <c r="C6884" s="121">
        <v>430.95</v>
      </c>
      <c r="D6884" s="122">
        <v>565.29999999999995</v>
      </c>
      <c r="E6884" s="122">
        <f t="shared" si="284"/>
        <v>78.29639889196676</v>
      </c>
      <c r="F6884" s="77">
        <v>3.32</v>
      </c>
      <c r="G6884" s="77">
        <v>0</v>
      </c>
      <c r="H6884" s="77">
        <v>0</v>
      </c>
      <c r="J6884" s="77">
        <f t="shared" si="283"/>
        <v>3.32</v>
      </c>
      <c r="K6884" s="103">
        <v>23.76</v>
      </c>
      <c r="L6884" s="104">
        <v>1.67</v>
      </c>
      <c r="M6884" s="141">
        <v>38.1</v>
      </c>
      <c r="N6884" s="76">
        <f t="shared" si="285"/>
        <v>23.760000000000055</v>
      </c>
    </row>
    <row r="6885" spans="1:14" x14ac:dyDescent="0.25">
      <c r="A6885" s="100">
        <v>5836</v>
      </c>
      <c r="B6885" s="107">
        <v>39439</v>
      </c>
      <c r="C6885" s="121">
        <v>431.96</v>
      </c>
      <c r="D6885" s="122">
        <v>585.74</v>
      </c>
      <c r="E6885" s="122">
        <f t="shared" si="284"/>
        <v>81.12742382271469</v>
      </c>
      <c r="F6885" s="77">
        <v>3.15</v>
      </c>
      <c r="G6885" s="77">
        <v>0</v>
      </c>
      <c r="H6885" s="77">
        <v>0</v>
      </c>
      <c r="J6885" s="77">
        <f t="shared" si="283"/>
        <v>3.15</v>
      </c>
      <c r="K6885" s="103">
        <v>15.47</v>
      </c>
      <c r="L6885" s="104">
        <v>1.59</v>
      </c>
      <c r="M6885" s="141">
        <v>21</v>
      </c>
      <c r="N6885" s="76">
        <f t="shared" si="285"/>
        <v>15.469999999999937</v>
      </c>
    </row>
    <row r="6886" spans="1:14" x14ac:dyDescent="0.25">
      <c r="A6886" s="100">
        <v>5837</v>
      </c>
      <c r="B6886" s="107">
        <v>39440</v>
      </c>
      <c r="C6886" s="121">
        <v>432.56</v>
      </c>
      <c r="D6886" s="122">
        <v>598.05999999999995</v>
      </c>
      <c r="E6886" s="122">
        <f t="shared" si="284"/>
        <v>82.833795013850406</v>
      </c>
      <c r="F6886" s="77">
        <v>3.61</v>
      </c>
      <c r="G6886" s="77">
        <v>0</v>
      </c>
      <c r="H6886" s="77">
        <v>0</v>
      </c>
      <c r="J6886" s="77">
        <f t="shared" si="283"/>
        <v>3.61</v>
      </c>
      <c r="K6886" s="103">
        <v>9.6999999999999993</v>
      </c>
      <c r="L6886" s="104">
        <v>1.82</v>
      </c>
      <c r="M6886" s="141">
        <v>0</v>
      </c>
      <c r="N6886" s="76">
        <f t="shared" si="285"/>
        <v>9.7000000000000313</v>
      </c>
    </row>
    <row r="6887" spans="1:14" x14ac:dyDescent="0.25">
      <c r="A6887" s="100">
        <v>5838</v>
      </c>
      <c r="B6887" s="107">
        <v>39441</v>
      </c>
      <c r="C6887" s="121">
        <v>432.85</v>
      </c>
      <c r="D6887" s="122">
        <v>604.15</v>
      </c>
      <c r="E6887" s="122">
        <f t="shared" si="284"/>
        <v>83.677285318559555</v>
      </c>
      <c r="F6887" s="77">
        <v>4.3899999999999997</v>
      </c>
      <c r="G6887" s="77">
        <v>0</v>
      </c>
      <c r="H6887" s="77">
        <v>0</v>
      </c>
      <c r="J6887" s="77">
        <f t="shared" si="283"/>
        <v>4.3899999999999997</v>
      </c>
      <c r="K6887" s="103">
        <v>6.57</v>
      </c>
      <c r="L6887" s="104">
        <v>2.21</v>
      </c>
      <c r="M6887" s="141">
        <v>0</v>
      </c>
      <c r="N6887" s="76">
        <f t="shared" si="285"/>
        <v>6.0700000000000633</v>
      </c>
    </row>
    <row r="6888" spans="1:14" x14ac:dyDescent="0.25">
      <c r="A6888" s="100">
        <v>5839</v>
      </c>
      <c r="B6888" s="107">
        <v>39442</v>
      </c>
      <c r="C6888" s="121">
        <v>432.93</v>
      </c>
      <c r="D6888" s="122">
        <v>605.83000000000004</v>
      </c>
      <c r="E6888" s="122">
        <f t="shared" si="284"/>
        <v>83.909972299168984</v>
      </c>
      <c r="F6888" s="77">
        <v>3.87</v>
      </c>
      <c r="G6888" s="77">
        <v>0</v>
      </c>
      <c r="H6888" s="77">
        <v>0</v>
      </c>
      <c r="J6888" s="77">
        <f t="shared" si="283"/>
        <v>3.87</v>
      </c>
      <c r="K6888" s="103">
        <v>4.08</v>
      </c>
      <c r="L6888" s="104">
        <v>1.91</v>
      </c>
      <c r="M6888" s="141">
        <v>0</v>
      </c>
      <c r="N6888" s="76">
        <f t="shared" si="285"/>
        <v>4.0799999999999228</v>
      </c>
    </row>
    <row r="6889" spans="1:14" x14ac:dyDescent="0.25">
      <c r="A6889" s="100">
        <v>5840</v>
      </c>
      <c r="B6889" s="107">
        <v>39443</v>
      </c>
      <c r="C6889" s="121">
        <v>432.94</v>
      </c>
      <c r="D6889" s="122">
        <v>606.04</v>
      </c>
      <c r="E6889" s="122">
        <f t="shared" si="284"/>
        <v>83.939058171745145</v>
      </c>
      <c r="F6889" s="77">
        <v>5.42</v>
      </c>
      <c r="G6889" s="77">
        <v>0</v>
      </c>
      <c r="H6889" s="77">
        <v>0</v>
      </c>
      <c r="J6889" s="77">
        <f t="shared" si="283"/>
        <v>5.42</v>
      </c>
      <c r="K6889" s="103">
        <v>3.95</v>
      </c>
      <c r="L6889" s="104">
        <v>2.73</v>
      </c>
      <c r="M6889" s="141">
        <v>0</v>
      </c>
      <c r="N6889" s="76">
        <f t="shared" si="285"/>
        <v>3.9500000000000863</v>
      </c>
    </row>
    <row r="6890" spans="1:14" x14ac:dyDescent="0.25">
      <c r="A6890" s="100">
        <v>5841</v>
      </c>
      <c r="B6890" s="107">
        <v>39444</v>
      </c>
      <c r="C6890" s="121">
        <v>432.87</v>
      </c>
      <c r="D6890" s="122">
        <v>604.57000000000005</v>
      </c>
      <c r="E6890" s="122">
        <f t="shared" si="284"/>
        <v>83.73545706371192</v>
      </c>
      <c r="F6890" s="77">
        <v>4.8899999999999997</v>
      </c>
      <c r="G6890" s="77">
        <v>0</v>
      </c>
      <c r="H6890" s="77">
        <v>0</v>
      </c>
      <c r="J6890" s="77">
        <f t="shared" si="283"/>
        <v>4.8899999999999997</v>
      </c>
      <c r="K6890" s="103">
        <v>3.63</v>
      </c>
      <c r="L6890" s="104">
        <v>2.46</v>
      </c>
      <c r="M6890" s="141">
        <v>0</v>
      </c>
      <c r="N6890" s="76">
        <f t="shared" si="285"/>
        <v>3.6299999999998951</v>
      </c>
    </row>
    <row r="6891" spans="1:14" x14ac:dyDescent="0.25">
      <c r="A6891" s="100">
        <v>5842</v>
      </c>
      <c r="B6891" s="107">
        <v>39445</v>
      </c>
      <c r="C6891" s="121">
        <v>432.81</v>
      </c>
      <c r="D6891" s="122">
        <v>603.30999999999995</v>
      </c>
      <c r="E6891" s="122">
        <f t="shared" si="284"/>
        <v>83.56094182825484</v>
      </c>
      <c r="F6891" s="77">
        <v>3.9</v>
      </c>
      <c r="G6891" s="77">
        <v>0</v>
      </c>
      <c r="H6891" s="77">
        <v>0</v>
      </c>
      <c r="J6891" s="77">
        <f t="shared" si="283"/>
        <v>3.9</v>
      </c>
      <c r="K6891" s="103">
        <v>2.64</v>
      </c>
      <c r="L6891" s="104">
        <v>1.97</v>
      </c>
      <c r="M6891" s="141">
        <v>0</v>
      </c>
      <c r="N6891" s="76">
        <f t="shared" si="285"/>
        <v>2.640000000000009</v>
      </c>
    </row>
    <row r="6892" spans="1:14" x14ac:dyDescent="0.25">
      <c r="A6892" s="100">
        <v>5843</v>
      </c>
      <c r="B6892" s="107">
        <v>39446</v>
      </c>
      <c r="C6892" s="121">
        <v>432.75</v>
      </c>
      <c r="D6892" s="122">
        <v>602.04999999999995</v>
      </c>
      <c r="E6892" s="122">
        <f t="shared" si="284"/>
        <v>83.386426592797775</v>
      </c>
      <c r="F6892" s="77">
        <v>3.86</v>
      </c>
      <c r="G6892" s="77">
        <v>0</v>
      </c>
      <c r="H6892" s="77">
        <v>0</v>
      </c>
      <c r="J6892" s="77">
        <f t="shared" si="283"/>
        <v>3.86</v>
      </c>
      <c r="K6892" s="103">
        <v>1.76</v>
      </c>
      <c r="L6892" s="104">
        <v>1.94</v>
      </c>
      <c r="M6892" s="141">
        <v>0</v>
      </c>
      <c r="N6892" s="76">
        <f t="shared" si="285"/>
        <v>1.7600000000000908</v>
      </c>
    </row>
    <row r="6893" spans="1:14" x14ac:dyDescent="0.25">
      <c r="A6893" s="100">
        <v>5844</v>
      </c>
      <c r="B6893" s="107">
        <v>39447</v>
      </c>
      <c r="C6893" s="121">
        <v>432.65</v>
      </c>
      <c r="D6893" s="122">
        <v>599.95000000000005</v>
      </c>
      <c r="E6893" s="122">
        <f t="shared" si="284"/>
        <v>83.09556786703601</v>
      </c>
      <c r="F6893" s="77">
        <v>5.32</v>
      </c>
      <c r="G6893" s="77">
        <v>0</v>
      </c>
      <c r="H6893" s="77">
        <v>0</v>
      </c>
      <c r="J6893" s="77">
        <f t="shared" si="283"/>
        <v>5.32</v>
      </c>
      <c r="K6893" s="103">
        <v>2.59</v>
      </c>
      <c r="L6893" s="104">
        <v>2.68</v>
      </c>
      <c r="M6893" s="141">
        <v>0</v>
      </c>
      <c r="N6893" s="76">
        <f t="shared" si="285"/>
        <v>-594.63</v>
      </c>
    </row>
    <row r="6894" spans="1:14" x14ac:dyDescent="0.25">
      <c r="B6894" s="99" t="s">
        <v>73</v>
      </c>
      <c r="C6894" s="124"/>
      <c r="D6894" s="125"/>
      <c r="E6894" s="125"/>
      <c r="F6894" s="117">
        <f>SUM(F6529:F6893)</f>
        <v>1230.4579999999992</v>
      </c>
      <c r="G6894" s="117">
        <f t="shared" ref="G6894:M6894" si="286">SUM(G6529:G6893)</f>
        <v>0</v>
      </c>
      <c r="H6894" s="117">
        <f t="shared" si="286"/>
        <v>0</v>
      </c>
      <c r="I6894" s="117"/>
      <c r="J6894" s="117">
        <f t="shared" si="286"/>
        <v>1230.4579999999992</v>
      </c>
      <c r="K6894" s="118">
        <f t="shared" si="286"/>
        <v>1159.54</v>
      </c>
      <c r="L6894" s="119">
        <f t="shared" si="286"/>
        <v>603.78499999999951</v>
      </c>
      <c r="M6894" s="120">
        <f t="shared" si="286"/>
        <v>1212.7899999999997</v>
      </c>
      <c r="N6894" s="76">
        <f t="shared" si="285"/>
        <v>1827.6779999999992</v>
      </c>
    </row>
    <row r="6895" spans="1:14" x14ac:dyDescent="0.25">
      <c r="A6895" s="100">
        <v>5845</v>
      </c>
      <c r="B6895" s="99">
        <v>39448</v>
      </c>
      <c r="C6895" s="121">
        <v>432.52</v>
      </c>
      <c r="D6895" s="122">
        <v>597.22</v>
      </c>
      <c r="E6895" s="122">
        <f>(D6895/722)*100</f>
        <v>82.717451523545719</v>
      </c>
      <c r="F6895" s="77">
        <v>3.43</v>
      </c>
      <c r="G6895" s="77">
        <v>0</v>
      </c>
      <c r="H6895" s="77">
        <v>0</v>
      </c>
      <c r="J6895" s="77">
        <f t="shared" ref="J6895:J6958" si="287">SUM(F6895:H6895)</f>
        <v>3.43</v>
      </c>
      <c r="K6895" s="103">
        <v>2.36</v>
      </c>
      <c r="L6895" s="104">
        <v>1.73</v>
      </c>
      <c r="M6895" s="105">
        <v>0</v>
      </c>
      <c r="N6895" s="76">
        <f t="shared" si="285"/>
        <v>2.4100000000000183</v>
      </c>
    </row>
    <row r="6896" spans="1:14" x14ac:dyDescent="0.25">
      <c r="A6896" s="100">
        <v>5846</v>
      </c>
      <c r="B6896" s="107">
        <v>39449</v>
      </c>
      <c r="C6896" s="121">
        <v>432.47</v>
      </c>
      <c r="D6896" s="122">
        <v>596.20000000000005</v>
      </c>
      <c r="E6896" s="122">
        <f t="shared" ref="E6896:E6959" si="288">(D6896/722)*100</f>
        <v>82.576177285318565</v>
      </c>
      <c r="F6896" s="77">
        <v>4.55</v>
      </c>
      <c r="G6896" s="77">
        <v>0</v>
      </c>
      <c r="H6896" s="77">
        <v>0</v>
      </c>
      <c r="J6896" s="77">
        <f t="shared" si="287"/>
        <v>4.55</v>
      </c>
      <c r="K6896" s="103">
        <v>2.1</v>
      </c>
      <c r="L6896" s="104">
        <v>2.29</v>
      </c>
      <c r="M6896" s="105">
        <v>0</v>
      </c>
      <c r="N6896" s="76">
        <f t="shared" si="285"/>
        <v>2.0999999999999543</v>
      </c>
    </row>
    <row r="6897" spans="1:14" x14ac:dyDescent="0.25">
      <c r="A6897" s="100">
        <v>5847</v>
      </c>
      <c r="B6897" s="107">
        <v>39450</v>
      </c>
      <c r="C6897" s="121">
        <v>432.35</v>
      </c>
      <c r="D6897" s="122">
        <v>593.75</v>
      </c>
      <c r="E6897" s="122">
        <f t="shared" si="288"/>
        <v>82.23684210526315</v>
      </c>
      <c r="F6897" s="77">
        <v>4.71</v>
      </c>
      <c r="G6897" s="77">
        <v>0</v>
      </c>
      <c r="H6897" s="77">
        <v>0</v>
      </c>
      <c r="J6897" s="77">
        <f t="shared" si="287"/>
        <v>4.71</v>
      </c>
      <c r="K6897" s="103">
        <v>4.2</v>
      </c>
      <c r="L6897" s="104">
        <v>2.37</v>
      </c>
      <c r="M6897" s="105">
        <v>4.0999999999999996</v>
      </c>
      <c r="N6897" s="76">
        <f t="shared" si="285"/>
        <v>4.2900000000000409</v>
      </c>
    </row>
    <row r="6898" spans="1:14" x14ac:dyDescent="0.25">
      <c r="A6898" s="100">
        <v>5848</v>
      </c>
      <c r="B6898" s="107">
        <v>39451</v>
      </c>
      <c r="C6898" s="121">
        <v>432.33</v>
      </c>
      <c r="D6898" s="122">
        <v>593.33000000000004</v>
      </c>
      <c r="E6898" s="122">
        <f t="shared" si="288"/>
        <v>82.1786703601108</v>
      </c>
      <c r="F6898" s="77">
        <v>4.08</v>
      </c>
      <c r="G6898" s="77">
        <v>0</v>
      </c>
      <c r="H6898" s="77">
        <v>0</v>
      </c>
      <c r="J6898" s="77">
        <f t="shared" si="287"/>
        <v>4.08</v>
      </c>
      <c r="K6898" s="103">
        <v>3.03</v>
      </c>
      <c r="L6898" s="104">
        <v>2.0499999999999998</v>
      </c>
      <c r="M6898" s="105">
        <v>0.5</v>
      </c>
      <c r="N6898" s="76">
        <f t="shared" si="285"/>
        <v>3.0299999999999319</v>
      </c>
    </row>
    <row r="6899" spans="1:14" x14ac:dyDescent="0.25">
      <c r="A6899" s="100">
        <v>5849</v>
      </c>
      <c r="B6899" s="107">
        <v>39452</v>
      </c>
      <c r="C6899" s="121">
        <v>432.28</v>
      </c>
      <c r="D6899" s="122">
        <v>592.28</v>
      </c>
      <c r="E6899" s="122">
        <f t="shared" si="288"/>
        <v>82.03324099722991</v>
      </c>
      <c r="F6899" s="77">
        <v>3.37</v>
      </c>
      <c r="G6899" s="77">
        <v>0</v>
      </c>
      <c r="H6899" s="77">
        <v>0</v>
      </c>
      <c r="J6899" s="77">
        <f t="shared" si="287"/>
        <v>3.37</v>
      </c>
      <c r="K6899" s="103">
        <v>1.49</v>
      </c>
      <c r="L6899" s="104">
        <v>1.7</v>
      </c>
      <c r="M6899" s="105">
        <v>16.8</v>
      </c>
      <c r="N6899" s="76">
        <f t="shared" si="285"/>
        <v>1.4900000000000047</v>
      </c>
    </row>
    <row r="6900" spans="1:14" x14ac:dyDescent="0.25">
      <c r="A6900" s="100">
        <v>5850</v>
      </c>
      <c r="B6900" s="107">
        <v>39453</v>
      </c>
      <c r="C6900" s="121">
        <v>432.19</v>
      </c>
      <c r="D6900" s="122">
        <v>590.4</v>
      </c>
      <c r="E6900" s="122">
        <f t="shared" si="288"/>
        <v>81.772853185595565</v>
      </c>
      <c r="F6900" s="77">
        <v>3.31</v>
      </c>
      <c r="G6900" s="77">
        <v>0</v>
      </c>
      <c r="H6900" s="77">
        <v>0</v>
      </c>
      <c r="J6900" s="77">
        <f t="shared" si="287"/>
        <v>3.31</v>
      </c>
      <c r="K6900" s="103">
        <v>4.7699999999999996</v>
      </c>
      <c r="L6900" s="104">
        <v>1.67</v>
      </c>
      <c r="M6900" s="105">
        <v>8.3000000000000007</v>
      </c>
      <c r="N6900" s="76">
        <f t="shared" si="285"/>
        <v>4.7700000000000369</v>
      </c>
    </row>
    <row r="6901" spans="1:14" x14ac:dyDescent="0.25">
      <c r="A6901" s="100">
        <v>5851</v>
      </c>
      <c r="B6901" s="107">
        <v>39454</v>
      </c>
      <c r="C6901" s="121">
        <v>432.26</v>
      </c>
      <c r="D6901" s="122">
        <v>591.86</v>
      </c>
      <c r="E6901" s="122">
        <f t="shared" si="288"/>
        <v>81.97506925207756</v>
      </c>
      <c r="F6901" s="77">
        <v>5</v>
      </c>
      <c r="G6901" s="77">
        <v>0</v>
      </c>
      <c r="H6901" s="77">
        <v>0</v>
      </c>
      <c r="J6901" s="77">
        <f t="shared" si="287"/>
        <v>5</v>
      </c>
      <c r="K6901" s="103">
        <v>6.05</v>
      </c>
      <c r="L6901" s="104">
        <v>2.52</v>
      </c>
      <c r="M6901" s="105">
        <v>15.9</v>
      </c>
      <c r="N6901" s="76">
        <f t="shared" si="285"/>
        <v>6.0499999999999545</v>
      </c>
    </row>
    <row r="6902" spans="1:14" x14ac:dyDescent="0.25">
      <c r="A6902" s="100">
        <v>5852</v>
      </c>
      <c r="B6902" s="107">
        <v>39455</v>
      </c>
      <c r="C6902" s="121">
        <v>432.31</v>
      </c>
      <c r="D6902" s="122">
        <v>592.91</v>
      </c>
      <c r="E6902" s="122">
        <f t="shared" si="288"/>
        <v>82.12049861495845</v>
      </c>
      <c r="F6902" s="77">
        <v>3.39</v>
      </c>
      <c r="G6902" s="77">
        <v>0</v>
      </c>
      <c r="H6902" s="77">
        <v>0</v>
      </c>
      <c r="J6902" s="77">
        <f t="shared" si="287"/>
        <v>3.39</v>
      </c>
      <c r="K6902" s="103">
        <v>5.68</v>
      </c>
      <c r="L6902" s="104">
        <v>1.71</v>
      </c>
      <c r="M6902" s="105">
        <v>29.5</v>
      </c>
      <c r="N6902" s="76">
        <f t="shared" si="285"/>
        <v>5.6800000000000779</v>
      </c>
    </row>
    <row r="6903" spans="1:14" x14ac:dyDescent="0.25">
      <c r="A6903" s="100">
        <v>5853</v>
      </c>
      <c r="B6903" s="107">
        <v>39456</v>
      </c>
      <c r="C6903" s="121">
        <v>432.42</v>
      </c>
      <c r="D6903" s="122">
        <v>595.20000000000005</v>
      </c>
      <c r="E6903" s="122">
        <f t="shared" si="288"/>
        <v>82.437673130193915</v>
      </c>
      <c r="F6903" s="77">
        <v>4.97</v>
      </c>
      <c r="G6903" s="77">
        <v>0</v>
      </c>
      <c r="H6903" s="77">
        <v>0</v>
      </c>
      <c r="J6903" s="77">
        <f t="shared" si="287"/>
        <v>4.97</v>
      </c>
      <c r="K6903" s="103">
        <v>12.45</v>
      </c>
      <c r="L6903" s="104">
        <v>2.5</v>
      </c>
      <c r="M6903" s="105">
        <v>20.399999999999999</v>
      </c>
      <c r="N6903" s="76">
        <f t="shared" si="285"/>
        <v>12.369999999999976</v>
      </c>
    </row>
    <row r="6904" spans="1:14" x14ac:dyDescent="0.25">
      <c r="A6904" s="100">
        <v>5854</v>
      </c>
      <c r="B6904" s="107">
        <v>39457</v>
      </c>
      <c r="C6904" s="121">
        <v>432.78</v>
      </c>
      <c r="D6904" s="122">
        <v>602.6</v>
      </c>
      <c r="E6904" s="122">
        <f t="shared" si="288"/>
        <v>83.462603878116354</v>
      </c>
      <c r="F6904" s="77">
        <v>5.18</v>
      </c>
      <c r="G6904" s="77">
        <v>0</v>
      </c>
      <c r="H6904" s="77">
        <v>0</v>
      </c>
      <c r="J6904" s="77">
        <f t="shared" si="287"/>
        <v>5.18</v>
      </c>
      <c r="K6904" s="103">
        <v>9.17</v>
      </c>
      <c r="L6904" s="104">
        <v>2.61</v>
      </c>
      <c r="M6904" s="105">
        <v>4.8</v>
      </c>
      <c r="N6904" s="76">
        <f t="shared" si="285"/>
        <v>9.2499999999999361</v>
      </c>
    </row>
    <row r="6905" spans="1:14" x14ac:dyDescent="0.25">
      <c r="A6905" s="100">
        <v>5855</v>
      </c>
      <c r="B6905" s="107">
        <v>39458</v>
      </c>
      <c r="C6905" s="121">
        <v>432.97</v>
      </c>
      <c r="D6905" s="122">
        <v>606.66999999999996</v>
      </c>
      <c r="E6905" s="122">
        <f t="shared" si="288"/>
        <v>84.026315789473685</v>
      </c>
      <c r="F6905" s="77">
        <v>4.67</v>
      </c>
      <c r="G6905" s="77">
        <v>0</v>
      </c>
      <c r="H6905" s="77">
        <v>0</v>
      </c>
      <c r="J6905" s="77">
        <f t="shared" si="287"/>
        <v>4.67</v>
      </c>
      <c r="K6905" s="103">
        <v>10.55</v>
      </c>
      <c r="L6905" s="104">
        <v>2.35</v>
      </c>
      <c r="M6905" s="105">
        <v>10.5</v>
      </c>
      <c r="N6905" s="76">
        <f t="shared" si="285"/>
        <v>10.549999999999995</v>
      </c>
    </row>
    <row r="6906" spans="1:14" x14ac:dyDescent="0.25">
      <c r="A6906" s="100">
        <v>5856</v>
      </c>
      <c r="B6906" s="107">
        <v>39459</v>
      </c>
      <c r="C6906" s="121">
        <v>433.25</v>
      </c>
      <c r="D6906" s="122">
        <v>612.54999999999995</v>
      </c>
      <c r="E6906" s="122">
        <f t="shared" si="288"/>
        <v>84.840720221606645</v>
      </c>
      <c r="F6906" s="77">
        <v>3.94</v>
      </c>
      <c r="G6906" s="77">
        <v>0</v>
      </c>
      <c r="H6906" s="77">
        <v>0</v>
      </c>
      <c r="J6906" s="77">
        <f t="shared" si="287"/>
        <v>3.94</v>
      </c>
      <c r="K6906" s="103">
        <v>10.83</v>
      </c>
      <c r="L6906" s="104">
        <v>1.98</v>
      </c>
      <c r="M6906" s="105">
        <v>17.7</v>
      </c>
      <c r="N6906" s="76">
        <f t="shared" si="285"/>
        <v>10.8300000000001</v>
      </c>
    </row>
    <row r="6907" spans="1:14" x14ac:dyDescent="0.25">
      <c r="A6907" s="100">
        <v>5857</v>
      </c>
      <c r="B6907" s="107">
        <v>39460</v>
      </c>
      <c r="C6907" s="121">
        <v>433.57</v>
      </c>
      <c r="D6907" s="122">
        <v>619.44000000000005</v>
      </c>
      <c r="E6907" s="122">
        <f t="shared" si="288"/>
        <v>85.795013850415529</v>
      </c>
      <c r="F6907" s="77">
        <v>4.25</v>
      </c>
      <c r="G6907" s="77">
        <v>0</v>
      </c>
      <c r="H6907" s="77">
        <v>0</v>
      </c>
      <c r="J6907" s="77">
        <f t="shared" si="287"/>
        <v>4.25</v>
      </c>
      <c r="K6907" s="103">
        <v>14.61</v>
      </c>
      <c r="L6907" s="104">
        <v>2.14</v>
      </c>
      <c r="M6907" s="105">
        <v>6.2</v>
      </c>
      <c r="N6907" s="76">
        <f t="shared" si="285"/>
        <v>14.6099999999999</v>
      </c>
    </row>
    <row r="6908" spans="1:14" x14ac:dyDescent="0.25">
      <c r="A6908" s="100">
        <v>5858</v>
      </c>
      <c r="B6908" s="107">
        <v>39461</v>
      </c>
      <c r="C6908" s="121">
        <v>434.05</v>
      </c>
      <c r="D6908" s="122">
        <v>629.79999999999995</v>
      </c>
      <c r="E6908" s="122">
        <f t="shared" si="288"/>
        <v>87.229916897506925</v>
      </c>
      <c r="F6908" s="77">
        <v>4.91</v>
      </c>
      <c r="G6908" s="77">
        <v>0</v>
      </c>
      <c r="H6908" s="77">
        <v>0</v>
      </c>
      <c r="J6908" s="77">
        <f t="shared" si="287"/>
        <v>4.91</v>
      </c>
      <c r="K6908" s="103">
        <v>7.55</v>
      </c>
      <c r="L6908" s="104">
        <v>2.46</v>
      </c>
      <c r="M6908" s="105">
        <v>7.5</v>
      </c>
      <c r="N6908" s="76">
        <f t="shared" si="285"/>
        <v>7.5500000000001002</v>
      </c>
    </row>
    <row r="6909" spans="1:14" x14ac:dyDescent="0.25">
      <c r="A6909" s="100">
        <v>5859</v>
      </c>
      <c r="B6909" s="107">
        <v>39462</v>
      </c>
      <c r="C6909" s="121">
        <v>434.17</v>
      </c>
      <c r="D6909" s="122">
        <v>632.44000000000005</v>
      </c>
      <c r="E6909" s="122">
        <f t="shared" si="288"/>
        <v>87.59556786703601</v>
      </c>
      <c r="F6909" s="77">
        <v>4.3600000000000003</v>
      </c>
      <c r="G6909" s="77">
        <v>0</v>
      </c>
      <c r="H6909" s="77">
        <v>0</v>
      </c>
      <c r="J6909" s="77">
        <f t="shared" si="287"/>
        <v>4.3600000000000003</v>
      </c>
      <c r="K6909" s="103">
        <v>4.8</v>
      </c>
      <c r="L6909" s="104">
        <v>2.2000000000000002</v>
      </c>
      <c r="M6909" s="105">
        <v>4.8</v>
      </c>
      <c r="N6909" s="76">
        <f t="shared" si="285"/>
        <v>4.7999999999999412</v>
      </c>
    </row>
    <row r="6910" spans="1:14" x14ac:dyDescent="0.25">
      <c r="A6910" s="100">
        <v>5860</v>
      </c>
      <c r="B6910" s="107">
        <v>39463</v>
      </c>
      <c r="C6910" s="121">
        <v>434.19</v>
      </c>
      <c r="D6910" s="122">
        <v>632.88</v>
      </c>
      <c r="E6910" s="122">
        <f t="shared" si="288"/>
        <v>87.656509695290865</v>
      </c>
      <c r="F6910" s="77">
        <v>4.75</v>
      </c>
      <c r="G6910" s="77">
        <v>0</v>
      </c>
      <c r="H6910" s="77">
        <v>0</v>
      </c>
      <c r="J6910" s="77">
        <f t="shared" si="287"/>
        <v>4.75</v>
      </c>
      <c r="K6910" s="103">
        <v>4.3099999999999996</v>
      </c>
      <c r="L6910" s="104">
        <v>2.39</v>
      </c>
      <c r="M6910" s="105">
        <v>0</v>
      </c>
      <c r="N6910" s="76">
        <f t="shared" si="285"/>
        <v>6.3100000000000591</v>
      </c>
    </row>
    <row r="6911" spans="1:14" x14ac:dyDescent="0.25">
      <c r="A6911" s="100">
        <v>5861</v>
      </c>
      <c r="B6911" s="107">
        <v>39464</v>
      </c>
      <c r="C6911" s="121">
        <v>434.17</v>
      </c>
      <c r="D6911" s="122">
        <v>634.44000000000005</v>
      </c>
      <c r="E6911" s="122">
        <f t="shared" si="288"/>
        <v>87.872576177285325</v>
      </c>
      <c r="F6911" s="77">
        <v>5.12</v>
      </c>
      <c r="G6911" s="77">
        <v>0</v>
      </c>
      <c r="H6911" s="77">
        <v>0</v>
      </c>
      <c r="J6911" s="77">
        <f t="shared" si="287"/>
        <v>5.12</v>
      </c>
      <c r="K6911" s="103">
        <v>3.14</v>
      </c>
      <c r="L6911" s="104">
        <v>2.58</v>
      </c>
      <c r="M6911" s="105">
        <v>0</v>
      </c>
      <c r="N6911" s="76">
        <f t="shared" si="285"/>
        <v>1.1399999999999819</v>
      </c>
    </row>
    <row r="6912" spans="1:14" x14ac:dyDescent="0.25">
      <c r="A6912" s="100">
        <v>5862</v>
      </c>
      <c r="B6912" s="107">
        <v>39465</v>
      </c>
      <c r="C6912" s="121">
        <v>434.08</v>
      </c>
      <c r="D6912" s="122">
        <v>630.46</v>
      </c>
      <c r="E6912" s="122">
        <f t="shared" si="288"/>
        <v>87.3213296398892</v>
      </c>
      <c r="F6912" s="77">
        <v>5.48</v>
      </c>
      <c r="G6912" s="77">
        <v>0</v>
      </c>
      <c r="H6912" s="77">
        <v>0</v>
      </c>
      <c r="J6912" s="77">
        <f t="shared" si="287"/>
        <v>5.48</v>
      </c>
      <c r="K6912" s="103">
        <v>3.06</v>
      </c>
      <c r="L6912" s="104">
        <v>2.76</v>
      </c>
      <c r="M6912" s="105">
        <v>0</v>
      </c>
      <c r="N6912" s="76">
        <f t="shared" si="285"/>
        <v>3.0599999999999277</v>
      </c>
    </row>
    <row r="6913" spans="1:14" x14ac:dyDescent="0.25">
      <c r="A6913" s="100">
        <v>5863</v>
      </c>
      <c r="B6913" s="107">
        <v>39466</v>
      </c>
      <c r="C6913" s="121">
        <v>433.97</v>
      </c>
      <c r="D6913" s="122">
        <v>628.04</v>
      </c>
      <c r="E6913" s="122">
        <f t="shared" si="288"/>
        <v>86.986149584487521</v>
      </c>
      <c r="F6913" s="77">
        <v>4.71</v>
      </c>
      <c r="G6913" s="77">
        <v>0</v>
      </c>
      <c r="H6913" s="77">
        <v>0</v>
      </c>
      <c r="J6913" s="77">
        <f t="shared" si="287"/>
        <v>4.71</v>
      </c>
      <c r="K6913" s="103">
        <v>2.35</v>
      </c>
      <c r="L6913" s="104">
        <v>2.37</v>
      </c>
      <c r="M6913" s="105">
        <v>0</v>
      </c>
      <c r="N6913" s="76">
        <f t="shared" si="285"/>
        <v>2.3300000000000045</v>
      </c>
    </row>
    <row r="6914" spans="1:14" x14ac:dyDescent="0.25">
      <c r="A6914" s="100">
        <v>5864</v>
      </c>
      <c r="B6914" s="107">
        <v>39467</v>
      </c>
      <c r="C6914" s="121">
        <v>433.86</v>
      </c>
      <c r="D6914" s="122">
        <v>625.66</v>
      </c>
      <c r="E6914" s="122">
        <f t="shared" si="288"/>
        <v>86.65650969529085</v>
      </c>
      <c r="F6914" s="77">
        <v>2.98</v>
      </c>
      <c r="G6914" s="77">
        <v>0</v>
      </c>
      <c r="H6914" s="77">
        <v>0</v>
      </c>
      <c r="J6914" s="77">
        <f t="shared" si="287"/>
        <v>2.98</v>
      </c>
      <c r="K6914" s="103">
        <v>2.17</v>
      </c>
      <c r="L6914" s="104">
        <v>1.5</v>
      </c>
      <c r="M6914" s="105">
        <v>0.7</v>
      </c>
      <c r="N6914" s="76">
        <f t="shared" si="285"/>
        <v>2.7700000000000773</v>
      </c>
    </row>
    <row r="6915" spans="1:14" x14ac:dyDescent="0.25">
      <c r="A6915" s="100">
        <v>5865</v>
      </c>
      <c r="B6915" s="107">
        <v>39468</v>
      </c>
      <c r="C6915" s="121">
        <v>433.85</v>
      </c>
      <c r="D6915" s="122">
        <v>625.45000000000005</v>
      </c>
      <c r="E6915" s="122">
        <f t="shared" si="288"/>
        <v>86.62742382271469</v>
      </c>
      <c r="F6915" s="77">
        <v>5.4</v>
      </c>
      <c r="G6915" s="77">
        <v>0</v>
      </c>
      <c r="H6915" s="77">
        <v>0</v>
      </c>
      <c r="J6915" s="77">
        <f t="shared" si="287"/>
        <v>5.4</v>
      </c>
      <c r="K6915" s="103">
        <v>2.37</v>
      </c>
      <c r="L6915" s="104">
        <v>2.72</v>
      </c>
      <c r="M6915" s="105">
        <v>3.8</v>
      </c>
      <c r="N6915" s="76">
        <f t="shared" si="285"/>
        <v>2.369999999999914</v>
      </c>
    </row>
    <row r="6916" spans="1:14" x14ac:dyDescent="0.25">
      <c r="A6916" s="100">
        <v>5866</v>
      </c>
      <c r="B6916" s="107">
        <v>39469</v>
      </c>
      <c r="C6916" s="121">
        <v>433.71</v>
      </c>
      <c r="D6916" s="122">
        <v>622.41999999999996</v>
      </c>
      <c r="E6916" s="122">
        <f t="shared" si="288"/>
        <v>86.207756232686975</v>
      </c>
      <c r="F6916" s="77">
        <v>4.8499999999999996</v>
      </c>
      <c r="G6916" s="77">
        <v>0</v>
      </c>
      <c r="H6916" s="77">
        <v>0</v>
      </c>
      <c r="J6916" s="77">
        <f t="shared" si="287"/>
        <v>4.8499999999999996</v>
      </c>
      <c r="K6916" s="103">
        <v>2.09</v>
      </c>
      <c r="L6916" s="104">
        <v>2.44</v>
      </c>
      <c r="M6916" s="105">
        <v>0.5</v>
      </c>
      <c r="N6916" s="76">
        <f t="shared" si="285"/>
        <v>2.0900000000000087</v>
      </c>
    </row>
    <row r="6917" spans="1:14" x14ac:dyDescent="0.25">
      <c r="A6917" s="100">
        <v>5867</v>
      </c>
      <c r="B6917" s="107">
        <v>39470</v>
      </c>
      <c r="C6917" s="121">
        <v>433.58</v>
      </c>
      <c r="D6917" s="122">
        <v>619.66</v>
      </c>
      <c r="E6917" s="122">
        <f t="shared" si="288"/>
        <v>85.825484764542935</v>
      </c>
      <c r="F6917" s="77">
        <v>6.09</v>
      </c>
      <c r="G6917" s="77">
        <v>0</v>
      </c>
      <c r="H6917" s="77">
        <v>0</v>
      </c>
      <c r="J6917" s="77">
        <f t="shared" si="287"/>
        <v>6.09</v>
      </c>
      <c r="K6917" s="103">
        <v>2.86</v>
      </c>
      <c r="L6917" s="104">
        <v>3.07</v>
      </c>
      <c r="M6917" s="105">
        <v>0</v>
      </c>
      <c r="N6917" s="76">
        <f t="shared" si="285"/>
        <v>2.8599999999999817</v>
      </c>
    </row>
    <row r="6918" spans="1:14" x14ac:dyDescent="0.25">
      <c r="A6918" s="100">
        <v>5868</v>
      </c>
      <c r="B6918" s="107">
        <v>39471</v>
      </c>
      <c r="C6918" s="121">
        <v>433.43</v>
      </c>
      <c r="D6918" s="122">
        <v>616.42999999999995</v>
      </c>
      <c r="E6918" s="122">
        <f t="shared" si="288"/>
        <v>85.378116343490291</v>
      </c>
      <c r="F6918" s="77">
        <v>5.44</v>
      </c>
      <c r="G6918" s="77">
        <v>0</v>
      </c>
      <c r="H6918" s="77">
        <v>0</v>
      </c>
      <c r="J6918" s="77">
        <f t="shared" si="287"/>
        <v>5.44</v>
      </c>
      <c r="K6918" s="103">
        <v>2.61</v>
      </c>
      <c r="L6918" s="104">
        <v>2.74</v>
      </c>
      <c r="M6918" s="105">
        <v>0</v>
      </c>
      <c r="N6918" s="76">
        <f t="shared" si="285"/>
        <v>2.6100000000000732</v>
      </c>
    </row>
    <row r="6919" spans="1:14" x14ac:dyDescent="0.25">
      <c r="A6919" s="100">
        <v>5869</v>
      </c>
      <c r="B6919" s="107">
        <v>39472</v>
      </c>
      <c r="C6919" s="121">
        <v>433.3</v>
      </c>
      <c r="D6919" s="122">
        <v>613.6</v>
      </c>
      <c r="E6919" s="122">
        <f t="shared" si="288"/>
        <v>84.986149584487535</v>
      </c>
      <c r="F6919" s="77">
        <v>4.41</v>
      </c>
      <c r="G6919" s="77">
        <v>0</v>
      </c>
      <c r="H6919" s="77">
        <v>0</v>
      </c>
      <c r="J6919" s="77">
        <f t="shared" si="287"/>
        <v>4.41</v>
      </c>
      <c r="K6919" s="103">
        <v>2.31</v>
      </c>
      <c r="L6919" s="104">
        <v>2.2200000000000002</v>
      </c>
      <c r="M6919" s="105">
        <v>0</v>
      </c>
      <c r="N6919" s="76">
        <f t="shared" si="285"/>
        <v>2.3099999999999774</v>
      </c>
    </row>
    <row r="6920" spans="1:14" x14ac:dyDescent="0.25">
      <c r="A6920" s="100">
        <v>5870</v>
      </c>
      <c r="B6920" s="107">
        <v>39473</v>
      </c>
      <c r="C6920" s="121">
        <v>433.2</v>
      </c>
      <c r="D6920" s="122">
        <v>611.5</v>
      </c>
      <c r="E6920" s="122">
        <f t="shared" si="288"/>
        <v>84.695290858725755</v>
      </c>
      <c r="F6920" s="77">
        <v>4.7699999999999996</v>
      </c>
      <c r="G6920" s="77">
        <v>0</v>
      </c>
      <c r="H6920" s="77">
        <v>0</v>
      </c>
      <c r="J6920" s="77">
        <f t="shared" si="287"/>
        <v>4.7699999999999996</v>
      </c>
      <c r="K6920" s="103">
        <v>2.67</v>
      </c>
      <c r="L6920" s="104">
        <v>2.4</v>
      </c>
      <c r="M6920" s="105">
        <v>0</v>
      </c>
      <c r="N6920" s="76">
        <f t="shared" ref="N6920:N6983" si="289">+D6921-D6920+J6920</f>
        <v>2.6699999999999768</v>
      </c>
    </row>
    <row r="6921" spans="1:14" x14ac:dyDescent="0.25">
      <c r="A6921" s="100">
        <v>5871</v>
      </c>
      <c r="B6921" s="107">
        <v>39474</v>
      </c>
      <c r="C6921" s="121">
        <v>433.1</v>
      </c>
      <c r="D6921" s="122">
        <v>609.4</v>
      </c>
      <c r="E6921" s="122">
        <f t="shared" si="288"/>
        <v>84.40443213296399</v>
      </c>
      <c r="F6921" s="77">
        <v>3.59</v>
      </c>
      <c r="G6921" s="77">
        <v>0</v>
      </c>
      <c r="H6921" s="77">
        <v>0</v>
      </c>
      <c r="J6921" s="77">
        <f t="shared" si="287"/>
        <v>3.59</v>
      </c>
      <c r="K6921" s="103">
        <v>1.49</v>
      </c>
      <c r="L6921" s="104">
        <v>1.81</v>
      </c>
      <c r="M6921" s="105">
        <v>0</v>
      </c>
      <c r="N6921" s="76">
        <f t="shared" si="289"/>
        <v>1.4899999999999771</v>
      </c>
    </row>
    <row r="6922" spans="1:14" x14ac:dyDescent="0.25">
      <c r="A6922" s="100">
        <v>5872</v>
      </c>
      <c r="B6922" s="107">
        <v>39475</v>
      </c>
      <c r="C6922" s="121">
        <v>433</v>
      </c>
      <c r="D6922" s="122">
        <v>607.29999999999995</v>
      </c>
      <c r="E6922" s="122">
        <f t="shared" si="288"/>
        <v>84.11357340720221</v>
      </c>
      <c r="F6922" s="77">
        <v>5.09</v>
      </c>
      <c r="G6922" s="77">
        <v>0</v>
      </c>
      <c r="H6922" s="77">
        <v>0</v>
      </c>
      <c r="J6922" s="77">
        <f t="shared" si="287"/>
        <v>5.09</v>
      </c>
      <c r="K6922" s="103">
        <v>1.1000000000000001</v>
      </c>
      <c r="L6922" s="104">
        <v>2.56</v>
      </c>
      <c r="M6922" s="105">
        <v>0</v>
      </c>
      <c r="N6922" s="76">
        <f t="shared" si="289"/>
        <v>1.0999999999999908</v>
      </c>
    </row>
    <row r="6923" spans="1:14" x14ac:dyDescent="0.25">
      <c r="A6923" s="100">
        <v>5873</v>
      </c>
      <c r="B6923" s="107">
        <v>39476</v>
      </c>
      <c r="C6923" s="121">
        <v>432.81</v>
      </c>
      <c r="D6923" s="122">
        <v>603.30999999999995</v>
      </c>
      <c r="E6923" s="122">
        <f t="shared" si="288"/>
        <v>83.56094182825484</v>
      </c>
      <c r="F6923" s="77">
        <v>5.78</v>
      </c>
      <c r="G6923" s="77">
        <v>0</v>
      </c>
      <c r="H6923" s="77">
        <v>0</v>
      </c>
      <c r="J6923" s="77">
        <f t="shared" si="287"/>
        <v>5.78</v>
      </c>
      <c r="K6923" s="103">
        <v>1.7</v>
      </c>
      <c r="L6923" s="104">
        <v>2.76</v>
      </c>
      <c r="M6923" s="105">
        <v>0</v>
      </c>
      <c r="N6923" s="76">
        <f t="shared" si="289"/>
        <v>2.0000000000000275</v>
      </c>
    </row>
    <row r="6924" spans="1:14" x14ac:dyDescent="0.25">
      <c r="A6924" s="100">
        <v>5874</v>
      </c>
      <c r="B6924" s="107">
        <v>39477</v>
      </c>
      <c r="C6924" s="121">
        <v>432.63</v>
      </c>
      <c r="D6924" s="122">
        <v>599.53</v>
      </c>
      <c r="E6924" s="122">
        <f t="shared" si="288"/>
        <v>83.03739612188366</v>
      </c>
      <c r="F6924" s="77">
        <v>5.78</v>
      </c>
      <c r="G6924" s="77">
        <v>0</v>
      </c>
      <c r="H6924" s="77">
        <v>0</v>
      </c>
      <c r="J6924" s="77">
        <f t="shared" si="287"/>
        <v>5.78</v>
      </c>
      <c r="K6924" s="103">
        <v>2.0499999999999998</v>
      </c>
      <c r="L6924" s="104">
        <v>2.91</v>
      </c>
      <c r="M6924" s="105">
        <v>0</v>
      </c>
      <c r="N6924" s="76">
        <f t="shared" si="289"/>
        <v>2.0499999999999821</v>
      </c>
    </row>
    <row r="6925" spans="1:14" x14ac:dyDescent="0.25">
      <c r="A6925" s="100">
        <v>5875</v>
      </c>
      <c r="B6925" s="107">
        <v>39478</v>
      </c>
      <c r="C6925" s="121">
        <v>432.45</v>
      </c>
      <c r="D6925" s="122">
        <v>595.79999999999995</v>
      </c>
      <c r="E6925" s="122">
        <f t="shared" si="288"/>
        <v>82.52077562326869</v>
      </c>
      <c r="F6925" s="77">
        <v>4.43</v>
      </c>
      <c r="G6925" s="77">
        <v>0</v>
      </c>
      <c r="H6925" s="77">
        <v>0</v>
      </c>
      <c r="J6925" s="77">
        <f t="shared" si="287"/>
        <v>4.43</v>
      </c>
      <c r="K6925" s="103">
        <v>1.1200000000000001</v>
      </c>
      <c r="L6925" s="104">
        <v>2.23</v>
      </c>
      <c r="M6925" s="105">
        <v>0</v>
      </c>
      <c r="N6925" s="76">
        <f t="shared" si="289"/>
        <v>1.1200000000000543</v>
      </c>
    </row>
    <row r="6926" spans="1:14" x14ac:dyDescent="0.25">
      <c r="A6926" s="100">
        <v>5876</v>
      </c>
      <c r="B6926" s="107">
        <v>39479</v>
      </c>
      <c r="C6926" s="121">
        <v>432.29</v>
      </c>
      <c r="D6926" s="122">
        <v>592.49</v>
      </c>
      <c r="E6926" s="122">
        <f t="shared" si="288"/>
        <v>82.062326869806085</v>
      </c>
      <c r="F6926" s="77">
        <v>5.38</v>
      </c>
      <c r="G6926" s="77">
        <v>0</v>
      </c>
      <c r="H6926" s="77">
        <v>0</v>
      </c>
      <c r="J6926" s="77">
        <f t="shared" si="287"/>
        <v>5.38</v>
      </c>
      <c r="K6926" s="103">
        <v>1.07</v>
      </c>
      <c r="L6926" s="104">
        <v>2.71</v>
      </c>
      <c r="M6926" s="105">
        <v>0</v>
      </c>
      <c r="N6926" s="76">
        <f t="shared" si="289"/>
        <v>1.0699999999999408</v>
      </c>
    </row>
    <row r="6927" spans="1:14" x14ac:dyDescent="0.25">
      <c r="A6927" s="100">
        <v>5877</v>
      </c>
      <c r="B6927" s="107">
        <v>39480</v>
      </c>
      <c r="C6927" s="121">
        <v>432.08</v>
      </c>
      <c r="D6927" s="122">
        <v>588.17999999999995</v>
      </c>
      <c r="E6927" s="122">
        <f t="shared" si="288"/>
        <v>81.46537396121883</v>
      </c>
      <c r="F6927" s="77">
        <v>5.32</v>
      </c>
      <c r="G6927" s="77">
        <v>0</v>
      </c>
      <c r="H6927" s="77">
        <v>0</v>
      </c>
      <c r="J6927" s="77">
        <f t="shared" si="287"/>
        <v>5.32</v>
      </c>
      <c r="K6927" s="103">
        <v>0.64</v>
      </c>
      <c r="L6927" s="104">
        <v>2.68</v>
      </c>
      <c r="M6927" s="105">
        <v>0</v>
      </c>
      <c r="N6927" s="76">
        <f t="shared" si="289"/>
        <v>0.64000000000005031</v>
      </c>
    </row>
    <row r="6928" spans="1:14" x14ac:dyDescent="0.25">
      <c r="A6928" s="100">
        <v>5878</v>
      </c>
      <c r="B6928" s="107">
        <v>39481</v>
      </c>
      <c r="C6928" s="121">
        <v>431.85</v>
      </c>
      <c r="D6928" s="122">
        <v>583.5</v>
      </c>
      <c r="E6928" s="122">
        <f t="shared" si="288"/>
        <v>80.81717451523545</v>
      </c>
      <c r="F6928" s="77">
        <v>3.18</v>
      </c>
      <c r="G6928" s="77">
        <v>0</v>
      </c>
      <c r="H6928" s="77">
        <v>0</v>
      </c>
      <c r="J6928" s="77">
        <f t="shared" si="287"/>
        <v>3.18</v>
      </c>
      <c r="K6928" s="103">
        <v>1.68</v>
      </c>
      <c r="L6928" s="104">
        <v>1.6</v>
      </c>
      <c r="M6928" s="105">
        <v>0</v>
      </c>
      <c r="N6928" s="76">
        <f t="shared" si="289"/>
        <v>1.6800000000000002</v>
      </c>
    </row>
    <row r="6929" spans="1:14" x14ac:dyDescent="0.25">
      <c r="A6929" s="100">
        <v>5879</v>
      </c>
      <c r="B6929" s="107">
        <v>39482</v>
      </c>
      <c r="C6929" s="121">
        <v>431.78</v>
      </c>
      <c r="D6929" s="122">
        <v>582</v>
      </c>
      <c r="E6929" s="122">
        <f t="shared" si="288"/>
        <v>80.609418282548475</v>
      </c>
      <c r="F6929" s="77">
        <v>4.2300000000000004</v>
      </c>
      <c r="G6929" s="77">
        <v>0</v>
      </c>
      <c r="H6929" s="77">
        <v>0</v>
      </c>
      <c r="J6929" s="77">
        <f t="shared" si="287"/>
        <v>4.2300000000000004</v>
      </c>
      <c r="K6929" s="103">
        <v>1.03</v>
      </c>
      <c r="L6929" s="104">
        <v>2.13</v>
      </c>
      <c r="M6929" s="105">
        <v>0</v>
      </c>
      <c r="N6929" s="76">
        <f t="shared" si="289"/>
        <v>1.029999999999955</v>
      </c>
    </row>
    <row r="6930" spans="1:14" x14ac:dyDescent="0.25">
      <c r="A6930" s="100">
        <v>5880</v>
      </c>
      <c r="B6930" s="107">
        <v>39483</v>
      </c>
      <c r="C6930" s="121">
        <v>431.62</v>
      </c>
      <c r="D6930" s="122">
        <v>578.79999999999995</v>
      </c>
      <c r="E6930" s="122">
        <f t="shared" si="288"/>
        <v>80.16620498614958</v>
      </c>
      <c r="F6930" s="77">
        <v>3.95</v>
      </c>
      <c r="G6930" s="77">
        <v>0</v>
      </c>
      <c r="H6930" s="77">
        <v>0</v>
      </c>
      <c r="J6930" s="77">
        <f t="shared" si="287"/>
        <v>3.95</v>
      </c>
      <c r="K6930" s="103">
        <v>0.25</v>
      </c>
      <c r="L6930" s="104">
        <v>1.49</v>
      </c>
      <c r="M6930" s="105">
        <v>0</v>
      </c>
      <c r="N6930" s="76">
        <f t="shared" si="289"/>
        <v>0.25000000000006839</v>
      </c>
    </row>
    <row r="6931" spans="1:14" x14ac:dyDescent="0.25">
      <c r="A6931" s="100">
        <v>5881</v>
      </c>
      <c r="B6931" s="107">
        <v>39484</v>
      </c>
      <c r="C6931" s="121">
        <v>431.44</v>
      </c>
      <c r="D6931" s="122">
        <v>575.1</v>
      </c>
      <c r="E6931" s="122">
        <f t="shared" si="288"/>
        <v>79.653739612188375</v>
      </c>
      <c r="F6931" s="77">
        <v>6.24</v>
      </c>
      <c r="G6931" s="77">
        <v>0</v>
      </c>
      <c r="H6931" s="77">
        <v>0</v>
      </c>
      <c r="J6931" s="77">
        <f t="shared" si="287"/>
        <v>6.24</v>
      </c>
      <c r="K6931" s="103">
        <v>0.84</v>
      </c>
      <c r="L6931" s="104">
        <v>3.14</v>
      </c>
      <c r="M6931" s="105">
        <v>11.7</v>
      </c>
      <c r="N6931" s="76">
        <f t="shared" si="289"/>
        <v>0.84000000000002295</v>
      </c>
    </row>
    <row r="6932" spans="1:14" x14ac:dyDescent="0.25">
      <c r="A6932" s="100">
        <v>5882</v>
      </c>
      <c r="B6932" s="107">
        <v>39485</v>
      </c>
      <c r="C6932" s="121">
        <v>431.17</v>
      </c>
      <c r="D6932" s="122">
        <v>569.70000000000005</v>
      </c>
      <c r="E6932" s="122">
        <f t="shared" si="288"/>
        <v>78.905817174515249</v>
      </c>
      <c r="F6932" s="77">
        <v>3.37</v>
      </c>
      <c r="G6932" s="77">
        <v>0</v>
      </c>
      <c r="H6932" s="77">
        <v>0</v>
      </c>
      <c r="J6932" s="77">
        <f t="shared" si="287"/>
        <v>3.37</v>
      </c>
      <c r="K6932" s="103">
        <v>1.97</v>
      </c>
      <c r="L6932" s="104">
        <v>1.7</v>
      </c>
      <c r="M6932" s="105">
        <v>0</v>
      </c>
      <c r="N6932" s="76">
        <f t="shared" si="289"/>
        <v>1.9699999999999092</v>
      </c>
    </row>
    <row r="6933" spans="1:14" x14ac:dyDescent="0.25">
      <c r="A6933" s="100">
        <v>5883</v>
      </c>
      <c r="B6933" s="107">
        <v>39486</v>
      </c>
      <c r="C6933" s="121">
        <v>431.1</v>
      </c>
      <c r="D6933" s="122">
        <v>568.29999999999995</v>
      </c>
      <c r="E6933" s="122">
        <f t="shared" si="288"/>
        <v>78.711911357340711</v>
      </c>
      <c r="F6933" s="77">
        <v>3.57</v>
      </c>
      <c r="G6933" s="77">
        <v>0</v>
      </c>
      <c r="H6933" s="77">
        <v>0</v>
      </c>
      <c r="J6933" s="77">
        <f t="shared" si="287"/>
        <v>3.57</v>
      </c>
      <c r="K6933" s="103">
        <v>2.57</v>
      </c>
      <c r="L6933" s="104">
        <v>1.8</v>
      </c>
      <c r="M6933" s="105">
        <v>4.4000000000000004</v>
      </c>
      <c r="N6933" s="76">
        <f t="shared" si="289"/>
        <v>2.57</v>
      </c>
    </row>
    <row r="6934" spans="1:14" x14ac:dyDescent="0.25">
      <c r="A6934" s="100">
        <v>5884</v>
      </c>
      <c r="B6934" s="107">
        <v>39487</v>
      </c>
      <c r="C6934" s="121">
        <v>431.05</v>
      </c>
      <c r="D6934" s="122">
        <v>567.29999999999995</v>
      </c>
      <c r="E6934" s="122">
        <f t="shared" si="288"/>
        <v>78.57340720221606</v>
      </c>
      <c r="F6934" s="77">
        <v>4.25</v>
      </c>
      <c r="G6934" s="77">
        <v>0</v>
      </c>
      <c r="H6934" s="77">
        <v>0</v>
      </c>
      <c r="J6934" s="77">
        <f t="shared" si="287"/>
        <v>4.25</v>
      </c>
      <c r="K6934" s="103">
        <v>1.05</v>
      </c>
      <c r="L6934" s="104">
        <v>2.14</v>
      </c>
      <c r="M6934" s="105">
        <v>20.5</v>
      </c>
      <c r="N6934" s="76">
        <f t="shared" si="289"/>
        <v>1.0500000000000682</v>
      </c>
    </row>
    <row r="6935" spans="1:14" x14ac:dyDescent="0.25">
      <c r="A6935" s="100">
        <v>5885</v>
      </c>
      <c r="B6935" s="107">
        <v>39488</v>
      </c>
      <c r="C6935" s="121">
        <v>430.89</v>
      </c>
      <c r="D6935" s="122">
        <v>564.1</v>
      </c>
      <c r="E6935" s="122">
        <f t="shared" si="288"/>
        <v>78.13019390581718</v>
      </c>
      <c r="F6935" s="77">
        <v>2.9</v>
      </c>
      <c r="G6935" s="77">
        <v>0</v>
      </c>
      <c r="H6935" s="77">
        <v>0</v>
      </c>
      <c r="J6935" s="77">
        <f t="shared" si="287"/>
        <v>2.9</v>
      </c>
      <c r="K6935" s="103">
        <v>4.7</v>
      </c>
      <c r="L6935" s="104">
        <v>1.46</v>
      </c>
      <c r="M6935" s="105">
        <v>0</v>
      </c>
      <c r="N6935" s="76">
        <f t="shared" si="289"/>
        <v>4.6999999999999549</v>
      </c>
    </row>
    <row r="6936" spans="1:14" x14ac:dyDescent="0.25">
      <c r="A6936" s="100">
        <v>5886</v>
      </c>
      <c r="B6936" s="107">
        <v>39489</v>
      </c>
      <c r="C6936" s="121">
        <v>430.98</v>
      </c>
      <c r="D6936" s="122">
        <v>565.9</v>
      </c>
      <c r="E6936" s="122">
        <f t="shared" si="288"/>
        <v>78.37950138504155</v>
      </c>
      <c r="F6936" s="77">
        <v>3.56</v>
      </c>
      <c r="G6936" s="77">
        <v>0</v>
      </c>
      <c r="H6936" s="77">
        <v>0</v>
      </c>
      <c r="J6936" s="77">
        <f t="shared" si="287"/>
        <v>3.56</v>
      </c>
      <c r="K6936" s="103">
        <v>0.16</v>
      </c>
      <c r="L6936" s="104">
        <v>1.8</v>
      </c>
      <c r="M6936" s="105">
        <v>0</v>
      </c>
      <c r="N6936" s="76">
        <f t="shared" si="289"/>
        <v>0.16000000000002279</v>
      </c>
    </row>
    <row r="6937" spans="1:14" x14ac:dyDescent="0.25">
      <c r="A6937" s="100">
        <v>5887</v>
      </c>
      <c r="B6937" s="107">
        <v>39490</v>
      </c>
      <c r="C6937" s="121">
        <v>430.81</v>
      </c>
      <c r="D6937" s="122">
        <v>562.5</v>
      </c>
      <c r="E6937" s="122">
        <f t="shared" si="288"/>
        <v>77.908587257617739</v>
      </c>
      <c r="F6937" s="77">
        <v>2.5499999999999998</v>
      </c>
      <c r="G6937" s="77">
        <v>0</v>
      </c>
      <c r="H6937" s="77">
        <v>0</v>
      </c>
      <c r="J6937" s="77">
        <f t="shared" si="287"/>
        <v>2.5499999999999998</v>
      </c>
      <c r="K6937" s="103">
        <v>1.1499999999999999</v>
      </c>
      <c r="L6937" s="104">
        <v>1.72</v>
      </c>
      <c r="M6937" s="105">
        <v>11.5</v>
      </c>
      <c r="N6937" s="76">
        <f t="shared" si="289"/>
        <v>1.1500000000000226</v>
      </c>
    </row>
    <row r="6938" spans="1:14" x14ac:dyDescent="0.25">
      <c r="A6938" s="100">
        <v>5888</v>
      </c>
      <c r="B6938" s="107">
        <v>39491</v>
      </c>
      <c r="C6938" s="121">
        <v>430.74</v>
      </c>
      <c r="D6938" s="122">
        <v>561.1</v>
      </c>
      <c r="E6938" s="122">
        <f t="shared" si="288"/>
        <v>77.714681440443215</v>
      </c>
      <c r="F6938" s="77">
        <v>3.59</v>
      </c>
      <c r="G6938" s="77">
        <v>0</v>
      </c>
      <c r="H6938" s="77">
        <v>0</v>
      </c>
      <c r="J6938" s="77">
        <f t="shared" si="287"/>
        <v>3.59</v>
      </c>
      <c r="K6938" s="103">
        <v>0.69</v>
      </c>
      <c r="L6938" s="104">
        <v>1.81</v>
      </c>
      <c r="M6938" s="105">
        <v>0</v>
      </c>
      <c r="N6938" s="76">
        <f t="shared" si="289"/>
        <v>0.6900000000000226</v>
      </c>
    </row>
    <row r="6939" spans="1:14" x14ac:dyDescent="0.25">
      <c r="A6939" s="100">
        <v>5889</v>
      </c>
      <c r="B6939" s="107">
        <v>39492</v>
      </c>
      <c r="C6939" s="121">
        <v>430.59</v>
      </c>
      <c r="D6939" s="122">
        <v>558.20000000000005</v>
      </c>
      <c r="E6939" s="122">
        <f t="shared" si="288"/>
        <v>77.313019390581729</v>
      </c>
      <c r="F6939" s="77">
        <v>3.07</v>
      </c>
      <c r="G6939" s="77">
        <v>0</v>
      </c>
      <c r="H6939" s="77">
        <v>0</v>
      </c>
      <c r="J6939" s="77">
        <f t="shared" si="287"/>
        <v>3.07</v>
      </c>
      <c r="K6939" s="103">
        <v>0.47</v>
      </c>
      <c r="L6939" s="104">
        <v>1.55</v>
      </c>
      <c r="M6939" s="105">
        <v>1.3</v>
      </c>
      <c r="N6939" s="76">
        <f t="shared" si="289"/>
        <v>0.4699999999999771</v>
      </c>
    </row>
    <row r="6940" spans="1:14" x14ac:dyDescent="0.25">
      <c r="A6940" s="100">
        <v>5890</v>
      </c>
      <c r="B6940" s="107">
        <v>39493</v>
      </c>
      <c r="C6940" s="121">
        <v>430.46</v>
      </c>
      <c r="D6940" s="122">
        <v>555.6</v>
      </c>
      <c r="E6940" s="122">
        <f t="shared" si="288"/>
        <v>76.952908587257625</v>
      </c>
      <c r="F6940" s="77">
        <v>3.58</v>
      </c>
      <c r="G6940" s="77">
        <v>0</v>
      </c>
      <c r="H6940" s="77">
        <v>0</v>
      </c>
      <c r="J6940" s="77">
        <f t="shared" si="287"/>
        <v>3.58</v>
      </c>
      <c r="K6940" s="103">
        <v>0.67</v>
      </c>
      <c r="L6940" s="104">
        <v>1.8</v>
      </c>
      <c r="M6940" s="105">
        <v>2.5</v>
      </c>
      <c r="N6940" s="76">
        <f t="shared" si="289"/>
        <v>0.6700000000000319</v>
      </c>
    </row>
    <row r="6941" spans="1:14" x14ac:dyDescent="0.25">
      <c r="A6941" s="100">
        <v>5891</v>
      </c>
      <c r="B6941" s="107">
        <v>39494</v>
      </c>
      <c r="C6941" s="121">
        <v>430.31</v>
      </c>
      <c r="D6941" s="122">
        <v>552.69000000000005</v>
      </c>
      <c r="E6941" s="122">
        <f t="shared" si="288"/>
        <v>76.54986149584488</v>
      </c>
      <c r="F6941" s="77">
        <v>3.31</v>
      </c>
      <c r="G6941" s="77">
        <v>0</v>
      </c>
      <c r="H6941" s="77">
        <v>0</v>
      </c>
      <c r="J6941" s="77">
        <f t="shared" si="287"/>
        <v>3.31</v>
      </c>
      <c r="K6941" s="103">
        <v>0.74</v>
      </c>
      <c r="L6941" s="104">
        <v>1.67</v>
      </c>
      <c r="M6941" s="105">
        <v>0</v>
      </c>
      <c r="N6941" s="76">
        <f t="shared" si="289"/>
        <v>0.73999999999995003</v>
      </c>
    </row>
    <row r="6942" spans="1:14" x14ac:dyDescent="0.25">
      <c r="A6942" s="100">
        <v>5892</v>
      </c>
      <c r="B6942" s="107">
        <v>39495</v>
      </c>
      <c r="C6942" s="121">
        <v>430.18</v>
      </c>
      <c r="D6942" s="122">
        <v>550.12</v>
      </c>
      <c r="E6942" s="122">
        <f t="shared" si="288"/>
        <v>76.19390581717451</v>
      </c>
      <c r="F6942" s="77">
        <v>2.93</v>
      </c>
      <c r="G6942" s="77">
        <v>0</v>
      </c>
      <c r="H6942" s="77">
        <v>0</v>
      </c>
      <c r="J6942" s="77">
        <f t="shared" si="287"/>
        <v>2.93</v>
      </c>
      <c r="K6942" s="103">
        <v>0.41</v>
      </c>
      <c r="L6942" s="104">
        <v>1.47</v>
      </c>
      <c r="M6942" s="105">
        <v>0</v>
      </c>
      <c r="N6942" s="76">
        <f t="shared" si="289"/>
        <v>0.41000000000001835</v>
      </c>
    </row>
    <row r="6943" spans="1:14" x14ac:dyDescent="0.25">
      <c r="A6943" s="100">
        <v>5893</v>
      </c>
      <c r="B6943" s="107">
        <v>39496</v>
      </c>
      <c r="C6943" s="121">
        <v>430.05</v>
      </c>
      <c r="D6943" s="122">
        <v>547.6</v>
      </c>
      <c r="E6943" s="122">
        <f t="shared" si="288"/>
        <v>75.84487534626038</v>
      </c>
      <c r="F6943" s="77">
        <v>3.33</v>
      </c>
      <c r="G6943" s="77">
        <v>0</v>
      </c>
      <c r="H6943" s="77">
        <v>0</v>
      </c>
      <c r="J6943" s="77">
        <f t="shared" si="287"/>
        <v>3.33</v>
      </c>
      <c r="K6943" s="103">
        <v>0</v>
      </c>
      <c r="L6943" s="104">
        <v>1.67</v>
      </c>
      <c r="M6943" s="105">
        <v>0</v>
      </c>
      <c r="N6943" s="76">
        <f t="shared" si="289"/>
        <v>0.22999999999997733</v>
      </c>
    </row>
    <row r="6944" spans="1:14" x14ac:dyDescent="0.25">
      <c r="A6944" s="100">
        <v>5894</v>
      </c>
      <c r="B6944" s="107">
        <v>39497</v>
      </c>
      <c r="C6944" s="121">
        <v>429.89</v>
      </c>
      <c r="D6944" s="122">
        <v>544.5</v>
      </c>
      <c r="E6944" s="122">
        <f t="shared" si="288"/>
        <v>75.415512465373951</v>
      </c>
      <c r="F6944" s="77">
        <v>3.11</v>
      </c>
      <c r="G6944" s="77">
        <v>0</v>
      </c>
      <c r="H6944" s="77">
        <v>0</v>
      </c>
      <c r="J6944" s="77">
        <f t="shared" si="287"/>
        <v>3.11</v>
      </c>
      <c r="K6944" s="103">
        <v>0.55000000000000004</v>
      </c>
      <c r="L6944" s="104">
        <v>1.56</v>
      </c>
      <c r="M6944" s="105">
        <v>0</v>
      </c>
      <c r="N6944" s="76">
        <f t="shared" si="289"/>
        <v>0.55000000000005445</v>
      </c>
    </row>
    <row r="6945" spans="1:14" x14ac:dyDescent="0.25">
      <c r="A6945" s="100">
        <v>5895</v>
      </c>
      <c r="B6945" s="107">
        <v>39498</v>
      </c>
      <c r="C6945" s="121">
        <v>429.76</v>
      </c>
      <c r="D6945" s="122">
        <v>541.94000000000005</v>
      </c>
      <c r="E6945" s="122">
        <f t="shared" si="288"/>
        <v>75.060941828254855</v>
      </c>
      <c r="F6945" s="77">
        <v>0.84</v>
      </c>
      <c r="G6945" s="77">
        <v>0</v>
      </c>
      <c r="H6945" s="77">
        <v>0</v>
      </c>
      <c r="J6945" s="77">
        <f t="shared" si="287"/>
        <v>0.84</v>
      </c>
      <c r="K6945" s="103">
        <v>0.27</v>
      </c>
      <c r="L6945" s="104">
        <v>0.42</v>
      </c>
      <c r="M6945" s="105">
        <v>0</v>
      </c>
      <c r="N6945" s="76">
        <f t="shared" si="289"/>
        <v>0.26999999999994995</v>
      </c>
    </row>
    <row r="6946" spans="1:14" x14ac:dyDescent="0.25">
      <c r="A6946" s="100">
        <v>5896</v>
      </c>
      <c r="B6946" s="107">
        <v>39499</v>
      </c>
      <c r="C6946" s="121">
        <v>429.73</v>
      </c>
      <c r="D6946" s="122">
        <v>541.37</v>
      </c>
      <c r="E6946" s="122">
        <f t="shared" si="288"/>
        <v>74.9819944598338</v>
      </c>
      <c r="F6946" s="77">
        <v>3.62</v>
      </c>
      <c r="G6946" s="77">
        <v>0</v>
      </c>
      <c r="H6946" s="77">
        <v>0</v>
      </c>
      <c r="J6946" s="77">
        <f t="shared" si="287"/>
        <v>3.62</v>
      </c>
      <c r="K6946" s="103">
        <v>1.45</v>
      </c>
      <c r="L6946" s="104">
        <v>1.82</v>
      </c>
      <c r="M6946" s="105">
        <v>0</v>
      </c>
      <c r="N6946" s="76">
        <f t="shared" si="289"/>
        <v>1.450000000000041</v>
      </c>
    </row>
    <row r="6947" spans="1:14" x14ac:dyDescent="0.25">
      <c r="A6947" s="100">
        <v>5897</v>
      </c>
      <c r="B6947" s="107">
        <v>39500</v>
      </c>
      <c r="C6947" s="121">
        <v>429.62</v>
      </c>
      <c r="D6947" s="122">
        <v>539.20000000000005</v>
      </c>
      <c r="E6947" s="122">
        <f t="shared" si="288"/>
        <v>74.681440443213305</v>
      </c>
      <c r="F6947" s="77">
        <v>3.73</v>
      </c>
      <c r="G6947" s="77">
        <v>0</v>
      </c>
      <c r="H6947" s="77">
        <v>0</v>
      </c>
      <c r="J6947" s="77">
        <f t="shared" si="287"/>
        <v>3.73</v>
      </c>
      <c r="K6947" s="103">
        <v>0.1</v>
      </c>
      <c r="L6947" s="104">
        <v>1.82</v>
      </c>
      <c r="M6947" s="105">
        <v>0</v>
      </c>
      <c r="N6947" s="76">
        <f t="shared" si="289"/>
        <v>0.10000000000000453</v>
      </c>
    </row>
    <row r="6948" spans="1:14" x14ac:dyDescent="0.25">
      <c r="A6948" s="100">
        <v>5898</v>
      </c>
      <c r="B6948" s="107">
        <v>39501</v>
      </c>
      <c r="C6948" s="121">
        <v>429.43</v>
      </c>
      <c r="D6948" s="122">
        <v>535.57000000000005</v>
      </c>
      <c r="E6948" s="122">
        <f t="shared" si="288"/>
        <v>74.178670360110814</v>
      </c>
      <c r="F6948" s="77">
        <v>3.83</v>
      </c>
      <c r="G6948" s="77">
        <v>0</v>
      </c>
      <c r="H6948" s="77">
        <v>0</v>
      </c>
      <c r="J6948" s="77">
        <f t="shared" si="287"/>
        <v>3.83</v>
      </c>
      <c r="K6948" s="103">
        <v>0.16</v>
      </c>
      <c r="L6948" s="104">
        <v>1.97</v>
      </c>
      <c r="M6948" s="105">
        <v>0</v>
      </c>
      <c r="N6948" s="76">
        <f t="shared" si="289"/>
        <v>0.15999999999992731</v>
      </c>
    </row>
    <row r="6949" spans="1:14" x14ac:dyDescent="0.25">
      <c r="A6949" s="100">
        <v>5899</v>
      </c>
      <c r="B6949" s="107">
        <v>39502</v>
      </c>
      <c r="C6949" s="121">
        <v>429.24</v>
      </c>
      <c r="D6949" s="122">
        <v>531.9</v>
      </c>
      <c r="E6949" s="122">
        <f t="shared" si="288"/>
        <v>73.67036011080333</v>
      </c>
      <c r="F6949" s="77">
        <v>2.37</v>
      </c>
      <c r="G6949" s="77">
        <v>0</v>
      </c>
      <c r="H6949" s="77">
        <v>0</v>
      </c>
      <c r="J6949" s="77">
        <f t="shared" si="287"/>
        <v>2.37</v>
      </c>
      <c r="K6949" s="103">
        <v>0.24</v>
      </c>
      <c r="L6949" s="104">
        <v>1.19</v>
      </c>
      <c r="M6949" s="105">
        <v>0</v>
      </c>
      <c r="N6949" s="76">
        <f t="shared" si="289"/>
        <v>0.24000000000000465</v>
      </c>
    </row>
    <row r="6950" spans="1:14" x14ac:dyDescent="0.25">
      <c r="A6950" s="100">
        <v>5900</v>
      </c>
      <c r="B6950" s="107">
        <v>39503</v>
      </c>
      <c r="C6950" s="121">
        <v>429.13</v>
      </c>
      <c r="D6950" s="122">
        <v>529.77</v>
      </c>
      <c r="E6950" s="122">
        <f t="shared" si="288"/>
        <v>73.375346260387815</v>
      </c>
      <c r="F6950" s="77">
        <v>3.63</v>
      </c>
      <c r="G6950" s="77">
        <v>0</v>
      </c>
      <c r="H6950" s="77">
        <v>0</v>
      </c>
      <c r="J6950" s="77">
        <f t="shared" si="287"/>
        <v>3.63</v>
      </c>
      <c r="K6950" s="103">
        <v>0.02</v>
      </c>
      <c r="L6950" s="104">
        <v>1.66</v>
      </c>
      <c r="M6950" s="105">
        <v>0</v>
      </c>
      <c r="N6950" s="76">
        <f t="shared" si="289"/>
        <v>1.9999999999986251E-2</v>
      </c>
    </row>
    <row r="6951" spans="1:14" x14ac:dyDescent="0.25">
      <c r="A6951" s="100">
        <v>5901</v>
      </c>
      <c r="B6951" s="107">
        <v>39504</v>
      </c>
      <c r="C6951" s="121">
        <v>428.94</v>
      </c>
      <c r="D6951" s="122">
        <v>526.16</v>
      </c>
      <c r="E6951" s="122">
        <f t="shared" si="288"/>
        <v>72.875346260387801</v>
      </c>
      <c r="F6951" s="77">
        <v>3.64</v>
      </c>
      <c r="G6951" s="77">
        <v>0</v>
      </c>
      <c r="H6951" s="77">
        <v>0</v>
      </c>
      <c r="J6951" s="77">
        <f t="shared" si="287"/>
        <v>3.64</v>
      </c>
      <c r="K6951" s="103">
        <v>3.45</v>
      </c>
      <c r="L6951" s="104">
        <v>1.83</v>
      </c>
      <c r="M6951" s="105">
        <v>13.3</v>
      </c>
      <c r="N6951" s="76">
        <f t="shared" si="289"/>
        <v>3.4500000000000592</v>
      </c>
    </row>
    <row r="6952" spans="1:14" x14ac:dyDescent="0.25">
      <c r="A6952" s="100">
        <v>5902</v>
      </c>
      <c r="B6952" s="107">
        <v>39505</v>
      </c>
      <c r="C6952" s="121">
        <v>428.93</v>
      </c>
      <c r="D6952" s="122">
        <v>525.97</v>
      </c>
      <c r="E6952" s="122">
        <f t="shared" si="288"/>
        <v>72.84903047091413</v>
      </c>
      <c r="F6952" s="77">
        <v>3.59</v>
      </c>
      <c r="G6952" s="77">
        <v>0</v>
      </c>
      <c r="H6952" s="77">
        <v>0</v>
      </c>
      <c r="J6952" s="77">
        <f t="shared" si="287"/>
        <v>3.59</v>
      </c>
      <c r="K6952" s="103">
        <v>0.74</v>
      </c>
      <c r="L6952" s="104">
        <v>1.81</v>
      </c>
      <c r="M6952" s="105">
        <v>14.3</v>
      </c>
      <c r="N6952" s="76">
        <f t="shared" si="289"/>
        <v>0.73999999999997712</v>
      </c>
    </row>
    <row r="6953" spans="1:14" x14ac:dyDescent="0.25">
      <c r="A6953" s="100">
        <v>5903</v>
      </c>
      <c r="B6953" s="107">
        <v>39506</v>
      </c>
      <c r="C6953" s="121">
        <v>428.78</v>
      </c>
      <c r="D6953" s="122">
        <v>523.12</v>
      </c>
      <c r="E6953" s="122">
        <f t="shared" si="288"/>
        <v>72.45429362880887</v>
      </c>
      <c r="F6953" s="77">
        <v>2.82</v>
      </c>
      <c r="G6953" s="77">
        <v>0</v>
      </c>
      <c r="H6953" s="77">
        <v>0</v>
      </c>
      <c r="J6953" s="77">
        <f t="shared" si="287"/>
        <v>2.82</v>
      </c>
      <c r="K6953" s="103">
        <v>1.1399999999999999</v>
      </c>
      <c r="L6953" s="104">
        <v>1.42</v>
      </c>
      <c r="M6953" s="105">
        <v>19</v>
      </c>
      <c r="N6953" s="76">
        <f t="shared" si="289"/>
        <v>1.1400000000000499</v>
      </c>
    </row>
    <row r="6954" spans="1:14" x14ac:dyDescent="0.25">
      <c r="A6954" s="100">
        <v>5904</v>
      </c>
      <c r="B6954" s="107">
        <v>39507</v>
      </c>
      <c r="C6954" s="121">
        <v>428.69</v>
      </c>
      <c r="D6954" s="122">
        <v>521.44000000000005</v>
      </c>
      <c r="E6954" s="122">
        <f t="shared" si="288"/>
        <v>72.221606648199455</v>
      </c>
      <c r="F6954" s="77">
        <v>3.08</v>
      </c>
      <c r="G6954" s="77">
        <v>0</v>
      </c>
      <c r="H6954" s="77">
        <v>0</v>
      </c>
      <c r="J6954" s="77">
        <f t="shared" si="287"/>
        <v>3.08</v>
      </c>
      <c r="K6954" s="103">
        <v>3.93</v>
      </c>
      <c r="L6954" s="104">
        <v>1.55</v>
      </c>
      <c r="M6954" s="105">
        <v>7.9</v>
      </c>
      <c r="N6954" s="76">
        <f t="shared" si="289"/>
        <v>3.4299999999999091</v>
      </c>
    </row>
    <row r="6955" spans="1:14" x14ac:dyDescent="0.25">
      <c r="A6955" s="100">
        <v>5905</v>
      </c>
      <c r="B6955" s="107">
        <v>39508</v>
      </c>
      <c r="C6955" s="121">
        <v>428.71</v>
      </c>
      <c r="D6955" s="122">
        <v>521.79</v>
      </c>
      <c r="E6955" s="122">
        <f t="shared" si="288"/>
        <v>72.270083102493061</v>
      </c>
      <c r="F6955" s="77">
        <v>3.49</v>
      </c>
      <c r="G6955" s="77">
        <v>0</v>
      </c>
      <c r="H6955" s="77">
        <v>0</v>
      </c>
      <c r="J6955" s="77">
        <f t="shared" si="287"/>
        <v>3.49</v>
      </c>
      <c r="K6955" s="103">
        <v>2.35</v>
      </c>
      <c r="L6955" s="104">
        <v>1.76</v>
      </c>
      <c r="M6955" s="105">
        <v>0</v>
      </c>
      <c r="N6955" s="76">
        <f t="shared" si="289"/>
        <v>2.3500000000000139</v>
      </c>
    </row>
    <row r="6956" spans="1:14" x14ac:dyDescent="0.25">
      <c r="A6956" s="100">
        <v>5906</v>
      </c>
      <c r="B6956" s="107">
        <v>39509</v>
      </c>
      <c r="C6956" s="121">
        <v>428.65</v>
      </c>
      <c r="D6956" s="122">
        <v>520.65</v>
      </c>
      <c r="E6956" s="122">
        <f t="shared" si="288"/>
        <v>72.112188365650965</v>
      </c>
      <c r="F6956" s="77">
        <v>3.31</v>
      </c>
      <c r="G6956" s="77">
        <v>0</v>
      </c>
      <c r="H6956" s="77">
        <v>0</v>
      </c>
      <c r="J6956" s="77">
        <f t="shared" si="287"/>
        <v>3.31</v>
      </c>
      <c r="K6956" s="103">
        <v>0.84</v>
      </c>
      <c r="L6956" s="104">
        <v>1.66</v>
      </c>
      <c r="M6956" s="105">
        <v>0</v>
      </c>
      <c r="N6956" s="76">
        <f t="shared" si="289"/>
        <v>0.83999999999997277</v>
      </c>
    </row>
    <row r="6957" spans="1:14" x14ac:dyDescent="0.25">
      <c r="A6957" s="100">
        <v>5907</v>
      </c>
      <c r="B6957" s="107">
        <v>39510</v>
      </c>
      <c r="C6957" s="121">
        <v>428.52</v>
      </c>
      <c r="D6957" s="122">
        <v>518.17999999999995</v>
      </c>
      <c r="E6957" s="122">
        <f t="shared" si="288"/>
        <v>71.770083102493061</v>
      </c>
      <c r="F6957" s="77">
        <v>3.65</v>
      </c>
      <c r="G6957" s="77">
        <v>0</v>
      </c>
      <c r="H6957" s="77">
        <v>0</v>
      </c>
      <c r="J6957" s="77">
        <f t="shared" si="287"/>
        <v>3.65</v>
      </c>
      <c r="K6957" s="103">
        <v>0.9</v>
      </c>
      <c r="L6957" s="104">
        <v>1.84</v>
      </c>
      <c r="M6957" s="105">
        <v>3.1</v>
      </c>
      <c r="N6957" s="76">
        <f t="shared" si="289"/>
        <v>0.89999999999999991</v>
      </c>
    </row>
    <row r="6958" spans="1:14" x14ac:dyDescent="0.25">
      <c r="A6958" s="100">
        <v>5908</v>
      </c>
      <c r="B6958" s="107">
        <v>39511</v>
      </c>
      <c r="C6958" s="121">
        <v>428.37</v>
      </c>
      <c r="D6958" s="122">
        <v>515.42999999999995</v>
      </c>
      <c r="E6958" s="122">
        <f t="shared" si="288"/>
        <v>71.389196675900266</v>
      </c>
      <c r="F6958" s="77">
        <v>3.14</v>
      </c>
      <c r="G6958" s="77">
        <v>0</v>
      </c>
      <c r="H6958" s="77">
        <v>0</v>
      </c>
      <c r="J6958" s="77">
        <f t="shared" si="287"/>
        <v>3.14</v>
      </c>
      <c r="K6958" s="103">
        <v>1.24</v>
      </c>
      <c r="L6958" s="104">
        <v>1.58</v>
      </c>
      <c r="M6958" s="105">
        <v>34.11</v>
      </c>
      <c r="N6958" s="76">
        <f t="shared" si="289"/>
        <v>1.2400000000000229</v>
      </c>
    </row>
    <row r="6959" spans="1:14" x14ac:dyDescent="0.25">
      <c r="A6959" s="100">
        <v>5909</v>
      </c>
      <c r="B6959" s="107">
        <v>39512</v>
      </c>
      <c r="C6959" s="121">
        <v>428.27</v>
      </c>
      <c r="D6959" s="122">
        <v>513.53</v>
      </c>
      <c r="E6959" s="122">
        <f t="shared" si="288"/>
        <v>71.12603878116343</v>
      </c>
      <c r="F6959" s="77">
        <v>3.35</v>
      </c>
      <c r="G6959" s="77">
        <v>0</v>
      </c>
      <c r="H6959" s="77">
        <v>0</v>
      </c>
      <c r="J6959" s="77">
        <f t="shared" ref="J6959:J7022" si="290">SUM(F6959:H6959)</f>
        <v>3.35</v>
      </c>
      <c r="K6959" s="103">
        <v>5.82</v>
      </c>
      <c r="L6959" s="104">
        <v>1.68</v>
      </c>
      <c r="M6959" s="105">
        <v>10.4</v>
      </c>
      <c r="N6959" s="76">
        <f t="shared" si="289"/>
        <v>5.8200000000000269</v>
      </c>
    </row>
    <row r="6960" spans="1:14" x14ac:dyDescent="0.25">
      <c r="A6960" s="100">
        <v>5910</v>
      </c>
      <c r="B6960" s="107">
        <v>39513</v>
      </c>
      <c r="C6960" s="121">
        <v>428.4</v>
      </c>
      <c r="D6960" s="122">
        <v>516</v>
      </c>
      <c r="E6960" s="122">
        <f t="shared" ref="E6960:E7023" si="291">(D6960/722)*100</f>
        <v>71.468144044321321</v>
      </c>
      <c r="F6960" s="77">
        <v>3.52</v>
      </c>
      <c r="G6960" s="77">
        <v>0</v>
      </c>
      <c r="H6960" s="77">
        <v>0</v>
      </c>
      <c r="J6960" s="77">
        <f t="shared" si="290"/>
        <v>3.52</v>
      </c>
      <c r="K6960" s="103">
        <v>1.81</v>
      </c>
      <c r="L6960" s="104">
        <v>1.77</v>
      </c>
      <c r="M6960" s="105">
        <v>0.6</v>
      </c>
      <c r="N6960" s="76">
        <f t="shared" si="289"/>
        <v>1.8099999999999636</v>
      </c>
    </row>
    <row r="6961" spans="1:14" x14ac:dyDescent="0.25">
      <c r="A6961" s="100">
        <v>5911</v>
      </c>
      <c r="B6961" s="107">
        <v>39514</v>
      </c>
      <c r="C6961" s="121">
        <v>428.31</v>
      </c>
      <c r="D6961" s="122">
        <v>514.29</v>
      </c>
      <c r="E6961" s="122">
        <f t="shared" si="291"/>
        <v>71.23130193905817</v>
      </c>
      <c r="F6961" s="77">
        <v>3.1</v>
      </c>
      <c r="G6961" s="77">
        <v>0</v>
      </c>
      <c r="H6961" s="77">
        <v>0</v>
      </c>
      <c r="J6961" s="77">
        <f t="shared" si="290"/>
        <v>3.1</v>
      </c>
      <c r="K6961" s="103">
        <v>0.25</v>
      </c>
      <c r="L6961" s="104">
        <v>1.56</v>
      </c>
      <c r="M6961" s="105">
        <v>0</v>
      </c>
      <c r="N6961" s="76">
        <f t="shared" si="289"/>
        <v>0.25000000000003419</v>
      </c>
    </row>
    <row r="6962" spans="1:14" x14ac:dyDescent="0.25">
      <c r="A6962" s="100">
        <v>5912</v>
      </c>
      <c r="B6962" s="107">
        <v>39515</v>
      </c>
      <c r="C6962" s="121">
        <v>428.16</v>
      </c>
      <c r="D6962" s="122">
        <v>511.44</v>
      </c>
      <c r="E6962" s="122">
        <f t="shared" si="291"/>
        <v>70.83656509695291</v>
      </c>
      <c r="F6962" s="77">
        <v>3.88</v>
      </c>
      <c r="G6962" s="77">
        <v>0</v>
      </c>
      <c r="H6962" s="77">
        <v>0</v>
      </c>
      <c r="J6962" s="77">
        <f t="shared" si="290"/>
        <v>3.88</v>
      </c>
      <c r="K6962" s="103">
        <v>1.02</v>
      </c>
      <c r="L6962" s="104">
        <v>1.45</v>
      </c>
      <c r="M6962" s="105">
        <v>6.6</v>
      </c>
      <c r="N6962" s="76">
        <f t="shared" si="289"/>
        <v>2.0199999999999863</v>
      </c>
    </row>
    <row r="6963" spans="1:14" x14ac:dyDescent="0.25">
      <c r="A6963" s="100">
        <v>5913</v>
      </c>
      <c r="B6963" s="107">
        <v>39516</v>
      </c>
      <c r="C6963" s="121">
        <v>428.06</v>
      </c>
      <c r="D6963" s="122">
        <v>509.58</v>
      </c>
      <c r="E6963" s="122">
        <f t="shared" si="291"/>
        <v>70.578947368421055</v>
      </c>
      <c r="F6963" s="77">
        <v>2.1800000000000002</v>
      </c>
      <c r="G6963" s="77">
        <v>0</v>
      </c>
      <c r="H6963" s="77">
        <v>0</v>
      </c>
      <c r="J6963" s="77">
        <f t="shared" si="290"/>
        <v>2.1800000000000002</v>
      </c>
      <c r="K6963" s="103">
        <v>1.64</v>
      </c>
      <c r="L6963" s="104">
        <v>1.1000000000000001</v>
      </c>
      <c r="M6963" s="105">
        <v>17</v>
      </c>
      <c r="N6963" s="76">
        <f t="shared" si="289"/>
        <v>1.6400000000000365</v>
      </c>
    </row>
    <row r="6964" spans="1:14" x14ac:dyDescent="0.25">
      <c r="A6964" s="100">
        <v>5914</v>
      </c>
      <c r="B6964" s="107">
        <v>39517</v>
      </c>
      <c r="C6964" s="121">
        <v>428.03</v>
      </c>
      <c r="D6964" s="122">
        <v>509.04</v>
      </c>
      <c r="E6964" s="122">
        <f t="shared" si="291"/>
        <v>70.504155124653749</v>
      </c>
      <c r="F6964" s="77">
        <v>3.52</v>
      </c>
      <c r="G6964" s="77">
        <v>0</v>
      </c>
      <c r="H6964" s="77">
        <v>0</v>
      </c>
      <c r="J6964" s="77">
        <f t="shared" si="290"/>
        <v>3.52</v>
      </c>
      <c r="K6964" s="103">
        <v>2.79</v>
      </c>
      <c r="L6964" s="104">
        <v>1.77</v>
      </c>
      <c r="M6964" s="105">
        <v>3</v>
      </c>
      <c r="N6964" s="76">
        <f t="shared" si="289"/>
        <v>2.7899999999999818</v>
      </c>
    </row>
    <row r="6965" spans="1:14" x14ac:dyDescent="0.25">
      <c r="A6965" s="100">
        <v>5915</v>
      </c>
      <c r="B6965" s="107">
        <v>39518</v>
      </c>
      <c r="C6965" s="121">
        <v>427.99</v>
      </c>
      <c r="D6965" s="122">
        <v>508.31</v>
      </c>
      <c r="E6965" s="122">
        <f t="shared" si="291"/>
        <v>70.403047091412745</v>
      </c>
      <c r="F6965" s="77">
        <v>3.58</v>
      </c>
      <c r="G6965" s="77">
        <v>0</v>
      </c>
      <c r="H6965" s="77">
        <v>0</v>
      </c>
      <c r="J6965" s="77">
        <f t="shared" si="290"/>
        <v>3.58</v>
      </c>
      <c r="K6965" s="103">
        <v>10.7</v>
      </c>
      <c r="L6965" s="104">
        <v>1.8</v>
      </c>
      <c r="M6965" s="105">
        <v>13</v>
      </c>
      <c r="N6965" s="76">
        <f t="shared" si="289"/>
        <v>10.699999999999948</v>
      </c>
    </row>
    <row r="6966" spans="1:14" x14ac:dyDescent="0.25">
      <c r="A6966" s="100">
        <v>5916</v>
      </c>
      <c r="B6966" s="107">
        <v>39519</v>
      </c>
      <c r="C6966" s="121">
        <v>428.37</v>
      </c>
      <c r="D6966" s="122">
        <v>515.42999999999995</v>
      </c>
      <c r="E6966" s="122">
        <f t="shared" si="291"/>
        <v>71.389196675900266</v>
      </c>
      <c r="F6966" s="77">
        <v>3.89</v>
      </c>
      <c r="G6966" s="77">
        <v>0</v>
      </c>
      <c r="H6966" s="77">
        <v>0</v>
      </c>
      <c r="J6966" s="77">
        <f t="shared" si="290"/>
        <v>3.89</v>
      </c>
      <c r="K6966" s="103">
        <v>13.86</v>
      </c>
      <c r="L6966" s="104">
        <v>1.96</v>
      </c>
      <c r="M6966" s="105">
        <v>45</v>
      </c>
      <c r="N6966" s="76">
        <f t="shared" si="289"/>
        <v>13.860000000000028</v>
      </c>
    </row>
    <row r="6967" spans="1:14" x14ac:dyDescent="0.25">
      <c r="A6967" s="100">
        <v>5917</v>
      </c>
      <c r="B6967" s="107">
        <v>39520</v>
      </c>
      <c r="C6967" s="121">
        <v>428.9</v>
      </c>
      <c r="D6967" s="122">
        <v>525.4</v>
      </c>
      <c r="E6967" s="122">
        <f t="shared" si="291"/>
        <v>72.770083102493061</v>
      </c>
      <c r="F6967" s="77">
        <v>1.27</v>
      </c>
      <c r="G6967" s="77">
        <v>0</v>
      </c>
      <c r="H6967" s="77">
        <v>0</v>
      </c>
      <c r="J6967" s="77">
        <f t="shared" si="290"/>
        <v>1.27</v>
      </c>
      <c r="K6967" s="103">
        <v>20.57</v>
      </c>
      <c r="L6967" s="104">
        <v>0.64</v>
      </c>
      <c r="M6967" s="105">
        <v>27</v>
      </c>
      <c r="N6967" s="76">
        <f t="shared" si="289"/>
        <v>20.570000000000068</v>
      </c>
    </row>
    <row r="6968" spans="1:14" x14ac:dyDescent="0.25">
      <c r="A6968" s="100">
        <v>5918</v>
      </c>
      <c r="B6968" s="107">
        <v>39521</v>
      </c>
      <c r="C6968" s="121">
        <v>429.9</v>
      </c>
      <c r="D6968" s="122">
        <v>544.70000000000005</v>
      </c>
      <c r="E6968" s="122">
        <f t="shared" si="291"/>
        <v>75.443213296398909</v>
      </c>
      <c r="F6968" s="77">
        <v>0.7</v>
      </c>
      <c r="G6968" s="77">
        <v>0</v>
      </c>
      <c r="H6968" s="77">
        <v>0</v>
      </c>
      <c r="J6968" s="77">
        <f t="shared" si="290"/>
        <v>0.7</v>
      </c>
      <c r="K6968" s="103">
        <v>12.6</v>
      </c>
      <c r="L6968" s="104">
        <v>0.35</v>
      </c>
      <c r="M6968" s="105">
        <v>0</v>
      </c>
      <c r="N6968" s="76">
        <f t="shared" si="289"/>
        <v>12.599999999999977</v>
      </c>
    </row>
    <row r="6969" spans="1:14" x14ac:dyDescent="0.25">
      <c r="A6969" s="100">
        <v>5919</v>
      </c>
      <c r="B6969" s="107">
        <v>39522</v>
      </c>
      <c r="C6969" s="121">
        <v>430.51</v>
      </c>
      <c r="D6969" s="122">
        <v>556.6</v>
      </c>
      <c r="E6969" s="122">
        <f t="shared" si="291"/>
        <v>77.091412742382275</v>
      </c>
      <c r="F6969" s="77">
        <v>0.32</v>
      </c>
      <c r="G6969" s="77">
        <v>0</v>
      </c>
      <c r="H6969" s="77">
        <v>0</v>
      </c>
      <c r="J6969" s="77">
        <f t="shared" si="290"/>
        <v>0.32</v>
      </c>
      <c r="K6969" s="103">
        <v>7.82</v>
      </c>
      <c r="L6969" s="104">
        <v>0.16</v>
      </c>
      <c r="M6969" s="105">
        <v>13.3</v>
      </c>
      <c r="N6969" s="76">
        <f t="shared" si="289"/>
        <v>7.82</v>
      </c>
    </row>
    <row r="6970" spans="1:14" x14ac:dyDescent="0.25">
      <c r="A6970" s="100">
        <v>5920</v>
      </c>
      <c r="B6970" s="107">
        <v>39523</v>
      </c>
      <c r="C6970" s="121">
        <v>430.89</v>
      </c>
      <c r="D6970" s="122">
        <v>564.1</v>
      </c>
      <c r="E6970" s="122">
        <f t="shared" si="291"/>
        <v>78.13019390581718</v>
      </c>
      <c r="F6970" s="77">
        <v>0.74</v>
      </c>
      <c r="G6970" s="77">
        <v>0</v>
      </c>
      <c r="H6970" s="77">
        <v>0</v>
      </c>
      <c r="J6970" s="77">
        <f t="shared" si="290"/>
        <v>0.74</v>
      </c>
      <c r="K6970" s="103">
        <v>7.94</v>
      </c>
      <c r="L6970" s="104">
        <v>0.37</v>
      </c>
      <c r="M6970" s="105">
        <v>8.8000000000000007</v>
      </c>
      <c r="N6970" s="76">
        <f t="shared" si="289"/>
        <v>7.939999999999932</v>
      </c>
    </row>
    <row r="6971" spans="1:14" x14ac:dyDescent="0.25">
      <c r="A6971" s="100">
        <v>5921</v>
      </c>
      <c r="B6971" s="107">
        <v>39524</v>
      </c>
      <c r="C6971" s="121">
        <v>431.25</v>
      </c>
      <c r="D6971" s="122">
        <v>571.29999999999995</v>
      </c>
      <c r="E6971" s="122">
        <f t="shared" si="291"/>
        <v>79.127423822714675</v>
      </c>
      <c r="F6971" s="77">
        <v>0.61</v>
      </c>
      <c r="G6971" s="77">
        <v>0</v>
      </c>
      <c r="H6971" s="77">
        <v>0</v>
      </c>
      <c r="J6971" s="77">
        <f t="shared" si="290"/>
        <v>0.61</v>
      </c>
      <c r="K6971" s="103">
        <v>6.66</v>
      </c>
      <c r="L6971" s="104">
        <v>0.31</v>
      </c>
      <c r="M6971" s="105">
        <v>18</v>
      </c>
      <c r="N6971" s="76">
        <f t="shared" si="289"/>
        <v>6.6600000000000685</v>
      </c>
    </row>
    <row r="6972" spans="1:14" x14ac:dyDescent="0.25">
      <c r="A6972" s="100">
        <v>5922</v>
      </c>
      <c r="B6972" s="107">
        <v>39525</v>
      </c>
      <c r="C6972" s="121">
        <v>431.55</v>
      </c>
      <c r="D6972" s="122">
        <v>577.35</v>
      </c>
      <c r="E6972" s="122">
        <f t="shared" si="291"/>
        <v>79.965373961218845</v>
      </c>
      <c r="F6972" s="77">
        <v>0.86</v>
      </c>
      <c r="G6972" s="77">
        <v>0</v>
      </c>
      <c r="H6972" s="77">
        <v>0</v>
      </c>
      <c r="J6972" s="77">
        <f t="shared" si="290"/>
        <v>0.86</v>
      </c>
      <c r="K6972" s="103">
        <v>9.25</v>
      </c>
      <c r="L6972" s="104">
        <v>0.44</v>
      </c>
      <c r="M6972" s="105">
        <v>13.1</v>
      </c>
      <c r="N6972" s="76">
        <f t="shared" si="289"/>
        <v>9.2499999999999858</v>
      </c>
    </row>
    <row r="6973" spans="1:14" x14ac:dyDescent="0.25">
      <c r="A6973" s="100">
        <v>5923</v>
      </c>
      <c r="B6973" s="107">
        <v>39526</v>
      </c>
      <c r="C6973" s="121">
        <v>431.96</v>
      </c>
      <c r="D6973" s="122">
        <v>585.74</v>
      </c>
      <c r="E6973" s="122">
        <f t="shared" si="291"/>
        <v>81.12742382271469</v>
      </c>
      <c r="F6973" s="77">
        <v>1.07</v>
      </c>
      <c r="G6973" s="77">
        <v>0</v>
      </c>
      <c r="H6973" s="77">
        <v>0</v>
      </c>
      <c r="J6973" s="77">
        <f t="shared" si="290"/>
        <v>1.07</v>
      </c>
      <c r="K6973" s="103">
        <v>10.33</v>
      </c>
      <c r="L6973" s="104">
        <v>0.54</v>
      </c>
      <c r="M6973" s="105">
        <v>1</v>
      </c>
      <c r="N6973" s="76">
        <f t="shared" si="289"/>
        <v>10.329999999999991</v>
      </c>
    </row>
    <row r="6974" spans="1:14" x14ac:dyDescent="0.25">
      <c r="A6974" s="100">
        <v>5924</v>
      </c>
      <c r="B6974" s="107">
        <v>39527</v>
      </c>
      <c r="C6974" s="121">
        <v>432.41</v>
      </c>
      <c r="D6974" s="122">
        <v>595</v>
      </c>
      <c r="E6974" s="122">
        <f t="shared" si="291"/>
        <v>82.40997229916897</v>
      </c>
      <c r="F6974" s="77">
        <v>1.43</v>
      </c>
      <c r="G6974" s="77">
        <v>0</v>
      </c>
      <c r="H6974" s="77">
        <v>0</v>
      </c>
      <c r="J6974" s="77">
        <f t="shared" si="290"/>
        <v>1.43</v>
      </c>
      <c r="K6974" s="103">
        <v>8.06</v>
      </c>
      <c r="L6974" s="104">
        <v>0.72</v>
      </c>
      <c r="M6974" s="105">
        <v>0</v>
      </c>
      <c r="N6974" s="76">
        <f t="shared" si="289"/>
        <v>8.0599999999999952</v>
      </c>
    </row>
    <row r="6975" spans="1:14" x14ac:dyDescent="0.25">
      <c r="A6975" s="100">
        <v>5925</v>
      </c>
      <c r="B6975" s="107">
        <v>39528</v>
      </c>
      <c r="C6975" s="121">
        <v>432.73</v>
      </c>
      <c r="D6975" s="122">
        <v>601.63</v>
      </c>
      <c r="E6975" s="122">
        <f t="shared" si="291"/>
        <v>83.328254847645439</v>
      </c>
      <c r="F6975" s="77">
        <v>1.58</v>
      </c>
      <c r="G6975" s="77">
        <v>0</v>
      </c>
      <c r="H6975" s="77">
        <v>0</v>
      </c>
      <c r="J6975" s="77">
        <f t="shared" si="290"/>
        <v>1.58</v>
      </c>
      <c r="K6975" s="103">
        <v>4.9400000000000004</v>
      </c>
      <c r="L6975" s="104">
        <v>0.79</v>
      </c>
      <c r="M6975" s="105">
        <v>0.3</v>
      </c>
      <c r="N6975" s="76">
        <f t="shared" si="289"/>
        <v>4.9400000000000137</v>
      </c>
    </row>
    <row r="6976" spans="1:14" x14ac:dyDescent="0.25">
      <c r="A6976" s="100">
        <v>5926</v>
      </c>
      <c r="B6976" s="107">
        <v>39529</v>
      </c>
      <c r="C6976" s="121">
        <v>432.89</v>
      </c>
      <c r="D6976" s="122">
        <v>604.99</v>
      </c>
      <c r="E6976" s="122">
        <f t="shared" si="291"/>
        <v>83.793628808864256</v>
      </c>
      <c r="F6976" s="77">
        <v>2.93</v>
      </c>
      <c r="G6976" s="77">
        <v>0</v>
      </c>
      <c r="H6976" s="77">
        <v>0</v>
      </c>
      <c r="J6976" s="77">
        <f t="shared" si="290"/>
        <v>2.93</v>
      </c>
      <c r="K6976" s="103">
        <v>3.77</v>
      </c>
      <c r="L6976" s="104">
        <v>1.47</v>
      </c>
      <c r="M6976" s="105">
        <v>0</v>
      </c>
      <c r="N6976" s="76">
        <f t="shared" si="289"/>
        <v>3.770000000000032</v>
      </c>
    </row>
    <row r="6977" spans="1:14" x14ac:dyDescent="0.25">
      <c r="A6977" s="100">
        <v>5927</v>
      </c>
      <c r="B6977" s="107">
        <v>39530</v>
      </c>
      <c r="C6977" s="121">
        <v>432.93</v>
      </c>
      <c r="D6977" s="122">
        <v>605.83000000000004</v>
      </c>
      <c r="E6977" s="122">
        <f t="shared" si="291"/>
        <v>83.909972299168984</v>
      </c>
      <c r="F6977" s="77">
        <v>3.13</v>
      </c>
      <c r="G6977" s="77">
        <v>0</v>
      </c>
      <c r="H6977" s="77">
        <v>0</v>
      </c>
      <c r="J6977" s="77">
        <f t="shared" si="290"/>
        <v>3.13</v>
      </c>
      <c r="K6977" s="103">
        <v>3.55</v>
      </c>
      <c r="L6977" s="104">
        <v>1.57</v>
      </c>
      <c r="M6977" s="105">
        <v>0</v>
      </c>
      <c r="N6977" s="76">
        <f t="shared" si="289"/>
        <v>3.549999999999959</v>
      </c>
    </row>
    <row r="6978" spans="1:14" x14ac:dyDescent="0.25">
      <c r="A6978" s="100">
        <v>5928</v>
      </c>
      <c r="B6978" s="107">
        <v>39531</v>
      </c>
      <c r="C6978" s="121">
        <v>432.95</v>
      </c>
      <c r="D6978" s="122">
        <v>606.25</v>
      </c>
      <c r="E6978" s="122">
        <f t="shared" si="291"/>
        <v>83.968144044321321</v>
      </c>
      <c r="F6978" s="77">
        <v>3.23</v>
      </c>
      <c r="G6978" s="77">
        <v>0</v>
      </c>
      <c r="H6978" s="77">
        <v>0</v>
      </c>
      <c r="J6978" s="77">
        <f t="shared" si="290"/>
        <v>3.23</v>
      </c>
      <c r="K6978" s="103">
        <v>3.44</v>
      </c>
      <c r="L6978" s="104">
        <v>1.63</v>
      </c>
      <c r="M6978" s="105">
        <v>0.5</v>
      </c>
      <c r="N6978" s="76">
        <f t="shared" si="289"/>
        <v>3.4400000000000364</v>
      </c>
    </row>
    <row r="6979" spans="1:14" x14ac:dyDescent="0.25">
      <c r="A6979" s="100">
        <v>5929</v>
      </c>
      <c r="B6979" s="107">
        <v>39532</v>
      </c>
      <c r="C6979" s="121">
        <v>432.96</v>
      </c>
      <c r="D6979" s="122">
        <v>606.46</v>
      </c>
      <c r="E6979" s="122">
        <f t="shared" si="291"/>
        <v>83.99722991689751</v>
      </c>
      <c r="F6979" s="77">
        <v>4.5599999999999996</v>
      </c>
      <c r="G6979" s="77">
        <v>0</v>
      </c>
      <c r="H6979" s="77">
        <v>0</v>
      </c>
      <c r="J6979" s="77">
        <f t="shared" si="290"/>
        <v>4.5599999999999996</v>
      </c>
      <c r="K6979" s="103">
        <v>4.5599999999999996</v>
      </c>
      <c r="L6979" s="104">
        <v>2.2999999999999998</v>
      </c>
      <c r="M6979" s="105">
        <v>0</v>
      </c>
      <c r="N6979" s="76">
        <f t="shared" si="289"/>
        <v>4.5599999999999996</v>
      </c>
    </row>
    <row r="6980" spans="1:14" x14ac:dyDescent="0.25">
      <c r="A6980" s="100">
        <v>5930</v>
      </c>
      <c r="B6980" s="107">
        <v>39533</v>
      </c>
      <c r="C6980" s="121">
        <v>432.96</v>
      </c>
      <c r="D6980" s="122">
        <v>606.46</v>
      </c>
      <c r="E6980" s="122">
        <f t="shared" si="291"/>
        <v>83.99722991689751</v>
      </c>
      <c r="F6980" s="77">
        <v>3.51</v>
      </c>
      <c r="G6980" s="77">
        <v>0</v>
      </c>
      <c r="H6980" s="77">
        <v>0</v>
      </c>
      <c r="J6980" s="77">
        <f t="shared" si="290"/>
        <v>3.51</v>
      </c>
      <c r="K6980" s="103">
        <v>3.09</v>
      </c>
      <c r="L6980" s="104">
        <v>1.77</v>
      </c>
      <c r="M6980" s="105">
        <v>0</v>
      </c>
      <c r="N6980" s="76">
        <f t="shared" si="289"/>
        <v>3.089999999999927</v>
      </c>
    </row>
    <row r="6981" spans="1:14" x14ac:dyDescent="0.25">
      <c r="A6981" s="100">
        <v>5931</v>
      </c>
      <c r="B6981" s="107">
        <v>39534</v>
      </c>
      <c r="C6981" s="121">
        <v>432.94</v>
      </c>
      <c r="D6981" s="122">
        <v>606.04</v>
      </c>
      <c r="E6981" s="122">
        <f t="shared" si="291"/>
        <v>83.939058171745145</v>
      </c>
      <c r="F6981" s="77">
        <v>3.63</v>
      </c>
      <c r="G6981" s="77">
        <v>0</v>
      </c>
      <c r="H6981" s="77">
        <v>0</v>
      </c>
      <c r="J6981" s="77">
        <f t="shared" si="290"/>
        <v>3.63</v>
      </c>
      <c r="K6981" s="103">
        <v>3</v>
      </c>
      <c r="L6981" s="104">
        <v>1.83</v>
      </c>
      <c r="M6981" s="105">
        <v>0</v>
      </c>
      <c r="N6981" s="76">
        <f t="shared" si="289"/>
        <v>3.0000000000000044</v>
      </c>
    </row>
    <row r="6982" spans="1:14" x14ac:dyDescent="0.25">
      <c r="A6982" s="100">
        <v>5932</v>
      </c>
      <c r="B6982" s="107">
        <v>39535</v>
      </c>
      <c r="C6982" s="121">
        <v>432.91</v>
      </c>
      <c r="D6982" s="122">
        <v>605.41</v>
      </c>
      <c r="E6982" s="122">
        <f t="shared" si="291"/>
        <v>83.85180055401662</v>
      </c>
      <c r="F6982" s="77">
        <v>3.74</v>
      </c>
      <c r="G6982" s="77">
        <v>0</v>
      </c>
      <c r="H6982" s="77">
        <v>0</v>
      </c>
      <c r="J6982" s="77">
        <f t="shared" si="290"/>
        <v>3.74</v>
      </c>
      <c r="K6982" s="103">
        <v>3.11</v>
      </c>
      <c r="L6982" s="104">
        <v>1.89</v>
      </c>
      <c r="M6982" s="105">
        <v>0</v>
      </c>
      <c r="N6982" s="76">
        <f t="shared" si="289"/>
        <v>3.1100000000000048</v>
      </c>
    </row>
    <row r="6983" spans="1:14" x14ac:dyDescent="0.25">
      <c r="A6983" s="100">
        <v>5933</v>
      </c>
      <c r="B6983" s="107">
        <v>39536</v>
      </c>
      <c r="C6983" s="121">
        <v>432.88</v>
      </c>
      <c r="D6983" s="122">
        <v>604.78</v>
      </c>
      <c r="E6983" s="122">
        <f t="shared" si="291"/>
        <v>83.764542936288095</v>
      </c>
      <c r="F6983" s="77">
        <v>3.48</v>
      </c>
      <c r="G6983" s="77">
        <v>0</v>
      </c>
      <c r="H6983" s="77">
        <v>0</v>
      </c>
      <c r="J6983" s="77">
        <f t="shared" si="290"/>
        <v>3.48</v>
      </c>
      <c r="K6983" s="103">
        <v>4.45</v>
      </c>
      <c r="L6983" s="104">
        <v>1.71</v>
      </c>
      <c r="M6983" s="105">
        <v>15</v>
      </c>
      <c r="N6983" s="76">
        <f t="shared" si="289"/>
        <v>4.5300000000000686</v>
      </c>
    </row>
    <row r="6984" spans="1:14" x14ac:dyDescent="0.25">
      <c r="A6984" s="100">
        <v>5934</v>
      </c>
      <c r="B6984" s="107">
        <v>39537</v>
      </c>
      <c r="C6984" s="121">
        <v>432.93</v>
      </c>
      <c r="D6984" s="122">
        <v>605.83000000000004</v>
      </c>
      <c r="E6984" s="122">
        <f t="shared" si="291"/>
        <v>83.909972299168984</v>
      </c>
      <c r="F6984" s="77">
        <v>2.76</v>
      </c>
      <c r="G6984" s="77">
        <v>0</v>
      </c>
      <c r="H6984" s="77">
        <v>0</v>
      </c>
      <c r="J6984" s="77">
        <f t="shared" si="290"/>
        <v>2.76</v>
      </c>
      <c r="K6984" s="103">
        <v>3.81</v>
      </c>
      <c r="L6984" s="104">
        <v>1.78</v>
      </c>
      <c r="M6984" s="105">
        <v>26.5</v>
      </c>
      <c r="N6984" s="76">
        <f t="shared" ref="N6984:N7047" si="292">+D6985-D6984+J6984</f>
        <v>3.8099999999999543</v>
      </c>
    </row>
    <row r="6985" spans="1:14" x14ac:dyDescent="0.25">
      <c r="A6985" s="100">
        <v>5935</v>
      </c>
      <c r="B6985" s="107">
        <v>39538</v>
      </c>
      <c r="C6985" s="121">
        <v>432.98</v>
      </c>
      <c r="D6985" s="122">
        <v>606.88</v>
      </c>
      <c r="E6985" s="122">
        <f t="shared" si="291"/>
        <v>84.05540166204986</v>
      </c>
      <c r="F6985" s="77">
        <v>4.71</v>
      </c>
      <c r="G6985" s="77">
        <v>0</v>
      </c>
      <c r="H6985" s="77">
        <v>0</v>
      </c>
      <c r="J6985" s="77">
        <f t="shared" si="290"/>
        <v>4.71</v>
      </c>
      <c r="K6985" s="103">
        <v>3.45</v>
      </c>
      <c r="L6985" s="104">
        <v>2.31</v>
      </c>
      <c r="M6985" s="105">
        <v>0</v>
      </c>
      <c r="N6985" s="76">
        <f t="shared" si="292"/>
        <v>3.4500000000000091</v>
      </c>
    </row>
    <row r="6986" spans="1:14" x14ac:dyDescent="0.25">
      <c r="A6986" s="100">
        <v>5936</v>
      </c>
      <c r="B6986" s="107">
        <v>39539</v>
      </c>
      <c r="C6986" s="121">
        <v>432.92</v>
      </c>
      <c r="D6986" s="122">
        <v>605.62</v>
      </c>
      <c r="E6986" s="122">
        <f t="shared" si="291"/>
        <v>83.880886426592795</v>
      </c>
      <c r="F6986" s="77">
        <v>4.7300000000000004</v>
      </c>
      <c r="G6986" s="77">
        <v>0</v>
      </c>
      <c r="H6986" s="77">
        <v>0</v>
      </c>
      <c r="J6986" s="77">
        <f t="shared" si="290"/>
        <v>4.7300000000000004</v>
      </c>
      <c r="K6986" s="103">
        <v>2.84</v>
      </c>
      <c r="L6986" s="104">
        <v>2.83</v>
      </c>
      <c r="M6986" s="105">
        <v>0.6</v>
      </c>
      <c r="N6986" s="76">
        <f t="shared" si="292"/>
        <v>2.8400000000000141</v>
      </c>
    </row>
    <row r="6987" spans="1:14" x14ac:dyDescent="0.25">
      <c r="A6987" s="100">
        <v>5937</v>
      </c>
      <c r="B6987" s="107">
        <v>39540</v>
      </c>
      <c r="C6987" s="121">
        <v>432.83</v>
      </c>
      <c r="D6987" s="122">
        <v>603.73</v>
      </c>
      <c r="E6987" s="122">
        <f t="shared" si="291"/>
        <v>83.619113573407205</v>
      </c>
      <c r="F6987" s="77">
        <v>3.47</v>
      </c>
      <c r="G6987" s="77">
        <v>0</v>
      </c>
      <c r="H6987" s="77">
        <v>0</v>
      </c>
      <c r="J6987" s="77">
        <f t="shared" si="290"/>
        <v>3.47</v>
      </c>
      <c r="K6987" s="103">
        <v>3.89</v>
      </c>
      <c r="L6987" s="104">
        <v>1.75</v>
      </c>
      <c r="M6987" s="105">
        <v>0</v>
      </c>
      <c r="N6987" s="76">
        <f t="shared" si="292"/>
        <v>3.8899999999999593</v>
      </c>
    </row>
    <row r="6988" spans="1:14" x14ac:dyDescent="0.25">
      <c r="A6988" s="100">
        <v>5938</v>
      </c>
      <c r="B6988" s="107">
        <v>39541</v>
      </c>
      <c r="C6988" s="121">
        <v>432.85</v>
      </c>
      <c r="D6988" s="122">
        <v>604.15</v>
      </c>
      <c r="E6988" s="122">
        <f t="shared" si="291"/>
        <v>83.677285318559555</v>
      </c>
      <c r="F6988" s="77">
        <v>4.51</v>
      </c>
      <c r="G6988" s="77">
        <v>0</v>
      </c>
      <c r="H6988" s="77">
        <v>0</v>
      </c>
      <c r="J6988" s="77">
        <f t="shared" si="290"/>
        <v>4.51</v>
      </c>
      <c r="K6988" s="103">
        <v>4.16</v>
      </c>
      <c r="L6988" s="104">
        <v>2.02</v>
      </c>
      <c r="M6988" s="105">
        <v>0</v>
      </c>
      <c r="N6988" s="76">
        <f t="shared" si="292"/>
        <v>5.1399999999999952</v>
      </c>
    </row>
    <row r="6989" spans="1:14" x14ac:dyDescent="0.25">
      <c r="A6989" s="100">
        <v>5939</v>
      </c>
      <c r="B6989" s="107">
        <v>39542</v>
      </c>
      <c r="C6989" s="121">
        <v>432.88</v>
      </c>
      <c r="D6989" s="122">
        <v>604.78</v>
      </c>
      <c r="E6989" s="122">
        <f t="shared" si="291"/>
        <v>83.764542936288095</v>
      </c>
      <c r="F6989" s="77">
        <v>3.54</v>
      </c>
      <c r="G6989" s="77">
        <v>0</v>
      </c>
      <c r="H6989" s="77">
        <v>0</v>
      </c>
      <c r="J6989" s="77">
        <f t="shared" si="290"/>
        <v>3.54</v>
      </c>
      <c r="K6989" s="103">
        <v>3.75</v>
      </c>
      <c r="L6989" s="104">
        <v>2.78</v>
      </c>
      <c r="M6989" s="105">
        <v>0</v>
      </c>
      <c r="N6989" s="76">
        <f t="shared" si="292"/>
        <v>6.7500000000000364</v>
      </c>
    </row>
    <row r="6990" spans="1:14" x14ac:dyDescent="0.25">
      <c r="A6990" s="100">
        <v>5940</v>
      </c>
      <c r="B6990" s="107">
        <v>39543</v>
      </c>
      <c r="C6990" s="121">
        <v>432.89</v>
      </c>
      <c r="D6990" s="122">
        <v>607.99</v>
      </c>
      <c r="E6990" s="122">
        <f t="shared" si="291"/>
        <v>84.209141274238235</v>
      </c>
      <c r="F6990" s="77">
        <v>4.21</v>
      </c>
      <c r="G6990" s="77">
        <v>0</v>
      </c>
      <c r="H6990" s="77">
        <v>0</v>
      </c>
      <c r="J6990" s="77">
        <f t="shared" si="290"/>
        <v>4.21</v>
      </c>
      <c r="K6990" s="103">
        <v>3.58</v>
      </c>
      <c r="L6990" s="104">
        <v>2.12</v>
      </c>
      <c r="M6990" s="105">
        <v>0</v>
      </c>
      <c r="N6990" s="76">
        <f t="shared" si="292"/>
        <v>0.58000000000000451</v>
      </c>
    </row>
    <row r="6991" spans="1:14" x14ac:dyDescent="0.25">
      <c r="A6991" s="100">
        <v>5941</v>
      </c>
      <c r="B6991" s="107">
        <v>39544</v>
      </c>
      <c r="C6991" s="121">
        <v>432.86</v>
      </c>
      <c r="D6991" s="122">
        <v>604.36</v>
      </c>
      <c r="E6991" s="122">
        <f t="shared" si="291"/>
        <v>83.70637119113573</v>
      </c>
      <c r="F6991" s="77">
        <v>3.06</v>
      </c>
      <c r="G6991" s="77">
        <v>0</v>
      </c>
      <c r="H6991" s="77">
        <v>0</v>
      </c>
      <c r="J6991" s="77">
        <f t="shared" si="290"/>
        <v>3.06</v>
      </c>
      <c r="K6991" s="103">
        <v>4.32</v>
      </c>
      <c r="L6991" s="104">
        <v>1.54</v>
      </c>
      <c r="M6991" s="105">
        <v>9.5</v>
      </c>
      <c r="N6991" s="76">
        <f t="shared" si="292"/>
        <v>4.3199999999999914</v>
      </c>
    </row>
    <row r="6992" spans="1:14" x14ac:dyDescent="0.25">
      <c r="A6992" s="100">
        <v>5942</v>
      </c>
      <c r="B6992" s="107">
        <v>39545</v>
      </c>
      <c r="C6992" s="121">
        <v>432.92</v>
      </c>
      <c r="D6992" s="122">
        <v>605.62</v>
      </c>
      <c r="E6992" s="122">
        <f t="shared" si="291"/>
        <v>83.880886426592795</v>
      </c>
      <c r="F6992" s="77">
        <v>2.84</v>
      </c>
      <c r="G6992" s="77">
        <v>0</v>
      </c>
      <c r="H6992" s="77">
        <v>0</v>
      </c>
      <c r="J6992" s="77">
        <f t="shared" si="290"/>
        <v>2.84</v>
      </c>
      <c r="K6992" s="103">
        <v>3.26</v>
      </c>
      <c r="L6992" s="104">
        <v>1.43</v>
      </c>
      <c r="M6992" s="105">
        <v>14.7</v>
      </c>
      <c r="N6992" s="76">
        <f t="shared" si="292"/>
        <v>3.2599999999999589</v>
      </c>
    </row>
    <row r="6993" spans="1:14" x14ac:dyDescent="0.25">
      <c r="A6993" s="100">
        <v>5943</v>
      </c>
      <c r="B6993" s="107">
        <v>39546</v>
      </c>
      <c r="C6993" s="121">
        <v>432.94</v>
      </c>
      <c r="D6993" s="122">
        <v>606.04</v>
      </c>
      <c r="E6993" s="122">
        <f t="shared" si="291"/>
        <v>83.939058171745145</v>
      </c>
      <c r="F6993" s="77">
        <v>3.26</v>
      </c>
      <c r="G6993" s="77">
        <v>0</v>
      </c>
      <c r="H6993" s="77">
        <v>0</v>
      </c>
      <c r="J6993" s="77">
        <f t="shared" si="290"/>
        <v>3.26</v>
      </c>
      <c r="K6993" s="103">
        <v>3.47</v>
      </c>
      <c r="L6993" s="104">
        <v>1.64</v>
      </c>
      <c r="M6993" s="105">
        <v>7.1</v>
      </c>
      <c r="N6993" s="76">
        <f t="shared" si="292"/>
        <v>3.4700000000000362</v>
      </c>
    </row>
    <row r="6994" spans="1:14" x14ac:dyDescent="0.25">
      <c r="A6994" s="100">
        <v>5944</v>
      </c>
      <c r="B6994" s="107">
        <v>39547</v>
      </c>
      <c r="C6994" s="121">
        <v>432.95</v>
      </c>
      <c r="D6994" s="122">
        <v>606.25</v>
      </c>
      <c r="E6994" s="122">
        <f t="shared" si="291"/>
        <v>83.968144044321321</v>
      </c>
      <c r="F6994" s="77">
        <v>4.4400000000000004</v>
      </c>
      <c r="G6994" s="77">
        <v>0</v>
      </c>
      <c r="H6994" s="77">
        <v>0</v>
      </c>
      <c r="J6994" s="77">
        <f t="shared" si="290"/>
        <v>4.4400000000000004</v>
      </c>
      <c r="K6994" s="103">
        <v>4.4400000000000004</v>
      </c>
      <c r="L6994" s="104">
        <v>2.23</v>
      </c>
      <c r="M6994" s="105">
        <v>3.5</v>
      </c>
      <c r="N6994" s="76">
        <f t="shared" si="292"/>
        <v>4.4400000000000004</v>
      </c>
    </row>
    <row r="6995" spans="1:14" x14ac:dyDescent="0.25">
      <c r="A6995" s="100">
        <v>5945</v>
      </c>
      <c r="B6995" s="107">
        <v>39548</v>
      </c>
      <c r="C6995" s="121">
        <v>432.95</v>
      </c>
      <c r="D6995" s="122">
        <v>606.25</v>
      </c>
      <c r="E6995" s="122">
        <f t="shared" si="291"/>
        <v>83.968144044321321</v>
      </c>
      <c r="F6995" s="77">
        <v>3.32</v>
      </c>
      <c r="G6995" s="77">
        <v>0</v>
      </c>
      <c r="H6995" s="77">
        <v>0</v>
      </c>
      <c r="J6995" s="77">
        <f t="shared" si="290"/>
        <v>3.32</v>
      </c>
      <c r="K6995" s="103">
        <v>5.21</v>
      </c>
      <c r="L6995" s="104">
        <v>1.67</v>
      </c>
      <c r="M6995" s="105">
        <v>7</v>
      </c>
      <c r="N6995" s="76">
        <f t="shared" si="292"/>
        <v>5.2099999999999866</v>
      </c>
    </row>
    <row r="6996" spans="1:14" x14ac:dyDescent="0.25">
      <c r="A6996" s="100">
        <v>5946</v>
      </c>
      <c r="B6996" s="107">
        <v>39549</v>
      </c>
      <c r="C6996" s="121">
        <v>433.04</v>
      </c>
      <c r="D6996" s="122">
        <v>608.14</v>
      </c>
      <c r="E6996" s="122">
        <f t="shared" si="291"/>
        <v>84.229916897506911</v>
      </c>
      <c r="F6996" s="77">
        <v>5.0999999999999996</v>
      </c>
      <c r="G6996" s="77">
        <v>0</v>
      </c>
      <c r="H6996" s="77">
        <v>0</v>
      </c>
      <c r="J6996" s="77">
        <f t="shared" si="290"/>
        <v>5.0999999999999996</v>
      </c>
      <c r="K6996" s="103">
        <v>9.51</v>
      </c>
      <c r="L6996" s="104">
        <v>2.57</v>
      </c>
      <c r="M6996" s="105">
        <v>38</v>
      </c>
      <c r="N6996" s="76">
        <f t="shared" si="292"/>
        <v>9.5099999999999678</v>
      </c>
    </row>
    <row r="6997" spans="1:14" x14ac:dyDescent="0.25">
      <c r="A6997" s="100">
        <v>5947</v>
      </c>
      <c r="B6997" s="107">
        <v>39550</v>
      </c>
      <c r="C6997" s="121">
        <v>433.25</v>
      </c>
      <c r="D6997" s="122">
        <v>612.54999999999995</v>
      </c>
      <c r="E6997" s="122">
        <f t="shared" si="291"/>
        <v>84.840720221606645</v>
      </c>
      <c r="F6997" s="77">
        <v>4.7699999999999996</v>
      </c>
      <c r="G6997" s="77">
        <v>0</v>
      </c>
      <c r="H6997" s="77">
        <v>0</v>
      </c>
      <c r="J6997" s="77">
        <f t="shared" si="290"/>
        <v>4.7699999999999996</v>
      </c>
      <c r="K6997" s="103">
        <v>17.88</v>
      </c>
      <c r="L6997" s="104">
        <v>2.4</v>
      </c>
      <c r="M6997" s="105">
        <v>54</v>
      </c>
      <c r="N6997" s="76">
        <f t="shared" si="292"/>
        <v>17.880000000000013</v>
      </c>
    </row>
    <row r="6998" spans="1:14" x14ac:dyDescent="0.25">
      <c r="A6998" s="100">
        <v>5948</v>
      </c>
      <c r="B6998" s="107">
        <v>39551</v>
      </c>
      <c r="C6998" s="121">
        <v>433.86</v>
      </c>
      <c r="D6998" s="122">
        <v>625.66</v>
      </c>
      <c r="E6998" s="122">
        <f t="shared" si="291"/>
        <v>86.65650969529085</v>
      </c>
      <c r="F6998" s="77">
        <v>3.08</v>
      </c>
      <c r="G6998" s="77">
        <v>0</v>
      </c>
      <c r="H6998" s="77">
        <v>0</v>
      </c>
      <c r="J6998" s="77">
        <f t="shared" si="290"/>
        <v>3.08</v>
      </c>
      <c r="K6998" s="103">
        <v>17.239999999999998</v>
      </c>
      <c r="L6998" s="104">
        <v>1.55</v>
      </c>
      <c r="M6998" s="105">
        <v>0</v>
      </c>
      <c r="N6998" s="76">
        <f t="shared" si="292"/>
        <v>17.24000000000008</v>
      </c>
    </row>
    <row r="6999" spans="1:14" x14ac:dyDescent="0.25">
      <c r="A6999" s="100">
        <v>5949</v>
      </c>
      <c r="B6999" s="107">
        <v>39552</v>
      </c>
      <c r="C6999" s="121">
        <v>434.51</v>
      </c>
      <c r="D6999" s="122">
        <v>639.82000000000005</v>
      </c>
      <c r="E6999" s="122">
        <f t="shared" si="291"/>
        <v>88.61772853185596</v>
      </c>
      <c r="F6999" s="77">
        <v>3.35</v>
      </c>
      <c r="G6999" s="77">
        <v>0</v>
      </c>
      <c r="H6999" s="77">
        <v>0</v>
      </c>
      <c r="J6999" s="77">
        <f t="shared" si="290"/>
        <v>3.35</v>
      </c>
      <c r="K6999" s="103">
        <v>8.73</v>
      </c>
      <c r="L6999" s="104">
        <v>1.69</v>
      </c>
      <c r="M6999" s="105">
        <v>0</v>
      </c>
      <c r="N6999" s="76">
        <f t="shared" si="292"/>
        <v>8.7299999999999951</v>
      </c>
    </row>
    <row r="7000" spans="1:14" x14ac:dyDescent="0.25">
      <c r="A7000" s="100">
        <v>5950</v>
      </c>
      <c r="B7000" s="107">
        <v>39553</v>
      </c>
      <c r="C7000" s="121">
        <v>434.75</v>
      </c>
      <c r="D7000" s="122">
        <v>645.20000000000005</v>
      </c>
      <c r="E7000" s="122">
        <f t="shared" si="291"/>
        <v>89.362880886426595</v>
      </c>
      <c r="F7000" s="77">
        <v>4.2300000000000004</v>
      </c>
      <c r="G7000" s="77">
        <v>0</v>
      </c>
      <c r="H7000" s="77">
        <v>0</v>
      </c>
      <c r="J7000" s="77">
        <f t="shared" si="290"/>
        <v>4.2300000000000004</v>
      </c>
      <c r="K7000" s="103">
        <v>6.87</v>
      </c>
      <c r="L7000" s="104">
        <v>2.13</v>
      </c>
      <c r="M7000" s="105">
        <v>6</v>
      </c>
      <c r="N7000" s="76">
        <f t="shared" si="292"/>
        <v>6.8699999999999868</v>
      </c>
    </row>
    <row r="7001" spans="1:14" x14ac:dyDescent="0.25">
      <c r="A7001" s="100">
        <v>5951</v>
      </c>
      <c r="B7001" s="107">
        <v>39554</v>
      </c>
      <c r="C7001" s="121">
        <v>434.87</v>
      </c>
      <c r="D7001" s="122">
        <v>647.84</v>
      </c>
      <c r="E7001" s="122">
        <f t="shared" si="291"/>
        <v>89.72853185595568</v>
      </c>
      <c r="F7001" s="77">
        <v>5.46</v>
      </c>
      <c r="G7001" s="77">
        <v>0</v>
      </c>
      <c r="H7001" s="77">
        <v>0</v>
      </c>
      <c r="J7001" s="77">
        <f t="shared" si="290"/>
        <v>5.46</v>
      </c>
      <c r="K7001" s="103">
        <v>7.27</v>
      </c>
      <c r="L7001" s="104">
        <v>2.75</v>
      </c>
      <c r="M7001" s="105">
        <v>0</v>
      </c>
      <c r="N7001" s="76">
        <f t="shared" si="292"/>
        <v>7.2699999999999454</v>
      </c>
    </row>
    <row r="7002" spans="1:14" x14ac:dyDescent="0.25">
      <c r="A7002" s="100">
        <v>5952</v>
      </c>
      <c r="B7002" s="107">
        <v>39555</v>
      </c>
      <c r="C7002" s="121">
        <v>434.95</v>
      </c>
      <c r="D7002" s="122">
        <v>649.65</v>
      </c>
      <c r="E7002" s="122">
        <f t="shared" si="291"/>
        <v>89.97922437673131</v>
      </c>
      <c r="F7002" s="77">
        <v>5.21</v>
      </c>
      <c r="G7002" s="77">
        <v>0</v>
      </c>
      <c r="H7002" s="77">
        <v>0</v>
      </c>
      <c r="J7002" s="77">
        <f t="shared" si="290"/>
        <v>5.21</v>
      </c>
      <c r="K7002" s="103">
        <v>7.46</v>
      </c>
      <c r="L7002" s="104">
        <v>2.63</v>
      </c>
      <c r="M7002" s="105">
        <v>0</v>
      </c>
      <c r="N7002" s="76">
        <f t="shared" si="292"/>
        <v>7.46</v>
      </c>
    </row>
    <row r="7003" spans="1:14" x14ac:dyDescent="0.25">
      <c r="A7003" s="100">
        <v>5953</v>
      </c>
      <c r="B7003" s="107">
        <v>39556</v>
      </c>
      <c r="C7003" s="121">
        <v>435.05</v>
      </c>
      <c r="D7003" s="122">
        <v>651.9</v>
      </c>
      <c r="E7003" s="122">
        <f t="shared" si="291"/>
        <v>90.290858725761765</v>
      </c>
      <c r="F7003" s="77">
        <v>5.08</v>
      </c>
      <c r="G7003" s="77">
        <v>0</v>
      </c>
      <c r="H7003" s="77">
        <v>0</v>
      </c>
      <c r="J7003" s="77">
        <f t="shared" si="290"/>
        <v>5.08</v>
      </c>
      <c r="K7003" s="103">
        <v>6.41</v>
      </c>
      <c r="L7003" s="104">
        <v>2.56</v>
      </c>
      <c r="M7003" s="105">
        <v>0</v>
      </c>
      <c r="N7003" s="76">
        <f t="shared" si="292"/>
        <v>6.410000000000041</v>
      </c>
    </row>
    <row r="7004" spans="1:14" x14ac:dyDescent="0.25">
      <c r="A7004" s="100">
        <v>5954</v>
      </c>
      <c r="B7004" s="107">
        <v>39557</v>
      </c>
      <c r="C7004" s="121">
        <v>435.11</v>
      </c>
      <c r="D7004" s="122">
        <v>653.23</v>
      </c>
      <c r="E7004" s="122">
        <f t="shared" si="291"/>
        <v>90.47506925207756</v>
      </c>
      <c r="F7004" s="77">
        <v>4.9000000000000004</v>
      </c>
      <c r="G7004" s="77">
        <v>0</v>
      </c>
      <c r="H7004" s="77">
        <v>0</v>
      </c>
      <c r="J7004" s="77">
        <f t="shared" si="290"/>
        <v>4.9000000000000004</v>
      </c>
      <c r="K7004" s="103">
        <v>6.05</v>
      </c>
      <c r="L7004" s="104">
        <v>2.4700000000000002</v>
      </c>
      <c r="M7004" s="105">
        <v>0</v>
      </c>
      <c r="N7004" s="76">
        <f t="shared" si="292"/>
        <v>6.0499999999999776</v>
      </c>
    </row>
    <row r="7005" spans="1:14" x14ac:dyDescent="0.25">
      <c r="A7005" s="100">
        <v>5955</v>
      </c>
      <c r="B7005" s="107">
        <v>39558</v>
      </c>
      <c r="C7005" s="121">
        <v>435.16</v>
      </c>
      <c r="D7005" s="122">
        <v>654.38</v>
      </c>
      <c r="E7005" s="122">
        <f t="shared" si="291"/>
        <v>90.634349030470915</v>
      </c>
      <c r="F7005" s="77">
        <v>5.83</v>
      </c>
      <c r="G7005" s="77">
        <v>0</v>
      </c>
      <c r="H7005" s="77">
        <v>0</v>
      </c>
      <c r="J7005" s="77">
        <f t="shared" si="290"/>
        <v>5.83</v>
      </c>
      <c r="K7005" s="103">
        <v>4.45</v>
      </c>
      <c r="L7005" s="104">
        <v>2.94</v>
      </c>
      <c r="M7005" s="105">
        <v>7</v>
      </c>
      <c r="N7005" s="76">
        <f t="shared" si="292"/>
        <v>4.4500000000000046</v>
      </c>
    </row>
    <row r="7006" spans="1:14" x14ac:dyDescent="0.25">
      <c r="A7006" s="100">
        <v>5956</v>
      </c>
      <c r="B7006" s="107">
        <v>39559</v>
      </c>
      <c r="C7006" s="121">
        <v>435.1</v>
      </c>
      <c r="D7006" s="122">
        <v>653</v>
      </c>
      <c r="E7006" s="122">
        <f t="shared" si="291"/>
        <v>90.443213296398895</v>
      </c>
      <c r="F7006" s="77">
        <v>7.15</v>
      </c>
      <c r="G7006" s="77">
        <v>0</v>
      </c>
      <c r="H7006" s="77">
        <v>0</v>
      </c>
      <c r="J7006" s="77">
        <f t="shared" si="290"/>
        <v>7.15</v>
      </c>
      <c r="K7006" s="103">
        <v>3.57</v>
      </c>
      <c r="L7006" s="104">
        <v>3.6</v>
      </c>
      <c r="M7006" s="105">
        <v>0</v>
      </c>
      <c r="N7006" s="76">
        <f t="shared" si="292"/>
        <v>3.5699999999999594</v>
      </c>
    </row>
    <row r="7007" spans="1:14" x14ac:dyDescent="0.25">
      <c r="A7007" s="100">
        <v>5957</v>
      </c>
      <c r="B7007" s="107">
        <v>39560</v>
      </c>
      <c r="C7007" s="121">
        <v>434.94</v>
      </c>
      <c r="D7007" s="122">
        <v>649.41999999999996</v>
      </c>
      <c r="E7007" s="122">
        <f t="shared" si="291"/>
        <v>89.94736842105263</v>
      </c>
      <c r="F7007" s="77">
        <v>5.72</v>
      </c>
      <c r="G7007" s="77">
        <v>0</v>
      </c>
      <c r="H7007" s="77">
        <v>0</v>
      </c>
      <c r="J7007" s="77">
        <f t="shared" si="290"/>
        <v>5.72</v>
      </c>
      <c r="K7007" s="103">
        <v>7.54</v>
      </c>
      <c r="L7007" s="104">
        <v>2.88</v>
      </c>
      <c r="M7007" s="105">
        <v>0</v>
      </c>
      <c r="N7007" s="76">
        <f t="shared" si="292"/>
        <v>7.5400000000000498</v>
      </c>
    </row>
    <row r="7008" spans="1:14" x14ac:dyDescent="0.25">
      <c r="A7008" s="100">
        <v>5958</v>
      </c>
      <c r="B7008" s="107">
        <v>39561</v>
      </c>
      <c r="C7008" s="121">
        <v>434.98</v>
      </c>
      <c r="D7008" s="122">
        <v>651.24</v>
      </c>
      <c r="E7008" s="122">
        <f t="shared" si="291"/>
        <v>90.199445983379505</v>
      </c>
      <c r="F7008" s="77">
        <v>5.52</v>
      </c>
      <c r="G7008" s="77">
        <v>0</v>
      </c>
      <c r="H7008" s="77">
        <v>0</v>
      </c>
      <c r="J7008" s="77">
        <f t="shared" si="290"/>
        <v>5.52</v>
      </c>
      <c r="K7008" s="103">
        <v>0.8</v>
      </c>
      <c r="L7008" s="104">
        <v>2.78</v>
      </c>
      <c r="M7008" s="105">
        <v>0</v>
      </c>
      <c r="N7008" s="76">
        <f t="shared" si="292"/>
        <v>0.79999999999997229</v>
      </c>
    </row>
    <row r="7009" spans="1:14" x14ac:dyDescent="0.25">
      <c r="A7009" s="100">
        <v>5959</v>
      </c>
      <c r="B7009" s="107">
        <v>39562</v>
      </c>
      <c r="C7009" s="121">
        <v>434.82</v>
      </c>
      <c r="D7009" s="122">
        <v>646.52</v>
      </c>
      <c r="E7009" s="122">
        <f t="shared" si="291"/>
        <v>89.54570637119113</v>
      </c>
      <c r="F7009" s="77">
        <v>5.37</v>
      </c>
      <c r="G7009" s="77">
        <v>0</v>
      </c>
      <c r="H7009" s="77">
        <v>0</v>
      </c>
      <c r="J7009" s="77">
        <f t="shared" si="290"/>
        <v>5.37</v>
      </c>
      <c r="K7009" s="103">
        <v>3.17</v>
      </c>
      <c r="L7009" s="104">
        <v>2.71</v>
      </c>
      <c r="M7009" s="105">
        <v>0</v>
      </c>
      <c r="N7009" s="76">
        <f t="shared" si="292"/>
        <v>3.1700000000000683</v>
      </c>
    </row>
    <row r="7010" spans="1:14" x14ac:dyDescent="0.25">
      <c r="A7010" s="100">
        <v>5960</v>
      </c>
      <c r="B7010" s="107">
        <v>39563</v>
      </c>
      <c r="C7010" s="121">
        <v>434.71</v>
      </c>
      <c r="D7010" s="122">
        <v>644.32000000000005</v>
      </c>
      <c r="E7010" s="122">
        <f t="shared" si="291"/>
        <v>89.240997229916914</v>
      </c>
      <c r="F7010" s="77">
        <v>4.1500000000000004</v>
      </c>
      <c r="G7010" s="77">
        <v>0</v>
      </c>
      <c r="H7010" s="77">
        <v>0</v>
      </c>
      <c r="J7010" s="77">
        <f t="shared" si="290"/>
        <v>4.1500000000000004</v>
      </c>
      <c r="K7010" s="103">
        <v>6.13</v>
      </c>
      <c r="L7010" s="104">
        <v>2.09</v>
      </c>
      <c r="M7010" s="105">
        <v>35.299999999999997</v>
      </c>
      <c r="N7010" s="76">
        <f t="shared" si="292"/>
        <v>6.1299999999999049</v>
      </c>
    </row>
    <row r="7011" spans="1:14" x14ac:dyDescent="0.25">
      <c r="A7011" s="100">
        <v>5961</v>
      </c>
      <c r="B7011" s="107">
        <v>39564</v>
      </c>
      <c r="C7011" s="121">
        <v>434.8</v>
      </c>
      <c r="D7011" s="122">
        <v>646.29999999999995</v>
      </c>
      <c r="E7011" s="122">
        <f t="shared" si="291"/>
        <v>89.515235457063696</v>
      </c>
      <c r="F7011" s="77">
        <v>3.76</v>
      </c>
      <c r="G7011" s="77">
        <v>0</v>
      </c>
      <c r="H7011" s="77">
        <v>0</v>
      </c>
      <c r="J7011" s="77">
        <f t="shared" si="290"/>
        <v>3.76</v>
      </c>
      <c r="K7011" s="103">
        <v>7.8</v>
      </c>
      <c r="L7011" s="104">
        <v>1.89</v>
      </c>
      <c r="M7011" s="105">
        <v>23.5</v>
      </c>
      <c r="N7011" s="76">
        <f t="shared" si="292"/>
        <v>7.8000000000000771</v>
      </c>
    </row>
    <row r="7012" spans="1:14" x14ac:dyDescent="0.25">
      <c r="A7012" s="100">
        <v>5962</v>
      </c>
      <c r="B7012" s="107">
        <v>39565</v>
      </c>
      <c r="C7012" s="121">
        <v>434.9</v>
      </c>
      <c r="D7012" s="122">
        <v>650.34</v>
      </c>
      <c r="E7012" s="122">
        <f t="shared" si="291"/>
        <v>90.07479224376732</v>
      </c>
      <c r="F7012" s="77">
        <v>2.2799999999999998</v>
      </c>
      <c r="G7012" s="77">
        <v>0</v>
      </c>
      <c r="H7012" s="77">
        <v>0</v>
      </c>
      <c r="J7012" s="77">
        <f t="shared" si="290"/>
        <v>2.2799999999999998</v>
      </c>
      <c r="K7012" s="103">
        <v>7.7</v>
      </c>
      <c r="L7012" s="104">
        <v>1.1499999999999999</v>
      </c>
      <c r="M7012" s="105">
        <v>9</v>
      </c>
      <c r="N7012" s="76">
        <f t="shared" si="292"/>
        <v>7.6999999999999584</v>
      </c>
    </row>
    <row r="7013" spans="1:14" x14ac:dyDescent="0.25">
      <c r="A7013" s="100">
        <v>5963</v>
      </c>
      <c r="B7013" s="107">
        <v>39566</v>
      </c>
      <c r="C7013" s="121">
        <v>435.22</v>
      </c>
      <c r="D7013" s="122">
        <v>655.76</v>
      </c>
      <c r="E7013" s="122">
        <f t="shared" si="291"/>
        <v>90.825484764542935</v>
      </c>
      <c r="F7013" s="77">
        <v>4.82</v>
      </c>
      <c r="G7013" s="77">
        <v>0</v>
      </c>
      <c r="H7013" s="77">
        <v>0</v>
      </c>
      <c r="J7013" s="77">
        <f t="shared" si="290"/>
        <v>4.82</v>
      </c>
      <c r="K7013" s="103">
        <v>13.56</v>
      </c>
      <c r="L7013" s="104">
        <v>2.4500000000000002</v>
      </c>
      <c r="M7013" s="105">
        <v>12</v>
      </c>
      <c r="N7013" s="76">
        <f t="shared" si="292"/>
        <v>13.560000000000009</v>
      </c>
    </row>
    <row r="7014" spans="1:14" x14ac:dyDescent="0.25">
      <c r="A7014" s="100">
        <v>5964</v>
      </c>
      <c r="B7014" s="107">
        <v>39567</v>
      </c>
      <c r="C7014" s="121">
        <v>435.6</v>
      </c>
      <c r="D7014" s="122">
        <v>664.5</v>
      </c>
      <c r="E7014" s="122">
        <f t="shared" si="291"/>
        <v>92.036011080332415</v>
      </c>
      <c r="F7014" s="77">
        <v>6.17</v>
      </c>
      <c r="G7014" s="77">
        <v>0</v>
      </c>
      <c r="H7014" s="77">
        <v>0</v>
      </c>
      <c r="J7014" s="77">
        <f t="shared" si="290"/>
        <v>6.17</v>
      </c>
      <c r="K7014" s="103">
        <v>9.49</v>
      </c>
      <c r="L7014" s="104">
        <v>3.11</v>
      </c>
      <c r="M7014" s="105">
        <v>0</v>
      </c>
      <c r="N7014" s="76">
        <f t="shared" si="292"/>
        <v>9.49000000000005</v>
      </c>
    </row>
    <row r="7015" spans="1:14" x14ac:dyDescent="0.25">
      <c r="A7015" s="100">
        <v>5965</v>
      </c>
      <c r="B7015" s="107">
        <v>39568</v>
      </c>
      <c r="C7015" s="121">
        <v>435.74</v>
      </c>
      <c r="D7015" s="122">
        <v>667.82</v>
      </c>
      <c r="E7015" s="122">
        <f t="shared" si="291"/>
        <v>92.495844875346265</v>
      </c>
      <c r="F7015" s="77">
        <v>5.53</v>
      </c>
      <c r="G7015" s="77">
        <v>0</v>
      </c>
      <c r="H7015" s="77">
        <v>0</v>
      </c>
      <c r="J7015" s="77">
        <f t="shared" si="290"/>
        <v>5.53</v>
      </c>
      <c r="K7015" s="103">
        <v>4.13</v>
      </c>
      <c r="L7015" s="104">
        <v>2.79</v>
      </c>
      <c r="M7015" s="105">
        <v>0</v>
      </c>
      <c r="N7015" s="76">
        <f t="shared" si="292"/>
        <v>4.1299999999999093</v>
      </c>
    </row>
    <row r="7016" spans="1:14" x14ac:dyDescent="0.25">
      <c r="A7016" s="100">
        <v>5966</v>
      </c>
      <c r="B7016" s="107">
        <v>39569</v>
      </c>
      <c r="C7016" s="121">
        <v>435.68</v>
      </c>
      <c r="D7016" s="122">
        <v>666.42</v>
      </c>
      <c r="E7016" s="122">
        <f t="shared" si="291"/>
        <v>92.30193905817174</v>
      </c>
      <c r="F7016" s="77">
        <v>5.57</v>
      </c>
      <c r="G7016" s="77">
        <v>0</v>
      </c>
      <c r="H7016" s="77">
        <v>0</v>
      </c>
      <c r="J7016" s="77">
        <f t="shared" si="290"/>
        <v>5.57</v>
      </c>
      <c r="K7016" s="103">
        <v>2.27</v>
      </c>
      <c r="L7016" s="104">
        <v>2.81</v>
      </c>
      <c r="M7016" s="105">
        <v>0</v>
      </c>
      <c r="N7016" s="76">
        <f t="shared" si="292"/>
        <v>2.2700000000000458</v>
      </c>
    </row>
    <row r="7017" spans="1:14" x14ac:dyDescent="0.25">
      <c r="A7017" s="100">
        <v>5967</v>
      </c>
      <c r="B7017" s="107">
        <v>39570</v>
      </c>
      <c r="C7017" s="121">
        <v>435.54</v>
      </c>
      <c r="D7017" s="122">
        <v>663.12</v>
      </c>
      <c r="E7017" s="122">
        <f t="shared" si="291"/>
        <v>91.844875346260395</v>
      </c>
      <c r="F7017" s="77">
        <v>5.97</v>
      </c>
      <c r="G7017" s="77">
        <v>0</v>
      </c>
      <c r="H7017" s="77">
        <v>0</v>
      </c>
      <c r="J7017" s="77">
        <f t="shared" si="290"/>
        <v>5.97</v>
      </c>
      <c r="K7017" s="103">
        <v>3.67</v>
      </c>
      <c r="L7017" s="104">
        <v>3.01</v>
      </c>
      <c r="M7017" s="105">
        <v>0</v>
      </c>
      <c r="N7017" s="76">
        <f t="shared" si="292"/>
        <v>3.6700000000000452</v>
      </c>
    </row>
    <row r="7018" spans="1:14" x14ac:dyDescent="0.25">
      <c r="A7018" s="100">
        <v>5968</v>
      </c>
      <c r="B7018" s="107">
        <v>39571</v>
      </c>
      <c r="C7018" s="121">
        <v>435.4</v>
      </c>
      <c r="D7018" s="122">
        <v>660.82</v>
      </c>
      <c r="E7018" s="122">
        <f t="shared" si="291"/>
        <v>91.526315789473685</v>
      </c>
      <c r="F7018" s="77">
        <v>3.15</v>
      </c>
      <c r="G7018" s="77">
        <v>0</v>
      </c>
      <c r="H7018" s="77">
        <v>0</v>
      </c>
      <c r="J7018" s="77">
        <f t="shared" si="290"/>
        <v>3.15</v>
      </c>
      <c r="K7018" s="103">
        <v>1.31</v>
      </c>
      <c r="L7018" s="104">
        <v>1.89</v>
      </c>
      <c r="M7018" s="105">
        <v>0</v>
      </c>
      <c r="N7018" s="76">
        <f t="shared" si="292"/>
        <v>1.3099999999999681</v>
      </c>
    </row>
    <row r="7019" spans="1:14" x14ac:dyDescent="0.25">
      <c r="A7019" s="100">
        <v>5969</v>
      </c>
      <c r="B7019" s="107">
        <v>39572</v>
      </c>
      <c r="C7019" s="121">
        <v>435.36</v>
      </c>
      <c r="D7019" s="122">
        <v>658.98</v>
      </c>
      <c r="E7019" s="122">
        <f t="shared" si="291"/>
        <v>91.27146814404432</v>
      </c>
      <c r="F7019" s="77">
        <v>4.55</v>
      </c>
      <c r="G7019" s="77">
        <v>0</v>
      </c>
      <c r="H7019" s="77">
        <v>0</v>
      </c>
      <c r="J7019" s="77">
        <f t="shared" si="290"/>
        <v>4.55</v>
      </c>
      <c r="K7019" s="103">
        <v>1.48</v>
      </c>
      <c r="L7019" s="104">
        <v>2.2999999999999998</v>
      </c>
      <c r="M7019" s="105">
        <v>0</v>
      </c>
      <c r="N7019" s="76">
        <f t="shared" si="292"/>
        <v>2.4799999999999498</v>
      </c>
    </row>
    <row r="7020" spans="1:14" x14ac:dyDescent="0.25">
      <c r="A7020" s="100">
        <v>5970</v>
      </c>
      <c r="B7020" s="107">
        <v>39573</v>
      </c>
      <c r="C7020" s="121">
        <v>435.27</v>
      </c>
      <c r="D7020" s="122">
        <v>656.91</v>
      </c>
      <c r="E7020" s="122">
        <f t="shared" si="291"/>
        <v>90.984764542936276</v>
      </c>
      <c r="F7020" s="77">
        <v>6.07</v>
      </c>
      <c r="G7020" s="77">
        <v>0</v>
      </c>
      <c r="H7020" s="77">
        <v>0</v>
      </c>
      <c r="J7020" s="77">
        <f t="shared" si="290"/>
        <v>6.07</v>
      </c>
      <c r="K7020" s="103">
        <v>2.16</v>
      </c>
      <c r="L7020" s="104">
        <v>3.06</v>
      </c>
      <c r="M7020" s="105">
        <v>0</v>
      </c>
      <c r="N7020" s="76">
        <f t="shared" si="292"/>
        <v>2.1600000000000321</v>
      </c>
    </row>
    <row r="7021" spans="1:14" x14ac:dyDescent="0.25">
      <c r="A7021" s="100">
        <v>5971</v>
      </c>
      <c r="B7021" s="107">
        <v>39574</v>
      </c>
      <c r="C7021" s="121">
        <v>435.1</v>
      </c>
      <c r="D7021" s="122">
        <v>653</v>
      </c>
      <c r="E7021" s="122">
        <f t="shared" si="291"/>
        <v>90.443213296398895</v>
      </c>
      <c r="F7021" s="77">
        <v>7.85</v>
      </c>
      <c r="G7021" s="77">
        <v>0</v>
      </c>
      <c r="H7021" s="77">
        <v>0</v>
      </c>
      <c r="J7021" s="77">
        <f t="shared" si="290"/>
        <v>7.85</v>
      </c>
      <c r="K7021" s="103">
        <v>3.35</v>
      </c>
      <c r="L7021" s="104">
        <v>3.96</v>
      </c>
      <c r="M7021" s="105">
        <v>0</v>
      </c>
      <c r="N7021" s="76">
        <f t="shared" si="292"/>
        <v>3.3499999999999996</v>
      </c>
    </row>
    <row r="7022" spans="1:14" x14ac:dyDescent="0.25">
      <c r="A7022" s="100">
        <v>5972</v>
      </c>
      <c r="B7022" s="107">
        <v>39575</v>
      </c>
      <c r="C7022" s="121">
        <v>434.9</v>
      </c>
      <c r="D7022" s="122">
        <v>648.5</v>
      </c>
      <c r="E7022" s="122">
        <f t="shared" si="291"/>
        <v>89.819944598337955</v>
      </c>
      <c r="F7022" s="77">
        <v>7.75</v>
      </c>
      <c r="G7022" s="77">
        <v>0</v>
      </c>
      <c r="H7022" s="77">
        <v>0</v>
      </c>
      <c r="J7022" s="77">
        <f t="shared" si="290"/>
        <v>7.75</v>
      </c>
      <c r="K7022" s="103">
        <v>2.2000000000000002</v>
      </c>
      <c r="L7022" s="104">
        <v>3.9</v>
      </c>
      <c r="M7022" s="105">
        <v>0</v>
      </c>
      <c r="N7022" s="76">
        <f t="shared" si="292"/>
        <v>2.2000000000000455</v>
      </c>
    </row>
    <row r="7023" spans="1:14" x14ac:dyDescent="0.25">
      <c r="A7023" s="100">
        <v>5973</v>
      </c>
      <c r="B7023" s="107">
        <v>39576</v>
      </c>
      <c r="C7023" s="121">
        <v>434.65</v>
      </c>
      <c r="D7023" s="122">
        <v>642.95000000000005</v>
      </c>
      <c r="E7023" s="122">
        <f t="shared" si="291"/>
        <v>89.051246537396139</v>
      </c>
      <c r="F7023" s="77">
        <v>7.63</v>
      </c>
      <c r="G7023" s="77">
        <v>0</v>
      </c>
      <c r="H7023" s="77">
        <v>0</v>
      </c>
      <c r="J7023" s="77">
        <f t="shared" ref="J7023:J7086" si="293">SUM(F7023:H7023)</f>
        <v>7.63</v>
      </c>
      <c r="K7023" s="103">
        <v>2.96</v>
      </c>
      <c r="L7023" s="104">
        <v>3.84</v>
      </c>
      <c r="M7023" s="105">
        <v>0</v>
      </c>
      <c r="N7023" s="76">
        <f t="shared" si="292"/>
        <v>2.9599999999999271</v>
      </c>
    </row>
    <row r="7024" spans="1:14" x14ac:dyDescent="0.25">
      <c r="A7024" s="100">
        <v>5974</v>
      </c>
      <c r="B7024" s="107">
        <v>39577</v>
      </c>
      <c r="C7024" s="121">
        <v>434.44</v>
      </c>
      <c r="D7024" s="122">
        <v>638.28</v>
      </c>
      <c r="E7024" s="122">
        <f t="shared" ref="E7024:E7087" si="294">(D7024/722)*100</f>
        <v>88.40443213296399</v>
      </c>
      <c r="F7024" s="77">
        <v>6.48</v>
      </c>
      <c r="G7024" s="77">
        <v>0</v>
      </c>
      <c r="H7024" s="77">
        <v>0</v>
      </c>
      <c r="J7024" s="77">
        <f t="shared" si="293"/>
        <v>6.48</v>
      </c>
      <c r="K7024" s="103">
        <v>2.4300000000000002</v>
      </c>
      <c r="L7024" s="104">
        <v>3.52</v>
      </c>
      <c r="M7024" s="105">
        <v>0</v>
      </c>
      <c r="N7024" s="76">
        <f t="shared" si="292"/>
        <v>1.9300000000000459</v>
      </c>
    </row>
    <row r="7025" spans="1:14" x14ac:dyDescent="0.25">
      <c r="A7025" s="100">
        <v>5975</v>
      </c>
      <c r="B7025" s="107">
        <v>39578</v>
      </c>
      <c r="C7025" s="121">
        <v>434.23</v>
      </c>
      <c r="D7025" s="122">
        <v>633.73</v>
      </c>
      <c r="E7025" s="122">
        <f t="shared" si="294"/>
        <v>87.77423822714681</v>
      </c>
      <c r="F7025" s="77">
        <v>6.3</v>
      </c>
      <c r="G7025" s="77">
        <v>0</v>
      </c>
      <c r="H7025" s="77">
        <v>0</v>
      </c>
      <c r="J7025" s="77">
        <f t="shared" si="293"/>
        <v>6.3</v>
      </c>
      <c r="K7025" s="103">
        <v>1.49</v>
      </c>
      <c r="L7025" s="104">
        <v>3.13</v>
      </c>
      <c r="M7025" s="105">
        <v>0</v>
      </c>
      <c r="N7025" s="76">
        <f t="shared" si="292"/>
        <v>1.4899999999999407</v>
      </c>
    </row>
    <row r="7026" spans="1:14" x14ac:dyDescent="0.25">
      <c r="A7026" s="100">
        <v>5976</v>
      </c>
      <c r="B7026" s="107">
        <v>39579</v>
      </c>
      <c r="C7026" s="121">
        <v>434.01</v>
      </c>
      <c r="D7026" s="122">
        <v>628.91999999999996</v>
      </c>
      <c r="E7026" s="122">
        <f t="shared" si="294"/>
        <v>87.10803324099723</v>
      </c>
      <c r="F7026" s="77">
        <v>4.1900000000000004</v>
      </c>
      <c r="G7026" s="77">
        <v>0</v>
      </c>
      <c r="H7026" s="77">
        <v>0</v>
      </c>
      <c r="J7026" s="77">
        <f t="shared" si="293"/>
        <v>4.1900000000000004</v>
      </c>
      <c r="K7026" s="103">
        <v>1.77</v>
      </c>
      <c r="L7026" s="104">
        <v>2.11</v>
      </c>
      <c r="M7026" s="105">
        <v>0</v>
      </c>
      <c r="N7026" s="76">
        <f t="shared" si="292"/>
        <v>1.7700000000000413</v>
      </c>
    </row>
    <row r="7027" spans="1:14" x14ac:dyDescent="0.25">
      <c r="A7027" s="100">
        <v>5977</v>
      </c>
      <c r="B7027" s="107">
        <v>39580</v>
      </c>
      <c r="C7027" s="121">
        <v>433.9</v>
      </c>
      <c r="D7027" s="122">
        <v>626.5</v>
      </c>
      <c r="E7027" s="122">
        <f t="shared" si="294"/>
        <v>86.772853185595565</v>
      </c>
      <c r="F7027" s="77">
        <v>7.88</v>
      </c>
      <c r="G7027" s="77">
        <v>0</v>
      </c>
      <c r="H7027" s="77">
        <v>0</v>
      </c>
      <c r="J7027" s="77">
        <f t="shared" si="293"/>
        <v>7.88</v>
      </c>
      <c r="K7027" s="103">
        <v>2.3199999999999998</v>
      </c>
      <c r="L7027" s="104">
        <v>3.97</v>
      </c>
      <c r="M7027" s="105">
        <v>0</v>
      </c>
      <c r="N7027" s="76">
        <f t="shared" si="292"/>
        <v>2.3200000000000545</v>
      </c>
    </row>
    <row r="7028" spans="1:14" x14ac:dyDescent="0.25">
      <c r="A7028" s="100">
        <v>5978</v>
      </c>
      <c r="B7028" s="107">
        <v>39581</v>
      </c>
      <c r="C7028" s="121">
        <v>433.64</v>
      </c>
      <c r="D7028" s="122">
        <v>620.94000000000005</v>
      </c>
      <c r="E7028" s="122">
        <f t="shared" si="294"/>
        <v>86.002770083102504</v>
      </c>
      <c r="F7028" s="77">
        <v>6.9</v>
      </c>
      <c r="G7028" s="77">
        <v>0</v>
      </c>
      <c r="H7028" s="77">
        <v>0</v>
      </c>
      <c r="J7028" s="77">
        <f t="shared" si="293"/>
        <v>6.9</v>
      </c>
      <c r="K7028" s="103">
        <v>1.54</v>
      </c>
      <c r="L7028" s="104">
        <v>3.48</v>
      </c>
      <c r="M7028" s="105">
        <v>0</v>
      </c>
      <c r="N7028" s="76">
        <f t="shared" si="292"/>
        <v>1.5399999999999867</v>
      </c>
    </row>
    <row r="7029" spans="1:14" x14ac:dyDescent="0.25">
      <c r="A7029" s="100">
        <v>5979</v>
      </c>
      <c r="B7029" s="107">
        <v>39582</v>
      </c>
      <c r="C7029" s="121">
        <v>433.39</v>
      </c>
      <c r="D7029" s="122">
        <v>615.58000000000004</v>
      </c>
      <c r="E7029" s="122">
        <f t="shared" si="294"/>
        <v>85.260387811634359</v>
      </c>
      <c r="F7029" s="77">
        <v>6.14</v>
      </c>
      <c r="G7029" s="77">
        <v>0</v>
      </c>
      <c r="H7029" s="77">
        <v>0</v>
      </c>
      <c r="J7029" s="77">
        <f t="shared" si="293"/>
        <v>6.14</v>
      </c>
      <c r="K7029" s="103">
        <v>2.06</v>
      </c>
      <c r="L7029" s="104">
        <v>3.09</v>
      </c>
      <c r="M7029" s="105">
        <v>0</v>
      </c>
      <c r="N7029" s="76">
        <f t="shared" si="292"/>
        <v>2.0599999999999588</v>
      </c>
    </row>
    <row r="7030" spans="1:14" x14ac:dyDescent="0.25">
      <c r="A7030" s="100">
        <v>5980</v>
      </c>
      <c r="B7030" s="107">
        <v>39583</v>
      </c>
      <c r="C7030" s="121">
        <v>433.2</v>
      </c>
      <c r="D7030" s="122">
        <v>611.5</v>
      </c>
      <c r="E7030" s="122">
        <f t="shared" si="294"/>
        <v>84.695290858725755</v>
      </c>
      <c r="F7030" s="77">
        <v>6.33</v>
      </c>
      <c r="G7030" s="77">
        <v>0</v>
      </c>
      <c r="H7030" s="77">
        <v>0</v>
      </c>
      <c r="J7030" s="77">
        <f t="shared" si="293"/>
        <v>6.33</v>
      </c>
      <c r="K7030" s="103">
        <v>0.03</v>
      </c>
      <c r="L7030" s="104">
        <v>3.19</v>
      </c>
      <c r="M7030" s="105">
        <v>0</v>
      </c>
      <c r="N7030" s="76">
        <f t="shared" si="292"/>
        <v>3.0000000000045546E-2</v>
      </c>
    </row>
    <row r="7031" spans="1:14" x14ac:dyDescent="0.25">
      <c r="A7031" s="100">
        <v>5981</v>
      </c>
      <c r="B7031" s="107">
        <v>39584</v>
      </c>
      <c r="C7031" s="121">
        <v>432.9</v>
      </c>
      <c r="D7031" s="122">
        <v>605.20000000000005</v>
      </c>
      <c r="E7031" s="122">
        <f t="shared" si="294"/>
        <v>83.822714681440445</v>
      </c>
      <c r="F7031" s="77">
        <v>8.34</v>
      </c>
      <c r="G7031" s="77">
        <v>0</v>
      </c>
      <c r="H7031" s="77">
        <v>0</v>
      </c>
      <c r="J7031" s="77">
        <f t="shared" si="293"/>
        <v>8.34</v>
      </c>
      <c r="K7031" s="103">
        <v>0.56999999999999995</v>
      </c>
      <c r="L7031" s="104">
        <v>4.2</v>
      </c>
      <c r="M7031" s="105">
        <v>0</v>
      </c>
      <c r="N7031" s="76">
        <f t="shared" si="292"/>
        <v>0.56999999999990436</v>
      </c>
    </row>
    <row r="7032" spans="1:14" x14ac:dyDescent="0.25">
      <c r="A7032" s="100">
        <v>5982</v>
      </c>
      <c r="B7032" s="107">
        <v>39585</v>
      </c>
      <c r="C7032" s="121">
        <v>432.53</v>
      </c>
      <c r="D7032" s="122">
        <v>597.42999999999995</v>
      </c>
      <c r="E7032" s="122">
        <f t="shared" si="294"/>
        <v>82.74653739612188</v>
      </c>
      <c r="F7032" s="77">
        <v>6.81</v>
      </c>
      <c r="G7032" s="77">
        <v>0</v>
      </c>
      <c r="H7032" s="77">
        <v>0</v>
      </c>
      <c r="J7032" s="77">
        <f t="shared" si="293"/>
        <v>6.81</v>
      </c>
      <c r="K7032" s="103">
        <v>0.61</v>
      </c>
      <c r="L7032" s="104">
        <v>3.43</v>
      </c>
      <c r="M7032" s="105">
        <v>0</v>
      </c>
      <c r="N7032" s="76">
        <f t="shared" si="292"/>
        <v>0.61000000000006782</v>
      </c>
    </row>
    <row r="7033" spans="1:14" x14ac:dyDescent="0.25">
      <c r="A7033" s="100">
        <v>5983</v>
      </c>
      <c r="B7033" s="107">
        <v>39586</v>
      </c>
      <c r="C7033" s="121">
        <v>432.22</v>
      </c>
      <c r="D7033" s="122">
        <v>591.23</v>
      </c>
      <c r="E7033" s="122">
        <f t="shared" si="294"/>
        <v>81.887811634349035</v>
      </c>
      <c r="F7033" s="77">
        <v>4.7699999999999996</v>
      </c>
      <c r="G7033" s="77">
        <v>0</v>
      </c>
      <c r="H7033" s="77">
        <v>0</v>
      </c>
      <c r="J7033" s="77">
        <f t="shared" si="293"/>
        <v>4.7699999999999996</v>
      </c>
      <c r="K7033" s="103">
        <v>0.46</v>
      </c>
      <c r="L7033" s="104">
        <v>2.4</v>
      </c>
      <c r="M7033" s="105">
        <v>0</v>
      </c>
      <c r="N7033" s="76">
        <f t="shared" si="292"/>
        <v>0.45999999999994046</v>
      </c>
    </row>
    <row r="7034" spans="1:14" x14ac:dyDescent="0.25">
      <c r="A7034" s="100">
        <v>5984</v>
      </c>
      <c r="B7034" s="107">
        <v>39587</v>
      </c>
      <c r="C7034" s="121">
        <v>432.02</v>
      </c>
      <c r="D7034" s="122">
        <v>586.91999999999996</v>
      </c>
      <c r="E7034" s="122">
        <f t="shared" si="294"/>
        <v>81.290858725761765</v>
      </c>
      <c r="F7034" s="77">
        <v>5.57</v>
      </c>
      <c r="G7034" s="77">
        <v>0</v>
      </c>
      <c r="H7034" s="77">
        <v>0</v>
      </c>
      <c r="J7034" s="77">
        <f t="shared" si="293"/>
        <v>5.57</v>
      </c>
      <c r="K7034" s="103">
        <v>1.05</v>
      </c>
      <c r="L7034" s="104">
        <v>2.81</v>
      </c>
      <c r="M7034" s="105">
        <v>0</v>
      </c>
      <c r="N7034" s="76">
        <f t="shared" si="292"/>
        <v>1.0500000000000185</v>
      </c>
    </row>
    <row r="7035" spans="1:14" x14ac:dyDescent="0.25">
      <c r="A7035" s="100">
        <v>5985</v>
      </c>
      <c r="B7035" s="107">
        <v>39588</v>
      </c>
      <c r="C7035" s="121">
        <v>431.8</v>
      </c>
      <c r="D7035" s="122">
        <v>582.4</v>
      </c>
      <c r="E7035" s="122">
        <f t="shared" si="294"/>
        <v>80.664819944598335</v>
      </c>
      <c r="F7035" s="77">
        <v>5.98</v>
      </c>
      <c r="G7035" s="77">
        <v>0</v>
      </c>
      <c r="H7035" s="77">
        <v>0</v>
      </c>
      <c r="J7035" s="77">
        <f t="shared" si="293"/>
        <v>5.98</v>
      </c>
      <c r="K7035" s="103">
        <v>0.09</v>
      </c>
      <c r="L7035" s="104">
        <v>3.01</v>
      </c>
      <c r="M7035" s="105">
        <v>0</v>
      </c>
      <c r="N7035" s="76">
        <f t="shared" si="292"/>
        <v>9.0000000000014069E-2</v>
      </c>
    </row>
    <row r="7036" spans="1:14" x14ac:dyDescent="0.25">
      <c r="A7036" s="100">
        <v>5986</v>
      </c>
      <c r="B7036" s="107">
        <v>39589</v>
      </c>
      <c r="C7036" s="121">
        <v>431.51</v>
      </c>
      <c r="D7036" s="122">
        <v>576.51</v>
      </c>
      <c r="E7036" s="122">
        <f t="shared" si="294"/>
        <v>79.84903047091413</v>
      </c>
      <c r="F7036" s="77">
        <v>6.75</v>
      </c>
      <c r="G7036" s="77">
        <v>0</v>
      </c>
      <c r="H7036" s="77">
        <v>0</v>
      </c>
      <c r="J7036" s="77">
        <f t="shared" si="293"/>
        <v>6.75</v>
      </c>
      <c r="K7036" s="103">
        <v>0.04</v>
      </c>
      <c r="L7036" s="104">
        <v>3.25</v>
      </c>
      <c r="M7036" s="105">
        <v>0</v>
      </c>
      <c r="N7036" s="76">
        <f t="shared" si="292"/>
        <v>0.34000000000003183</v>
      </c>
    </row>
    <row r="7037" spans="1:14" x14ac:dyDescent="0.25">
      <c r="A7037" s="100">
        <v>5987</v>
      </c>
      <c r="B7037" s="107">
        <v>39590</v>
      </c>
      <c r="C7037" s="121">
        <v>431.14</v>
      </c>
      <c r="D7037" s="122">
        <v>570.1</v>
      </c>
      <c r="E7037" s="122">
        <f t="shared" si="294"/>
        <v>78.961218836565095</v>
      </c>
      <c r="F7037" s="77">
        <v>8.2100000000000009</v>
      </c>
      <c r="G7037" s="77">
        <v>0</v>
      </c>
      <c r="H7037" s="77">
        <v>0</v>
      </c>
      <c r="J7037" s="77">
        <f t="shared" si="293"/>
        <v>8.2100000000000009</v>
      </c>
      <c r="K7037" s="103">
        <v>0.01</v>
      </c>
      <c r="L7037" s="104">
        <v>4.22</v>
      </c>
      <c r="M7037" s="105">
        <v>0</v>
      </c>
      <c r="N7037" s="76">
        <f t="shared" si="292"/>
        <v>9.9999999999553779E-3</v>
      </c>
    </row>
    <row r="7038" spans="1:14" x14ac:dyDescent="0.25">
      <c r="A7038" s="100">
        <v>5988</v>
      </c>
      <c r="B7038" s="107">
        <v>39591</v>
      </c>
      <c r="C7038" s="121">
        <v>430.78</v>
      </c>
      <c r="D7038" s="122">
        <v>561.9</v>
      </c>
      <c r="E7038" s="122">
        <f t="shared" si="294"/>
        <v>77.825484764542935</v>
      </c>
      <c r="F7038" s="77">
        <v>7.29</v>
      </c>
      <c r="G7038" s="77">
        <v>0</v>
      </c>
      <c r="H7038" s="77">
        <v>0</v>
      </c>
      <c r="J7038" s="77">
        <f t="shared" si="293"/>
        <v>7.29</v>
      </c>
      <c r="K7038" s="103">
        <v>0.19</v>
      </c>
      <c r="L7038" s="104">
        <v>3.67</v>
      </c>
      <c r="M7038" s="105">
        <v>0</v>
      </c>
      <c r="N7038" s="76">
        <f t="shared" si="292"/>
        <v>0.1899999999999773</v>
      </c>
    </row>
    <row r="7039" spans="1:14" x14ac:dyDescent="0.25">
      <c r="A7039" s="100">
        <v>5989</v>
      </c>
      <c r="B7039" s="107">
        <v>39592</v>
      </c>
      <c r="C7039" s="121">
        <v>430.42</v>
      </c>
      <c r="D7039" s="122">
        <v>554.79999999999995</v>
      </c>
      <c r="E7039" s="122">
        <f t="shared" si="294"/>
        <v>76.84210526315789</v>
      </c>
      <c r="F7039" s="77">
        <v>5.78</v>
      </c>
      <c r="G7039" s="77">
        <v>0</v>
      </c>
      <c r="H7039" s="77">
        <v>0</v>
      </c>
      <c r="J7039" s="77">
        <f t="shared" si="293"/>
        <v>5.78</v>
      </c>
      <c r="K7039" s="103">
        <v>1.1000000000000001</v>
      </c>
      <c r="L7039" s="104">
        <v>2.91</v>
      </c>
      <c r="M7039" s="105">
        <v>0</v>
      </c>
      <c r="N7039" s="76">
        <f t="shared" si="292"/>
        <v>1.1000000000000503</v>
      </c>
    </row>
    <row r="7040" spans="1:14" x14ac:dyDescent="0.25">
      <c r="A7040" s="100">
        <v>5990</v>
      </c>
      <c r="B7040" s="107">
        <v>39593</v>
      </c>
      <c r="C7040" s="121">
        <v>430.18</v>
      </c>
      <c r="D7040" s="122">
        <v>550.12</v>
      </c>
      <c r="E7040" s="122">
        <f t="shared" si="294"/>
        <v>76.19390581717451</v>
      </c>
      <c r="F7040" s="77">
        <v>6.83</v>
      </c>
      <c r="G7040" s="77">
        <v>0</v>
      </c>
      <c r="H7040" s="77">
        <v>0</v>
      </c>
      <c r="J7040" s="77">
        <f t="shared" si="293"/>
        <v>6.83</v>
      </c>
      <c r="K7040" s="103">
        <v>0.01</v>
      </c>
      <c r="L7040" s="104">
        <v>3.4</v>
      </c>
      <c r="M7040" s="105">
        <v>0</v>
      </c>
      <c r="N7040" s="76">
        <f t="shared" si="292"/>
        <v>9.9999999999500488E-3</v>
      </c>
    </row>
    <row r="7041" spans="1:14" x14ac:dyDescent="0.25">
      <c r="A7041" s="100">
        <v>5991</v>
      </c>
      <c r="B7041" s="107">
        <v>39594</v>
      </c>
      <c r="C7041" s="121">
        <v>429.83</v>
      </c>
      <c r="D7041" s="122">
        <v>543.29999999999995</v>
      </c>
      <c r="E7041" s="122">
        <f t="shared" si="294"/>
        <v>75.24930747922437</v>
      </c>
      <c r="F7041" s="77">
        <v>7.11</v>
      </c>
      <c r="G7041" s="77">
        <v>0</v>
      </c>
      <c r="H7041" s="77">
        <v>0</v>
      </c>
      <c r="J7041" s="77">
        <f t="shared" si="293"/>
        <v>7.11</v>
      </c>
      <c r="K7041" s="103">
        <v>1.28</v>
      </c>
      <c r="L7041" s="104">
        <v>3.58</v>
      </c>
      <c r="M7041" s="105">
        <v>0</v>
      </c>
      <c r="N7041" s="76">
        <f t="shared" si="292"/>
        <v>1.2800000000000731</v>
      </c>
    </row>
    <row r="7042" spans="1:14" x14ac:dyDescent="0.25">
      <c r="A7042" s="100">
        <v>5992</v>
      </c>
      <c r="B7042" s="107">
        <v>39595</v>
      </c>
      <c r="C7042" s="121">
        <v>429.53</v>
      </c>
      <c r="D7042" s="122">
        <v>537.47</v>
      </c>
      <c r="E7042" s="122">
        <f t="shared" si="294"/>
        <v>74.44182825484765</v>
      </c>
      <c r="F7042" s="77">
        <v>5.64</v>
      </c>
      <c r="G7042" s="77">
        <v>0</v>
      </c>
      <c r="H7042" s="77">
        <v>0</v>
      </c>
      <c r="J7042" s="77">
        <f t="shared" si="293"/>
        <v>5.64</v>
      </c>
      <c r="K7042" s="103">
        <v>1.07</v>
      </c>
      <c r="L7042" s="104">
        <v>2.84</v>
      </c>
      <c r="M7042" s="105">
        <v>0</v>
      </c>
      <c r="N7042" s="76">
        <f t="shared" si="292"/>
        <v>1.0699999999999497</v>
      </c>
    </row>
    <row r="7043" spans="1:14" x14ac:dyDescent="0.25">
      <c r="A7043" s="100">
        <v>5993</v>
      </c>
      <c r="B7043" s="107">
        <v>39596</v>
      </c>
      <c r="C7043" s="121">
        <v>429.29</v>
      </c>
      <c r="D7043" s="122">
        <v>532.9</v>
      </c>
      <c r="E7043" s="122">
        <f t="shared" si="294"/>
        <v>73.80886426592798</v>
      </c>
      <c r="F7043" s="77">
        <v>5.05</v>
      </c>
      <c r="G7043" s="77">
        <v>0</v>
      </c>
      <c r="H7043" s="77">
        <v>0</v>
      </c>
      <c r="J7043" s="77">
        <f t="shared" si="293"/>
        <v>5.05</v>
      </c>
      <c r="K7043" s="103">
        <v>0.02</v>
      </c>
      <c r="L7043" s="104">
        <v>2.54</v>
      </c>
      <c r="M7043" s="105">
        <v>0</v>
      </c>
      <c r="N7043" s="76">
        <f t="shared" si="292"/>
        <v>2.0000000000027107E-2</v>
      </c>
    </row>
    <row r="7044" spans="1:14" x14ac:dyDescent="0.25">
      <c r="A7044" s="100">
        <v>5994</v>
      </c>
      <c r="B7044" s="107">
        <v>39597</v>
      </c>
      <c r="C7044" s="121">
        <v>429.03</v>
      </c>
      <c r="D7044" s="122">
        <v>527.87</v>
      </c>
      <c r="E7044" s="122">
        <f t="shared" si="294"/>
        <v>73.112188365650965</v>
      </c>
      <c r="F7044" s="77">
        <v>5.03</v>
      </c>
      <c r="G7044" s="77">
        <v>0</v>
      </c>
      <c r="H7044" s="77">
        <v>0</v>
      </c>
      <c r="J7044" s="77">
        <f t="shared" si="293"/>
        <v>5.03</v>
      </c>
      <c r="K7044" s="103">
        <v>0.01</v>
      </c>
      <c r="L7044" s="104">
        <v>2.5299999999999998</v>
      </c>
      <c r="M7044" s="105">
        <v>0</v>
      </c>
      <c r="N7044" s="76">
        <f t="shared" si="292"/>
        <v>-9.9999999999995204E-2</v>
      </c>
    </row>
    <row r="7045" spans="1:14" x14ac:dyDescent="0.25">
      <c r="A7045" s="100">
        <v>5995</v>
      </c>
      <c r="B7045" s="107">
        <v>39598</v>
      </c>
      <c r="C7045" s="121">
        <v>428.76</v>
      </c>
      <c r="D7045" s="122">
        <v>522.74</v>
      </c>
      <c r="E7045" s="122">
        <f t="shared" si="294"/>
        <v>72.4016620498615</v>
      </c>
      <c r="F7045" s="77">
        <v>5.51</v>
      </c>
      <c r="G7045" s="77">
        <v>0</v>
      </c>
      <c r="H7045" s="77">
        <v>0</v>
      </c>
      <c r="J7045" s="77">
        <f t="shared" si="293"/>
        <v>5.51</v>
      </c>
      <c r="K7045" s="103">
        <v>0.03</v>
      </c>
      <c r="L7045" s="104">
        <v>2.57</v>
      </c>
      <c r="M7045" s="105">
        <v>0</v>
      </c>
      <c r="N7045" s="76">
        <f t="shared" si="292"/>
        <v>2.9999999999981597E-2</v>
      </c>
    </row>
    <row r="7046" spans="1:14" x14ac:dyDescent="0.25">
      <c r="A7046" s="100">
        <v>5996</v>
      </c>
      <c r="B7046" s="107">
        <v>39599</v>
      </c>
      <c r="C7046" s="121">
        <v>428.47</v>
      </c>
      <c r="D7046" s="122">
        <v>517.26</v>
      </c>
      <c r="E7046" s="122">
        <f t="shared" si="294"/>
        <v>71.642659279778385</v>
      </c>
      <c r="F7046" s="77">
        <v>3.67</v>
      </c>
      <c r="G7046" s="77">
        <v>0</v>
      </c>
      <c r="H7046" s="77">
        <v>0</v>
      </c>
      <c r="J7046" s="77">
        <f t="shared" si="293"/>
        <v>3.67</v>
      </c>
      <c r="K7046" s="103">
        <v>5.4</v>
      </c>
      <c r="L7046" s="104">
        <v>1.85</v>
      </c>
      <c r="M7046" s="105">
        <v>0</v>
      </c>
      <c r="N7046" s="76">
        <f t="shared" si="292"/>
        <v>5.4000000000000181</v>
      </c>
    </row>
    <row r="7047" spans="1:14" x14ac:dyDescent="0.25">
      <c r="A7047" s="100">
        <v>5997</v>
      </c>
      <c r="B7047" s="107">
        <v>39600</v>
      </c>
      <c r="C7047" s="121">
        <v>428.51</v>
      </c>
      <c r="D7047" s="122">
        <v>518.99</v>
      </c>
      <c r="E7047" s="122">
        <f t="shared" si="294"/>
        <v>71.88227146814404</v>
      </c>
      <c r="F7047" s="77">
        <v>2.75</v>
      </c>
      <c r="G7047" s="77">
        <v>0</v>
      </c>
      <c r="H7047" s="77">
        <v>0</v>
      </c>
      <c r="J7047" s="77">
        <f t="shared" si="293"/>
        <v>2.75</v>
      </c>
      <c r="K7047" s="103">
        <v>4.41</v>
      </c>
      <c r="L7047" s="104">
        <v>1.39</v>
      </c>
      <c r="M7047" s="105">
        <v>0</v>
      </c>
      <c r="N7047" s="76">
        <f t="shared" si="292"/>
        <v>4.4099999999999682</v>
      </c>
    </row>
    <row r="7048" spans="1:14" x14ac:dyDescent="0.25">
      <c r="A7048" s="100">
        <v>5998</v>
      </c>
      <c r="B7048" s="107">
        <v>39601</v>
      </c>
      <c r="C7048" s="121">
        <v>428.65</v>
      </c>
      <c r="D7048" s="122">
        <v>520.65</v>
      </c>
      <c r="E7048" s="122">
        <f t="shared" si="294"/>
        <v>72.112188365650965</v>
      </c>
      <c r="F7048" s="77">
        <v>4.9400000000000004</v>
      </c>
      <c r="G7048" s="77">
        <v>0</v>
      </c>
      <c r="H7048" s="77">
        <v>0</v>
      </c>
      <c r="J7048" s="77">
        <f t="shared" si="293"/>
        <v>4.9400000000000004</v>
      </c>
      <c r="K7048" s="103">
        <v>1.37</v>
      </c>
      <c r="L7048" s="104">
        <v>2.4900000000000002</v>
      </c>
      <c r="M7048" s="105">
        <v>3</v>
      </c>
      <c r="N7048" s="76">
        <f t="shared" ref="N7048:N7111" si="295">+D7049-D7048+J7048</f>
        <v>1.3700000000000641</v>
      </c>
    </row>
    <row r="7049" spans="1:14" x14ac:dyDescent="0.25">
      <c r="A7049" s="100">
        <v>5999</v>
      </c>
      <c r="B7049" s="107">
        <v>39602</v>
      </c>
      <c r="C7049" s="121">
        <v>428.46</v>
      </c>
      <c r="D7049" s="122">
        <v>517.08000000000004</v>
      </c>
      <c r="E7049" s="122">
        <f t="shared" si="294"/>
        <v>71.61772853185596</v>
      </c>
      <c r="F7049" s="77">
        <v>5.41</v>
      </c>
      <c r="G7049" s="77">
        <v>0</v>
      </c>
      <c r="H7049" s="77">
        <v>0</v>
      </c>
      <c r="J7049" s="77">
        <f t="shared" si="293"/>
        <v>5.41</v>
      </c>
      <c r="K7049" s="103">
        <v>0.91</v>
      </c>
      <c r="L7049" s="104">
        <v>2.72</v>
      </c>
      <c r="M7049" s="105">
        <v>0</v>
      </c>
      <c r="N7049" s="76">
        <f t="shared" si="295"/>
        <v>0.90000000000000924</v>
      </c>
    </row>
    <row r="7050" spans="1:14" x14ac:dyDescent="0.25">
      <c r="A7050" s="100">
        <v>6000</v>
      </c>
      <c r="B7050" s="107">
        <v>39603</v>
      </c>
      <c r="C7050" s="121">
        <v>428.22</v>
      </c>
      <c r="D7050" s="122">
        <v>512.57000000000005</v>
      </c>
      <c r="E7050" s="122">
        <f t="shared" si="294"/>
        <v>70.993074792243775</v>
      </c>
      <c r="F7050" s="77">
        <v>5.36</v>
      </c>
      <c r="G7050" s="77">
        <v>0</v>
      </c>
      <c r="H7050" s="77">
        <v>0</v>
      </c>
      <c r="J7050" s="77">
        <f t="shared" si="293"/>
        <v>5.36</v>
      </c>
      <c r="K7050" s="103">
        <v>0.33</v>
      </c>
      <c r="L7050" s="104">
        <v>2.7</v>
      </c>
      <c r="M7050" s="105">
        <v>7.4</v>
      </c>
      <c r="N7050" s="76">
        <f t="shared" si="295"/>
        <v>0.33999999999996167</v>
      </c>
    </row>
    <row r="7051" spans="1:14" x14ac:dyDescent="0.25">
      <c r="A7051" s="100">
        <v>6001</v>
      </c>
      <c r="B7051" s="107">
        <v>39604</v>
      </c>
      <c r="C7051" s="121">
        <v>427.95</v>
      </c>
      <c r="D7051" s="122">
        <v>507.55</v>
      </c>
      <c r="E7051" s="122">
        <f t="shared" si="294"/>
        <v>70.297783933518005</v>
      </c>
      <c r="F7051" s="77">
        <v>5.65</v>
      </c>
      <c r="G7051" s="77">
        <v>0</v>
      </c>
      <c r="H7051" s="77">
        <v>0</v>
      </c>
      <c r="J7051" s="77">
        <f t="shared" si="293"/>
        <v>5.65</v>
      </c>
      <c r="K7051" s="103">
        <v>0.1</v>
      </c>
      <c r="L7051" s="104">
        <v>2.84</v>
      </c>
      <c r="M7051" s="105">
        <v>0</v>
      </c>
      <c r="N7051" s="76">
        <f t="shared" si="295"/>
        <v>9.9999999999988987E-2</v>
      </c>
    </row>
    <row r="7052" spans="1:14" x14ac:dyDescent="0.25">
      <c r="A7052" s="100">
        <v>6002</v>
      </c>
      <c r="B7052" s="107">
        <v>39605</v>
      </c>
      <c r="C7052" s="121">
        <v>427.65</v>
      </c>
      <c r="D7052" s="122">
        <v>502</v>
      </c>
      <c r="E7052" s="122">
        <f t="shared" si="294"/>
        <v>69.529085872576175</v>
      </c>
      <c r="F7052" s="77">
        <v>5.26</v>
      </c>
      <c r="G7052" s="77">
        <v>0</v>
      </c>
      <c r="H7052" s="77">
        <v>0</v>
      </c>
      <c r="J7052" s="77">
        <f t="shared" si="293"/>
        <v>5.26</v>
      </c>
      <c r="K7052" s="103">
        <v>0.12</v>
      </c>
      <c r="L7052" s="104">
        <v>2.65</v>
      </c>
      <c r="M7052" s="105">
        <v>0</v>
      </c>
      <c r="N7052" s="76">
        <f t="shared" si="295"/>
        <v>0.12000000000001343</v>
      </c>
    </row>
    <row r="7053" spans="1:14" x14ac:dyDescent="0.25">
      <c r="A7053" s="100">
        <v>6003</v>
      </c>
      <c r="B7053" s="107">
        <v>39606</v>
      </c>
      <c r="C7053" s="121">
        <v>427.37</v>
      </c>
      <c r="D7053" s="122">
        <v>496.86</v>
      </c>
      <c r="E7053" s="122">
        <f t="shared" si="294"/>
        <v>68.81717451523545</v>
      </c>
      <c r="F7053" s="77">
        <v>4.4000000000000004</v>
      </c>
      <c r="G7053" s="77">
        <v>0</v>
      </c>
      <c r="H7053" s="77">
        <v>0</v>
      </c>
      <c r="J7053" s="77">
        <f t="shared" si="293"/>
        <v>4.4000000000000004</v>
      </c>
      <c r="K7053" s="103">
        <v>0.01</v>
      </c>
      <c r="L7053" s="104">
        <v>2.06</v>
      </c>
      <c r="M7053" s="105">
        <v>0</v>
      </c>
      <c r="N7053" s="76">
        <f t="shared" si="295"/>
        <v>1.0000000000013998E-2</v>
      </c>
    </row>
    <row r="7054" spans="1:14" x14ac:dyDescent="0.25">
      <c r="A7054" s="100">
        <v>6004</v>
      </c>
      <c r="B7054" s="107">
        <v>39607</v>
      </c>
      <c r="C7054" s="121">
        <v>427.13</v>
      </c>
      <c r="D7054" s="122">
        <v>492.47</v>
      </c>
      <c r="E7054" s="122">
        <f t="shared" si="294"/>
        <v>68.20914127423822</v>
      </c>
      <c r="F7054" s="77">
        <v>3.64</v>
      </c>
      <c r="G7054" s="77">
        <v>0</v>
      </c>
      <c r="H7054" s="77">
        <v>0</v>
      </c>
      <c r="J7054" s="77">
        <f t="shared" si="293"/>
        <v>3.64</v>
      </c>
      <c r="K7054" s="103">
        <v>0.01</v>
      </c>
      <c r="L7054" s="104">
        <v>1.73</v>
      </c>
      <c r="M7054" s="105">
        <v>0</v>
      </c>
      <c r="N7054" s="76">
        <f t="shared" si="295"/>
        <v>9.9999999999478284E-3</v>
      </c>
    </row>
    <row r="7055" spans="1:14" x14ac:dyDescent="0.25">
      <c r="A7055" s="100">
        <v>6005</v>
      </c>
      <c r="B7055" s="107">
        <v>39608</v>
      </c>
      <c r="C7055" s="121">
        <v>426.93</v>
      </c>
      <c r="D7055" s="122">
        <v>488.84</v>
      </c>
      <c r="E7055" s="122">
        <f t="shared" si="294"/>
        <v>67.70637119113573</v>
      </c>
      <c r="F7055" s="77">
        <v>3.79</v>
      </c>
      <c r="G7055" s="77">
        <v>0</v>
      </c>
      <c r="H7055" s="77">
        <v>0</v>
      </c>
      <c r="J7055" s="77">
        <f t="shared" si="293"/>
        <v>3.79</v>
      </c>
      <c r="K7055" s="103">
        <v>0.01</v>
      </c>
      <c r="L7055" s="104">
        <v>1.05</v>
      </c>
      <c r="M7055" s="105">
        <v>0</v>
      </c>
      <c r="N7055" s="76">
        <f t="shared" si="295"/>
        <v>1.000000000002732E-2</v>
      </c>
    </row>
    <row r="7056" spans="1:14" x14ac:dyDescent="0.25">
      <c r="A7056" s="100">
        <v>6006</v>
      </c>
      <c r="B7056" s="107">
        <v>39609</v>
      </c>
      <c r="C7056" s="121">
        <v>426.72</v>
      </c>
      <c r="D7056" s="122">
        <v>485.06</v>
      </c>
      <c r="E7056" s="122">
        <f t="shared" si="294"/>
        <v>67.182825484764535</v>
      </c>
      <c r="F7056" s="77">
        <v>4.83</v>
      </c>
      <c r="G7056" s="77">
        <v>0</v>
      </c>
      <c r="H7056" s="77">
        <v>0</v>
      </c>
      <c r="J7056" s="77">
        <f t="shared" si="293"/>
        <v>4.83</v>
      </c>
      <c r="K7056" s="103">
        <v>0.02</v>
      </c>
      <c r="L7056" s="104">
        <v>2.2799999999999998</v>
      </c>
      <c r="M7056" s="105">
        <v>1.1000000000000001</v>
      </c>
      <c r="N7056" s="76">
        <f t="shared" si="295"/>
        <v>1.9999999999997797E-2</v>
      </c>
    </row>
    <row r="7057" spans="1:14" x14ac:dyDescent="0.25">
      <c r="A7057" s="100">
        <v>6007</v>
      </c>
      <c r="B7057" s="107">
        <v>39610</v>
      </c>
      <c r="C7057" s="121">
        <v>426.45</v>
      </c>
      <c r="D7057" s="122">
        <v>480.25</v>
      </c>
      <c r="E7057" s="122">
        <f t="shared" si="294"/>
        <v>66.516620498614955</v>
      </c>
      <c r="F7057" s="77">
        <v>5.17</v>
      </c>
      <c r="G7057" s="77">
        <v>0</v>
      </c>
      <c r="H7057" s="77">
        <v>0</v>
      </c>
      <c r="J7057" s="77">
        <f t="shared" si="293"/>
        <v>5.17</v>
      </c>
      <c r="K7057" s="103">
        <v>0.01</v>
      </c>
      <c r="L7057" s="104">
        <v>2.3199999999999998</v>
      </c>
      <c r="M7057" s="105">
        <v>0</v>
      </c>
      <c r="N7057" s="76">
        <f t="shared" si="295"/>
        <v>-1.5987211554602254E-14</v>
      </c>
    </row>
    <row r="7058" spans="1:14" x14ac:dyDescent="0.25">
      <c r="A7058" s="100">
        <v>6008</v>
      </c>
      <c r="B7058" s="107">
        <v>39611</v>
      </c>
      <c r="C7058" s="121">
        <v>426.16</v>
      </c>
      <c r="D7058" s="122">
        <v>475.08</v>
      </c>
      <c r="E7058" s="122">
        <f t="shared" si="294"/>
        <v>65.800554016620495</v>
      </c>
      <c r="F7058" s="77">
        <v>4.59</v>
      </c>
      <c r="G7058" s="77">
        <v>0</v>
      </c>
      <c r="H7058" s="77">
        <v>0</v>
      </c>
      <c r="J7058" s="77">
        <f t="shared" si="293"/>
        <v>4.59</v>
      </c>
      <c r="K7058" s="103">
        <v>0.01</v>
      </c>
      <c r="L7058" s="104">
        <v>2.09</v>
      </c>
      <c r="M7058" s="105">
        <v>0</v>
      </c>
      <c r="N7058" s="76">
        <f t="shared" si="295"/>
        <v>1.0000000000015774E-2</v>
      </c>
    </row>
    <row r="7059" spans="1:14" x14ac:dyDescent="0.25">
      <c r="A7059" s="100">
        <v>6009</v>
      </c>
      <c r="B7059" s="107">
        <v>39612</v>
      </c>
      <c r="C7059" s="121">
        <v>425.9</v>
      </c>
      <c r="D7059" s="122">
        <v>470.5</v>
      </c>
      <c r="E7059" s="122">
        <f t="shared" si="294"/>
        <v>65.166204986149594</v>
      </c>
      <c r="F7059" s="77">
        <v>3.68</v>
      </c>
      <c r="G7059" s="77">
        <v>0</v>
      </c>
      <c r="H7059" s="77">
        <v>0</v>
      </c>
      <c r="J7059" s="77">
        <f t="shared" si="293"/>
        <v>3.68</v>
      </c>
      <c r="K7059" s="103">
        <v>0.01</v>
      </c>
      <c r="L7059" s="104">
        <v>1.68</v>
      </c>
      <c r="M7059" s="105">
        <v>0</v>
      </c>
      <c r="N7059" s="76">
        <f t="shared" si="295"/>
        <v>9.9999999999842437E-3</v>
      </c>
    </row>
    <row r="7060" spans="1:14" x14ac:dyDescent="0.25">
      <c r="A7060" s="100">
        <v>6010</v>
      </c>
      <c r="B7060" s="107">
        <v>39613</v>
      </c>
      <c r="C7060" s="121">
        <v>425.69</v>
      </c>
      <c r="D7060" s="122">
        <v>466.83</v>
      </c>
      <c r="E7060" s="122">
        <f t="shared" si="294"/>
        <v>64.65789473684211</v>
      </c>
      <c r="F7060" s="77">
        <v>5.22</v>
      </c>
      <c r="G7060" s="77">
        <v>0</v>
      </c>
      <c r="H7060" s="77">
        <v>0</v>
      </c>
      <c r="J7060" s="77">
        <f t="shared" si="293"/>
        <v>5.22</v>
      </c>
      <c r="K7060" s="103">
        <v>0.01</v>
      </c>
      <c r="L7060" s="104">
        <v>2.25</v>
      </c>
      <c r="M7060" s="105">
        <v>0</v>
      </c>
      <c r="N7060" s="76">
        <f t="shared" si="295"/>
        <v>1.0000000000020215E-2</v>
      </c>
    </row>
    <row r="7061" spans="1:14" x14ac:dyDescent="0.25">
      <c r="A7061" s="100">
        <v>6011</v>
      </c>
      <c r="B7061" s="107">
        <v>39614</v>
      </c>
      <c r="C7061" s="121">
        <v>425.39</v>
      </c>
      <c r="D7061" s="122">
        <v>461.62</v>
      </c>
      <c r="E7061" s="122">
        <f t="shared" si="294"/>
        <v>63.936288088642655</v>
      </c>
      <c r="F7061" s="77">
        <v>3.84</v>
      </c>
      <c r="G7061" s="77">
        <v>0</v>
      </c>
      <c r="H7061" s="77">
        <v>0</v>
      </c>
      <c r="J7061" s="77">
        <f t="shared" si="293"/>
        <v>3.84</v>
      </c>
      <c r="K7061" s="103">
        <v>0.01</v>
      </c>
      <c r="L7061" s="104">
        <v>1.72</v>
      </c>
      <c r="M7061" s="105">
        <v>0</v>
      </c>
      <c r="N7061" s="76">
        <f t="shared" si="295"/>
        <v>1.0000000000015774E-2</v>
      </c>
    </row>
    <row r="7062" spans="1:14" x14ac:dyDescent="0.25">
      <c r="A7062" s="100">
        <v>6012</v>
      </c>
      <c r="B7062" s="107">
        <v>39615</v>
      </c>
      <c r="C7062" s="121">
        <v>425.17</v>
      </c>
      <c r="D7062" s="122">
        <v>457.79</v>
      </c>
      <c r="E7062" s="122">
        <f t="shared" si="294"/>
        <v>63.405817174515235</v>
      </c>
      <c r="F7062" s="77">
        <v>4.09</v>
      </c>
      <c r="G7062" s="77">
        <v>0</v>
      </c>
      <c r="H7062" s="77">
        <v>0</v>
      </c>
      <c r="J7062" s="77">
        <f t="shared" si="293"/>
        <v>4.09</v>
      </c>
      <c r="K7062" s="103">
        <v>0.01</v>
      </c>
      <c r="L7062" s="104">
        <v>1.74</v>
      </c>
      <c r="M7062" s="105">
        <v>0</v>
      </c>
      <c r="N7062" s="76">
        <f t="shared" si="295"/>
        <v>0.21000000000000441</v>
      </c>
    </row>
    <row r="7063" spans="1:14" x14ac:dyDescent="0.25">
      <c r="A7063" s="100">
        <v>6013</v>
      </c>
      <c r="B7063" s="107">
        <v>39616</v>
      </c>
      <c r="C7063" s="121">
        <v>424.93</v>
      </c>
      <c r="D7063" s="122">
        <v>453.91</v>
      </c>
      <c r="E7063" s="122">
        <f t="shared" si="294"/>
        <v>62.868421052631582</v>
      </c>
      <c r="F7063" s="77">
        <v>4.1900000000000004</v>
      </c>
      <c r="G7063" s="77">
        <v>0</v>
      </c>
      <c r="H7063" s="77">
        <v>0</v>
      </c>
      <c r="J7063" s="77">
        <f t="shared" si="293"/>
        <v>4.1900000000000004</v>
      </c>
      <c r="K7063" s="103">
        <v>0.01</v>
      </c>
      <c r="L7063" s="104">
        <v>1.79</v>
      </c>
      <c r="M7063" s="105">
        <v>0</v>
      </c>
      <c r="N7063" s="76">
        <f t="shared" si="295"/>
        <v>-0.19000000000005191</v>
      </c>
    </row>
    <row r="7064" spans="1:14" x14ac:dyDescent="0.25">
      <c r="A7064" s="100">
        <v>6014</v>
      </c>
      <c r="B7064" s="107">
        <v>39617</v>
      </c>
      <c r="C7064" s="121">
        <v>424.69</v>
      </c>
      <c r="D7064" s="122">
        <v>449.53</v>
      </c>
      <c r="E7064" s="122">
        <f t="shared" si="294"/>
        <v>62.26177285318559</v>
      </c>
      <c r="F7064" s="77">
        <v>1.35</v>
      </c>
      <c r="G7064" s="77">
        <v>0</v>
      </c>
      <c r="H7064" s="77">
        <v>0</v>
      </c>
      <c r="J7064" s="77">
        <f t="shared" si="293"/>
        <v>1.35</v>
      </c>
      <c r="K7064" s="103">
        <v>0.33</v>
      </c>
      <c r="L7064" s="104">
        <v>0.68</v>
      </c>
      <c r="M7064" s="105">
        <v>2.2000000000000002</v>
      </c>
      <c r="N7064" s="76">
        <f t="shared" si="295"/>
        <v>0.33000000000001828</v>
      </c>
    </row>
    <row r="7065" spans="1:14" x14ac:dyDescent="0.25">
      <c r="A7065" s="100">
        <v>6015</v>
      </c>
      <c r="B7065" s="107">
        <v>39618</v>
      </c>
      <c r="C7065" s="121">
        <v>424.63</v>
      </c>
      <c r="D7065" s="122">
        <v>448.51</v>
      </c>
      <c r="E7065" s="122">
        <f t="shared" si="294"/>
        <v>62.12049861495845</v>
      </c>
      <c r="F7065" s="77">
        <v>3.24</v>
      </c>
      <c r="G7065" s="77">
        <v>0</v>
      </c>
      <c r="H7065" s="77">
        <v>0</v>
      </c>
      <c r="J7065" s="77">
        <f t="shared" si="293"/>
        <v>3.24</v>
      </c>
      <c r="K7065" s="103">
        <v>0.01</v>
      </c>
      <c r="L7065" s="104">
        <v>1.34</v>
      </c>
      <c r="M7065" s="105">
        <v>0</v>
      </c>
      <c r="N7065" s="76">
        <f t="shared" si="295"/>
        <v>9.9999999999820233E-3</v>
      </c>
    </row>
    <row r="7066" spans="1:14" x14ac:dyDescent="0.25">
      <c r="A7066" s="100">
        <v>6016</v>
      </c>
      <c r="B7066" s="107">
        <v>39619</v>
      </c>
      <c r="C7066" s="121">
        <v>424.44</v>
      </c>
      <c r="D7066" s="122">
        <v>445.28</v>
      </c>
      <c r="E7066" s="122">
        <f t="shared" si="294"/>
        <v>61.673130193905813</v>
      </c>
      <c r="F7066" s="77">
        <v>3.28</v>
      </c>
      <c r="G7066" s="77">
        <v>0</v>
      </c>
      <c r="H7066" s="77">
        <v>0</v>
      </c>
      <c r="J7066" s="77">
        <f t="shared" si="293"/>
        <v>3.28</v>
      </c>
      <c r="K7066" s="103">
        <v>0.01</v>
      </c>
      <c r="L7066" s="104">
        <v>1.63</v>
      </c>
      <c r="M7066" s="105">
        <v>0</v>
      </c>
      <c r="N7066" s="76">
        <f t="shared" si="295"/>
        <v>-0.52999999999994563</v>
      </c>
    </row>
    <row r="7067" spans="1:14" x14ac:dyDescent="0.25">
      <c r="A7067" s="100">
        <v>6017</v>
      </c>
      <c r="B7067" s="107">
        <v>39620</v>
      </c>
      <c r="C7067" s="121">
        <v>424.21</v>
      </c>
      <c r="D7067" s="122">
        <v>441.47</v>
      </c>
      <c r="E7067" s="122">
        <f t="shared" si="294"/>
        <v>61.14542936288089</v>
      </c>
      <c r="F7067" s="77">
        <v>3.58</v>
      </c>
      <c r="G7067" s="77">
        <v>0</v>
      </c>
      <c r="H7067" s="77">
        <v>0</v>
      </c>
      <c r="J7067" s="77">
        <f t="shared" si="293"/>
        <v>3.58</v>
      </c>
      <c r="K7067" s="103">
        <v>0.01</v>
      </c>
      <c r="L7067" s="104">
        <v>1.45</v>
      </c>
      <c r="M7067" s="105">
        <v>0</v>
      </c>
      <c r="N7067" s="76">
        <f t="shared" si="295"/>
        <v>9.9999999999500488E-3</v>
      </c>
    </row>
    <row r="7068" spans="1:14" x14ac:dyDescent="0.25">
      <c r="A7068" s="100">
        <v>6018</v>
      </c>
      <c r="B7068" s="107">
        <v>39621</v>
      </c>
      <c r="C7068" s="121">
        <v>424.01</v>
      </c>
      <c r="D7068" s="122">
        <v>437.9</v>
      </c>
      <c r="E7068" s="122">
        <f t="shared" si="294"/>
        <v>60.650969529085877</v>
      </c>
      <c r="F7068" s="77">
        <v>2.19</v>
      </c>
      <c r="G7068" s="77">
        <v>0</v>
      </c>
      <c r="H7068" s="77">
        <v>0</v>
      </c>
      <c r="J7068" s="77">
        <f t="shared" si="293"/>
        <v>2.19</v>
      </c>
      <c r="K7068" s="103">
        <v>0.01</v>
      </c>
      <c r="L7068" s="104">
        <v>1.1100000000000001</v>
      </c>
      <c r="M7068" s="105">
        <v>0</v>
      </c>
      <c r="N7068" s="76">
        <f t="shared" si="295"/>
        <v>0.49000000000001132</v>
      </c>
    </row>
    <row r="7069" spans="1:14" x14ac:dyDescent="0.25">
      <c r="A7069" s="100">
        <v>6019</v>
      </c>
      <c r="B7069" s="107">
        <v>39622</v>
      </c>
      <c r="C7069" s="121">
        <v>423.91</v>
      </c>
      <c r="D7069" s="122">
        <v>436.2</v>
      </c>
      <c r="E7069" s="122">
        <f t="shared" si="294"/>
        <v>60.415512465373958</v>
      </c>
      <c r="F7069" s="77">
        <v>1.62</v>
      </c>
      <c r="G7069" s="77">
        <v>0</v>
      </c>
      <c r="H7069" s="77">
        <v>0</v>
      </c>
      <c r="J7069" s="77">
        <f t="shared" si="293"/>
        <v>1.62</v>
      </c>
      <c r="K7069" s="103">
        <v>0.02</v>
      </c>
      <c r="L7069" s="104">
        <v>0.76</v>
      </c>
      <c r="M7069" s="105">
        <v>0</v>
      </c>
      <c r="N7069" s="76">
        <f t="shared" si="295"/>
        <v>2.0000000000034213E-2</v>
      </c>
    </row>
    <row r="7070" spans="1:14" x14ac:dyDescent="0.25">
      <c r="A7070" s="100">
        <v>6020</v>
      </c>
      <c r="B7070" s="107">
        <v>39623</v>
      </c>
      <c r="C7070" s="121">
        <v>423.8</v>
      </c>
      <c r="D7070" s="122">
        <v>434.6</v>
      </c>
      <c r="E7070" s="122">
        <f t="shared" si="294"/>
        <v>60.193905817174517</v>
      </c>
      <c r="F7070" s="77">
        <v>5.01</v>
      </c>
      <c r="G7070" s="77">
        <v>0</v>
      </c>
      <c r="H7070" s="77">
        <v>0</v>
      </c>
      <c r="J7070" s="77">
        <f t="shared" si="293"/>
        <v>5.01</v>
      </c>
      <c r="K7070" s="103">
        <v>0.01</v>
      </c>
      <c r="L7070" s="104">
        <v>2.61</v>
      </c>
      <c r="M7070" s="105">
        <v>1.3</v>
      </c>
      <c r="N7070" s="76">
        <f t="shared" si="295"/>
        <v>9.9999999999997868E-3</v>
      </c>
    </row>
    <row r="7071" spans="1:14" x14ac:dyDescent="0.25">
      <c r="A7071" s="100">
        <v>6021</v>
      </c>
      <c r="B7071" s="107">
        <v>39624</v>
      </c>
      <c r="C7071" s="121">
        <v>423.5</v>
      </c>
      <c r="D7071" s="122">
        <v>429.6</v>
      </c>
      <c r="E7071" s="122">
        <f t="shared" si="294"/>
        <v>59.501385041551245</v>
      </c>
      <c r="F7071" s="77">
        <v>3.47</v>
      </c>
      <c r="G7071" s="77">
        <v>0</v>
      </c>
      <c r="H7071" s="77">
        <v>0</v>
      </c>
      <c r="J7071" s="77">
        <f t="shared" si="293"/>
        <v>3.47</v>
      </c>
      <c r="K7071" s="103">
        <v>0.01</v>
      </c>
      <c r="L7071" s="104">
        <v>1.49</v>
      </c>
      <c r="M7071" s="105">
        <v>2</v>
      </c>
      <c r="N7071" s="76">
        <f t="shared" si="295"/>
        <v>9.9999999999638156E-3</v>
      </c>
    </row>
    <row r="7072" spans="1:14" x14ac:dyDescent="0.25">
      <c r="A7072" s="100">
        <v>6022</v>
      </c>
      <c r="B7072" s="107">
        <v>39625</v>
      </c>
      <c r="C7072" s="121">
        <v>423.49</v>
      </c>
      <c r="D7072" s="122">
        <v>426.14</v>
      </c>
      <c r="E7072" s="122">
        <f t="shared" si="294"/>
        <v>59.022160664819943</v>
      </c>
      <c r="F7072" s="77">
        <v>3.41</v>
      </c>
      <c r="G7072" s="77">
        <v>0</v>
      </c>
      <c r="H7072" s="77">
        <v>0</v>
      </c>
      <c r="J7072" s="77">
        <f t="shared" si="293"/>
        <v>3.41</v>
      </c>
      <c r="K7072" s="103">
        <v>0.03</v>
      </c>
      <c r="L7072" s="104">
        <v>1.71</v>
      </c>
      <c r="M7072" s="105">
        <v>0</v>
      </c>
      <c r="N7072" s="76">
        <f t="shared" si="295"/>
        <v>3.000000000000469E-2</v>
      </c>
    </row>
    <row r="7073" spans="1:14" x14ac:dyDescent="0.25">
      <c r="A7073" s="100">
        <v>6023</v>
      </c>
      <c r="B7073" s="107">
        <v>39626</v>
      </c>
      <c r="C7073" s="121">
        <v>423.08</v>
      </c>
      <c r="D7073" s="122">
        <v>422.76</v>
      </c>
      <c r="E7073" s="122">
        <f t="shared" si="294"/>
        <v>58.554016620498615</v>
      </c>
      <c r="F7073" s="77">
        <v>4.41</v>
      </c>
      <c r="G7073" s="77">
        <v>0</v>
      </c>
      <c r="H7073" s="77">
        <v>0</v>
      </c>
      <c r="J7073" s="77">
        <f t="shared" si="293"/>
        <v>4.41</v>
      </c>
      <c r="K7073" s="103">
        <v>0.01</v>
      </c>
      <c r="L7073" s="104">
        <v>1.43</v>
      </c>
      <c r="M7073" s="105">
        <v>0</v>
      </c>
      <c r="N7073" s="76">
        <f t="shared" si="295"/>
        <v>1.0000000000022879E-2</v>
      </c>
    </row>
    <row r="7074" spans="1:14" x14ac:dyDescent="0.25">
      <c r="A7074" s="100">
        <v>6024</v>
      </c>
      <c r="B7074" s="107">
        <v>39627</v>
      </c>
      <c r="C7074" s="121">
        <v>422.81</v>
      </c>
      <c r="D7074" s="122">
        <v>418.36</v>
      </c>
      <c r="E7074" s="122">
        <f t="shared" si="294"/>
        <v>57.94459833795014</v>
      </c>
      <c r="F7074" s="77">
        <v>1.58</v>
      </c>
      <c r="G7074" s="77">
        <v>0</v>
      </c>
      <c r="H7074" s="77">
        <v>0</v>
      </c>
      <c r="J7074" s="77">
        <f t="shared" si="293"/>
        <v>1.58</v>
      </c>
      <c r="K7074" s="103">
        <v>0.02</v>
      </c>
      <c r="L7074" s="104">
        <v>0.8</v>
      </c>
      <c r="M7074" s="105">
        <v>0</v>
      </c>
      <c r="N7074" s="76">
        <f t="shared" si="295"/>
        <v>1.9999999999997797E-2</v>
      </c>
    </row>
    <row r="7075" spans="1:14" x14ac:dyDescent="0.25">
      <c r="A7075" s="100">
        <v>6025</v>
      </c>
      <c r="B7075" s="107">
        <v>39628</v>
      </c>
      <c r="C7075" s="121">
        <v>422.7</v>
      </c>
      <c r="D7075" s="122">
        <v>416.8</v>
      </c>
      <c r="E7075" s="122">
        <f t="shared" si="294"/>
        <v>57.72853185595568</v>
      </c>
      <c r="F7075" s="77">
        <v>3.73</v>
      </c>
      <c r="G7075" s="77">
        <v>0</v>
      </c>
      <c r="H7075" s="77">
        <v>0</v>
      </c>
      <c r="J7075" s="77">
        <f t="shared" si="293"/>
        <v>3.73</v>
      </c>
      <c r="K7075" s="103">
        <v>0.01</v>
      </c>
      <c r="L7075" s="104">
        <v>1.45</v>
      </c>
      <c r="M7075" s="105">
        <v>0</v>
      </c>
      <c r="N7075" s="76">
        <f t="shared" si="295"/>
        <v>9.9999999999726974E-3</v>
      </c>
    </row>
    <row r="7076" spans="1:14" x14ac:dyDescent="0.25">
      <c r="A7076" s="100">
        <v>6026</v>
      </c>
      <c r="B7076" s="107">
        <v>39629</v>
      </c>
      <c r="C7076" s="121">
        <v>422.48</v>
      </c>
      <c r="D7076" s="122">
        <v>413.08</v>
      </c>
      <c r="E7076" s="122">
        <f t="shared" si="294"/>
        <v>57.21329639889197</v>
      </c>
      <c r="F7076" s="77">
        <v>4.97</v>
      </c>
      <c r="G7076" s="77">
        <v>0</v>
      </c>
      <c r="H7076" s="77">
        <v>0</v>
      </c>
      <c r="J7076" s="77">
        <f t="shared" si="293"/>
        <v>4.97</v>
      </c>
      <c r="K7076" s="103">
        <v>0.01</v>
      </c>
      <c r="L7076" s="104">
        <v>2.12</v>
      </c>
      <c r="M7076" s="105">
        <v>0</v>
      </c>
      <c r="N7076" s="76">
        <f t="shared" si="295"/>
        <v>1.0000000000020215E-2</v>
      </c>
    </row>
    <row r="7077" spans="1:14" x14ac:dyDescent="0.25">
      <c r="A7077" s="100">
        <v>6027</v>
      </c>
      <c r="B7077" s="107">
        <v>39630</v>
      </c>
      <c r="C7077" s="121">
        <v>422.17</v>
      </c>
      <c r="D7077" s="122">
        <v>408.12</v>
      </c>
      <c r="E7077" s="122">
        <f t="shared" si="294"/>
        <v>56.526315789473678</v>
      </c>
      <c r="F7077" s="77">
        <v>3</v>
      </c>
      <c r="G7077" s="77">
        <v>0</v>
      </c>
      <c r="H7077" s="77">
        <v>0</v>
      </c>
      <c r="J7077" s="77">
        <f t="shared" si="293"/>
        <v>3</v>
      </c>
      <c r="K7077" s="103">
        <v>3.32</v>
      </c>
      <c r="L7077" s="104">
        <v>1.51</v>
      </c>
      <c r="M7077" s="105">
        <v>0</v>
      </c>
      <c r="N7077" s="76">
        <f t="shared" si="295"/>
        <v>3.3199999999999932</v>
      </c>
    </row>
    <row r="7078" spans="1:14" x14ac:dyDescent="0.25">
      <c r="A7078" s="100">
        <v>6028</v>
      </c>
      <c r="B7078" s="107">
        <v>39631</v>
      </c>
      <c r="C7078" s="121">
        <v>422.19</v>
      </c>
      <c r="D7078" s="122">
        <v>408.44</v>
      </c>
      <c r="E7078" s="122">
        <f t="shared" si="294"/>
        <v>56.570637119113577</v>
      </c>
      <c r="F7078" s="77">
        <v>3.51</v>
      </c>
      <c r="G7078" s="77">
        <v>0</v>
      </c>
      <c r="H7078" s="77">
        <v>0</v>
      </c>
      <c r="J7078" s="77">
        <f t="shared" si="293"/>
        <v>3.51</v>
      </c>
      <c r="K7078" s="103">
        <v>3.67</v>
      </c>
      <c r="L7078" s="104">
        <v>1.76</v>
      </c>
      <c r="M7078" s="105">
        <v>0</v>
      </c>
      <c r="N7078" s="76">
        <f t="shared" si="295"/>
        <v>3.6700000000000248</v>
      </c>
    </row>
    <row r="7079" spans="1:14" x14ac:dyDescent="0.25">
      <c r="A7079" s="100">
        <v>6029</v>
      </c>
      <c r="B7079" s="107">
        <v>39632</v>
      </c>
      <c r="C7079" s="121">
        <v>422.2</v>
      </c>
      <c r="D7079" s="122">
        <v>408.6</v>
      </c>
      <c r="E7079" s="122">
        <f t="shared" si="294"/>
        <v>56.592797783933527</v>
      </c>
      <c r="F7079" s="77">
        <v>4.83</v>
      </c>
      <c r="G7079" s="77">
        <v>0</v>
      </c>
      <c r="H7079" s="77">
        <v>0</v>
      </c>
      <c r="J7079" s="77">
        <f t="shared" si="293"/>
        <v>4.83</v>
      </c>
      <c r="K7079" s="103">
        <v>0.01</v>
      </c>
      <c r="L7079" s="104">
        <v>2.0499999999999998</v>
      </c>
      <c r="M7079" s="105">
        <v>0</v>
      </c>
      <c r="N7079" s="76">
        <f t="shared" si="295"/>
        <v>9.9999999999500488E-3</v>
      </c>
    </row>
    <row r="7080" spans="1:14" x14ac:dyDescent="0.25">
      <c r="A7080" s="100">
        <v>6030</v>
      </c>
      <c r="B7080" s="107">
        <v>39633</v>
      </c>
      <c r="C7080" s="121">
        <v>421.91</v>
      </c>
      <c r="D7080" s="122">
        <v>403.78</v>
      </c>
      <c r="E7080" s="122">
        <f t="shared" si="294"/>
        <v>55.925207756232687</v>
      </c>
      <c r="F7080" s="77">
        <v>4.21</v>
      </c>
      <c r="G7080" s="77">
        <v>0</v>
      </c>
      <c r="H7080" s="77">
        <v>0</v>
      </c>
      <c r="J7080" s="77">
        <f t="shared" si="293"/>
        <v>4.21</v>
      </c>
      <c r="K7080" s="103">
        <v>0.01</v>
      </c>
      <c r="L7080" s="104">
        <v>1.97</v>
      </c>
      <c r="M7080" s="105">
        <v>0</v>
      </c>
      <c r="N7080" s="76">
        <f t="shared" si="295"/>
        <v>1.0000000000011333E-2</v>
      </c>
    </row>
    <row r="7081" spans="1:14" x14ac:dyDescent="0.25">
      <c r="A7081" s="100">
        <v>6031</v>
      </c>
      <c r="B7081" s="107">
        <v>39634</v>
      </c>
      <c r="C7081" s="121">
        <v>421.63</v>
      </c>
      <c r="D7081" s="122">
        <v>399.58</v>
      </c>
      <c r="E7081" s="122">
        <f t="shared" si="294"/>
        <v>55.343490304709142</v>
      </c>
      <c r="F7081" s="77">
        <v>4.9400000000000004</v>
      </c>
      <c r="G7081" s="77">
        <v>0</v>
      </c>
      <c r="H7081" s="77">
        <v>0</v>
      </c>
      <c r="J7081" s="77">
        <f t="shared" si="293"/>
        <v>4.9400000000000004</v>
      </c>
      <c r="K7081" s="103">
        <v>0.01</v>
      </c>
      <c r="L7081" s="104">
        <v>2</v>
      </c>
      <c r="M7081" s="105">
        <v>0</v>
      </c>
      <c r="N7081" s="76">
        <f t="shared" si="295"/>
        <v>9.9999999999935696E-3</v>
      </c>
    </row>
    <row r="7082" spans="1:14" x14ac:dyDescent="0.25">
      <c r="A7082" s="100">
        <v>6032</v>
      </c>
      <c r="B7082" s="107">
        <v>39635</v>
      </c>
      <c r="C7082" s="121">
        <v>421.31</v>
      </c>
      <c r="D7082" s="122">
        <v>394.65</v>
      </c>
      <c r="E7082" s="122">
        <f t="shared" si="294"/>
        <v>54.660664819944593</v>
      </c>
      <c r="F7082" s="77">
        <v>3.11</v>
      </c>
      <c r="G7082" s="77">
        <v>0</v>
      </c>
      <c r="H7082" s="77">
        <v>0</v>
      </c>
      <c r="J7082" s="77">
        <f t="shared" si="293"/>
        <v>3.11</v>
      </c>
      <c r="K7082" s="103">
        <v>0.01</v>
      </c>
      <c r="L7082" s="104">
        <v>1.32</v>
      </c>
      <c r="M7082" s="105">
        <v>0</v>
      </c>
      <c r="N7082" s="76">
        <f t="shared" si="295"/>
        <v>1.0000000000033982E-2</v>
      </c>
    </row>
    <row r="7083" spans="1:14" x14ac:dyDescent="0.25">
      <c r="A7083" s="100">
        <v>6033</v>
      </c>
      <c r="B7083" s="107">
        <v>39636</v>
      </c>
      <c r="C7083" s="121">
        <v>421.11</v>
      </c>
      <c r="D7083" s="122">
        <v>391.55</v>
      </c>
      <c r="E7083" s="122">
        <f t="shared" si="294"/>
        <v>54.231301939058177</v>
      </c>
      <c r="F7083" s="77">
        <v>5.21</v>
      </c>
      <c r="G7083" s="77">
        <v>0</v>
      </c>
      <c r="H7083" s="77">
        <v>0</v>
      </c>
      <c r="J7083" s="77">
        <f t="shared" si="293"/>
        <v>5.21</v>
      </c>
      <c r="K7083" s="103">
        <v>0.01</v>
      </c>
      <c r="L7083" s="104">
        <v>2.15</v>
      </c>
      <c r="M7083" s="105">
        <v>0</v>
      </c>
      <c r="N7083" s="76">
        <f t="shared" si="295"/>
        <v>1.0000000000011333E-2</v>
      </c>
    </row>
    <row r="7084" spans="1:14" x14ac:dyDescent="0.25">
      <c r="A7084" s="100">
        <v>6034</v>
      </c>
      <c r="B7084" s="107">
        <v>39637</v>
      </c>
      <c r="C7084" s="121">
        <v>420.77</v>
      </c>
      <c r="D7084" s="122">
        <v>386.35</v>
      </c>
      <c r="E7084" s="122">
        <f t="shared" si="294"/>
        <v>53.511080332409975</v>
      </c>
      <c r="F7084" s="77">
        <v>4.92</v>
      </c>
      <c r="G7084" s="77">
        <v>0</v>
      </c>
      <c r="H7084" s="77">
        <v>0</v>
      </c>
      <c r="J7084" s="77">
        <f t="shared" si="293"/>
        <v>4.92</v>
      </c>
      <c r="K7084" s="103">
        <v>0.02</v>
      </c>
      <c r="L7084" s="104">
        <v>2.02</v>
      </c>
      <c r="M7084" s="105">
        <v>0</v>
      </c>
      <c r="N7084" s="76">
        <f t="shared" si="295"/>
        <v>1.9999999999965823E-2</v>
      </c>
    </row>
    <row r="7085" spans="1:14" x14ac:dyDescent="0.25">
      <c r="A7085" s="100">
        <v>6035</v>
      </c>
      <c r="B7085" s="107">
        <v>39638</v>
      </c>
      <c r="C7085" s="121">
        <v>420.45</v>
      </c>
      <c r="D7085" s="122">
        <v>381.45</v>
      </c>
      <c r="E7085" s="122">
        <f t="shared" si="294"/>
        <v>52.832409972299168</v>
      </c>
      <c r="F7085" s="77">
        <v>5.69</v>
      </c>
      <c r="G7085" s="77">
        <v>0</v>
      </c>
      <c r="H7085" s="77">
        <v>0</v>
      </c>
      <c r="J7085" s="77">
        <f t="shared" si="293"/>
        <v>5.69</v>
      </c>
      <c r="K7085" s="103">
        <v>0.02</v>
      </c>
      <c r="L7085" s="104">
        <v>2.31</v>
      </c>
      <c r="M7085" s="105">
        <v>0</v>
      </c>
      <c r="N7085" s="76">
        <f t="shared" si="295"/>
        <v>0.22000000000002995</v>
      </c>
    </row>
    <row r="7086" spans="1:14" x14ac:dyDescent="0.25">
      <c r="A7086" s="100">
        <v>6036</v>
      </c>
      <c r="B7086" s="107">
        <v>39639</v>
      </c>
      <c r="C7086" s="121">
        <v>420.07</v>
      </c>
      <c r="D7086" s="122">
        <v>375.98</v>
      </c>
      <c r="E7086" s="122">
        <f t="shared" si="294"/>
        <v>52.07479224376732</v>
      </c>
      <c r="F7086" s="77">
        <v>3.69</v>
      </c>
      <c r="G7086" s="77">
        <v>0</v>
      </c>
      <c r="H7086" s="77">
        <v>0</v>
      </c>
      <c r="J7086" s="77">
        <f t="shared" si="293"/>
        <v>3.69</v>
      </c>
      <c r="K7086" s="103">
        <v>0.01</v>
      </c>
      <c r="L7086" s="104">
        <v>1.58</v>
      </c>
      <c r="M7086" s="105">
        <v>0</v>
      </c>
      <c r="N7086" s="76">
        <f t="shared" si="295"/>
        <v>-0.18999999999999551</v>
      </c>
    </row>
    <row r="7087" spans="1:14" x14ac:dyDescent="0.25">
      <c r="A7087" s="100">
        <v>6037</v>
      </c>
      <c r="B7087" s="107">
        <v>39640</v>
      </c>
      <c r="C7087" s="121">
        <v>419.82</v>
      </c>
      <c r="D7087" s="122">
        <v>372.1</v>
      </c>
      <c r="E7087" s="122">
        <f t="shared" si="294"/>
        <v>51.53739612188366</v>
      </c>
      <c r="F7087" s="77">
        <v>4.01</v>
      </c>
      <c r="G7087" s="77">
        <v>0</v>
      </c>
      <c r="H7087" s="77">
        <v>0</v>
      </c>
      <c r="J7087" s="77">
        <f t="shared" ref="J7087:J7150" si="296">SUM(F7087:H7087)</f>
        <v>4.01</v>
      </c>
      <c r="K7087" s="103">
        <v>0.01</v>
      </c>
      <c r="L7087" s="104">
        <v>1.59</v>
      </c>
      <c r="M7087" s="105">
        <v>0</v>
      </c>
      <c r="N7087" s="76">
        <f t="shared" si="295"/>
        <v>9.9999999999997868E-3</v>
      </c>
    </row>
    <row r="7088" spans="1:14" x14ac:dyDescent="0.25">
      <c r="A7088" s="100">
        <v>6038</v>
      </c>
      <c r="B7088" s="107">
        <v>39641</v>
      </c>
      <c r="C7088" s="121">
        <v>419.55</v>
      </c>
      <c r="D7088" s="122">
        <v>368.1</v>
      </c>
      <c r="E7088" s="122">
        <f t="shared" ref="E7088:E7151" si="297">(D7088/722)*100</f>
        <v>50.983379501385038</v>
      </c>
      <c r="F7088" s="77">
        <v>1.32</v>
      </c>
      <c r="G7088" s="77">
        <v>0</v>
      </c>
      <c r="H7088" s="77">
        <v>0</v>
      </c>
      <c r="J7088" s="77">
        <f t="shared" si="296"/>
        <v>1.32</v>
      </c>
      <c r="K7088" s="103">
        <v>0.02</v>
      </c>
      <c r="L7088" s="104">
        <v>0.56999999999999995</v>
      </c>
      <c r="M7088" s="105">
        <v>0</v>
      </c>
      <c r="N7088" s="76">
        <f t="shared" si="295"/>
        <v>1.9999999999988693E-2</v>
      </c>
    </row>
    <row r="7089" spans="1:14" x14ac:dyDescent="0.25">
      <c r="A7089" s="100">
        <v>6039</v>
      </c>
      <c r="B7089" s="107">
        <v>39642</v>
      </c>
      <c r="C7089" s="121">
        <v>419.46</v>
      </c>
      <c r="D7089" s="122">
        <v>366.8</v>
      </c>
      <c r="E7089" s="122">
        <f t="shared" si="297"/>
        <v>50.803324099722992</v>
      </c>
      <c r="F7089" s="77">
        <v>0.78</v>
      </c>
      <c r="G7089" s="77">
        <v>0</v>
      </c>
      <c r="H7089" s="77">
        <v>0</v>
      </c>
      <c r="J7089" s="77">
        <f t="shared" si="296"/>
        <v>0.78</v>
      </c>
      <c r="K7089" s="103">
        <v>0.03</v>
      </c>
      <c r="L7089" s="104">
        <v>0.34</v>
      </c>
      <c r="M7089" s="105">
        <v>0</v>
      </c>
      <c r="N7089" s="76">
        <f t="shared" si="295"/>
        <v>3.0000000000000027E-2</v>
      </c>
    </row>
    <row r="7090" spans="1:14" x14ac:dyDescent="0.25">
      <c r="A7090" s="100">
        <v>6040</v>
      </c>
      <c r="B7090" s="107">
        <v>39643</v>
      </c>
      <c r="C7090" s="121">
        <v>419.41</v>
      </c>
      <c r="D7090" s="122">
        <v>366.05</v>
      </c>
      <c r="E7090" s="122">
        <f t="shared" si="297"/>
        <v>50.699445983379498</v>
      </c>
      <c r="F7090" s="77">
        <v>4.05</v>
      </c>
      <c r="G7090" s="77">
        <v>0</v>
      </c>
      <c r="H7090" s="77">
        <v>0</v>
      </c>
      <c r="J7090" s="77">
        <f t="shared" si="296"/>
        <v>4.05</v>
      </c>
      <c r="K7090" s="103">
        <v>0.02</v>
      </c>
      <c r="L7090" s="104">
        <v>1.76</v>
      </c>
      <c r="M7090" s="105">
        <v>0</v>
      </c>
      <c r="N7090" s="76">
        <f t="shared" si="295"/>
        <v>1.9999999999970264E-2</v>
      </c>
    </row>
    <row r="7091" spans="1:14" x14ac:dyDescent="0.25">
      <c r="A7091" s="100">
        <v>6041</v>
      </c>
      <c r="B7091" s="107">
        <v>39644</v>
      </c>
      <c r="C7091" s="121">
        <v>419.13</v>
      </c>
      <c r="D7091" s="122">
        <v>362.02</v>
      </c>
      <c r="E7091" s="122">
        <f t="shared" si="297"/>
        <v>50.14127423822714</v>
      </c>
      <c r="F7091" s="77">
        <v>2.4900000000000002</v>
      </c>
      <c r="G7091" s="77">
        <v>0</v>
      </c>
      <c r="H7091" s="77">
        <v>0</v>
      </c>
      <c r="J7091" s="77">
        <f t="shared" si="296"/>
        <v>2.4900000000000002</v>
      </c>
      <c r="K7091" s="103">
        <v>0.01</v>
      </c>
      <c r="L7091" s="104">
        <v>1.1100000000000001</v>
      </c>
      <c r="M7091" s="105">
        <v>5</v>
      </c>
      <c r="N7091" s="76">
        <f t="shared" si="295"/>
        <v>1.0000000000038867E-2</v>
      </c>
    </row>
    <row r="7092" spans="1:14" x14ac:dyDescent="0.25">
      <c r="A7092" s="100">
        <v>6042</v>
      </c>
      <c r="B7092" s="107">
        <v>39645</v>
      </c>
      <c r="C7092" s="121">
        <v>418.96</v>
      </c>
      <c r="D7092" s="122">
        <v>359.54</v>
      </c>
      <c r="E7092" s="122">
        <f t="shared" si="297"/>
        <v>49.797783933518005</v>
      </c>
      <c r="F7092" s="77">
        <v>2.89</v>
      </c>
      <c r="G7092" s="77">
        <v>0</v>
      </c>
      <c r="H7092" s="77">
        <v>0</v>
      </c>
      <c r="J7092" s="77">
        <f t="shared" si="296"/>
        <v>2.89</v>
      </c>
      <c r="K7092" s="103">
        <v>0.01</v>
      </c>
      <c r="L7092" s="104">
        <v>1.25</v>
      </c>
      <c r="M7092" s="105">
        <v>0</v>
      </c>
      <c r="N7092" s="76">
        <f t="shared" si="295"/>
        <v>4.9999999999968292E-2</v>
      </c>
    </row>
    <row r="7093" spans="1:14" x14ac:dyDescent="0.25">
      <c r="A7093" s="100">
        <v>6043</v>
      </c>
      <c r="B7093" s="107">
        <v>39646</v>
      </c>
      <c r="C7093" s="121">
        <v>418.76</v>
      </c>
      <c r="D7093" s="122">
        <v>356.7</v>
      </c>
      <c r="E7093" s="122">
        <f t="shared" si="297"/>
        <v>49.40443213296399</v>
      </c>
      <c r="F7093" s="77">
        <v>1.05</v>
      </c>
      <c r="G7093" s="77">
        <v>0</v>
      </c>
      <c r="H7093" s="77">
        <v>0</v>
      </c>
      <c r="J7093" s="77">
        <f t="shared" si="296"/>
        <v>1.05</v>
      </c>
      <c r="K7093" s="103">
        <v>0.01</v>
      </c>
      <c r="L7093" s="104">
        <v>0.45</v>
      </c>
      <c r="M7093" s="105">
        <v>0</v>
      </c>
      <c r="N7093" s="76">
        <f t="shared" si="295"/>
        <v>1.0000000000036424E-2</v>
      </c>
    </row>
    <row r="7094" spans="1:14" x14ac:dyDescent="0.25">
      <c r="A7094" s="100">
        <v>6044</v>
      </c>
      <c r="B7094" s="107">
        <v>39647</v>
      </c>
      <c r="C7094" s="121">
        <v>418.69</v>
      </c>
      <c r="D7094" s="122">
        <v>355.66</v>
      </c>
      <c r="E7094" s="122">
        <f t="shared" si="297"/>
        <v>49.260387811634352</v>
      </c>
      <c r="F7094" s="77">
        <v>3.66</v>
      </c>
      <c r="G7094" s="77">
        <v>0</v>
      </c>
      <c r="H7094" s="77">
        <v>0</v>
      </c>
      <c r="J7094" s="77">
        <f t="shared" si="296"/>
        <v>3.66</v>
      </c>
      <c r="K7094" s="103">
        <v>0.02</v>
      </c>
      <c r="L7094" s="104">
        <v>1.47</v>
      </c>
      <c r="M7094" s="105">
        <v>1.3</v>
      </c>
      <c r="N7094" s="76">
        <f t="shared" si="295"/>
        <v>1.9999999999956941E-2</v>
      </c>
    </row>
    <row r="7095" spans="1:14" x14ac:dyDescent="0.25">
      <c r="A7095" s="100">
        <v>6045</v>
      </c>
      <c r="B7095" s="107">
        <v>39648</v>
      </c>
      <c r="C7095" s="121">
        <v>418.43</v>
      </c>
      <c r="D7095" s="122">
        <v>352.02</v>
      </c>
      <c r="E7095" s="122">
        <f t="shared" si="297"/>
        <v>48.756232686980603</v>
      </c>
      <c r="F7095" s="77">
        <v>3.4</v>
      </c>
      <c r="G7095" s="77">
        <v>0</v>
      </c>
      <c r="H7095" s="77">
        <v>0</v>
      </c>
      <c r="J7095" s="77">
        <f t="shared" si="296"/>
        <v>3.4</v>
      </c>
      <c r="K7095" s="103">
        <v>14.53</v>
      </c>
      <c r="L7095" s="104">
        <v>1.71</v>
      </c>
      <c r="M7095" s="105">
        <v>0.9</v>
      </c>
      <c r="N7095" s="76">
        <f t="shared" si="295"/>
        <v>14.529999999999996</v>
      </c>
    </row>
    <row r="7096" spans="1:14" x14ac:dyDescent="0.25">
      <c r="A7096" s="100">
        <v>6046</v>
      </c>
      <c r="B7096" s="107">
        <v>39649</v>
      </c>
      <c r="C7096" s="121">
        <v>419.21</v>
      </c>
      <c r="D7096" s="122">
        <v>363.15</v>
      </c>
      <c r="E7096" s="122">
        <f t="shared" si="297"/>
        <v>50.297783933518005</v>
      </c>
      <c r="F7096" s="77">
        <v>2.73</v>
      </c>
      <c r="G7096" s="77">
        <v>0</v>
      </c>
      <c r="H7096" s="77">
        <v>0</v>
      </c>
      <c r="J7096" s="77">
        <f t="shared" si="296"/>
        <v>2.73</v>
      </c>
      <c r="K7096" s="103">
        <v>3.33</v>
      </c>
      <c r="L7096" s="104">
        <v>1.37</v>
      </c>
      <c r="M7096" s="105">
        <v>0</v>
      </c>
      <c r="N7096" s="76">
        <f t="shared" si="295"/>
        <v>3.3300000000000227</v>
      </c>
    </row>
    <row r="7097" spans="1:14" x14ac:dyDescent="0.25">
      <c r="A7097" s="100">
        <v>6047</v>
      </c>
      <c r="B7097" s="107">
        <v>39650</v>
      </c>
      <c r="C7097" s="121">
        <v>419.25</v>
      </c>
      <c r="D7097" s="122">
        <v>363.75</v>
      </c>
      <c r="E7097" s="122">
        <f t="shared" si="297"/>
        <v>50.380886426592795</v>
      </c>
      <c r="F7097" s="77">
        <v>4.57</v>
      </c>
      <c r="G7097" s="77">
        <v>0</v>
      </c>
      <c r="H7097" s="77">
        <v>0</v>
      </c>
      <c r="J7097" s="77">
        <f t="shared" si="296"/>
        <v>4.57</v>
      </c>
      <c r="K7097" s="103">
        <v>0.23</v>
      </c>
      <c r="L7097" s="104">
        <v>2.2999999999999998</v>
      </c>
      <c r="M7097" s="105">
        <v>0</v>
      </c>
      <c r="N7097" s="76">
        <f t="shared" si="295"/>
        <v>0.21999999999997755</v>
      </c>
    </row>
    <row r="7098" spans="1:14" x14ac:dyDescent="0.25">
      <c r="A7098" s="100">
        <v>6048</v>
      </c>
      <c r="B7098" s="107">
        <v>39651</v>
      </c>
      <c r="C7098" s="121">
        <v>418.95</v>
      </c>
      <c r="D7098" s="122">
        <v>359.4</v>
      </c>
      <c r="E7098" s="122">
        <f t="shared" si="297"/>
        <v>49.778393351800545</v>
      </c>
      <c r="F7098" s="77">
        <v>4.03</v>
      </c>
      <c r="G7098" s="77">
        <v>0</v>
      </c>
      <c r="H7098" s="77">
        <v>0</v>
      </c>
      <c r="J7098" s="77">
        <f t="shared" si="296"/>
        <v>4.03</v>
      </c>
      <c r="K7098" s="103">
        <v>0.01</v>
      </c>
      <c r="L7098" s="104">
        <v>1.97</v>
      </c>
      <c r="M7098" s="105">
        <v>1.1000000000000001</v>
      </c>
      <c r="N7098" s="76">
        <f t="shared" si="295"/>
        <v>1.0000000000018439E-2</v>
      </c>
    </row>
    <row r="7099" spans="1:14" x14ac:dyDescent="0.25">
      <c r="A7099" s="100">
        <v>6049</v>
      </c>
      <c r="B7099" s="107">
        <v>39652</v>
      </c>
      <c r="C7099" s="121">
        <v>418.67</v>
      </c>
      <c r="D7099" s="122">
        <v>355.38</v>
      </c>
      <c r="E7099" s="122">
        <f t="shared" si="297"/>
        <v>49.221606648199447</v>
      </c>
      <c r="F7099" s="77">
        <v>3.12</v>
      </c>
      <c r="G7099" s="77">
        <v>0</v>
      </c>
      <c r="H7099" s="77">
        <v>0</v>
      </c>
      <c r="J7099" s="77">
        <f t="shared" si="296"/>
        <v>3.12</v>
      </c>
      <c r="K7099" s="103">
        <v>7.28</v>
      </c>
      <c r="L7099" s="104">
        <v>1.57</v>
      </c>
      <c r="M7099" s="105">
        <v>0</v>
      </c>
      <c r="N7099" s="76">
        <f t="shared" si="295"/>
        <v>7.2800000000000251</v>
      </c>
    </row>
    <row r="7100" spans="1:14" x14ac:dyDescent="0.25">
      <c r="A7100" s="100">
        <v>6050</v>
      </c>
      <c r="B7100" s="107">
        <v>39653</v>
      </c>
      <c r="C7100" s="121">
        <v>418.96</v>
      </c>
      <c r="D7100" s="122">
        <v>359.54</v>
      </c>
      <c r="E7100" s="122">
        <f t="shared" si="297"/>
        <v>49.797783933518005</v>
      </c>
      <c r="F7100" s="77">
        <v>3.28</v>
      </c>
      <c r="G7100" s="77">
        <v>0</v>
      </c>
      <c r="H7100" s="77">
        <v>0</v>
      </c>
      <c r="J7100" s="77">
        <f t="shared" si="296"/>
        <v>3.28</v>
      </c>
      <c r="K7100" s="103">
        <v>3.56</v>
      </c>
      <c r="L7100" s="104">
        <v>1.65</v>
      </c>
      <c r="M7100" s="105">
        <v>0</v>
      </c>
      <c r="N7100" s="76">
        <f t="shared" si="295"/>
        <v>3.5599999999999725</v>
      </c>
    </row>
    <row r="7101" spans="1:14" x14ac:dyDescent="0.25">
      <c r="A7101" s="100">
        <v>6051</v>
      </c>
      <c r="B7101" s="107">
        <v>39654</v>
      </c>
      <c r="C7101" s="121">
        <v>418.98</v>
      </c>
      <c r="D7101" s="122">
        <v>359.82</v>
      </c>
      <c r="E7101" s="122">
        <f t="shared" si="297"/>
        <v>49.836565096952903</v>
      </c>
      <c r="F7101" s="77">
        <v>3.7</v>
      </c>
      <c r="G7101" s="77">
        <v>0</v>
      </c>
      <c r="H7101" s="77">
        <v>0</v>
      </c>
      <c r="J7101" s="77">
        <f t="shared" si="296"/>
        <v>3.7</v>
      </c>
      <c r="K7101" s="103">
        <v>2.44</v>
      </c>
      <c r="L7101" s="104">
        <v>1.86</v>
      </c>
      <c r="M7101" s="105">
        <v>1.4</v>
      </c>
      <c r="N7101" s="76">
        <f t="shared" si="295"/>
        <v>2.4400000000000093</v>
      </c>
    </row>
    <row r="7102" spans="1:14" x14ac:dyDescent="0.25">
      <c r="A7102" s="100">
        <v>6052</v>
      </c>
      <c r="B7102" s="107">
        <v>39655</v>
      </c>
      <c r="C7102" s="121">
        <v>418.89</v>
      </c>
      <c r="D7102" s="122">
        <v>358.56</v>
      </c>
      <c r="E7102" s="122">
        <f t="shared" si="297"/>
        <v>49.662049861495845</v>
      </c>
      <c r="F7102" s="77">
        <v>2.93</v>
      </c>
      <c r="G7102" s="77">
        <v>0</v>
      </c>
      <c r="H7102" s="77">
        <v>0</v>
      </c>
      <c r="J7102" s="77">
        <f t="shared" si="296"/>
        <v>2.93</v>
      </c>
      <c r="K7102" s="103">
        <v>1.52</v>
      </c>
      <c r="L7102" s="104">
        <v>1.47</v>
      </c>
      <c r="M7102" s="105">
        <v>0</v>
      </c>
      <c r="N7102" s="76">
        <f t="shared" si="295"/>
        <v>1.5199999999999751</v>
      </c>
    </row>
    <row r="7103" spans="1:14" x14ac:dyDescent="0.25">
      <c r="A7103" s="100">
        <v>6053</v>
      </c>
      <c r="B7103" s="107">
        <v>39656</v>
      </c>
      <c r="C7103" s="121">
        <v>418.79</v>
      </c>
      <c r="D7103" s="122">
        <v>357.15</v>
      </c>
      <c r="E7103" s="122">
        <f t="shared" si="297"/>
        <v>49.466759002770075</v>
      </c>
      <c r="F7103" s="77">
        <v>2.69</v>
      </c>
      <c r="G7103" s="77">
        <v>0</v>
      </c>
      <c r="H7103" s="77">
        <v>0</v>
      </c>
      <c r="J7103" s="77">
        <f t="shared" si="296"/>
        <v>2.69</v>
      </c>
      <c r="K7103" s="103">
        <v>0.78</v>
      </c>
      <c r="L7103" s="104">
        <v>1.35</v>
      </c>
      <c r="M7103" s="105">
        <v>4</v>
      </c>
      <c r="N7103" s="76">
        <f t="shared" si="295"/>
        <v>0.78000000000003178</v>
      </c>
    </row>
    <row r="7104" spans="1:14" x14ac:dyDescent="0.25">
      <c r="A7104" s="100">
        <v>6054</v>
      </c>
      <c r="B7104" s="107">
        <v>39657</v>
      </c>
      <c r="C7104" s="121">
        <v>418.66</v>
      </c>
      <c r="D7104" s="122">
        <v>355.24</v>
      </c>
      <c r="E7104" s="122">
        <f t="shared" si="297"/>
        <v>49.202216066481995</v>
      </c>
      <c r="F7104" s="77">
        <v>3.72</v>
      </c>
      <c r="G7104" s="77">
        <v>0</v>
      </c>
      <c r="H7104" s="77">
        <v>0</v>
      </c>
      <c r="J7104" s="77">
        <f t="shared" si="296"/>
        <v>3.72</v>
      </c>
      <c r="K7104" s="103">
        <v>2.46</v>
      </c>
      <c r="L7104" s="104">
        <v>1.87</v>
      </c>
      <c r="M7104" s="105">
        <v>1.5</v>
      </c>
      <c r="N7104" s="76">
        <f t="shared" si="295"/>
        <v>2.4600000000000093</v>
      </c>
    </row>
    <row r="7105" spans="1:14" x14ac:dyDescent="0.25">
      <c r="A7105" s="100">
        <v>6055</v>
      </c>
      <c r="B7105" s="107">
        <v>39658</v>
      </c>
      <c r="C7105" s="121">
        <v>418.57</v>
      </c>
      <c r="D7105" s="122">
        <v>353.98</v>
      </c>
      <c r="E7105" s="122">
        <f t="shared" si="297"/>
        <v>49.027700831024937</v>
      </c>
      <c r="F7105" s="77">
        <v>4.54</v>
      </c>
      <c r="G7105" s="77">
        <v>0</v>
      </c>
      <c r="H7105" s="77">
        <v>0</v>
      </c>
      <c r="J7105" s="77">
        <f t="shared" si="296"/>
        <v>4.54</v>
      </c>
      <c r="K7105" s="103">
        <v>2.58</v>
      </c>
      <c r="L7105" s="104">
        <v>2.2799999999999998</v>
      </c>
      <c r="M7105" s="105">
        <v>0</v>
      </c>
      <c r="N7105" s="76">
        <f t="shared" si="295"/>
        <v>2.5799999999999637</v>
      </c>
    </row>
    <row r="7106" spans="1:14" x14ac:dyDescent="0.25">
      <c r="A7106" s="100">
        <v>6056</v>
      </c>
      <c r="B7106" s="107">
        <v>39659</v>
      </c>
      <c r="C7106" s="121">
        <v>418.43</v>
      </c>
      <c r="D7106" s="122">
        <v>352.02</v>
      </c>
      <c r="E7106" s="122">
        <f t="shared" si="297"/>
        <v>48.756232686980603</v>
      </c>
      <c r="F7106" s="77">
        <v>4.04</v>
      </c>
      <c r="G7106" s="77">
        <v>0</v>
      </c>
      <c r="H7106" s="77">
        <v>0</v>
      </c>
      <c r="J7106" s="77">
        <f t="shared" si="296"/>
        <v>4.04</v>
      </c>
      <c r="K7106" s="103">
        <v>1.1100000000000001</v>
      </c>
      <c r="L7106" s="104">
        <v>2.0299999999999998</v>
      </c>
      <c r="M7106" s="105">
        <v>0</v>
      </c>
      <c r="N7106" s="76">
        <f t="shared" si="295"/>
        <v>1.1000000000000023</v>
      </c>
    </row>
    <row r="7107" spans="1:14" x14ac:dyDescent="0.25">
      <c r="A7107" s="100">
        <v>6057</v>
      </c>
      <c r="B7107" s="107">
        <v>39660</v>
      </c>
      <c r="C7107" s="121">
        <v>418.22</v>
      </c>
      <c r="D7107" s="122">
        <v>349.08</v>
      </c>
      <c r="E7107" s="122">
        <f t="shared" si="297"/>
        <v>48.349030470914123</v>
      </c>
      <c r="F7107" s="77">
        <v>4.07</v>
      </c>
      <c r="G7107" s="77">
        <v>0</v>
      </c>
      <c r="H7107" s="77">
        <v>0</v>
      </c>
      <c r="J7107" s="77">
        <f t="shared" si="296"/>
        <v>4.07</v>
      </c>
      <c r="K7107" s="103">
        <v>0.01</v>
      </c>
      <c r="L7107" s="104">
        <v>2.02</v>
      </c>
      <c r="M7107" s="105">
        <v>0</v>
      </c>
      <c r="N7107" s="76">
        <f t="shared" si="295"/>
        <v>9.9999999999980105E-3</v>
      </c>
    </row>
    <row r="7108" spans="1:14" x14ac:dyDescent="0.25">
      <c r="A7108" s="100">
        <v>6058</v>
      </c>
      <c r="B7108" s="107">
        <v>39661</v>
      </c>
      <c r="C7108" s="121">
        <v>417.93</v>
      </c>
      <c r="D7108" s="122">
        <v>345.02</v>
      </c>
      <c r="E7108" s="122">
        <f t="shared" si="297"/>
        <v>47.78670360110803</v>
      </c>
      <c r="F7108" s="77">
        <v>3.11</v>
      </c>
      <c r="G7108" s="77">
        <v>0</v>
      </c>
      <c r="H7108" s="77">
        <v>0</v>
      </c>
      <c r="J7108" s="77">
        <f t="shared" si="296"/>
        <v>3.11</v>
      </c>
      <c r="K7108" s="103">
        <v>0.03</v>
      </c>
      <c r="L7108" s="104">
        <v>1.56</v>
      </c>
      <c r="M7108" s="105">
        <v>0</v>
      </c>
      <c r="N7108" s="76">
        <f t="shared" si="295"/>
        <v>3.0000000000015792E-2</v>
      </c>
    </row>
    <row r="7109" spans="1:14" x14ac:dyDescent="0.25">
      <c r="A7109" s="100">
        <v>6059</v>
      </c>
      <c r="B7109" s="107">
        <v>39662</v>
      </c>
      <c r="C7109" s="121">
        <v>417.71</v>
      </c>
      <c r="D7109" s="122">
        <v>341.94</v>
      </c>
      <c r="E7109" s="122">
        <f t="shared" si="297"/>
        <v>47.360110803324105</v>
      </c>
      <c r="F7109" s="77">
        <v>3.26</v>
      </c>
      <c r="G7109" s="77">
        <v>0</v>
      </c>
      <c r="H7109" s="77">
        <v>0</v>
      </c>
      <c r="J7109" s="77">
        <f t="shared" si="296"/>
        <v>3.26</v>
      </c>
      <c r="K7109" s="103">
        <v>0.68</v>
      </c>
      <c r="L7109" s="104">
        <v>1.63</v>
      </c>
      <c r="M7109" s="105">
        <v>0</v>
      </c>
      <c r="N7109" s="76">
        <f t="shared" si="295"/>
        <v>0.6800000000000157</v>
      </c>
    </row>
    <row r="7110" spans="1:14" x14ac:dyDescent="0.25">
      <c r="A7110" s="100">
        <v>6060</v>
      </c>
      <c r="B7110" s="107">
        <v>39663</v>
      </c>
      <c r="C7110" s="121">
        <v>417.52</v>
      </c>
      <c r="D7110" s="122">
        <v>339.36</v>
      </c>
      <c r="E7110" s="122">
        <f t="shared" si="297"/>
        <v>47.002770083102497</v>
      </c>
      <c r="F7110" s="77">
        <v>3.2</v>
      </c>
      <c r="G7110" s="77">
        <v>0</v>
      </c>
      <c r="H7110" s="77">
        <v>0</v>
      </c>
      <c r="J7110" s="77">
        <f t="shared" si="296"/>
        <v>3.2</v>
      </c>
      <c r="K7110" s="103">
        <v>0.01</v>
      </c>
      <c r="L7110" s="104">
        <v>1.42</v>
      </c>
      <c r="M7110" s="105">
        <v>0</v>
      </c>
      <c r="N7110" s="76">
        <f t="shared" si="295"/>
        <v>1.0000000000002451E-2</v>
      </c>
    </row>
    <row r="7111" spans="1:14" x14ac:dyDescent="0.25">
      <c r="A7111" s="100">
        <v>6061</v>
      </c>
      <c r="B7111" s="107">
        <v>39664</v>
      </c>
      <c r="C7111" s="121">
        <v>417.29</v>
      </c>
      <c r="D7111" s="122">
        <v>336.17</v>
      </c>
      <c r="E7111" s="122">
        <f t="shared" si="297"/>
        <v>46.560941828254848</v>
      </c>
      <c r="F7111" s="77">
        <v>4.12</v>
      </c>
      <c r="G7111" s="77">
        <v>0</v>
      </c>
      <c r="H7111" s="77">
        <v>0</v>
      </c>
      <c r="J7111" s="77">
        <f t="shared" si="296"/>
        <v>4.12</v>
      </c>
      <c r="K7111" s="103">
        <v>0.02</v>
      </c>
      <c r="L7111" s="104">
        <v>1.74</v>
      </c>
      <c r="M7111" s="105">
        <v>0</v>
      </c>
      <c r="N7111" s="76">
        <f t="shared" si="295"/>
        <v>1.9999999999977369E-2</v>
      </c>
    </row>
    <row r="7112" spans="1:14" x14ac:dyDescent="0.25">
      <c r="A7112" s="100">
        <v>6062</v>
      </c>
      <c r="B7112" s="107">
        <v>39665</v>
      </c>
      <c r="C7112" s="121">
        <v>416.99</v>
      </c>
      <c r="D7112" s="122">
        <v>332.07</v>
      </c>
      <c r="E7112" s="122">
        <f t="shared" si="297"/>
        <v>45.993074792243767</v>
      </c>
      <c r="F7112" s="77">
        <v>5.35</v>
      </c>
      <c r="G7112" s="77">
        <v>0</v>
      </c>
      <c r="H7112" s="77">
        <v>0</v>
      </c>
      <c r="J7112" s="77">
        <f t="shared" si="296"/>
        <v>5.35</v>
      </c>
      <c r="K7112" s="103">
        <v>3.01</v>
      </c>
      <c r="L7112" s="104">
        <v>2.69</v>
      </c>
      <c r="M7112" s="105">
        <v>0</v>
      </c>
      <c r="N7112" s="76">
        <f t="shared" ref="N7112:N7175" si="298">+D7113-D7112+J7112</f>
        <v>3.0100000000000247</v>
      </c>
    </row>
    <row r="7113" spans="1:14" x14ac:dyDescent="0.25">
      <c r="A7113" s="100">
        <v>6063</v>
      </c>
      <c r="B7113" s="107">
        <v>39666</v>
      </c>
      <c r="C7113" s="121">
        <v>416.81</v>
      </c>
      <c r="D7113" s="122">
        <v>329.73</v>
      </c>
      <c r="E7113" s="122">
        <f t="shared" si="297"/>
        <v>45.668975069252085</v>
      </c>
      <c r="F7113" s="77">
        <v>5.12</v>
      </c>
      <c r="G7113" s="77">
        <v>0</v>
      </c>
      <c r="H7113" s="77">
        <v>0</v>
      </c>
      <c r="J7113" s="77">
        <f t="shared" si="296"/>
        <v>5.12</v>
      </c>
      <c r="K7113" s="103">
        <v>0.01</v>
      </c>
      <c r="L7113" s="104">
        <v>2.2000000000000002</v>
      </c>
      <c r="M7113" s="105">
        <v>0</v>
      </c>
      <c r="N7113" s="76">
        <f t="shared" si="298"/>
        <v>18.019999999999978</v>
      </c>
    </row>
    <row r="7114" spans="1:14" x14ac:dyDescent="0.25">
      <c r="A7114" s="100">
        <v>6064</v>
      </c>
      <c r="B7114" s="107">
        <v>39667</v>
      </c>
      <c r="C7114" s="121">
        <v>416.43</v>
      </c>
      <c r="D7114" s="122">
        <v>342.63</v>
      </c>
      <c r="E7114" s="122">
        <f t="shared" si="297"/>
        <v>47.455678670360108</v>
      </c>
      <c r="F7114" s="77">
        <v>5.24</v>
      </c>
      <c r="G7114" s="77">
        <v>0</v>
      </c>
      <c r="H7114" s="77">
        <v>0</v>
      </c>
      <c r="J7114" s="77">
        <f t="shared" si="296"/>
        <v>5.24</v>
      </c>
      <c r="K7114" s="103">
        <v>0.01</v>
      </c>
      <c r="L7114" s="104">
        <v>2.0699999999999998</v>
      </c>
      <c r="M7114" s="105">
        <v>0</v>
      </c>
      <c r="N7114" s="76">
        <f t="shared" si="298"/>
        <v>-18.000000000000007</v>
      </c>
    </row>
    <row r="7115" spans="1:14" x14ac:dyDescent="0.25">
      <c r="A7115" s="100">
        <v>6065</v>
      </c>
      <c r="B7115" s="107">
        <v>39668</v>
      </c>
      <c r="C7115" s="121">
        <v>416.03</v>
      </c>
      <c r="D7115" s="122">
        <v>319.39</v>
      </c>
      <c r="E7115" s="122">
        <f t="shared" si="297"/>
        <v>44.236842105263158</v>
      </c>
      <c r="F7115" s="77">
        <v>4.95</v>
      </c>
      <c r="G7115" s="77">
        <v>0</v>
      </c>
      <c r="H7115" s="77">
        <v>0</v>
      </c>
      <c r="J7115" s="77">
        <f t="shared" si="296"/>
        <v>4.95</v>
      </c>
      <c r="K7115" s="103">
        <v>0.01</v>
      </c>
      <c r="L7115" s="104">
        <v>2.1</v>
      </c>
      <c r="M7115" s="105">
        <v>0</v>
      </c>
      <c r="N7115" s="76">
        <f t="shared" si="298"/>
        <v>1.0000000000002451E-2</v>
      </c>
    </row>
    <row r="7116" spans="1:14" x14ac:dyDescent="0.25">
      <c r="A7116" s="100">
        <v>6066</v>
      </c>
      <c r="B7116" s="107">
        <v>39669</v>
      </c>
      <c r="C7116" s="121">
        <v>415.65</v>
      </c>
      <c r="D7116" s="122">
        <v>314.45</v>
      </c>
      <c r="E7116" s="122">
        <f t="shared" si="297"/>
        <v>43.552631578947363</v>
      </c>
      <c r="F7116" s="77">
        <v>1.7</v>
      </c>
      <c r="G7116" s="77">
        <v>0</v>
      </c>
      <c r="H7116" s="77">
        <v>0</v>
      </c>
      <c r="J7116" s="77">
        <f t="shared" si="296"/>
        <v>1.7</v>
      </c>
      <c r="K7116" s="103">
        <v>0.01</v>
      </c>
      <c r="L7116" s="104">
        <v>0.75</v>
      </c>
      <c r="M7116" s="105">
        <v>0</v>
      </c>
      <c r="N7116" s="76">
        <f t="shared" si="298"/>
        <v>1.0000000000002229E-2</v>
      </c>
    </row>
    <row r="7117" spans="1:14" x14ac:dyDescent="0.25">
      <c r="A7117" s="100">
        <v>6067</v>
      </c>
      <c r="B7117" s="107">
        <v>39670</v>
      </c>
      <c r="C7117" s="121">
        <v>415.52</v>
      </c>
      <c r="D7117" s="122">
        <v>312.76</v>
      </c>
      <c r="E7117" s="122">
        <f t="shared" si="297"/>
        <v>43.318559556786703</v>
      </c>
      <c r="F7117" s="77">
        <v>1.57</v>
      </c>
      <c r="G7117" s="77">
        <v>0</v>
      </c>
      <c r="H7117" s="77">
        <v>0</v>
      </c>
      <c r="J7117" s="77">
        <f t="shared" si="296"/>
        <v>1.57</v>
      </c>
      <c r="K7117" s="103">
        <v>0.01</v>
      </c>
      <c r="L7117" s="104">
        <v>0.62</v>
      </c>
      <c r="M7117" s="105">
        <v>0</v>
      </c>
      <c r="N7117" s="76">
        <f t="shared" si="298"/>
        <v>9.9999999999977884E-3</v>
      </c>
    </row>
    <row r="7118" spans="1:14" x14ac:dyDescent="0.25">
      <c r="A7118" s="100">
        <v>6068</v>
      </c>
      <c r="B7118" s="107">
        <v>39671</v>
      </c>
      <c r="C7118" s="121">
        <v>415.4</v>
      </c>
      <c r="D7118" s="122">
        <v>311.2</v>
      </c>
      <c r="E7118" s="122">
        <f t="shared" si="297"/>
        <v>43.102493074792243</v>
      </c>
      <c r="F7118" s="77">
        <v>5.83</v>
      </c>
      <c r="G7118" s="77">
        <v>0</v>
      </c>
      <c r="H7118" s="77">
        <v>0</v>
      </c>
      <c r="J7118" s="77">
        <f t="shared" si="296"/>
        <v>5.83</v>
      </c>
      <c r="K7118" s="103">
        <v>0.01</v>
      </c>
      <c r="L7118" s="104">
        <v>2.2999999999999998</v>
      </c>
      <c r="M7118" s="105">
        <v>0</v>
      </c>
      <c r="N7118" s="76">
        <f t="shared" si="298"/>
        <v>-6.9999999999977192E-2</v>
      </c>
    </row>
    <row r="7119" spans="1:14" x14ac:dyDescent="0.25">
      <c r="A7119" s="100">
        <v>6069</v>
      </c>
      <c r="B7119" s="107">
        <v>39672</v>
      </c>
      <c r="C7119" s="121">
        <v>414.94</v>
      </c>
      <c r="D7119" s="122">
        <v>305.3</v>
      </c>
      <c r="E7119" s="122">
        <f t="shared" si="297"/>
        <v>42.285318559556792</v>
      </c>
      <c r="F7119" s="77">
        <v>5.88</v>
      </c>
      <c r="G7119" s="77">
        <v>0</v>
      </c>
      <c r="H7119" s="77">
        <v>0</v>
      </c>
      <c r="J7119" s="77">
        <f t="shared" si="296"/>
        <v>5.88</v>
      </c>
      <c r="K7119" s="103">
        <v>0.01</v>
      </c>
      <c r="L7119" s="104">
        <v>2.37</v>
      </c>
      <c r="M7119" s="105">
        <v>0</v>
      </c>
      <c r="N7119" s="76">
        <f t="shared" si="298"/>
        <v>8.999999999997943E-2</v>
      </c>
    </row>
    <row r="7120" spans="1:14" x14ac:dyDescent="0.25">
      <c r="A7120" s="100">
        <v>6070</v>
      </c>
      <c r="B7120" s="107">
        <v>39673</v>
      </c>
      <c r="C7120" s="121">
        <v>414.47</v>
      </c>
      <c r="D7120" s="122">
        <v>299.51</v>
      </c>
      <c r="E7120" s="122">
        <f t="shared" si="297"/>
        <v>41.483379501385045</v>
      </c>
      <c r="F7120" s="77">
        <v>5.34</v>
      </c>
      <c r="G7120" s="77">
        <v>0</v>
      </c>
      <c r="H7120" s="77">
        <v>0</v>
      </c>
      <c r="J7120" s="77">
        <f t="shared" si="296"/>
        <v>5.34</v>
      </c>
      <c r="K7120" s="103">
        <v>0.01</v>
      </c>
      <c r="L7120" s="104">
        <v>2.1</v>
      </c>
      <c r="M7120" s="105">
        <v>0</v>
      </c>
      <c r="N7120" s="76">
        <f t="shared" si="298"/>
        <v>1.0000000000015774E-2</v>
      </c>
    </row>
    <row r="7121" spans="1:14" x14ac:dyDescent="0.25">
      <c r="A7121" s="100">
        <v>6071</v>
      </c>
      <c r="B7121" s="107">
        <v>39674</v>
      </c>
      <c r="C7121" s="121">
        <v>414.04</v>
      </c>
      <c r="D7121" s="122">
        <v>294.18</v>
      </c>
      <c r="E7121" s="122">
        <f t="shared" si="297"/>
        <v>40.745152354570642</v>
      </c>
      <c r="F7121" s="77">
        <v>5.53</v>
      </c>
      <c r="G7121" s="77">
        <v>0</v>
      </c>
      <c r="H7121" s="77">
        <v>0</v>
      </c>
      <c r="J7121" s="77">
        <f t="shared" si="296"/>
        <v>5.53</v>
      </c>
      <c r="K7121" s="103">
        <v>0.01</v>
      </c>
      <c r="L7121" s="104">
        <v>2.21</v>
      </c>
      <c r="M7121" s="105">
        <v>0</v>
      </c>
      <c r="N7121" s="76">
        <f t="shared" si="298"/>
        <v>1.0000000000018439E-2</v>
      </c>
    </row>
    <row r="7122" spans="1:14" x14ac:dyDescent="0.25">
      <c r="A7122" s="100">
        <v>6072</v>
      </c>
      <c r="B7122" s="107">
        <v>39675</v>
      </c>
      <c r="C7122" s="121">
        <v>413.58</v>
      </c>
      <c r="D7122" s="122">
        <v>288.66000000000003</v>
      </c>
      <c r="E7122" s="122">
        <f t="shared" si="297"/>
        <v>39.980609418282555</v>
      </c>
      <c r="F7122" s="77">
        <v>4.6900000000000004</v>
      </c>
      <c r="G7122" s="77">
        <v>0</v>
      </c>
      <c r="H7122" s="77">
        <v>0</v>
      </c>
      <c r="J7122" s="77">
        <f t="shared" si="296"/>
        <v>4.6900000000000004</v>
      </c>
      <c r="K7122" s="103">
        <v>0.01</v>
      </c>
      <c r="L7122" s="104">
        <v>2.08</v>
      </c>
      <c r="M7122" s="105">
        <v>0</v>
      </c>
      <c r="N7122" s="76">
        <f t="shared" si="298"/>
        <v>9.9999999999935696E-3</v>
      </c>
    </row>
    <row r="7123" spans="1:14" x14ac:dyDescent="0.25">
      <c r="A7123" s="100">
        <v>6073</v>
      </c>
      <c r="B7123" s="107">
        <v>39676</v>
      </c>
      <c r="C7123" s="121">
        <v>413.19</v>
      </c>
      <c r="D7123" s="122">
        <v>283.98</v>
      </c>
      <c r="E7123" s="122">
        <f t="shared" si="297"/>
        <v>39.332409972299168</v>
      </c>
      <c r="F7123" s="77">
        <v>3.51</v>
      </c>
      <c r="G7123" s="77">
        <v>0</v>
      </c>
      <c r="H7123" s="77">
        <v>0</v>
      </c>
      <c r="J7123" s="77">
        <f t="shared" si="296"/>
        <v>3.51</v>
      </c>
      <c r="K7123" s="103">
        <v>0.01</v>
      </c>
      <c r="L7123" s="104">
        <v>1.48</v>
      </c>
      <c r="M7123" s="105">
        <v>0</v>
      </c>
      <c r="N7123" s="76">
        <f t="shared" si="298"/>
        <v>9.9999999999997868E-3</v>
      </c>
    </row>
    <row r="7124" spans="1:14" x14ac:dyDescent="0.25">
      <c r="A7124" s="100">
        <v>6074</v>
      </c>
      <c r="B7124" s="107">
        <v>39677</v>
      </c>
      <c r="C7124" s="121">
        <v>412.89</v>
      </c>
      <c r="D7124" s="122">
        <v>280.48</v>
      </c>
      <c r="E7124" s="122">
        <f t="shared" si="297"/>
        <v>38.847645429362885</v>
      </c>
      <c r="F7124" s="77">
        <v>4.59</v>
      </c>
      <c r="G7124" s="77">
        <v>0</v>
      </c>
      <c r="H7124" s="77">
        <v>0</v>
      </c>
      <c r="J7124" s="77">
        <f t="shared" si="296"/>
        <v>4.59</v>
      </c>
      <c r="K7124" s="103">
        <v>0.01</v>
      </c>
      <c r="L7124" s="104">
        <v>1.84</v>
      </c>
      <c r="M7124" s="105">
        <v>0</v>
      </c>
      <c r="N7124" s="76">
        <f t="shared" si="298"/>
        <v>9.9999999999589306E-3</v>
      </c>
    </row>
    <row r="7125" spans="1:14" x14ac:dyDescent="0.25">
      <c r="A7125" s="100">
        <v>6075</v>
      </c>
      <c r="B7125" s="107">
        <v>39678</v>
      </c>
      <c r="C7125" s="121">
        <v>412.5</v>
      </c>
      <c r="D7125" s="122">
        <v>275.89999999999998</v>
      </c>
      <c r="E7125" s="122">
        <f t="shared" si="297"/>
        <v>38.213296398891963</v>
      </c>
      <c r="F7125" s="77">
        <v>5.5</v>
      </c>
      <c r="G7125" s="77">
        <v>0</v>
      </c>
      <c r="H7125" s="77">
        <v>0</v>
      </c>
      <c r="J7125" s="77">
        <f t="shared" si="296"/>
        <v>5.5</v>
      </c>
      <c r="K7125" s="103">
        <v>0.02</v>
      </c>
      <c r="L7125" s="104">
        <v>2.21</v>
      </c>
      <c r="M7125" s="105">
        <v>0</v>
      </c>
      <c r="N7125" s="76">
        <f t="shared" si="298"/>
        <v>8.0000000000040927E-2</v>
      </c>
    </row>
    <row r="7126" spans="1:14" x14ac:dyDescent="0.25">
      <c r="A7126" s="100">
        <v>6076</v>
      </c>
      <c r="B7126" s="107">
        <v>39679</v>
      </c>
      <c r="C7126" s="121">
        <v>412.02</v>
      </c>
      <c r="D7126" s="122">
        <v>270.48</v>
      </c>
      <c r="E7126" s="122">
        <f t="shared" si="297"/>
        <v>37.462603878116347</v>
      </c>
      <c r="F7126" s="77">
        <v>5.57</v>
      </c>
      <c r="G7126" s="77">
        <v>0</v>
      </c>
      <c r="H7126" s="77">
        <v>0</v>
      </c>
      <c r="J7126" s="77">
        <f t="shared" si="296"/>
        <v>5.57</v>
      </c>
      <c r="K7126" s="103">
        <v>0.01</v>
      </c>
      <c r="L7126" s="104">
        <v>2.16</v>
      </c>
      <c r="M7126" s="105">
        <v>0</v>
      </c>
      <c r="N7126" s="76">
        <f t="shared" si="298"/>
        <v>-5.0000000000004263E-2</v>
      </c>
    </row>
    <row r="7127" spans="1:14" x14ac:dyDescent="0.25">
      <c r="A7127" s="100">
        <v>6077</v>
      </c>
      <c r="B7127" s="107">
        <v>39680</v>
      </c>
      <c r="C7127" s="121">
        <v>411.53</v>
      </c>
      <c r="D7127" s="122">
        <v>264.86</v>
      </c>
      <c r="E7127" s="122">
        <f t="shared" si="297"/>
        <v>36.684210526315795</v>
      </c>
      <c r="F7127" s="77">
        <v>5.0999999999999996</v>
      </c>
      <c r="G7127" s="77">
        <v>0</v>
      </c>
      <c r="H7127" s="77">
        <v>0</v>
      </c>
      <c r="J7127" s="77">
        <f t="shared" si="296"/>
        <v>5.0999999999999996</v>
      </c>
      <c r="K7127" s="103">
        <v>0.01</v>
      </c>
      <c r="L7127" s="104">
        <v>2.33</v>
      </c>
      <c r="M7127" s="105">
        <v>0</v>
      </c>
      <c r="N7127" s="76">
        <f t="shared" si="298"/>
        <v>9.9999999999678124E-3</v>
      </c>
    </row>
    <row r="7128" spans="1:14" x14ac:dyDescent="0.25">
      <c r="A7128" s="100">
        <v>6078</v>
      </c>
      <c r="B7128" s="107">
        <v>39681</v>
      </c>
      <c r="C7128" s="121">
        <v>411.07</v>
      </c>
      <c r="D7128" s="122">
        <v>259.77</v>
      </c>
      <c r="E7128" s="122">
        <f t="shared" si="297"/>
        <v>35.979224376731302</v>
      </c>
      <c r="F7128" s="77">
        <v>5.19</v>
      </c>
      <c r="G7128" s="77">
        <v>0</v>
      </c>
      <c r="H7128" s="77">
        <v>0</v>
      </c>
      <c r="J7128" s="77">
        <f t="shared" si="296"/>
        <v>5.19</v>
      </c>
      <c r="K7128" s="103">
        <v>0.01</v>
      </c>
      <c r="L7128" s="104">
        <v>2.06</v>
      </c>
      <c r="M7128" s="105">
        <v>0</v>
      </c>
      <c r="N7128" s="76">
        <f t="shared" si="298"/>
        <v>1.0000000000021991E-2</v>
      </c>
    </row>
    <row r="7129" spans="1:14" x14ac:dyDescent="0.25">
      <c r="A7129" s="100">
        <v>6079</v>
      </c>
      <c r="B7129" s="107">
        <v>39682</v>
      </c>
      <c r="C7129" s="121">
        <v>410.59</v>
      </c>
      <c r="D7129" s="122">
        <v>254.59</v>
      </c>
      <c r="E7129" s="122">
        <f t="shared" si="297"/>
        <v>35.261772853185597</v>
      </c>
      <c r="F7129" s="77">
        <v>5.19</v>
      </c>
      <c r="G7129" s="77">
        <v>0</v>
      </c>
      <c r="H7129" s="77">
        <v>0</v>
      </c>
      <c r="J7129" s="77">
        <f t="shared" si="296"/>
        <v>5.19</v>
      </c>
      <c r="K7129" s="103">
        <v>0.01</v>
      </c>
      <c r="L7129" s="104">
        <v>2.09</v>
      </c>
      <c r="M7129" s="105">
        <v>0</v>
      </c>
      <c r="N7129" s="76">
        <f t="shared" si="298"/>
        <v>-0.20000000000001439</v>
      </c>
    </row>
    <row r="7130" spans="1:14" x14ac:dyDescent="0.25">
      <c r="A7130" s="100">
        <v>6080</v>
      </c>
      <c r="B7130" s="107">
        <v>39683</v>
      </c>
      <c r="C7130" s="121">
        <v>410.09</v>
      </c>
      <c r="D7130" s="122">
        <v>249.2</v>
      </c>
      <c r="E7130" s="122">
        <f t="shared" si="297"/>
        <v>34.51523545706371</v>
      </c>
      <c r="F7130" s="77">
        <v>5.4</v>
      </c>
      <c r="G7130" s="77">
        <v>0</v>
      </c>
      <c r="H7130" s="77">
        <v>0</v>
      </c>
      <c r="J7130" s="77">
        <f t="shared" si="296"/>
        <v>5.4</v>
      </c>
      <c r="K7130" s="103">
        <v>0.01</v>
      </c>
      <c r="L7130" s="104">
        <v>1.34</v>
      </c>
      <c r="M7130" s="105">
        <v>0</v>
      </c>
      <c r="N7130" s="76">
        <f t="shared" si="298"/>
        <v>1.9000000000000004</v>
      </c>
    </row>
    <row r="7131" spans="1:14" x14ac:dyDescent="0.25">
      <c r="A7131" s="100">
        <v>6081</v>
      </c>
      <c r="B7131" s="107">
        <v>39684</v>
      </c>
      <c r="C7131" s="121">
        <v>409.76</v>
      </c>
      <c r="D7131" s="122">
        <v>245.7</v>
      </c>
      <c r="E7131" s="122">
        <f t="shared" si="297"/>
        <v>34.03047091412742</v>
      </c>
      <c r="F7131" s="77">
        <v>1.45</v>
      </c>
      <c r="G7131" s="77">
        <v>0</v>
      </c>
      <c r="H7131" s="77">
        <v>0</v>
      </c>
      <c r="J7131" s="77">
        <f t="shared" si="296"/>
        <v>1.45</v>
      </c>
      <c r="K7131" s="103">
        <v>1.05</v>
      </c>
      <c r="L7131" s="104">
        <v>0.73</v>
      </c>
      <c r="M7131" s="105">
        <v>9.3000000000000007</v>
      </c>
      <c r="N7131" s="76">
        <f t="shared" si="298"/>
        <v>1.0500000000000227</v>
      </c>
    </row>
    <row r="7132" spans="1:14" x14ac:dyDescent="0.25">
      <c r="A7132" s="100">
        <v>6082</v>
      </c>
      <c r="B7132" s="107">
        <v>39685</v>
      </c>
      <c r="C7132" s="121">
        <v>409.62</v>
      </c>
      <c r="D7132" s="122">
        <v>245.3</v>
      </c>
      <c r="E7132" s="122">
        <f t="shared" si="297"/>
        <v>33.975069252077567</v>
      </c>
      <c r="F7132" s="77">
        <v>3.99</v>
      </c>
      <c r="G7132" s="77">
        <v>0</v>
      </c>
      <c r="H7132" s="77">
        <v>0</v>
      </c>
      <c r="J7132" s="77">
        <f t="shared" si="296"/>
        <v>3.99</v>
      </c>
      <c r="K7132" s="103">
        <v>7.0000000000000007E-2</v>
      </c>
      <c r="L7132" s="104">
        <v>2</v>
      </c>
      <c r="M7132" s="105">
        <v>19</v>
      </c>
      <c r="N7132" s="76">
        <f t="shared" si="298"/>
        <v>-0.41000000000000547</v>
      </c>
    </row>
    <row r="7133" spans="1:14" x14ac:dyDescent="0.25">
      <c r="A7133" s="100">
        <v>6083</v>
      </c>
      <c r="B7133" s="107">
        <v>39686</v>
      </c>
      <c r="C7133" s="121">
        <v>409.3</v>
      </c>
      <c r="D7133" s="122">
        <v>240.9</v>
      </c>
      <c r="E7133" s="122">
        <f t="shared" si="297"/>
        <v>33.365650969529085</v>
      </c>
      <c r="F7133" s="77">
        <v>4.91</v>
      </c>
      <c r="G7133" s="77">
        <v>0</v>
      </c>
      <c r="H7133" s="77">
        <v>0</v>
      </c>
      <c r="J7133" s="77">
        <f t="shared" si="296"/>
        <v>4.91</v>
      </c>
      <c r="K7133" s="103">
        <v>0.01</v>
      </c>
      <c r="L7133" s="104">
        <v>2.2000000000000002</v>
      </c>
      <c r="M7133" s="105">
        <v>4.3</v>
      </c>
      <c r="N7133" s="76">
        <f t="shared" si="298"/>
        <v>9.9999999999944578E-3</v>
      </c>
    </row>
    <row r="7134" spans="1:14" x14ac:dyDescent="0.25">
      <c r="A7134" s="100">
        <v>6084</v>
      </c>
      <c r="B7134" s="107">
        <v>39687</v>
      </c>
      <c r="C7134" s="121">
        <v>408.82</v>
      </c>
      <c r="D7134" s="122">
        <v>236</v>
      </c>
      <c r="E7134" s="122">
        <f t="shared" si="297"/>
        <v>32.686980609418285</v>
      </c>
      <c r="F7134" s="77">
        <v>4.01</v>
      </c>
      <c r="G7134" s="77">
        <v>0</v>
      </c>
      <c r="H7134" s="77">
        <v>0</v>
      </c>
      <c r="J7134" s="77">
        <f t="shared" si="296"/>
        <v>4.01</v>
      </c>
      <c r="K7134" s="103">
        <v>0.01</v>
      </c>
      <c r="L7134" s="104">
        <v>2</v>
      </c>
      <c r="M7134" s="105">
        <v>2.8</v>
      </c>
      <c r="N7134" s="76">
        <f t="shared" si="298"/>
        <v>9.9999999999997868E-3</v>
      </c>
    </row>
    <row r="7135" spans="1:14" x14ac:dyDescent="0.25">
      <c r="A7135" s="100">
        <v>6085</v>
      </c>
      <c r="B7135" s="107">
        <v>39688</v>
      </c>
      <c r="C7135" s="121">
        <v>408.42</v>
      </c>
      <c r="D7135" s="122">
        <v>232</v>
      </c>
      <c r="E7135" s="122">
        <f t="shared" si="297"/>
        <v>32.132963988919663</v>
      </c>
      <c r="F7135" s="77">
        <v>2.1</v>
      </c>
      <c r="G7135" s="77">
        <v>0</v>
      </c>
      <c r="H7135" s="77">
        <v>0</v>
      </c>
      <c r="J7135" s="77">
        <f t="shared" si="296"/>
        <v>2.1</v>
      </c>
      <c r="K7135" s="103">
        <v>0.3</v>
      </c>
      <c r="L7135" s="104">
        <v>1.05</v>
      </c>
      <c r="M7135" s="105">
        <v>3.5</v>
      </c>
      <c r="N7135" s="76">
        <f t="shared" si="298"/>
        <v>0.29999999999998872</v>
      </c>
    </row>
    <row r="7136" spans="1:14" x14ac:dyDescent="0.25">
      <c r="A7136" s="100">
        <v>6086</v>
      </c>
      <c r="B7136" s="107">
        <v>39689</v>
      </c>
      <c r="C7136" s="121">
        <v>408.24</v>
      </c>
      <c r="D7136" s="122">
        <v>230.2</v>
      </c>
      <c r="E7136" s="122">
        <f t="shared" si="297"/>
        <v>31.883656509695292</v>
      </c>
      <c r="F7136" s="77">
        <v>2.3199999999999998</v>
      </c>
      <c r="G7136" s="77">
        <v>0</v>
      </c>
      <c r="H7136" s="77">
        <v>0</v>
      </c>
      <c r="J7136" s="77">
        <f t="shared" si="296"/>
        <v>2.3199999999999998</v>
      </c>
      <c r="K7136" s="103">
        <v>4.42</v>
      </c>
      <c r="L7136" s="104">
        <v>1.1599999999999999</v>
      </c>
      <c r="M7136" s="105">
        <v>2.8</v>
      </c>
      <c r="N7136" s="76">
        <f t="shared" si="298"/>
        <v>4.420000000000023</v>
      </c>
    </row>
    <row r="7137" spans="1:14" x14ac:dyDescent="0.25">
      <c r="A7137" s="100">
        <v>6087</v>
      </c>
      <c r="B7137" s="107">
        <v>39690</v>
      </c>
      <c r="C7137" s="121">
        <v>408.45</v>
      </c>
      <c r="D7137" s="122">
        <v>232.3</v>
      </c>
      <c r="E7137" s="122">
        <f t="shared" si="297"/>
        <v>32.174515235457065</v>
      </c>
      <c r="F7137" s="77">
        <v>0.57999999999999996</v>
      </c>
      <c r="G7137" s="77">
        <v>0</v>
      </c>
      <c r="H7137" s="77">
        <v>0</v>
      </c>
      <c r="J7137" s="77">
        <f t="shared" si="296"/>
        <v>0.57999999999999996</v>
      </c>
      <c r="K7137" s="103">
        <v>4.4800000000000004</v>
      </c>
      <c r="L7137" s="104">
        <v>0.28999999999999998</v>
      </c>
      <c r="M7137" s="105">
        <v>1.2</v>
      </c>
      <c r="N7137" s="76">
        <f t="shared" si="298"/>
        <v>4.4799999999999773</v>
      </c>
    </row>
    <row r="7138" spans="1:14" x14ac:dyDescent="0.25">
      <c r="A7138" s="100">
        <v>6088</v>
      </c>
      <c r="B7138" s="107">
        <v>39691</v>
      </c>
      <c r="C7138" s="121">
        <v>408.84</v>
      </c>
      <c r="D7138" s="122">
        <v>236.2</v>
      </c>
      <c r="E7138" s="122">
        <f t="shared" si="297"/>
        <v>32.714681440443208</v>
      </c>
      <c r="F7138" s="77">
        <v>0.68</v>
      </c>
      <c r="G7138" s="77">
        <v>0</v>
      </c>
      <c r="H7138" s="77">
        <v>0</v>
      </c>
      <c r="J7138" s="77">
        <f t="shared" si="296"/>
        <v>0.68</v>
      </c>
      <c r="K7138" s="103">
        <v>7.8</v>
      </c>
      <c r="L7138" s="104">
        <v>0.34</v>
      </c>
      <c r="M7138" s="105">
        <v>0</v>
      </c>
      <c r="N7138" s="76">
        <f t="shared" si="298"/>
        <v>0.68</v>
      </c>
    </row>
    <row r="7139" spans="1:14" x14ac:dyDescent="0.25">
      <c r="A7139" s="100">
        <v>6089</v>
      </c>
      <c r="B7139" s="107">
        <v>39692</v>
      </c>
      <c r="C7139" s="121">
        <v>408.84</v>
      </c>
      <c r="D7139" s="122">
        <v>236.2</v>
      </c>
      <c r="E7139" s="122">
        <f t="shared" si="297"/>
        <v>32.714681440443208</v>
      </c>
      <c r="F7139" s="77">
        <v>1.597</v>
      </c>
      <c r="G7139" s="77">
        <v>0</v>
      </c>
      <c r="H7139" s="77">
        <v>0</v>
      </c>
      <c r="J7139" s="77">
        <f t="shared" si="296"/>
        <v>1.597</v>
      </c>
      <c r="K7139" s="103">
        <v>6.42</v>
      </c>
      <c r="L7139" s="104">
        <v>8.1000000000000003E-2</v>
      </c>
      <c r="M7139" s="105">
        <v>0</v>
      </c>
      <c r="N7139" s="76">
        <f t="shared" si="298"/>
        <v>6.5170000000000154</v>
      </c>
    </row>
    <row r="7140" spans="1:14" x14ac:dyDescent="0.25">
      <c r="A7140" s="100">
        <v>6090</v>
      </c>
      <c r="B7140" s="107">
        <v>39693</v>
      </c>
      <c r="C7140" s="121">
        <v>409.32</v>
      </c>
      <c r="D7140" s="122">
        <v>241.12</v>
      </c>
      <c r="E7140" s="122">
        <f t="shared" si="297"/>
        <v>33.396121883656512</v>
      </c>
      <c r="F7140" s="77">
        <v>3.3</v>
      </c>
      <c r="G7140" s="77">
        <v>0</v>
      </c>
      <c r="H7140" s="77">
        <v>0</v>
      </c>
      <c r="J7140" s="77">
        <f t="shared" si="296"/>
        <v>3.3</v>
      </c>
      <c r="K7140" s="103">
        <v>8.94</v>
      </c>
      <c r="L7140" s="104">
        <v>1.65</v>
      </c>
      <c r="M7140" s="105">
        <v>0</v>
      </c>
      <c r="N7140" s="76">
        <f t="shared" si="298"/>
        <v>8.9399999999999871</v>
      </c>
    </row>
    <row r="7141" spans="1:14" x14ac:dyDescent="0.25">
      <c r="A7141" s="100">
        <v>6091</v>
      </c>
      <c r="B7141" s="107">
        <v>39694</v>
      </c>
      <c r="C7141" s="121">
        <v>409.86</v>
      </c>
      <c r="D7141" s="122">
        <v>246.76</v>
      </c>
      <c r="E7141" s="122">
        <f t="shared" si="297"/>
        <v>34.177285318559555</v>
      </c>
      <c r="F7141" s="77">
        <v>2.2599999999999998</v>
      </c>
      <c r="G7141" s="77">
        <v>0</v>
      </c>
      <c r="H7141" s="77">
        <v>0</v>
      </c>
      <c r="J7141" s="77">
        <f t="shared" si="296"/>
        <v>2.2599999999999998</v>
      </c>
      <c r="K7141" s="103">
        <v>5.46</v>
      </c>
      <c r="L7141" s="104">
        <v>1.1499999999999999</v>
      </c>
      <c r="M7141" s="105">
        <v>0</v>
      </c>
      <c r="N7141" s="76">
        <f t="shared" si="298"/>
        <v>5.4600000000000168</v>
      </c>
    </row>
    <row r="7142" spans="1:14" x14ac:dyDescent="0.25">
      <c r="A7142" s="100">
        <v>6092</v>
      </c>
      <c r="B7142" s="107">
        <v>39695</v>
      </c>
      <c r="C7142" s="121">
        <v>410.16</v>
      </c>
      <c r="D7142" s="122">
        <v>249.96</v>
      </c>
      <c r="E7142" s="122">
        <f t="shared" si="297"/>
        <v>34.62049861495845</v>
      </c>
      <c r="F7142" s="77">
        <v>2.27</v>
      </c>
      <c r="G7142" s="77">
        <v>0</v>
      </c>
      <c r="H7142" s="77">
        <v>0</v>
      </c>
      <c r="J7142" s="77">
        <f t="shared" si="296"/>
        <v>2.27</v>
      </c>
      <c r="K7142" s="103">
        <v>5.36</v>
      </c>
      <c r="L7142" s="104">
        <v>1.1399999999999999</v>
      </c>
      <c r="M7142" s="105">
        <v>0</v>
      </c>
      <c r="N7142" s="76">
        <f t="shared" si="298"/>
        <v>5.360000000000003</v>
      </c>
    </row>
    <row r="7143" spans="1:14" x14ac:dyDescent="0.25">
      <c r="A7143" s="100">
        <v>6093</v>
      </c>
      <c r="B7143" s="107">
        <v>39696</v>
      </c>
      <c r="C7143" s="121">
        <v>410.45</v>
      </c>
      <c r="D7143" s="122">
        <v>253.05</v>
      </c>
      <c r="E7143" s="122">
        <f t="shared" si="297"/>
        <v>35.048476454293635</v>
      </c>
      <c r="F7143" s="77">
        <v>1.0900000000000001</v>
      </c>
      <c r="G7143" s="77">
        <v>0</v>
      </c>
      <c r="H7143" s="77">
        <v>0</v>
      </c>
      <c r="J7143" s="77">
        <f t="shared" si="296"/>
        <v>1.0900000000000001</v>
      </c>
      <c r="K7143" s="103">
        <v>3.14</v>
      </c>
      <c r="L7143" s="104">
        <v>0.54</v>
      </c>
      <c r="M7143" s="105">
        <v>0</v>
      </c>
      <c r="N7143" s="76">
        <f t="shared" si="298"/>
        <v>3.1399999999999828</v>
      </c>
    </row>
    <row r="7144" spans="1:14" x14ac:dyDescent="0.25">
      <c r="A7144" s="100">
        <v>6094</v>
      </c>
      <c r="B7144" s="107">
        <v>39697</v>
      </c>
      <c r="C7144" s="121">
        <v>410.64</v>
      </c>
      <c r="D7144" s="122">
        <v>255.1</v>
      </c>
      <c r="E7144" s="122">
        <f t="shared" si="297"/>
        <v>35.332409972299168</v>
      </c>
      <c r="F7144" s="77">
        <v>0.56999999999999995</v>
      </c>
      <c r="G7144" s="77">
        <v>0</v>
      </c>
      <c r="H7144" s="77">
        <v>0</v>
      </c>
      <c r="J7144" s="77">
        <f t="shared" si="296"/>
        <v>0.56999999999999995</v>
      </c>
      <c r="K7144" s="103">
        <v>1.94</v>
      </c>
      <c r="L7144" s="104">
        <v>0.28999999999999998</v>
      </c>
      <c r="M7144" s="105">
        <v>2.2000000000000002</v>
      </c>
      <c r="N7144" s="76">
        <f t="shared" si="298"/>
        <v>1.9400000000000328</v>
      </c>
    </row>
    <row r="7145" spans="1:14" x14ac:dyDescent="0.25">
      <c r="A7145" s="100">
        <v>6095</v>
      </c>
      <c r="B7145" s="107">
        <v>39698</v>
      </c>
      <c r="C7145" s="121">
        <v>410.77</v>
      </c>
      <c r="D7145" s="122">
        <v>256.47000000000003</v>
      </c>
      <c r="E7145" s="122">
        <f t="shared" si="297"/>
        <v>35.52216066481995</v>
      </c>
      <c r="F7145" s="77">
        <v>0.96</v>
      </c>
      <c r="G7145" s="77">
        <v>0</v>
      </c>
      <c r="H7145" s="77">
        <v>0</v>
      </c>
      <c r="J7145" s="77">
        <f t="shared" si="296"/>
        <v>0.96</v>
      </c>
      <c r="K7145" s="103">
        <v>2.39</v>
      </c>
      <c r="L7145" s="104">
        <v>0.48</v>
      </c>
      <c r="M7145" s="105">
        <v>0</v>
      </c>
      <c r="N7145" s="76">
        <f t="shared" si="298"/>
        <v>2.3899999999999499</v>
      </c>
    </row>
    <row r="7146" spans="1:14" x14ac:dyDescent="0.25">
      <c r="A7146" s="100">
        <v>6096</v>
      </c>
      <c r="B7146" s="107">
        <v>39699</v>
      </c>
      <c r="C7146" s="121">
        <v>410.9</v>
      </c>
      <c r="D7146" s="122">
        <v>257.89999999999998</v>
      </c>
      <c r="E7146" s="122">
        <f t="shared" si="297"/>
        <v>35.720221606648195</v>
      </c>
      <c r="F7146" s="77">
        <v>1.95</v>
      </c>
      <c r="G7146" s="77">
        <v>0</v>
      </c>
      <c r="H7146" s="77">
        <v>0</v>
      </c>
      <c r="J7146" s="77">
        <f t="shared" si="296"/>
        <v>1.95</v>
      </c>
      <c r="K7146" s="103">
        <v>2.06</v>
      </c>
      <c r="L7146" s="104">
        <v>0.98</v>
      </c>
      <c r="M7146" s="105">
        <v>3</v>
      </c>
      <c r="N7146" s="76">
        <f t="shared" si="298"/>
        <v>2.0600000000000138</v>
      </c>
    </row>
    <row r="7147" spans="1:14" x14ac:dyDescent="0.25">
      <c r="A7147" s="100">
        <v>6097</v>
      </c>
      <c r="B7147" s="107">
        <v>39700</v>
      </c>
      <c r="C7147" s="121">
        <v>410.91</v>
      </c>
      <c r="D7147" s="122">
        <v>258.01</v>
      </c>
      <c r="E7147" s="122">
        <f t="shared" si="297"/>
        <v>35.735457063711912</v>
      </c>
      <c r="F7147" s="77">
        <v>0.65</v>
      </c>
      <c r="G7147" s="77">
        <v>0</v>
      </c>
      <c r="H7147" s="77">
        <v>0</v>
      </c>
      <c r="J7147" s="77">
        <f t="shared" si="296"/>
        <v>0.65</v>
      </c>
      <c r="K7147" s="103">
        <v>4.17</v>
      </c>
      <c r="L7147" s="104">
        <v>0.32</v>
      </c>
      <c r="M7147" s="105">
        <v>5.0999999999999996</v>
      </c>
      <c r="N7147" s="76">
        <f t="shared" si="298"/>
        <v>4.1699999999999822</v>
      </c>
    </row>
    <row r="7148" spans="1:14" x14ac:dyDescent="0.25">
      <c r="A7148" s="100">
        <v>6098</v>
      </c>
      <c r="B7148" s="107">
        <v>39701</v>
      </c>
      <c r="C7148" s="121">
        <v>411.23</v>
      </c>
      <c r="D7148" s="122">
        <v>261.52999999999997</v>
      </c>
      <c r="E7148" s="122">
        <f t="shared" si="297"/>
        <v>36.222991689750685</v>
      </c>
      <c r="F7148" s="77">
        <v>1.96</v>
      </c>
      <c r="G7148" s="77">
        <v>0</v>
      </c>
      <c r="H7148" s="77">
        <v>0</v>
      </c>
      <c r="J7148" s="77">
        <f t="shared" si="296"/>
        <v>1.96</v>
      </c>
      <c r="K7148" s="103">
        <v>3.72</v>
      </c>
      <c r="L7148" s="104">
        <v>0.98</v>
      </c>
      <c r="M7148" s="105">
        <v>0</v>
      </c>
      <c r="N7148" s="76">
        <f t="shared" si="298"/>
        <v>3.7200000000000477</v>
      </c>
    </row>
    <row r="7149" spans="1:14" x14ac:dyDescent="0.25">
      <c r="A7149" s="100">
        <v>6099</v>
      </c>
      <c r="B7149" s="107">
        <v>39702</v>
      </c>
      <c r="C7149" s="121">
        <v>411.39</v>
      </c>
      <c r="D7149" s="122">
        <v>263.29000000000002</v>
      </c>
      <c r="E7149" s="122">
        <f t="shared" si="297"/>
        <v>36.46675900277009</v>
      </c>
      <c r="F7149" s="77">
        <v>0.62</v>
      </c>
      <c r="G7149" s="77">
        <v>0</v>
      </c>
      <c r="H7149" s="77">
        <v>0</v>
      </c>
      <c r="J7149" s="77">
        <f t="shared" si="296"/>
        <v>0.62</v>
      </c>
      <c r="K7149" s="103">
        <v>4.3499999999999996</v>
      </c>
      <c r="L7149" s="104">
        <v>0.31</v>
      </c>
      <c r="M7149" s="105">
        <v>3.3</v>
      </c>
      <c r="N7149" s="76">
        <f t="shared" si="298"/>
        <v>4.3499999999999615</v>
      </c>
    </row>
    <row r="7150" spans="1:14" x14ac:dyDescent="0.25">
      <c r="A7150" s="100">
        <v>6100</v>
      </c>
      <c r="B7150" s="107">
        <v>39703</v>
      </c>
      <c r="C7150" s="121">
        <v>411.92</v>
      </c>
      <c r="D7150" s="122">
        <v>267.02</v>
      </c>
      <c r="E7150" s="122">
        <f t="shared" si="297"/>
        <v>36.983379501385038</v>
      </c>
      <c r="F7150" s="77">
        <v>1.01</v>
      </c>
      <c r="G7150" s="77">
        <v>0</v>
      </c>
      <c r="H7150" s="77">
        <v>0</v>
      </c>
      <c r="J7150" s="77">
        <f t="shared" si="296"/>
        <v>1.01</v>
      </c>
      <c r="K7150" s="103">
        <v>11.97</v>
      </c>
      <c r="L7150" s="104">
        <v>0.51</v>
      </c>
      <c r="M7150" s="105">
        <v>0</v>
      </c>
      <c r="N7150" s="76">
        <f t="shared" si="298"/>
        <v>12.970000000000036</v>
      </c>
    </row>
    <row r="7151" spans="1:14" x14ac:dyDescent="0.25">
      <c r="A7151" s="100">
        <v>6101</v>
      </c>
      <c r="B7151" s="107">
        <v>39704</v>
      </c>
      <c r="C7151" s="121">
        <v>412.68</v>
      </c>
      <c r="D7151" s="122">
        <v>278.98</v>
      </c>
      <c r="E7151" s="122">
        <f t="shared" si="297"/>
        <v>38.639889196675902</v>
      </c>
      <c r="F7151" s="77">
        <v>0.82</v>
      </c>
      <c r="G7151" s="77">
        <v>0</v>
      </c>
      <c r="H7151" s="77">
        <v>0</v>
      </c>
      <c r="J7151" s="77">
        <f t="shared" ref="J7151:J7214" si="299">SUM(F7151:H7151)</f>
        <v>0.82</v>
      </c>
      <c r="K7151" s="103">
        <v>9.4600000000000009</v>
      </c>
      <c r="L7151" s="104">
        <v>0.41</v>
      </c>
      <c r="M7151" s="105">
        <v>0</v>
      </c>
      <c r="N7151" s="76">
        <f t="shared" si="298"/>
        <v>8.4599999999999866</v>
      </c>
    </row>
    <row r="7152" spans="1:14" x14ac:dyDescent="0.25">
      <c r="A7152" s="100">
        <v>6102</v>
      </c>
      <c r="B7152" s="107">
        <v>39705</v>
      </c>
      <c r="C7152" s="121">
        <v>413.41</v>
      </c>
      <c r="D7152" s="122">
        <v>286.62</v>
      </c>
      <c r="E7152" s="122">
        <f t="shared" ref="E7152:E7215" si="300">(D7152/722)*100</f>
        <v>39.698060941828253</v>
      </c>
      <c r="F7152" s="77">
        <v>1.1000000000000001</v>
      </c>
      <c r="G7152" s="77">
        <v>0</v>
      </c>
      <c r="H7152" s="77">
        <v>0</v>
      </c>
      <c r="J7152" s="77">
        <f t="shared" si="299"/>
        <v>1.1000000000000001</v>
      </c>
      <c r="K7152" s="103">
        <v>1.46</v>
      </c>
      <c r="L7152" s="104">
        <v>0.75</v>
      </c>
      <c r="M7152" s="105">
        <v>0</v>
      </c>
      <c r="N7152" s="76">
        <f t="shared" si="298"/>
        <v>1.4600000000000137</v>
      </c>
    </row>
    <row r="7153" spans="1:14" x14ac:dyDescent="0.25">
      <c r="A7153" s="100">
        <v>6103</v>
      </c>
      <c r="B7153" s="107">
        <v>39706</v>
      </c>
      <c r="C7153" s="121">
        <v>413.44</v>
      </c>
      <c r="D7153" s="122">
        <v>286.98</v>
      </c>
      <c r="E7153" s="122">
        <f t="shared" si="300"/>
        <v>39.747922437673132</v>
      </c>
      <c r="F7153" s="77">
        <v>0.8</v>
      </c>
      <c r="G7153" s="77">
        <v>0</v>
      </c>
      <c r="H7153" s="77">
        <v>0</v>
      </c>
      <c r="J7153" s="77">
        <f t="shared" si="299"/>
        <v>0.8</v>
      </c>
      <c r="K7153" s="103">
        <v>3.2</v>
      </c>
      <c r="L7153" s="104">
        <v>0.4</v>
      </c>
      <c r="M7153" s="105">
        <v>0</v>
      </c>
      <c r="N7153" s="76">
        <f t="shared" si="298"/>
        <v>3.1999999999999771</v>
      </c>
    </row>
    <row r="7154" spans="1:14" x14ac:dyDescent="0.25">
      <c r="A7154" s="100">
        <v>6104</v>
      </c>
      <c r="B7154" s="107">
        <v>39707</v>
      </c>
      <c r="C7154" s="121">
        <v>413.64</v>
      </c>
      <c r="D7154" s="122">
        <v>289.38</v>
      </c>
      <c r="E7154" s="122">
        <f t="shared" si="300"/>
        <v>40.0803324099723</v>
      </c>
      <c r="F7154" s="77">
        <v>2.33</v>
      </c>
      <c r="G7154" s="77">
        <v>0</v>
      </c>
      <c r="H7154" s="77">
        <v>0</v>
      </c>
      <c r="J7154" s="77">
        <f t="shared" si="299"/>
        <v>2.33</v>
      </c>
      <c r="K7154" s="103">
        <v>2.81</v>
      </c>
      <c r="L7154" s="104">
        <v>1.17</v>
      </c>
      <c r="M7154" s="105">
        <v>0</v>
      </c>
      <c r="N7154" s="76">
        <f t="shared" si="298"/>
        <v>2.8100000000000183</v>
      </c>
    </row>
    <row r="7155" spans="1:14" x14ac:dyDescent="0.25">
      <c r="A7155" s="100">
        <v>6105</v>
      </c>
      <c r="B7155" s="107">
        <v>39708</v>
      </c>
      <c r="C7155" s="121">
        <v>413.68</v>
      </c>
      <c r="D7155" s="122">
        <v>289.86</v>
      </c>
      <c r="E7155" s="122">
        <f t="shared" si="300"/>
        <v>40.146814404432135</v>
      </c>
      <c r="F7155" s="77">
        <v>1.52</v>
      </c>
      <c r="G7155" s="77">
        <v>0</v>
      </c>
      <c r="H7155" s="77">
        <v>0</v>
      </c>
      <c r="J7155" s="77">
        <f t="shared" si="299"/>
        <v>1.52</v>
      </c>
      <c r="K7155" s="103">
        <v>2.2400000000000002</v>
      </c>
      <c r="L7155" s="104">
        <v>0.76</v>
      </c>
      <c r="M7155" s="105">
        <v>0</v>
      </c>
      <c r="N7155" s="76">
        <f t="shared" si="298"/>
        <v>2.2399999999999705</v>
      </c>
    </row>
    <row r="7156" spans="1:14" x14ac:dyDescent="0.25">
      <c r="A7156" s="100">
        <v>6106</v>
      </c>
      <c r="B7156" s="107">
        <v>39709</v>
      </c>
      <c r="C7156" s="121">
        <v>413.74</v>
      </c>
      <c r="D7156" s="122">
        <v>290.58</v>
      </c>
      <c r="E7156" s="122">
        <f t="shared" si="300"/>
        <v>40.246537396121887</v>
      </c>
      <c r="F7156" s="77">
        <v>2.46</v>
      </c>
      <c r="G7156" s="77">
        <v>0</v>
      </c>
      <c r="H7156" s="77">
        <v>0</v>
      </c>
      <c r="J7156" s="77">
        <f t="shared" si="299"/>
        <v>2.46</v>
      </c>
      <c r="K7156" s="103">
        <v>0.78</v>
      </c>
      <c r="L7156" s="104">
        <v>1.23</v>
      </c>
      <c r="M7156" s="105">
        <v>0</v>
      </c>
      <c r="N7156" s="76">
        <f t="shared" si="298"/>
        <v>0.77999999999999314</v>
      </c>
    </row>
    <row r="7157" spans="1:14" x14ac:dyDescent="0.25">
      <c r="A7157" s="100">
        <v>6107</v>
      </c>
      <c r="B7157" s="107">
        <v>39710</v>
      </c>
      <c r="C7157" s="121">
        <v>413.6</v>
      </c>
      <c r="D7157" s="122">
        <v>288.89999999999998</v>
      </c>
      <c r="E7157" s="122">
        <f t="shared" si="300"/>
        <v>40.013850415512465</v>
      </c>
      <c r="F7157" s="77">
        <v>3.55</v>
      </c>
      <c r="G7157" s="77">
        <v>0</v>
      </c>
      <c r="H7157" s="77">
        <v>0</v>
      </c>
      <c r="J7157" s="77">
        <f t="shared" si="299"/>
        <v>3.55</v>
      </c>
      <c r="K7157" s="103">
        <v>0.55000000000000004</v>
      </c>
      <c r="L7157" s="104">
        <v>1.78</v>
      </c>
      <c r="M7157" s="105">
        <v>0</v>
      </c>
      <c r="N7157" s="76">
        <f t="shared" si="298"/>
        <v>0.54999999999999982</v>
      </c>
    </row>
    <row r="7158" spans="1:14" x14ac:dyDescent="0.25">
      <c r="A7158" s="100">
        <v>6108</v>
      </c>
      <c r="B7158" s="107">
        <v>39711</v>
      </c>
      <c r="C7158" s="121">
        <v>413.35</v>
      </c>
      <c r="D7158" s="122">
        <v>285.89999999999998</v>
      </c>
      <c r="E7158" s="122">
        <f t="shared" si="300"/>
        <v>39.5983379501385</v>
      </c>
      <c r="F7158" s="77">
        <v>2.68</v>
      </c>
      <c r="G7158" s="77">
        <v>0</v>
      </c>
      <c r="H7158" s="77">
        <v>0</v>
      </c>
      <c r="J7158" s="77">
        <f t="shared" si="299"/>
        <v>2.68</v>
      </c>
      <c r="K7158" s="103">
        <v>1.36</v>
      </c>
      <c r="L7158" s="104">
        <v>1.34</v>
      </c>
      <c r="M7158" s="105">
        <v>0</v>
      </c>
      <c r="N7158" s="76">
        <f t="shared" si="298"/>
        <v>1.3500000000000161</v>
      </c>
    </row>
    <row r="7159" spans="1:14" x14ac:dyDescent="0.25">
      <c r="A7159" s="100">
        <v>6109</v>
      </c>
      <c r="B7159" s="107">
        <v>39712</v>
      </c>
      <c r="C7159" s="121">
        <v>413.24</v>
      </c>
      <c r="D7159" s="122">
        <v>284.57</v>
      </c>
      <c r="E7159" s="122">
        <f t="shared" si="300"/>
        <v>39.414127423822713</v>
      </c>
      <c r="F7159" s="77">
        <v>0.68</v>
      </c>
      <c r="G7159" s="77">
        <v>0</v>
      </c>
      <c r="H7159" s="77">
        <v>0</v>
      </c>
      <c r="J7159" s="77">
        <f t="shared" si="299"/>
        <v>0.68</v>
      </c>
      <c r="K7159" s="103">
        <v>1.04</v>
      </c>
      <c r="L7159" s="104">
        <v>0.34</v>
      </c>
      <c r="M7159" s="105">
        <v>0</v>
      </c>
      <c r="N7159" s="76">
        <f t="shared" si="298"/>
        <v>1.0500000000000047</v>
      </c>
    </row>
    <row r="7160" spans="1:14" x14ac:dyDescent="0.25">
      <c r="A7160" s="100">
        <v>6110</v>
      </c>
      <c r="B7160" s="107">
        <v>39713</v>
      </c>
      <c r="C7160" s="121">
        <v>413.27</v>
      </c>
      <c r="D7160" s="122">
        <v>284.94</v>
      </c>
      <c r="E7160" s="122">
        <f t="shared" si="300"/>
        <v>39.465373961218837</v>
      </c>
      <c r="F7160" s="77">
        <v>4.4800000000000004</v>
      </c>
      <c r="G7160" s="77">
        <v>0</v>
      </c>
      <c r="H7160" s="77">
        <v>0</v>
      </c>
      <c r="J7160" s="77">
        <f t="shared" si="299"/>
        <v>4.4800000000000004</v>
      </c>
      <c r="K7160" s="103">
        <v>0.02</v>
      </c>
      <c r="L7160" s="104">
        <v>1.89</v>
      </c>
      <c r="M7160" s="105">
        <v>0</v>
      </c>
      <c r="N7160" s="76">
        <f t="shared" si="298"/>
        <v>2.000000000002089E-2</v>
      </c>
    </row>
    <row r="7161" spans="1:14" x14ac:dyDescent="0.25">
      <c r="A7161" s="100">
        <v>6111</v>
      </c>
      <c r="B7161" s="107">
        <v>39714</v>
      </c>
      <c r="C7161" s="121">
        <v>412.89</v>
      </c>
      <c r="D7161" s="122">
        <v>280.48</v>
      </c>
      <c r="E7161" s="122">
        <f t="shared" si="300"/>
        <v>38.847645429362885</v>
      </c>
      <c r="F7161" s="77">
        <v>4.5999999999999996</v>
      </c>
      <c r="G7161" s="77">
        <v>0</v>
      </c>
      <c r="H7161" s="77">
        <v>0</v>
      </c>
      <c r="J7161" s="77">
        <f t="shared" si="299"/>
        <v>4.5999999999999996</v>
      </c>
      <c r="K7161" s="103">
        <v>0.02</v>
      </c>
      <c r="L7161" s="104">
        <v>2.06</v>
      </c>
      <c r="M7161" s="105">
        <v>0</v>
      </c>
      <c r="N7161" s="76">
        <f t="shared" si="298"/>
        <v>1.9999999999958717E-2</v>
      </c>
    </row>
    <row r="7162" spans="1:14" x14ac:dyDescent="0.25">
      <c r="A7162" s="100">
        <v>6112</v>
      </c>
      <c r="B7162" s="107">
        <v>39715</v>
      </c>
      <c r="C7162" s="121">
        <v>412.5</v>
      </c>
      <c r="D7162" s="122">
        <v>275.89999999999998</v>
      </c>
      <c r="E7162" s="122">
        <f t="shared" si="300"/>
        <v>38.213296398891963</v>
      </c>
      <c r="F7162" s="77">
        <v>4.01</v>
      </c>
      <c r="G7162" s="77">
        <v>0</v>
      </c>
      <c r="H7162" s="77">
        <v>0</v>
      </c>
      <c r="J7162" s="77">
        <f t="shared" si="299"/>
        <v>4.01</v>
      </c>
      <c r="K7162" s="103">
        <v>0.01</v>
      </c>
      <c r="L7162" s="104">
        <v>1.67</v>
      </c>
      <c r="M7162" s="105">
        <v>0</v>
      </c>
      <c r="N7162" s="76">
        <f t="shared" si="298"/>
        <v>9.9999999999997868E-3</v>
      </c>
    </row>
    <row r="7163" spans="1:14" x14ac:dyDescent="0.25">
      <c r="A7163" s="100">
        <v>6113</v>
      </c>
      <c r="B7163" s="107">
        <v>39716</v>
      </c>
      <c r="C7163" s="121">
        <v>412.15</v>
      </c>
      <c r="D7163" s="122">
        <v>271.89999999999998</v>
      </c>
      <c r="E7163" s="122">
        <f t="shared" si="300"/>
        <v>37.659279778393348</v>
      </c>
      <c r="F7163" s="77">
        <v>3.68</v>
      </c>
      <c r="G7163" s="77">
        <v>0</v>
      </c>
      <c r="H7163" s="77">
        <v>0</v>
      </c>
      <c r="J7163" s="77">
        <f t="shared" si="299"/>
        <v>3.68</v>
      </c>
      <c r="K7163" s="103">
        <v>0.01</v>
      </c>
      <c r="L7163" s="104">
        <v>1.46</v>
      </c>
      <c r="M7163" s="105">
        <v>0</v>
      </c>
      <c r="N7163" s="76">
        <f t="shared" si="298"/>
        <v>-8.999999999998165E-2</v>
      </c>
    </row>
    <row r="7164" spans="1:14" x14ac:dyDescent="0.25">
      <c r="A7164" s="100">
        <v>6114</v>
      </c>
      <c r="B7164" s="107">
        <v>39717</v>
      </c>
      <c r="C7164" s="121">
        <v>411.83</v>
      </c>
      <c r="D7164" s="122">
        <v>268.13</v>
      </c>
      <c r="E7164" s="122">
        <f t="shared" si="300"/>
        <v>37.137119113573405</v>
      </c>
      <c r="F7164" s="77">
        <v>3.74</v>
      </c>
      <c r="G7164" s="77">
        <v>0</v>
      </c>
      <c r="H7164" s="77">
        <v>0</v>
      </c>
      <c r="J7164" s="77">
        <f t="shared" si="299"/>
        <v>3.74</v>
      </c>
      <c r="K7164" s="103">
        <v>0.01</v>
      </c>
      <c r="L7164" s="104">
        <v>1.49</v>
      </c>
      <c r="M7164" s="105">
        <v>0</v>
      </c>
      <c r="N7164" s="76">
        <f t="shared" si="298"/>
        <v>0.11000000000000476</v>
      </c>
    </row>
    <row r="7165" spans="1:14" x14ac:dyDescent="0.25">
      <c r="A7165" s="100">
        <v>6115</v>
      </c>
      <c r="B7165" s="107">
        <v>39718</v>
      </c>
      <c r="C7165" s="121">
        <v>411.5</v>
      </c>
      <c r="D7165" s="122">
        <v>264.5</v>
      </c>
      <c r="E7165" s="122">
        <f t="shared" si="300"/>
        <v>36.634349030470915</v>
      </c>
      <c r="F7165" s="77">
        <v>2.4300000000000002</v>
      </c>
      <c r="G7165" s="77">
        <v>0</v>
      </c>
      <c r="H7165" s="77">
        <v>0</v>
      </c>
      <c r="J7165" s="77">
        <f t="shared" si="299"/>
        <v>2.4300000000000002</v>
      </c>
      <c r="K7165" s="103">
        <v>0.01</v>
      </c>
      <c r="L7165" s="104">
        <v>1.01</v>
      </c>
      <c r="M7165" s="105">
        <v>0</v>
      </c>
      <c r="N7165" s="76">
        <f t="shared" si="298"/>
        <v>9.9999999999842437E-3</v>
      </c>
    </row>
    <row r="7166" spans="1:14" x14ac:dyDescent="0.25">
      <c r="A7166" s="100">
        <v>6116</v>
      </c>
      <c r="B7166" s="107">
        <v>39719</v>
      </c>
      <c r="C7166" s="121">
        <v>411.18</v>
      </c>
      <c r="D7166" s="122">
        <v>262.08</v>
      </c>
      <c r="E7166" s="122">
        <f t="shared" si="300"/>
        <v>36.29916897506925</v>
      </c>
      <c r="F7166" s="77">
        <v>1.77</v>
      </c>
      <c r="G7166" s="77">
        <v>0</v>
      </c>
      <c r="H7166" s="77">
        <v>0</v>
      </c>
      <c r="J7166" s="77">
        <f t="shared" si="299"/>
        <v>1.77</v>
      </c>
      <c r="K7166" s="103">
        <v>0.01</v>
      </c>
      <c r="L7166" s="104">
        <v>0.97</v>
      </c>
      <c r="M7166" s="105">
        <v>0</v>
      </c>
      <c r="N7166" s="76">
        <f t="shared" si="298"/>
        <v>1.0000000000009113E-2</v>
      </c>
    </row>
    <row r="7167" spans="1:14" x14ac:dyDescent="0.25">
      <c r="A7167" s="100">
        <v>6117</v>
      </c>
      <c r="B7167" s="107">
        <v>39720</v>
      </c>
      <c r="C7167" s="121">
        <v>411.12</v>
      </c>
      <c r="D7167" s="122">
        <v>260.32</v>
      </c>
      <c r="E7167" s="122">
        <f t="shared" si="300"/>
        <v>36.05540166204986</v>
      </c>
      <c r="F7167" s="77">
        <v>3.97</v>
      </c>
      <c r="G7167" s="77">
        <v>0</v>
      </c>
      <c r="H7167" s="77">
        <v>0</v>
      </c>
      <c r="J7167" s="77">
        <f t="shared" si="299"/>
        <v>3.97</v>
      </c>
      <c r="K7167" s="103">
        <v>0.01</v>
      </c>
      <c r="L7167" s="104">
        <v>1.77</v>
      </c>
      <c r="M7167" s="105">
        <v>0</v>
      </c>
      <c r="N7167" s="76">
        <f t="shared" si="298"/>
        <v>1.0000000000020659E-2</v>
      </c>
    </row>
    <row r="7168" spans="1:14" x14ac:dyDescent="0.25">
      <c r="A7168" s="100">
        <v>6118</v>
      </c>
      <c r="B7168" s="107">
        <v>39721</v>
      </c>
      <c r="C7168" s="121">
        <v>410.76</v>
      </c>
      <c r="D7168" s="122">
        <v>256.36</v>
      </c>
      <c r="E7168" s="122">
        <f t="shared" si="300"/>
        <v>35.506925207756233</v>
      </c>
      <c r="F7168" s="77">
        <v>3.66</v>
      </c>
      <c r="G7168" s="77">
        <v>0</v>
      </c>
      <c r="H7168" s="77">
        <v>0</v>
      </c>
      <c r="J7168" s="77">
        <f t="shared" si="299"/>
        <v>3.66</v>
      </c>
      <c r="K7168" s="103">
        <v>0.01</v>
      </c>
      <c r="L7168" s="104">
        <v>1.83</v>
      </c>
      <c r="M7168" s="105">
        <v>0</v>
      </c>
      <c r="N7168" s="76">
        <f t="shared" si="298"/>
        <v>-0.75000000000002487</v>
      </c>
    </row>
    <row r="7169" spans="1:14" x14ac:dyDescent="0.25">
      <c r="A7169" s="100">
        <v>6119</v>
      </c>
      <c r="B7169" s="107">
        <v>39722</v>
      </c>
      <c r="C7169" s="121">
        <v>410.35</v>
      </c>
      <c r="D7169" s="122">
        <v>251.95</v>
      </c>
      <c r="E7169" s="122">
        <f t="shared" si="300"/>
        <v>34.896121883656505</v>
      </c>
      <c r="F7169" s="77">
        <v>5.32</v>
      </c>
      <c r="G7169" s="77">
        <v>0</v>
      </c>
      <c r="H7169" s="77">
        <v>0</v>
      </c>
      <c r="J7169" s="77">
        <f t="shared" si="299"/>
        <v>5.32</v>
      </c>
      <c r="K7169" s="103">
        <v>0.02</v>
      </c>
      <c r="L7169" s="104">
        <v>2.0499999999999998</v>
      </c>
      <c r="M7169" s="105">
        <v>0</v>
      </c>
      <c r="N7169" s="76">
        <f t="shared" si="298"/>
        <v>2.0000000000017337E-2</v>
      </c>
    </row>
    <row r="7170" spans="1:14" x14ac:dyDescent="0.25">
      <c r="A7170" s="100">
        <v>6120</v>
      </c>
      <c r="B7170" s="107">
        <v>39723</v>
      </c>
      <c r="C7170" s="121">
        <v>409.85</v>
      </c>
      <c r="D7170" s="122">
        <v>246.65</v>
      </c>
      <c r="E7170" s="122">
        <f t="shared" si="300"/>
        <v>34.162049861495845</v>
      </c>
      <c r="F7170" s="77">
        <v>5.0999999999999996</v>
      </c>
      <c r="G7170" s="77">
        <v>0</v>
      </c>
      <c r="H7170" s="77">
        <v>0</v>
      </c>
      <c r="J7170" s="77">
        <f t="shared" si="299"/>
        <v>5.0999999999999996</v>
      </c>
      <c r="K7170" s="103">
        <v>0.01</v>
      </c>
      <c r="L7170" s="104">
        <v>2.0299999999999998</v>
      </c>
      <c r="M7170" s="105">
        <v>0</v>
      </c>
      <c r="N7170" s="76">
        <f t="shared" si="298"/>
        <v>9.9999999999962341E-3</v>
      </c>
    </row>
    <row r="7171" spans="1:14" x14ac:dyDescent="0.25">
      <c r="A7171" s="100">
        <v>6121</v>
      </c>
      <c r="B7171" s="107">
        <v>39724</v>
      </c>
      <c r="C7171" s="121">
        <v>409.36</v>
      </c>
      <c r="D7171" s="122">
        <v>241.56</v>
      </c>
      <c r="E7171" s="122">
        <f t="shared" si="300"/>
        <v>33.457063711911353</v>
      </c>
      <c r="F7171" s="77">
        <v>4.1100000000000003</v>
      </c>
      <c r="G7171" s="77">
        <v>0</v>
      </c>
      <c r="H7171" s="77">
        <v>0</v>
      </c>
      <c r="J7171" s="77">
        <f t="shared" si="299"/>
        <v>4.1100000000000003</v>
      </c>
      <c r="K7171" s="103">
        <v>0.01</v>
      </c>
      <c r="L7171" s="104">
        <v>2.59</v>
      </c>
      <c r="M7171" s="105">
        <v>0</v>
      </c>
      <c r="N7171" s="76">
        <f t="shared" si="298"/>
        <v>1.0000000000006004E-2</v>
      </c>
    </row>
    <row r="7172" spans="1:14" x14ac:dyDescent="0.25">
      <c r="A7172" s="100">
        <v>6122</v>
      </c>
      <c r="B7172" s="107">
        <v>39725</v>
      </c>
      <c r="C7172" s="121">
        <v>408.96</v>
      </c>
      <c r="D7172" s="122">
        <v>237.46</v>
      </c>
      <c r="E7172" s="122">
        <f t="shared" si="300"/>
        <v>32.88919667590028</v>
      </c>
      <c r="F7172" s="77">
        <v>4.67</v>
      </c>
      <c r="G7172" s="77">
        <v>0</v>
      </c>
      <c r="H7172" s="77">
        <v>0</v>
      </c>
      <c r="J7172" s="77">
        <f t="shared" si="299"/>
        <v>4.67</v>
      </c>
      <c r="K7172" s="103">
        <v>0.01</v>
      </c>
      <c r="L7172" s="104">
        <v>1.99</v>
      </c>
      <c r="M7172" s="105">
        <v>20</v>
      </c>
      <c r="N7172" s="76">
        <f t="shared" si="298"/>
        <v>1.000000000000334E-2</v>
      </c>
    </row>
    <row r="7173" spans="1:14" x14ac:dyDescent="0.25">
      <c r="A7173" s="100">
        <v>6123</v>
      </c>
      <c r="B7173" s="107">
        <v>39726</v>
      </c>
      <c r="C7173" s="121">
        <v>408.5</v>
      </c>
      <c r="D7173" s="122">
        <v>232.8</v>
      </c>
      <c r="E7173" s="122">
        <f t="shared" si="300"/>
        <v>32.243767313019397</v>
      </c>
      <c r="F7173" s="77">
        <v>1.58</v>
      </c>
      <c r="G7173" s="77">
        <v>0</v>
      </c>
      <c r="H7173" s="77">
        <v>0</v>
      </c>
      <c r="J7173" s="77">
        <f t="shared" si="299"/>
        <v>1.58</v>
      </c>
      <c r="K7173" s="103">
        <v>0.57999999999999996</v>
      </c>
      <c r="L7173" s="104">
        <v>0.79</v>
      </c>
      <c r="M7173" s="105">
        <v>17.2</v>
      </c>
      <c r="N7173" s="76">
        <f t="shared" si="298"/>
        <v>0.58000000000000007</v>
      </c>
    </row>
    <row r="7174" spans="1:14" x14ac:dyDescent="0.25">
      <c r="A7174" s="100">
        <v>6124</v>
      </c>
      <c r="B7174" s="107">
        <v>39727</v>
      </c>
      <c r="C7174" s="121">
        <v>408.4</v>
      </c>
      <c r="D7174" s="122">
        <v>231.8</v>
      </c>
      <c r="E7174" s="122">
        <f t="shared" si="300"/>
        <v>32.10526315789474</v>
      </c>
      <c r="F7174" s="77">
        <v>3.82</v>
      </c>
      <c r="G7174" s="77">
        <v>0</v>
      </c>
      <c r="H7174" s="77">
        <v>0</v>
      </c>
      <c r="J7174" s="77">
        <f t="shared" si="299"/>
        <v>3.82</v>
      </c>
      <c r="K7174" s="103">
        <v>0.01</v>
      </c>
      <c r="L7174" s="104">
        <v>1.75</v>
      </c>
      <c r="M7174" s="105">
        <v>0</v>
      </c>
      <c r="N7174" s="76">
        <f t="shared" si="298"/>
        <v>9.9999999999975664E-3</v>
      </c>
    </row>
    <row r="7175" spans="1:14" x14ac:dyDescent="0.25">
      <c r="A7175" s="100">
        <v>6125</v>
      </c>
      <c r="B7175" s="107">
        <v>39728</v>
      </c>
      <c r="C7175" s="121">
        <v>408.01</v>
      </c>
      <c r="D7175" s="122">
        <v>227.99</v>
      </c>
      <c r="E7175" s="122">
        <f t="shared" si="300"/>
        <v>31.577562326869806</v>
      </c>
      <c r="F7175" s="77">
        <v>4.0999999999999996</v>
      </c>
      <c r="G7175" s="77">
        <v>0</v>
      </c>
      <c r="H7175" s="77">
        <v>0</v>
      </c>
      <c r="J7175" s="77">
        <f t="shared" si="299"/>
        <v>4.0999999999999996</v>
      </c>
      <c r="K7175" s="103">
        <v>0.01</v>
      </c>
      <c r="L7175" s="104">
        <v>3.7</v>
      </c>
      <c r="M7175" s="105">
        <v>18</v>
      </c>
      <c r="N7175" s="76">
        <f t="shared" si="298"/>
        <v>9.9999999999962341E-3</v>
      </c>
    </row>
    <row r="7176" spans="1:14" x14ac:dyDescent="0.25">
      <c r="A7176" s="100">
        <v>6126</v>
      </c>
      <c r="B7176" s="107">
        <v>39729</v>
      </c>
      <c r="C7176" s="121">
        <v>407.59</v>
      </c>
      <c r="D7176" s="122">
        <v>223.9</v>
      </c>
      <c r="E7176" s="122">
        <f t="shared" si="300"/>
        <v>31.011080332409975</v>
      </c>
      <c r="F7176" s="77">
        <v>3.9</v>
      </c>
      <c r="G7176" s="77">
        <v>0</v>
      </c>
      <c r="H7176" s="77">
        <v>0</v>
      </c>
      <c r="J7176" s="77">
        <f t="shared" si="299"/>
        <v>3.9</v>
      </c>
      <c r="K7176" s="103">
        <v>0.01</v>
      </c>
      <c r="L7176" s="104">
        <v>1.84</v>
      </c>
      <c r="M7176" s="105">
        <v>1.2</v>
      </c>
      <c r="N7176" s="76">
        <f t="shared" ref="N7176:N7239" si="301">+D7177-D7176+J7176</f>
        <v>9.9999999999851319E-3</v>
      </c>
    </row>
    <row r="7177" spans="1:14" x14ac:dyDescent="0.25">
      <c r="A7177" s="100">
        <v>6127</v>
      </c>
      <c r="B7177" s="107">
        <v>39730</v>
      </c>
      <c r="C7177" s="121">
        <v>407.19</v>
      </c>
      <c r="D7177" s="122">
        <v>220.01</v>
      </c>
      <c r="E7177" s="122">
        <f t="shared" si="300"/>
        <v>30.47229916897507</v>
      </c>
      <c r="F7177" s="77">
        <v>3.26</v>
      </c>
      <c r="G7177" s="77">
        <v>0</v>
      </c>
      <c r="H7177" s="77">
        <v>0</v>
      </c>
      <c r="J7177" s="77">
        <f t="shared" si="299"/>
        <v>3.26</v>
      </c>
      <c r="K7177" s="103">
        <v>0.01</v>
      </c>
      <c r="L7177" s="104">
        <v>1.47</v>
      </c>
      <c r="M7177" s="105">
        <v>0</v>
      </c>
      <c r="N7177" s="76">
        <f t="shared" si="301"/>
        <v>9.9999999999997868E-3</v>
      </c>
    </row>
    <row r="7178" spans="1:14" x14ac:dyDescent="0.25">
      <c r="A7178" s="100">
        <v>6128</v>
      </c>
      <c r="B7178" s="107">
        <v>39731</v>
      </c>
      <c r="C7178" s="121">
        <v>406.84</v>
      </c>
      <c r="D7178" s="122">
        <v>216.76</v>
      </c>
      <c r="E7178" s="122">
        <f t="shared" si="300"/>
        <v>30.022160664819943</v>
      </c>
      <c r="F7178" s="77">
        <v>3.77</v>
      </c>
      <c r="G7178" s="77">
        <v>0</v>
      </c>
      <c r="H7178" s="77">
        <v>0</v>
      </c>
      <c r="J7178" s="77">
        <f t="shared" si="299"/>
        <v>3.77</v>
      </c>
      <c r="K7178" s="103">
        <v>0.01</v>
      </c>
      <c r="L7178" s="104">
        <v>1.02</v>
      </c>
      <c r="M7178" s="105">
        <v>0</v>
      </c>
      <c r="N7178" s="76">
        <f t="shared" si="301"/>
        <v>1.0000000000009113E-2</v>
      </c>
    </row>
    <row r="7179" spans="1:14" x14ac:dyDescent="0.25">
      <c r="A7179" s="100">
        <v>6129</v>
      </c>
      <c r="B7179" s="107">
        <v>39732</v>
      </c>
      <c r="C7179" s="121">
        <v>406.447</v>
      </c>
      <c r="D7179" s="122">
        <v>213</v>
      </c>
      <c r="E7179" s="122">
        <f t="shared" si="300"/>
        <v>29.501385041551249</v>
      </c>
      <c r="F7179" s="77">
        <v>0.95</v>
      </c>
      <c r="G7179" s="77">
        <v>0</v>
      </c>
      <c r="H7179" s="77">
        <v>0</v>
      </c>
      <c r="J7179" s="77">
        <f t="shared" si="299"/>
        <v>0.95</v>
      </c>
      <c r="K7179" s="103">
        <v>0.01</v>
      </c>
      <c r="L7179" s="104">
        <v>0.43</v>
      </c>
      <c r="M7179" s="105">
        <v>1.4</v>
      </c>
      <c r="N7179" s="76">
        <f t="shared" si="301"/>
        <v>1.0000000000002229E-2</v>
      </c>
    </row>
    <row r="7180" spans="1:14" x14ac:dyDescent="0.25">
      <c r="A7180" s="100">
        <v>6130</v>
      </c>
      <c r="B7180" s="107">
        <v>39733</v>
      </c>
      <c r="C7180" s="121">
        <v>406.34</v>
      </c>
      <c r="D7180" s="122">
        <v>212.06</v>
      </c>
      <c r="E7180" s="122">
        <f t="shared" si="300"/>
        <v>29.371191135734069</v>
      </c>
      <c r="F7180" s="77">
        <v>1.72</v>
      </c>
      <c r="G7180" s="77">
        <v>0</v>
      </c>
      <c r="H7180" s="77">
        <v>0</v>
      </c>
      <c r="J7180" s="77">
        <f t="shared" si="299"/>
        <v>1.72</v>
      </c>
      <c r="K7180" s="103">
        <v>0.32</v>
      </c>
      <c r="L7180" s="104">
        <v>0.65</v>
      </c>
      <c r="M7180" s="105">
        <v>21</v>
      </c>
      <c r="N7180" s="76">
        <f t="shared" si="301"/>
        <v>0.81999999999999429</v>
      </c>
    </row>
    <row r="7181" spans="1:14" x14ac:dyDescent="0.25">
      <c r="A7181" s="100">
        <v>6131</v>
      </c>
      <c r="B7181" s="107">
        <v>39734</v>
      </c>
      <c r="C7181" s="121">
        <v>406.24</v>
      </c>
      <c r="D7181" s="122">
        <v>211.16</v>
      </c>
      <c r="E7181" s="122">
        <f t="shared" si="300"/>
        <v>29.246537396121887</v>
      </c>
      <c r="F7181" s="77">
        <v>1.1299999999999999</v>
      </c>
      <c r="G7181" s="77">
        <v>0</v>
      </c>
      <c r="H7181" s="77">
        <v>0</v>
      </c>
      <c r="J7181" s="77">
        <f t="shared" si="299"/>
        <v>1.1299999999999999</v>
      </c>
      <c r="K7181" s="103">
        <v>1.4</v>
      </c>
      <c r="L7181" s="104">
        <v>5.6000000000000001E-2</v>
      </c>
      <c r="M7181" s="105">
        <v>0</v>
      </c>
      <c r="N7181" s="76">
        <f t="shared" si="301"/>
        <v>1.4000000000000101</v>
      </c>
    </row>
    <row r="7182" spans="1:14" x14ac:dyDescent="0.25">
      <c r="A7182" s="100">
        <v>6132</v>
      </c>
      <c r="B7182" s="107">
        <v>39735</v>
      </c>
      <c r="C7182" s="121">
        <v>406.27</v>
      </c>
      <c r="D7182" s="122">
        <v>211.43</v>
      </c>
      <c r="E7182" s="122">
        <f t="shared" si="300"/>
        <v>29.28393351800554</v>
      </c>
      <c r="F7182" s="77">
        <v>2.11</v>
      </c>
      <c r="G7182" s="77">
        <v>0</v>
      </c>
      <c r="H7182" s="77">
        <v>0</v>
      </c>
      <c r="J7182" s="77">
        <f t="shared" si="299"/>
        <v>2.11</v>
      </c>
      <c r="K7182" s="103">
        <v>0.85</v>
      </c>
      <c r="L7182" s="104">
        <v>1.06</v>
      </c>
      <c r="M7182" s="105">
        <v>72.2</v>
      </c>
      <c r="N7182" s="76">
        <f t="shared" si="301"/>
        <v>0.84999999999998055</v>
      </c>
    </row>
    <row r="7183" spans="1:14" x14ac:dyDescent="0.25">
      <c r="A7183" s="100">
        <v>6133</v>
      </c>
      <c r="B7183" s="107">
        <v>39736</v>
      </c>
      <c r="C7183" s="121">
        <v>406.13</v>
      </c>
      <c r="D7183" s="122">
        <v>210.17</v>
      </c>
      <c r="E7183" s="122">
        <f t="shared" si="300"/>
        <v>29.109418282548479</v>
      </c>
      <c r="F7183" s="77">
        <v>2.5</v>
      </c>
      <c r="G7183" s="77">
        <v>0</v>
      </c>
      <c r="H7183" s="77">
        <v>0</v>
      </c>
      <c r="J7183" s="77">
        <f t="shared" si="299"/>
        <v>2.5</v>
      </c>
      <c r="K7183" s="103">
        <v>2.95</v>
      </c>
      <c r="L7183" s="104">
        <v>1.25</v>
      </c>
      <c r="M7183" s="105">
        <v>1.1000000000000001</v>
      </c>
      <c r="N7183" s="76">
        <f t="shared" si="301"/>
        <v>2.9500000000000171</v>
      </c>
    </row>
    <row r="7184" spans="1:14" x14ac:dyDescent="0.25">
      <c r="A7184" s="100">
        <v>6134</v>
      </c>
      <c r="B7184" s="107">
        <v>39737</v>
      </c>
      <c r="C7184" s="121">
        <v>406.18</v>
      </c>
      <c r="D7184" s="122">
        <v>210.62</v>
      </c>
      <c r="E7184" s="122">
        <f t="shared" si="300"/>
        <v>29.171745152354571</v>
      </c>
      <c r="F7184" s="77">
        <v>3.23</v>
      </c>
      <c r="G7184" s="77">
        <v>0</v>
      </c>
      <c r="H7184" s="77">
        <v>0</v>
      </c>
      <c r="J7184" s="77">
        <f t="shared" si="299"/>
        <v>3.23</v>
      </c>
      <c r="K7184" s="103">
        <v>1.61</v>
      </c>
      <c r="L7184" s="104">
        <v>1.62</v>
      </c>
      <c r="M7184" s="105">
        <v>14.5</v>
      </c>
      <c r="N7184" s="76">
        <f t="shared" si="301"/>
        <v>1.6099999999999954</v>
      </c>
    </row>
    <row r="7185" spans="1:14" x14ac:dyDescent="0.25">
      <c r="A7185" s="100">
        <v>6135</v>
      </c>
      <c r="B7185" s="107">
        <v>39738</v>
      </c>
      <c r="C7185" s="121">
        <v>406</v>
      </c>
      <c r="D7185" s="122">
        <v>209</v>
      </c>
      <c r="E7185" s="122">
        <f t="shared" si="300"/>
        <v>28.947368421052634</v>
      </c>
      <c r="F7185" s="77">
        <v>3.03</v>
      </c>
      <c r="G7185" s="77">
        <v>0</v>
      </c>
      <c r="H7185" s="77">
        <v>0</v>
      </c>
      <c r="J7185" s="77">
        <f t="shared" si="299"/>
        <v>3.03</v>
      </c>
      <c r="K7185" s="103">
        <v>1.86</v>
      </c>
      <c r="L7185" s="104">
        <v>1.52</v>
      </c>
      <c r="M7185" s="105">
        <v>0.5</v>
      </c>
      <c r="N7185" s="76">
        <f t="shared" si="301"/>
        <v>1.8600000000000123</v>
      </c>
    </row>
    <row r="7186" spans="1:14" x14ac:dyDescent="0.25">
      <c r="A7186" s="100">
        <v>6136</v>
      </c>
      <c r="B7186" s="107">
        <v>39739</v>
      </c>
      <c r="C7186" s="121">
        <v>405.87</v>
      </c>
      <c r="D7186" s="122">
        <v>207.83</v>
      </c>
      <c r="E7186" s="122">
        <f t="shared" si="300"/>
        <v>28.785318559556789</v>
      </c>
      <c r="F7186" s="77">
        <v>1.76</v>
      </c>
      <c r="G7186" s="77">
        <v>0</v>
      </c>
      <c r="H7186" s="77">
        <v>0</v>
      </c>
      <c r="J7186" s="77">
        <f t="shared" si="299"/>
        <v>1.76</v>
      </c>
      <c r="K7186" s="103">
        <v>0.41</v>
      </c>
      <c r="L7186" s="104">
        <v>0.88</v>
      </c>
      <c r="M7186" s="105">
        <v>0</v>
      </c>
      <c r="N7186" s="76">
        <f t="shared" si="301"/>
        <v>0.40999999999997727</v>
      </c>
    </row>
    <row r="7187" spans="1:14" x14ac:dyDescent="0.25">
      <c r="A7187" s="100">
        <v>6137</v>
      </c>
      <c r="B7187" s="107">
        <v>39740</v>
      </c>
      <c r="C7187" s="121">
        <v>405.72</v>
      </c>
      <c r="D7187" s="122">
        <v>206.48</v>
      </c>
      <c r="E7187" s="122">
        <f t="shared" si="300"/>
        <v>28.598337950138504</v>
      </c>
      <c r="F7187" s="77">
        <v>1.83</v>
      </c>
      <c r="G7187" s="77">
        <v>0</v>
      </c>
      <c r="H7187" s="77">
        <v>0</v>
      </c>
      <c r="J7187" s="77">
        <f t="shared" si="299"/>
        <v>1.83</v>
      </c>
      <c r="K7187" s="103">
        <v>6.06</v>
      </c>
      <c r="L7187" s="104">
        <v>0.92</v>
      </c>
      <c r="M7187" s="105">
        <v>3.2</v>
      </c>
      <c r="N7187" s="76">
        <f t="shared" si="301"/>
        <v>6.0600000000000183</v>
      </c>
    </row>
    <row r="7188" spans="1:14" x14ac:dyDescent="0.25">
      <c r="A7188" s="100">
        <v>6138</v>
      </c>
      <c r="B7188" s="107">
        <v>39741</v>
      </c>
      <c r="C7188" s="121">
        <v>406.19</v>
      </c>
      <c r="D7188" s="122">
        <v>210.71</v>
      </c>
      <c r="E7188" s="122">
        <f t="shared" si="300"/>
        <v>29.184210526315791</v>
      </c>
      <c r="F7188" s="77">
        <v>1.1399999999999999</v>
      </c>
      <c r="G7188" s="77">
        <v>0</v>
      </c>
      <c r="H7188" s="77">
        <v>0</v>
      </c>
      <c r="J7188" s="77">
        <f t="shared" si="299"/>
        <v>1.1399999999999999</v>
      </c>
      <c r="K7188" s="103">
        <v>5.93</v>
      </c>
      <c r="L7188" s="104">
        <v>0.56999999999999995</v>
      </c>
      <c r="M7188" s="105">
        <v>16.600000000000001</v>
      </c>
      <c r="N7188" s="76">
        <f t="shared" si="301"/>
        <v>5.9299999999999917</v>
      </c>
    </row>
    <row r="7189" spans="1:14" x14ac:dyDescent="0.25">
      <c r="A7189" s="100">
        <v>6139</v>
      </c>
      <c r="B7189" s="107">
        <v>39742</v>
      </c>
      <c r="C7189" s="121">
        <v>406.71</v>
      </c>
      <c r="D7189" s="122">
        <v>215.5</v>
      </c>
      <c r="E7189" s="122">
        <f t="shared" si="300"/>
        <v>29.847645429362878</v>
      </c>
      <c r="F7189" s="77">
        <v>1.51</v>
      </c>
      <c r="G7189" s="77">
        <v>0</v>
      </c>
      <c r="H7189" s="77">
        <v>0</v>
      </c>
      <c r="J7189" s="77">
        <f t="shared" si="299"/>
        <v>1.51</v>
      </c>
      <c r="K7189" s="103">
        <v>2.68</v>
      </c>
      <c r="L7189" s="104">
        <v>0.76</v>
      </c>
      <c r="M7189" s="105">
        <v>2.1</v>
      </c>
      <c r="N7189" s="76">
        <f t="shared" si="301"/>
        <v>2.6799999999999873</v>
      </c>
    </row>
    <row r="7190" spans="1:14" x14ac:dyDescent="0.25">
      <c r="A7190" s="100">
        <v>6140</v>
      </c>
      <c r="B7190" s="107">
        <v>39743</v>
      </c>
      <c r="C7190" s="121">
        <v>406.83</v>
      </c>
      <c r="D7190" s="122">
        <v>216.67</v>
      </c>
      <c r="E7190" s="122">
        <f t="shared" si="300"/>
        <v>30.009695290858723</v>
      </c>
      <c r="F7190" s="77">
        <v>1.59</v>
      </c>
      <c r="G7190" s="77">
        <v>0</v>
      </c>
      <c r="H7190" s="77">
        <v>0</v>
      </c>
      <c r="J7190" s="77">
        <f t="shared" si="299"/>
        <v>1.59</v>
      </c>
      <c r="K7190" s="103">
        <v>3.03</v>
      </c>
      <c r="L7190" s="104">
        <v>0.8</v>
      </c>
      <c r="M7190" s="105">
        <v>0.5</v>
      </c>
      <c r="N7190" s="76">
        <f t="shared" si="301"/>
        <v>3.030000000000026</v>
      </c>
    </row>
    <row r="7191" spans="1:14" x14ac:dyDescent="0.25">
      <c r="A7191" s="100">
        <v>6141</v>
      </c>
      <c r="B7191" s="107">
        <v>39744</v>
      </c>
      <c r="C7191" s="121">
        <v>406.99</v>
      </c>
      <c r="D7191" s="122">
        <v>218.11</v>
      </c>
      <c r="E7191" s="122">
        <f t="shared" si="300"/>
        <v>30.209141274238227</v>
      </c>
      <c r="F7191" s="77">
        <v>2.31</v>
      </c>
      <c r="G7191" s="77">
        <v>0</v>
      </c>
      <c r="H7191" s="77">
        <v>0</v>
      </c>
      <c r="J7191" s="77">
        <f t="shared" si="299"/>
        <v>2.31</v>
      </c>
      <c r="K7191" s="103">
        <v>2.4</v>
      </c>
      <c r="L7191" s="104">
        <v>1.1599999999999999</v>
      </c>
      <c r="M7191" s="105">
        <v>0.1</v>
      </c>
      <c r="N7191" s="76">
        <f t="shared" si="301"/>
        <v>2.399999999999975</v>
      </c>
    </row>
    <row r="7192" spans="1:14" x14ac:dyDescent="0.25">
      <c r="A7192" s="100">
        <v>6142</v>
      </c>
      <c r="B7192" s="107">
        <v>39745</v>
      </c>
      <c r="C7192" s="121">
        <v>407</v>
      </c>
      <c r="D7192" s="122">
        <v>218.2</v>
      </c>
      <c r="E7192" s="122">
        <f t="shared" si="300"/>
        <v>30.221606648199444</v>
      </c>
      <c r="F7192" s="77">
        <v>2.64</v>
      </c>
      <c r="G7192" s="77">
        <v>0</v>
      </c>
      <c r="H7192" s="77">
        <v>0</v>
      </c>
      <c r="J7192" s="77">
        <f t="shared" si="299"/>
        <v>2.64</v>
      </c>
      <c r="K7192" s="103">
        <v>1.74</v>
      </c>
      <c r="L7192" s="104">
        <v>1.32</v>
      </c>
      <c r="M7192" s="105">
        <v>4.3</v>
      </c>
      <c r="N7192" s="76">
        <f t="shared" si="301"/>
        <v>1.7400000000000229</v>
      </c>
    </row>
    <row r="7193" spans="1:14" x14ac:dyDescent="0.25">
      <c r="A7193" s="100">
        <v>6143</v>
      </c>
      <c r="B7193" s="107">
        <v>39746</v>
      </c>
      <c r="C7193" s="121">
        <v>406.9</v>
      </c>
      <c r="D7193" s="122">
        <v>217.3</v>
      </c>
      <c r="E7193" s="122">
        <f t="shared" si="300"/>
        <v>30.096952908587259</v>
      </c>
      <c r="F7193" s="77">
        <v>1.19</v>
      </c>
      <c r="G7193" s="77">
        <v>0</v>
      </c>
      <c r="H7193" s="77">
        <v>0</v>
      </c>
      <c r="J7193" s="77">
        <f t="shared" si="299"/>
        <v>1.19</v>
      </c>
      <c r="K7193" s="103">
        <v>7.89</v>
      </c>
      <c r="L7193" s="104">
        <v>0.6</v>
      </c>
      <c r="M7193" s="105">
        <v>0</v>
      </c>
      <c r="N7193" s="76">
        <f t="shared" si="301"/>
        <v>7.8899999999999881</v>
      </c>
    </row>
    <row r="7194" spans="1:14" x14ac:dyDescent="0.25">
      <c r="A7194" s="100">
        <v>6144</v>
      </c>
      <c r="B7194" s="107">
        <v>39747</v>
      </c>
      <c r="C7194" s="121">
        <v>407.6</v>
      </c>
      <c r="D7194" s="122">
        <v>224</v>
      </c>
      <c r="E7194" s="122">
        <f t="shared" si="300"/>
        <v>31.024930747922436</v>
      </c>
      <c r="F7194" s="77">
        <v>2.96</v>
      </c>
      <c r="G7194" s="77">
        <v>0</v>
      </c>
      <c r="H7194" s="77">
        <v>0</v>
      </c>
      <c r="J7194" s="77">
        <f t="shared" si="299"/>
        <v>2.96</v>
      </c>
      <c r="K7194" s="103">
        <v>4.16</v>
      </c>
      <c r="L7194" s="104">
        <v>0.93</v>
      </c>
      <c r="M7194" s="105">
        <v>1.8</v>
      </c>
      <c r="N7194" s="76">
        <f t="shared" si="301"/>
        <v>4.6599999999999886</v>
      </c>
    </row>
    <row r="7195" spans="1:14" x14ac:dyDescent="0.25">
      <c r="A7195" s="100">
        <v>6145</v>
      </c>
      <c r="B7195" s="107">
        <v>39748</v>
      </c>
      <c r="C7195" s="121">
        <v>407.78</v>
      </c>
      <c r="D7195" s="122">
        <v>225.7</v>
      </c>
      <c r="E7195" s="122">
        <f t="shared" si="300"/>
        <v>31.260387811634349</v>
      </c>
      <c r="F7195" s="77">
        <v>4.09</v>
      </c>
      <c r="G7195" s="77">
        <v>0</v>
      </c>
      <c r="H7195" s="77">
        <v>0</v>
      </c>
      <c r="J7195" s="77">
        <f t="shared" si="299"/>
        <v>4.09</v>
      </c>
      <c r="K7195" s="103">
        <v>4.1900000000000004</v>
      </c>
      <c r="L7195" s="104">
        <v>1.54</v>
      </c>
      <c r="M7195" s="105">
        <v>0</v>
      </c>
      <c r="N7195" s="76">
        <f t="shared" si="301"/>
        <v>4.1900000000000226</v>
      </c>
    </row>
    <row r="7196" spans="1:14" x14ac:dyDescent="0.25">
      <c r="A7196" s="100">
        <v>6146</v>
      </c>
      <c r="B7196" s="107">
        <v>39749</v>
      </c>
      <c r="C7196" s="121">
        <v>407.79</v>
      </c>
      <c r="D7196" s="122">
        <v>225.8</v>
      </c>
      <c r="E7196" s="122">
        <f t="shared" si="300"/>
        <v>31.274238227146817</v>
      </c>
      <c r="F7196" s="77">
        <v>4.63</v>
      </c>
      <c r="G7196" s="77">
        <v>0</v>
      </c>
      <c r="H7196" s="77">
        <v>0</v>
      </c>
      <c r="J7196" s="77">
        <f t="shared" si="299"/>
        <v>4.63</v>
      </c>
      <c r="K7196" s="103">
        <v>1.93</v>
      </c>
      <c r="L7196" s="104">
        <v>1.74</v>
      </c>
      <c r="M7196" s="105">
        <v>0</v>
      </c>
      <c r="N7196" s="76">
        <f t="shared" si="301"/>
        <v>1.9299999999999828</v>
      </c>
    </row>
    <row r="7197" spans="1:14" x14ac:dyDescent="0.25">
      <c r="A7197" s="100">
        <v>6147</v>
      </c>
      <c r="B7197" s="107">
        <v>39750</v>
      </c>
      <c r="C7197" s="121">
        <v>407.51</v>
      </c>
      <c r="D7197" s="122">
        <v>223.1</v>
      </c>
      <c r="E7197" s="122">
        <f t="shared" si="300"/>
        <v>30.900277008310251</v>
      </c>
      <c r="F7197" s="77">
        <v>6.83</v>
      </c>
      <c r="G7197" s="77">
        <v>0</v>
      </c>
      <c r="H7197" s="77">
        <v>0</v>
      </c>
      <c r="J7197" s="77">
        <f t="shared" si="299"/>
        <v>6.83</v>
      </c>
      <c r="K7197" s="103">
        <v>1.57</v>
      </c>
      <c r="L7197" s="104">
        <v>2.56</v>
      </c>
      <c r="M7197" s="105">
        <v>0</v>
      </c>
      <c r="N7197" s="76">
        <f t="shared" si="301"/>
        <v>1.5700000000000092</v>
      </c>
    </row>
    <row r="7198" spans="1:14" x14ac:dyDescent="0.25">
      <c r="A7198" s="100">
        <v>6148</v>
      </c>
      <c r="B7198" s="107">
        <v>39751</v>
      </c>
      <c r="C7198" s="121">
        <v>406.96</v>
      </c>
      <c r="D7198" s="122">
        <v>217.84</v>
      </c>
      <c r="E7198" s="122">
        <f t="shared" si="300"/>
        <v>30.171745152354575</v>
      </c>
      <c r="F7198" s="77">
        <v>4.5599999999999996</v>
      </c>
      <c r="G7198" s="77">
        <v>0</v>
      </c>
      <c r="H7198" s="77">
        <v>0</v>
      </c>
      <c r="J7198" s="77">
        <f t="shared" si="299"/>
        <v>4.5599999999999996</v>
      </c>
      <c r="K7198" s="103">
        <v>2.42</v>
      </c>
      <c r="L7198" s="104">
        <v>1.171</v>
      </c>
      <c r="M7198" s="105">
        <v>0</v>
      </c>
      <c r="N7198" s="76">
        <f t="shared" si="301"/>
        <v>2.4199999999999848</v>
      </c>
    </row>
    <row r="7199" spans="1:14" x14ac:dyDescent="0.25">
      <c r="A7199" s="100">
        <v>6149</v>
      </c>
      <c r="B7199" s="107">
        <v>39752</v>
      </c>
      <c r="C7199" s="121">
        <v>406.73</v>
      </c>
      <c r="D7199" s="122">
        <v>215.7</v>
      </c>
      <c r="E7199" s="122">
        <f t="shared" si="300"/>
        <v>29.875346260387808</v>
      </c>
      <c r="F7199" s="77">
        <v>1.46</v>
      </c>
      <c r="G7199" s="77">
        <v>0</v>
      </c>
      <c r="H7199" s="77">
        <v>0</v>
      </c>
      <c r="J7199" s="77">
        <f t="shared" si="299"/>
        <v>1.46</v>
      </c>
      <c r="K7199" s="103">
        <v>0.62</v>
      </c>
      <c r="L7199" s="104">
        <v>1.46</v>
      </c>
      <c r="M7199" s="105">
        <v>0</v>
      </c>
      <c r="N7199" s="76">
        <f t="shared" si="301"/>
        <v>-1.8200000000000012</v>
      </c>
    </row>
    <row r="7200" spans="1:14" x14ac:dyDescent="0.25">
      <c r="A7200" s="100">
        <v>6150</v>
      </c>
      <c r="B7200" s="107">
        <v>39753</v>
      </c>
      <c r="C7200" s="121">
        <v>406.38</v>
      </c>
      <c r="D7200" s="122">
        <v>212.42</v>
      </c>
      <c r="E7200" s="122">
        <f t="shared" si="300"/>
        <v>29.421052631578949</v>
      </c>
      <c r="F7200" s="77">
        <v>1.91</v>
      </c>
      <c r="G7200" s="77">
        <v>0</v>
      </c>
      <c r="H7200" s="77">
        <v>0</v>
      </c>
      <c r="J7200" s="77">
        <f t="shared" si="299"/>
        <v>1.91</v>
      </c>
      <c r="K7200" s="103">
        <v>1.73</v>
      </c>
      <c r="L7200" s="104">
        <v>0.72</v>
      </c>
      <c r="M7200" s="105">
        <v>0</v>
      </c>
      <c r="N7200" s="76">
        <f t="shared" si="301"/>
        <v>0.29000000000002379</v>
      </c>
    </row>
    <row r="7201" spans="1:14" x14ac:dyDescent="0.25">
      <c r="A7201" s="100">
        <v>6151</v>
      </c>
      <c r="B7201" s="107">
        <v>39754</v>
      </c>
      <c r="C7201" s="121">
        <v>406.2</v>
      </c>
      <c r="D7201" s="122">
        <v>210.8</v>
      </c>
      <c r="E7201" s="122">
        <f t="shared" si="300"/>
        <v>29.196675900277008</v>
      </c>
      <c r="F7201" s="77">
        <v>1.57</v>
      </c>
      <c r="G7201" s="77">
        <v>0</v>
      </c>
      <c r="H7201" s="77">
        <v>0</v>
      </c>
      <c r="J7201" s="77">
        <f t="shared" si="299"/>
        <v>1.57</v>
      </c>
      <c r="K7201" s="103">
        <v>1.57</v>
      </c>
      <c r="L7201" s="104">
        <v>0.79</v>
      </c>
      <c r="M7201" s="105">
        <v>0</v>
      </c>
      <c r="N7201" s="76">
        <f t="shared" si="301"/>
        <v>1.57</v>
      </c>
    </row>
    <row r="7202" spans="1:14" x14ac:dyDescent="0.25">
      <c r="A7202" s="100">
        <v>6152</v>
      </c>
      <c r="B7202" s="107">
        <v>39755</v>
      </c>
      <c r="C7202" s="121">
        <v>406.2</v>
      </c>
      <c r="D7202" s="122">
        <v>210.8</v>
      </c>
      <c r="E7202" s="122">
        <f t="shared" si="300"/>
        <v>29.196675900277008</v>
      </c>
      <c r="F7202" s="77">
        <v>2.08</v>
      </c>
      <c r="G7202" s="77">
        <v>0</v>
      </c>
      <c r="H7202" s="77">
        <v>0</v>
      </c>
      <c r="J7202" s="77">
        <f t="shared" si="299"/>
        <v>2.08</v>
      </c>
      <c r="K7202" s="103">
        <v>0.1</v>
      </c>
      <c r="L7202" s="104">
        <v>0.78</v>
      </c>
      <c r="M7202" s="105">
        <v>0</v>
      </c>
      <c r="N7202" s="76">
        <f t="shared" si="301"/>
        <v>9.9999999999981881E-2</v>
      </c>
    </row>
    <row r="7203" spans="1:14" x14ac:dyDescent="0.25">
      <c r="A7203" s="100">
        <v>6153</v>
      </c>
      <c r="B7203" s="107">
        <v>39756</v>
      </c>
      <c r="C7203" s="121">
        <v>405.98</v>
      </c>
      <c r="D7203" s="122">
        <v>208.82</v>
      </c>
      <c r="E7203" s="122">
        <f t="shared" si="300"/>
        <v>28.92243767313019</v>
      </c>
      <c r="F7203" s="77">
        <v>2.04</v>
      </c>
      <c r="G7203" s="77">
        <v>0</v>
      </c>
      <c r="H7203" s="77">
        <v>0</v>
      </c>
      <c r="J7203" s="77">
        <f t="shared" si="299"/>
        <v>2.04</v>
      </c>
      <c r="K7203" s="103">
        <v>0.33</v>
      </c>
      <c r="L7203" s="104">
        <v>0.76</v>
      </c>
      <c r="M7203" s="105">
        <v>0</v>
      </c>
      <c r="N7203" s="76">
        <f t="shared" si="301"/>
        <v>1.3300000000000205</v>
      </c>
    </row>
    <row r="7204" spans="1:14" x14ac:dyDescent="0.25">
      <c r="A7204" s="100">
        <v>6154</v>
      </c>
      <c r="B7204" s="107">
        <v>39757</v>
      </c>
      <c r="C7204" s="121">
        <v>405.79</v>
      </c>
      <c r="D7204" s="122">
        <v>208.11</v>
      </c>
      <c r="E7204" s="122">
        <f t="shared" si="300"/>
        <v>28.82409972299169</v>
      </c>
      <c r="F7204" s="77">
        <v>1.89</v>
      </c>
      <c r="G7204" s="77">
        <v>0</v>
      </c>
      <c r="H7204" s="77">
        <v>0</v>
      </c>
      <c r="J7204" s="77">
        <f t="shared" si="299"/>
        <v>1.89</v>
      </c>
      <c r="K7204" s="103">
        <v>0.09</v>
      </c>
      <c r="L7204" s="104">
        <v>0.76</v>
      </c>
      <c r="M7204" s="105">
        <v>0</v>
      </c>
      <c r="N7204" s="76">
        <f t="shared" si="301"/>
        <v>-0.91000000000001147</v>
      </c>
    </row>
    <row r="7205" spans="1:14" x14ac:dyDescent="0.25">
      <c r="A7205" s="100">
        <v>6155</v>
      </c>
      <c r="B7205" s="107">
        <v>39758</v>
      </c>
      <c r="C7205" s="121">
        <v>405.59</v>
      </c>
      <c r="D7205" s="122">
        <v>205.31</v>
      </c>
      <c r="E7205" s="122">
        <f t="shared" si="300"/>
        <v>28.436288088642659</v>
      </c>
      <c r="F7205" s="77">
        <v>2.6</v>
      </c>
      <c r="G7205" s="77">
        <v>0</v>
      </c>
      <c r="H7205" s="77">
        <v>0</v>
      </c>
      <c r="J7205" s="77">
        <f t="shared" si="299"/>
        <v>2.6</v>
      </c>
      <c r="K7205" s="103">
        <v>0.08</v>
      </c>
      <c r="L7205" s="104">
        <v>0.97</v>
      </c>
      <c r="M7205" s="105">
        <v>0</v>
      </c>
      <c r="N7205" s="76">
        <f t="shared" si="301"/>
        <v>7.9999999999989857E-2</v>
      </c>
    </row>
    <row r="7206" spans="1:14" x14ac:dyDescent="0.25">
      <c r="A7206" s="100">
        <v>6156</v>
      </c>
      <c r="B7206" s="107">
        <v>39759</v>
      </c>
      <c r="C7206" s="121">
        <v>405.31</v>
      </c>
      <c r="D7206" s="122">
        <v>202.79</v>
      </c>
      <c r="E7206" s="122">
        <f t="shared" si="300"/>
        <v>28.087257617728529</v>
      </c>
      <c r="F7206" s="77">
        <v>2.5</v>
      </c>
      <c r="G7206" s="77">
        <v>0</v>
      </c>
      <c r="H7206" s="77">
        <v>0</v>
      </c>
      <c r="J7206" s="77">
        <f t="shared" si="299"/>
        <v>2.5</v>
      </c>
      <c r="K7206" s="103">
        <v>0.08</v>
      </c>
      <c r="L7206" s="104">
        <v>0.93</v>
      </c>
      <c r="M7206" s="105">
        <v>0</v>
      </c>
      <c r="N7206" s="76">
        <f t="shared" si="301"/>
        <v>8.0000000000012506E-2</v>
      </c>
    </row>
    <row r="7207" spans="1:14" x14ac:dyDescent="0.25">
      <c r="A7207" s="100">
        <v>6157</v>
      </c>
      <c r="B7207" s="107">
        <v>39760</v>
      </c>
      <c r="C7207" s="121">
        <v>405.03</v>
      </c>
      <c r="D7207" s="122">
        <v>200.37</v>
      </c>
      <c r="E7207" s="122">
        <f t="shared" si="300"/>
        <v>27.752077562326871</v>
      </c>
      <c r="F7207" s="77">
        <v>0.74</v>
      </c>
      <c r="G7207" s="77">
        <v>0</v>
      </c>
      <c r="H7207" s="77">
        <v>0</v>
      </c>
      <c r="J7207" s="77">
        <f t="shared" si="299"/>
        <v>0.74</v>
      </c>
      <c r="K7207" s="103">
        <v>0.39</v>
      </c>
      <c r="L7207" s="104">
        <v>0.28000000000000003</v>
      </c>
      <c r="M7207" s="105">
        <v>11.1</v>
      </c>
      <c r="N7207" s="76">
        <f t="shared" si="301"/>
        <v>0.39000000000000568</v>
      </c>
    </row>
    <row r="7208" spans="1:14" x14ac:dyDescent="0.25">
      <c r="A7208" s="100">
        <v>6158</v>
      </c>
      <c r="B7208" s="107">
        <v>39761</v>
      </c>
      <c r="C7208" s="121">
        <v>404.99</v>
      </c>
      <c r="D7208" s="122">
        <v>200.02</v>
      </c>
      <c r="E7208" s="122">
        <f t="shared" si="300"/>
        <v>27.703601108033244</v>
      </c>
      <c r="F7208" s="77">
        <v>0.81</v>
      </c>
      <c r="G7208" s="77">
        <v>0</v>
      </c>
      <c r="H7208" s="77">
        <v>0</v>
      </c>
      <c r="J7208" s="77">
        <f t="shared" si="299"/>
        <v>0.81</v>
      </c>
      <c r="K7208" s="103">
        <v>1.61</v>
      </c>
      <c r="L7208" s="104">
        <v>0.3</v>
      </c>
      <c r="M7208" s="105">
        <v>15</v>
      </c>
      <c r="N7208" s="76">
        <f t="shared" si="301"/>
        <v>1.609999999999983</v>
      </c>
    </row>
    <row r="7209" spans="1:14" x14ac:dyDescent="0.25">
      <c r="A7209" s="100">
        <v>6159</v>
      </c>
      <c r="B7209" s="107">
        <v>39762</v>
      </c>
      <c r="C7209" s="121">
        <v>405.08</v>
      </c>
      <c r="D7209" s="122">
        <v>200.82</v>
      </c>
      <c r="E7209" s="122">
        <f t="shared" si="300"/>
        <v>27.81440443213296</v>
      </c>
      <c r="F7209" s="77">
        <v>2.92</v>
      </c>
      <c r="G7209" s="77">
        <v>0</v>
      </c>
      <c r="H7209" s="77">
        <v>0</v>
      </c>
      <c r="J7209" s="77">
        <f t="shared" si="299"/>
        <v>2.92</v>
      </c>
      <c r="K7209" s="103">
        <v>0.59</v>
      </c>
      <c r="L7209" s="104">
        <v>1.0900000000000001</v>
      </c>
      <c r="M7209" s="105">
        <v>0</v>
      </c>
      <c r="N7209" s="76">
        <f t="shared" si="301"/>
        <v>0.59000000000001585</v>
      </c>
    </row>
    <row r="7210" spans="1:14" x14ac:dyDescent="0.25">
      <c r="A7210" s="100">
        <v>6160</v>
      </c>
      <c r="B7210" s="107">
        <v>39763</v>
      </c>
      <c r="C7210" s="121">
        <v>404.81</v>
      </c>
      <c r="D7210" s="122">
        <v>198.49</v>
      </c>
      <c r="E7210" s="122">
        <f t="shared" si="300"/>
        <v>27.491689750692522</v>
      </c>
      <c r="F7210" s="77">
        <v>1.41</v>
      </c>
      <c r="G7210" s="77">
        <v>0</v>
      </c>
      <c r="H7210" s="77">
        <v>0</v>
      </c>
      <c r="J7210" s="77">
        <f t="shared" si="299"/>
        <v>1.41</v>
      </c>
      <c r="K7210" s="103">
        <v>0.6</v>
      </c>
      <c r="L7210" s="104">
        <v>0.53</v>
      </c>
      <c r="M7210" s="105">
        <v>0</v>
      </c>
      <c r="N7210" s="76">
        <f t="shared" si="301"/>
        <v>0.59999999999999765</v>
      </c>
    </row>
    <row r="7211" spans="1:14" x14ac:dyDescent="0.25">
      <c r="A7211" s="100">
        <v>6161</v>
      </c>
      <c r="B7211" s="107">
        <v>39764</v>
      </c>
      <c r="C7211" s="121">
        <v>404.72</v>
      </c>
      <c r="D7211" s="122">
        <v>197.68</v>
      </c>
      <c r="E7211" s="122">
        <f t="shared" si="300"/>
        <v>27.379501385041554</v>
      </c>
      <c r="F7211" s="77">
        <v>0.71</v>
      </c>
      <c r="G7211" s="77">
        <v>0</v>
      </c>
      <c r="H7211" s="77">
        <v>0</v>
      </c>
      <c r="J7211" s="77">
        <f t="shared" si="299"/>
        <v>0.71</v>
      </c>
      <c r="K7211" s="103">
        <v>0.98</v>
      </c>
      <c r="L7211" s="104">
        <v>0.27</v>
      </c>
      <c r="M7211" s="105">
        <v>23</v>
      </c>
      <c r="N7211" s="76">
        <f t="shared" si="301"/>
        <v>0.97999999999998177</v>
      </c>
    </row>
    <row r="7212" spans="1:14" x14ac:dyDescent="0.25">
      <c r="A7212" s="100">
        <v>6162</v>
      </c>
      <c r="B7212" s="107">
        <v>39765</v>
      </c>
      <c r="C7212" s="121">
        <v>404.75</v>
      </c>
      <c r="D7212" s="122">
        <v>197.95</v>
      </c>
      <c r="E7212" s="122">
        <f t="shared" si="300"/>
        <v>27.41689750692521</v>
      </c>
      <c r="F7212" s="77">
        <v>1.79</v>
      </c>
      <c r="G7212" s="77">
        <v>0</v>
      </c>
      <c r="H7212" s="77">
        <v>0</v>
      </c>
      <c r="J7212" s="77">
        <f t="shared" si="299"/>
        <v>1.79</v>
      </c>
      <c r="K7212" s="103">
        <v>2.33</v>
      </c>
      <c r="L7212" s="104">
        <v>0.67</v>
      </c>
      <c r="M7212" s="105">
        <v>0</v>
      </c>
      <c r="N7212" s="76">
        <f t="shared" si="301"/>
        <v>2.3300000000000205</v>
      </c>
    </row>
    <row r="7213" spans="1:14" x14ac:dyDescent="0.25">
      <c r="A7213" s="100">
        <v>6163</v>
      </c>
      <c r="B7213" s="107">
        <v>39766</v>
      </c>
      <c r="C7213" s="121">
        <v>404.81</v>
      </c>
      <c r="D7213" s="122">
        <v>198.49</v>
      </c>
      <c r="E7213" s="122">
        <f t="shared" si="300"/>
        <v>27.491689750692522</v>
      </c>
      <c r="F7213" s="77">
        <v>0.48</v>
      </c>
      <c r="G7213" s="77">
        <v>0</v>
      </c>
      <c r="H7213" s="77">
        <v>0</v>
      </c>
      <c r="J7213" s="77">
        <f t="shared" si="299"/>
        <v>0.48</v>
      </c>
      <c r="K7213" s="103">
        <v>0.56999999999999995</v>
      </c>
      <c r="L7213" s="104">
        <v>0.18</v>
      </c>
      <c r="M7213" s="105">
        <v>0.5</v>
      </c>
      <c r="N7213" s="76">
        <f t="shared" si="301"/>
        <v>0.57000000000000339</v>
      </c>
    </row>
    <row r="7214" spans="1:14" x14ac:dyDescent="0.25">
      <c r="A7214" s="100">
        <v>6164</v>
      </c>
      <c r="B7214" s="107">
        <v>39767</v>
      </c>
      <c r="C7214" s="121">
        <v>404.82</v>
      </c>
      <c r="D7214" s="122">
        <v>198.58</v>
      </c>
      <c r="E7214" s="122">
        <f t="shared" si="300"/>
        <v>27.504155124653739</v>
      </c>
      <c r="F7214" s="77">
        <v>0</v>
      </c>
      <c r="G7214" s="77">
        <v>0</v>
      </c>
      <c r="H7214" s="77">
        <v>0</v>
      </c>
      <c r="J7214" s="77">
        <f t="shared" si="299"/>
        <v>0</v>
      </c>
      <c r="K7214" s="103">
        <v>0.09</v>
      </c>
      <c r="L7214" s="104">
        <v>0</v>
      </c>
      <c r="M7214" s="105">
        <v>0</v>
      </c>
      <c r="N7214" s="76">
        <f t="shared" si="301"/>
        <v>8.9999999999974989E-2</v>
      </c>
    </row>
    <row r="7215" spans="1:14" x14ac:dyDescent="0.25">
      <c r="A7215" s="100">
        <v>6165</v>
      </c>
      <c r="B7215" s="107">
        <v>39768</v>
      </c>
      <c r="C7215" s="121">
        <v>404.83</v>
      </c>
      <c r="D7215" s="122">
        <v>198.67</v>
      </c>
      <c r="E7215" s="122">
        <f t="shared" si="300"/>
        <v>27.516620498614959</v>
      </c>
      <c r="F7215" s="77">
        <v>0.46</v>
      </c>
      <c r="G7215" s="77">
        <v>0</v>
      </c>
      <c r="H7215" s="77">
        <v>0</v>
      </c>
      <c r="J7215" s="77">
        <f t="shared" ref="J7215:J7260" si="302">SUM(F7215:H7215)</f>
        <v>0.46</v>
      </c>
      <c r="K7215" s="103">
        <v>0.28000000000000003</v>
      </c>
      <c r="L7215" s="104">
        <v>0.17</v>
      </c>
      <c r="M7215" s="105">
        <v>0</v>
      </c>
      <c r="N7215" s="76">
        <f t="shared" si="301"/>
        <v>0.28000000000002162</v>
      </c>
    </row>
    <row r="7216" spans="1:14" x14ac:dyDescent="0.25">
      <c r="A7216" s="100">
        <v>6166</v>
      </c>
      <c r="B7216" s="107">
        <v>39769</v>
      </c>
      <c r="C7216" s="121">
        <v>404.81</v>
      </c>
      <c r="D7216" s="122">
        <v>198.49</v>
      </c>
      <c r="E7216" s="122">
        <f t="shared" ref="E7216:E7279" si="303">(D7216/722)*100</f>
        <v>27.491689750692522</v>
      </c>
      <c r="F7216" s="77">
        <v>1.08</v>
      </c>
      <c r="G7216" s="77">
        <v>0</v>
      </c>
      <c r="H7216" s="77">
        <v>0</v>
      </c>
      <c r="J7216" s="77">
        <f t="shared" si="302"/>
        <v>1.08</v>
      </c>
      <c r="K7216" s="103">
        <v>0.01</v>
      </c>
      <c r="L7216" s="104">
        <v>0.39</v>
      </c>
      <c r="M7216" s="105">
        <v>0</v>
      </c>
      <c r="N7216" s="76">
        <f t="shared" si="301"/>
        <v>9.9999999999784706E-3</v>
      </c>
    </row>
    <row r="7217" spans="1:14" x14ac:dyDescent="0.25">
      <c r="A7217" s="100">
        <v>6167</v>
      </c>
      <c r="B7217" s="107">
        <v>39770</v>
      </c>
      <c r="C7217" s="121">
        <v>404.69</v>
      </c>
      <c r="D7217" s="122">
        <v>197.42</v>
      </c>
      <c r="E7217" s="122">
        <f t="shared" si="303"/>
        <v>27.343490304709139</v>
      </c>
      <c r="F7217" s="77">
        <v>0.73</v>
      </c>
      <c r="G7217" s="77">
        <v>0</v>
      </c>
      <c r="H7217" s="77">
        <v>0</v>
      </c>
      <c r="J7217" s="77">
        <f t="shared" si="302"/>
        <v>0.73</v>
      </c>
      <c r="K7217" s="103">
        <v>0.56999999999999995</v>
      </c>
      <c r="L7217" s="104">
        <v>0.27</v>
      </c>
      <c r="M7217" s="105">
        <v>1.42</v>
      </c>
      <c r="N7217" s="76">
        <f t="shared" si="301"/>
        <v>0.57000000000000339</v>
      </c>
    </row>
    <row r="7218" spans="1:14" x14ac:dyDescent="0.25">
      <c r="A7218" s="100">
        <v>6168</v>
      </c>
      <c r="B7218" s="107">
        <v>39771</v>
      </c>
      <c r="C7218" s="121">
        <v>404.67</v>
      </c>
      <c r="D7218" s="122">
        <v>197.26</v>
      </c>
      <c r="E7218" s="122">
        <f t="shared" si="303"/>
        <v>27.321329639889196</v>
      </c>
      <c r="F7218" s="77">
        <v>0.99</v>
      </c>
      <c r="G7218" s="77">
        <v>0</v>
      </c>
      <c r="H7218" s="77">
        <v>0</v>
      </c>
      <c r="J7218" s="77">
        <f t="shared" si="302"/>
        <v>0.99</v>
      </c>
      <c r="K7218" s="103">
        <v>0.43</v>
      </c>
      <c r="L7218" s="104">
        <v>0.37</v>
      </c>
      <c r="M7218" s="105">
        <v>1.9</v>
      </c>
      <c r="N7218" s="76">
        <f t="shared" si="301"/>
        <v>0.42999999999999772</v>
      </c>
    </row>
    <row r="7219" spans="1:14" x14ac:dyDescent="0.25">
      <c r="A7219" s="100">
        <v>6169</v>
      </c>
      <c r="B7219" s="107">
        <v>39772</v>
      </c>
      <c r="C7219" s="121">
        <v>404.6</v>
      </c>
      <c r="D7219" s="122">
        <v>196.7</v>
      </c>
      <c r="E7219" s="122">
        <f t="shared" si="303"/>
        <v>27.24376731301939</v>
      </c>
      <c r="F7219" s="77">
        <v>0.96</v>
      </c>
      <c r="G7219" s="77">
        <v>0</v>
      </c>
      <c r="H7219" s="77">
        <v>0</v>
      </c>
      <c r="J7219" s="77">
        <f t="shared" si="302"/>
        <v>0.96</v>
      </c>
      <c r="K7219" s="103">
        <v>0.9</v>
      </c>
      <c r="L7219" s="104">
        <v>0.36</v>
      </c>
      <c r="M7219" s="105">
        <v>14.6</v>
      </c>
      <c r="N7219" s="76">
        <f t="shared" si="301"/>
        <v>0.96</v>
      </c>
    </row>
    <row r="7220" spans="1:14" x14ac:dyDescent="0.25">
      <c r="A7220" s="100">
        <v>6170</v>
      </c>
      <c r="B7220" s="107">
        <v>39773</v>
      </c>
      <c r="C7220" s="121">
        <v>404.6</v>
      </c>
      <c r="D7220" s="122">
        <v>196.7</v>
      </c>
      <c r="E7220" s="122">
        <f t="shared" si="303"/>
        <v>27.24376731301939</v>
      </c>
      <c r="F7220" s="77">
        <v>0.69</v>
      </c>
      <c r="G7220" s="77">
        <v>0</v>
      </c>
      <c r="H7220" s="77">
        <v>0</v>
      </c>
      <c r="J7220" s="77">
        <f t="shared" si="302"/>
        <v>0.69</v>
      </c>
      <c r="K7220" s="103">
        <v>1.17</v>
      </c>
      <c r="L7220" s="104">
        <v>0.26</v>
      </c>
      <c r="M7220" s="105">
        <v>8.3000000000000007</v>
      </c>
      <c r="N7220" s="76">
        <f t="shared" si="301"/>
        <v>1.1700000000000181</v>
      </c>
    </row>
    <row r="7221" spans="1:14" x14ac:dyDescent="0.25">
      <c r="A7221" s="100">
        <v>6171</v>
      </c>
      <c r="B7221" s="107">
        <v>39774</v>
      </c>
      <c r="C7221" s="121">
        <v>404.66</v>
      </c>
      <c r="D7221" s="122">
        <v>197.18</v>
      </c>
      <c r="E7221" s="122">
        <f t="shared" si="303"/>
        <v>27.310249307479221</v>
      </c>
      <c r="F7221" s="77">
        <v>1.05</v>
      </c>
      <c r="G7221" s="77">
        <v>0</v>
      </c>
      <c r="H7221" s="77">
        <v>0</v>
      </c>
      <c r="J7221" s="77">
        <f t="shared" si="302"/>
        <v>1.05</v>
      </c>
      <c r="K7221" s="103">
        <v>0.97</v>
      </c>
      <c r="L7221" s="104">
        <v>0.39</v>
      </c>
      <c r="M7221" s="105">
        <v>3.9</v>
      </c>
      <c r="N7221" s="76">
        <f t="shared" si="301"/>
        <v>0.96999999999998754</v>
      </c>
    </row>
    <row r="7222" spans="1:14" x14ac:dyDescent="0.25">
      <c r="A7222" s="100">
        <v>6172</v>
      </c>
      <c r="B7222" s="107">
        <v>39775</v>
      </c>
      <c r="C7222" s="121">
        <v>404.65</v>
      </c>
      <c r="D7222" s="122">
        <v>197.1</v>
      </c>
      <c r="E7222" s="122">
        <f t="shared" si="303"/>
        <v>27.29916897506925</v>
      </c>
      <c r="F7222" s="77">
        <v>0.82</v>
      </c>
      <c r="G7222" s="77">
        <v>0</v>
      </c>
      <c r="H7222" s="77">
        <v>0</v>
      </c>
      <c r="J7222" s="77">
        <f t="shared" si="302"/>
        <v>0.82</v>
      </c>
      <c r="K7222" s="103">
        <v>1.1200000000000001</v>
      </c>
      <c r="L7222" s="104">
        <v>0.22</v>
      </c>
      <c r="M7222" s="105">
        <v>6.5</v>
      </c>
      <c r="N7222" s="76">
        <f t="shared" si="301"/>
        <v>2.1200000000000112</v>
      </c>
    </row>
    <row r="7223" spans="1:14" x14ac:dyDescent="0.25">
      <c r="A7223" s="100">
        <v>6173</v>
      </c>
      <c r="B7223" s="107">
        <v>39776</v>
      </c>
      <c r="C7223" s="121">
        <v>404.8</v>
      </c>
      <c r="D7223" s="122">
        <v>198.4</v>
      </c>
      <c r="E7223" s="122">
        <f t="shared" si="303"/>
        <v>27.479224376731302</v>
      </c>
      <c r="F7223" s="77">
        <v>2.33</v>
      </c>
      <c r="G7223" s="77">
        <v>0</v>
      </c>
      <c r="H7223" s="77">
        <v>0</v>
      </c>
      <c r="J7223" s="77">
        <f t="shared" si="302"/>
        <v>2.33</v>
      </c>
      <c r="K7223" s="103">
        <v>2.2400000000000002</v>
      </c>
      <c r="L7223" s="104">
        <v>0.8</v>
      </c>
      <c r="M7223" s="105">
        <v>7.8</v>
      </c>
      <c r="N7223" s="76">
        <f t="shared" si="301"/>
        <v>2.2399999999999967</v>
      </c>
    </row>
    <row r="7224" spans="1:14" x14ac:dyDescent="0.25">
      <c r="A7224" s="100">
        <v>6174</v>
      </c>
      <c r="B7224" s="107">
        <v>39777</v>
      </c>
      <c r="C7224" s="121">
        <v>404.79</v>
      </c>
      <c r="D7224" s="122">
        <v>198.31</v>
      </c>
      <c r="E7224" s="122">
        <f t="shared" si="303"/>
        <v>27.466759002770086</v>
      </c>
      <c r="F7224" s="77">
        <v>1.01</v>
      </c>
      <c r="G7224" s="77">
        <v>0</v>
      </c>
      <c r="H7224" s="77">
        <v>0</v>
      </c>
      <c r="J7224" s="77">
        <f t="shared" si="302"/>
        <v>1.01</v>
      </c>
      <c r="K7224" s="103">
        <v>7.65</v>
      </c>
      <c r="L7224" s="104">
        <v>0.38</v>
      </c>
      <c r="M7224" s="105">
        <v>35.5</v>
      </c>
      <c r="N7224" s="76">
        <f t="shared" si="301"/>
        <v>7.6499999999999861</v>
      </c>
    </row>
    <row r="7225" spans="1:14" x14ac:dyDescent="0.25">
      <c r="A7225" s="100">
        <v>6175</v>
      </c>
      <c r="B7225" s="107">
        <v>39778</v>
      </c>
      <c r="C7225" s="121">
        <v>405.55</v>
      </c>
      <c r="D7225" s="122">
        <v>204.95</v>
      </c>
      <c r="E7225" s="122">
        <f t="shared" si="303"/>
        <v>28.386426592797783</v>
      </c>
      <c r="F7225" s="77">
        <v>0.42</v>
      </c>
      <c r="G7225" s="77">
        <v>0</v>
      </c>
      <c r="H7225" s="77">
        <v>0</v>
      </c>
      <c r="J7225" s="77">
        <f t="shared" si="302"/>
        <v>0.42</v>
      </c>
      <c r="K7225" s="103">
        <v>26.67</v>
      </c>
      <c r="L7225" s="104">
        <v>0.16</v>
      </c>
      <c r="M7225" s="105">
        <v>2.1</v>
      </c>
      <c r="N7225" s="76">
        <f t="shared" si="301"/>
        <v>26.67</v>
      </c>
    </row>
    <row r="7226" spans="1:14" x14ac:dyDescent="0.25">
      <c r="A7226" s="100">
        <v>6176</v>
      </c>
      <c r="B7226" s="107">
        <v>39779</v>
      </c>
      <c r="C7226" s="121">
        <v>408.34</v>
      </c>
      <c r="D7226" s="122">
        <v>231.2</v>
      </c>
      <c r="E7226" s="122">
        <f t="shared" si="303"/>
        <v>32.022160664819943</v>
      </c>
      <c r="F7226" s="77">
        <v>1.9</v>
      </c>
      <c r="G7226" s="77">
        <v>0</v>
      </c>
      <c r="H7226" s="77">
        <v>0</v>
      </c>
      <c r="J7226" s="77">
        <f t="shared" si="302"/>
        <v>1.9</v>
      </c>
      <c r="K7226" s="103">
        <v>14.5</v>
      </c>
      <c r="L7226" s="104">
        <v>0.72</v>
      </c>
      <c r="M7226" s="105">
        <v>0</v>
      </c>
      <c r="N7226" s="76">
        <f t="shared" si="301"/>
        <v>14.500000000000023</v>
      </c>
    </row>
    <row r="7227" spans="1:14" x14ac:dyDescent="0.25">
      <c r="A7227" s="100">
        <v>6177</v>
      </c>
      <c r="B7227" s="107">
        <v>39780</v>
      </c>
      <c r="C7227" s="121">
        <v>409.95800000000003</v>
      </c>
      <c r="D7227" s="122">
        <v>243.8</v>
      </c>
      <c r="E7227" s="122">
        <f t="shared" si="303"/>
        <v>33.767313019390585</v>
      </c>
      <c r="F7227" s="77">
        <v>0.56000000000000005</v>
      </c>
      <c r="G7227" s="77">
        <v>0</v>
      </c>
      <c r="H7227" s="77">
        <v>0</v>
      </c>
      <c r="J7227" s="77">
        <f t="shared" si="302"/>
        <v>0.56000000000000005</v>
      </c>
      <c r="K7227" s="103">
        <v>9.6999999999999993</v>
      </c>
      <c r="L7227" s="104">
        <v>0.21</v>
      </c>
      <c r="M7227" s="105">
        <v>19.07</v>
      </c>
      <c r="N7227" s="76">
        <f t="shared" si="301"/>
        <v>9.6999999999999869</v>
      </c>
    </row>
    <row r="7228" spans="1:14" x14ac:dyDescent="0.25">
      <c r="A7228" s="100">
        <v>6178</v>
      </c>
      <c r="B7228" s="107">
        <v>39781</v>
      </c>
      <c r="C7228" s="121">
        <v>410.44</v>
      </c>
      <c r="D7228" s="122">
        <v>252.94</v>
      </c>
      <c r="E7228" s="122">
        <f t="shared" si="303"/>
        <v>35.033240997229917</v>
      </c>
      <c r="F7228" s="77">
        <v>2.23</v>
      </c>
      <c r="G7228" s="77">
        <v>0</v>
      </c>
      <c r="H7228" s="77">
        <v>0</v>
      </c>
      <c r="J7228" s="77">
        <f t="shared" si="302"/>
        <v>2.23</v>
      </c>
      <c r="K7228" s="103">
        <v>9.61</v>
      </c>
      <c r="L7228" s="104">
        <v>0.75</v>
      </c>
      <c r="M7228" s="105">
        <v>2.8</v>
      </c>
      <c r="N7228" s="76">
        <f t="shared" si="301"/>
        <v>9.6099999999999959</v>
      </c>
    </row>
    <row r="7229" spans="1:14" x14ac:dyDescent="0.25">
      <c r="A7229" s="100">
        <v>6179</v>
      </c>
      <c r="B7229" s="107">
        <v>39782</v>
      </c>
      <c r="C7229" s="121">
        <v>411.12</v>
      </c>
      <c r="D7229" s="122">
        <v>260.32</v>
      </c>
      <c r="E7229" s="122">
        <f t="shared" si="303"/>
        <v>36.05540166204986</v>
      </c>
      <c r="F7229" s="77">
        <v>0.31</v>
      </c>
      <c r="G7229" s="77">
        <v>0</v>
      </c>
      <c r="H7229" s="77">
        <v>0</v>
      </c>
      <c r="J7229" s="77">
        <f t="shared" si="302"/>
        <v>0.31</v>
      </c>
      <c r="K7229" s="103">
        <v>7.56</v>
      </c>
      <c r="L7229" s="104">
        <v>0.12</v>
      </c>
      <c r="M7229" s="105">
        <v>1</v>
      </c>
      <c r="N7229" s="76">
        <f t="shared" si="301"/>
        <v>7.56</v>
      </c>
    </row>
    <row r="7230" spans="1:14" x14ac:dyDescent="0.25">
      <c r="A7230" s="100">
        <v>6180</v>
      </c>
      <c r="B7230" s="107">
        <v>39783</v>
      </c>
      <c r="C7230" s="121">
        <v>411.77</v>
      </c>
      <c r="D7230" s="122">
        <v>267.57</v>
      </c>
      <c r="E7230" s="122">
        <f t="shared" si="303"/>
        <v>37.059556786703602</v>
      </c>
      <c r="F7230" s="77">
        <v>1.22</v>
      </c>
      <c r="G7230" s="77">
        <v>0</v>
      </c>
      <c r="H7230" s="77">
        <v>0</v>
      </c>
      <c r="J7230" s="77">
        <f t="shared" si="302"/>
        <v>1.22</v>
      </c>
      <c r="K7230" s="103">
        <v>4.7300000000000004</v>
      </c>
      <c r="L7230" s="104">
        <v>0.46</v>
      </c>
      <c r="M7230" s="105">
        <v>0</v>
      </c>
      <c r="N7230" s="76">
        <f t="shared" si="301"/>
        <v>4.7299999999999907</v>
      </c>
    </row>
    <row r="7231" spans="1:14" x14ac:dyDescent="0.25">
      <c r="A7231" s="100">
        <v>6181</v>
      </c>
      <c r="B7231" s="107">
        <v>39784</v>
      </c>
      <c r="C7231" s="121">
        <v>412.08</v>
      </c>
      <c r="D7231" s="122">
        <v>271.08</v>
      </c>
      <c r="E7231" s="122">
        <f t="shared" si="303"/>
        <v>37.545706371191137</v>
      </c>
      <c r="F7231" s="77">
        <v>0.39</v>
      </c>
      <c r="G7231" s="77">
        <v>0</v>
      </c>
      <c r="H7231" s="77">
        <v>0</v>
      </c>
      <c r="J7231" s="77">
        <f t="shared" si="302"/>
        <v>0.39</v>
      </c>
      <c r="K7231" s="103">
        <v>3.03</v>
      </c>
      <c r="L7231" s="104">
        <v>0.15</v>
      </c>
      <c r="M7231" s="105">
        <v>0.3</v>
      </c>
      <c r="N7231" s="76">
        <f t="shared" si="301"/>
        <v>3.0500000000000251</v>
      </c>
    </row>
    <row r="7232" spans="1:14" x14ac:dyDescent="0.25">
      <c r="A7232" s="100">
        <v>6182</v>
      </c>
      <c r="B7232" s="107">
        <v>39785</v>
      </c>
      <c r="C7232" s="121">
        <v>413.31</v>
      </c>
      <c r="D7232" s="122">
        <v>273.74</v>
      </c>
      <c r="E7232" s="122">
        <f t="shared" si="303"/>
        <v>37.914127423822713</v>
      </c>
      <c r="F7232" s="77">
        <v>8.4000000000000005E-2</v>
      </c>
      <c r="G7232" s="77">
        <v>0</v>
      </c>
      <c r="H7232" s="77">
        <v>0</v>
      </c>
      <c r="J7232" s="77">
        <f t="shared" si="302"/>
        <v>8.4000000000000005E-2</v>
      </c>
      <c r="K7232" s="103">
        <v>3.1</v>
      </c>
      <c r="L7232" s="104">
        <v>3.2000000000000001E-2</v>
      </c>
      <c r="M7232" s="105">
        <v>10.5</v>
      </c>
      <c r="N7232" s="76">
        <f t="shared" si="301"/>
        <v>3.0840000000000001</v>
      </c>
    </row>
    <row r="7233" spans="1:14" x14ac:dyDescent="0.25">
      <c r="A7233" s="100">
        <v>6183</v>
      </c>
      <c r="B7233" s="107">
        <v>39786</v>
      </c>
      <c r="C7233" s="121">
        <v>412.57</v>
      </c>
      <c r="D7233" s="122">
        <v>276.74</v>
      </c>
      <c r="E7233" s="122">
        <f t="shared" si="303"/>
        <v>38.329639889196677</v>
      </c>
      <c r="F7233" s="77">
        <v>1.1140000000000001</v>
      </c>
      <c r="G7233" s="77">
        <v>0</v>
      </c>
      <c r="H7233" s="77">
        <v>0</v>
      </c>
      <c r="J7233" s="77">
        <f t="shared" si="302"/>
        <v>1.1140000000000001</v>
      </c>
      <c r="K7233" s="103">
        <v>2.13</v>
      </c>
      <c r="L7233" s="104">
        <v>0.42</v>
      </c>
      <c r="M7233" s="105">
        <v>0.7</v>
      </c>
      <c r="N7233" s="76">
        <f t="shared" si="301"/>
        <v>2.1339999999999817</v>
      </c>
    </row>
    <row r="7234" spans="1:14" x14ac:dyDescent="0.25">
      <c r="A7234" s="100">
        <v>6184</v>
      </c>
      <c r="B7234" s="107">
        <v>39787</v>
      </c>
      <c r="C7234" s="121">
        <v>412.66</v>
      </c>
      <c r="D7234" s="122">
        <v>277.76</v>
      </c>
      <c r="E7234" s="122">
        <f t="shared" si="303"/>
        <v>38.470914127423825</v>
      </c>
      <c r="F7234" s="77">
        <v>0.09</v>
      </c>
      <c r="G7234" s="77">
        <v>0</v>
      </c>
      <c r="H7234" s="77">
        <v>0</v>
      </c>
      <c r="J7234" s="77">
        <f t="shared" si="302"/>
        <v>0.09</v>
      </c>
      <c r="K7234" s="103">
        <v>1.61</v>
      </c>
      <c r="L7234" s="104">
        <v>0.04</v>
      </c>
      <c r="M7234" s="105">
        <v>0.8</v>
      </c>
      <c r="N7234" s="76">
        <f t="shared" si="301"/>
        <v>1.6099999999999819</v>
      </c>
    </row>
    <row r="7235" spans="1:14" x14ac:dyDescent="0.25">
      <c r="A7235" s="100">
        <v>6185</v>
      </c>
      <c r="B7235" s="107">
        <v>39788</v>
      </c>
      <c r="C7235" s="121">
        <v>412.79</v>
      </c>
      <c r="D7235" s="122">
        <v>279.27999999999997</v>
      </c>
      <c r="E7235" s="122">
        <f t="shared" si="303"/>
        <v>38.681440443213297</v>
      </c>
      <c r="F7235" s="77">
        <v>0.5</v>
      </c>
      <c r="G7235" s="77">
        <v>0</v>
      </c>
      <c r="H7235" s="77">
        <v>0</v>
      </c>
      <c r="J7235" s="77">
        <f t="shared" si="302"/>
        <v>0.5</v>
      </c>
      <c r="K7235" s="103">
        <v>0.74</v>
      </c>
      <c r="L7235" s="104">
        <v>0.19</v>
      </c>
      <c r="M7235" s="105">
        <v>6.3</v>
      </c>
      <c r="N7235" s="76">
        <f t="shared" si="301"/>
        <v>0.74000000000000909</v>
      </c>
    </row>
    <row r="7236" spans="1:14" x14ac:dyDescent="0.25">
      <c r="A7236" s="100">
        <v>6186</v>
      </c>
      <c r="B7236" s="107">
        <v>39789</v>
      </c>
      <c r="C7236" s="121">
        <v>412.81</v>
      </c>
      <c r="D7236" s="122">
        <v>279.52</v>
      </c>
      <c r="E7236" s="122">
        <f t="shared" si="303"/>
        <v>38.714681440443208</v>
      </c>
      <c r="F7236" s="77">
        <v>0.42</v>
      </c>
      <c r="G7236" s="77">
        <v>0</v>
      </c>
      <c r="H7236" s="77">
        <v>0</v>
      </c>
      <c r="J7236" s="77">
        <f t="shared" si="302"/>
        <v>0.42</v>
      </c>
      <c r="K7236" s="103">
        <v>1.1399999999999999</v>
      </c>
      <c r="L7236" s="104">
        <v>0.16</v>
      </c>
      <c r="M7236" s="105">
        <v>11.5</v>
      </c>
      <c r="N7236" s="76">
        <f t="shared" si="301"/>
        <v>1.1400000000000272</v>
      </c>
    </row>
    <row r="7237" spans="1:14" x14ac:dyDescent="0.25">
      <c r="A7237" s="100">
        <v>6187</v>
      </c>
      <c r="B7237" s="107">
        <v>39790</v>
      </c>
      <c r="C7237" s="121">
        <v>412.87</v>
      </c>
      <c r="D7237" s="122">
        <v>280.24</v>
      </c>
      <c r="E7237" s="122">
        <f t="shared" si="303"/>
        <v>38.814404432132967</v>
      </c>
      <c r="F7237" s="77">
        <v>2.39</v>
      </c>
      <c r="G7237" s="77">
        <v>0</v>
      </c>
      <c r="H7237" s="77">
        <v>0</v>
      </c>
      <c r="J7237" s="77">
        <f t="shared" si="302"/>
        <v>2.39</v>
      </c>
      <c r="K7237" s="103">
        <v>3.85</v>
      </c>
      <c r="L7237" s="104">
        <v>0.91</v>
      </c>
      <c r="M7237" s="105">
        <v>0.5</v>
      </c>
      <c r="N7237" s="76">
        <f t="shared" si="301"/>
        <v>3.8499999999999797</v>
      </c>
    </row>
    <row r="7238" spans="1:14" x14ac:dyDescent="0.25">
      <c r="A7238" s="100">
        <v>6188</v>
      </c>
      <c r="B7238" s="107">
        <v>39791</v>
      </c>
      <c r="C7238" s="121">
        <v>413</v>
      </c>
      <c r="D7238" s="122">
        <v>281.7</v>
      </c>
      <c r="E7238" s="122">
        <f t="shared" si="303"/>
        <v>39.016620498614955</v>
      </c>
      <c r="F7238" s="77">
        <v>2.79</v>
      </c>
      <c r="G7238" s="77">
        <v>0</v>
      </c>
      <c r="H7238" s="77">
        <v>0</v>
      </c>
      <c r="J7238" s="77">
        <f t="shared" si="302"/>
        <v>2.79</v>
      </c>
      <c r="K7238" s="103">
        <v>11.79</v>
      </c>
      <c r="L7238" s="104">
        <v>1.07</v>
      </c>
      <c r="M7238" s="105">
        <v>41.3</v>
      </c>
      <c r="N7238" s="76">
        <f t="shared" si="301"/>
        <v>11.79</v>
      </c>
    </row>
    <row r="7239" spans="1:14" x14ac:dyDescent="0.25">
      <c r="A7239" s="100">
        <v>6189</v>
      </c>
      <c r="B7239" s="107">
        <v>39792</v>
      </c>
      <c r="C7239" s="121">
        <v>413.75</v>
      </c>
      <c r="D7239" s="122">
        <v>290.7</v>
      </c>
      <c r="E7239" s="122">
        <f t="shared" si="303"/>
        <v>40.263157894736842</v>
      </c>
      <c r="F7239" s="77">
        <v>3.41</v>
      </c>
      <c r="G7239" s="77">
        <v>0</v>
      </c>
      <c r="H7239" s="77">
        <v>0</v>
      </c>
      <c r="J7239" s="77">
        <f t="shared" si="302"/>
        <v>3.41</v>
      </c>
      <c r="K7239" s="103">
        <v>11.83</v>
      </c>
      <c r="L7239" s="104">
        <v>1.3</v>
      </c>
      <c r="M7239" s="105">
        <v>0</v>
      </c>
      <c r="N7239" s="76">
        <f t="shared" si="301"/>
        <v>11.830000000000016</v>
      </c>
    </row>
    <row r="7240" spans="1:14" x14ac:dyDescent="0.25">
      <c r="A7240" s="100">
        <v>6190</v>
      </c>
      <c r="B7240" s="107">
        <v>39793</v>
      </c>
      <c r="C7240" s="121">
        <v>414.44</v>
      </c>
      <c r="D7240" s="122">
        <v>299.12</v>
      </c>
      <c r="E7240" s="122">
        <f t="shared" si="303"/>
        <v>41.42936288088643</v>
      </c>
      <c r="F7240" s="77">
        <v>1.03</v>
      </c>
      <c r="G7240" s="77">
        <v>0</v>
      </c>
      <c r="H7240" s="77">
        <v>0</v>
      </c>
      <c r="J7240" s="77">
        <f t="shared" si="302"/>
        <v>1.03</v>
      </c>
      <c r="K7240" s="103">
        <v>5.39</v>
      </c>
      <c r="L7240" s="104">
        <v>0.39</v>
      </c>
      <c r="M7240" s="105">
        <v>2.8</v>
      </c>
      <c r="N7240" s="76">
        <f t="shared" ref="N7240:N7303" si="304">+D7241-D7240+J7240</f>
        <v>5.3900000000000139</v>
      </c>
    </row>
    <row r="7241" spans="1:14" x14ac:dyDescent="0.25">
      <c r="A7241" s="100">
        <v>6191</v>
      </c>
      <c r="B7241" s="107">
        <v>39794</v>
      </c>
      <c r="C7241" s="121">
        <v>414.79</v>
      </c>
      <c r="D7241" s="122">
        <v>303.48</v>
      </c>
      <c r="E7241" s="122">
        <f t="shared" si="303"/>
        <v>42.033240997229917</v>
      </c>
      <c r="F7241" s="77">
        <v>0.39</v>
      </c>
      <c r="G7241" s="77">
        <v>0</v>
      </c>
      <c r="H7241" s="77">
        <v>0</v>
      </c>
      <c r="J7241" s="77">
        <f t="shared" si="302"/>
        <v>0.39</v>
      </c>
      <c r="K7241" s="103">
        <v>3.92</v>
      </c>
      <c r="L7241" s="104">
        <v>0.15</v>
      </c>
      <c r="M7241" s="105">
        <v>0</v>
      </c>
      <c r="N7241" s="76">
        <f t="shared" si="304"/>
        <v>3.9199999999999728</v>
      </c>
    </row>
    <row r="7242" spans="1:14" x14ac:dyDescent="0.25">
      <c r="A7242" s="100">
        <v>6192</v>
      </c>
      <c r="B7242" s="107">
        <v>39795</v>
      </c>
      <c r="C7242" s="121">
        <v>415.07</v>
      </c>
      <c r="D7242" s="122">
        <v>307.01</v>
      </c>
      <c r="E7242" s="122">
        <f t="shared" si="303"/>
        <v>42.522160664819943</v>
      </c>
      <c r="F7242" s="77">
        <v>0.91</v>
      </c>
      <c r="G7242" s="77">
        <v>0</v>
      </c>
      <c r="H7242" s="77">
        <v>0</v>
      </c>
      <c r="J7242" s="77">
        <f t="shared" si="302"/>
        <v>0.91</v>
      </c>
      <c r="K7242" s="103">
        <v>3.32</v>
      </c>
      <c r="L7242" s="104">
        <v>0.35</v>
      </c>
      <c r="M7242" s="105">
        <v>0</v>
      </c>
      <c r="N7242" s="76">
        <f t="shared" si="304"/>
        <v>3.3200000000000252</v>
      </c>
    </row>
    <row r="7243" spans="1:14" x14ac:dyDescent="0.25">
      <c r="A7243" s="100">
        <v>6193</v>
      </c>
      <c r="B7243" s="107">
        <v>39796</v>
      </c>
      <c r="C7243" s="121">
        <v>415.26</v>
      </c>
      <c r="D7243" s="122">
        <v>309.42</v>
      </c>
      <c r="E7243" s="122">
        <f t="shared" si="303"/>
        <v>42.855955678670362</v>
      </c>
      <c r="F7243" s="77">
        <v>0.45</v>
      </c>
      <c r="G7243" s="77">
        <v>0</v>
      </c>
      <c r="H7243" s="77">
        <v>0</v>
      </c>
      <c r="J7243" s="77">
        <f t="shared" si="302"/>
        <v>0.45</v>
      </c>
      <c r="K7243" s="103">
        <v>2.88</v>
      </c>
      <c r="L7243" s="104">
        <v>0.17</v>
      </c>
      <c r="M7243" s="105">
        <v>0</v>
      </c>
      <c r="N7243" s="76">
        <f t="shared" si="304"/>
        <v>2.880000000000007</v>
      </c>
    </row>
    <row r="7244" spans="1:14" x14ac:dyDescent="0.25">
      <c r="A7244" s="100">
        <v>6194</v>
      </c>
      <c r="B7244" s="107">
        <v>39797</v>
      </c>
      <c r="C7244" s="121">
        <v>415.45</v>
      </c>
      <c r="D7244" s="122">
        <v>311.85000000000002</v>
      </c>
      <c r="E7244" s="122">
        <f t="shared" si="303"/>
        <v>43.192520775623272</v>
      </c>
      <c r="F7244" s="77">
        <v>2.31</v>
      </c>
      <c r="G7244" s="77">
        <v>0</v>
      </c>
      <c r="H7244" s="77">
        <v>0</v>
      </c>
      <c r="J7244" s="77">
        <f t="shared" si="302"/>
        <v>2.31</v>
      </c>
      <c r="K7244" s="103">
        <v>2.96</v>
      </c>
      <c r="L7244" s="104">
        <v>0.89</v>
      </c>
      <c r="M7244" s="105">
        <v>6.9</v>
      </c>
      <c r="N7244" s="76">
        <f t="shared" si="304"/>
        <v>2.9599999999999773</v>
      </c>
    </row>
    <row r="7245" spans="1:14" x14ac:dyDescent="0.25">
      <c r="A7245" s="100">
        <v>6195</v>
      </c>
      <c r="B7245" s="107">
        <v>39798</v>
      </c>
      <c r="C7245" s="121">
        <v>415.5</v>
      </c>
      <c r="D7245" s="122">
        <v>312.5</v>
      </c>
      <c r="E7245" s="122">
        <f t="shared" si="303"/>
        <v>43.282548476454288</v>
      </c>
      <c r="F7245" s="77">
        <v>2.68</v>
      </c>
      <c r="G7245" s="77">
        <v>0</v>
      </c>
      <c r="H7245" s="77">
        <v>0</v>
      </c>
      <c r="J7245" s="77">
        <f t="shared" si="302"/>
        <v>2.68</v>
      </c>
      <c r="K7245" s="103">
        <v>5.54</v>
      </c>
      <c r="L7245" s="104">
        <v>1.04</v>
      </c>
      <c r="M7245" s="105">
        <v>13</v>
      </c>
      <c r="N7245" s="76">
        <f t="shared" si="304"/>
        <v>5.5400000000000134</v>
      </c>
    </row>
    <row r="7246" spans="1:14" x14ac:dyDescent="0.25">
      <c r="A7246" s="100">
        <v>6196</v>
      </c>
      <c r="B7246" s="107">
        <v>39799</v>
      </c>
      <c r="C7246" s="121">
        <v>415.72</v>
      </c>
      <c r="D7246" s="122">
        <v>315.36</v>
      </c>
      <c r="E7246" s="122">
        <f t="shared" si="303"/>
        <v>43.678670360110807</v>
      </c>
      <c r="F7246" s="77">
        <v>2.4</v>
      </c>
      <c r="G7246" s="77">
        <v>0</v>
      </c>
      <c r="H7246" s="77">
        <v>0</v>
      </c>
      <c r="J7246" s="77">
        <f t="shared" si="302"/>
        <v>2.4</v>
      </c>
      <c r="K7246" s="103">
        <v>6.69</v>
      </c>
      <c r="L7246" s="104">
        <v>0.93</v>
      </c>
      <c r="M7246" s="105">
        <v>60.7</v>
      </c>
      <c r="N7246" s="76">
        <f t="shared" si="304"/>
        <v>6.689999999999964</v>
      </c>
    </row>
    <row r="7247" spans="1:14" x14ac:dyDescent="0.25">
      <c r="A7247" s="100">
        <v>6197</v>
      </c>
      <c r="B7247" s="107">
        <v>39800</v>
      </c>
      <c r="C7247" s="121">
        <v>416.05</v>
      </c>
      <c r="D7247" s="122">
        <v>319.64999999999998</v>
      </c>
      <c r="E7247" s="122">
        <f t="shared" si="303"/>
        <v>44.272853185595565</v>
      </c>
      <c r="F7247" s="77">
        <v>2.12</v>
      </c>
      <c r="G7247" s="77">
        <v>0</v>
      </c>
      <c r="H7247" s="77">
        <v>0</v>
      </c>
      <c r="J7247" s="77">
        <f t="shared" si="302"/>
        <v>2.12</v>
      </c>
      <c r="K7247" s="103">
        <v>8.7200000000000006</v>
      </c>
      <c r="L7247" s="104">
        <v>0.82</v>
      </c>
      <c r="M7247" s="105">
        <v>4.5</v>
      </c>
      <c r="N7247" s="76">
        <f t="shared" si="304"/>
        <v>8.7200000000000237</v>
      </c>
    </row>
    <row r="7248" spans="1:14" x14ac:dyDescent="0.25">
      <c r="A7248" s="100">
        <v>6198</v>
      </c>
      <c r="B7248" s="107">
        <v>39801</v>
      </c>
      <c r="C7248" s="121">
        <v>416.55</v>
      </c>
      <c r="D7248" s="122">
        <v>326.25</v>
      </c>
      <c r="E7248" s="122">
        <f t="shared" si="303"/>
        <v>45.186980609418285</v>
      </c>
      <c r="F7248" s="77">
        <v>3.0430000000000001</v>
      </c>
      <c r="G7248" s="77">
        <v>0</v>
      </c>
      <c r="H7248" s="77">
        <v>0</v>
      </c>
      <c r="J7248" s="77">
        <f t="shared" si="302"/>
        <v>3.0430000000000001</v>
      </c>
      <c r="K7248" s="103">
        <v>7.4329999999999998</v>
      </c>
      <c r="L7248" s="104">
        <v>0</v>
      </c>
      <c r="M7248" s="105">
        <v>30.8</v>
      </c>
      <c r="N7248" s="76">
        <f t="shared" si="304"/>
        <v>7.4329999999999865</v>
      </c>
    </row>
    <row r="7249" spans="1:15" x14ac:dyDescent="0.25">
      <c r="A7249" s="100">
        <v>6199</v>
      </c>
      <c r="B7249" s="107">
        <v>39802</v>
      </c>
      <c r="C7249" s="121">
        <v>416.88</v>
      </c>
      <c r="D7249" s="122">
        <v>330.64</v>
      </c>
      <c r="E7249" s="122">
        <f t="shared" si="303"/>
        <v>45.795013850415515</v>
      </c>
      <c r="F7249" s="77">
        <v>1.1100000000000001</v>
      </c>
      <c r="G7249" s="77">
        <v>0</v>
      </c>
      <c r="H7249" s="77">
        <v>0</v>
      </c>
      <c r="J7249" s="77">
        <f t="shared" si="302"/>
        <v>1.1100000000000001</v>
      </c>
      <c r="K7249" s="103">
        <v>5.6</v>
      </c>
      <c r="L7249" s="104">
        <v>0.43</v>
      </c>
      <c r="M7249" s="105">
        <v>0</v>
      </c>
      <c r="N7249" s="76">
        <f t="shared" si="304"/>
        <v>5.6000000000000094</v>
      </c>
    </row>
    <row r="7250" spans="1:15" x14ac:dyDescent="0.25">
      <c r="A7250" s="100">
        <v>6200</v>
      </c>
      <c r="B7250" s="107">
        <v>39803</v>
      </c>
      <c r="C7250" s="121">
        <v>417.21</v>
      </c>
      <c r="D7250" s="122">
        <v>335.13</v>
      </c>
      <c r="E7250" s="122">
        <f t="shared" si="303"/>
        <v>46.41689750692521</v>
      </c>
      <c r="F7250" s="77">
        <v>0.8</v>
      </c>
      <c r="G7250" s="77">
        <v>0</v>
      </c>
      <c r="H7250" s="77">
        <v>0</v>
      </c>
      <c r="J7250" s="77">
        <f t="shared" si="302"/>
        <v>0.8</v>
      </c>
      <c r="K7250" s="103">
        <v>2.67</v>
      </c>
      <c r="L7250" s="104">
        <v>0.31</v>
      </c>
      <c r="M7250" s="105">
        <v>0</v>
      </c>
      <c r="N7250" s="76">
        <f t="shared" si="304"/>
        <v>2.6700000000000044</v>
      </c>
    </row>
    <row r="7251" spans="1:15" x14ac:dyDescent="0.25">
      <c r="A7251" s="100">
        <v>6201</v>
      </c>
      <c r="B7251" s="107">
        <v>39804</v>
      </c>
      <c r="C7251" s="121">
        <v>417.35</v>
      </c>
      <c r="D7251" s="122">
        <v>337</v>
      </c>
      <c r="E7251" s="122">
        <f t="shared" si="303"/>
        <v>46.67590027700831</v>
      </c>
      <c r="F7251" s="77">
        <v>3.05</v>
      </c>
      <c r="G7251" s="77">
        <v>0</v>
      </c>
      <c r="H7251" s="77">
        <v>0</v>
      </c>
      <c r="J7251" s="77">
        <f t="shared" si="302"/>
        <v>3.05</v>
      </c>
      <c r="K7251" s="103">
        <v>2.63</v>
      </c>
      <c r="L7251" s="104">
        <v>1.19</v>
      </c>
      <c r="M7251" s="105">
        <v>0</v>
      </c>
      <c r="N7251" s="76">
        <f t="shared" si="304"/>
        <v>2.6299999999999839</v>
      </c>
    </row>
    <row r="7252" spans="1:15" x14ac:dyDescent="0.25">
      <c r="A7252" s="100">
        <v>6202</v>
      </c>
      <c r="B7252" s="107">
        <v>39805</v>
      </c>
      <c r="C7252" s="121">
        <v>417.32</v>
      </c>
      <c r="D7252" s="122">
        <v>336.58</v>
      </c>
      <c r="E7252" s="122">
        <f t="shared" si="303"/>
        <v>46.617728531855953</v>
      </c>
      <c r="F7252" s="77">
        <v>2.79</v>
      </c>
      <c r="G7252" s="77">
        <v>0</v>
      </c>
      <c r="H7252" s="77">
        <v>0</v>
      </c>
      <c r="J7252" s="77">
        <f t="shared" si="302"/>
        <v>2.79</v>
      </c>
      <c r="K7252" s="103">
        <v>3.49</v>
      </c>
      <c r="L7252" s="104">
        <v>1.0900000000000001</v>
      </c>
      <c r="M7252" s="105">
        <v>0</v>
      </c>
      <c r="N7252" s="76">
        <f t="shared" si="304"/>
        <v>3.4899999999999887</v>
      </c>
    </row>
    <row r="7253" spans="1:15" x14ac:dyDescent="0.25">
      <c r="A7253" s="100">
        <v>6203</v>
      </c>
      <c r="B7253" s="107">
        <v>39806</v>
      </c>
      <c r="C7253" s="121">
        <v>417.37</v>
      </c>
      <c r="D7253" s="122">
        <v>337.28</v>
      </c>
      <c r="E7253" s="122">
        <f t="shared" si="303"/>
        <v>46.714681440443215</v>
      </c>
      <c r="F7253" s="77">
        <v>2.84</v>
      </c>
      <c r="G7253" s="77">
        <v>0</v>
      </c>
      <c r="H7253" s="77">
        <v>0</v>
      </c>
      <c r="J7253" s="77">
        <f t="shared" si="302"/>
        <v>2.84</v>
      </c>
      <c r="K7253" s="103">
        <v>0.42</v>
      </c>
      <c r="L7253" s="104">
        <v>1.1000000000000001</v>
      </c>
      <c r="M7253" s="105">
        <v>0</v>
      </c>
      <c r="N7253" s="76">
        <f t="shared" si="304"/>
        <v>0.42000000000004079</v>
      </c>
    </row>
    <row r="7254" spans="1:15" x14ac:dyDescent="0.25">
      <c r="A7254" s="100">
        <v>6204</v>
      </c>
      <c r="B7254" s="107">
        <v>39807</v>
      </c>
      <c r="C7254" s="121">
        <v>417.19</v>
      </c>
      <c r="D7254" s="122">
        <v>334.86</v>
      </c>
      <c r="E7254" s="122">
        <f t="shared" si="303"/>
        <v>46.379501385041557</v>
      </c>
      <c r="F7254" s="77">
        <v>0.66</v>
      </c>
      <c r="G7254" s="77">
        <v>0</v>
      </c>
      <c r="H7254" s="77">
        <v>0</v>
      </c>
      <c r="J7254" s="77">
        <f t="shared" si="302"/>
        <v>0.66</v>
      </c>
      <c r="K7254" s="103">
        <v>5.81</v>
      </c>
      <c r="L7254" s="104">
        <v>0.26</v>
      </c>
      <c r="M7254" s="105">
        <v>0</v>
      </c>
      <c r="N7254" s="76">
        <f t="shared" si="304"/>
        <v>5.8099999999999774</v>
      </c>
    </row>
    <row r="7255" spans="1:15" x14ac:dyDescent="0.25">
      <c r="A7255" s="100">
        <v>6205</v>
      </c>
      <c r="B7255" s="107">
        <v>39808</v>
      </c>
      <c r="C7255" s="121">
        <v>417.57</v>
      </c>
      <c r="D7255" s="122">
        <v>340.01</v>
      </c>
      <c r="E7255" s="122">
        <f t="shared" si="303"/>
        <v>47.092797783933513</v>
      </c>
      <c r="F7255" s="77">
        <v>0.53</v>
      </c>
      <c r="G7255" s="77">
        <v>0</v>
      </c>
      <c r="H7255" s="77">
        <v>0</v>
      </c>
      <c r="J7255" s="77">
        <f t="shared" si="302"/>
        <v>0.53</v>
      </c>
      <c r="K7255" s="103">
        <v>1.34</v>
      </c>
      <c r="L7255" s="104">
        <v>0.21</v>
      </c>
      <c r="M7255" s="105">
        <v>0</v>
      </c>
      <c r="N7255" s="76">
        <f t="shared" si="304"/>
        <v>1.0399999999999909</v>
      </c>
    </row>
    <row r="7256" spans="1:15" x14ac:dyDescent="0.25">
      <c r="A7256" s="100">
        <v>6206</v>
      </c>
      <c r="B7256" s="107">
        <v>39809</v>
      </c>
      <c r="C7256" s="121">
        <v>417.75</v>
      </c>
      <c r="D7256" s="122">
        <v>340.52</v>
      </c>
      <c r="E7256" s="122">
        <f t="shared" si="303"/>
        <v>47.16343490304709</v>
      </c>
      <c r="F7256" s="77">
        <v>1.23</v>
      </c>
      <c r="G7256" s="77">
        <v>0</v>
      </c>
      <c r="H7256" s="77">
        <v>0</v>
      </c>
      <c r="J7256" s="77">
        <f t="shared" si="302"/>
        <v>1.23</v>
      </c>
      <c r="K7256" s="103">
        <v>0.16</v>
      </c>
      <c r="L7256" s="104">
        <v>0.39</v>
      </c>
      <c r="M7256" s="105">
        <v>0</v>
      </c>
      <c r="N7256" s="76">
        <f t="shared" si="304"/>
        <v>0.46000000000001817</v>
      </c>
    </row>
    <row r="7257" spans="1:15" x14ac:dyDescent="0.25">
      <c r="A7257" s="100">
        <v>6207</v>
      </c>
      <c r="B7257" s="107">
        <v>39810</v>
      </c>
      <c r="C7257" s="121">
        <v>417.55</v>
      </c>
      <c r="D7257" s="122">
        <v>339.75</v>
      </c>
      <c r="E7257" s="122">
        <f t="shared" si="303"/>
        <v>47.056786703601105</v>
      </c>
      <c r="F7257" s="77">
        <v>1.72</v>
      </c>
      <c r="G7257" s="77">
        <v>0</v>
      </c>
      <c r="H7257" s="77">
        <v>0</v>
      </c>
      <c r="J7257" s="77">
        <f t="shared" si="302"/>
        <v>1.72</v>
      </c>
      <c r="K7257" s="103">
        <v>1.46</v>
      </c>
      <c r="L7257" s="104">
        <v>0.67</v>
      </c>
      <c r="M7257" s="105">
        <v>0</v>
      </c>
      <c r="N7257" s="76">
        <f t="shared" si="304"/>
        <v>1.4600000000000091</v>
      </c>
    </row>
    <row r="7258" spans="1:15" x14ac:dyDescent="0.25">
      <c r="A7258" s="100">
        <v>6208</v>
      </c>
      <c r="B7258" s="107">
        <v>39811</v>
      </c>
      <c r="C7258" s="121">
        <v>417.53</v>
      </c>
      <c r="D7258" s="122">
        <v>339.49</v>
      </c>
      <c r="E7258" s="122">
        <f t="shared" si="303"/>
        <v>47.020775623268705</v>
      </c>
      <c r="F7258" s="77">
        <v>1.1599999999999999</v>
      </c>
      <c r="G7258" s="77">
        <v>0</v>
      </c>
      <c r="H7258" s="77">
        <v>0</v>
      </c>
      <c r="J7258" s="77">
        <f t="shared" si="302"/>
        <v>1.1599999999999999</v>
      </c>
      <c r="K7258" s="103">
        <v>0.21</v>
      </c>
      <c r="L7258" s="104">
        <v>0.45</v>
      </c>
      <c r="M7258" s="105">
        <v>0</v>
      </c>
      <c r="N7258" s="76">
        <f t="shared" si="304"/>
        <v>0.21000000000001129</v>
      </c>
    </row>
    <row r="7259" spans="1:15" x14ac:dyDescent="0.25">
      <c r="A7259" s="100">
        <v>6209</v>
      </c>
      <c r="B7259" s="107">
        <v>39812</v>
      </c>
      <c r="C7259" s="121">
        <v>417.46</v>
      </c>
      <c r="D7259" s="122">
        <v>338.54</v>
      </c>
      <c r="E7259" s="122">
        <f t="shared" si="303"/>
        <v>46.88919667590028</v>
      </c>
      <c r="F7259" s="77">
        <v>0.93</v>
      </c>
      <c r="G7259" s="77">
        <v>0</v>
      </c>
      <c r="H7259" s="77">
        <v>0</v>
      </c>
      <c r="J7259" s="77">
        <f t="shared" si="302"/>
        <v>0.93</v>
      </c>
      <c r="K7259" s="103">
        <v>1.49</v>
      </c>
      <c r="L7259" s="104">
        <v>0.36</v>
      </c>
      <c r="M7259" s="105">
        <v>0</v>
      </c>
      <c r="N7259" s="76">
        <f t="shared" si="304"/>
        <v>1.3899999999999797</v>
      </c>
    </row>
    <row r="7260" spans="1:15" x14ac:dyDescent="0.25">
      <c r="A7260" s="100">
        <v>6210</v>
      </c>
      <c r="B7260" s="107">
        <v>39813</v>
      </c>
      <c r="C7260" s="121">
        <v>417.5</v>
      </c>
      <c r="D7260" s="122">
        <v>339</v>
      </c>
      <c r="E7260" s="122">
        <f t="shared" si="303"/>
        <v>46.952908587257618</v>
      </c>
      <c r="F7260" s="77">
        <v>1.79</v>
      </c>
      <c r="G7260" s="77">
        <v>0</v>
      </c>
      <c r="H7260" s="77">
        <v>0</v>
      </c>
      <c r="J7260" s="77">
        <f t="shared" si="302"/>
        <v>1.79</v>
      </c>
      <c r="K7260" s="103">
        <v>0.25</v>
      </c>
      <c r="L7260" s="104">
        <v>0.7</v>
      </c>
      <c r="M7260" s="105">
        <v>0</v>
      </c>
      <c r="N7260" s="76">
        <f t="shared" si="304"/>
        <v>-337.21</v>
      </c>
    </row>
    <row r="7261" spans="1:15" x14ac:dyDescent="0.25">
      <c r="B7261" s="107" t="s">
        <v>73</v>
      </c>
      <c r="C7261" s="121"/>
      <c r="D7261" s="122"/>
      <c r="E7261" s="122"/>
      <c r="F7261" s="117">
        <f>SUM(F6895:F7260)</f>
        <v>1254.658000000001</v>
      </c>
      <c r="G7261" s="117">
        <f t="shared" ref="G7261:M7261" si="305">SUM(G6895:G7260)</f>
        <v>0</v>
      </c>
      <c r="H7261" s="117">
        <f t="shared" si="305"/>
        <v>0</v>
      </c>
      <c r="I7261" s="117"/>
      <c r="J7261" s="117">
        <f t="shared" si="305"/>
        <v>1254.658000000001</v>
      </c>
      <c r="K7261" s="118">
        <f t="shared" si="305"/>
        <v>999.94299999999919</v>
      </c>
      <c r="L7261" s="119">
        <f t="shared" si="305"/>
        <v>593.33999999999935</v>
      </c>
      <c r="M7261" s="120">
        <f t="shared" si="305"/>
        <v>1371.3999999999999</v>
      </c>
      <c r="N7261" s="76">
        <f t="shared" si="304"/>
        <v>1592.218000000001</v>
      </c>
    </row>
    <row r="7262" spans="1:15" x14ac:dyDescent="0.25">
      <c r="A7262" s="100">
        <v>6211</v>
      </c>
      <c r="B7262" s="107">
        <v>39814</v>
      </c>
      <c r="C7262" s="121">
        <v>417.39</v>
      </c>
      <c r="D7262" s="122">
        <v>337.56</v>
      </c>
      <c r="E7262" s="122">
        <f t="shared" si="303"/>
        <v>46.753462603878113</v>
      </c>
      <c r="F7262" s="77">
        <v>0</v>
      </c>
      <c r="G7262" s="77">
        <v>0</v>
      </c>
      <c r="H7262" s="77">
        <v>0</v>
      </c>
      <c r="J7262" s="77">
        <f t="shared" ref="J7262:J7325" si="306">SUM(F7262:H7262)</f>
        <v>0</v>
      </c>
      <c r="K7262" s="103">
        <v>0.56000000000000227</v>
      </c>
      <c r="L7262" s="104">
        <v>0</v>
      </c>
      <c r="M7262" s="105">
        <v>0</v>
      </c>
      <c r="N7262" s="76">
        <f t="shared" si="304"/>
        <v>0.56000000000000227</v>
      </c>
      <c r="O7262" s="79">
        <v>370</v>
      </c>
    </row>
    <row r="7263" spans="1:15" x14ac:dyDescent="0.25">
      <c r="A7263" s="100">
        <v>6212</v>
      </c>
      <c r="B7263" s="107">
        <v>39815</v>
      </c>
      <c r="C7263" s="121">
        <v>417.43</v>
      </c>
      <c r="D7263" s="122">
        <v>338.12</v>
      </c>
      <c r="E7263" s="122">
        <f t="shared" si="303"/>
        <v>46.831024930747922</v>
      </c>
      <c r="F7263" s="77">
        <v>0.15</v>
      </c>
      <c r="G7263" s="77">
        <v>0</v>
      </c>
      <c r="H7263" s="77">
        <v>0</v>
      </c>
      <c r="J7263" s="77">
        <f t="shared" si="306"/>
        <v>0.15</v>
      </c>
      <c r="K7263" s="103">
        <v>0.84999999999998865</v>
      </c>
      <c r="L7263" s="104">
        <v>0.06</v>
      </c>
      <c r="M7263" s="105">
        <v>0</v>
      </c>
      <c r="N7263" s="76">
        <f t="shared" si="304"/>
        <v>0.84999999999998865</v>
      </c>
      <c r="O7263" s="79">
        <v>370</v>
      </c>
    </row>
    <row r="7264" spans="1:15" x14ac:dyDescent="0.25">
      <c r="A7264" s="100">
        <v>6213</v>
      </c>
      <c r="B7264" s="107">
        <v>39816</v>
      </c>
      <c r="C7264" s="121">
        <v>417.48</v>
      </c>
      <c r="D7264" s="122">
        <v>338.82</v>
      </c>
      <c r="E7264" s="122">
        <f t="shared" si="303"/>
        <v>46.927977839335178</v>
      </c>
      <c r="F7264" s="77">
        <v>0.83</v>
      </c>
      <c r="G7264" s="77">
        <v>0</v>
      </c>
      <c r="H7264" s="77">
        <v>0</v>
      </c>
      <c r="J7264" s="77">
        <f t="shared" si="306"/>
        <v>0.83</v>
      </c>
      <c r="K7264" s="103">
        <v>0.26999999999999769</v>
      </c>
      <c r="L7264" s="104">
        <v>0.32</v>
      </c>
      <c r="M7264" s="105">
        <v>0</v>
      </c>
      <c r="N7264" s="76">
        <f t="shared" si="304"/>
        <v>0.26999999999999769</v>
      </c>
      <c r="O7264" s="79">
        <v>370</v>
      </c>
    </row>
    <row r="7265" spans="1:15" x14ac:dyDescent="0.25">
      <c r="A7265" s="100">
        <v>6214</v>
      </c>
      <c r="B7265" s="107">
        <v>39817</v>
      </c>
      <c r="C7265" s="121">
        <v>417.44</v>
      </c>
      <c r="D7265" s="122">
        <v>338.26</v>
      </c>
      <c r="E7265" s="122">
        <f t="shared" si="303"/>
        <v>46.850415512465368</v>
      </c>
      <c r="F7265" s="77">
        <v>1.1000000000000001</v>
      </c>
      <c r="G7265" s="77">
        <v>0</v>
      </c>
      <c r="H7265" s="77">
        <v>0</v>
      </c>
      <c r="J7265" s="77">
        <f t="shared" si="306"/>
        <v>1.1000000000000001</v>
      </c>
      <c r="K7265" s="103">
        <v>0.1199999999999819</v>
      </c>
      <c r="L7265" s="104">
        <v>0.38</v>
      </c>
      <c r="M7265" s="105">
        <v>0</v>
      </c>
      <c r="N7265" s="76">
        <f t="shared" si="304"/>
        <v>0.1199999999999819</v>
      </c>
      <c r="O7265" s="79">
        <v>370</v>
      </c>
    </row>
    <row r="7266" spans="1:15" x14ac:dyDescent="0.25">
      <c r="A7266" s="100">
        <v>6215</v>
      </c>
      <c r="B7266" s="107">
        <v>39818</v>
      </c>
      <c r="C7266" s="121">
        <v>417.37</v>
      </c>
      <c r="D7266" s="122">
        <v>337.28</v>
      </c>
      <c r="E7266" s="122">
        <f t="shared" si="303"/>
        <v>46.714681440443215</v>
      </c>
      <c r="F7266" s="77">
        <v>2.6</v>
      </c>
      <c r="G7266" s="77">
        <v>0</v>
      </c>
      <c r="H7266" s="77">
        <v>0</v>
      </c>
      <c r="J7266" s="77">
        <f t="shared" si="306"/>
        <v>2.6</v>
      </c>
      <c r="K7266" s="103">
        <v>1.1000000000000001</v>
      </c>
      <c r="L7266" s="104">
        <v>1.01</v>
      </c>
      <c r="M7266" s="105">
        <v>0</v>
      </c>
      <c r="N7266" s="76">
        <f t="shared" si="304"/>
        <v>1.1000000000000001</v>
      </c>
      <c r="O7266" s="79">
        <v>370</v>
      </c>
    </row>
    <row r="7267" spans="1:15" x14ac:dyDescent="0.25">
      <c r="A7267" s="100">
        <v>6216</v>
      </c>
      <c r="B7267" s="107">
        <v>39819</v>
      </c>
      <c r="C7267" s="121">
        <v>417.26</v>
      </c>
      <c r="D7267" s="122">
        <v>335.78</v>
      </c>
      <c r="E7267" s="122">
        <f t="shared" si="303"/>
        <v>46.506925207756225</v>
      </c>
      <c r="F7267" s="77">
        <v>3.4</v>
      </c>
      <c r="G7267" s="77">
        <v>0</v>
      </c>
      <c r="H7267" s="77">
        <v>0</v>
      </c>
      <c r="J7267" s="77">
        <f t="shared" si="306"/>
        <v>3.4</v>
      </c>
      <c r="K7267" s="103">
        <v>1.9200000000000386</v>
      </c>
      <c r="L7267" s="104">
        <v>1.32</v>
      </c>
      <c r="M7267" s="105">
        <v>2.2999999999999998</v>
      </c>
      <c r="N7267" s="76">
        <f t="shared" si="304"/>
        <v>1.9200000000000386</v>
      </c>
      <c r="O7267" s="79">
        <v>370</v>
      </c>
    </row>
    <row r="7268" spans="1:15" x14ac:dyDescent="0.25">
      <c r="A7268" s="100">
        <v>6217</v>
      </c>
      <c r="B7268" s="107">
        <v>39820</v>
      </c>
      <c r="C7268" s="121">
        <v>417.15</v>
      </c>
      <c r="D7268" s="122">
        <v>334.3</v>
      </c>
      <c r="E7268" s="122">
        <f t="shared" si="303"/>
        <v>46.301939058171747</v>
      </c>
      <c r="F7268" s="77">
        <v>2.89</v>
      </c>
      <c r="G7268" s="77">
        <v>0</v>
      </c>
      <c r="H7268" s="77">
        <v>0</v>
      </c>
      <c r="J7268" s="77">
        <f t="shared" si="306"/>
        <v>2.89</v>
      </c>
      <c r="K7268" s="103">
        <v>0.14000000000000001</v>
      </c>
      <c r="L7268" s="104">
        <v>1.1200000000000001</v>
      </c>
      <c r="M7268" s="105">
        <v>0</v>
      </c>
      <c r="N7268" s="76">
        <f t="shared" si="304"/>
        <v>0.14000000000000012</v>
      </c>
      <c r="O7268" s="79">
        <v>370</v>
      </c>
    </row>
    <row r="7269" spans="1:15" x14ac:dyDescent="0.25">
      <c r="A7269" s="100">
        <v>6218</v>
      </c>
      <c r="B7269" s="107">
        <v>39821</v>
      </c>
      <c r="C7269" s="121">
        <v>416.95</v>
      </c>
      <c r="D7269" s="122">
        <v>331.55</v>
      </c>
      <c r="E7269" s="122">
        <f t="shared" si="303"/>
        <v>45.921052631578952</v>
      </c>
      <c r="F7269" s="77">
        <v>0.42</v>
      </c>
      <c r="G7269" s="77">
        <v>0</v>
      </c>
      <c r="H7269" s="77">
        <v>0</v>
      </c>
      <c r="J7269" s="77">
        <f t="shared" si="306"/>
        <v>0.42</v>
      </c>
      <c r="K7269" s="103">
        <v>3.0000000000013627E-2</v>
      </c>
      <c r="L7269" s="104">
        <v>0.16</v>
      </c>
      <c r="M7269" s="105">
        <v>3.8</v>
      </c>
      <c r="N7269" s="76">
        <f t="shared" si="304"/>
        <v>3.0000000000013627E-2</v>
      </c>
      <c r="O7269" s="79">
        <v>370</v>
      </c>
    </row>
    <row r="7270" spans="1:15" x14ac:dyDescent="0.25">
      <c r="A7270" s="100">
        <v>6219</v>
      </c>
      <c r="B7270" s="107">
        <v>39822</v>
      </c>
      <c r="C7270" s="121">
        <v>416.92</v>
      </c>
      <c r="D7270" s="122">
        <v>331.16</v>
      </c>
      <c r="E7270" s="122">
        <f t="shared" si="303"/>
        <v>45.867036011080337</v>
      </c>
      <c r="F7270" s="77">
        <v>0.52</v>
      </c>
      <c r="G7270" s="77">
        <v>0</v>
      </c>
      <c r="H7270" s="77">
        <v>0</v>
      </c>
      <c r="J7270" s="77">
        <f t="shared" si="306"/>
        <v>0.52</v>
      </c>
      <c r="K7270" s="103">
        <v>0.25999999999995227</v>
      </c>
      <c r="L7270" s="104">
        <v>0.2</v>
      </c>
      <c r="M7270" s="105">
        <v>6.9</v>
      </c>
      <c r="N7270" s="76">
        <f t="shared" si="304"/>
        <v>0.25999999999995227</v>
      </c>
      <c r="O7270" s="79">
        <v>370</v>
      </c>
    </row>
    <row r="7271" spans="1:15" x14ac:dyDescent="0.25">
      <c r="A7271" s="100">
        <v>6220</v>
      </c>
      <c r="B7271" s="107">
        <v>39823</v>
      </c>
      <c r="C7271" s="121">
        <v>416.9</v>
      </c>
      <c r="D7271" s="122">
        <v>330.9</v>
      </c>
      <c r="E7271" s="122">
        <f t="shared" si="303"/>
        <v>45.831024930747922</v>
      </c>
      <c r="F7271" s="77">
        <v>0</v>
      </c>
      <c r="G7271" s="77">
        <v>0</v>
      </c>
      <c r="H7271" s="77">
        <v>0</v>
      </c>
      <c r="J7271" s="77">
        <f t="shared" si="306"/>
        <v>0</v>
      </c>
      <c r="K7271" s="103">
        <v>0.12999999999999545</v>
      </c>
      <c r="L7271" s="104">
        <v>0</v>
      </c>
      <c r="M7271" s="105">
        <v>3.9</v>
      </c>
      <c r="N7271" s="76">
        <f t="shared" si="304"/>
        <v>0.12999999999999545</v>
      </c>
      <c r="O7271" s="79">
        <v>370</v>
      </c>
    </row>
    <row r="7272" spans="1:15" x14ac:dyDescent="0.25">
      <c r="A7272" s="100">
        <v>6221</v>
      </c>
      <c r="B7272" s="107">
        <v>39824</v>
      </c>
      <c r="C7272" s="121">
        <v>416.91</v>
      </c>
      <c r="D7272" s="122">
        <v>331.03</v>
      </c>
      <c r="E7272" s="122">
        <f t="shared" si="303"/>
        <v>45.849030470914123</v>
      </c>
      <c r="F7272" s="77">
        <v>0</v>
      </c>
      <c r="G7272" s="77">
        <v>0</v>
      </c>
      <c r="H7272" s="77">
        <v>0</v>
      </c>
      <c r="J7272" s="77">
        <f t="shared" si="306"/>
        <v>0</v>
      </c>
      <c r="K7272" s="103">
        <v>0.1300000000000523</v>
      </c>
      <c r="L7272" s="104">
        <v>0</v>
      </c>
      <c r="M7272" s="105">
        <v>0</v>
      </c>
      <c r="N7272" s="76">
        <f t="shared" si="304"/>
        <v>0.1300000000000523</v>
      </c>
      <c r="O7272" s="79">
        <v>370</v>
      </c>
    </row>
    <row r="7273" spans="1:15" x14ac:dyDescent="0.25">
      <c r="A7273" s="100">
        <v>6222</v>
      </c>
      <c r="B7273" s="107">
        <v>39825</v>
      </c>
      <c r="C7273" s="121">
        <v>416.92</v>
      </c>
      <c r="D7273" s="122">
        <v>331.16</v>
      </c>
      <c r="E7273" s="122">
        <f t="shared" si="303"/>
        <v>45.867036011080337</v>
      </c>
      <c r="F7273" s="77">
        <v>0.59</v>
      </c>
      <c r="G7273" s="77">
        <v>0</v>
      </c>
      <c r="H7273" s="77">
        <v>0</v>
      </c>
      <c r="J7273" s="77">
        <f t="shared" si="306"/>
        <v>0.59</v>
      </c>
      <c r="K7273" s="103">
        <v>1.3699999999999726</v>
      </c>
      <c r="L7273" s="104">
        <v>0.23</v>
      </c>
      <c r="M7273" s="105">
        <v>1</v>
      </c>
      <c r="N7273" s="76">
        <f t="shared" si="304"/>
        <v>1.3699999999999726</v>
      </c>
      <c r="O7273" s="79">
        <v>370</v>
      </c>
    </row>
    <row r="7274" spans="1:15" x14ac:dyDescent="0.25">
      <c r="A7274" s="100">
        <v>6223</v>
      </c>
      <c r="B7274" s="107">
        <v>39826</v>
      </c>
      <c r="C7274" s="121">
        <v>416.98</v>
      </c>
      <c r="D7274" s="122">
        <v>331.94</v>
      </c>
      <c r="E7274" s="122">
        <f t="shared" si="303"/>
        <v>45.97506925207756</v>
      </c>
      <c r="F7274" s="77">
        <v>0.83</v>
      </c>
      <c r="G7274" s="77">
        <v>0</v>
      </c>
      <c r="H7274" s="77">
        <v>0</v>
      </c>
      <c r="J7274" s="77">
        <f t="shared" si="306"/>
        <v>0.83</v>
      </c>
      <c r="K7274" s="103">
        <v>2.77</v>
      </c>
      <c r="L7274" s="104">
        <v>0.32</v>
      </c>
      <c r="M7274" s="105">
        <v>8.6</v>
      </c>
      <c r="N7274" s="76">
        <f t="shared" si="304"/>
        <v>2.7699999999999978</v>
      </c>
      <c r="O7274" s="79">
        <v>370</v>
      </c>
    </row>
    <row r="7275" spans="1:15" x14ac:dyDescent="0.25">
      <c r="A7275" s="100">
        <v>6224</v>
      </c>
      <c r="B7275" s="107">
        <v>39827</v>
      </c>
      <c r="C7275" s="121">
        <v>417.12</v>
      </c>
      <c r="D7275" s="122">
        <v>333.88</v>
      </c>
      <c r="E7275" s="122">
        <f t="shared" si="303"/>
        <v>46.24376731301939</v>
      </c>
      <c r="F7275" s="77">
        <v>0</v>
      </c>
      <c r="G7275" s="77">
        <v>0</v>
      </c>
      <c r="H7275" s="77">
        <v>0</v>
      </c>
      <c r="J7275" s="77">
        <f t="shared" si="306"/>
        <v>0</v>
      </c>
      <c r="K7275" s="103">
        <v>0.56000000000000227</v>
      </c>
      <c r="L7275" s="104">
        <v>0</v>
      </c>
      <c r="M7275" s="105">
        <v>0</v>
      </c>
      <c r="N7275" s="76">
        <f t="shared" si="304"/>
        <v>0.56000000000000227</v>
      </c>
      <c r="O7275" s="79">
        <v>370</v>
      </c>
    </row>
    <row r="7276" spans="1:15" x14ac:dyDescent="0.25">
      <c r="A7276" s="100">
        <v>6225</v>
      </c>
      <c r="B7276" s="107">
        <v>39828</v>
      </c>
      <c r="C7276" s="121">
        <v>417.16</v>
      </c>
      <c r="D7276" s="122">
        <v>334.44</v>
      </c>
      <c r="E7276" s="122">
        <f t="shared" si="303"/>
        <v>46.3213296398892</v>
      </c>
      <c r="F7276" s="77">
        <v>0.12</v>
      </c>
      <c r="G7276" s="77">
        <v>0</v>
      </c>
      <c r="H7276" s="77">
        <v>0</v>
      </c>
      <c r="J7276" s="77">
        <f t="shared" si="306"/>
        <v>0.12</v>
      </c>
      <c r="K7276" s="103">
        <v>1.7200000000000228</v>
      </c>
      <c r="L7276" s="104">
        <v>0.05</v>
      </c>
      <c r="M7276" s="105">
        <v>0</v>
      </c>
      <c r="N7276" s="76">
        <f t="shared" si="304"/>
        <v>1.7200000000000228</v>
      </c>
      <c r="O7276" s="79">
        <v>370</v>
      </c>
    </row>
    <row r="7277" spans="1:15" x14ac:dyDescent="0.25">
      <c r="A7277" s="100">
        <v>6226</v>
      </c>
      <c r="B7277" s="107">
        <v>39829</v>
      </c>
      <c r="C7277" s="121">
        <v>417.28</v>
      </c>
      <c r="D7277" s="122">
        <v>336.04</v>
      </c>
      <c r="E7277" s="122">
        <f t="shared" si="303"/>
        <v>46.54293628808864</v>
      </c>
      <c r="F7277" s="77">
        <v>0.23</v>
      </c>
      <c r="G7277" s="77">
        <v>0</v>
      </c>
      <c r="H7277" s="77">
        <v>0</v>
      </c>
      <c r="J7277" s="77">
        <f t="shared" si="306"/>
        <v>0.23</v>
      </c>
      <c r="K7277" s="103">
        <v>0.35999999999999543</v>
      </c>
      <c r="L7277" s="104">
        <v>0.09</v>
      </c>
      <c r="M7277" s="105">
        <v>0</v>
      </c>
      <c r="N7277" s="76">
        <f t="shared" si="304"/>
        <v>0.35999999999999543</v>
      </c>
      <c r="O7277" s="79">
        <v>370</v>
      </c>
    </row>
    <row r="7278" spans="1:15" x14ac:dyDescent="0.25">
      <c r="A7278" s="100">
        <v>6227</v>
      </c>
      <c r="B7278" s="107">
        <v>39830</v>
      </c>
      <c r="C7278" s="121">
        <v>417.29</v>
      </c>
      <c r="D7278" s="122">
        <v>336.17</v>
      </c>
      <c r="E7278" s="122">
        <f t="shared" si="303"/>
        <v>46.560941828254848</v>
      </c>
      <c r="F7278" s="77">
        <v>0.25</v>
      </c>
      <c r="G7278" s="77">
        <v>0</v>
      </c>
      <c r="H7278" s="77">
        <v>0</v>
      </c>
      <c r="J7278" s="77">
        <f t="shared" si="306"/>
        <v>0.25</v>
      </c>
      <c r="K7278" s="103">
        <v>0.12000000000000455</v>
      </c>
      <c r="L7278" s="104">
        <v>0.1</v>
      </c>
      <c r="M7278" s="105">
        <v>0</v>
      </c>
      <c r="N7278" s="76">
        <f t="shared" si="304"/>
        <v>0.12000000000000455</v>
      </c>
      <c r="O7278" s="79">
        <v>370</v>
      </c>
    </row>
    <row r="7279" spans="1:15" x14ac:dyDescent="0.25">
      <c r="A7279" s="100">
        <v>6228</v>
      </c>
      <c r="B7279" s="107">
        <v>39831</v>
      </c>
      <c r="C7279" s="121">
        <v>417.28</v>
      </c>
      <c r="D7279" s="122">
        <v>336.04</v>
      </c>
      <c r="E7279" s="122">
        <f t="shared" si="303"/>
        <v>46.54293628808864</v>
      </c>
      <c r="F7279" s="77">
        <v>0.18</v>
      </c>
      <c r="G7279" s="77">
        <v>0</v>
      </c>
      <c r="H7279" s="77">
        <v>0</v>
      </c>
      <c r="J7279" s="77">
        <f t="shared" si="306"/>
        <v>0.18</v>
      </c>
      <c r="K7279" s="103">
        <v>0.18</v>
      </c>
      <c r="L7279" s="104">
        <v>7.0000000000000007E-2</v>
      </c>
      <c r="M7279" s="105">
        <v>0</v>
      </c>
      <c r="N7279" s="76">
        <f t="shared" si="304"/>
        <v>0.18</v>
      </c>
      <c r="O7279" s="79">
        <v>370</v>
      </c>
    </row>
    <row r="7280" spans="1:15" x14ac:dyDescent="0.25">
      <c r="A7280" s="100">
        <v>6229</v>
      </c>
      <c r="B7280" s="107">
        <v>39832</v>
      </c>
      <c r="C7280" s="121">
        <v>417.28</v>
      </c>
      <c r="D7280" s="122">
        <v>336.04</v>
      </c>
      <c r="E7280" s="122">
        <f t="shared" ref="E7280:E7344" si="307">(D7280/722)*100</f>
        <v>46.54293628808864</v>
      </c>
      <c r="F7280" s="77">
        <v>0.24</v>
      </c>
      <c r="G7280" s="77">
        <v>0</v>
      </c>
      <c r="H7280" s="77">
        <v>0</v>
      </c>
      <c r="J7280" s="77">
        <f t="shared" si="306"/>
        <v>0.24</v>
      </c>
      <c r="K7280" s="103">
        <v>0.24</v>
      </c>
      <c r="L7280" s="104">
        <v>0.09</v>
      </c>
      <c r="M7280" s="105">
        <v>0</v>
      </c>
      <c r="N7280" s="76">
        <f t="shared" si="304"/>
        <v>0.24</v>
      </c>
      <c r="O7280" s="79">
        <v>370</v>
      </c>
    </row>
    <row r="7281" spans="1:15" x14ac:dyDescent="0.25">
      <c r="A7281" s="100">
        <v>6230</v>
      </c>
      <c r="B7281" s="107">
        <v>39833</v>
      </c>
      <c r="C7281" s="121">
        <v>417.28</v>
      </c>
      <c r="D7281" s="122">
        <v>336.04</v>
      </c>
      <c r="E7281" s="122">
        <f t="shared" si="307"/>
        <v>46.54293628808864</v>
      </c>
      <c r="F7281" s="77">
        <v>0.6</v>
      </c>
      <c r="G7281" s="77">
        <v>0</v>
      </c>
      <c r="H7281" s="77">
        <v>0</v>
      </c>
      <c r="J7281" s="77">
        <f t="shared" si="306"/>
        <v>0.6</v>
      </c>
      <c r="K7281" s="103">
        <v>7.9999999999961324E-2</v>
      </c>
      <c r="L7281" s="104">
        <v>0.24</v>
      </c>
      <c r="M7281" s="105">
        <v>0</v>
      </c>
      <c r="N7281" s="76">
        <f t="shared" si="304"/>
        <v>7.9999999999961324E-2</v>
      </c>
      <c r="O7281" s="79">
        <v>370</v>
      </c>
    </row>
    <row r="7282" spans="1:15" x14ac:dyDescent="0.25">
      <c r="A7282" s="100">
        <v>6231</v>
      </c>
      <c r="B7282" s="107">
        <v>39834</v>
      </c>
      <c r="C7282" s="121">
        <v>417.24</v>
      </c>
      <c r="D7282" s="122">
        <v>335.52</v>
      </c>
      <c r="E7282" s="122">
        <f t="shared" si="307"/>
        <v>46.470914127423818</v>
      </c>
      <c r="F7282" s="77">
        <v>2.68</v>
      </c>
      <c r="G7282" s="77">
        <v>0</v>
      </c>
      <c r="H7282" s="77">
        <v>0</v>
      </c>
      <c r="J7282" s="77">
        <f t="shared" si="306"/>
        <v>2.68</v>
      </c>
      <c r="K7282" s="103">
        <v>5.9999999999995612E-2</v>
      </c>
      <c r="L7282" s="104">
        <v>1.04</v>
      </c>
      <c r="M7282" s="105">
        <v>0</v>
      </c>
      <c r="N7282" s="76">
        <f t="shared" si="304"/>
        <v>5.9999999999995612E-2</v>
      </c>
      <c r="O7282" s="79">
        <v>370</v>
      </c>
    </row>
    <row r="7283" spans="1:15" x14ac:dyDescent="0.25">
      <c r="A7283" s="100">
        <v>6232</v>
      </c>
      <c r="B7283" s="107">
        <v>39835</v>
      </c>
      <c r="C7283" s="121">
        <v>417.05</v>
      </c>
      <c r="D7283" s="122">
        <v>332.9</v>
      </c>
      <c r="E7283" s="122">
        <f t="shared" si="307"/>
        <v>46.108033240997223</v>
      </c>
      <c r="F7283" s="77">
        <v>5.16</v>
      </c>
      <c r="G7283" s="77">
        <v>0</v>
      </c>
      <c r="H7283" s="77">
        <v>0</v>
      </c>
      <c r="J7283" s="77">
        <f t="shared" si="306"/>
        <v>5.16</v>
      </c>
      <c r="K7283" s="103">
        <v>0.59999999999999787</v>
      </c>
      <c r="L7283" s="104">
        <v>2</v>
      </c>
      <c r="M7283" s="105">
        <v>0</v>
      </c>
      <c r="N7283" s="76">
        <f t="shared" si="304"/>
        <v>0.59999999999999787</v>
      </c>
      <c r="O7283" s="79">
        <v>370</v>
      </c>
    </row>
    <row r="7284" spans="1:15" x14ac:dyDescent="0.25">
      <c r="A7284" s="100">
        <v>6233</v>
      </c>
      <c r="B7284" s="107">
        <v>39836</v>
      </c>
      <c r="C7284" s="121">
        <v>416.71</v>
      </c>
      <c r="D7284" s="122">
        <v>328.34</v>
      </c>
      <c r="E7284" s="122">
        <f t="shared" si="307"/>
        <v>45.476454293628805</v>
      </c>
      <c r="F7284" s="77">
        <v>3.09</v>
      </c>
      <c r="G7284" s="77">
        <v>0</v>
      </c>
      <c r="H7284" s="77">
        <v>0</v>
      </c>
      <c r="J7284" s="77">
        <f t="shared" si="306"/>
        <v>3.09</v>
      </c>
      <c r="K7284" s="103">
        <v>0.35000000000004761</v>
      </c>
      <c r="L7284" s="104">
        <v>1.2</v>
      </c>
      <c r="M7284" s="105">
        <v>0</v>
      </c>
      <c r="N7284" s="76">
        <f t="shared" si="304"/>
        <v>0.35000000000004761</v>
      </c>
      <c r="O7284" s="79">
        <v>370</v>
      </c>
    </row>
    <row r="7285" spans="1:15" x14ac:dyDescent="0.25">
      <c r="A7285" s="100">
        <v>6234</v>
      </c>
      <c r="B7285" s="107">
        <v>39837</v>
      </c>
      <c r="C7285" s="121">
        <v>416.5</v>
      </c>
      <c r="D7285" s="122">
        <v>325.60000000000002</v>
      </c>
      <c r="E7285" s="122">
        <f t="shared" si="307"/>
        <v>45.096952908587262</v>
      </c>
      <c r="F7285" s="77">
        <v>3.29</v>
      </c>
      <c r="G7285" s="77">
        <v>0</v>
      </c>
      <c r="H7285" s="77">
        <v>0</v>
      </c>
      <c r="J7285" s="77">
        <f t="shared" si="306"/>
        <v>3.29</v>
      </c>
      <c r="K7285" s="103">
        <v>0.45999999999995911</v>
      </c>
      <c r="L7285" s="104">
        <v>1.28</v>
      </c>
      <c r="M7285" s="105">
        <v>0</v>
      </c>
      <c r="N7285" s="76">
        <f t="shared" si="304"/>
        <v>0.45999999999995911</v>
      </c>
      <c r="O7285" s="79">
        <v>370</v>
      </c>
    </row>
    <row r="7286" spans="1:15" x14ac:dyDescent="0.25">
      <c r="A7286" s="100">
        <v>6235</v>
      </c>
      <c r="B7286" s="107">
        <v>39838</v>
      </c>
      <c r="C7286" s="121">
        <v>416.29</v>
      </c>
      <c r="D7286" s="122">
        <v>322.77</v>
      </c>
      <c r="E7286" s="122">
        <f t="shared" si="307"/>
        <v>44.704986149584485</v>
      </c>
      <c r="F7286" s="77">
        <v>3.34</v>
      </c>
      <c r="G7286" s="77">
        <v>0</v>
      </c>
      <c r="H7286" s="77">
        <v>0</v>
      </c>
      <c r="J7286" s="77">
        <f t="shared" si="306"/>
        <v>3.34</v>
      </c>
      <c r="K7286" s="103">
        <v>0.34999999999999076</v>
      </c>
      <c r="L7286" s="104">
        <v>1.3</v>
      </c>
      <c r="M7286" s="105">
        <v>4.0999999999999996</v>
      </c>
      <c r="N7286" s="76">
        <f t="shared" si="304"/>
        <v>0.34999999999999076</v>
      </c>
      <c r="O7286" s="79">
        <v>370</v>
      </c>
    </row>
    <row r="7287" spans="1:15" x14ac:dyDescent="0.25">
      <c r="A7287" s="100">
        <v>6236</v>
      </c>
      <c r="B7287" s="107">
        <v>39839</v>
      </c>
      <c r="C7287" s="121">
        <v>416.06</v>
      </c>
      <c r="D7287" s="122">
        <v>319.77999999999997</v>
      </c>
      <c r="E7287" s="122">
        <f t="shared" si="307"/>
        <v>44.290858725761765</v>
      </c>
      <c r="F7287" s="77">
        <v>8.15</v>
      </c>
      <c r="G7287" s="77">
        <v>0</v>
      </c>
      <c r="H7287" s="77">
        <v>0</v>
      </c>
      <c r="J7287" s="77">
        <f t="shared" si="306"/>
        <v>8.15</v>
      </c>
      <c r="K7287" s="103">
        <v>0.74000000000003219</v>
      </c>
      <c r="L7287" s="104">
        <v>3.01</v>
      </c>
      <c r="M7287" s="105">
        <v>0.5</v>
      </c>
      <c r="N7287" s="76">
        <f t="shared" si="304"/>
        <v>0.74000000000003219</v>
      </c>
      <c r="O7287" s="79">
        <v>370</v>
      </c>
    </row>
    <row r="7288" spans="1:15" x14ac:dyDescent="0.25">
      <c r="A7288" s="100">
        <v>6237</v>
      </c>
      <c r="B7288" s="107">
        <v>39840</v>
      </c>
      <c r="C7288" s="121">
        <v>415.49</v>
      </c>
      <c r="D7288" s="122">
        <v>312.37</v>
      </c>
      <c r="E7288" s="122">
        <f t="shared" si="307"/>
        <v>43.264542936288095</v>
      </c>
      <c r="F7288" s="77">
        <v>6.72</v>
      </c>
      <c r="G7288" s="77">
        <v>0</v>
      </c>
      <c r="H7288" s="77">
        <v>0</v>
      </c>
      <c r="J7288" s="77">
        <f t="shared" si="306"/>
        <v>6.72</v>
      </c>
      <c r="K7288" s="103">
        <v>0.58000000000001339</v>
      </c>
      <c r="L7288" s="104">
        <v>2.6</v>
      </c>
      <c r="M7288" s="105">
        <v>0</v>
      </c>
      <c r="N7288" s="76">
        <f t="shared" si="304"/>
        <v>0.58000000000001339</v>
      </c>
      <c r="O7288" s="79">
        <v>370</v>
      </c>
    </row>
    <row r="7289" spans="1:15" x14ac:dyDescent="0.25">
      <c r="A7289" s="100">
        <v>6238</v>
      </c>
      <c r="B7289" s="107">
        <v>39841</v>
      </c>
      <c r="C7289" s="121">
        <v>415.01</v>
      </c>
      <c r="D7289" s="122">
        <v>306.23</v>
      </c>
      <c r="E7289" s="122">
        <f t="shared" si="307"/>
        <v>42.41412742382272</v>
      </c>
      <c r="F7289" s="77">
        <v>4.84</v>
      </c>
      <c r="G7289" s="77">
        <v>0</v>
      </c>
      <c r="H7289" s="77">
        <v>0</v>
      </c>
      <c r="J7289" s="77">
        <f t="shared" si="306"/>
        <v>4.84</v>
      </c>
      <c r="K7289" s="103">
        <v>1.1299999999999635</v>
      </c>
      <c r="L7289" s="104">
        <v>1.86</v>
      </c>
      <c r="M7289" s="105">
        <v>0</v>
      </c>
      <c r="N7289" s="76">
        <f t="shared" si="304"/>
        <v>1.1299999999999635</v>
      </c>
      <c r="O7289" s="79">
        <v>370</v>
      </c>
    </row>
    <row r="7290" spans="1:15" x14ac:dyDescent="0.25">
      <c r="A7290" s="100">
        <v>6239</v>
      </c>
      <c r="B7290" s="107">
        <v>39842</v>
      </c>
      <c r="C7290" s="121">
        <v>414.71</v>
      </c>
      <c r="D7290" s="122">
        <v>302.52</v>
      </c>
      <c r="E7290" s="122">
        <f t="shared" si="307"/>
        <v>41.900277008310248</v>
      </c>
      <c r="F7290" s="77">
        <v>4.13</v>
      </c>
      <c r="G7290" s="77">
        <v>0</v>
      </c>
      <c r="H7290" s="77">
        <v>0</v>
      </c>
      <c r="J7290" s="77">
        <f t="shared" si="306"/>
        <v>4.13</v>
      </c>
      <c r="K7290" s="103">
        <v>0.86000000000001808</v>
      </c>
      <c r="L7290" s="104">
        <v>1.59</v>
      </c>
      <c r="M7290" s="105">
        <v>0</v>
      </c>
      <c r="N7290" s="76">
        <f t="shared" si="304"/>
        <v>0.86000000000001808</v>
      </c>
      <c r="O7290" s="79">
        <v>370</v>
      </c>
    </row>
    <row r="7291" spans="1:15" x14ac:dyDescent="0.25">
      <c r="A7291" s="100">
        <v>6240</v>
      </c>
      <c r="B7291" s="107">
        <v>39843</v>
      </c>
      <c r="C7291" s="121">
        <v>414.45</v>
      </c>
      <c r="D7291" s="122">
        <v>299.25</v>
      </c>
      <c r="E7291" s="122">
        <f t="shared" si="307"/>
        <v>41.44736842105263</v>
      </c>
      <c r="F7291" s="77">
        <v>4.4800000000000004</v>
      </c>
      <c r="G7291" s="77">
        <v>0</v>
      </c>
      <c r="H7291" s="77">
        <v>0</v>
      </c>
      <c r="J7291" s="77">
        <f t="shared" si="306"/>
        <v>4.4800000000000004</v>
      </c>
      <c r="K7291" s="103">
        <v>0.12999999999997769</v>
      </c>
      <c r="L7291" s="104">
        <v>1.1200000000000001</v>
      </c>
      <c r="M7291" s="105">
        <v>0</v>
      </c>
      <c r="N7291" s="76">
        <f t="shared" si="304"/>
        <v>0.12999999999997769</v>
      </c>
      <c r="O7291" s="79">
        <v>370</v>
      </c>
    </row>
    <row r="7292" spans="1:15" x14ac:dyDescent="0.25">
      <c r="A7292" s="100">
        <v>6241</v>
      </c>
      <c r="B7292" s="107">
        <v>39844</v>
      </c>
      <c r="C7292" s="121">
        <v>414.1</v>
      </c>
      <c r="D7292" s="122">
        <v>294.89999999999998</v>
      </c>
      <c r="E7292" s="122">
        <f t="shared" si="307"/>
        <v>40.844875346260388</v>
      </c>
      <c r="F7292" s="77">
        <v>4.24</v>
      </c>
      <c r="G7292" s="77">
        <v>0</v>
      </c>
      <c r="H7292" s="77">
        <v>0</v>
      </c>
      <c r="J7292" s="77">
        <f t="shared" si="306"/>
        <v>4.24</v>
      </c>
      <c r="K7292" s="103">
        <v>0.28000000000002068</v>
      </c>
      <c r="L7292" s="104">
        <v>1.62</v>
      </c>
      <c r="M7292" s="105">
        <v>0</v>
      </c>
      <c r="N7292" s="76">
        <f t="shared" si="304"/>
        <v>0.28000000000002068</v>
      </c>
      <c r="O7292" s="79">
        <v>370</v>
      </c>
    </row>
    <row r="7293" spans="1:15" x14ac:dyDescent="0.25">
      <c r="A7293" s="100">
        <v>6242</v>
      </c>
      <c r="B7293" s="107">
        <v>39845</v>
      </c>
      <c r="C7293" s="121">
        <v>413.77</v>
      </c>
      <c r="D7293" s="122">
        <v>290.94</v>
      </c>
      <c r="E7293" s="122">
        <f t="shared" si="307"/>
        <v>40.296398891966753</v>
      </c>
      <c r="F7293" s="77">
        <v>2.11</v>
      </c>
      <c r="G7293" s="77">
        <v>0</v>
      </c>
      <c r="H7293" s="77">
        <v>0</v>
      </c>
      <c r="J7293" s="77">
        <f t="shared" si="306"/>
        <v>2.11</v>
      </c>
      <c r="K7293" s="103">
        <v>6.9999999999979412E-2</v>
      </c>
      <c r="L7293" s="104">
        <v>0.81</v>
      </c>
      <c r="M7293" s="105">
        <v>0</v>
      </c>
      <c r="N7293" s="76">
        <f t="shared" si="304"/>
        <v>6.9999999999979412E-2</v>
      </c>
      <c r="O7293" s="79">
        <v>370</v>
      </c>
    </row>
    <row r="7294" spans="1:15" x14ac:dyDescent="0.25">
      <c r="A7294" s="100">
        <v>6243</v>
      </c>
      <c r="B7294" s="107">
        <v>39846</v>
      </c>
      <c r="C7294" s="121">
        <v>413.6</v>
      </c>
      <c r="D7294" s="122">
        <v>288.89999999999998</v>
      </c>
      <c r="E7294" s="122">
        <f t="shared" si="307"/>
        <v>40.013850415512465</v>
      </c>
      <c r="F7294" s="77">
        <v>5.35</v>
      </c>
      <c r="G7294" s="77">
        <v>0</v>
      </c>
      <c r="H7294" s="77">
        <v>0</v>
      </c>
      <c r="J7294" s="77">
        <f t="shared" si="306"/>
        <v>5.35</v>
      </c>
      <c r="K7294" s="103">
        <v>7.000000000002693E-2</v>
      </c>
      <c r="L7294" s="104">
        <v>2.04</v>
      </c>
      <c r="M7294" s="105">
        <v>0</v>
      </c>
      <c r="N7294" s="76">
        <f t="shared" si="304"/>
        <v>7.000000000002693E-2</v>
      </c>
      <c r="O7294" s="79">
        <v>370</v>
      </c>
    </row>
    <row r="7295" spans="1:15" x14ac:dyDescent="0.25">
      <c r="A7295" s="100">
        <v>6244</v>
      </c>
      <c r="B7295" s="107">
        <v>39847</v>
      </c>
      <c r="C7295" s="121">
        <v>413.16</v>
      </c>
      <c r="D7295" s="122">
        <v>283.62</v>
      </c>
      <c r="E7295" s="122">
        <f t="shared" si="307"/>
        <v>39.282548476454295</v>
      </c>
      <c r="F7295" s="77">
        <v>4.5199999999999996</v>
      </c>
      <c r="G7295" s="77">
        <v>0</v>
      </c>
      <c r="H7295" s="77">
        <v>0</v>
      </c>
      <c r="J7295" s="77">
        <f t="shared" si="306"/>
        <v>4.5199999999999996</v>
      </c>
      <c r="K7295" s="103">
        <v>0.29999999999997229</v>
      </c>
      <c r="L7295" s="104">
        <v>1.73</v>
      </c>
      <c r="M7295" s="105">
        <v>0</v>
      </c>
      <c r="N7295" s="76">
        <f t="shared" si="304"/>
        <v>0.29999999999997229</v>
      </c>
      <c r="O7295" s="79">
        <v>370</v>
      </c>
    </row>
    <row r="7296" spans="1:15" x14ac:dyDescent="0.25">
      <c r="A7296" s="100">
        <v>6245</v>
      </c>
      <c r="B7296" s="107">
        <v>39848</v>
      </c>
      <c r="C7296" s="121">
        <v>412.8</v>
      </c>
      <c r="D7296" s="122">
        <v>279.39999999999998</v>
      </c>
      <c r="E7296" s="122">
        <f t="shared" si="307"/>
        <v>38.698060941828253</v>
      </c>
      <c r="F7296" s="77">
        <v>2.11</v>
      </c>
      <c r="G7296" s="77">
        <v>0</v>
      </c>
      <c r="H7296" s="77">
        <v>0</v>
      </c>
      <c r="J7296" s="77">
        <f t="shared" si="306"/>
        <v>2.11</v>
      </c>
      <c r="K7296" s="103">
        <v>0.58000000000002716</v>
      </c>
      <c r="L7296" s="104">
        <v>0.8</v>
      </c>
      <c r="M7296" s="105">
        <v>0</v>
      </c>
      <c r="N7296" s="76">
        <f t="shared" si="304"/>
        <v>0.58000000000002716</v>
      </c>
      <c r="O7296" s="79">
        <v>370</v>
      </c>
    </row>
    <row r="7297" spans="1:15" x14ac:dyDescent="0.25">
      <c r="A7297" s="100">
        <v>6246</v>
      </c>
      <c r="B7297" s="107">
        <v>39849</v>
      </c>
      <c r="C7297" s="121">
        <v>412.67</v>
      </c>
      <c r="D7297" s="122">
        <v>277.87</v>
      </c>
      <c r="E7297" s="122">
        <f t="shared" si="307"/>
        <v>38.486149584487535</v>
      </c>
      <c r="F7297" s="77">
        <v>4.4400000000000004</v>
      </c>
      <c r="G7297" s="77">
        <v>0</v>
      </c>
      <c r="H7297" s="77">
        <v>0</v>
      </c>
      <c r="J7297" s="77">
        <f t="shared" si="306"/>
        <v>4.4400000000000004</v>
      </c>
      <c r="K7297" s="103">
        <v>0.29000000000002313</v>
      </c>
      <c r="L7297" s="104">
        <v>1.7</v>
      </c>
      <c r="M7297" s="105">
        <v>0</v>
      </c>
      <c r="N7297" s="76">
        <f t="shared" si="304"/>
        <v>0.29000000000002313</v>
      </c>
      <c r="O7297" s="79">
        <v>370</v>
      </c>
    </row>
    <row r="7298" spans="1:15" x14ac:dyDescent="0.25">
      <c r="A7298" s="100">
        <v>6247</v>
      </c>
      <c r="B7298" s="107">
        <v>39850</v>
      </c>
      <c r="C7298" s="121">
        <v>412.31</v>
      </c>
      <c r="D7298" s="122">
        <v>273.72000000000003</v>
      </c>
      <c r="E7298" s="122">
        <f t="shared" si="307"/>
        <v>37.911357340720222</v>
      </c>
      <c r="F7298" s="77">
        <v>3.61</v>
      </c>
      <c r="G7298" s="77">
        <v>0</v>
      </c>
      <c r="H7298" s="77">
        <v>0</v>
      </c>
      <c r="J7298" s="77">
        <f t="shared" si="306"/>
        <v>3.61</v>
      </c>
      <c r="K7298" s="103">
        <v>0.19999999999997486</v>
      </c>
      <c r="L7298" s="104">
        <v>1.38</v>
      </c>
      <c r="M7298" s="105">
        <v>0</v>
      </c>
      <c r="N7298" s="76">
        <f t="shared" si="304"/>
        <v>0.19999999999997486</v>
      </c>
      <c r="O7298" s="79">
        <v>370</v>
      </c>
    </row>
    <row r="7299" spans="1:15" x14ac:dyDescent="0.25">
      <c r="A7299" s="100">
        <v>6248</v>
      </c>
      <c r="B7299" s="107">
        <v>39851</v>
      </c>
      <c r="C7299" s="121">
        <v>412.01</v>
      </c>
      <c r="D7299" s="122">
        <v>270.31</v>
      </c>
      <c r="E7299" s="122">
        <f t="shared" si="307"/>
        <v>37.439058171745152</v>
      </c>
      <c r="F7299" s="77">
        <v>3.11</v>
      </c>
      <c r="G7299" s="77">
        <v>0</v>
      </c>
      <c r="H7299" s="77">
        <v>0</v>
      </c>
      <c r="J7299" s="77">
        <f t="shared" si="306"/>
        <v>3.11</v>
      </c>
      <c r="K7299" s="103">
        <v>0.48000000000000442</v>
      </c>
      <c r="L7299" s="104">
        <v>1.19</v>
      </c>
      <c r="M7299" s="105">
        <v>0</v>
      </c>
      <c r="N7299" s="76">
        <f t="shared" si="304"/>
        <v>0.48000000000000442</v>
      </c>
      <c r="O7299" s="79">
        <v>370</v>
      </c>
    </row>
    <row r="7300" spans="1:15" x14ac:dyDescent="0.25">
      <c r="A7300" s="100">
        <v>6249</v>
      </c>
      <c r="B7300" s="107">
        <v>39852</v>
      </c>
      <c r="C7300" s="121">
        <v>411.78</v>
      </c>
      <c r="D7300" s="122">
        <v>267.68</v>
      </c>
      <c r="E7300" s="122">
        <f t="shared" si="307"/>
        <v>37.074792243767313</v>
      </c>
      <c r="F7300" s="77">
        <v>2.21</v>
      </c>
      <c r="G7300" s="77">
        <v>0</v>
      </c>
      <c r="H7300" s="77">
        <v>0</v>
      </c>
      <c r="J7300" s="77">
        <f t="shared" si="306"/>
        <v>2.21</v>
      </c>
      <c r="K7300" s="103">
        <v>0.77999999999999314</v>
      </c>
      <c r="L7300" s="104">
        <v>0.84</v>
      </c>
      <c r="M7300" s="105">
        <v>0</v>
      </c>
      <c r="N7300" s="76">
        <f t="shared" si="304"/>
        <v>0.77999999999999314</v>
      </c>
      <c r="O7300" s="79">
        <v>370</v>
      </c>
    </row>
    <row r="7301" spans="1:15" x14ac:dyDescent="0.25">
      <c r="A7301" s="100">
        <v>6250</v>
      </c>
      <c r="B7301" s="107">
        <v>39853</v>
      </c>
      <c r="C7301" s="121">
        <v>411.65</v>
      </c>
      <c r="D7301" s="122">
        <v>266.25</v>
      </c>
      <c r="E7301" s="122">
        <f t="shared" si="307"/>
        <v>36.87673130193906</v>
      </c>
      <c r="F7301" s="77">
        <v>2.27</v>
      </c>
      <c r="G7301" s="77">
        <v>0</v>
      </c>
      <c r="H7301" s="77">
        <v>0</v>
      </c>
      <c r="J7301" s="77">
        <f t="shared" si="306"/>
        <v>2.27</v>
      </c>
      <c r="K7301" s="103">
        <v>8.0000000000002292E-2</v>
      </c>
      <c r="L7301" s="104">
        <v>0.87</v>
      </c>
      <c r="M7301" s="105">
        <v>0</v>
      </c>
      <c r="N7301" s="76">
        <f t="shared" si="304"/>
        <v>8.0000000000002292E-2</v>
      </c>
      <c r="O7301" s="79">
        <v>370</v>
      </c>
    </row>
    <row r="7302" spans="1:15" x14ac:dyDescent="0.25">
      <c r="A7302" s="100">
        <v>6251</v>
      </c>
      <c r="B7302" s="107">
        <v>39854</v>
      </c>
      <c r="C7302" s="121">
        <v>411.46</v>
      </c>
      <c r="D7302" s="122">
        <v>264.06</v>
      </c>
      <c r="E7302" s="122">
        <f t="shared" si="307"/>
        <v>36.573407202216067</v>
      </c>
      <c r="F7302" s="77">
        <v>3.12</v>
      </c>
      <c r="G7302" s="77">
        <v>0</v>
      </c>
      <c r="H7302" s="77">
        <v>0</v>
      </c>
      <c r="J7302" s="77">
        <f t="shared" si="306"/>
        <v>3.12</v>
      </c>
      <c r="K7302" s="103">
        <v>4.0000000000016023E-2</v>
      </c>
      <c r="L7302" s="104">
        <v>1.19</v>
      </c>
      <c r="M7302" s="105">
        <v>0</v>
      </c>
      <c r="N7302" s="76">
        <f t="shared" si="304"/>
        <v>4.0000000000016023E-2</v>
      </c>
      <c r="O7302" s="79">
        <v>370</v>
      </c>
    </row>
    <row r="7303" spans="1:15" x14ac:dyDescent="0.25">
      <c r="A7303" s="100">
        <v>6252</v>
      </c>
      <c r="B7303" s="107">
        <v>39855</v>
      </c>
      <c r="C7303" s="121">
        <v>411.18</v>
      </c>
      <c r="D7303" s="122">
        <v>260.98</v>
      </c>
      <c r="E7303" s="122">
        <f t="shared" si="307"/>
        <v>36.146814404432135</v>
      </c>
      <c r="F7303" s="77">
        <v>3.64</v>
      </c>
      <c r="G7303" s="77">
        <v>0</v>
      </c>
      <c r="H7303" s="77">
        <v>0</v>
      </c>
      <c r="J7303" s="77">
        <f t="shared" si="306"/>
        <v>3.64</v>
      </c>
      <c r="K7303" s="103">
        <v>1.0000000000004672E-2</v>
      </c>
      <c r="L7303" s="104">
        <v>1.38</v>
      </c>
      <c r="M7303" s="105">
        <v>0</v>
      </c>
      <c r="N7303" s="76">
        <f t="shared" si="304"/>
        <v>1.0000000000004672E-2</v>
      </c>
      <c r="O7303" s="79">
        <v>370</v>
      </c>
    </row>
    <row r="7304" spans="1:15" x14ac:dyDescent="0.25">
      <c r="A7304" s="100">
        <v>6253</v>
      </c>
      <c r="B7304" s="107">
        <v>39856</v>
      </c>
      <c r="C7304" s="121">
        <v>410.85</v>
      </c>
      <c r="D7304" s="122">
        <v>257.35000000000002</v>
      </c>
      <c r="E7304" s="122">
        <f t="shared" si="307"/>
        <v>35.644044321329645</v>
      </c>
      <c r="F7304" s="77">
        <v>4.6399999999999997</v>
      </c>
      <c r="G7304" s="77">
        <v>0</v>
      </c>
      <c r="H7304" s="77">
        <v>0</v>
      </c>
      <c r="J7304" s="77">
        <f t="shared" si="306"/>
        <v>4.6399999999999997</v>
      </c>
      <c r="K7304" s="103">
        <v>9.999999999975806E-3</v>
      </c>
      <c r="L7304" s="104">
        <v>1.76</v>
      </c>
      <c r="M7304" s="105">
        <v>0</v>
      </c>
      <c r="N7304" s="76">
        <f t="shared" ref="N7304:N7367" si="308">+D7305-D7304+J7304</f>
        <v>9.999999999975806E-3</v>
      </c>
      <c r="O7304" s="79">
        <v>370</v>
      </c>
    </row>
    <row r="7305" spans="1:15" x14ac:dyDescent="0.25">
      <c r="A7305" s="100">
        <v>6254</v>
      </c>
      <c r="B7305" s="107">
        <v>39857</v>
      </c>
      <c r="C7305" s="121">
        <v>410.42</v>
      </c>
      <c r="D7305" s="122">
        <v>252.72</v>
      </c>
      <c r="E7305" s="122">
        <f t="shared" si="307"/>
        <v>35.00277008310249</v>
      </c>
      <c r="F7305" s="77">
        <v>5.87</v>
      </c>
      <c r="G7305" s="77">
        <v>0</v>
      </c>
      <c r="H7305" s="77">
        <v>0</v>
      </c>
      <c r="J7305" s="77">
        <f t="shared" si="306"/>
        <v>5.87</v>
      </c>
      <c r="K7305" s="103">
        <v>0.56999999999998874</v>
      </c>
      <c r="L7305" s="104">
        <v>2.2200000000000002</v>
      </c>
      <c r="M7305" s="105">
        <v>0</v>
      </c>
      <c r="N7305" s="76">
        <f t="shared" si="308"/>
        <v>0.56999999999998874</v>
      </c>
      <c r="O7305" s="79">
        <v>370</v>
      </c>
    </row>
    <row r="7306" spans="1:15" x14ac:dyDescent="0.25">
      <c r="A7306" s="100">
        <v>6255</v>
      </c>
      <c r="B7306" s="107">
        <v>39858</v>
      </c>
      <c r="C7306" s="121">
        <v>409.92</v>
      </c>
      <c r="D7306" s="122">
        <v>247.42</v>
      </c>
      <c r="E7306" s="122">
        <f t="shared" si="307"/>
        <v>34.26869806094183</v>
      </c>
      <c r="F7306" s="77">
        <v>3.72</v>
      </c>
      <c r="G7306" s="77">
        <v>0</v>
      </c>
      <c r="H7306" s="77">
        <v>0</v>
      </c>
      <c r="J7306" s="77">
        <f t="shared" si="306"/>
        <v>3.72</v>
      </c>
      <c r="K7306" s="103">
        <v>0.3000000000000127</v>
      </c>
      <c r="L7306" s="104">
        <v>1.41</v>
      </c>
      <c r="M7306" s="105">
        <v>0</v>
      </c>
      <c r="N7306" s="76">
        <f t="shared" si="308"/>
        <v>0.3000000000000127</v>
      </c>
      <c r="O7306" s="79">
        <v>370</v>
      </c>
    </row>
    <row r="7307" spans="1:15" x14ac:dyDescent="0.25">
      <c r="A7307" s="100">
        <v>6256</v>
      </c>
      <c r="B7307" s="107">
        <v>39859</v>
      </c>
      <c r="C7307" s="121">
        <v>409.6</v>
      </c>
      <c r="D7307" s="122">
        <v>244</v>
      </c>
      <c r="E7307" s="122">
        <f t="shared" si="307"/>
        <v>33.795013850415515</v>
      </c>
      <c r="F7307" s="77">
        <v>3.5</v>
      </c>
      <c r="G7307" s="77">
        <v>0</v>
      </c>
      <c r="H7307" s="77">
        <v>0</v>
      </c>
      <c r="J7307" s="77">
        <f t="shared" si="306"/>
        <v>3.5</v>
      </c>
      <c r="K7307" s="103">
        <v>0.40000000000000568</v>
      </c>
      <c r="L7307" s="104">
        <v>1.33</v>
      </c>
      <c r="M7307" s="105">
        <v>0</v>
      </c>
      <c r="N7307" s="76">
        <f t="shared" si="308"/>
        <v>0.40000000000000568</v>
      </c>
      <c r="O7307" s="79">
        <v>370</v>
      </c>
    </row>
    <row r="7308" spans="1:15" x14ac:dyDescent="0.25">
      <c r="A7308" s="100">
        <v>6257</v>
      </c>
      <c r="B7308" s="107">
        <v>39860</v>
      </c>
      <c r="C7308" s="121">
        <v>409.3</v>
      </c>
      <c r="D7308" s="122">
        <v>240.9</v>
      </c>
      <c r="E7308" s="122">
        <f t="shared" si="307"/>
        <v>33.365650969529085</v>
      </c>
      <c r="F7308" s="77">
        <v>5.35</v>
      </c>
      <c r="G7308" s="77">
        <v>0</v>
      </c>
      <c r="H7308" s="77">
        <v>0</v>
      </c>
      <c r="J7308" s="77">
        <f t="shared" si="306"/>
        <v>5.35</v>
      </c>
      <c r="K7308" s="103">
        <v>0.14999999999998259</v>
      </c>
      <c r="L7308" s="104">
        <v>2.02</v>
      </c>
      <c r="M7308" s="105">
        <v>0</v>
      </c>
      <c r="N7308" s="76">
        <f t="shared" si="308"/>
        <v>0.14999999999998259</v>
      </c>
      <c r="O7308" s="79">
        <v>370</v>
      </c>
    </row>
    <row r="7309" spans="1:15" x14ac:dyDescent="0.25">
      <c r="A7309" s="100">
        <v>6258</v>
      </c>
      <c r="B7309" s="107">
        <v>39861</v>
      </c>
      <c r="C7309" s="121">
        <v>408.79</v>
      </c>
      <c r="D7309" s="122">
        <v>235.7</v>
      </c>
      <c r="E7309" s="122">
        <f t="shared" si="307"/>
        <v>32.645429362880883</v>
      </c>
      <c r="F7309" s="77">
        <v>5.59</v>
      </c>
      <c r="G7309" s="77">
        <v>0</v>
      </c>
      <c r="H7309" s="77">
        <v>0</v>
      </c>
      <c r="J7309" s="77">
        <f t="shared" si="306"/>
        <v>5.59</v>
      </c>
      <c r="K7309" s="103">
        <v>8.9999999999999858E-2</v>
      </c>
      <c r="L7309" s="104">
        <v>2.11</v>
      </c>
      <c r="M7309" s="105">
        <v>0</v>
      </c>
      <c r="N7309" s="76">
        <f t="shared" si="308"/>
        <v>8.9999999999999858E-2</v>
      </c>
      <c r="O7309" s="79">
        <v>370</v>
      </c>
    </row>
    <row r="7310" spans="1:15" x14ac:dyDescent="0.25">
      <c r="A7310" s="100">
        <v>6259</v>
      </c>
      <c r="B7310" s="107">
        <v>39862</v>
      </c>
      <c r="C7310" s="121">
        <v>408.24</v>
      </c>
      <c r="D7310" s="122">
        <v>230.2</v>
      </c>
      <c r="E7310" s="122">
        <f t="shared" si="307"/>
        <v>31.883656509695292</v>
      </c>
      <c r="F7310" s="77">
        <v>7.72</v>
      </c>
      <c r="G7310" s="77">
        <v>0</v>
      </c>
      <c r="H7310" s="77">
        <v>0</v>
      </c>
      <c r="J7310" s="77">
        <f t="shared" si="306"/>
        <v>7.72</v>
      </c>
      <c r="K7310" s="103">
        <v>2.000000000001112E-2</v>
      </c>
      <c r="L7310" s="104">
        <v>2.73</v>
      </c>
      <c r="M7310" s="105">
        <v>0</v>
      </c>
      <c r="N7310" s="76">
        <f t="shared" si="308"/>
        <v>2.000000000001112E-2</v>
      </c>
      <c r="O7310" s="79">
        <v>370</v>
      </c>
    </row>
    <row r="7311" spans="1:15" x14ac:dyDescent="0.25">
      <c r="A7311" s="100">
        <v>6260</v>
      </c>
      <c r="B7311" s="107">
        <v>39863</v>
      </c>
      <c r="C7311" s="121">
        <v>407.45</v>
      </c>
      <c r="D7311" s="122">
        <v>222.5</v>
      </c>
      <c r="E7311" s="122">
        <f t="shared" si="307"/>
        <v>30.817174515235457</v>
      </c>
      <c r="F7311" s="77">
        <v>6.42</v>
      </c>
      <c r="G7311" s="77">
        <v>0</v>
      </c>
      <c r="H7311" s="77">
        <v>0</v>
      </c>
      <c r="J7311" s="77">
        <f t="shared" si="306"/>
        <v>6.42</v>
      </c>
      <c r="K7311" s="103">
        <v>0.11999999999998856</v>
      </c>
      <c r="L7311" s="104">
        <v>2.41</v>
      </c>
      <c r="M7311" s="105">
        <v>1.2</v>
      </c>
      <c r="N7311" s="76">
        <f t="shared" si="308"/>
        <v>0.11999999999998856</v>
      </c>
      <c r="O7311" s="79">
        <v>370</v>
      </c>
    </row>
    <row r="7312" spans="1:15" x14ac:dyDescent="0.25">
      <c r="A7312" s="100">
        <v>6261</v>
      </c>
      <c r="B7312" s="107">
        <v>39864</v>
      </c>
      <c r="C7312" s="121">
        <v>406.78</v>
      </c>
      <c r="D7312" s="122">
        <v>216.2</v>
      </c>
      <c r="E7312" s="122">
        <f t="shared" si="307"/>
        <v>29.944598337950133</v>
      </c>
      <c r="F7312" s="77">
        <v>7.79</v>
      </c>
      <c r="G7312" s="77">
        <v>0</v>
      </c>
      <c r="H7312" s="77">
        <v>0</v>
      </c>
      <c r="J7312" s="77">
        <f t="shared" si="306"/>
        <v>7.79</v>
      </c>
      <c r="K7312" s="103">
        <v>0.14000000000002277</v>
      </c>
      <c r="L7312" s="104">
        <v>2.84</v>
      </c>
      <c r="M7312" s="105">
        <v>0</v>
      </c>
      <c r="N7312" s="76">
        <f t="shared" si="308"/>
        <v>0.14000000000002277</v>
      </c>
      <c r="O7312" s="79">
        <v>370</v>
      </c>
    </row>
    <row r="7313" spans="1:15" x14ac:dyDescent="0.25">
      <c r="A7313" s="100">
        <v>6262</v>
      </c>
      <c r="B7313" s="107">
        <v>39865</v>
      </c>
      <c r="C7313" s="121">
        <v>405.95</v>
      </c>
      <c r="D7313" s="122">
        <v>208.55</v>
      </c>
      <c r="E7313" s="122">
        <f t="shared" si="307"/>
        <v>28.885041551246537</v>
      </c>
      <c r="F7313" s="77">
        <v>3.41</v>
      </c>
      <c r="G7313" s="77">
        <v>0</v>
      </c>
      <c r="H7313" s="77">
        <v>0</v>
      </c>
      <c r="J7313" s="77">
        <f t="shared" si="306"/>
        <v>3.41</v>
      </c>
      <c r="K7313" s="103">
        <v>7.9999999999987637E-2</v>
      </c>
      <c r="L7313" s="104">
        <v>1.28</v>
      </c>
      <c r="M7313" s="105">
        <v>0</v>
      </c>
      <c r="N7313" s="76">
        <f t="shared" si="308"/>
        <v>7.9999999999987637E-2</v>
      </c>
      <c r="O7313" s="79">
        <v>370</v>
      </c>
    </row>
    <row r="7314" spans="1:15" x14ac:dyDescent="0.25">
      <c r="A7314" s="100">
        <v>6263</v>
      </c>
      <c r="B7314" s="107">
        <v>39866</v>
      </c>
      <c r="C7314" s="121">
        <v>405.58</v>
      </c>
      <c r="D7314" s="122">
        <v>205.22</v>
      </c>
      <c r="E7314" s="122">
        <f t="shared" si="307"/>
        <v>28.423822714681439</v>
      </c>
      <c r="F7314" s="77">
        <v>0.56000000000000005</v>
      </c>
      <c r="G7314" s="77">
        <v>0</v>
      </c>
      <c r="H7314" s="77">
        <v>0</v>
      </c>
      <c r="J7314" s="77">
        <f t="shared" si="306"/>
        <v>0.56000000000000005</v>
      </c>
      <c r="K7314" s="103">
        <v>2.0000000000008011E-2</v>
      </c>
      <c r="L7314" s="104">
        <v>0.28000000000000003</v>
      </c>
      <c r="M7314" s="105">
        <v>0</v>
      </c>
      <c r="N7314" s="76">
        <f t="shared" si="308"/>
        <v>2.0000000000008011E-2</v>
      </c>
      <c r="O7314" s="79">
        <v>370</v>
      </c>
    </row>
    <row r="7315" spans="1:15" x14ac:dyDescent="0.25">
      <c r="A7315" s="100">
        <v>6264</v>
      </c>
      <c r="B7315" s="107">
        <v>39867</v>
      </c>
      <c r="C7315" s="121">
        <v>405.52</v>
      </c>
      <c r="D7315" s="122">
        <v>204.68</v>
      </c>
      <c r="E7315" s="122">
        <f t="shared" si="307"/>
        <v>28.349030470914126</v>
      </c>
      <c r="F7315" s="77">
        <v>2.2200000000000002</v>
      </c>
      <c r="G7315" s="77">
        <v>0</v>
      </c>
      <c r="H7315" s="77">
        <v>0</v>
      </c>
      <c r="J7315" s="77">
        <f t="shared" si="306"/>
        <v>2.2200000000000002</v>
      </c>
      <c r="K7315" s="103">
        <v>7.9999999999985416E-2</v>
      </c>
      <c r="L7315" s="104">
        <v>0.83</v>
      </c>
      <c r="M7315" s="105">
        <v>0</v>
      </c>
      <c r="N7315" s="76">
        <f t="shared" si="308"/>
        <v>7.9999999999985416E-2</v>
      </c>
      <c r="O7315" s="79">
        <v>370</v>
      </c>
    </row>
    <row r="7316" spans="1:15" x14ac:dyDescent="0.25">
      <c r="A7316" s="100">
        <v>6265</v>
      </c>
      <c r="B7316" s="107">
        <v>39868</v>
      </c>
      <c r="C7316" s="121">
        <v>405.28</v>
      </c>
      <c r="D7316" s="122">
        <v>202.54</v>
      </c>
      <c r="E7316" s="122">
        <f t="shared" si="307"/>
        <v>28.052631578947366</v>
      </c>
      <c r="F7316" s="77">
        <v>4.24</v>
      </c>
      <c r="G7316" s="77">
        <v>0</v>
      </c>
      <c r="H7316" s="77">
        <v>0</v>
      </c>
      <c r="J7316" s="77">
        <f t="shared" si="306"/>
        <v>4.24</v>
      </c>
      <c r="K7316" s="103">
        <v>0.10000000000001386</v>
      </c>
      <c r="L7316" s="104">
        <v>1.58</v>
      </c>
      <c r="M7316" s="105">
        <v>0</v>
      </c>
      <c r="N7316" s="76">
        <f t="shared" si="308"/>
        <v>0.10000000000001386</v>
      </c>
      <c r="O7316" s="79">
        <v>370</v>
      </c>
    </row>
    <row r="7317" spans="1:15" x14ac:dyDescent="0.25">
      <c r="A7317" s="100">
        <v>6266</v>
      </c>
      <c r="B7317" s="107">
        <v>39869</v>
      </c>
      <c r="C7317" s="121">
        <v>404.8</v>
      </c>
      <c r="D7317" s="122">
        <v>198.4</v>
      </c>
      <c r="E7317" s="122">
        <f t="shared" si="307"/>
        <v>27.479224376731302</v>
      </c>
      <c r="F7317" s="77">
        <v>2.75</v>
      </c>
      <c r="G7317" s="77">
        <v>0</v>
      </c>
      <c r="H7317" s="77">
        <v>0</v>
      </c>
      <c r="J7317" s="77">
        <f t="shared" si="306"/>
        <v>2.75</v>
      </c>
      <c r="K7317" s="103">
        <v>6.9999999999993179E-2</v>
      </c>
      <c r="L7317" s="104">
        <v>1.59</v>
      </c>
      <c r="M7317" s="105">
        <v>0</v>
      </c>
      <c r="N7317" s="76">
        <f t="shared" si="308"/>
        <v>6.9999999999993179E-2</v>
      </c>
      <c r="O7317" s="79">
        <v>370</v>
      </c>
    </row>
    <row r="7318" spans="1:15" x14ac:dyDescent="0.25">
      <c r="A7318" s="100">
        <v>6267</v>
      </c>
      <c r="B7318" s="107">
        <v>39870</v>
      </c>
      <c r="C7318" s="121">
        <v>404.49</v>
      </c>
      <c r="D7318" s="122">
        <v>195.72</v>
      </c>
      <c r="E7318" s="122">
        <f t="shared" si="307"/>
        <v>27.10803324099723</v>
      </c>
      <c r="F7318" s="77">
        <v>4.9400000000000004</v>
      </c>
      <c r="G7318" s="77">
        <v>0</v>
      </c>
      <c r="H7318" s="77">
        <v>0</v>
      </c>
      <c r="J7318" s="77">
        <f t="shared" si="306"/>
        <v>4.9400000000000004</v>
      </c>
      <c r="K7318" s="103">
        <v>2.0000000000012896E-2</v>
      </c>
      <c r="L7318" s="104">
        <v>1.84</v>
      </c>
      <c r="M7318" s="105">
        <v>0</v>
      </c>
      <c r="N7318" s="76">
        <f t="shared" si="308"/>
        <v>2.0000000000012896E-2</v>
      </c>
      <c r="O7318" s="79">
        <v>370</v>
      </c>
    </row>
    <row r="7319" spans="1:15" x14ac:dyDescent="0.25">
      <c r="A7319" s="100">
        <v>6268</v>
      </c>
      <c r="B7319" s="107">
        <v>39871</v>
      </c>
      <c r="C7319" s="121">
        <v>403.9</v>
      </c>
      <c r="D7319" s="122">
        <v>190.8</v>
      </c>
      <c r="E7319" s="122">
        <f t="shared" si="307"/>
        <v>26.426592797783936</v>
      </c>
      <c r="F7319" s="77">
        <v>5.58</v>
      </c>
      <c r="G7319" s="77">
        <v>0</v>
      </c>
      <c r="H7319" s="77">
        <v>0</v>
      </c>
      <c r="J7319" s="77">
        <f t="shared" si="306"/>
        <v>5.58</v>
      </c>
      <c r="K7319" s="103">
        <v>3.9999999999979607E-2</v>
      </c>
      <c r="L7319" s="104">
        <v>2.5499999999999998</v>
      </c>
      <c r="M7319" s="105">
        <v>0</v>
      </c>
      <c r="N7319" s="76">
        <f t="shared" si="308"/>
        <v>3.9999999999979607E-2</v>
      </c>
      <c r="O7319" s="79">
        <v>370</v>
      </c>
    </row>
    <row r="7320" spans="1:15" x14ac:dyDescent="0.25">
      <c r="A7320" s="100">
        <v>6269</v>
      </c>
      <c r="B7320" s="107">
        <v>39872</v>
      </c>
      <c r="C7320" s="121">
        <v>403.22</v>
      </c>
      <c r="D7320" s="122">
        <v>185.26</v>
      </c>
      <c r="E7320" s="122">
        <f t="shared" si="307"/>
        <v>25.659279778393351</v>
      </c>
      <c r="F7320" s="77">
        <v>1.55</v>
      </c>
      <c r="G7320" s="77">
        <v>0</v>
      </c>
      <c r="H7320" s="77">
        <v>0</v>
      </c>
      <c r="J7320" s="77">
        <f t="shared" si="306"/>
        <v>1.55</v>
      </c>
      <c r="K7320" s="103">
        <v>3.0000000000018234E-2</v>
      </c>
      <c r="L7320" s="104">
        <v>0.75</v>
      </c>
      <c r="M7320" s="105">
        <v>0</v>
      </c>
      <c r="N7320" s="76">
        <f t="shared" si="308"/>
        <v>3.0000000000018234E-2</v>
      </c>
      <c r="O7320" s="79">
        <v>370</v>
      </c>
    </row>
    <row r="7321" spans="1:15" x14ac:dyDescent="0.25">
      <c r="A7321" s="100">
        <v>6270</v>
      </c>
      <c r="B7321" s="107">
        <v>39873</v>
      </c>
      <c r="C7321" s="121">
        <v>403.03</v>
      </c>
      <c r="D7321" s="122">
        <v>183.74</v>
      </c>
      <c r="E7321" s="122">
        <f t="shared" si="307"/>
        <v>25.448753462603879</v>
      </c>
      <c r="F7321" s="77">
        <v>1.1599999999999999</v>
      </c>
      <c r="G7321" s="77">
        <v>0</v>
      </c>
      <c r="H7321" s="77">
        <v>0</v>
      </c>
      <c r="J7321" s="77">
        <f t="shared" si="306"/>
        <v>1.1599999999999999</v>
      </c>
      <c r="K7321" s="103">
        <v>5.9999999999977183E-2</v>
      </c>
      <c r="L7321" s="104">
        <v>0.54</v>
      </c>
      <c r="M7321" s="105">
        <v>0</v>
      </c>
      <c r="N7321" s="76">
        <f t="shared" si="308"/>
        <v>5.9999999999977183E-2</v>
      </c>
      <c r="O7321" s="79">
        <v>370</v>
      </c>
    </row>
    <row r="7322" spans="1:15" x14ac:dyDescent="0.25">
      <c r="A7322" s="100">
        <v>6271</v>
      </c>
      <c r="B7322" s="107">
        <v>39874</v>
      </c>
      <c r="C7322" s="121">
        <v>402.88</v>
      </c>
      <c r="D7322" s="122">
        <v>182.64</v>
      </c>
      <c r="E7322" s="122">
        <f t="shared" si="307"/>
        <v>25.29639889196676</v>
      </c>
      <c r="F7322" s="77">
        <v>6.42</v>
      </c>
      <c r="G7322" s="77">
        <v>0</v>
      </c>
      <c r="H7322" s="77">
        <v>0</v>
      </c>
      <c r="J7322" s="77">
        <f t="shared" si="306"/>
        <v>6.42</v>
      </c>
      <c r="K7322" s="103">
        <v>7.0000000000005613E-2</v>
      </c>
      <c r="L7322" s="104">
        <v>2.38</v>
      </c>
      <c r="M7322" s="105">
        <v>0</v>
      </c>
      <c r="N7322" s="76">
        <f t="shared" si="308"/>
        <v>7.0000000000005613E-2</v>
      </c>
      <c r="O7322" s="79">
        <v>370</v>
      </c>
    </row>
    <row r="7323" spans="1:15" x14ac:dyDescent="0.25">
      <c r="A7323" s="100">
        <v>6272</v>
      </c>
      <c r="B7323" s="107">
        <v>39875</v>
      </c>
      <c r="C7323" s="121">
        <v>402.07</v>
      </c>
      <c r="D7323" s="122">
        <v>176.29</v>
      </c>
      <c r="E7323" s="122">
        <f t="shared" si="307"/>
        <v>24.416897506925206</v>
      </c>
      <c r="F7323" s="77">
        <v>3.17</v>
      </c>
      <c r="G7323" s="77">
        <v>0</v>
      </c>
      <c r="H7323" s="77">
        <v>0</v>
      </c>
      <c r="J7323" s="77">
        <f t="shared" si="306"/>
        <v>3.17</v>
      </c>
      <c r="K7323" s="103">
        <v>6.0000000000014708E-2</v>
      </c>
      <c r="L7323" s="104">
        <v>1.18</v>
      </c>
      <c r="M7323" s="105">
        <v>0</v>
      </c>
      <c r="N7323" s="76">
        <f t="shared" si="308"/>
        <v>6.0000000000014708E-2</v>
      </c>
      <c r="O7323" s="79">
        <v>370</v>
      </c>
    </row>
    <row r="7324" spans="1:15" x14ac:dyDescent="0.25">
      <c r="A7324" s="100">
        <v>6273</v>
      </c>
      <c r="B7324" s="107">
        <v>39876</v>
      </c>
      <c r="C7324" s="121">
        <v>401.66</v>
      </c>
      <c r="D7324" s="122">
        <v>173.18</v>
      </c>
      <c r="E7324" s="122">
        <f t="shared" si="307"/>
        <v>23.986149584487535</v>
      </c>
      <c r="F7324" s="77">
        <v>3.7</v>
      </c>
      <c r="G7324" s="77">
        <v>0</v>
      </c>
      <c r="H7324" s="77">
        <v>0</v>
      </c>
      <c r="J7324" s="77">
        <f t="shared" si="306"/>
        <v>3.7</v>
      </c>
      <c r="K7324" s="103">
        <v>7.999999999999563E-2</v>
      </c>
      <c r="L7324" s="104">
        <v>1.74</v>
      </c>
      <c r="M7324" s="105">
        <v>0</v>
      </c>
      <c r="N7324" s="76">
        <f t="shared" si="308"/>
        <v>7.999999999999563E-2</v>
      </c>
      <c r="O7324" s="79">
        <v>370</v>
      </c>
    </row>
    <row r="7325" spans="1:15" x14ac:dyDescent="0.25">
      <c r="A7325" s="100">
        <v>6274</v>
      </c>
      <c r="B7325" s="107">
        <v>39877</v>
      </c>
      <c r="C7325" s="121">
        <v>401.17</v>
      </c>
      <c r="D7325" s="122">
        <v>169.56</v>
      </c>
      <c r="E7325" s="122">
        <f t="shared" si="307"/>
        <v>23.484764542936286</v>
      </c>
      <c r="F7325" s="77">
        <v>3.9</v>
      </c>
      <c r="G7325" s="77">
        <v>0</v>
      </c>
      <c r="H7325" s="77">
        <v>0</v>
      </c>
      <c r="J7325" s="77">
        <f t="shared" si="306"/>
        <v>3.9</v>
      </c>
      <c r="K7325" s="103">
        <v>2.0000000000004459E-2</v>
      </c>
      <c r="L7325" s="104">
        <v>1.8</v>
      </c>
      <c r="M7325" s="105">
        <v>0</v>
      </c>
      <c r="N7325" s="76">
        <f t="shared" si="308"/>
        <v>2.0000000000004459E-2</v>
      </c>
      <c r="O7325" s="79">
        <v>370</v>
      </c>
    </row>
    <row r="7326" spans="1:15" x14ac:dyDescent="0.25">
      <c r="A7326" s="100">
        <v>6275</v>
      </c>
      <c r="B7326" s="107">
        <v>39878</v>
      </c>
      <c r="C7326" s="121">
        <v>400.64</v>
      </c>
      <c r="D7326" s="122">
        <v>165.68</v>
      </c>
      <c r="E7326" s="122">
        <f t="shared" si="307"/>
        <v>22.947368421052634</v>
      </c>
      <c r="F7326" s="77">
        <v>2.82</v>
      </c>
      <c r="G7326" s="77">
        <v>0</v>
      </c>
      <c r="H7326" s="77">
        <v>0</v>
      </c>
      <c r="J7326" s="77">
        <f t="shared" ref="J7326:J7389" si="309">SUM(F7326:H7326)</f>
        <v>2.82</v>
      </c>
      <c r="K7326" s="103">
        <v>8.999999999998165E-2</v>
      </c>
      <c r="L7326" s="104">
        <v>1.22</v>
      </c>
      <c r="M7326" s="105">
        <v>0</v>
      </c>
      <c r="N7326" s="76">
        <f t="shared" si="308"/>
        <v>8.999999999998165E-2</v>
      </c>
      <c r="O7326" s="79">
        <v>370</v>
      </c>
    </row>
    <row r="7327" spans="1:15" x14ac:dyDescent="0.25">
      <c r="A7327" s="100">
        <v>6276</v>
      </c>
      <c r="B7327" s="107">
        <v>39879</v>
      </c>
      <c r="C7327" s="121">
        <v>400.25</v>
      </c>
      <c r="D7327" s="122">
        <v>162.94999999999999</v>
      </c>
      <c r="E7327" s="122">
        <f t="shared" si="307"/>
        <v>22.569252077562325</v>
      </c>
      <c r="F7327" s="77">
        <v>1.04</v>
      </c>
      <c r="G7327" s="77">
        <v>0</v>
      </c>
      <c r="H7327" s="77">
        <v>0</v>
      </c>
      <c r="J7327" s="77">
        <f t="shared" si="309"/>
        <v>1.04</v>
      </c>
      <c r="K7327" s="103">
        <v>6.0000000000010267E-2</v>
      </c>
      <c r="L7327" s="104">
        <v>0.38</v>
      </c>
      <c r="M7327" s="105">
        <v>0</v>
      </c>
      <c r="N7327" s="76">
        <f t="shared" si="308"/>
        <v>6.0000000000010267E-2</v>
      </c>
      <c r="O7327" s="79">
        <v>370</v>
      </c>
    </row>
    <row r="7328" spans="1:15" x14ac:dyDescent="0.25">
      <c r="A7328" s="100">
        <v>6277</v>
      </c>
      <c r="B7328" s="107">
        <v>39880</v>
      </c>
      <c r="C7328" s="121">
        <v>400.11</v>
      </c>
      <c r="D7328" s="122">
        <v>161.97</v>
      </c>
      <c r="E7328" s="122">
        <f t="shared" si="307"/>
        <v>22.433518005540165</v>
      </c>
      <c r="F7328" s="77">
        <v>0.28999999999999998</v>
      </c>
      <c r="G7328" s="77">
        <v>0</v>
      </c>
      <c r="H7328" s="77">
        <v>0</v>
      </c>
      <c r="J7328" s="77">
        <f t="shared" si="309"/>
        <v>0.28999999999999998</v>
      </c>
      <c r="K7328" s="103">
        <v>7.9999999999992022E-2</v>
      </c>
      <c r="L7328" s="104">
        <v>0.11</v>
      </c>
      <c r="M7328" s="105">
        <v>6.9</v>
      </c>
      <c r="N7328" s="76">
        <f t="shared" si="308"/>
        <v>7.9999999999992022E-2</v>
      </c>
      <c r="O7328" s="79">
        <v>370</v>
      </c>
    </row>
    <row r="7329" spans="1:15" x14ac:dyDescent="0.25">
      <c r="A7329" s="100">
        <v>6278</v>
      </c>
      <c r="B7329" s="107">
        <v>39881</v>
      </c>
      <c r="C7329" s="121">
        <v>400.08</v>
      </c>
      <c r="D7329" s="122">
        <v>161.76</v>
      </c>
      <c r="E7329" s="122">
        <f t="shared" si="307"/>
        <v>22.40443213296399</v>
      </c>
      <c r="F7329" s="77">
        <v>1.58</v>
      </c>
      <c r="G7329" s="77">
        <v>0</v>
      </c>
      <c r="H7329" s="77">
        <v>0</v>
      </c>
      <c r="J7329" s="77">
        <f t="shared" si="309"/>
        <v>1.58</v>
      </c>
      <c r="K7329" s="103">
        <v>1.1600000000000126</v>
      </c>
      <c r="L7329" s="104">
        <v>0.57999999999999996</v>
      </c>
      <c r="M7329" s="105">
        <v>7.4</v>
      </c>
      <c r="N7329" s="76">
        <f t="shared" si="308"/>
        <v>1.1600000000000126</v>
      </c>
      <c r="O7329" s="79">
        <v>370</v>
      </c>
    </row>
    <row r="7330" spans="1:15" x14ac:dyDescent="0.25">
      <c r="A7330" s="100">
        <v>6279</v>
      </c>
      <c r="B7330" s="107">
        <v>39882</v>
      </c>
      <c r="C7330" s="121">
        <v>400.02</v>
      </c>
      <c r="D7330" s="122">
        <v>161.34</v>
      </c>
      <c r="E7330" s="122">
        <f t="shared" si="307"/>
        <v>22.346260387811633</v>
      </c>
      <c r="F7330" s="77">
        <v>0.49</v>
      </c>
      <c r="G7330" s="77">
        <v>0</v>
      </c>
      <c r="H7330" s="77">
        <v>0</v>
      </c>
      <c r="J7330" s="77">
        <f t="shared" si="309"/>
        <v>0.49</v>
      </c>
      <c r="K7330" s="103">
        <v>1.1200000000000001</v>
      </c>
      <c r="L7330" s="104">
        <v>0.18</v>
      </c>
      <c r="M7330" s="105">
        <v>27.5</v>
      </c>
      <c r="N7330" s="76">
        <f t="shared" si="308"/>
        <v>1.1199999999999954</v>
      </c>
      <c r="O7330" s="79">
        <v>370</v>
      </c>
    </row>
    <row r="7331" spans="1:15" x14ac:dyDescent="0.25">
      <c r="A7331" s="100">
        <v>6280</v>
      </c>
      <c r="B7331" s="107">
        <v>39883</v>
      </c>
      <c r="C7331" s="121">
        <v>400.11</v>
      </c>
      <c r="D7331" s="122">
        <v>161.97</v>
      </c>
      <c r="E7331" s="122">
        <f t="shared" si="307"/>
        <v>22.433518005540165</v>
      </c>
      <c r="F7331" s="77">
        <v>0.63</v>
      </c>
      <c r="G7331" s="77">
        <v>0</v>
      </c>
      <c r="H7331" s="77">
        <v>0</v>
      </c>
      <c r="J7331" s="77">
        <f t="shared" si="309"/>
        <v>0.63</v>
      </c>
      <c r="K7331" s="103">
        <v>1.120000000000009</v>
      </c>
      <c r="L7331" s="104">
        <v>0.23</v>
      </c>
      <c r="M7331" s="105">
        <v>2.2000000000000002</v>
      </c>
      <c r="N7331" s="76">
        <f t="shared" si="308"/>
        <v>1.120000000000009</v>
      </c>
      <c r="O7331" s="79">
        <v>370</v>
      </c>
    </row>
    <row r="7332" spans="1:15" x14ac:dyDescent="0.25">
      <c r="A7332" s="100">
        <v>6281</v>
      </c>
      <c r="B7332" s="107">
        <v>39884</v>
      </c>
      <c r="C7332" s="121">
        <v>400.18</v>
      </c>
      <c r="D7332" s="122">
        <v>162.46</v>
      </c>
      <c r="E7332" s="122">
        <f t="shared" si="307"/>
        <v>22.501385041551249</v>
      </c>
      <c r="F7332" s="77">
        <v>0.77</v>
      </c>
      <c r="G7332" s="77">
        <v>0</v>
      </c>
      <c r="H7332" s="77">
        <v>0</v>
      </c>
      <c r="J7332" s="77">
        <f t="shared" si="309"/>
        <v>0.77</v>
      </c>
      <c r="K7332" s="103">
        <v>1.4</v>
      </c>
      <c r="L7332" s="104">
        <v>0.28000000000000003</v>
      </c>
      <c r="M7332" s="105">
        <v>9.1999999999999993</v>
      </c>
      <c r="N7332" s="76">
        <f t="shared" si="308"/>
        <v>1.3999999999999955</v>
      </c>
      <c r="O7332" s="79">
        <v>370</v>
      </c>
    </row>
    <row r="7333" spans="1:15" x14ac:dyDescent="0.25">
      <c r="A7333" s="100">
        <v>6282</v>
      </c>
      <c r="B7333" s="107">
        <v>39885</v>
      </c>
      <c r="C7333" s="121">
        <v>400.27</v>
      </c>
      <c r="D7333" s="122">
        <v>163.09</v>
      </c>
      <c r="E7333" s="122">
        <f t="shared" si="307"/>
        <v>22.588642659279778</v>
      </c>
      <c r="F7333" s="77">
        <v>0.48</v>
      </c>
      <c r="G7333" s="77">
        <v>0</v>
      </c>
      <c r="H7333" s="77">
        <v>0</v>
      </c>
      <c r="J7333" s="77">
        <f t="shared" si="309"/>
        <v>0.48</v>
      </c>
      <c r="K7333" s="103">
        <v>2.79</v>
      </c>
      <c r="L7333" s="104">
        <v>0.18</v>
      </c>
      <c r="M7333" s="105">
        <v>2.4</v>
      </c>
      <c r="N7333" s="76">
        <f t="shared" si="308"/>
        <v>2.7900000000000023</v>
      </c>
      <c r="O7333" s="79">
        <v>370</v>
      </c>
    </row>
    <row r="7334" spans="1:15" x14ac:dyDescent="0.25">
      <c r="A7334" s="100">
        <v>6283</v>
      </c>
      <c r="B7334" s="107">
        <v>39886</v>
      </c>
      <c r="C7334" s="121">
        <v>400.6</v>
      </c>
      <c r="D7334" s="122">
        <v>165.4</v>
      </c>
      <c r="E7334" s="122">
        <f t="shared" si="307"/>
        <v>22.908587257617729</v>
      </c>
      <c r="F7334" s="77">
        <v>0.56000000000000005</v>
      </c>
      <c r="G7334" s="77">
        <v>0</v>
      </c>
      <c r="H7334" s="77">
        <v>0</v>
      </c>
      <c r="J7334" s="77">
        <f t="shared" si="309"/>
        <v>0.56000000000000005</v>
      </c>
      <c r="K7334" s="103">
        <v>1.6599999999999944</v>
      </c>
      <c r="L7334" s="104">
        <v>0.21</v>
      </c>
      <c r="M7334" s="105">
        <v>3.7</v>
      </c>
      <c r="N7334" s="76">
        <f t="shared" si="308"/>
        <v>1.6599999999999944</v>
      </c>
      <c r="O7334" s="79">
        <v>370</v>
      </c>
    </row>
    <row r="7335" spans="1:15" x14ac:dyDescent="0.25">
      <c r="A7335" s="100">
        <v>6284</v>
      </c>
      <c r="B7335" s="107">
        <v>39887</v>
      </c>
      <c r="C7335" s="121">
        <v>400.75</v>
      </c>
      <c r="D7335" s="122">
        <v>166.5</v>
      </c>
      <c r="E7335" s="122">
        <f t="shared" si="307"/>
        <v>23.060941828254848</v>
      </c>
      <c r="F7335" s="77">
        <v>0.37</v>
      </c>
      <c r="G7335" s="77">
        <v>0</v>
      </c>
      <c r="H7335" s="77">
        <v>0</v>
      </c>
      <c r="J7335" s="77">
        <f t="shared" si="309"/>
        <v>0.37</v>
      </c>
      <c r="K7335" s="103">
        <v>0.98000000000001364</v>
      </c>
      <c r="L7335" s="104">
        <v>0.14000000000000001</v>
      </c>
      <c r="M7335" s="105">
        <v>0</v>
      </c>
      <c r="N7335" s="76">
        <f t="shared" si="308"/>
        <v>0.98000000000001364</v>
      </c>
      <c r="O7335" s="79">
        <v>370</v>
      </c>
    </row>
    <row r="7336" spans="1:15" x14ac:dyDescent="0.25">
      <c r="A7336" s="100">
        <v>6285</v>
      </c>
      <c r="B7336" s="107">
        <v>39888</v>
      </c>
      <c r="C7336" s="121">
        <v>400.83</v>
      </c>
      <c r="D7336" s="122">
        <v>167.11</v>
      </c>
      <c r="E7336" s="122">
        <f t="shared" si="307"/>
        <v>23.145429362880886</v>
      </c>
      <c r="F7336" s="77">
        <v>4.76</v>
      </c>
      <c r="G7336" s="77">
        <v>0</v>
      </c>
      <c r="H7336" s="77">
        <v>0</v>
      </c>
      <c r="J7336" s="77">
        <f t="shared" si="309"/>
        <v>4.76</v>
      </c>
      <c r="K7336" s="103">
        <v>0.24999999999998046</v>
      </c>
      <c r="L7336" s="104">
        <v>1.75</v>
      </c>
      <c r="M7336" s="105">
        <v>0</v>
      </c>
      <c r="N7336" s="76">
        <f t="shared" si="308"/>
        <v>0.24999999999998046</v>
      </c>
      <c r="O7336" s="79">
        <v>370</v>
      </c>
    </row>
    <row r="7337" spans="1:15" x14ac:dyDescent="0.25">
      <c r="A7337" s="100">
        <v>6286</v>
      </c>
      <c r="B7337" s="107">
        <v>39889</v>
      </c>
      <c r="C7337" s="121">
        <v>400.2</v>
      </c>
      <c r="D7337" s="122">
        <v>162.6</v>
      </c>
      <c r="E7337" s="122">
        <f t="shared" si="307"/>
        <v>22.520775623268698</v>
      </c>
      <c r="F7337" s="77">
        <v>5.2</v>
      </c>
      <c r="G7337" s="77">
        <v>0</v>
      </c>
      <c r="H7337" s="77">
        <v>0</v>
      </c>
      <c r="J7337" s="77">
        <f t="shared" si="309"/>
        <v>5.2</v>
      </c>
      <c r="K7337" s="103">
        <v>4.92</v>
      </c>
      <c r="L7337" s="104">
        <v>1.9</v>
      </c>
      <c r="M7337" s="105">
        <v>1.2</v>
      </c>
      <c r="N7337" s="76">
        <f t="shared" si="308"/>
        <v>4.919999999999999</v>
      </c>
      <c r="O7337" s="79">
        <v>370</v>
      </c>
    </row>
    <row r="7338" spans="1:15" x14ac:dyDescent="0.25">
      <c r="A7338" s="100">
        <v>6287</v>
      </c>
      <c r="B7338" s="107">
        <v>39890</v>
      </c>
      <c r="C7338" s="121">
        <v>400.16</v>
      </c>
      <c r="D7338" s="122">
        <v>162.32</v>
      </c>
      <c r="E7338" s="122">
        <f t="shared" si="307"/>
        <v>22.481994459833793</v>
      </c>
      <c r="F7338" s="77">
        <v>6.01</v>
      </c>
      <c r="G7338" s="77">
        <v>0</v>
      </c>
      <c r="H7338" s="77">
        <v>0</v>
      </c>
      <c r="J7338" s="77">
        <f t="shared" si="309"/>
        <v>6.01</v>
      </c>
      <c r="K7338" s="103">
        <v>4.1200000000000134</v>
      </c>
      <c r="L7338" s="104">
        <v>2.2000000000000002</v>
      </c>
      <c r="M7338" s="105">
        <v>0</v>
      </c>
      <c r="N7338" s="76">
        <f t="shared" si="308"/>
        <v>4.1200000000000134</v>
      </c>
      <c r="O7338" s="79">
        <v>370</v>
      </c>
    </row>
    <row r="7339" spans="1:15" x14ac:dyDescent="0.25">
      <c r="A7339" s="100">
        <v>6288</v>
      </c>
      <c r="B7339" s="107">
        <v>39891</v>
      </c>
      <c r="C7339" s="121">
        <v>399.98</v>
      </c>
      <c r="D7339" s="122">
        <v>160.43</v>
      </c>
      <c r="E7339" s="122">
        <f t="shared" si="307"/>
        <v>22.220221606648199</v>
      </c>
      <c r="F7339" s="77">
        <v>4.59</v>
      </c>
      <c r="G7339" s="77">
        <v>0</v>
      </c>
      <c r="H7339" s="77">
        <v>0</v>
      </c>
      <c r="J7339" s="77">
        <f t="shared" si="309"/>
        <v>4.59</v>
      </c>
      <c r="K7339" s="103">
        <v>0.74000000000000554</v>
      </c>
      <c r="L7339" s="104">
        <v>1.68</v>
      </c>
      <c r="M7339" s="105">
        <v>0</v>
      </c>
      <c r="N7339" s="76">
        <f t="shared" si="308"/>
        <v>0.74000000000000554</v>
      </c>
      <c r="O7339" s="79">
        <v>370</v>
      </c>
    </row>
    <row r="7340" spans="1:15" x14ac:dyDescent="0.25">
      <c r="A7340" s="100">
        <v>6289</v>
      </c>
      <c r="B7340" s="107">
        <v>39892</v>
      </c>
      <c r="C7340" s="121">
        <v>399.43</v>
      </c>
      <c r="D7340" s="122">
        <v>156.58000000000001</v>
      </c>
      <c r="E7340" s="122">
        <f t="shared" si="307"/>
        <v>21.686980609418285</v>
      </c>
      <c r="F7340" s="77">
        <v>3.31</v>
      </c>
      <c r="G7340" s="77">
        <v>0</v>
      </c>
      <c r="H7340" s="77">
        <v>0</v>
      </c>
      <c r="J7340" s="77">
        <f t="shared" si="309"/>
        <v>3.31</v>
      </c>
      <c r="K7340" s="103">
        <v>0.11999999999997391</v>
      </c>
      <c r="L7340" s="104">
        <v>1.21</v>
      </c>
      <c r="M7340" s="105">
        <v>0.6</v>
      </c>
      <c r="N7340" s="76">
        <f t="shared" si="308"/>
        <v>0.11999999999997391</v>
      </c>
      <c r="O7340" s="79">
        <v>370</v>
      </c>
    </row>
    <row r="7341" spans="1:15" x14ac:dyDescent="0.25">
      <c r="A7341" s="100">
        <v>6290</v>
      </c>
      <c r="B7341" s="107">
        <v>39893</v>
      </c>
      <c r="C7341" s="121">
        <v>398.96</v>
      </c>
      <c r="D7341" s="122">
        <v>153.38999999999999</v>
      </c>
      <c r="E7341" s="122">
        <f t="shared" si="307"/>
        <v>21.245152354570635</v>
      </c>
      <c r="F7341" s="77">
        <v>1.06</v>
      </c>
      <c r="G7341" s="77">
        <v>0</v>
      </c>
      <c r="H7341" s="77">
        <v>0</v>
      </c>
      <c r="J7341" s="77">
        <f t="shared" si="309"/>
        <v>1.06</v>
      </c>
      <c r="K7341" s="103">
        <v>9.000000000000119E-2</v>
      </c>
      <c r="L7341" s="104">
        <v>0.38</v>
      </c>
      <c r="M7341" s="105">
        <v>0.6</v>
      </c>
      <c r="N7341" s="76">
        <f t="shared" si="308"/>
        <v>9.000000000000119E-2</v>
      </c>
      <c r="O7341" s="79">
        <v>370</v>
      </c>
    </row>
    <row r="7342" spans="1:15" x14ac:dyDescent="0.25">
      <c r="A7342" s="100">
        <v>6291</v>
      </c>
      <c r="B7342" s="107">
        <v>39894</v>
      </c>
      <c r="C7342" s="121">
        <v>398.81</v>
      </c>
      <c r="D7342" s="122">
        <v>152.41999999999999</v>
      </c>
      <c r="E7342" s="122">
        <f t="shared" si="307"/>
        <v>21.110803324099724</v>
      </c>
      <c r="F7342" s="77">
        <v>0.76</v>
      </c>
      <c r="G7342" s="77">
        <v>0</v>
      </c>
      <c r="H7342" s="77">
        <v>0</v>
      </c>
      <c r="J7342" s="77">
        <f t="shared" si="309"/>
        <v>0.76</v>
      </c>
      <c r="K7342" s="103">
        <v>8.0000000000021609E-2</v>
      </c>
      <c r="L7342" s="104">
        <v>0.28000000000000003</v>
      </c>
      <c r="M7342" s="105">
        <v>0</v>
      </c>
      <c r="N7342" s="76">
        <f t="shared" si="308"/>
        <v>8.0000000000021609E-2</v>
      </c>
      <c r="O7342" s="79">
        <v>370</v>
      </c>
    </row>
    <row r="7343" spans="1:15" x14ac:dyDescent="0.25">
      <c r="A7343" s="100">
        <v>6292</v>
      </c>
      <c r="B7343" s="107">
        <v>39895</v>
      </c>
      <c r="C7343" s="121">
        <v>398.71</v>
      </c>
      <c r="D7343" s="122">
        <v>151.74</v>
      </c>
      <c r="E7343" s="122">
        <f t="shared" si="307"/>
        <v>21.016620498614959</v>
      </c>
      <c r="F7343" s="77">
        <v>2.41</v>
      </c>
      <c r="G7343" s="77">
        <v>0</v>
      </c>
      <c r="H7343" s="77">
        <v>0</v>
      </c>
      <c r="J7343" s="77">
        <f t="shared" si="309"/>
        <v>2.41</v>
      </c>
      <c r="K7343" s="103">
        <v>8.9999999999978542E-2</v>
      </c>
      <c r="L7343" s="104">
        <v>0.88</v>
      </c>
      <c r="M7343" s="105">
        <v>0</v>
      </c>
      <c r="N7343" s="76">
        <f t="shared" si="308"/>
        <v>8.9999999999978542E-2</v>
      </c>
      <c r="O7343" s="79">
        <v>370</v>
      </c>
    </row>
    <row r="7344" spans="1:15" x14ac:dyDescent="0.25">
      <c r="A7344" s="100">
        <v>6293</v>
      </c>
      <c r="B7344" s="107">
        <v>39896</v>
      </c>
      <c r="C7344" s="121">
        <v>398.36</v>
      </c>
      <c r="D7344" s="122">
        <v>149.41999999999999</v>
      </c>
      <c r="E7344" s="122">
        <f t="shared" si="307"/>
        <v>20.695290858725759</v>
      </c>
      <c r="F7344" s="77">
        <v>3.88</v>
      </c>
      <c r="G7344" s="77">
        <v>0</v>
      </c>
      <c r="H7344" s="77">
        <v>0</v>
      </c>
      <c r="J7344" s="77">
        <f t="shared" si="309"/>
        <v>3.88</v>
      </c>
      <c r="K7344" s="103">
        <v>0.23000000000002263</v>
      </c>
      <c r="L7344" s="104">
        <v>1.05</v>
      </c>
      <c r="M7344" s="105">
        <v>9.6999999999999993</v>
      </c>
      <c r="N7344" s="76">
        <f t="shared" si="308"/>
        <v>0.23000000000002263</v>
      </c>
      <c r="O7344" s="79">
        <v>370</v>
      </c>
    </row>
    <row r="7345" spans="1:15" x14ac:dyDescent="0.25">
      <c r="A7345" s="100">
        <v>6294</v>
      </c>
      <c r="B7345" s="107">
        <v>39897</v>
      </c>
      <c r="C7345" s="121">
        <v>397.8</v>
      </c>
      <c r="D7345" s="122">
        <v>145.77000000000001</v>
      </c>
      <c r="E7345" s="122">
        <f t="shared" ref="E7345:E7408" si="310">(D7345/722)*100</f>
        <v>20.189750692520779</v>
      </c>
      <c r="F7345" s="77">
        <v>2.1800000000000002</v>
      </c>
      <c r="G7345" s="77">
        <v>0</v>
      </c>
      <c r="H7345" s="77">
        <v>0</v>
      </c>
      <c r="J7345" s="77">
        <f t="shared" si="309"/>
        <v>2.1800000000000002</v>
      </c>
      <c r="K7345" s="103">
        <v>2.87</v>
      </c>
      <c r="L7345" s="104">
        <v>0.79</v>
      </c>
      <c r="M7345" s="105">
        <v>22.3</v>
      </c>
      <c r="N7345" s="76">
        <f t="shared" si="308"/>
        <v>2.8699999999999979</v>
      </c>
      <c r="O7345" s="79">
        <v>370</v>
      </c>
    </row>
    <row r="7346" spans="1:15" x14ac:dyDescent="0.25">
      <c r="A7346" s="100">
        <v>6295</v>
      </c>
      <c r="B7346" s="107">
        <v>39898</v>
      </c>
      <c r="C7346" s="121">
        <v>397.9</v>
      </c>
      <c r="D7346" s="122">
        <v>146.46</v>
      </c>
      <c r="E7346" s="122">
        <f t="shared" si="310"/>
        <v>20.285318559556785</v>
      </c>
      <c r="F7346" s="77">
        <v>1.96</v>
      </c>
      <c r="G7346" s="77">
        <v>0</v>
      </c>
      <c r="H7346" s="77">
        <v>0</v>
      </c>
      <c r="J7346" s="77">
        <f t="shared" si="309"/>
        <v>1.96</v>
      </c>
      <c r="K7346" s="103">
        <v>1.62</v>
      </c>
      <c r="L7346" s="104">
        <v>0.53</v>
      </c>
      <c r="M7346" s="105">
        <v>64.5</v>
      </c>
      <c r="N7346" s="76">
        <f t="shared" si="308"/>
        <v>1.6199999999999966</v>
      </c>
      <c r="O7346" s="79">
        <v>370</v>
      </c>
    </row>
    <row r="7347" spans="1:15" x14ac:dyDescent="0.25">
      <c r="A7347" s="100">
        <v>6296</v>
      </c>
      <c r="B7347" s="107">
        <v>39899</v>
      </c>
      <c r="C7347" s="121">
        <v>397.85</v>
      </c>
      <c r="D7347" s="122">
        <v>146.12</v>
      </c>
      <c r="E7347" s="122">
        <f t="shared" si="310"/>
        <v>20.238227146814406</v>
      </c>
      <c r="F7347" s="77">
        <v>3.69</v>
      </c>
      <c r="G7347" s="77">
        <v>0</v>
      </c>
      <c r="H7347" s="77">
        <v>0</v>
      </c>
      <c r="J7347" s="77">
        <f t="shared" si="309"/>
        <v>3.69</v>
      </c>
      <c r="K7347" s="103">
        <v>0.6500000000000079</v>
      </c>
      <c r="L7347" s="104">
        <v>0.98</v>
      </c>
      <c r="M7347" s="105">
        <v>0</v>
      </c>
      <c r="N7347" s="76">
        <f t="shared" si="308"/>
        <v>0.6500000000000079</v>
      </c>
      <c r="O7347" s="79">
        <v>370</v>
      </c>
    </row>
    <row r="7348" spans="1:15" x14ac:dyDescent="0.25">
      <c r="A7348" s="100">
        <v>6297</v>
      </c>
      <c r="B7348" s="107">
        <v>39900</v>
      </c>
      <c r="C7348" s="121">
        <v>397.37</v>
      </c>
      <c r="D7348" s="122">
        <v>143.08000000000001</v>
      </c>
      <c r="E7348" s="122">
        <f t="shared" si="310"/>
        <v>19.817174515235457</v>
      </c>
      <c r="F7348" s="77">
        <v>1.74</v>
      </c>
      <c r="G7348" s="77">
        <v>0</v>
      </c>
      <c r="H7348" s="77">
        <v>0</v>
      </c>
      <c r="J7348" s="77">
        <f t="shared" si="309"/>
        <v>1.74</v>
      </c>
      <c r="K7348" s="103">
        <v>0.31999999999998407</v>
      </c>
      <c r="L7348" s="104">
        <v>0.45</v>
      </c>
      <c r="M7348" s="105">
        <v>0</v>
      </c>
      <c r="N7348" s="76">
        <f t="shared" si="308"/>
        <v>0.31999999999998407</v>
      </c>
      <c r="O7348" s="79">
        <v>370</v>
      </c>
    </row>
    <row r="7349" spans="1:15" x14ac:dyDescent="0.25">
      <c r="A7349" s="100">
        <v>6298</v>
      </c>
      <c r="B7349" s="107">
        <v>39901</v>
      </c>
      <c r="C7349" s="121">
        <v>397.15</v>
      </c>
      <c r="D7349" s="122">
        <v>141.66</v>
      </c>
      <c r="E7349" s="122">
        <f t="shared" si="310"/>
        <v>19.62049861495845</v>
      </c>
      <c r="F7349" s="77">
        <v>0.37</v>
      </c>
      <c r="G7349" s="77">
        <v>0</v>
      </c>
      <c r="H7349" s="77">
        <v>0</v>
      </c>
      <c r="J7349" s="77">
        <f t="shared" si="309"/>
        <v>0.37</v>
      </c>
      <c r="K7349" s="103">
        <v>0.30999999999999772</v>
      </c>
      <c r="L7349" s="104">
        <v>0.13</v>
      </c>
      <c r="M7349" s="105">
        <v>2.7</v>
      </c>
      <c r="N7349" s="76">
        <f t="shared" si="308"/>
        <v>0.30999999999999772</v>
      </c>
      <c r="O7349" s="79">
        <v>370</v>
      </c>
    </row>
    <row r="7350" spans="1:15" x14ac:dyDescent="0.25">
      <c r="A7350" s="100">
        <v>6299</v>
      </c>
      <c r="B7350" s="107">
        <v>39902</v>
      </c>
      <c r="C7350" s="121">
        <v>397.14</v>
      </c>
      <c r="D7350" s="122">
        <v>141.6</v>
      </c>
      <c r="E7350" s="122">
        <f t="shared" si="310"/>
        <v>19.612188365650969</v>
      </c>
      <c r="F7350" s="77">
        <v>2.65</v>
      </c>
      <c r="G7350" s="77">
        <v>0</v>
      </c>
      <c r="H7350" s="77">
        <v>0</v>
      </c>
      <c r="J7350" s="77">
        <f t="shared" si="309"/>
        <v>2.65</v>
      </c>
      <c r="K7350" s="103">
        <v>0.5500000000000056</v>
      </c>
      <c r="L7350" s="104">
        <v>0.96</v>
      </c>
      <c r="M7350" s="105">
        <v>0</v>
      </c>
      <c r="N7350" s="76">
        <f t="shared" si="308"/>
        <v>0.5500000000000056</v>
      </c>
      <c r="O7350" s="79">
        <v>370</v>
      </c>
    </row>
    <row r="7351" spans="1:15" x14ac:dyDescent="0.25">
      <c r="A7351" s="100">
        <v>6300</v>
      </c>
      <c r="B7351" s="107">
        <v>39903</v>
      </c>
      <c r="C7351" s="121">
        <v>396.79</v>
      </c>
      <c r="D7351" s="122">
        <v>139.5</v>
      </c>
      <c r="E7351" s="122">
        <f t="shared" si="310"/>
        <v>19.321329639889196</v>
      </c>
      <c r="F7351" s="77">
        <v>1.59</v>
      </c>
      <c r="G7351" s="77">
        <v>0</v>
      </c>
      <c r="H7351" s="77">
        <v>0</v>
      </c>
      <c r="J7351" s="77">
        <f t="shared" si="309"/>
        <v>1.59</v>
      </c>
      <c r="K7351" s="103">
        <v>1.59</v>
      </c>
      <c r="L7351" s="104">
        <v>0.57999999999999996</v>
      </c>
      <c r="M7351" s="105">
        <v>0</v>
      </c>
      <c r="N7351" s="76">
        <f t="shared" si="308"/>
        <v>1.59</v>
      </c>
      <c r="O7351" s="79">
        <v>370</v>
      </c>
    </row>
    <row r="7352" spans="1:15" x14ac:dyDescent="0.25">
      <c r="A7352" s="100">
        <v>6301</v>
      </c>
      <c r="B7352" s="107">
        <v>39904</v>
      </c>
      <c r="C7352" s="121">
        <v>396.79</v>
      </c>
      <c r="D7352" s="122">
        <v>139.5</v>
      </c>
      <c r="E7352" s="122">
        <f t="shared" si="310"/>
        <v>19.321329639889196</v>
      </c>
      <c r="F7352" s="77">
        <v>1.67</v>
      </c>
      <c r="G7352" s="77">
        <v>0</v>
      </c>
      <c r="H7352" s="77">
        <v>0</v>
      </c>
      <c r="J7352" s="77">
        <f t="shared" si="309"/>
        <v>1.67</v>
      </c>
      <c r="K7352" s="103">
        <v>1.1799999999999908</v>
      </c>
      <c r="L7352" s="104">
        <v>0.42</v>
      </c>
      <c r="M7352" s="105">
        <v>0</v>
      </c>
      <c r="N7352" s="76">
        <f t="shared" si="308"/>
        <v>1.1799999999999908</v>
      </c>
      <c r="O7352" s="79">
        <v>370</v>
      </c>
    </row>
    <row r="7353" spans="1:15" x14ac:dyDescent="0.25">
      <c r="A7353" s="100">
        <v>6302</v>
      </c>
      <c r="B7353" s="107">
        <v>39905</v>
      </c>
      <c r="C7353" s="121">
        <v>396.72</v>
      </c>
      <c r="D7353" s="122">
        <v>139.01</v>
      </c>
      <c r="E7353" s="122">
        <f t="shared" si="310"/>
        <v>19.253462603878116</v>
      </c>
      <c r="F7353" s="77">
        <v>1.39</v>
      </c>
      <c r="G7353" s="77">
        <v>0</v>
      </c>
      <c r="H7353" s="77">
        <v>0</v>
      </c>
      <c r="J7353" s="77">
        <f t="shared" si="309"/>
        <v>1.39</v>
      </c>
      <c r="K7353" s="103">
        <v>0.34000000000001696</v>
      </c>
      <c r="L7353" s="104">
        <v>0.5</v>
      </c>
      <c r="M7353" s="105">
        <v>0</v>
      </c>
      <c r="N7353" s="76">
        <f t="shared" si="308"/>
        <v>0.34000000000001696</v>
      </c>
      <c r="O7353" s="79">
        <v>370</v>
      </c>
    </row>
    <row r="7354" spans="1:15" x14ac:dyDescent="0.25">
      <c r="A7354" s="100">
        <v>6303</v>
      </c>
      <c r="B7354" s="107">
        <v>39906</v>
      </c>
      <c r="C7354" s="121">
        <v>396.55</v>
      </c>
      <c r="D7354" s="122">
        <v>137.96</v>
      </c>
      <c r="E7354" s="122">
        <f t="shared" si="310"/>
        <v>19.10803324099723</v>
      </c>
      <c r="F7354" s="77">
        <v>1.52</v>
      </c>
      <c r="G7354" s="77">
        <v>0</v>
      </c>
      <c r="H7354" s="77">
        <v>0</v>
      </c>
      <c r="J7354" s="77">
        <f t="shared" si="309"/>
        <v>1.52</v>
      </c>
      <c r="K7354" s="103">
        <v>0.97999999999997955</v>
      </c>
      <c r="L7354" s="104">
        <v>0.52</v>
      </c>
      <c r="M7354" s="105">
        <v>1</v>
      </c>
      <c r="N7354" s="76">
        <f t="shared" si="308"/>
        <v>0.97999999999997955</v>
      </c>
      <c r="O7354" s="79">
        <v>370</v>
      </c>
    </row>
    <row r="7355" spans="1:15" x14ac:dyDescent="0.25">
      <c r="A7355" s="100">
        <v>6304</v>
      </c>
      <c r="B7355" s="107">
        <v>39907</v>
      </c>
      <c r="C7355" s="121">
        <v>396.46</v>
      </c>
      <c r="D7355" s="122">
        <v>137.41999999999999</v>
      </c>
      <c r="E7355" s="122">
        <f t="shared" si="310"/>
        <v>19.033240997229914</v>
      </c>
      <c r="F7355" s="77">
        <v>1.53</v>
      </c>
      <c r="G7355" s="77">
        <v>0</v>
      </c>
      <c r="H7355" s="77">
        <v>0</v>
      </c>
      <c r="J7355" s="77">
        <f t="shared" si="309"/>
        <v>1.53</v>
      </c>
      <c r="K7355" s="103">
        <v>9.00000000000023E-2</v>
      </c>
      <c r="L7355" s="104">
        <v>0.56000000000000005</v>
      </c>
      <c r="M7355" s="105">
        <v>0</v>
      </c>
      <c r="N7355" s="76">
        <f t="shared" si="308"/>
        <v>9.00000000000023E-2</v>
      </c>
      <c r="O7355" s="79">
        <v>370</v>
      </c>
    </row>
    <row r="7356" spans="1:15" x14ac:dyDescent="0.25">
      <c r="A7356" s="100">
        <v>6305</v>
      </c>
      <c r="B7356" s="107">
        <v>39908</v>
      </c>
      <c r="C7356" s="121">
        <v>396.22</v>
      </c>
      <c r="D7356" s="122">
        <v>135.97999999999999</v>
      </c>
      <c r="E7356" s="122">
        <f t="shared" si="310"/>
        <v>18.833795013850413</v>
      </c>
      <c r="F7356" s="77">
        <v>1.08</v>
      </c>
      <c r="G7356" s="77">
        <v>0</v>
      </c>
      <c r="H7356" s="77">
        <v>0</v>
      </c>
      <c r="J7356" s="77">
        <f t="shared" si="309"/>
        <v>1.08</v>
      </c>
      <c r="K7356" s="103">
        <v>0.66000000000001258</v>
      </c>
      <c r="L7356" s="104">
        <v>0.39</v>
      </c>
      <c r="M7356" s="105">
        <v>3.1</v>
      </c>
      <c r="N7356" s="76">
        <f t="shared" si="308"/>
        <v>0.66000000000001258</v>
      </c>
      <c r="O7356" s="79">
        <v>370</v>
      </c>
    </row>
    <row r="7357" spans="1:15" x14ac:dyDescent="0.25">
      <c r="A7357" s="100">
        <v>6306</v>
      </c>
      <c r="B7357" s="107">
        <v>39909</v>
      </c>
      <c r="C7357" s="121">
        <v>396.15</v>
      </c>
      <c r="D7357" s="122">
        <v>135.56</v>
      </c>
      <c r="E7357" s="122">
        <f t="shared" si="310"/>
        <v>18.775623268698062</v>
      </c>
      <c r="F7357" s="77">
        <v>1.2</v>
      </c>
      <c r="G7357" s="77">
        <v>0</v>
      </c>
      <c r="H7357" s="77">
        <v>0</v>
      </c>
      <c r="J7357" s="77">
        <f t="shared" si="309"/>
        <v>1.2</v>
      </c>
      <c r="K7357" s="103">
        <v>0.17999999999998972</v>
      </c>
      <c r="L7357" s="104">
        <v>0.44</v>
      </c>
      <c r="M7357" s="105">
        <v>0</v>
      </c>
      <c r="N7357" s="76">
        <f t="shared" si="308"/>
        <v>0.17999999999998972</v>
      </c>
      <c r="O7357" s="79">
        <v>370</v>
      </c>
    </row>
    <row r="7358" spans="1:15" x14ac:dyDescent="0.25">
      <c r="A7358" s="100">
        <v>6307</v>
      </c>
      <c r="B7358" s="107">
        <v>39910</v>
      </c>
      <c r="C7358" s="121">
        <v>395.98</v>
      </c>
      <c r="D7358" s="122">
        <v>134.54</v>
      </c>
      <c r="E7358" s="122">
        <f t="shared" si="310"/>
        <v>18.634349030470911</v>
      </c>
      <c r="F7358" s="77">
        <v>3.08</v>
      </c>
      <c r="G7358" s="77">
        <v>0</v>
      </c>
      <c r="H7358" s="77">
        <v>0</v>
      </c>
      <c r="J7358" s="77">
        <f t="shared" si="309"/>
        <v>3.08</v>
      </c>
      <c r="K7358" s="103">
        <v>8.0000000000000071E-2</v>
      </c>
      <c r="L7358" s="104">
        <v>1.1000000000000001</v>
      </c>
      <c r="M7358" s="105">
        <v>0</v>
      </c>
      <c r="N7358" s="76">
        <f t="shared" si="308"/>
        <v>8.0000000000000071E-2</v>
      </c>
      <c r="O7358" s="79">
        <v>370</v>
      </c>
    </row>
    <row r="7359" spans="1:15" x14ac:dyDescent="0.25">
      <c r="A7359" s="100">
        <v>6308</v>
      </c>
      <c r="B7359" s="107">
        <v>39911</v>
      </c>
      <c r="C7359" s="121">
        <v>395.48</v>
      </c>
      <c r="D7359" s="122">
        <v>131.54</v>
      </c>
      <c r="E7359" s="122">
        <f t="shared" si="310"/>
        <v>18.21883656509695</v>
      </c>
      <c r="F7359" s="77">
        <v>1.45</v>
      </c>
      <c r="G7359" s="77">
        <v>0</v>
      </c>
      <c r="H7359" s="77">
        <v>0</v>
      </c>
      <c r="J7359" s="77">
        <f t="shared" si="309"/>
        <v>1.45</v>
      </c>
      <c r="K7359" s="103">
        <v>1.150000000000017</v>
      </c>
      <c r="L7359" s="104">
        <v>0.52</v>
      </c>
      <c r="M7359" s="105">
        <v>4.3</v>
      </c>
      <c r="N7359" s="76">
        <f t="shared" si="308"/>
        <v>1.150000000000017</v>
      </c>
      <c r="O7359" s="79">
        <v>370</v>
      </c>
    </row>
    <row r="7360" spans="1:15" x14ac:dyDescent="0.25">
      <c r="A7360" s="100">
        <v>6309</v>
      </c>
      <c r="B7360" s="107">
        <v>39912</v>
      </c>
      <c r="C7360" s="121">
        <v>395.43</v>
      </c>
      <c r="D7360" s="122">
        <v>131.24</v>
      </c>
      <c r="E7360" s="122">
        <f t="shared" si="310"/>
        <v>18.177285318559559</v>
      </c>
      <c r="F7360" s="77">
        <v>0.65</v>
      </c>
      <c r="G7360" s="77">
        <v>0</v>
      </c>
      <c r="H7360" s="77">
        <v>0</v>
      </c>
      <c r="J7360" s="77">
        <f t="shared" si="309"/>
        <v>0.65</v>
      </c>
      <c r="K7360" s="103">
        <v>0.30999999999999661</v>
      </c>
      <c r="L7360" s="104">
        <v>0.23</v>
      </c>
      <c r="M7360" s="105">
        <v>8.1</v>
      </c>
      <c r="N7360" s="76">
        <f t="shared" si="308"/>
        <v>0.30999999999999661</v>
      </c>
      <c r="O7360" s="79">
        <v>370</v>
      </c>
    </row>
    <row r="7361" spans="1:15" x14ac:dyDescent="0.25">
      <c r="A7361" s="100">
        <v>6310</v>
      </c>
      <c r="B7361" s="107">
        <v>39913</v>
      </c>
      <c r="C7361" s="121">
        <v>395.37</v>
      </c>
      <c r="D7361" s="122">
        <v>130.9</v>
      </c>
      <c r="E7361" s="122">
        <f t="shared" si="310"/>
        <v>18.130193905817173</v>
      </c>
      <c r="F7361" s="77">
        <v>0.22</v>
      </c>
      <c r="G7361" s="77">
        <v>0</v>
      </c>
      <c r="H7361" s="77">
        <v>0</v>
      </c>
      <c r="J7361" s="77">
        <f t="shared" si="309"/>
        <v>0.22</v>
      </c>
      <c r="K7361" s="103">
        <v>3.6800000000000082</v>
      </c>
      <c r="L7361" s="104">
        <v>0.08</v>
      </c>
      <c r="M7361" s="105">
        <v>11</v>
      </c>
      <c r="N7361" s="76">
        <f t="shared" si="308"/>
        <v>3.6800000000000082</v>
      </c>
      <c r="O7361" s="79">
        <v>370</v>
      </c>
    </row>
    <row r="7362" spans="1:15" x14ac:dyDescent="0.25">
      <c r="A7362" s="100">
        <v>6311</v>
      </c>
      <c r="B7362" s="107">
        <v>39914</v>
      </c>
      <c r="C7362" s="121">
        <v>395.95</v>
      </c>
      <c r="D7362" s="122">
        <v>134.36000000000001</v>
      </c>
      <c r="E7362" s="122">
        <f t="shared" si="310"/>
        <v>18.609418282548479</v>
      </c>
      <c r="F7362" s="77">
        <v>0.59</v>
      </c>
      <c r="G7362" s="77">
        <v>0</v>
      </c>
      <c r="H7362" s="77">
        <v>0</v>
      </c>
      <c r="J7362" s="77">
        <f t="shared" si="309"/>
        <v>0.59</v>
      </c>
      <c r="K7362" s="103">
        <v>3.47</v>
      </c>
      <c r="L7362" s="104">
        <v>0.21</v>
      </c>
      <c r="M7362" s="105">
        <v>31.2</v>
      </c>
      <c r="N7362" s="76">
        <f t="shared" si="308"/>
        <v>3.4699999999999953</v>
      </c>
      <c r="O7362" s="79">
        <v>370</v>
      </c>
    </row>
    <row r="7363" spans="1:15" x14ac:dyDescent="0.25">
      <c r="A7363" s="100">
        <v>6312</v>
      </c>
      <c r="B7363" s="107">
        <v>39915</v>
      </c>
      <c r="C7363" s="121">
        <v>396.43</v>
      </c>
      <c r="D7363" s="122">
        <v>137.24</v>
      </c>
      <c r="E7363" s="122">
        <f t="shared" si="310"/>
        <v>19.008310249307481</v>
      </c>
      <c r="F7363" s="77">
        <v>2.5299999999999998</v>
      </c>
      <c r="G7363" s="77">
        <v>0</v>
      </c>
      <c r="H7363" s="77">
        <v>0</v>
      </c>
      <c r="J7363" s="77">
        <f t="shared" si="309"/>
        <v>2.5299999999999998</v>
      </c>
      <c r="K7363" s="103">
        <v>2.8299999999999828</v>
      </c>
      <c r="L7363" s="104">
        <v>0.92</v>
      </c>
      <c r="M7363" s="105">
        <v>0.4</v>
      </c>
      <c r="N7363" s="76">
        <f t="shared" si="308"/>
        <v>2.8299999999999828</v>
      </c>
      <c r="O7363" s="79">
        <v>370</v>
      </c>
    </row>
    <row r="7364" spans="1:15" x14ac:dyDescent="0.25">
      <c r="A7364" s="100">
        <v>6313</v>
      </c>
      <c r="B7364" s="107">
        <v>39916</v>
      </c>
      <c r="C7364" s="121">
        <v>396.48</v>
      </c>
      <c r="D7364" s="122">
        <v>137.54</v>
      </c>
      <c r="E7364" s="122">
        <f t="shared" si="310"/>
        <v>19.049861495844876</v>
      </c>
      <c r="F7364" s="77">
        <v>1.57</v>
      </c>
      <c r="G7364" s="77">
        <v>0</v>
      </c>
      <c r="H7364" s="77">
        <v>0</v>
      </c>
      <c r="J7364" s="77">
        <f t="shared" si="309"/>
        <v>1.57</v>
      </c>
      <c r="K7364" s="103">
        <v>2.5900000000000105</v>
      </c>
      <c r="L7364" s="104">
        <v>0.56999999999999995</v>
      </c>
      <c r="M7364" s="105">
        <v>3.3</v>
      </c>
      <c r="N7364" s="76">
        <f t="shared" si="308"/>
        <v>2.5900000000000105</v>
      </c>
      <c r="O7364" s="79">
        <v>370</v>
      </c>
    </row>
    <row r="7365" spans="1:15" x14ac:dyDescent="0.25">
      <c r="A7365" s="100">
        <v>6314</v>
      </c>
      <c r="B7365" s="107">
        <v>39917</v>
      </c>
      <c r="C7365" s="121">
        <v>396.65</v>
      </c>
      <c r="D7365" s="122">
        <v>138.56</v>
      </c>
      <c r="E7365" s="122">
        <f t="shared" si="310"/>
        <v>19.191135734072024</v>
      </c>
      <c r="F7365" s="77">
        <v>1.89</v>
      </c>
      <c r="G7365" s="77">
        <v>0</v>
      </c>
      <c r="H7365" s="77">
        <v>0</v>
      </c>
      <c r="J7365" s="77">
        <f t="shared" si="309"/>
        <v>1.89</v>
      </c>
      <c r="K7365" s="103">
        <v>3.55</v>
      </c>
      <c r="L7365" s="104">
        <v>0.69</v>
      </c>
      <c r="M7365" s="105">
        <v>0</v>
      </c>
      <c r="N7365" s="76">
        <f t="shared" si="308"/>
        <v>3.5499999999999963</v>
      </c>
      <c r="O7365" s="79">
        <v>370</v>
      </c>
    </row>
    <row r="7366" spans="1:15" x14ac:dyDescent="0.25">
      <c r="A7366" s="100">
        <v>6315</v>
      </c>
      <c r="B7366" s="107">
        <v>39918</v>
      </c>
      <c r="C7366" s="121">
        <v>396.91</v>
      </c>
      <c r="D7366" s="122">
        <v>140.22</v>
      </c>
      <c r="E7366" s="122">
        <f t="shared" si="310"/>
        <v>19.421052631578949</v>
      </c>
      <c r="F7366" s="77">
        <v>0.59</v>
      </c>
      <c r="G7366" s="77">
        <v>0</v>
      </c>
      <c r="H7366" s="77">
        <v>0</v>
      </c>
      <c r="J7366" s="77">
        <f t="shared" si="309"/>
        <v>0.59</v>
      </c>
      <c r="K7366" s="103">
        <v>2.21</v>
      </c>
      <c r="L7366" s="104">
        <v>0.22</v>
      </c>
      <c r="M7366" s="105">
        <v>0</v>
      </c>
      <c r="N7366" s="76">
        <f t="shared" si="308"/>
        <v>2.2100000000000044</v>
      </c>
      <c r="O7366" s="79">
        <v>370</v>
      </c>
    </row>
    <row r="7367" spans="1:15" x14ac:dyDescent="0.25">
      <c r="A7367" s="100">
        <v>6316</v>
      </c>
      <c r="B7367" s="107">
        <v>39919</v>
      </c>
      <c r="C7367" s="121">
        <v>397.18</v>
      </c>
      <c r="D7367" s="122">
        <v>141.84</v>
      </c>
      <c r="E7367" s="122">
        <f t="shared" si="310"/>
        <v>19.645429362880886</v>
      </c>
      <c r="F7367" s="77">
        <v>0.37</v>
      </c>
      <c r="G7367" s="77">
        <v>0</v>
      </c>
      <c r="H7367" s="77">
        <v>0</v>
      </c>
      <c r="J7367" s="77">
        <f t="shared" si="309"/>
        <v>0.37</v>
      </c>
      <c r="K7367" s="103">
        <v>1.49</v>
      </c>
      <c r="L7367" s="104">
        <v>0.13</v>
      </c>
      <c r="M7367" s="105">
        <v>0</v>
      </c>
      <c r="N7367" s="76">
        <f t="shared" si="308"/>
        <v>1.4900000000000047</v>
      </c>
      <c r="O7367" s="79">
        <v>370</v>
      </c>
    </row>
    <row r="7368" spans="1:15" x14ac:dyDescent="0.25">
      <c r="A7368" s="100">
        <v>6317</v>
      </c>
      <c r="B7368" s="107">
        <v>39920</v>
      </c>
      <c r="C7368" s="121">
        <v>397.35</v>
      </c>
      <c r="D7368" s="122">
        <v>142.96</v>
      </c>
      <c r="E7368" s="122">
        <f t="shared" si="310"/>
        <v>19.800554016620499</v>
      </c>
      <c r="F7368" s="77">
        <v>0.89</v>
      </c>
      <c r="G7368" s="77">
        <v>0</v>
      </c>
      <c r="H7368" s="77">
        <v>0</v>
      </c>
      <c r="J7368" s="77">
        <f t="shared" si="309"/>
        <v>0.89</v>
      </c>
      <c r="K7368" s="103">
        <v>0.64999999999999092</v>
      </c>
      <c r="L7368" s="104">
        <v>0.32</v>
      </c>
      <c r="M7368" s="105">
        <v>0</v>
      </c>
      <c r="N7368" s="76">
        <f t="shared" ref="N7368:N7431" si="311">+D7369-D7368+J7368</f>
        <v>0.64999999999999092</v>
      </c>
      <c r="O7368" s="79">
        <v>370</v>
      </c>
    </row>
    <row r="7369" spans="1:15" x14ac:dyDescent="0.25">
      <c r="A7369" s="100">
        <v>6318</v>
      </c>
      <c r="B7369" s="107">
        <v>39921</v>
      </c>
      <c r="C7369" s="121">
        <v>397.31</v>
      </c>
      <c r="D7369" s="122">
        <v>142.72</v>
      </c>
      <c r="E7369" s="122">
        <f t="shared" si="310"/>
        <v>19.767313019390581</v>
      </c>
      <c r="F7369" s="77">
        <v>0.56999999999999995</v>
      </c>
      <c r="G7369" s="77">
        <v>0</v>
      </c>
      <c r="H7369" s="77">
        <v>0</v>
      </c>
      <c r="J7369" s="77">
        <f t="shared" si="309"/>
        <v>0.56999999999999995</v>
      </c>
      <c r="K7369" s="103">
        <v>0.38000000000000222</v>
      </c>
      <c r="L7369" s="104">
        <v>0.21</v>
      </c>
      <c r="M7369" s="105">
        <v>0</v>
      </c>
      <c r="N7369" s="76">
        <f t="shared" si="311"/>
        <v>0.38000000000000222</v>
      </c>
      <c r="O7369" s="79">
        <v>370</v>
      </c>
    </row>
    <row r="7370" spans="1:15" x14ac:dyDescent="0.25">
      <c r="A7370" s="100">
        <v>6319</v>
      </c>
      <c r="B7370" s="107">
        <v>39922</v>
      </c>
      <c r="C7370" s="121">
        <v>397.28</v>
      </c>
      <c r="D7370" s="122">
        <v>142.53</v>
      </c>
      <c r="E7370" s="122">
        <f t="shared" si="310"/>
        <v>19.7409972299169</v>
      </c>
      <c r="F7370" s="77">
        <v>0.87</v>
      </c>
      <c r="G7370" s="77">
        <v>0</v>
      </c>
      <c r="H7370" s="77">
        <v>0</v>
      </c>
      <c r="J7370" s="77">
        <f t="shared" si="309"/>
        <v>0.87</v>
      </c>
      <c r="K7370" s="103">
        <v>0.24000000000000454</v>
      </c>
      <c r="L7370" s="104">
        <v>0.32</v>
      </c>
      <c r="M7370" s="105">
        <v>7</v>
      </c>
      <c r="N7370" s="76">
        <f t="shared" si="311"/>
        <v>0.24000000000000454</v>
      </c>
      <c r="O7370" s="79">
        <v>370</v>
      </c>
    </row>
    <row r="7371" spans="1:15" x14ac:dyDescent="0.25">
      <c r="A7371" s="100">
        <v>6320</v>
      </c>
      <c r="B7371" s="107">
        <v>39923</v>
      </c>
      <c r="C7371" s="121">
        <v>397.19</v>
      </c>
      <c r="D7371" s="122">
        <v>141.9</v>
      </c>
      <c r="E7371" s="122">
        <f t="shared" si="310"/>
        <v>19.653739612188367</v>
      </c>
      <c r="F7371" s="77">
        <v>1.32</v>
      </c>
      <c r="G7371" s="77">
        <v>0</v>
      </c>
      <c r="H7371" s="77">
        <v>0</v>
      </c>
      <c r="J7371" s="77">
        <f t="shared" si="309"/>
        <v>1.32</v>
      </c>
      <c r="K7371" s="103">
        <v>0.17999999999998528</v>
      </c>
      <c r="L7371" s="104">
        <v>0.48</v>
      </c>
      <c r="M7371" s="105">
        <v>0</v>
      </c>
      <c r="N7371" s="76">
        <f t="shared" si="311"/>
        <v>0.17999999999998528</v>
      </c>
      <c r="O7371" s="79">
        <v>370</v>
      </c>
    </row>
    <row r="7372" spans="1:15" x14ac:dyDescent="0.25">
      <c r="A7372" s="100">
        <v>6321</v>
      </c>
      <c r="B7372" s="107">
        <v>39924</v>
      </c>
      <c r="C7372" s="121">
        <v>397</v>
      </c>
      <c r="D7372" s="122">
        <v>140.76</v>
      </c>
      <c r="E7372" s="122">
        <f t="shared" si="310"/>
        <v>19.495844875346261</v>
      </c>
      <c r="F7372" s="77">
        <v>1.37</v>
      </c>
      <c r="G7372" s="77">
        <v>0</v>
      </c>
      <c r="H7372" s="77">
        <v>0</v>
      </c>
      <c r="J7372" s="77">
        <f t="shared" si="309"/>
        <v>1.37</v>
      </c>
      <c r="K7372" s="103">
        <v>0.58999999999999897</v>
      </c>
      <c r="L7372" s="104">
        <v>0.5</v>
      </c>
      <c r="M7372" s="105">
        <v>0</v>
      </c>
      <c r="N7372" s="76">
        <f t="shared" si="311"/>
        <v>0.58999999999999897</v>
      </c>
      <c r="O7372" s="79">
        <v>370</v>
      </c>
    </row>
    <row r="7373" spans="1:15" x14ac:dyDescent="0.25">
      <c r="A7373" s="100">
        <v>6322</v>
      </c>
      <c r="B7373" s="107">
        <v>39925</v>
      </c>
      <c r="C7373" s="121">
        <v>396.87</v>
      </c>
      <c r="D7373" s="122">
        <v>139.97999999999999</v>
      </c>
      <c r="E7373" s="122">
        <f t="shared" si="310"/>
        <v>19.387811634349028</v>
      </c>
      <c r="F7373" s="77">
        <v>2.78</v>
      </c>
      <c r="G7373" s="77">
        <v>0</v>
      </c>
      <c r="H7373" s="77">
        <v>0</v>
      </c>
      <c r="J7373" s="77">
        <f t="shared" si="309"/>
        <v>2.78</v>
      </c>
      <c r="K7373" s="103">
        <v>5.19</v>
      </c>
      <c r="L7373" s="104">
        <v>1.01</v>
      </c>
      <c r="M7373" s="105">
        <v>0</v>
      </c>
      <c r="N7373" s="76">
        <f t="shared" si="311"/>
        <v>5.1899999999999959</v>
      </c>
      <c r="O7373" s="79">
        <v>370</v>
      </c>
    </row>
    <row r="7374" spans="1:15" x14ac:dyDescent="0.25">
      <c r="A7374" s="100">
        <v>6323</v>
      </c>
      <c r="B7374" s="107">
        <v>39926</v>
      </c>
      <c r="C7374" s="121">
        <v>397.26</v>
      </c>
      <c r="D7374" s="122">
        <v>142.38999999999999</v>
      </c>
      <c r="E7374" s="122">
        <f t="shared" si="310"/>
        <v>19.721606648199444</v>
      </c>
      <c r="F7374" s="77">
        <v>0.79</v>
      </c>
      <c r="G7374" s="77">
        <v>0</v>
      </c>
      <c r="H7374" s="77">
        <v>0</v>
      </c>
      <c r="J7374" s="77">
        <f t="shared" si="309"/>
        <v>0.79</v>
      </c>
      <c r="K7374" s="103">
        <v>3.2600000000000273</v>
      </c>
      <c r="L7374" s="104">
        <v>0.28999999999999998</v>
      </c>
      <c r="M7374" s="105">
        <v>0</v>
      </c>
      <c r="N7374" s="76">
        <f t="shared" si="311"/>
        <v>3.2600000000000273</v>
      </c>
      <c r="O7374" s="79">
        <v>370</v>
      </c>
    </row>
    <row r="7375" spans="1:15" x14ac:dyDescent="0.25">
      <c r="A7375" s="100">
        <v>6324</v>
      </c>
      <c r="B7375" s="107">
        <v>39927</v>
      </c>
      <c r="C7375" s="121">
        <v>397.65</v>
      </c>
      <c r="D7375" s="122">
        <v>144.86000000000001</v>
      </c>
      <c r="E7375" s="122">
        <f t="shared" si="310"/>
        <v>20.063711911357345</v>
      </c>
      <c r="F7375" s="77">
        <v>0.74</v>
      </c>
      <c r="G7375" s="77">
        <v>0</v>
      </c>
      <c r="H7375" s="77">
        <v>0</v>
      </c>
      <c r="J7375" s="77">
        <f t="shared" si="309"/>
        <v>0.74</v>
      </c>
      <c r="K7375" s="103">
        <v>1.9999999999999909</v>
      </c>
      <c r="L7375" s="104">
        <v>0.27</v>
      </c>
      <c r="M7375" s="105">
        <v>0</v>
      </c>
      <c r="N7375" s="76">
        <f t="shared" si="311"/>
        <v>1.9999999999999909</v>
      </c>
      <c r="O7375" s="79">
        <v>370</v>
      </c>
    </row>
    <row r="7376" spans="1:15" x14ac:dyDescent="0.25">
      <c r="A7376" s="100">
        <v>6325</v>
      </c>
      <c r="B7376" s="107">
        <v>39928</v>
      </c>
      <c r="C7376" s="121">
        <v>397.85</v>
      </c>
      <c r="D7376" s="122">
        <v>146.12</v>
      </c>
      <c r="E7376" s="122">
        <f t="shared" si="310"/>
        <v>20.238227146814406</v>
      </c>
      <c r="F7376" s="77">
        <v>0.59</v>
      </c>
      <c r="G7376" s="77">
        <v>0</v>
      </c>
      <c r="H7376" s="77">
        <v>0</v>
      </c>
      <c r="J7376" s="77">
        <f t="shared" si="309"/>
        <v>0.59</v>
      </c>
      <c r="K7376" s="103">
        <v>1.1099999999999817</v>
      </c>
      <c r="L7376" s="104">
        <v>0.22</v>
      </c>
      <c r="M7376" s="105">
        <v>0</v>
      </c>
      <c r="N7376" s="76">
        <f t="shared" si="311"/>
        <v>1.1099999999999817</v>
      </c>
      <c r="O7376" s="79">
        <v>370</v>
      </c>
    </row>
    <row r="7377" spans="1:15" x14ac:dyDescent="0.25">
      <c r="A7377" s="100">
        <v>6326</v>
      </c>
      <c r="B7377" s="107">
        <v>39929</v>
      </c>
      <c r="C7377" s="121">
        <v>397.93</v>
      </c>
      <c r="D7377" s="122">
        <v>146.63999999999999</v>
      </c>
      <c r="E7377" s="122">
        <f t="shared" si="310"/>
        <v>20.310249307479221</v>
      </c>
      <c r="F7377" s="77">
        <v>0.49</v>
      </c>
      <c r="G7377" s="77">
        <v>0</v>
      </c>
      <c r="H7377" s="77">
        <v>0</v>
      </c>
      <c r="J7377" s="77">
        <f t="shared" si="309"/>
        <v>0.49</v>
      </c>
      <c r="K7377" s="103">
        <v>2.4300000000000264</v>
      </c>
      <c r="L7377" s="104">
        <v>0.18</v>
      </c>
      <c r="M7377" s="105">
        <v>0</v>
      </c>
      <c r="N7377" s="76">
        <f t="shared" si="311"/>
        <v>2.4300000000000264</v>
      </c>
      <c r="O7377" s="79">
        <v>370</v>
      </c>
    </row>
    <row r="7378" spans="1:15" x14ac:dyDescent="0.25">
      <c r="A7378" s="100">
        <v>6327</v>
      </c>
      <c r="B7378" s="107">
        <v>39930</v>
      </c>
      <c r="C7378" s="121">
        <v>398.23</v>
      </c>
      <c r="D7378" s="122">
        <v>148.58000000000001</v>
      </c>
      <c r="E7378" s="122">
        <f t="shared" si="310"/>
        <v>20.578947368421055</v>
      </c>
      <c r="F7378" s="77">
        <v>5.95</v>
      </c>
      <c r="G7378" s="77">
        <v>0</v>
      </c>
      <c r="H7378" s="77">
        <v>0</v>
      </c>
      <c r="J7378" s="77">
        <f t="shared" si="309"/>
        <v>5.95</v>
      </c>
      <c r="K7378" s="103">
        <v>0.92999999999998995</v>
      </c>
      <c r="L7378" s="104">
        <v>2.17</v>
      </c>
      <c r="M7378" s="105">
        <v>0</v>
      </c>
      <c r="N7378" s="76">
        <f t="shared" si="311"/>
        <v>0.92999999999998995</v>
      </c>
      <c r="O7378" s="79">
        <v>370</v>
      </c>
    </row>
    <row r="7379" spans="1:15" x14ac:dyDescent="0.25">
      <c r="A7379" s="100">
        <v>6328</v>
      </c>
      <c r="B7379" s="107">
        <v>39931</v>
      </c>
      <c r="C7379" s="121">
        <v>397.45</v>
      </c>
      <c r="D7379" s="122">
        <v>143.56</v>
      </c>
      <c r="E7379" s="122">
        <f t="shared" si="310"/>
        <v>19.883656509695292</v>
      </c>
      <c r="F7379" s="77">
        <v>3.34</v>
      </c>
      <c r="G7379" s="77">
        <v>0</v>
      </c>
      <c r="H7379" s="77">
        <v>0</v>
      </c>
      <c r="J7379" s="77">
        <f t="shared" si="309"/>
        <v>3.34</v>
      </c>
      <c r="K7379" s="103">
        <v>1.3199999999999896</v>
      </c>
      <c r="L7379" s="104">
        <v>1.22</v>
      </c>
      <c r="M7379" s="105">
        <v>24.4</v>
      </c>
      <c r="N7379" s="76">
        <f t="shared" si="311"/>
        <v>1.3199999999999896</v>
      </c>
      <c r="O7379" s="79">
        <v>370</v>
      </c>
    </row>
    <row r="7380" spans="1:15" x14ac:dyDescent="0.25">
      <c r="A7380" s="100">
        <v>6329</v>
      </c>
      <c r="B7380" s="107">
        <v>39932</v>
      </c>
      <c r="C7380" s="121">
        <v>397.13</v>
      </c>
      <c r="D7380" s="122">
        <v>141.54</v>
      </c>
      <c r="E7380" s="122">
        <f t="shared" si="310"/>
        <v>19.603878116343491</v>
      </c>
      <c r="F7380" s="77">
        <v>3</v>
      </c>
      <c r="G7380" s="77">
        <v>0</v>
      </c>
      <c r="H7380" s="77">
        <v>0</v>
      </c>
      <c r="J7380" s="77">
        <f t="shared" si="309"/>
        <v>3</v>
      </c>
      <c r="K7380" s="103">
        <v>0.33000000000001251</v>
      </c>
      <c r="L7380" s="104">
        <v>1.0900000000000001</v>
      </c>
      <c r="M7380" s="105">
        <v>1.8</v>
      </c>
      <c r="N7380" s="76">
        <f t="shared" si="311"/>
        <v>0.33000000000001251</v>
      </c>
      <c r="O7380" s="79">
        <v>370</v>
      </c>
    </row>
    <row r="7381" spans="1:15" x14ac:dyDescent="0.25">
      <c r="A7381" s="100">
        <v>6330</v>
      </c>
      <c r="B7381" s="107">
        <v>39933</v>
      </c>
      <c r="C7381" s="121">
        <v>396.7</v>
      </c>
      <c r="D7381" s="122">
        <v>138.87</v>
      </c>
      <c r="E7381" s="122">
        <f t="shared" si="310"/>
        <v>19.234072022160664</v>
      </c>
      <c r="F7381" s="77">
        <v>3.21</v>
      </c>
      <c r="G7381" s="77">
        <v>0</v>
      </c>
      <c r="H7381" s="77">
        <v>0</v>
      </c>
      <c r="J7381" s="77">
        <f t="shared" si="309"/>
        <v>3.21</v>
      </c>
      <c r="K7381" s="103">
        <v>0.80000000000000338</v>
      </c>
      <c r="L7381" s="104">
        <v>1.1599999999999999</v>
      </c>
      <c r="M7381" s="105">
        <v>0</v>
      </c>
      <c r="N7381" s="76">
        <f t="shared" si="311"/>
        <v>0.80000000000000338</v>
      </c>
      <c r="O7381" s="79">
        <v>370</v>
      </c>
    </row>
    <row r="7382" spans="1:15" x14ac:dyDescent="0.25">
      <c r="A7382" s="100">
        <v>6331</v>
      </c>
      <c r="B7382" s="107">
        <v>39934</v>
      </c>
      <c r="C7382" s="121">
        <v>396.3</v>
      </c>
      <c r="D7382" s="122">
        <v>136.46</v>
      </c>
      <c r="E7382" s="122">
        <f t="shared" si="310"/>
        <v>18.900277008310251</v>
      </c>
      <c r="F7382" s="77">
        <v>0.44</v>
      </c>
      <c r="G7382" s="77">
        <v>0</v>
      </c>
      <c r="H7382" s="77">
        <v>0</v>
      </c>
      <c r="J7382" s="77">
        <f t="shared" si="309"/>
        <v>0.44</v>
      </c>
      <c r="K7382" s="103">
        <v>7.999999999998636E-2</v>
      </c>
      <c r="L7382" s="104">
        <v>0.13</v>
      </c>
      <c r="M7382" s="105">
        <v>0</v>
      </c>
      <c r="N7382" s="76">
        <f t="shared" si="311"/>
        <v>7.999999999998636E-2</v>
      </c>
      <c r="O7382" s="79">
        <v>370</v>
      </c>
    </row>
    <row r="7383" spans="1:15" x14ac:dyDescent="0.25">
      <c r="A7383" s="100">
        <v>6332</v>
      </c>
      <c r="B7383" s="107">
        <v>39935</v>
      </c>
      <c r="C7383" s="121">
        <v>396.24</v>
      </c>
      <c r="D7383" s="122">
        <v>136.1</v>
      </c>
      <c r="E7383" s="122">
        <f t="shared" si="310"/>
        <v>18.850415512465375</v>
      </c>
      <c r="F7383" s="77">
        <v>0.97</v>
      </c>
      <c r="G7383" s="77">
        <v>0</v>
      </c>
      <c r="H7383" s="77">
        <v>0</v>
      </c>
      <c r="J7383" s="77">
        <f t="shared" si="309"/>
        <v>0.97</v>
      </c>
      <c r="K7383" s="103">
        <v>6.9999999999994289E-2</v>
      </c>
      <c r="L7383" s="104">
        <v>0.35</v>
      </c>
      <c r="M7383" s="105">
        <v>0</v>
      </c>
      <c r="N7383" s="76">
        <f t="shared" si="311"/>
        <v>6.9999999999994289E-2</v>
      </c>
      <c r="O7383" s="79">
        <v>370</v>
      </c>
    </row>
    <row r="7384" spans="1:15" x14ac:dyDescent="0.25">
      <c r="A7384" s="100">
        <v>6333</v>
      </c>
      <c r="B7384" s="107">
        <v>39936</v>
      </c>
      <c r="C7384" s="121">
        <v>396.09</v>
      </c>
      <c r="D7384" s="122">
        <v>135.19999999999999</v>
      </c>
      <c r="E7384" s="122">
        <f t="shared" si="310"/>
        <v>18.725761772853183</v>
      </c>
      <c r="F7384" s="77">
        <v>1.36</v>
      </c>
      <c r="G7384" s="77">
        <v>0</v>
      </c>
      <c r="H7384" s="77">
        <v>0</v>
      </c>
      <c r="J7384" s="77">
        <f t="shared" si="309"/>
        <v>1.36</v>
      </c>
      <c r="K7384" s="103">
        <v>4.0000000000006919E-2</v>
      </c>
      <c r="L7384" s="104">
        <v>0.49</v>
      </c>
      <c r="M7384" s="105">
        <v>0</v>
      </c>
      <c r="N7384" s="76">
        <f t="shared" si="311"/>
        <v>4.0000000000006919E-2</v>
      </c>
      <c r="O7384" s="79">
        <v>370</v>
      </c>
    </row>
    <row r="7385" spans="1:15" x14ac:dyDescent="0.25">
      <c r="A7385" s="100">
        <v>6334</v>
      </c>
      <c r="B7385" s="107">
        <v>39937</v>
      </c>
      <c r="C7385" s="121">
        <v>395.87</v>
      </c>
      <c r="D7385" s="122">
        <v>133.88</v>
      </c>
      <c r="E7385" s="122">
        <f t="shared" si="310"/>
        <v>18.542936288088644</v>
      </c>
      <c r="F7385" s="77">
        <v>2.83</v>
      </c>
      <c r="G7385" s="77">
        <v>0</v>
      </c>
      <c r="H7385" s="77">
        <v>0</v>
      </c>
      <c r="J7385" s="77">
        <f t="shared" si="309"/>
        <v>2.83</v>
      </c>
      <c r="K7385" s="103">
        <v>7.0000000000009166E-2</v>
      </c>
      <c r="L7385" s="104">
        <v>1.02</v>
      </c>
      <c r="M7385" s="105">
        <v>0</v>
      </c>
      <c r="N7385" s="76">
        <f t="shared" si="311"/>
        <v>7.0000000000009166E-2</v>
      </c>
      <c r="O7385" s="79">
        <v>370</v>
      </c>
    </row>
    <row r="7386" spans="1:15" x14ac:dyDescent="0.25">
      <c r="A7386" s="100">
        <v>6335</v>
      </c>
      <c r="B7386" s="107">
        <v>39938</v>
      </c>
      <c r="C7386" s="121">
        <v>395.41</v>
      </c>
      <c r="D7386" s="122">
        <v>131.12</v>
      </c>
      <c r="E7386" s="122">
        <f t="shared" si="310"/>
        <v>18.1606648199446</v>
      </c>
      <c r="F7386" s="77">
        <v>3.04</v>
      </c>
      <c r="G7386" s="77">
        <v>0</v>
      </c>
      <c r="H7386" s="77">
        <v>0</v>
      </c>
      <c r="J7386" s="77">
        <f t="shared" si="309"/>
        <v>3.04</v>
      </c>
      <c r="K7386" s="103">
        <v>0.73999999999998867</v>
      </c>
      <c r="L7386" s="104">
        <v>1.0900000000000001</v>
      </c>
      <c r="M7386" s="105">
        <v>4.8</v>
      </c>
      <c r="N7386" s="76">
        <f t="shared" si="311"/>
        <v>0.73999999999998867</v>
      </c>
      <c r="O7386" s="79">
        <v>370</v>
      </c>
    </row>
    <row r="7387" spans="1:15" x14ac:dyDescent="0.25">
      <c r="A7387" s="100">
        <v>6336</v>
      </c>
      <c r="B7387" s="107">
        <v>39939</v>
      </c>
      <c r="C7387" s="121">
        <v>395.01</v>
      </c>
      <c r="D7387" s="122">
        <v>128.82</v>
      </c>
      <c r="E7387" s="122">
        <f t="shared" si="310"/>
        <v>17.842105263157894</v>
      </c>
      <c r="F7387" s="77">
        <v>3.57</v>
      </c>
      <c r="G7387" s="77">
        <v>0</v>
      </c>
      <c r="H7387" s="77">
        <v>0</v>
      </c>
      <c r="J7387" s="77">
        <f t="shared" si="309"/>
        <v>3.57</v>
      </c>
      <c r="K7387" s="103">
        <v>0.25000000000000666</v>
      </c>
      <c r="L7387" s="104">
        <v>1.29</v>
      </c>
      <c r="M7387" s="105">
        <v>0</v>
      </c>
      <c r="N7387" s="76">
        <f t="shared" si="311"/>
        <v>0.25000000000000666</v>
      </c>
      <c r="O7387" s="79">
        <v>370</v>
      </c>
    </row>
    <row r="7388" spans="1:15" x14ac:dyDescent="0.25">
      <c r="A7388" s="100">
        <v>6337</v>
      </c>
      <c r="B7388" s="107">
        <v>39940</v>
      </c>
      <c r="C7388" s="121">
        <v>394.44</v>
      </c>
      <c r="D7388" s="122">
        <v>125.5</v>
      </c>
      <c r="E7388" s="122">
        <f t="shared" si="310"/>
        <v>17.382271468144044</v>
      </c>
      <c r="F7388" s="77">
        <v>3.36</v>
      </c>
      <c r="G7388" s="77">
        <v>0</v>
      </c>
      <c r="H7388" s="77">
        <v>0</v>
      </c>
      <c r="J7388" s="77">
        <f t="shared" si="309"/>
        <v>3.36</v>
      </c>
      <c r="K7388" s="103">
        <v>0.31999999999999362</v>
      </c>
      <c r="L7388" s="104">
        <v>1.21</v>
      </c>
      <c r="M7388" s="105">
        <v>0</v>
      </c>
      <c r="N7388" s="76">
        <f t="shared" si="311"/>
        <v>0.31999999999999362</v>
      </c>
      <c r="O7388" s="79">
        <v>370</v>
      </c>
    </row>
    <row r="7389" spans="1:15" x14ac:dyDescent="0.25">
      <c r="A7389" s="100">
        <v>6338</v>
      </c>
      <c r="B7389" s="107">
        <v>39941</v>
      </c>
      <c r="C7389" s="121">
        <v>393.9</v>
      </c>
      <c r="D7389" s="122">
        <v>122.46</v>
      </c>
      <c r="E7389" s="122">
        <f t="shared" si="310"/>
        <v>16.961218836565095</v>
      </c>
      <c r="F7389" s="77">
        <v>0.68</v>
      </c>
      <c r="G7389" s="77">
        <v>0</v>
      </c>
      <c r="H7389" s="77">
        <v>0</v>
      </c>
      <c r="J7389" s="77">
        <f t="shared" si="309"/>
        <v>0.68</v>
      </c>
      <c r="K7389" s="103">
        <v>8.0000000000005733E-2</v>
      </c>
      <c r="L7389" s="104">
        <v>0.26</v>
      </c>
      <c r="M7389" s="105">
        <v>0</v>
      </c>
      <c r="N7389" s="76">
        <f t="shared" si="311"/>
        <v>8.0000000000005733E-2</v>
      </c>
      <c r="O7389" s="79">
        <v>370</v>
      </c>
    </row>
    <row r="7390" spans="1:15" x14ac:dyDescent="0.25">
      <c r="A7390" s="100">
        <v>6339</v>
      </c>
      <c r="B7390" s="107">
        <v>39942</v>
      </c>
      <c r="C7390" s="121">
        <v>393.8</v>
      </c>
      <c r="D7390" s="122">
        <v>121.86</v>
      </c>
      <c r="E7390" s="122">
        <f t="shared" si="310"/>
        <v>16.878116343490305</v>
      </c>
      <c r="F7390" s="77">
        <v>0.8</v>
      </c>
      <c r="G7390" s="77">
        <v>0</v>
      </c>
      <c r="H7390" s="77">
        <v>0</v>
      </c>
      <c r="J7390" s="77">
        <f t="shared" ref="J7390:J7453" si="312">SUM(F7390:H7390)</f>
        <v>0.8</v>
      </c>
      <c r="K7390" s="103">
        <v>0.28999999999999493</v>
      </c>
      <c r="L7390" s="104">
        <v>0.28999999999999998</v>
      </c>
      <c r="M7390" s="105">
        <v>0</v>
      </c>
      <c r="N7390" s="76">
        <f t="shared" si="311"/>
        <v>0.28999999999999493</v>
      </c>
      <c r="O7390" s="79">
        <v>370</v>
      </c>
    </row>
    <row r="7391" spans="1:15" x14ac:dyDescent="0.25">
      <c r="A7391" s="100">
        <v>6340</v>
      </c>
      <c r="B7391" s="107">
        <v>39943</v>
      </c>
      <c r="C7391" s="121">
        <v>393.7</v>
      </c>
      <c r="D7391" s="122">
        <v>121.35</v>
      </c>
      <c r="E7391" s="122">
        <f t="shared" si="310"/>
        <v>16.807479224376731</v>
      </c>
      <c r="F7391" s="77">
        <v>1.34</v>
      </c>
      <c r="G7391" s="77">
        <v>0</v>
      </c>
      <c r="H7391" s="77">
        <v>0</v>
      </c>
      <c r="J7391" s="77">
        <f t="shared" si="312"/>
        <v>1.34</v>
      </c>
      <c r="K7391" s="103">
        <v>1.0000000000001785E-2</v>
      </c>
      <c r="L7391" s="104">
        <v>0.28999999999999998</v>
      </c>
      <c r="M7391" s="105">
        <v>0</v>
      </c>
      <c r="N7391" s="76">
        <f t="shared" si="311"/>
        <v>1.0000000000001785E-2</v>
      </c>
      <c r="O7391" s="79">
        <v>370</v>
      </c>
    </row>
    <row r="7392" spans="1:15" x14ac:dyDescent="0.25">
      <c r="A7392" s="100">
        <v>6341</v>
      </c>
      <c r="B7392" s="107">
        <v>39944</v>
      </c>
      <c r="C7392" s="121">
        <v>393.46</v>
      </c>
      <c r="D7392" s="122">
        <v>120.02</v>
      </c>
      <c r="E7392" s="122">
        <f t="shared" si="310"/>
        <v>16.62326869806094</v>
      </c>
      <c r="F7392" s="77">
        <v>2.98</v>
      </c>
      <c r="G7392" s="77">
        <v>0</v>
      </c>
      <c r="H7392" s="77">
        <v>0</v>
      </c>
      <c r="J7392" s="77">
        <f t="shared" si="312"/>
        <v>2.98</v>
      </c>
      <c r="K7392" s="103">
        <v>0.30999999999999828</v>
      </c>
      <c r="L7392" s="104">
        <v>1.07</v>
      </c>
      <c r="M7392" s="105">
        <v>0</v>
      </c>
      <c r="N7392" s="76">
        <f t="shared" si="311"/>
        <v>0.30999999999999828</v>
      </c>
      <c r="O7392" s="79">
        <v>370</v>
      </c>
    </row>
    <row r="7393" spans="1:15" x14ac:dyDescent="0.25">
      <c r="A7393" s="100">
        <v>6342</v>
      </c>
      <c r="B7393" s="107">
        <v>39945</v>
      </c>
      <c r="C7393" s="121">
        <v>392.98</v>
      </c>
      <c r="D7393" s="122">
        <v>117.35</v>
      </c>
      <c r="E7393" s="122">
        <f t="shared" si="310"/>
        <v>16.253462603878116</v>
      </c>
      <c r="F7393" s="77">
        <v>4.4400000000000004</v>
      </c>
      <c r="G7393" s="77">
        <v>0</v>
      </c>
      <c r="H7393" s="77">
        <v>0</v>
      </c>
      <c r="J7393" s="77">
        <f t="shared" si="312"/>
        <v>4.4400000000000004</v>
      </c>
      <c r="K7393" s="103">
        <v>4.0000000000008917E-2</v>
      </c>
      <c r="L7393" s="104">
        <v>1.59</v>
      </c>
      <c r="M7393" s="105">
        <v>0</v>
      </c>
      <c r="N7393" s="76">
        <f t="shared" si="311"/>
        <v>4.0000000000008917E-2</v>
      </c>
      <c r="O7393" s="79">
        <v>370</v>
      </c>
    </row>
    <row r="7394" spans="1:15" x14ac:dyDescent="0.25">
      <c r="A7394" s="100">
        <v>6343</v>
      </c>
      <c r="B7394" s="107">
        <v>39946</v>
      </c>
      <c r="C7394" s="121">
        <v>392.16</v>
      </c>
      <c r="D7394" s="122">
        <v>112.95</v>
      </c>
      <c r="E7394" s="122">
        <f t="shared" si="310"/>
        <v>15.644044321329639</v>
      </c>
      <c r="F7394" s="77">
        <v>1.9</v>
      </c>
      <c r="G7394" s="77">
        <v>0</v>
      </c>
      <c r="H7394" s="77">
        <v>0</v>
      </c>
      <c r="J7394" s="77">
        <f t="shared" si="312"/>
        <v>1.9</v>
      </c>
      <c r="K7394" s="103">
        <v>0.3099999999999965</v>
      </c>
      <c r="L7394" s="104">
        <v>0.68</v>
      </c>
      <c r="M7394" s="105">
        <v>0</v>
      </c>
      <c r="N7394" s="76">
        <f t="shared" si="311"/>
        <v>0.3099999999999965</v>
      </c>
      <c r="O7394" s="79">
        <v>370</v>
      </c>
    </row>
    <row r="7395" spans="1:15" x14ac:dyDescent="0.25">
      <c r="A7395" s="100">
        <v>6344</v>
      </c>
      <c r="B7395" s="107">
        <v>39947</v>
      </c>
      <c r="C7395" s="121">
        <v>391.85</v>
      </c>
      <c r="D7395" s="122">
        <v>111.36</v>
      </c>
      <c r="E7395" s="122">
        <f t="shared" si="310"/>
        <v>15.423822714681441</v>
      </c>
      <c r="F7395" s="77">
        <v>1.69</v>
      </c>
      <c r="G7395" s="77">
        <v>0</v>
      </c>
      <c r="H7395" s="77">
        <v>0</v>
      </c>
      <c r="J7395" s="77">
        <f t="shared" si="312"/>
        <v>1.69</v>
      </c>
      <c r="K7395" s="103">
        <v>8.0000000000000515E-2</v>
      </c>
      <c r="L7395" s="104">
        <v>0.6</v>
      </c>
      <c r="M7395" s="105">
        <v>0</v>
      </c>
      <c r="N7395" s="76">
        <f t="shared" si="311"/>
        <v>8.0000000000000515E-2</v>
      </c>
      <c r="O7395" s="79">
        <v>370</v>
      </c>
    </row>
    <row r="7396" spans="1:15" x14ac:dyDescent="0.25">
      <c r="A7396" s="100">
        <v>6345</v>
      </c>
      <c r="B7396" s="107">
        <v>39948</v>
      </c>
      <c r="C7396" s="121">
        <v>391.54</v>
      </c>
      <c r="D7396" s="122">
        <v>109.75</v>
      </c>
      <c r="E7396" s="122">
        <f t="shared" si="310"/>
        <v>15.200831024930746</v>
      </c>
      <c r="F7396" s="77">
        <v>2.37</v>
      </c>
      <c r="G7396" s="77">
        <v>0</v>
      </c>
      <c r="H7396" s="77">
        <v>0</v>
      </c>
      <c r="J7396" s="77">
        <f t="shared" si="312"/>
        <v>2.37</v>
      </c>
      <c r="K7396" s="103">
        <v>7.0000000000002949E-2</v>
      </c>
      <c r="L7396" s="104">
        <v>0.85</v>
      </c>
      <c r="M7396" s="105">
        <v>0</v>
      </c>
      <c r="N7396" s="76">
        <f t="shared" si="311"/>
        <v>7.0000000000002949E-2</v>
      </c>
      <c r="O7396" s="79">
        <v>370</v>
      </c>
    </row>
    <row r="7397" spans="1:15" x14ac:dyDescent="0.25">
      <c r="A7397" s="100">
        <v>6346</v>
      </c>
      <c r="B7397" s="107">
        <v>39949</v>
      </c>
      <c r="C7397" s="121">
        <v>391.1</v>
      </c>
      <c r="D7397" s="122">
        <v>107.45</v>
      </c>
      <c r="E7397" s="122">
        <f t="shared" si="310"/>
        <v>14.882271468144046</v>
      </c>
      <c r="F7397" s="77">
        <v>2.1800000000000002</v>
      </c>
      <c r="G7397" s="77">
        <v>0</v>
      </c>
      <c r="H7397" s="77">
        <v>0</v>
      </c>
      <c r="J7397" s="77">
        <f t="shared" si="312"/>
        <v>2.1800000000000002</v>
      </c>
      <c r="K7397" s="103">
        <v>7.9999999999991633E-2</v>
      </c>
      <c r="L7397" s="104">
        <v>0.78</v>
      </c>
      <c r="M7397" s="105">
        <v>0</v>
      </c>
      <c r="N7397" s="76">
        <f t="shared" si="311"/>
        <v>7.9999999999991633E-2</v>
      </c>
      <c r="O7397" s="79">
        <v>370</v>
      </c>
    </row>
    <row r="7398" spans="1:15" x14ac:dyDescent="0.25">
      <c r="A7398" s="100">
        <v>6347</v>
      </c>
      <c r="B7398" s="107">
        <v>39950</v>
      </c>
      <c r="C7398" s="121">
        <v>390.68</v>
      </c>
      <c r="D7398" s="122">
        <v>105.35</v>
      </c>
      <c r="E7398" s="122">
        <f t="shared" si="310"/>
        <v>14.591412742382271</v>
      </c>
      <c r="F7398" s="77">
        <v>0.91</v>
      </c>
      <c r="G7398" s="77">
        <v>0</v>
      </c>
      <c r="H7398" s="77">
        <v>0</v>
      </c>
      <c r="J7398" s="77">
        <f t="shared" si="312"/>
        <v>0.91</v>
      </c>
      <c r="K7398" s="103">
        <v>0.11000000000000287</v>
      </c>
      <c r="L7398" s="104">
        <v>0.32</v>
      </c>
      <c r="M7398" s="105">
        <v>0</v>
      </c>
      <c r="N7398" s="76">
        <f t="shared" si="311"/>
        <v>0.11000000000000287</v>
      </c>
      <c r="O7398" s="79">
        <v>370</v>
      </c>
    </row>
    <row r="7399" spans="1:15" x14ac:dyDescent="0.25">
      <c r="A7399" s="100">
        <v>6348</v>
      </c>
      <c r="B7399" s="107">
        <v>39951</v>
      </c>
      <c r="C7399" s="121">
        <v>390.52</v>
      </c>
      <c r="D7399" s="122">
        <v>104.55</v>
      </c>
      <c r="E7399" s="122">
        <f t="shared" si="310"/>
        <v>14.480609418282548</v>
      </c>
      <c r="F7399" s="77">
        <v>3.93</v>
      </c>
      <c r="G7399" s="77">
        <v>0</v>
      </c>
      <c r="H7399" s="77">
        <v>0</v>
      </c>
      <c r="J7399" s="77">
        <f t="shared" si="312"/>
        <v>3.93</v>
      </c>
      <c r="K7399" s="103">
        <v>0.33000000000000584</v>
      </c>
      <c r="L7399" s="104">
        <v>1.39</v>
      </c>
      <c r="M7399" s="105">
        <v>0</v>
      </c>
      <c r="N7399" s="76">
        <f t="shared" si="311"/>
        <v>0.33000000000000584</v>
      </c>
      <c r="O7399" s="79">
        <v>370</v>
      </c>
    </row>
    <row r="7400" spans="1:15" x14ac:dyDescent="0.25">
      <c r="A7400" s="100">
        <v>6349</v>
      </c>
      <c r="B7400" s="107">
        <v>39952</v>
      </c>
      <c r="C7400" s="121">
        <v>389.78</v>
      </c>
      <c r="D7400" s="122">
        <v>100.95</v>
      </c>
      <c r="E7400" s="122">
        <f t="shared" si="310"/>
        <v>13.981994459833796</v>
      </c>
      <c r="F7400" s="77">
        <v>3.67</v>
      </c>
      <c r="G7400" s="77">
        <v>0</v>
      </c>
      <c r="H7400" s="77">
        <v>0</v>
      </c>
      <c r="J7400" s="77">
        <f t="shared" si="312"/>
        <v>3.67</v>
      </c>
      <c r="K7400" s="103">
        <v>18.22</v>
      </c>
      <c r="L7400" s="104">
        <v>1.3</v>
      </c>
      <c r="M7400" s="105">
        <v>32.200000000000003</v>
      </c>
      <c r="N7400" s="76">
        <f t="shared" si="311"/>
        <v>18.22</v>
      </c>
      <c r="O7400" s="79">
        <v>370</v>
      </c>
    </row>
    <row r="7401" spans="1:15" x14ac:dyDescent="0.25">
      <c r="A7401" s="100">
        <v>6350</v>
      </c>
      <c r="B7401" s="107">
        <v>39953</v>
      </c>
      <c r="C7401" s="121">
        <v>392.63</v>
      </c>
      <c r="D7401" s="122">
        <v>115.5</v>
      </c>
      <c r="E7401" s="122">
        <f t="shared" si="310"/>
        <v>15.997229916897506</v>
      </c>
      <c r="F7401" s="77">
        <v>0.28000000000000003</v>
      </c>
      <c r="G7401" s="77">
        <v>0</v>
      </c>
      <c r="H7401" s="77">
        <v>0</v>
      </c>
      <c r="J7401" s="77">
        <f t="shared" si="312"/>
        <v>0.28000000000000003</v>
      </c>
      <c r="K7401" s="103">
        <v>16.440000000000001</v>
      </c>
      <c r="L7401" s="104">
        <v>0.1</v>
      </c>
      <c r="M7401" s="105">
        <v>28.3</v>
      </c>
      <c r="N7401" s="76">
        <f t="shared" si="311"/>
        <v>16.439999999999998</v>
      </c>
      <c r="O7401" s="79">
        <v>370</v>
      </c>
    </row>
    <row r="7402" spans="1:15" x14ac:dyDescent="0.25">
      <c r="A7402" s="100">
        <v>6351</v>
      </c>
      <c r="B7402" s="107">
        <v>39954</v>
      </c>
      <c r="C7402" s="121">
        <v>395.5</v>
      </c>
      <c r="D7402" s="122">
        <v>131.66</v>
      </c>
      <c r="E7402" s="122">
        <f t="shared" si="310"/>
        <v>18.235457063711909</v>
      </c>
      <c r="F7402" s="77">
        <v>0.91</v>
      </c>
      <c r="G7402" s="77">
        <v>0</v>
      </c>
      <c r="H7402" s="77">
        <v>0</v>
      </c>
      <c r="J7402" s="77">
        <f t="shared" si="312"/>
        <v>0.91</v>
      </c>
      <c r="K7402" s="103">
        <v>12.81</v>
      </c>
      <c r="L7402" s="104">
        <v>0.33</v>
      </c>
      <c r="M7402" s="105">
        <v>11.2</v>
      </c>
      <c r="N7402" s="76">
        <f t="shared" si="311"/>
        <v>12.810000000000006</v>
      </c>
      <c r="O7402" s="79">
        <v>370</v>
      </c>
    </row>
    <row r="7403" spans="1:15" x14ac:dyDescent="0.25">
      <c r="A7403" s="100">
        <v>6352</v>
      </c>
      <c r="B7403" s="107">
        <v>39955</v>
      </c>
      <c r="C7403" s="121">
        <v>397.45</v>
      </c>
      <c r="D7403" s="122">
        <v>143.56</v>
      </c>
      <c r="E7403" s="122">
        <f t="shared" si="310"/>
        <v>19.883656509695292</v>
      </c>
      <c r="F7403" s="77">
        <v>0.69</v>
      </c>
      <c r="G7403" s="77">
        <v>0</v>
      </c>
      <c r="H7403" s="77">
        <v>0</v>
      </c>
      <c r="J7403" s="77">
        <f t="shared" si="312"/>
        <v>0.69</v>
      </c>
      <c r="K7403" s="103">
        <v>8.31</v>
      </c>
      <c r="L7403" s="104">
        <v>0.25</v>
      </c>
      <c r="M7403" s="105">
        <v>0.9</v>
      </c>
      <c r="N7403" s="76">
        <f t="shared" si="311"/>
        <v>8.3100000000000041</v>
      </c>
      <c r="O7403" s="79">
        <v>370</v>
      </c>
    </row>
    <row r="7404" spans="1:15" x14ac:dyDescent="0.25">
      <c r="A7404" s="100">
        <v>6353</v>
      </c>
      <c r="B7404" s="107">
        <v>39956</v>
      </c>
      <c r="C7404" s="121">
        <v>398.63</v>
      </c>
      <c r="D7404" s="122">
        <v>151.18</v>
      </c>
      <c r="E7404" s="122">
        <f t="shared" si="310"/>
        <v>20.939058171745152</v>
      </c>
      <c r="F7404" s="77">
        <v>0.64</v>
      </c>
      <c r="G7404" s="77">
        <v>0</v>
      </c>
      <c r="H7404" s="77">
        <v>0</v>
      </c>
      <c r="J7404" s="77">
        <f t="shared" si="312"/>
        <v>0.64</v>
      </c>
      <c r="K7404" s="103">
        <v>15.21</v>
      </c>
      <c r="L7404" s="104">
        <v>0.24</v>
      </c>
      <c r="M7404" s="105">
        <v>5.5</v>
      </c>
      <c r="N7404" s="76">
        <f t="shared" si="311"/>
        <v>15.209999999999994</v>
      </c>
      <c r="O7404" s="79">
        <v>370</v>
      </c>
    </row>
    <row r="7405" spans="1:15" x14ac:dyDescent="0.25">
      <c r="A7405" s="100">
        <v>6354</v>
      </c>
      <c r="B7405" s="107">
        <v>39957</v>
      </c>
      <c r="C7405" s="121">
        <v>400.65</v>
      </c>
      <c r="D7405" s="122">
        <v>165.75</v>
      </c>
      <c r="E7405" s="122">
        <f t="shared" si="310"/>
        <v>22.957063711911356</v>
      </c>
      <c r="F7405" s="77">
        <v>0.36</v>
      </c>
      <c r="G7405" s="77">
        <v>0</v>
      </c>
      <c r="H7405" s="77">
        <v>0</v>
      </c>
      <c r="J7405" s="77">
        <f t="shared" si="312"/>
        <v>0.36</v>
      </c>
      <c r="K7405" s="103">
        <v>12.71</v>
      </c>
      <c r="L7405" s="104">
        <v>0.13</v>
      </c>
      <c r="M7405" s="105">
        <v>22.2</v>
      </c>
      <c r="N7405" s="76">
        <f t="shared" si="311"/>
        <v>12.709999999999994</v>
      </c>
      <c r="O7405" s="79">
        <v>370</v>
      </c>
    </row>
    <row r="7406" spans="1:15" x14ac:dyDescent="0.25">
      <c r="A7406" s="100">
        <v>6355</v>
      </c>
      <c r="B7406" s="107">
        <v>39958</v>
      </c>
      <c r="C7406" s="121">
        <v>402.3</v>
      </c>
      <c r="D7406" s="122">
        <v>178.1</v>
      </c>
      <c r="E7406" s="122">
        <f t="shared" si="310"/>
        <v>24.667590027700832</v>
      </c>
      <c r="F7406" s="77">
        <v>0.57999999999999996</v>
      </c>
      <c r="G7406" s="77">
        <v>0</v>
      </c>
      <c r="H7406" s="77">
        <v>0</v>
      </c>
      <c r="J7406" s="77">
        <f t="shared" si="312"/>
        <v>0.57999999999999996</v>
      </c>
      <c r="K7406" s="103">
        <v>15.96</v>
      </c>
      <c r="L7406" s="104">
        <v>0.23</v>
      </c>
      <c r="M7406" s="105">
        <v>0.6</v>
      </c>
      <c r="N7406" s="76">
        <f t="shared" si="311"/>
        <v>15.959999999999996</v>
      </c>
      <c r="O7406" s="79">
        <v>370</v>
      </c>
    </row>
    <row r="7407" spans="1:15" x14ac:dyDescent="0.25">
      <c r="A7407" s="100">
        <v>6356</v>
      </c>
      <c r="B7407" s="107">
        <v>39959</v>
      </c>
      <c r="C7407" s="121">
        <v>404.22</v>
      </c>
      <c r="D7407" s="122">
        <v>193.48</v>
      </c>
      <c r="E7407" s="122">
        <f t="shared" si="310"/>
        <v>26.797783933518005</v>
      </c>
      <c r="F7407" s="77">
        <v>2.7</v>
      </c>
      <c r="G7407" s="77">
        <v>0</v>
      </c>
      <c r="H7407" s="77">
        <v>0</v>
      </c>
      <c r="J7407" s="77">
        <f t="shared" si="312"/>
        <v>2.7</v>
      </c>
      <c r="K7407" s="103">
        <v>6.48</v>
      </c>
      <c r="L7407" s="104">
        <v>1.1000000000000001</v>
      </c>
      <c r="M7407" s="105">
        <v>1.7</v>
      </c>
      <c r="N7407" s="76">
        <f t="shared" si="311"/>
        <v>6.4800000000000013</v>
      </c>
      <c r="O7407" s="79">
        <v>370</v>
      </c>
    </row>
    <row r="7408" spans="1:15" x14ac:dyDescent="0.25">
      <c r="A7408" s="100">
        <v>6357</v>
      </c>
      <c r="B7408" s="107">
        <v>39960</v>
      </c>
      <c r="C7408" s="121">
        <v>404.67</v>
      </c>
      <c r="D7408" s="122">
        <v>197.26</v>
      </c>
      <c r="E7408" s="122">
        <f t="shared" si="310"/>
        <v>27.321329639889196</v>
      </c>
      <c r="F7408" s="77">
        <v>0.24</v>
      </c>
      <c r="G7408" s="77">
        <v>0</v>
      </c>
      <c r="H7408" s="77">
        <v>0</v>
      </c>
      <c r="J7408" s="77">
        <f t="shared" si="312"/>
        <v>0.24</v>
      </c>
      <c r="K7408" s="103">
        <v>5.2800000000000207</v>
      </c>
      <c r="L7408" s="104">
        <v>0.09</v>
      </c>
      <c r="M7408" s="105">
        <v>0</v>
      </c>
      <c r="N7408" s="76">
        <f t="shared" si="311"/>
        <v>5.2800000000000207</v>
      </c>
      <c r="O7408" s="79">
        <v>370</v>
      </c>
    </row>
    <row r="7409" spans="1:15" x14ac:dyDescent="0.25">
      <c r="A7409" s="100">
        <v>6358</v>
      </c>
      <c r="B7409" s="107">
        <v>39961</v>
      </c>
      <c r="C7409" s="121">
        <v>405.25</v>
      </c>
      <c r="D7409" s="122">
        <v>202.3</v>
      </c>
      <c r="E7409" s="122">
        <f t="shared" ref="E7409:E7472" si="313">(D7409/722)*100</f>
        <v>28.019390581717452</v>
      </c>
      <c r="F7409" s="77">
        <v>0.12</v>
      </c>
      <c r="G7409" s="77">
        <v>0</v>
      </c>
      <c r="H7409" s="77">
        <v>0</v>
      </c>
      <c r="J7409" s="77">
        <f t="shared" si="312"/>
        <v>0.12</v>
      </c>
      <c r="K7409" s="103">
        <v>6.5499999999999785</v>
      </c>
      <c r="L7409" s="104">
        <v>0.03</v>
      </c>
      <c r="M7409" s="105">
        <v>0</v>
      </c>
      <c r="N7409" s="76">
        <f t="shared" si="311"/>
        <v>6.5499999999999785</v>
      </c>
      <c r="O7409" s="79">
        <v>370</v>
      </c>
    </row>
    <row r="7410" spans="1:15" x14ac:dyDescent="0.25">
      <c r="A7410" s="100">
        <v>6359</v>
      </c>
      <c r="B7410" s="107">
        <v>39962</v>
      </c>
      <c r="C7410" s="121">
        <v>405.97</v>
      </c>
      <c r="D7410" s="122">
        <v>208.73</v>
      </c>
      <c r="E7410" s="122">
        <f t="shared" si="313"/>
        <v>28.909972299168974</v>
      </c>
      <c r="F7410" s="77">
        <v>0</v>
      </c>
      <c r="G7410" s="77">
        <v>0</v>
      </c>
      <c r="H7410" s="77">
        <v>0</v>
      </c>
      <c r="J7410" s="77">
        <f t="shared" si="312"/>
        <v>0</v>
      </c>
      <c r="K7410" s="103">
        <v>8.1199999999999992</v>
      </c>
      <c r="L7410" s="104">
        <v>0</v>
      </c>
      <c r="M7410" s="105">
        <v>0</v>
      </c>
      <c r="N7410" s="76">
        <f t="shared" si="311"/>
        <v>8.1200000000000045</v>
      </c>
      <c r="O7410" s="79">
        <v>370</v>
      </c>
    </row>
    <row r="7411" spans="1:15" x14ac:dyDescent="0.25">
      <c r="A7411" s="100">
        <v>6360</v>
      </c>
      <c r="B7411" s="107">
        <v>39963</v>
      </c>
      <c r="C7411" s="121">
        <v>406.85</v>
      </c>
      <c r="D7411" s="122">
        <v>216.85</v>
      </c>
      <c r="E7411" s="122">
        <f t="shared" si="313"/>
        <v>30.034626038781166</v>
      </c>
      <c r="F7411" s="77">
        <v>0</v>
      </c>
      <c r="G7411" s="77">
        <v>0</v>
      </c>
      <c r="H7411" s="77">
        <v>0</v>
      </c>
      <c r="J7411" s="77">
        <f t="shared" si="312"/>
        <v>0</v>
      </c>
      <c r="K7411" s="103">
        <v>4.0500000000000114</v>
      </c>
      <c r="L7411" s="104">
        <v>0</v>
      </c>
      <c r="M7411" s="105">
        <v>8</v>
      </c>
      <c r="N7411" s="76">
        <f t="shared" si="311"/>
        <v>4.0500000000000114</v>
      </c>
      <c r="O7411" s="79">
        <v>370</v>
      </c>
    </row>
    <row r="7412" spans="1:15" x14ac:dyDescent="0.25">
      <c r="A7412" s="100">
        <v>6361</v>
      </c>
      <c r="B7412" s="107">
        <v>39964</v>
      </c>
      <c r="C7412" s="121">
        <v>407.28</v>
      </c>
      <c r="D7412" s="122">
        <v>220.9</v>
      </c>
      <c r="E7412" s="122">
        <f t="shared" si="313"/>
        <v>30.59556786703601</v>
      </c>
      <c r="F7412" s="77">
        <v>0.82</v>
      </c>
      <c r="G7412" s="77">
        <v>0</v>
      </c>
      <c r="H7412" s="77">
        <v>0</v>
      </c>
      <c r="J7412" s="77">
        <f t="shared" si="312"/>
        <v>0.82</v>
      </c>
      <c r="K7412" s="103">
        <v>1.6499999999999839</v>
      </c>
      <c r="L7412" s="104">
        <v>0.31</v>
      </c>
      <c r="M7412" s="105">
        <v>1.9</v>
      </c>
      <c r="N7412" s="76">
        <f t="shared" si="311"/>
        <v>1.6499999999999839</v>
      </c>
      <c r="O7412" s="79">
        <v>370</v>
      </c>
    </row>
    <row r="7413" spans="1:15" x14ac:dyDescent="0.25">
      <c r="A7413" s="100">
        <v>6362</v>
      </c>
      <c r="B7413" s="107">
        <v>39965</v>
      </c>
      <c r="C7413" s="121">
        <v>407.37</v>
      </c>
      <c r="D7413" s="122">
        <v>221.73</v>
      </c>
      <c r="E7413" s="122">
        <f t="shared" si="313"/>
        <v>30.710526315789473</v>
      </c>
      <c r="F7413" s="77">
        <v>1.1299999999999999</v>
      </c>
      <c r="G7413" s="77">
        <v>0</v>
      </c>
      <c r="H7413" s="77">
        <v>0</v>
      </c>
      <c r="J7413" s="77">
        <f t="shared" si="312"/>
        <v>1.1299999999999999</v>
      </c>
      <c r="K7413" s="103">
        <v>1.9000000000000101</v>
      </c>
      <c r="L7413" s="104">
        <v>0.43</v>
      </c>
      <c r="M7413" s="105">
        <v>0</v>
      </c>
      <c r="N7413" s="76">
        <f t="shared" si="311"/>
        <v>1.9000000000000101</v>
      </c>
      <c r="O7413" s="79">
        <v>370</v>
      </c>
    </row>
    <row r="7414" spans="1:15" x14ac:dyDescent="0.25">
      <c r="A7414" s="100">
        <v>6363</v>
      </c>
      <c r="B7414" s="107">
        <v>39966</v>
      </c>
      <c r="C7414" s="121">
        <v>407.45</v>
      </c>
      <c r="D7414" s="122">
        <v>222.5</v>
      </c>
      <c r="E7414" s="122">
        <f t="shared" si="313"/>
        <v>30.817174515235457</v>
      </c>
      <c r="F7414" s="77">
        <v>3.36</v>
      </c>
      <c r="G7414" s="77">
        <v>0</v>
      </c>
      <c r="H7414" s="77">
        <v>0</v>
      </c>
      <c r="J7414" s="77">
        <f t="shared" si="312"/>
        <v>3.36</v>
      </c>
      <c r="K7414" s="103">
        <v>2.4100000000000112</v>
      </c>
      <c r="L7414" s="104">
        <v>1.26</v>
      </c>
      <c r="M7414" s="105">
        <v>0</v>
      </c>
      <c r="N7414" s="76">
        <f t="shared" si="311"/>
        <v>2.4100000000000112</v>
      </c>
      <c r="O7414" s="79">
        <v>370</v>
      </c>
    </row>
    <row r="7415" spans="1:15" x14ac:dyDescent="0.25">
      <c r="A7415" s="100">
        <v>6364</v>
      </c>
      <c r="B7415" s="107">
        <v>39967</v>
      </c>
      <c r="C7415" s="121">
        <v>407.35</v>
      </c>
      <c r="D7415" s="122">
        <v>221.55</v>
      </c>
      <c r="E7415" s="122">
        <f t="shared" si="313"/>
        <v>30.685595567867036</v>
      </c>
      <c r="F7415" s="77">
        <v>3.12</v>
      </c>
      <c r="G7415" s="77">
        <v>0</v>
      </c>
      <c r="H7415" s="77">
        <v>0</v>
      </c>
      <c r="J7415" s="77">
        <f t="shared" si="312"/>
        <v>3.12</v>
      </c>
      <c r="K7415" s="103">
        <v>0.26999999999997737</v>
      </c>
      <c r="L7415" s="104">
        <v>1.17</v>
      </c>
      <c r="M7415" s="105">
        <v>0</v>
      </c>
      <c r="N7415" s="76">
        <f t="shared" si="311"/>
        <v>0.26999999999997737</v>
      </c>
      <c r="O7415" s="79">
        <v>370</v>
      </c>
    </row>
    <row r="7416" spans="1:15" x14ac:dyDescent="0.25">
      <c r="A7416" s="100">
        <v>6365</v>
      </c>
      <c r="B7416" s="107">
        <v>39968</v>
      </c>
      <c r="C7416" s="121">
        <v>407.05</v>
      </c>
      <c r="D7416" s="122">
        <v>218.7</v>
      </c>
      <c r="E7416" s="122">
        <f t="shared" si="313"/>
        <v>30.290858725761773</v>
      </c>
      <c r="F7416" s="77">
        <v>2.1</v>
      </c>
      <c r="G7416" s="77">
        <v>0</v>
      </c>
      <c r="H7416" s="77">
        <v>0</v>
      </c>
      <c r="J7416" s="77">
        <f t="shared" si="312"/>
        <v>2.1</v>
      </c>
      <c r="K7416" s="103">
        <v>0.97000000000000464</v>
      </c>
      <c r="L7416" s="104">
        <v>0.79</v>
      </c>
      <c r="M7416" s="105">
        <v>0</v>
      </c>
      <c r="N7416" s="76">
        <f t="shared" si="311"/>
        <v>0.97000000000000464</v>
      </c>
      <c r="O7416" s="79">
        <v>370</v>
      </c>
    </row>
    <row r="7417" spans="1:15" x14ac:dyDescent="0.25">
      <c r="A7417" s="100">
        <v>6366</v>
      </c>
      <c r="B7417" s="107">
        <v>39969</v>
      </c>
      <c r="C7417" s="121">
        <v>406.93</v>
      </c>
      <c r="D7417" s="122">
        <v>217.57</v>
      </c>
      <c r="E7417" s="122">
        <f t="shared" si="313"/>
        <v>30.134349030470915</v>
      </c>
      <c r="F7417" s="77">
        <v>2.41</v>
      </c>
      <c r="G7417" s="77">
        <v>0</v>
      </c>
      <c r="H7417" s="77">
        <v>0</v>
      </c>
      <c r="J7417" s="77">
        <f t="shared" si="312"/>
        <v>2.41</v>
      </c>
      <c r="K7417" s="103">
        <v>1.2400000000000126</v>
      </c>
      <c r="L7417" s="104">
        <v>0.9</v>
      </c>
      <c r="M7417" s="105">
        <v>2.1</v>
      </c>
      <c r="N7417" s="76">
        <f t="shared" si="311"/>
        <v>1.2400000000000126</v>
      </c>
      <c r="O7417" s="79">
        <v>370</v>
      </c>
    </row>
    <row r="7418" spans="1:15" x14ac:dyDescent="0.25">
      <c r="A7418" s="100">
        <v>6367</v>
      </c>
      <c r="B7418" s="107">
        <v>39970</v>
      </c>
      <c r="C7418" s="121">
        <v>406.8</v>
      </c>
      <c r="D7418" s="122">
        <v>216.4</v>
      </c>
      <c r="E7418" s="122">
        <f t="shared" si="313"/>
        <v>29.97229916897507</v>
      </c>
      <c r="F7418" s="77">
        <v>2.5499999999999998</v>
      </c>
      <c r="G7418" s="77">
        <v>0</v>
      </c>
      <c r="H7418" s="77">
        <v>0</v>
      </c>
      <c r="J7418" s="77">
        <f t="shared" si="312"/>
        <v>2.5499999999999998</v>
      </c>
      <c r="K7418" s="103">
        <v>1.55</v>
      </c>
      <c r="L7418" s="104">
        <v>0.96</v>
      </c>
      <c r="M7418" s="105">
        <v>0</v>
      </c>
      <c r="N7418" s="76">
        <f t="shared" si="311"/>
        <v>1.5499999999999998</v>
      </c>
      <c r="O7418" s="79">
        <v>370</v>
      </c>
    </row>
    <row r="7419" spans="1:15" x14ac:dyDescent="0.25">
      <c r="A7419" s="100">
        <v>6368</v>
      </c>
      <c r="B7419" s="107">
        <v>39971</v>
      </c>
      <c r="C7419" s="121">
        <v>406.7</v>
      </c>
      <c r="D7419" s="122">
        <v>215.4</v>
      </c>
      <c r="E7419" s="122">
        <f t="shared" si="313"/>
        <v>29.833795013850416</v>
      </c>
      <c r="F7419" s="77">
        <v>1.65</v>
      </c>
      <c r="G7419" s="77">
        <v>0</v>
      </c>
      <c r="H7419" s="77">
        <v>0</v>
      </c>
      <c r="J7419" s="77">
        <f t="shared" si="312"/>
        <v>1.65</v>
      </c>
      <c r="K7419" s="103">
        <v>1.1999999999999829</v>
      </c>
      <c r="L7419" s="104">
        <v>0.62</v>
      </c>
      <c r="M7419" s="105">
        <v>0.5</v>
      </c>
      <c r="N7419" s="76">
        <f t="shared" si="311"/>
        <v>1.1999999999999829</v>
      </c>
      <c r="O7419" s="79">
        <v>370</v>
      </c>
    </row>
    <row r="7420" spans="1:15" x14ac:dyDescent="0.25">
      <c r="A7420" s="100">
        <v>6369</v>
      </c>
      <c r="B7420" s="107">
        <v>39972</v>
      </c>
      <c r="C7420" s="121">
        <v>406.65</v>
      </c>
      <c r="D7420" s="122">
        <v>214.95</v>
      </c>
      <c r="E7420" s="122">
        <f t="shared" si="313"/>
        <v>29.77146814404432</v>
      </c>
      <c r="F7420" s="77">
        <v>2.3199999999999998</v>
      </c>
      <c r="G7420" s="77">
        <v>0</v>
      </c>
      <c r="H7420" s="77">
        <v>0</v>
      </c>
      <c r="J7420" s="77">
        <f t="shared" si="312"/>
        <v>2.3199999999999998</v>
      </c>
      <c r="K7420" s="103">
        <v>0.37000000000001121</v>
      </c>
      <c r="L7420" s="104">
        <v>0.87</v>
      </c>
      <c r="M7420" s="105">
        <v>1.2</v>
      </c>
      <c r="N7420" s="76">
        <f t="shared" si="311"/>
        <v>0.37000000000001121</v>
      </c>
      <c r="O7420" s="79">
        <v>370</v>
      </c>
    </row>
    <row r="7421" spans="1:15" x14ac:dyDescent="0.25">
      <c r="A7421" s="100">
        <v>6370</v>
      </c>
      <c r="B7421" s="107">
        <v>39973</v>
      </c>
      <c r="C7421" s="121">
        <v>406.44</v>
      </c>
      <c r="D7421" s="122">
        <v>213</v>
      </c>
      <c r="E7421" s="122">
        <f t="shared" si="313"/>
        <v>29.501385041551249</v>
      </c>
      <c r="F7421" s="77">
        <v>3.46</v>
      </c>
      <c r="G7421" s="77">
        <v>0</v>
      </c>
      <c r="H7421" s="77">
        <v>0</v>
      </c>
      <c r="J7421" s="77">
        <f t="shared" si="312"/>
        <v>3.46</v>
      </c>
      <c r="K7421" s="103">
        <v>0.17999999999999883</v>
      </c>
      <c r="L7421" s="104">
        <v>1.3</v>
      </c>
      <c r="M7421" s="105">
        <v>0</v>
      </c>
      <c r="N7421" s="76">
        <f t="shared" si="311"/>
        <v>0.17999999999999883</v>
      </c>
      <c r="O7421" s="79">
        <v>370</v>
      </c>
    </row>
    <row r="7422" spans="1:15" x14ac:dyDescent="0.25">
      <c r="A7422" s="100">
        <v>6371</v>
      </c>
      <c r="B7422" s="107">
        <v>39974</v>
      </c>
      <c r="C7422" s="121">
        <v>406.08</v>
      </c>
      <c r="D7422" s="122">
        <v>209.72</v>
      </c>
      <c r="E7422" s="122">
        <f t="shared" si="313"/>
        <v>29.047091412742382</v>
      </c>
      <c r="F7422" s="77">
        <v>3.77</v>
      </c>
      <c r="G7422" s="77">
        <v>0</v>
      </c>
      <c r="H7422" s="77">
        <v>0</v>
      </c>
      <c r="J7422" s="77">
        <f t="shared" si="312"/>
        <v>3.77</v>
      </c>
      <c r="K7422" s="103">
        <v>0.1700000000000057</v>
      </c>
      <c r="L7422" s="104">
        <v>1.41</v>
      </c>
      <c r="M7422" s="105">
        <v>0</v>
      </c>
      <c r="N7422" s="76">
        <f t="shared" si="311"/>
        <v>0.1700000000000057</v>
      </c>
      <c r="O7422" s="79">
        <v>370</v>
      </c>
    </row>
    <row r="7423" spans="1:15" x14ac:dyDescent="0.25">
      <c r="A7423" s="100">
        <v>6372</v>
      </c>
      <c r="B7423" s="107">
        <v>39975</v>
      </c>
      <c r="C7423" s="121">
        <v>405.68</v>
      </c>
      <c r="D7423" s="122">
        <v>206.12</v>
      </c>
      <c r="E7423" s="122">
        <f t="shared" si="313"/>
        <v>28.548476454293631</v>
      </c>
      <c r="F7423" s="77">
        <v>2.04</v>
      </c>
      <c r="G7423" s="77">
        <v>0</v>
      </c>
      <c r="H7423" s="77">
        <v>0</v>
      </c>
      <c r="J7423" s="77">
        <f t="shared" si="312"/>
        <v>2.04</v>
      </c>
      <c r="K7423" s="103">
        <v>0.23999999999998867</v>
      </c>
      <c r="L7423" s="104">
        <v>0.76</v>
      </c>
      <c r="M7423" s="105">
        <v>0</v>
      </c>
      <c r="N7423" s="76">
        <f t="shared" si="311"/>
        <v>0.23999999999998867</v>
      </c>
      <c r="O7423" s="79">
        <v>370</v>
      </c>
    </row>
    <row r="7424" spans="1:15" x14ac:dyDescent="0.25">
      <c r="A7424" s="100">
        <v>6373</v>
      </c>
      <c r="B7424" s="107">
        <v>39976</v>
      </c>
      <c r="C7424" s="121">
        <v>405.48</v>
      </c>
      <c r="D7424" s="122">
        <v>204.32</v>
      </c>
      <c r="E7424" s="122">
        <f t="shared" si="313"/>
        <v>28.29916897506925</v>
      </c>
      <c r="F7424" s="77">
        <v>4.1399999999999997</v>
      </c>
      <c r="G7424" s="77">
        <v>0</v>
      </c>
      <c r="H7424" s="77">
        <v>0</v>
      </c>
      <c r="J7424" s="77">
        <f t="shared" si="312"/>
        <v>4.1399999999999997</v>
      </c>
      <c r="K7424" s="103">
        <v>3.0600000000000156</v>
      </c>
      <c r="L7424" s="104">
        <v>1.54</v>
      </c>
      <c r="M7424" s="105">
        <v>0</v>
      </c>
      <c r="N7424" s="76">
        <f t="shared" si="311"/>
        <v>3.0600000000000156</v>
      </c>
      <c r="O7424" s="79">
        <v>370</v>
      </c>
    </row>
    <row r="7425" spans="1:15" x14ac:dyDescent="0.25">
      <c r="A7425" s="100">
        <v>6374</v>
      </c>
      <c r="B7425" s="107">
        <v>39977</v>
      </c>
      <c r="C7425" s="121">
        <v>405.36</v>
      </c>
      <c r="D7425" s="122">
        <v>203.24</v>
      </c>
      <c r="E7425" s="122">
        <f t="shared" si="313"/>
        <v>28.149584487534629</v>
      </c>
      <c r="F7425" s="77">
        <v>3.81</v>
      </c>
      <c r="G7425" s="77">
        <v>0</v>
      </c>
      <c r="H7425" s="77">
        <v>0</v>
      </c>
      <c r="J7425" s="77">
        <f t="shared" si="312"/>
        <v>3.81</v>
      </c>
      <c r="K7425" s="103">
        <v>2.4700000000000002</v>
      </c>
      <c r="L7425" s="104">
        <v>1.42</v>
      </c>
      <c r="M7425" s="105">
        <v>0</v>
      </c>
      <c r="N7425" s="76">
        <f t="shared" si="311"/>
        <v>2.4699999999999966</v>
      </c>
      <c r="O7425" s="79">
        <v>370</v>
      </c>
    </row>
    <row r="7426" spans="1:15" x14ac:dyDescent="0.25">
      <c r="A7426" s="100">
        <v>6375</v>
      </c>
      <c r="B7426" s="107">
        <v>39978</v>
      </c>
      <c r="C7426" s="121">
        <v>405.2</v>
      </c>
      <c r="D7426" s="122">
        <v>201.9</v>
      </c>
      <c r="E7426" s="122">
        <f t="shared" si="313"/>
        <v>27.963988919667592</v>
      </c>
      <c r="F7426" s="77">
        <v>3.99</v>
      </c>
      <c r="G7426" s="77">
        <v>0</v>
      </c>
      <c r="H7426" s="77">
        <v>0</v>
      </c>
      <c r="J7426" s="77">
        <f t="shared" si="312"/>
        <v>3.99</v>
      </c>
      <c r="K7426" s="103">
        <v>1.46999999999999</v>
      </c>
      <c r="L7426" s="104">
        <v>1.49</v>
      </c>
      <c r="M7426" s="105">
        <v>0</v>
      </c>
      <c r="N7426" s="76">
        <f t="shared" si="311"/>
        <v>1.46999999999999</v>
      </c>
      <c r="O7426" s="79">
        <v>370</v>
      </c>
    </row>
    <row r="7427" spans="1:15" x14ac:dyDescent="0.25">
      <c r="A7427" s="100">
        <v>6376</v>
      </c>
      <c r="B7427" s="107">
        <v>39979</v>
      </c>
      <c r="C7427" s="121">
        <v>404.91</v>
      </c>
      <c r="D7427" s="122">
        <v>199.38</v>
      </c>
      <c r="E7427" s="122">
        <f t="shared" si="313"/>
        <v>27.614958448753463</v>
      </c>
      <c r="F7427" s="77">
        <v>5.6</v>
      </c>
      <c r="G7427" s="77">
        <v>0</v>
      </c>
      <c r="H7427" s="77">
        <v>0</v>
      </c>
      <c r="J7427" s="77">
        <f t="shared" si="312"/>
        <v>5.6</v>
      </c>
      <c r="K7427" s="103">
        <v>1.8599999999999905</v>
      </c>
      <c r="L7427" s="104">
        <v>2.09</v>
      </c>
      <c r="M7427" s="105">
        <v>0</v>
      </c>
      <c r="N7427" s="76">
        <f t="shared" si="311"/>
        <v>1.8599999999999905</v>
      </c>
      <c r="O7427" s="79">
        <v>370</v>
      </c>
    </row>
    <row r="7428" spans="1:15" x14ac:dyDescent="0.25">
      <c r="A7428" s="100">
        <v>6377</v>
      </c>
      <c r="B7428" s="107">
        <v>39980</v>
      </c>
      <c r="C7428" s="121">
        <v>404.48</v>
      </c>
      <c r="D7428" s="122">
        <v>195.64</v>
      </c>
      <c r="E7428" s="122">
        <f t="shared" si="313"/>
        <v>27.096952908587259</v>
      </c>
      <c r="F7428" s="77">
        <v>6.23</v>
      </c>
      <c r="G7428" s="77">
        <v>0</v>
      </c>
      <c r="H7428" s="77">
        <v>0</v>
      </c>
      <c r="J7428" s="77">
        <f t="shared" si="312"/>
        <v>6.23</v>
      </c>
      <c r="K7428" s="103">
        <v>2.0200000000000209</v>
      </c>
      <c r="L7428" s="104">
        <v>2.3199999999999998</v>
      </c>
      <c r="M7428" s="105">
        <v>0</v>
      </c>
      <c r="N7428" s="76">
        <f t="shared" si="311"/>
        <v>2.0200000000000209</v>
      </c>
      <c r="O7428" s="79">
        <v>370</v>
      </c>
    </row>
    <row r="7429" spans="1:15" x14ac:dyDescent="0.25">
      <c r="A7429" s="100">
        <v>6378</v>
      </c>
      <c r="B7429" s="107">
        <v>39981</v>
      </c>
      <c r="C7429" s="121">
        <v>403.97</v>
      </c>
      <c r="D7429" s="122">
        <v>191.43</v>
      </c>
      <c r="E7429" s="122">
        <f t="shared" si="313"/>
        <v>26.513850415512469</v>
      </c>
      <c r="F7429" s="77">
        <v>4.54</v>
      </c>
      <c r="G7429" s="77">
        <v>0</v>
      </c>
      <c r="H7429" s="77">
        <v>0</v>
      </c>
      <c r="J7429" s="77">
        <f t="shared" si="312"/>
        <v>4.54</v>
      </c>
      <c r="K7429" s="103">
        <v>0.22999999999999776</v>
      </c>
      <c r="L7429" s="104">
        <v>1.5</v>
      </c>
      <c r="M7429" s="105">
        <v>0</v>
      </c>
      <c r="N7429" s="76">
        <f t="shared" si="311"/>
        <v>0.22999999999999776</v>
      </c>
      <c r="O7429" s="79">
        <v>370</v>
      </c>
    </row>
    <row r="7430" spans="1:15" x14ac:dyDescent="0.25">
      <c r="A7430" s="100">
        <v>6379</v>
      </c>
      <c r="B7430" s="107">
        <v>39982</v>
      </c>
      <c r="C7430" s="121">
        <v>403.44</v>
      </c>
      <c r="D7430" s="122">
        <v>187.12</v>
      </c>
      <c r="E7430" s="122">
        <f t="shared" si="313"/>
        <v>25.916897506925206</v>
      </c>
      <c r="F7430" s="77">
        <v>2.19</v>
      </c>
      <c r="G7430" s="77">
        <v>0</v>
      </c>
      <c r="H7430" s="77">
        <v>0</v>
      </c>
      <c r="J7430" s="77">
        <f t="shared" si="312"/>
        <v>2.19</v>
      </c>
      <c r="K7430" s="103">
        <v>9.9999999999931255E-3</v>
      </c>
      <c r="L7430" s="104">
        <v>0.82</v>
      </c>
      <c r="M7430" s="105">
        <v>0</v>
      </c>
      <c r="N7430" s="76">
        <f t="shared" si="311"/>
        <v>9.9999999999931255E-3</v>
      </c>
      <c r="O7430" s="79">
        <v>370</v>
      </c>
    </row>
    <row r="7431" spans="1:15" x14ac:dyDescent="0.25">
      <c r="A7431" s="100">
        <v>6380</v>
      </c>
      <c r="B7431" s="107">
        <v>39983</v>
      </c>
      <c r="C7431" s="121">
        <v>403.18</v>
      </c>
      <c r="D7431" s="122">
        <v>184.94</v>
      </c>
      <c r="E7431" s="122">
        <f t="shared" si="313"/>
        <v>25.614958448753463</v>
      </c>
      <c r="F7431" s="77">
        <v>1.64</v>
      </c>
      <c r="G7431" s="77">
        <v>0</v>
      </c>
      <c r="H7431" s="77">
        <v>0</v>
      </c>
      <c r="J7431" s="77">
        <f t="shared" si="312"/>
        <v>1.64</v>
      </c>
      <c r="K7431" s="103">
        <v>0.130000000000009</v>
      </c>
      <c r="L7431" s="104">
        <v>0.68</v>
      </c>
      <c r="M7431" s="105">
        <v>0</v>
      </c>
      <c r="N7431" s="76">
        <f t="shared" si="311"/>
        <v>0.130000000000009</v>
      </c>
      <c r="O7431" s="79">
        <v>370</v>
      </c>
    </row>
    <row r="7432" spans="1:15" x14ac:dyDescent="0.25">
      <c r="A7432" s="100">
        <v>6381</v>
      </c>
      <c r="B7432" s="107">
        <v>39984</v>
      </c>
      <c r="C7432" s="121">
        <v>402.99</v>
      </c>
      <c r="D7432" s="122">
        <v>183.43</v>
      </c>
      <c r="E7432" s="122">
        <f t="shared" si="313"/>
        <v>25.405817174515239</v>
      </c>
      <c r="F7432" s="77">
        <v>1.65</v>
      </c>
      <c r="G7432" s="77">
        <v>0</v>
      </c>
      <c r="H7432" s="77">
        <v>0</v>
      </c>
      <c r="J7432" s="77">
        <f t="shared" si="312"/>
        <v>1.65</v>
      </c>
      <c r="K7432" s="103">
        <v>5.9999999999996501E-2</v>
      </c>
      <c r="L7432" s="104">
        <v>0.61</v>
      </c>
      <c r="M7432" s="105">
        <v>0</v>
      </c>
      <c r="N7432" s="76">
        <f t="shared" ref="N7432:N7495" si="314">+D7433-D7432+J7432</f>
        <v>5.9999999999996501E-2</v>
      </c>
      <c r="O7432" s="79">
        <v>370</v>
      </c>
    </row>
    <row r="7433" spans="1:15" x14ac:dyDescent="0.25">
      <c r="A7433" s="100">
        <v>6382</v>
      </c>
      <c r="B7433" s="107">
        <v>39985</v>
      </c>
      <c r="C7433" s="121">
        <v>402.78</v>
      </c>
      <c r="D7433" s="122">
        <v>181.84</v>
      </c>
      <c r="E7433" s="122">
        <f t="shared" si="313"/>
        <v>25.185595567867036</v>
      </c>
      <c r="F7433" s="77">
        <v>0.68</v>
      </c>
      <c r="G7433" s="77">
        <v>0</v>
      </c>
      <c r="H7433" s="77">
        <v>0</v>
      </c>
      <c r="J7433" s="77">
        <f t="shared" si="312"/>
        <v>0.68</v>
      </c>
      <c r="K7433" s="103">
        <v>3.999999999998527E-2</v>
      </c>
      <c r="L7433" s="104">
        <v>0.25</v>
      </c>
      <c r="M7433" s="105">
        <v>0</v>
      </c>
      <c r="N7433" s="76">
        <f t="shared" si="314"/>
        <v>3.999999999998527E-2</v>
      </c>
      <c r="O7433" s="79">
        <v>370</v>
      </c>
    </row>
    <row r="7434" spans="1:15" x14ac:dyDescent="0.25">
      <c r="A7434" s="100">
        <v>6383</v>
      </c>
      <c r="B7434" s="107">
        <v>39986</v>
      </c>
      <c r="C7434" s="121">
        <v>402.7</v>
      </c>
      <c r="D7434" s="122">
        <v>181.2</v>
      </c>
      <c r="E7434" s="122">
        <f t="shared" si="313"/>
        <v>25.096952908587255</v>
      </c>
      <c r="F7434" s="77">
        <v>2.2400000000000002</v>
      </c>
      <c r="G7434" s="77">
        <v>0</v>
      </c>
      <c r="H7434" s="77">
        <v>0</v>
      </c>
      <c r="J7434" s="77">
        <f t="shared" si="312"/>
        <v>2.2400000000000002</v>
      </c>
      <c r="K7434" s="103">
        <v>8.0000000000003624E-2</v>
      </c>
      <c r="L7434" s="104">
        <v>0.83</v>
      </c>
      <c r="M7434" s="105">
        <v>0</v>
      </c>
      <c r="N7434" s="76">
        <f t="shared" si="314"/>
        <v>8.0000000000003624E-2</v>
      </c>
      <c r="O7434" s="79">
        <v>370</v>
      </c>
    </row>
    <row r="7435" spans="1:15" x14ac:dyDescent="0.25">
      <c r="A7435" s="100">
        <v>6384</v>
      </c>
      <c r="B7435" s="107">
        <v>39987</v>
      </c>
      <c r="C7435" s="121">
        <v>402.43</v>
      </c>
      <c r="D7435" s="122">
        <v>179.04</v>
      </c>
      <c r="E7435" s="122">
        <f t="shared" si="313"/>
        <v>24.797783933518005</v>
      </c>
      <c r="F7435" s="77">
        <v>1.42</v>
      </c>
      <c r="G7435" s="77">
        <v>0</v>
      </c>
      <c r="H7435" s="77">
        <v>0</v>
      </c>
      <c r="J7435" s="77">
        <f t="shared" si="312"/>
        <v>1.42</v>
      </c>
      <c r="K7435" s="103">
        <v>7.9999999999996518E-2</v>
      </c>
      <c r="L7435" s="104">
        <v>0.6</v>
      </c>
      <c r="M7435" s="105">
        <v>0</v>
      </c>
      <c r="N7435" s="76">
        <f t="shared" si="314"/>
        <v>7.9999999999996518E-2</v>
      </c>
      <c r="O7435" s="79">
        <v>370</v>
      </c>
    </row>
    <row r="7436" spans="1:15" x14ac:dyDescent="0.25">
      <c r="A7436" s="100">
        <v>6385</v>
      </c>
      <c r="B7436" s="107">
        <v>39988</v>
      </c>
      <c r="C7436" s="121">
        <v>402.25</v>
      </c>
      <c r="D7436" s="122">
        <v>177.7</v>
      </c>
      <c r="E7436" s="122">
        <f t="shared" si="313"/>
        <v>24.612188365650965</v>
      </c>
      <c r="F7436" s="77">
        <v>0.91</v>
      </c>
      <c r="G7436" s="77">
        <v>0</v>
      </c>
      <c r="H7436" s="77">
        <v>0</v>
      </c>
      <c r="J7436" s="77">
        <f t="shared" si="312"/>
        <v>0.91</v>
      </c>
      <c r="K7436" s="103">
        <v>0.19000000000000117</v>
      </c>
      <c r="L7436" s="104">
        <v>0.3</v>
      </c>
      <c r="M7436" s="105">
        <v>0</v>
      </c>
      <c r="N7436" s="76">
        <f t="shared" si="314"/>
        <v>0.19000000000000117</v>
      </c>
      <c r="O7436" s="79">
        <v>370</v>
      </c>
    </row>
    <row r="7437" spans="1:15" x14ac:dyDescent="0.25">
      <c r="A7437" s="100">
        <v>6386</v>
      </c>
      <c r="B7437" s="107">
        <v>39989</v>
      </c>
      <c r="C7437" s="121">
        <v>402.16</v>
      </c>
      <c r="D7437" s="122">
        <v>176.98</v>
      </c>
      <c r="E7437" s="122">
        <f t="shared" si="313"/>
        <v>24.512465373961216</v>
      </c>
      <c r="F7437" s="77">
        <v>2.21</v>
      </c>
      <c r="G7437" s="77">
        <v>0</v>
      </c>
      <c r="H7437" s="77">
        <v>0</v>
      </c>
      <c r="J7437" s="77">
        <f t="shared" si="312"/>
        <v>2.21</v>
      </c>
      <c r="K7437" s="103">
        <v>0.86999999999999655</v>
      </c>
      <c r="L7437" s="104">
        <v>0.81</v>
      </c>
      <c r="M7437" s="105">
        <v>1.6</v>
      </c>
      <c r="N7437" s="76">
        <f t="shared" si="314"/>
        <v>0.86999999999999655</v>
      </c>
      <c r="O7437" s="79">
        <v>370</v>
      </c>
    </row>
    <row r="7438" spans="1:15" x14ac:dyDescent="0.25">
      <c r="A7438" s="100">
        <v>6387</v>
      </c>
      <c r="B7438" s="107">
        <v>39990</v>
      </c>
      <c r="C7438" s="121">
        <v>401.98</v>
      </c>
      <c r="D7438" s="122">
        <v>175.64</v>
      </c>
      <c r="E7438" s="122">
        <f t="shared" si="313"/>
        <v>24.32686980609418</v>
      </c>
      <c r="F7438" s="77">
        <v>1.03</v>
      </c>
      <c r="G7438" s="77">
        <v>0</v>
      </c>
      <c r="H7438" s="77">
        <v>0</v>
      </c>
      <c r="J7438" s="77">
        <f t="shared" si="312"/>
        <v>1.03</v>
      </c>
      <c r="K7438" s="103">
        <v>6.9900000000000082</v>
      </c>
      <c r="L7438" s="104">
        <v>0.38</v>
      </c>
      <c r="M7438" s="105">
        <v>1.6</v>
      </c>
      <c r="N7438" s="76">
        <f t="shared" si="314"/>
        <v>6.9900000000000082</v>
      </c>
      <c r="O7438" s="79">
        <v>370</v>
      </c>
    </row>
    <row r="7439" spans="1:15" x14ac:dyDescent="0.25">
      <c r="A7439" s="100">
        <v>6388</v>
      </c>
      <c r="B7439" s="107">
        <v>39991</v>
      </c>
      <c r="C7439" s="121">
        <v>402.75</v>
      </c>
      <c r="D7439" s="122">
        <v>181.6</v>
      </c>
      <c r="E7439" s="122">
        <f t="shared" si="313"/>
        <v>25.152354570637119</v>
      </c>
      <c r="F7439" s="77">
        <v>2.92</v>
      </c>
      <c r="G7439" s="77">
        <v>0</v>
      </c>
      <c r="H7439" s="77">
        <v>0</v>
      </c>
      <c r="J7439" s="77">
        <f t="shared" si="312"/>
        <v>2.92</v>
      </c>
      <c r="K7439" s="103">
        <v>6.7399999999999931</v>
      </c>
      <c r="L7439" s="104">
        <v>1.08</v>
      </c>
      <c r="M7439" s="105">
        <v>0</v>
      </c>
      <c r="N7439" s="76">
        <f t="shared" si="314"/>
        <v>6.7399999999999931</v>
      </c>
      <c r="O7439" s="79">
        <v>370</v>
      </c>
    </row>
    <row r="7440" spans="1:15" x14ac:dyDescent="0.25">
      <c r="A7440" s="100">
        <v>6389</v>
      </c>
      <c r="B7440" s="107">
        <v>39992</v>
      </c>
      <c r="C7440" s="121">
        <v>403.24</v>
      </c>
      <c r="D7440" s="122">
        <v>185.42</v>
      </c>
      <c r="E7440" s="122">
        <f t="shared" si="313"/>
        <v>25.681440443213294</v>
      </c>
      <c r="F7440" s="77">
        <v>1.92</v>
      </c>
      <c r="G7440" s="77">
        <v>0</v>
      </c>
      <c r="H7440" s="77">
        <v>0</v>
      </c>
      <c r="J7440" s="77">
        <f t="shared" si="312"/>
        <v>1.92</v>
      </c>
      <c r="K7440" s="103">
        <v>7.0600000000000147</v>
      </c>
      <c r="L7440" s="104">
        <v>0.71</v>
      </c>
      <c r="M7440" s="105">
        <v>0</v>
      </c>
      <c r="N7440" s="76">
        <f t="shared" si="314"/>
        <v>7.0600000000000147</v>
      </c>
      <c r="O7440" s="79">
        <v>370</v>
      </c>
    </row>
    <row r="7441" spans="1:15" x14ac:dyDescent="0.25">
      <c r="A7441" s="100">
        <v>6390</v>
      </c>
      <c r="B7441" s="107">
        <v>39993</v>
      </c>
      <c r="C7441" s="121">
        <v>403.87</v>
      </c>
      <c r="D7441" s="122">
        <v>190.56</v>
      </c>
      <c r="E7441" s="122">
        <f t="shared" si="313"/>
        <v>26.393351800554015</v>
      </c>
      <c r="F7441" s="77">
        <v>3.49</v>
      </c>
      <c r="G7441" s="77">
        <v>0</v>
      </c>
      <c r="H7441" s="77">
        <v>0</v>
      </c>
      <c r="J7441" s="77">
        <f t="shared" si="312"/>
        <v>3.49</v>
      </c>
      <c r="K7441" s="103">
        <v>11.15</v>
      </c>
      <c r="L7441" s="104">
        <v>1.3</v>
      </c>
      <c r="M7441" s="105">
        <v>0</v>
      </c>
      <c r="N7441" s="76">
        <f t="shared" si="314"/>
        <v>11.149999999999997</v>
      </c>
      <c r="O7441" s="79">
        <v>370</v>
      </c>
    </row>
    <row r="7442" spans="1:15" x14ac:dyDescent="0.25">
      <c r="A7442" s="100">
        <v>6391</v>
      </c>
      <c r="B7442" s="107">
        <v>39994</v>
      </c>
      <c r="C7442" s="121">
        <v>404.78</v>
      </c>
      <c r="D7442" s="122">
        <v>198.22</v>
      </c>
      <c r="E7442" s="122">
        <f t="shared" si="313"/>
        <v>27.454293628808863</v>
      </c>
      <c r="F7442" s="77">
        <v>2.72</v>
      </c>
      <c r="G7442" s="77">
        <v>0</v>
      </c>
      <c r="H7442" s="77">
        <v>0</v>
      </c>
      <c r="J7442" s="77">
        <f t="shared" si="312"/>
        <v>2.72</v>
      </c>
      <c r="K7442" s="103">
        <v>13.41</v>
      </c>
      <c r="L7442" s="104">
        <v>1.01</v>
      </c>
      <c r="M7442" s="105">
        <v>0.5</v>
      </c>
      <c r="N7442" s="76">
        <f t="shared" si="314"/>
        <v>13.409999999999998</v>
      </c>
      <c r="O7442" s="79">
        <v>370</v>
      </c>
    </row>
    <row r="7443" spans="1:15" x14ac:dyDescent="0.25">
      <c r="A7443" s="100">
        <v>6392</v>
      </c>
      <c r="B7443" s="107">
        <v>39995</v>
      </c>
      <c r="C7443" s="121">
        <v>405.99</v>
      </c>
      <c r="D7443" s="122">
        <v>208.91</v>
      </c>
      <c r="E7443" s="122">
        <f t="shared" si="313"/>
        <v>28.934903047091414</v>
      </c>
      <c r="F7443" s="77">
        <v>2.98</v>
      </c>
      <c r="G7443" s="77">
        <v>0</v>
      </c>
      <c r="H7443" s="77">
        <v>0</v>
      </c>
      <c r="J7443" s="77">
        <f t="shared" si="312"/>
        <v>2.98</v>
      </c>
      <c r="K7443" s="103">
        <v>9.57</v>
      </c>
      <c r="L7443" s="104">
        <v>1.1200000000000001</v>
      </c>
      <c r="M7443" s="105">
        <v>0.6</v>
      </c>
      <c r="N7443" s="76">
        <f t="shared" si="314"/>
        <v>9.5700000000000038</v>
      </c>
      <c r="O7443" s="79">
        <v>370</v>
      </c>
    </row>
    <row r="7444" spans="1:15" x14ac:dyDescent="0.25">
      <c r="A7444" s="100">
        <v>6393</v>
      </c>
      <c r="B7444" s="107">
        <v>39996</v>
      </c>
      <c r="C7444" s="121">
        <v>406.71</v>
      </c>
      <c r="D7444" s="122">
        <v>215.5</v>
      </c>
      <c r="E7444" s="122">
        <f t="shared" si="313"/>
        <v>29.847645429362878</v>
      </c>
      <c r="F7444" s="77">
        <v>3.11</v>
      </c>
      <c r="G7444" s="77">
        <v>0</v>
      </c>
      <c r="H7444" s="77">
        <v>0</v>
      </c>
      <c r="J7444" s="77">
        <f t="shared" si="312"/>
        <v>3.11</v>
      </c>
      <c r="K7444" s="103">
        <v>14.81</v>
      </c>
      <c r="L7444" s="104">
        <v>1.17</v>
      </c>
      <c r="M7444" s="105">
        <v>0</v>
      </c>
      <c r="N7444" s="76">
        <f t="shared" si="314"/>
        <v>14.809999999999988</v>
      </c>
      <c r="O7444" s="79">
        <v>370</v>
      </c>
    </row>
    <row r="7445" spans="1:15" x14ac:dyDescent="0.25">
      <c r="A7445" s="100">
        <v>6394</v>
      </c>
      <c r="B7445" s="107">
        <v>39997</v>
      </c>
      <c r="C7445" s="121">
        <v>407.93</v>
      </c>
      <c r="D7445" s="122">
        <v>227.2</v>
      </c>
      <c r="E7445" s="122">
        <f t="shared" si="313"/>
        <v>31.468144044321328</v>
      </c>
      <c r="F7445" s="77">
        <v>2.63</v>
      </c>
      <c r="G7445" s="77">
        <v>0</v>
      </c>
      <c r="H7445" s="77">
        <v>0</v>
      </c>
      <c r="J7445" s="77">
        <f t="shared" si="312"/>
        <v>2.63</v>
      </c>
      <c r="K7445" s="103">
        <v>12.78</v>
      </c>
      <c r="L7445" s="104">
        <v>1.01</v>
      </c>
      <c r="M7445" s="105">
        <v>0</v>
      </c>
      <c r="N7445" s="76">
        <f t="shared" si="314"/>
        <v>12.780000000000005</v>
      </c>
      <c r="O7445" s="79">
        <v>370</v>
      </c>
    </row>
    <row r="7446" spans="1:15" x14ac:dyDescent="0.25">
      <c r="A7446" s="100">
        <v>6395</v>
      </c>
      <c r="B7446" s="107">
        <v>39998</v>
      </c>
      <c r="C7446" s="121">
        <v>408.95</v>
      </c>
      <c r="D7446" s="122">
        <v>237.35</v>
      </c>
      <c r="E7446" s="122">
        <f t="shared" si="313"/>
        <v>32.87396121883657</v>
      </c>
      <c r="F7446" s="77">
        <v>1.0900000000000001</v>
      </c>
      <c r="G7446" s="77">
        <v>0</v>
      </c>
      <c r="H7446" s="77">
        <v>0</v>
      </c>
      <c r="J7446" s="77">
        <f t="shared" si="312"/>
        <v>1.0900000000000001</v>
      </c>
      <c r="K7446" s="103">
        <v>6.34</v>
      </c>
      <c r="L7446" s="104">
        <v>0.42</v>
      </c>
      <c r="M7446" s="105">
        <v>0</v>
      </c>
      <c r="N7446" s="76">
        <f t="shared" si="314"/>
        <v>6.34</v>
      </c>
      <c r="O7446" s="79">
        <v>370</v>
      </c>
    </row>
    <row r="7447" spans="1:15" x14ac:dyDescent="0.25">
      <c r="A7447" s="100">
        <v>6396</v>
      </c>
      <c r="B7447" s="107">
        <v>39999</v>
      </c>
      <c r="C7447" s="121">
        <v>409.46</v>
      </c>
      <c r="D7447" s="122">
        <v>242.6</v>
      </c>
      <c r="E7447" s="122">
        <f t="shared" si="313"/>
        <v>33.601108033240997</v>
      </c>
      <c r="F7447" s="77">
        <v>0.92</v>
      </c>
      <c r="G7447" s="77">
        <v>0</v>
      </c>
      <c r="H7447" s="77">
        <v>0</v>
      </c>
      <c r="J7447" s="77">
        <f t="shared" si="312"/>
        <v>0.92</v>
      </c>
      <c r="K7447" s="103">
        <v>6.620000000000017</v>
      </c>
      <c r="L7447" s="104">
        <v>0.35</v>
      </c>
      <c r="M7447" s="105">
        <v>0</v>
      </c>
      <c r="N7447" s="76">
        <f t="shared" si="314"/>
        <v>6.620000000000017</v>
      </c>
      <c r="O7447" s="79">
        <v>370</v>
      </c>
    </row>
    <row r="7448" spans="1:15" x14ac:dyDescent="0.25">
      <c r="A7448" s="100">
        <v>6397</v>
      </c>
      <c r="B7448" s="107">
        <v>40000</v>
      </c>
      <c r="C7448" s="121">
        <v>410</v>
      </c>
      <c r="D7448" s="122">
        <v>248.3</v>
      </c>
      <c r="E7448" s="122">
        <f t="shared" si="313"/>
        <v>34.390581717451525</v>
      </c>
      <c r="F7448" s="77">
        <v>1.1100000000000001</v>
      </c>
      <c r="G7448" s="77">
        <v>0</v>
      </c>
      <c r="H7448" s="77">
        <v>0</v>
      </c>
      <c r="J7448" s="77">
        <f t="shared" si="312"/>
        <v>1.1100000000000001</v>
      </c>
      <c r="K7448" s="103">
        <v>2.5499999999999998</v>
      </c>
      <c r="L7448" s="104">
        <v>0.42</v>
      </c>
      <c r="M7448" s="105">
        <v>0</v>
      </c>
      <c r="N7448" s="76">
        <f t="shared" si="314"/>
        <v>2.549999999999998</v>
      </c>
      <c r="O7448" s="79">
        <v>370</v>
      </c>
    </row>
    <row r="7449" spans="1:15" x14ac:dyDescent="0.25">
      <c r="A7449" s="100">
        <v>6398</v>
      </c>
      <c r="B7449" s="107">
        <v>40001</v>
      </c>
      <c r="C7449" s="121">
        <v>410.14</v>
      </c>
      <c r="D7449" s="122">
        <v>249.74</v>
      </c>
      <c r="E7449" s="122">
        <f t="shared" si="313"/>
        <v>34.59002770083103</v>
      </c>
      <c r="F7449" s="77">
        <v>0.97</v>
      </c>
      <c r="G7449" s="77">
        <v>0</v>
      </c>
      <c r="H7449" s="77">
        <v>0</v>
      </c>
      <c r="J7449" s="77">
        <f t="shared" si="312"/>
        <v>0.97</v>
      </c>
      <c r="K7449" s="103">
        <v>3.7299999999999907</v>
      </c>
      <c r="L7449" s="104">
        <v>0.37</v>
      </c>
      <c r="M7449" s="105">
        <v>0</v>
      </c>
      <c r="N7449" s="76">
        <f t="shared" si="314"/>
        <v>3.7299999999999907</v>
      </c>
      <c r="O7449" s="79">
        <v>370</v>
      </c>
    </row>
    <row r="7450" spans="1:15" x14ac:dyDescent="0.25">
      <c r="A7450" s="100">
        <v>6399</v>
      </c>
      <c r="B7450" s="107">
        <v>40002</v>
      </c>
      <c r="C7450" s="121">
        <v>410.4</v>
      </c>
      <c r="D7450" s="122">
        <v>252.5</v>
      </c>
      <c r="E7450" s="122">
        <f t="shared" si="313"/>
        <v>34.97229916897507</v>
      </c>
      <c r="F7450" s="77">
        <v>2.1800000000000002</v>
      </c>
      <c r="G7450" s="77">
        <v>0</v>
      </c>
      <c r="H7450" s="77">
        <v>0</v>
      </c>
      <c r="J7450" s="77">
        <f t="shared" si="312"/>
        <v>2.1800000000000002</v>
      </c>
      <c r="K7450" s="103">
        <v>3.3900000000000081</v>
      </c>
      <c r="L7450" s="104">
        <v>0.64</v>
      </c>
      <c r="M7450" s="105">
        <v>0</v>
      </c>
      <c r="N7450" s="76">
        <f t="shared" si="314"/>
        <v>3.3900000000000081</v>
      </c>
      <c r="O7450" s="79">
        <v>370</v>
      </c>
    </row>
    <row r="7451" spans="1:15" x14ac:dyDescent="0.25">
      <c r="A7451" s="100">
        <v>6400</v>
      </c>
      <c r="B7451" s="107">
        <v>40003</v>
      </c>
      <c r="C7451" s="121">
        <v>410.51</v>
      </c>
      <c r="D7451" s="122">
        <v>253.71</v>
      </c>
      <c r="E7451" s="122">
        <f t="shared" si="313"/>
        <v>35.139889196675902</v>
      </c>
      <c r="F7451" s="77">
        <v>1.54</v>
      </c>
      <c r="G7451" s="77">
        <v>0</v>
      </c>
      <c r="H7451" s="77">
        <v>0</v>
      </c>
      <c r="J7451" s="77">
        <f t="shared" si="312"/>
        <v>1.54</v>
      </c>
      <c r="K7451" s="103">
        <v>2.73</v>
      </c>
      <c r="L7451" s="104">
        <v>0.59</v>
      </c>
      <c r="M7451" s="105">
        <v>0</v>
      </c>
      <c r="N7451" s="76">
        <f t="shared" si="314"/>
        <v>2.7299999999999978</v>
      </c>
      <c r="O7451" s="79">
        <v>370</v>
      </c>
    </row>
    <row r="7452" spans="1:15" x14ac:dyDescent="0.25">
      <c r="A7452" s="100">
        <v>6401</v>
      </c>
      <c r="B7452" s="107">
        <v>40004</v>
      </c>
      <c r="C7452" s="121">
        <v>410.62</v>
      </c>
      <c r="D7452" s="122">
        <v>254.9</v>
      </c>
      <c r="E7452" s="122">
        <f t="shared" si="313"/>
        <v>35.304709141274238</v>
      </c>
      <c r="F7452" s="77">
        <v>0.62</v>
      </c>
      <c r="G7452" s="77">
        <v>0</v>
      </c>
      <c r="H7452" s="77">
        <v>0</v>
      </c>
      <c r="J7452" s="77">
        <f t="shared" si="312"/>
        <v>0.62</v>
      </c>
      <c r="K7452" s="103">
        <v>1.2199999999999944</v>
      </c>
      <c r="L7452" s="104">
        <v>0.24</v>
      </c>
      <c r="M7452" s="105">
        <v>0</v>
      </c>
      <c r="N7452" s="76">
        <f t="shared" si="314"/>
        <v>1.2199999999999944</v>
      </c>
      <c r="O7452" s="79">
        <v>370</v>
      </c>
    </row>
    <row r="7453" spans="1:15" x14ac:dyDescent="0.25">
      <c r="A7453" s="100">
        <v>6402</v>
      </c>
      <c r="B7453" s="107">
        <v>40005</v>
      </c>
      <c r="C7453" s="121">
        <v>410.68</v>
      </c>
      <c r="D7453" s="122">
        <v>255.5</v>
      </c>
      <c r="E7453" s="122">
        <f t="shared" si="313"/>
        <v>35.387811634349035</v>
      </c>
      <c r="F7453" s="77">
        <v>1.24</v>
      </c>
      <c r="G7453" s="77">
        <v>0</v>
      </c>
      <c r="H7453" s="77">
        <v>0</v>
      </c>
      <c r="J7453" s="77">
        <f t="shared" si="312"/>
        <v>1.24</v>
      </c>
      <c r="K7453" s="103">
        <v>2.3199999999999843</v>
      </c>
      <c r="L7453" s="104">
        <v>0.48</v>
      </c>
      <c r="M7453" s="105">
        <v>0</v>
      </c>
      <c r="N7453" s="76">
        <f t="shared" si="314"/>
        <v>2.3199999999999843</v>
      </c>
      <c r="O7453" s="79">
        <v>370</v>
      </c>
    </row>
    <row r="7454" spans="1:15" x14ac:dyDescent="0.25">
      <c r="A7454" s="100">
        <v>6403</v>
      </c>
      <c r="B7454" s="107">
        <v>40006</v>
      </c>
      <c r="C7454" s="121">
        <v>410.78</v>
      </c>
      <c r="D7454" s="122">
        <v>256.58</v>
      </c>
      <c r="E7454" s="122">
        <f t="shared" si="313"/>
        <v>35.537396121883653</v>
      </c>
      <c r="F7454" s="77">
        <v>0.82</v>
      </c>
      <c r="G7454" s="77">
        <v>0</v>
      </c>
      <c r="H7454" s="77">
        <v>0</v>
      </c>
      <c r="J7454" s="77">
        <f t="shared" ref="J7454:J7517" si="315">SUM(F7454:H7454)</f>
        <v>0.82</v>
      </c>
      <c r="K7454" s="103">
        <v>1.5900000000000385</v>
      </c>
      <c r="L7454" s="104">
        <v>0.31</v>
      </c>
      <c r="M7454" s="105">
        <v>0</v>
      </c>
      <c r="N7454" s="76">
        <f t="shared" si="314"/>
        <v>1.5900000000000385</v>
      </c>
      <c r="O7454" s="79">
        <v>370</v>
      </c>
    </row>
    <row r="7455" spans="1:15" x14ac:dyDescent="0.25">
      <c r="A7455" s="100">
        <v>6404</v>
      </c>
      <c r="B7455" s="107">
        <v>40007</v>
      </c>
      <c r="C7455" s="121">
        <v>410.85</v>
      </c>
      <c r="D7455" s="122">
        <v>257.35000000000002</v>
      </c>
      <c r="E7455" s="122">
        <f t="shared" si="313"/>
        <v>35.644044321329645</v>
      </c>
      <c r="F7455" s="77">
        <v>1.1399999999999999</v>
      </c>
      <c r="G7455" s="77">
        <v>0</v>
      </c>
      <c r="H7455" s="77">
        <v>0</v>
      </c>
      <c r="J7455" s="77">
        <f t="shared" si="315"/>
        <v>1.1399999999999999</v>
      </c>
      <c r="K7455" s="103">
        <v>0.36999999999996125</v>
      </c>
      <c r="L7455" s="104">
        <v>0.62</v>
      </c>
      <c r="M7455" s="105">
        <v>0</v>
      </c>
      <c r="N7455" s="76">
        <f t="shared" si="314"/>
        <v>0.36999999999996125</v>
      </c>
      <c r="O7455" s="79">
        <v>370</v>
      </c>
    </row>
    <row r="7456" spans="1:15" x14ac:dyDescent="0.25">
      <c r="A7456" s="100">
        <v>6405</v>
      </c>
      <c r="B7456" s="107">
        <v>40008</v>
      </c>
      <c r="C7456" s="121">
        <v>410.78</v>
      </c>
      <c r="D7456" s="122">
        <v>256.58</v>
      </c>
      <c r="E7456" s="122">
        <f t="shared" si="313"/>
        <v>35.537396121883653</v>
      </c>
      <c r="F7456" s="77">
        <v>5.05</v>
      </c>
      <c r="G7456" s="77">
        <v>0</v>
      </c>
      <c r="H7456" s="77">
        <v>0</v>
      </c>
      <c r="J7456" s="77">
        <f t="shared" si="315"/>
        <v>5.05</v>
      </c>
      <c r="K7456" s="103">
        <v>0.31000000000001915</v>
      </c>
      <c r="L7456" s="104">
        <v>1.93</v>
      </c>
      <c r="M7456" s="105">
        <v>0</v>
      </c>
      <c r="N7456" s="76">
        <f t="shared" si="314"/>
        <v>0.31000000000001915</v>
      </c>
      <c r="O7456" s="79">
        <v>370</v>
      </c>
    </row>
    <row r="7457" spans="1:15" x14ac:dyDescent="0.25">
      <c r="A7457" s="100">
        <v>6406</v>
      </c>
      <c r="B7457" s="107">
        <v>40009</v>
      </c>
      <c r="C7457" s="121">
        <v>410.34</v>
      </c>
      <c r="D7457" s="122">
        <v>251.84</v>
      </c>
      <c r="E7457" s="122">
        <f t="shared" si="313"/>
        <v>34.880886426592802</v>
      </c>
      <c r="F7457" s="77">
        <v>7.21</v>
      </c>
      <c r="G7457" s="77">
        <v>0</v>
      </c>
      <c r="H7457" s="77">
        <v>0</v>
      </c>
      <c r="J7457" s="77">
        <f t="shared" si="315"/>
        <v>7.21</v>
      </c>
      <c r="K7457" s="103">
        <v>0.14000000000000679</v>
      </c>
      <c r="L7457" s="104">
        <v>2.73</v>
      </c>
      <c r="M7457" s="105">
        <v>0.6</v>
      </c>
      <c r="N7457" s="76">
        <f t="shared" si="314"/>
        <v>0.14000000000000679</v>
      </c>
      <c r="O7457" s="79">
        <v>370</v>
      </c>
    </row>
    <row r="7458" spans="1:15" x14ac:dyDescent="0.25">
      <c r="A7458" s="100">
        <v>6407</v>
      </c>
      <c r="B7458" s="107">
        <v>40010</v>
      </c>
      <c r="C7458" s="121">
        <v>409.67</v>
      </c>
      <c r="D7458" s="122">
        <v>244.77</v>
      </c>
      <c r="E7458" s="122">
        <f t="shared" si="313"/>
        <v>33.9016620498615</v>
      </c>
      <c r="F7458" s="77">
        <v>8.64</v>
      </c>
      <c r="G7458" s="77">
        <v>0</v>
      </c>
      <c r="H7458" s="77">
        <v>0</v>
      </c>
      <c r="J7458" s="77">
        <f t="shared" si="315"/>
        <v>8.64</v>
      </c>
      <c r="K7458" s="103">
        <v>1.8699999999999903</v>
      </c>
      <c r="L7458" s="104">
        <v>3.27</v>
      </c>
      <c r="M7458" s="105">
        <v>6.1</v>
      </c>
      <c r="N7458" s="76">
        <f t="shared" si="314"/>
        <v>1.8699999999999903</v>
      </c>
      <c r="O7458" s="79">
        <v>370</v>
      </c>
    </row>
    <row r="7459" spans="1:15" x14ac:dyDescent="0.25">
      <c r="A7459" s="100">
        <v>6408</v>
      </c>
      <c r="B7459" s="107">
        <v>40011</v>
      </c>
      <c r="C7459" s="121">
        <v>409.01</v>
      </c>
      <c r="D7459" s="122">
        <v>238</v>
      </c>
      <c r="E7459" s="122">
        <f t="shared" si="313"/>
        <v>32.963988919667592</v>
      </c>
      <c r="F7459" s="77">
        <v>7.4</v>
      </c>
      <c r="G7459" s="77">
        <v>0</v>
      </c>
      <c r="H7459" s="77">
        <v>0</v>
      </c>
      <c r="J7459" s="77">
        <f t="shared" si="315"/>
        <v>7.4</v>
      </c>
      <c r="K7459" s="103">
        <v>4.9999999999999947</v>
      </c>
      <c r="L7459" s="104">
        <v>2.8</v>
      </c>
      <c r="M7459" s="105">
        <v>6.4</v>
      </c>
      <c r="N7459" s="76">
        <f t="shared" si="314"/>
        <v>4.9999999999999947</v>
      </c>
      <c r="O7459" s="79">
        <v>370</v>
      </c>
    </row>
    <row r="7460" spans="1:15" x14ac:dyDescent="0.25">
      <c r="A7460" s="100">
        <v>6409</v>
      </c>
      <c r="B7460" s="107">
        <v>40012</v>
      </c>
      <c r="C7460" s="121">
        <v>408.78</v>
      </c>
      <c r="D7460" s="122">
        <v>235.6</v>
      </c>
      <c r="E7460" s="122">
        <f t="shared" si="313"/>
        <v>32.631578947368425</v>
      </c>
      <c r="F7460" s="77">
        <v>5.72</v>
      </c>
      <c r="G7460" s="77">
        <v>0</v>
      </c>
      <c r="H7460" s="77">
        <v>0</v>
      </c>
      <c r="J7460" s="77">
        <f t="shared" si="315"/>
        <v>5.72</v>
      </c>
      <c r="K7460" s="103">
        <v>3.5200000000000111</v>
      </c>
      <c r="L7460" s="104">
        <v>2.17</v>
      </c>
      <c r="M7460" s="105">
        <v>0</v>
      </c>
      <c r="N7460" s="76">
        <f t="shared" si="314"/>
        <v>3.5200000000000111</v>
      </c>
      <c r="O7460" s="79">
        <v>370</v>
      </c>
    </row>
    <row r="7461" spans="1:15" x14ac:dyDescent="0.25">
      <c r="A7461" s="100">
        <v>6410</v>
      </c>
      <c r="B7461" s="107">
        <v>40013</v>
      </c>
      <c r="C7461" s="121">
        <v>408.56</v>
      </c>
      <c r="D7461" s="122">
        <v>233.4</v>
      </c>
      <c r="E7461" s="122">
        <f t="shared" si="313"/>
        <v>32.32686980609418</v>
      </c>
      <c r="F7461" s="77">
        <v>5.44</v>
      </c>
      <c r="G7461" s="77">
        <v>0</v>
      </c>
      <c r="H7461" s="77">
        <v>0</v>
      </c>
      <c r="J7461" s="77">
        <f t="shared" si="315"/>
        <v>5.44</v>
      </c>
      <c r="K7461" s="103">
        <v>0.38999999999998902</v>
      </c>
      <c r="L7461" s="104">
        <v>2.0499999999999998</v>
      </c>
      <c r="M7461" s="105">
        <v>0</v>
      </c>
      <c r="N7461" s="76">
        <f t="shared" si="314"/>
        <v>0.38999999999998902</v>
      </c>
      <c r="O7461" s="79">
        <v>370</v>
      </c>
    </row>
    <row r="7462" spans="1:15" x14ac:dyDescent="0.25">
      <c r="A7462" s="100">
        <v>6411</v>
      </c>
      <c r="B7462" s="107">
        <v>40014</v>
      </c>
      <c r="C7462" s="121">
        <v>408.05</v>
      </c>
      <c r="D7462" s="122">
        <v>228.35</v>
      </c>
      <c r="E7462" s="122">
        <f t="shared" si="313"/>
        <v>31.627423822714679</v>
      </c>
      <c r="F7462" s="77">
        <v>7.8</v>
      </c>
      <c r="G7462" s="77">
        <v>0</v>
      </c>
      <c r="H7462" s="77">
        <v>0</v>
      </c>
      <c r="J7462" s="77">
        <f t="shared" si="315"/>
        <v>7.8</v>
      </c>
      <c r="K7462" s="103">
        <v>1.27</v>
      </c>
      <c r="L7462" s="104">
        <v>2.93</v>
      </c>
      <c r="M7462" s="105">
        <v>0</v>
      </c>
      <c r="N7462" s="76">
        <f t="shared" si="314"/>
        <v>1.2699999999999987</v>
      </c>
      <c r="O7462" s="79">
        <v>370</v>
      </c>
    </row>
    <row r="7463" spans="1:15" x14ac:dyDescent="0.25">
      <c r="A7463" s="100">
        <v>6412</v>
      </c>
      <c r="B7463" s="107">
        <v>40015</v>
      </c>
      <c r="C7463" s="121">
        <v>407.38</v>
      </c>
      <c r="D7463" s="122">
        <v>221.82</v>
      </c>
      <c r="E7463" s="122">
        <f t="shared" si="313"/>
        <v>30.722991689750689</v>
      </c>
      <c r="F7463" s="77">
        <v>7.72</v>
      </c>
      <c r="G7463" s="77">
        <v>0</v>
      </c>
      <c r="H7463" s="77">
        <v>0</v>
      </c>
      <c r="J7463" s="77">
        <f t="shared" si="315"/>
        <v>7.72</v>
      </c>
      <c r="K7463" s="103">
        <v>0.8499999999999952</v>
      </c>
      <c r="L7463" s="104">
        <v>2.89</v>
      </c>
      <c r="M7463" s="105">
        <v>0</v>
      </c>
      <c r="N7463" s="76">
        <f t="shared" si="314"/>
        <v>0.8499999999999952</v>
      </c>
      <c r="O7463" s="79">
        <v>370</v>
      </c>
    </row>
    <row r="7464" spans="1:15" x14ac:dyDescent="0.25">
      <c r="A7464" s="100">
        <v>6413</v>
      </c>
      <c r="B7464" s="107">
        <v>40016</v>
      </c>
      <c r="C7464" s="121">
        <v>406.65</v>
      </c>
      <c r="D7464" s="122">
        <v>214.95</v>
      </c>
      <c r="E7464" s="122">
        <f t="shared" si="313"/>
        <v>29.77146814404432</v>
      </c>
      <c r="F7464" s="77">
        <v>4.76</v>
      </c>
      <c r="G7464" s="77">
        <v>0</v>
      </c>
      <c r="H7464" s="77">
        <v>0</v>
      </c>
      <c r="J7464" s="77">
        <f t="shared" si="315"/>
        <v>4.76</v>
      </c>
      <c r="K7464" s="103">
        <v>1.240000000000018</v>
      </c>
      <c r="L7464" s="104">
        <v>1.78</v>
      </c>
      <c r="M7464" s="105">
        <v>0</v>
      </c>
      <c r="N7464" s="76">
        <f t="shared" si="314"/>
        <v>1.240000000000018</v>
      </c>
      <c r="O7464" s="79">
        <v>370</v>
      </c>
    </row>
    <row r="7465" spans="1:15" x14ac:dyDescent="0.25">
      <c r="A7465" s="100">
        <v>6414</v>
      </c>
      <c r="B7465" s="107">
        <v>40017</v>
      </c>
      <c r="C7465" s="121">
        <v>406.27</v>
      </c>
      <c r="D7465" s="122">
        <v>211.43</v>
      </c>
      <c r="E7465" s="122">
        <f t="shared" si="313"/>
        <v>29.28393351800554</v>
      </c>
      <c r="F7465" s="77">
        <v>7.99</v>
      </c>
      <c r="G7465" s="77">
        <v>0</v>
      </c>
      <c r="H7465" s="77">
        <v>0</v>
      </c>
      <c r="J7465" s="77">
        <f t="shared" si="315"/>
        <v>7.99</v>
      </c>
      <c r="K7465" s="103">
        <v>0.61000000000000476</v>
      </c>
      <c r="L7465" s="104">
        <v>2.65</v>
      </c>
      <c r="M7465" s="105">
        <v>0</v>
      </c>
      <c r="N7465" s="76">
        <f t="shared" si="314"/>
        <v>0.61000000000000476</v>
      </c>
      <c r="O7465" s="79">
        <v>370</v>
      </c>
    </row>
    <row r="7466" spans="1:15" x14ac:dyDescent="0.25">
      <c r="A7466" s="100">
        <v>6415</v>
      </c>
      <c r="B7466" s="107">
        <v>40018</v>
      </c>
      <c r="C7466" s="121">
        <v>405.45</v>
      </c>
      <c r="D7466" s="122">
        <v>204.05</v>
      </c>
      <c r="E7466" s="122">
        <f t="shared" si="313"/>
        <v>28.261772853185597</v>
      </c>
      <c r="F7466" s="77">
        <v>9.02</v>
      </c>
      <c r="G7466" s="77">
        <v>0</v>
      </c>
      <c r="H7466" s="77">
        <v>0</v>
      </c>
      <c r="J7466" s="77">
        <f t="shared" si="315"/>
        <v>9.02</v>
      </c>
      <c r="K7466" s="103">
        <v>1.399999999999995</v>
      </c>
      <c r="L7466" s="104">
        <v>3.36</v>
      </c>
      <c r="M7466" s="105">
        <v>0</v>
      </c>
      <c r="N7466" s="76">
        <f t="shared" si="314"/>
        <v>1.399999999999995</v>
      </c>
      <c r="O7466" s="79">
        <v>370</v>
      </c>
    </row>
    <row r="7467" spans="1:15" x14ac:dyDescent="0.25">
      <c r="A7467" s="100">
        <v>6416</v>
      </c>
      <c r="B7467" s="107">
        <v>40019</v>
      </c>
      <c r="C7467" s="121">
        <v>404.57</v>
      </c>
      <c r="D7467" s="122">
        <v>196.43</v>
      </c>
      <c r="E7467" s="122">
        <f t="shared" si="313"/>
        <v>27.206371191135737</v>
      </c>
      <c r="F7467" s="77">
        <v>5.27</v>
      </c>
      <c r="G7467" s="77">
        <v>0</v>
      </c>
      <c r="H7467" s="77">
        <v>0</v>
      </c>
      <c r="J7467" s="77">
        <f t="shared" si="315"/>
        <v>5.27</v>
      </c>
      <c r="K7467" s="103">
        <v>0.61999999999999389</v>
      </c>
      <c r="L7467" s="104">
        <v>1.97</v>
      </c>
      <c r="M7467" s="105">
        <v>0</v>
      </c>
      <c r="N7467" s="76">
        <f t="shared" si="314"/>
        <v>0.61999999999999389</v>
      </c>
      <c r="O7467" s="79">
        <v>370</v>
      </c>
    </row>
    <row r="7468" spans="1:15" x14ac:dyDescent="0.25">
      <c r="A7468" s="100">
        <v>6417</v>
      </c>
      <c r="B7468" s="107">
        <v>40020</v>
      </c>
      <c r="C7468" s="121">
        <v>404.01</v>
      </c>
      <c r="D7468" s="122">
        <v>191.78</v>
      </c>
      <c r="E7468" s="122">
        <f t="shared" si="313"/>
        <v>26.562326869806096</v>
      </c>
      <c r="F7468" s="77">
        <v>5.0999999999999996</v>
      </c>
      <c r="G7468" s="77">
        <v>0</v>
      </c>
      <c r="H7468" s="77">
        <v>0</v>
      </c>
      <c r="J7468" s="77">
        <f t="shared" si="315"/>
        <v>5.0999999999999996</v>
      </c>
      <c r="K7468" s="103">
        <v>0.51999999999998714</v>
      </c>
      <c r="L7468" s="104">
        <v>1.9</v>
      </c>
      <c r="M7468" s="105">
        <v>0</v>
      </c>
      <c r="N7468" s="76">
        <f t="shared" si="314"/>
        <v>0.51999999999998714</v>
      </c>
      <c r="O7468" s="79">
        <v>370</v>
      </c>
    </row>
    <row r="7469" spans="1:15" x14ac:dyDescent="0.25">
      <c r="A7469" s="100">
        <v>6418</v>
      </c>
      <c r="B7469" s="107">
        <v>40021</v>
      </c>
      <c r="C7469" s="121">
        <v>403.45</v>
      </c>
      <c r="D7469" s="122">
        <v>187.2</v>
      </c>
      <c r="E7469" s="122">
        <f t="shared" si="313"/>
        <v>25.927977839335181</v>
      </c>
      <c r="F7469" s="77">
        <v>7.28</v>
      </c>
      <c r="G7469" s="77">
        <v>0</v>
      </c>
      <c r="H7469" s="77">
        <v>0</v>
      </c>
      <c r="J7469" s="77">
        <f t="shared" si="315"/>
        <v>7.28</v>
      </c>
      <c r="K7469" s="103">
        <v>0.24000000000000821</v>
      </c>
      <c r="L7469" s="104">
        <v>2.7</v>
      </c>
      <c r="M7469" s="105">
        <v>0</v>
      </c>
      <c r="N7469" s="76">
        <f t="shared" si="314"/>
        <v>0.24000000000000821</v>
      </c>
      <c r="O7469" s="79">
        <v>370</v>
      </c>
    </row>
    <row r="7470" spans="1:15" x14ac:dyDescent="0.25">
      <c r="A7470" s="100">
        <v>6419</v>
      </c>
      <c r="B7470" s="107">
        <v>40022</v>
      </c>
      <c r="C7470" s="121">
        <v>402.57</v>
      </c>
      <c r="D7470" s="122">
        <v>180.16</v>
      </c>
      <c r="E7470" s="122">
        <f t="shared" si="313"/>
        <v>24.952908587257618</v>
      </c>
      <c r="F7470" s="77">
        <v>7.75</v>
      </c>
      <c r="G7470" s="77">
        <v>0</v>
      </c>
      <c r="H7470" s="77">
        <v>0</v>
      </c>
      <c r="J7470" s="77">
        <f t="shared" si="315"/>
        <v>7.75</v>
      </c>
      <c r="K7470" s="103">
        <v>1.25</v>
      </c>
      <c r="L7470" s="104">
        <v>2.86</v>
      </c>
      <c r="M7470" s="105">
        <v>0</v>
      </c>
      <c r="N7470" s="76">
        <f t="shared" si="314"/>
        <v>1.25</v>
      </c>
      <c r="O7470" s="79">
        <v>370</v>
      </c>
    </row>
    <row r="7471" spans="1:15" x14ac:dyDescent="0.25">
      <c r="A7471" s="100">
        <v>6420</v>
      </c>
      <c r="B7471" s="107">
        <v>40023</v>
      </c>
      <c r="C7471" s="121">
        <v>401.72</v>
      </c>
      <c r="D7471" s="122">
        <v>173.66</v>
      </c>
      <c r="E7471" s="122">
        <f t="shared" si="313"/>
        <v>24.052631578947366</v>
      </c>
      <c r="F7471" s="77">
        <v>7.86</v>
      </c>
      <c r="G7471" s="77">
        <v>0</v>
      </c>
      <c r="H7471" s="77">
        <v>0</v>
      </c>
      <c r="J7471" s="77">
        <f t="shared" si="315"/>
        <v>7.86</v>
      </c>
      <c r="K7471" s="103">
        <v>2.1499999999999924</v>
      </c>
      <c r="L7471" s="104">
        <v>2.89</v>
      </c>
      <c r="M7471" s="105">
        <v>0</v>
      </c>
      <c r="N7471" s="76">
        <f t="shared" si="314"/>
        <v>2.1499999999999924</v>
      </c>
      <c r="O7471" s="79">
        <v>370</v>
      </c>
    </row>
    <row r="7472" spans="1:15" x14ac:dyDescent="0.25">
      <c r="A7472" s="100">
        <v>6421</v>
      </c>
      <c r="B7472" s="107">
        <v>40024</v>
      </c>
      <c r="C7472" s="121">
        <v>400.95</v>
      </c>
      <c r="D7472" s="122">
        <v>167.95</v>
      </c>
      <c r="E7472" s="122">
        <f t="shared" si="313"/>
        <v>23.261772853185594</v>
      </c>
      <c r="F7472" s="77">
        <v>6.92</v>
      </c>
      <c r="G7472" s="77">
        <v>0</v>
      </c>
      <c r="H7472" s="77">
        <v>0</v>
      </c>
      <c r="J7472" s="77">
        <f t="shared" si="315"/>
        <v>6.92</v>
      </c>
      <c r="K7472" s="103">
        <v>1.0800000000000249</v>
      </c>
      <c r="L7472" s="104">
        <v>2.54</v>
      </c>
      <c r="M7472" s="105">
        <v>0</v>
      </c>
      <c r="N7472" s="76">
        <f t="shared" si="314"/>
        <v>1.0800000000000249</v>
      </c>
      <c r="O7472" s="79">
        <v>370</v>
      </c>
    </row>
    <row r="7473" spans="1:15" x14ac:dyDescent="0.25">
      <c r="A7473" s="100">
        <v>6422</v>
      </c>
      <c r="B7473" s="107">
        <v>40025</v>
      </c>
      <c r="C7473" s="121">
        <v>400.13</v>
      </c>
      <c r="D7473" s="122">
        <v>162.11000000000001</v>
      </c>
      <c r="E7473" s="122">
        <f t="shared" ref="E7473:E7536" si="316">(D7473/722)*100</f>
        <v>22.452908587257621</v>
      </c>
      <c r="F7473" s="77">
        <v>6.73</v>
      </c>
      <c r="G7473" s="77">
        <v>0</v>
      </c>
      <c r="H7473" s="77">
        <v>0</v>
      </c>
      <c r="J7473" s="77">
        <f t="shared" si="315"/>
        <v>6.73</v>
      </c>
      <c r="K7473" s="103">
        <v>2.0399999999999743</v>
      </c>
      <c r="L7473" s="104">
        <v>2.4700000000000002</v>
      </c>
      <c r="M7473" s="105">
        <v>0</v>
      </c>
      <c r="N7473" s="76">
        <f t="shared" si="314"/>
        <v>2.0399999999999743</v>
      </c>
      <c r="O7473" s="79">
        <v>370</v>
      </c>
    </row>
    <row r="7474" spans="1:15" x14ac:dyDescent="0.25">
      <c r="A7474" s="100">
        <v>6423</v>
      </c>
      <c r="B7474" s="107">
        <v>40026</v>
      </c>
      <c r="C7474" s="121">
        <v>399.55</v>
      </c>
      <c r="D7474" s="122">
        <v>157.41999999999999</v>
      </c>
      <c r="E7474" s="122">
        <f t="shared" si="316"/>
        <v>21.803324099722989</v>
      </c>
      <c r="F7474" s="77">
        <v>6.53</v>
      </c>
      <c r="G7474" s="77">
        <v>0</v>
      </c>
      <c r="H7474" s="77">
        <v>0</v>
      </c>
      <c r="J7474" s="77">
        <f t="shared" si="315"/>
        <v>6.53</v>
      </c>
      <c r="K7474" s="103">
        <v>2.0100000000000184</v>
      </c>
      <c r="L7474" s="104">
        <v>2.39</v>
      </c>
      <c r="M7474" s="105">
        <v>0</v>
      </c>
      <c r="N7474" s="76">
        <f t="shared" si="314"/>
        <v>2.0100000000000184</v>
      </c>
      <c r="O7474" s="79">
        <v>370</v>
      </c>
    </row>
    <row r="7475" spans="1:15" x14ac:dyDescent="0.25">
      <c r="A7475" s="100">
        <v>6424</v>
      </c>
      <c r="B7475" s="107">
        <v>40027</v>
      </c>
      <c r="C7475" s="121">
        <v>398.89</v>
      </c>
      <c r="D7475" s="122">
        <v>152.9</v>
      </c>
      <c r="E7475" s="122">
        <f t="shared" si="316"/>
        <v>21.177285318559559</v>
      </c>
      <c r="F7475" s="77">
        <v>6.65</v>
      </c>
      <c r="G7475" s="77">
        <v>0</v>
      </c>
      <c r="H7475" s="77">
        <v>0</v>
      </c>
      <c r="J7475" s="77">
        <f t="shared" si="315"/>
        <v>6.65</v>
      </c>
      <c r="K7475" s="103">
        <v>0.6899999999999924</v>
      </c>
      <c r="L7475" s="104">
        <v>2.4300000000000002</v>
      </c>
      <c r="M7475" s="105">
        <v>0</v>
      </c>
      <c r="N7475" s="76">
        <f t="shared" si="314"/>
        <v>0.6899999999999924</v>
      </c>
      <c r="O7475" s="79">
        <v>370</v>
      </c>
    </row>
    <row r="7476" spans="1:15" x14ac:dyDescent="0.25">
      <c r="A7476" s="100">
        <v>6425</v>
      </c>
      <c r="B7476" s="107">
        <v>40028</v>
      </c>
      <c r="C7476" s="121">
        <v>397.98</v>
      </c>
      <c r="D7476" s="122">
        <v>146.94</v>
      </c>
      <c r="E7476" s="122">
        <f t="shared" si="316"/>
        <v>20.35180055401662</v>
      </c>
      <c r="F7476" s="77">
        <v>4.13</v>
      </c>
      <c r="G7476" s="77">
        <v>0</v>
      </c>
      <c r="H7476" s="77">
        <v>0</v>
      </c>
      <c r="J7476" s="77">
        <f t="shared" si="315"/>
        <v>4.13</v>
      </c>
      <c r="K7476" s="103">
        <v>1.870000000000009</v>
      </c>
      <c r="L7476" s="104">
        <v>1.87</v>
      </c>
      <c r="M7476" s="105">
        <v>0</v>
      </c>
      <c r="N7476" s="76">
        <f t="shared" si="314"/>
        <v>1.870000000000009</v>
      </c>
      <c r="O7476" s="79">
        <v>370</v>
      </c>
    </row>
    <row r="7477" spans="1:15" x14ac:dyDescent="0.25">
      <c r="A7477" s="100">
        <v>6426</v>
      </c>
      <c r="B7477" s="107">
        <v>40029</v>
      </c>
      <c r="C7477" s="121">
        <v>397.62</v>
      </c>
      <c r="D7477" s="122">
        <v>144.68</v>
      </c>
      <c r="E7477" s="122">
        <f t="shared" si="316"/>
        <v>20.038781163434905</v>
      </c>
      <c r="F7477" s="77">
        <v>6.68</v>
      </c>
      <c r="G7477" s="77">
        <v>0</v>
      </c>
      <c r="H7477" s="77">
        <v>0</v>
      </c>
      <c r="J7477" s="77">
        <f t="shared" si="315"/>
        <v>6.68</v>
      </c>
      <c r="K7477" s="103">
        <v>2.0399999999999849</v>
      </c>
      <c r="L7477" s="104">
        <v>2.0699999999999998</v>
      </c>
      <c r="M7477" s="105">
        <v>0</v>
      </c>
      <c r="N7477" s="76">
        <f t="shared" si="314"/>
        <v>2.0399999999999849</v>
      </c>
      <c r="O7477" s="79">
        <v>370</v>
      </c>
    </row>
    <row r="7478" spans="1:15" x14ac:dyDescent="0.25">
      <c r="A7478" s="100">
        <v>6427</v>
      </c>
      <c r="B7478" s="107">
        <v>40030</v>
      </c>
      <c r="C7478" s="121">
        <v>396.88</v>
      </c>
      <c r="D7478" s="122">
        <v>140.04</v>
      </c>
      <c r="E7478" s="122">
        <f t="shared" si="316"/>
        <v>19.396121883656509</v>
      </c>
      <c r="F7478" s="77">
        <v>6.34</v>
      </c>
      <c r="G7478" s="77">
        <v>0</v>
      </c>
      <c r="H7478" s="77">
        <v>0</v>
      </c>
      <c r="J7478" s="77">
        <f t="shared" si="315"/>
        <v>6.34</v>
      </c>
      <c r="K7478" s="103">
        <v>3</v>
      </c>
      <c r="L7478" s="104">
        <v>1.93</v>
      </c>
      <c r="M7478" s="105">
        <v>0</v>
      </c>
      <c r="N7478" s="76">
        <f t="shared" si="314"/>
        <v>2.9999999999999964</v>
      </c>
      <c r="O7478" s="79">
        <v>370</v>
      </c>
    </row>
    <row r="7479" spans="1:15" x14ac:dyDescent="0.25">
      <c r="A7479" s="100">
        <v>6428</v>
      </c>
      <c r="B7479" s="107">
        <v>40031</v>
      </c>
      <c r="C7479" s="121">
        <v>396.34</v>
      </c>
      <c r="D7479" s="122">
        <v>136.69999999999999</v>
      </c>
      <c r="E7479" s="122">
        <f t="shared" si="316"/>
        <v>18.933518005540165</v>
      </c>
      <c r="F7479" s="77">
        <v>6.82</v>
      </c>
      <c r="G7479" s="77">
        <v>0</v>
      </c>
      <c r="H7479" s="77">
        <v>0</v>
      </c>
      <c r="J7479" s="77">
        <f t="shared" si="315"/>
        <v>6.82</v>
      </c>
      <c r="K7479" s="103">
        <v>8.3800000000000008</v>
      </c>
      <c r="L7479" s="104">
        <v>2.4700000000000002</v>
      </c>
      <c r="M7479" s="105">
        <v>0</v>
      </c>
      <c r="N7479" s="76">
        <f t="shared" si="314"/>
        <v>8.3800000000000026</v>
      </c>
      <c r="O7479" s="79">
        <v>370</v>
      </c>
    </row>
    <row r="7480" spans="1:15" x14ac:dyDescent="0.25">
      <c r="A7480" s="100">
        <v>6429</v>
      </c>
      <c r="B7480" s="107">
        <v>40032</v>
      </c>
      <c r="C7480" s="121">
        <v>396.6</v>
      </c>
      <c r="D7480" s="122">
        <v>138.26</v>
      </c>
      <c r="E7480" s="122">
        <f t="shared" si="316"/>
        <v>19.149584487534625</v>
      </c>
      <c r="F7480" s="77">
        <v>5.13</v>
      </c>
      <c r="G7480" s="77">
        <v>0</v>
      </c>
      <c r="H7480" s="77">
        <v>0</v>
      </c>
      <c r="J7480" s="77">
        <f t="shared" si="315"/>
        <v>5.13</v>
      </c>
      <c r="K7480" s="103">
        <v>4.1100000000000181</v>
      </c>
      <c r="L7480" s="104">
        <v>1.86</v>
      </c>
      <c r="M7480" s="105">
        <v>0</v>
      </c>
      <c r="N7480" s="76">
        <f t="shared" si="314"/>
        <v>4.1100000000000181</v>
      </c>
      <c r="O7480" s="79">
        <v>370</v>
      </c>
    </row>
    <row r="7481" spans="1:15" x14ac:dyDescent="0.25">
      <c r="A7481" s="100">
        <v>6430</v>
      </c>
      <c r="B7481" s="107">
        <v>40033</v>
      </c>
      <c r="C7481" s="121">
        <v>396.43</v>
      </c>
      <c r="D7481" s="122">
        <v>137.24</v>
      </c>
      <c r="E7481" s="122">
        <f t="shared" si="316"/>
        <v>19.008310249307481</v>
      </c>
      <c r="F7481" s="77">
        <v>4.76</v>
      </c>
      <c r="G7481" s="77">
        <v>0</v>
      </c>
      <c r="H7481" s="77">
        <v>0</v>
      </c>
      <c r="J7481" s="77">
        <f t="shared" si="315"/>
        <v>4.76</v>
      </c>
      <c r="K7481" s="103">
        <v>3.079999999999993</v>
      </c>
      <c r="L7481" s="104">
        <v>1.72</v>
      </c>
      <c r="M7481" s="105">
        <v>0</v>
      </c>
      <c r="N7481" s="76">
        <f t="shared" si="314"/>
        <v>3.079999999999993</v>
      </c>
      <c r="O7481" s="79">
        <v>370</v>
      </c>
    </row>
    <row r="7482" spans="1:15" x14ac:dyDescent="0.25">
      <c r="A7482" s="100">
        <v>6431</v>
      </c>
      <c r="B7482" s="107">
        <v>40034</v>
      </c>
      <c r="C7482" s="121">
        <v>396.15</v>
      </c>
      <c r="D7482" s="122">
        <v>135.56</v>
      </c>
      <c r="E7482" s="122">
        <f t="shared" si="316"/>
        <v>18.775623268698062</v>
      </c>
      <c r="F7482" s="77">
        <v>2.88</v>
      </c>
      <c r="G7482" s="77">
        <v>0</v>
      </c>
      <c r="H7482" s="77">
        <v>0</v>
      </c>
      <c r="J7482" s="77">
        <f t="shared" si="315"/>
        <v>2.88</v>
      </c>
      <c r="K7482" s="103">
        <v>0.59999999999999876</v>
      </c>
      <c r="L7482" s="104">
        <v>1.04</v>
      </c>
      <c r="M7482" s="105">
        <v>0</v>
      </c>
      <c r="N7482" s="76">
        <f t="shared" si="314"/>
        <v>0.59999999999999876</v>
      </c>
      <c r="O7482" s="79">
        <v>370</v>
      </c>
    </row>
    <row r="7483" spans="1:15" x14ac:dyDescent="0.25">
      <c r="A7483" s="100">
        <v>6432</v>
      </c>
      <c r="B7483" s="107">
        <v>40035</v>
      </c>
      <c r="C7483" s="121">
        <v>395.77</v>
      </c>
      <c r="D7483" s="122">
        <v>133.28</v>
      </c>
      <c r="E7483" s="122">
        <f t="shared" si="316"/>
        <v>18.45983379501385</v>
      </c>
      <c r="F7483" s="77">
        <v>5.17</v>
      </c>
      <c r="G7483" s="77">
        <v>0</v>
      </c>
      <c r="H7483" s="77">
        <v>0</v>
      </c>
      <c r="J7483" s="77">
        <f t="shared" si="315"/>
        <v>5.17</v>
      </c>
      <c r="K7483" s="103">
        <v>1.1900000000000102</v>
      </c>
      <c r="L7483" s="104">
        <v>1.87</v>
      </c>
      <c r="M7483" s="105">
        <v>0</v>
      </c>
      <c r="N7483" s="76">
        <f t="shared" si="314"/>
        <v>1.1900000000000102</v>
      </c>
      <c r="O7483" s="79">
        <v>370</v>
      </c>
    </row>
    <row r="7484" spans="1:15" x14ac:dyDescent="0.25">
      <c r="A7484" s="100">
        <v>6433</v>
      </c>
      <c r="B7484" s="107">
        <v>40036</v>
      </c>
      <c r="C7484" s="121">
        <v>395.09</v>
      </c>
      <c r="D7484" s="122">
        <v>129.30000000000001</v>
      </c>
      <c r="E7484" s="122">
        <f t="shared" si="316"/>
        <v>17.908587257617732</v>
      </c>
      <c r="F7484" s="77">
        <v>4.18</v>
      </c>
      <c r="G7484" s="77">
        <v>0</v>
      </c>
      <c r="H7484" s="77">
        <v>0</v>
      </c>
      <c r="J7484" s="77">
        <f t="shared" si="315"/>
        <v>4.18</v>
      </c>
      <c r="K7484" s="103">
        <v>4.5399999999999849</v>
      </c>
      <c r="L7484" s="104">
        <v>1.72</v>
      </c>
      <c r="M7484" s="105">
        <v>0</v>
      </c>
      <c r="N7484" s="76">
        <f t="shared" si="314"/>
        <v>4.5399999999999849</v>
      </c>
      <c r="O7484" s="79">
        <v>370</v>
      </c>
    </row>
    <row r="7485" spans="1:15" x14ac:dyDescent="0.25">
      <c r="A7485" s="100">
        <v>6434</v>
      </c>
      <c r="B7485" s="107">
        <v>40037</v>
      </c>
      <c r="C7485" s="121">
        <v>395.15</v>
      </c>
      <c r="D7485" s="122">
        <v>129.66</v>
      </c>
      <c r="E7485" s="122">
        <f t="shared" si="316"/>
        <v>17.958448753462601</v>
      </c>
      <c r="F7485" s="77">
        <v>3.27</v>
      </c>
      <c r="G7485" s="77">
        <v>0</v>
      </c>
      <c r="H7485" s="77">
        <v>0</v>
      </c>
      <c r="J7485" s="77">
        <f t="shared" si="315"/>
        <v>3.27</v>
      </c>
      <c r="K7485" s="103">
        <v>2.4300000000000002</v>
      </c>
      <c r="L7485" s="104">
        <v>1.18</v>
      </c>
      <c r="M7485" s="105">
        <v>0</v>
      </c>
      <c r="N7485" s="76">
        <f t="shared" si="314"/>
        <v>2.4299999999999966</v>
      </c>
      <c r="O7485" s="79">
        <v>370</v>
      </c>
    </row>
    <row r="7486" spans="1:15" x14ac:dyDescent="0.25">
      <c r="A7486" s="100">
        <v>6435</v>
      </c>
      <c r="B7486" s="107">
        <v>40038</v>
      </c>
      <c r="C7486" s="121">
        <v>395.01</v>
      </c>
      <c r="D7486" s="122">
        <v>128.82</v>
      </c>
      <c r="E7486" s="122">
        <f t="shared" si="316"/>
        <v>17.842105263157894</v>
      </c>
      <c r="F7486" s="77">
        <v>4.71</v>
      </c>
      <c r="G7486" s="77">
        <v>0</v>
      </c>
      <c r="H7486" s="77">
        <v>0</v>
      </c>
      <c r="J7486" s="77">
        <f t="shared" si="315"/>
        <v>4.71</v>
      </c>
      <c r="K7486" s="103">
        <v>1.0900000000000096</v>
      </c>
      <c r="L7486" s="104">
        <v>1.69</v>
      </c>
      <c r="M7486" s="105">
        <v>1.2</v>
      </c>
      <c r="N7486" s="76">
        <f t="shared" si="314"/>
        <v>1.0900000000000096</v>
      </c>
      <c r="O7486" s="79">
        <v>370</v>
      </c>
    </row>
    <row r="7487" spans="1:15" x14ac:dyDescent="0.25">
      <c r="A7487" s="100">
        <v>6436</v>
      </c>
      <c r="B7487" s="107">
        <v>40039</v>
      </c>
      <c r="C7487" s="121">
        <v>394.39</v>
      </c>
      <c r="D7487" s="122">
        <v>125.2</v>
      </c>
      <c r="E7487" s="122">
        <f t="shared" si="316"/>
        <v>17.340720221606649</v>
      </c>
      <c r="F7487" s="77">
        <v>4.0599999999999996</v>
      </c>
      <c r="G7487" s="77">
        <v>0</v>
      </c>
      <c r="H7487" s="77">
        <v>0</v>
      </c>
      <c r="J7487" s="77">
        <f t="shared" si="315"/>
        <v>4.0599999999999996</v>
      </c>
      <c r="K7487" s="103">
        <v>2.78</v>
      </c>
      <c r="L7487" s="104">
        <v>1.46</v>
      </c>
      <c r="M7487" s="105">
        <v>0</v>
      </c>
      <c r="N7487" s="76">
        <f t="shared" si="314"/>
        <v>2.7799999999999985</v>
      </c>
      <c r="O7487" s="79">
        <v>370</v>
      </c>
    </row>
    <row r="7488" spans="1:15" x14ac:dyDescent="0.25">
      <c r="A7488" s="100">
        <v>6437</v>
      </c>
      <c r="B7488" s="107">
        <v>40040</v>
      </c>
      <c r="C7488" s="121">
        <v>394.16</v>
      </c>
      <c r="D7488" s="122">
        <v>123.92</v>
      </c>
      <c r="E7488" s="122">
        <f t="shared" si="316"/>
        <v>17.163434903047094</v>
      </c>
      <c r="F7488" s="77">
        <v>2.0099999999999998</v>
      </c>
      <c r="G7488" s="77">
        <v>0</v>
      </c>
      <c r="H7488" s="77">
        <v>0</v>
      </c>
      <c r="J7488" s="77">
        <f t="shared" si="315"/>
        <v>2.0099999999999998</v>
      </c>
      <c r="K7488" s="103">
        <v>2.2499999999999947</v>
      </c>
      <c r="L7488" s="104">
        <v>0.72</v>
      </c>
      <c r="M7488" s="105">
        <v>0</v>
      </c>
      <c r="N7488" s="76">
        <f t="shared" si="314"/>
        <v>2.2499999999999947</v>
      </c>
      <c r="O7488" s="79">
        <v>370</v>
      </c>
    </row>
    <row r="7489" spans="1:15" x14ac:dyDescent="0.25">
      <c r="A7489" s="100">
        <v>6438</v>
      </c>
      <c r="B7489" s="107">
        <v>40041</v>
      </c>
      <c r="C7489" s="121">
        <v>394.2</v>
      </c>
      <c r="D7489" s="122">
        <v>124.16</v>
      </c>
      <c r="E7489" s="122">
        <f t="shared" si="316"/>
        <v>17.196675900277008</v>
      </c>
      <c r="F7489" s="77">
        <v>1.79</v>
      </c>
      <c r="G7489" s="77">
        <v>0</v>
      </c>
      <c r="H7489" s="77">
        <v>0</v>
      </c>
      <c r="J7489" s="77">
        <f t="shared" si="315"/>
        <v>1.79</v>
      </c>
      <c r="K7489" s="103">
        <v>4.87</v>
      </c>
      <c r="L7489" s="104">
        <v>0.64</v>
      </c>
      <c r="M7489" s="105">
        <v>34.700000000000003</v>
      </c>
      <c r="N7489" s="76">
        <f t="shared" si="314"/>
        <v>4.8699999999999983</v>
      </c>
      <c r="O7489" s="79">
        <v>370</v>
      </c>
    </row>
    <row r="7490" spans="1:15" x14ac:dyDescent="0.25">
      <c r="A7490" s="100">
        <v>6439</v>
      </c>
      <c r="B7490" s="107">
        <v>40042</v>
      </c>
      <c r="C7490" s="121">
        <v>394.73</v>
      </c>
      <c r="D7490" s="122">
        <v>127.24</v>
      </c>
      <c r="E7490" s="122">
        <f t="shared" si="316"/>
        <v>17.62326869806094</v>
      </c>
      <c r="F7490" s="77">
        <v>3.83</v>
      </c>
      <c r="G7490" s="77">
        <v>0</v>
      </c>
      <c r="H7490" s="77">
        <v>0</v>
      </c>
      <c r="J7490" s="77">
        <f t="shared" si="315"/>
        <v>3.83</v>
      </c>
      <c r="K7490" s="103">
        <v>5.35</v>
      </c>
      <c r="L7490" s="104">
        <v>1.38</v>
      </c>
      <c r="M7490" s="105">
        <v>0</v>
      </c>
      <c r="N7490" s="76">
        <f t="shared" si="314"/>
        <v>5.3499999999999961</v>
      </c>
      <c r="O7490" s="79">
        <v>370</v>
      </c>
    </row>
    <row r="7491" spans="1:15" x14ac:dyDescent="0.25">
      <c r="A7491" s="100">
        <v>6440</v>
      </c>
      <c r="B7491" s="107">
        <v>40043</v>
      </c>
      <c r="C7491" s="121">
        <v>395</v>
      </c>
      <c r="D7491" s="122">
        <v>128.76</v>
      </c>
      <c r="E7491" s="122">
        <f t="shared" si="316"/>
        <v>17.833795013850416</v>
      </c>
      <c r="F7491" s="77">
        <v>3.96</v>
      </c>
      <c r="G7491" s="77">
        <v>0</v>
      </c>
      <c r="H7491" s="77">
        <v>0</v>
      </c>
      <c r="J7491" s="77">
        <f t="shared" si="315"/>
        <v>3.96</v>
      </c>
      <c r="K7491" s="103">
        <v>3.96</v>
      </c>
      <c r="L7491" s="104">
        <v>1.43</v>
      </c>
      <c r="M7491" s="105">
        <v>23</v>
      </c>
      <c r="N7491" s="76">
        <f t="shared" si="314"/>
        <v>3.96</v>
      </c>
      <c r="O7491" s="79">
        <v>370</v>
      </c>
    </row>
    <row r="7492" spans="1:15" x14ac:dyDescent="0.25">
      <c r="A7492" s="100">
        <v>6441</v>
      </c>
      <c r="B7492" s="107">
        <v>40044</v>
      </c>
      <c r="C7492" s="121">
        <v>395</v>
      </c>
      <c r="D7492" s="122">
        <v>128.76</v>
      </c>
      <c r="E7492" s="122">
        <f t="shared" si="316"/>
        <v>17.833795013850416</v>
      </c>
      <c r="F7492" s="77">
        <v>2.78</v>
      </c>
      <c r="G7492" s="77">
        <v>0</v>
      </c>
      <c r="H7492" s="77">
        <v>0</v>
      </c>
      <c r="J7492" s="77">
        <f t="shared" si="315"/>
        <v>2.78</v>
      </c>
      <c r="K7492" s="103">
        <v>11.62</v>
      </c>
      <c r="L7492" s="104">
        <v>1</v>
      </c>
      <c r="M7492" s="105">
        <v>28.6</v>
      </c>
      <c r="N7492" s="76">
        <f t="shared" si="314"/>
        <v>11.620000000000003</v>
      </c>
      <c r="O7492" s="79">
        <v>370</v>
      </c>
    </row>
    <row r="7493" spans="1:15" x14ac:dyDescent="0.25">
      <c r="A7493" s="100">
        <v>6442</v>
      </c>
      <c r="B7493" s="107">
        <v>40045</v>
      </c>
      <c r="C7493" s="121">
        <v>396.49</v>
      </c>
      <c r="D7493" s="122">
        <v>137.6</v>
      </c>
      <c r="E7493" s="122">
        <f t="shared" si="316"/>
        <v>19.058171745152354</v>
      </c>
      <c r="F7493" s="77">
        <v>2.5499999999999998</v>
      </c>
      <c r="G7493" s="77">
        <v>0</v>
      </c>
      <c r="H7493" s="77">
        <v>0</v>
      </c>
      <c r="J7493" s="77">
        <f t="shared" si="315"/>
        <v>2.5499999999999998</v>
      </c>
      <c r="K7493" s="103">
        <v>5.3500000000000112</v>
      </c>
      <c r="L7493" s="104">
        <v>0.92</v>
      </c>
      <c r="M7493" s="105">
        <v>17.5</v>
      </c>
      <c r="N7493" s="76">
        <f t="shared" si="314"/>
        <v>5.3500000000000112</v>
      </c>
      <c r="O7493" s="79">
        <v>370</v>
      </c>
    </row>
    <row r="7494" spans="1:15" x14ac:dyDescent="0.25">
      <c r="A7494" s="100">
        <v>6443</v>
      </c>
      <c r="B7494" s="107">
        <v>40046</v>
      </c>
      <c r="C7494" s="121">
        <v>396.94</v>
      </c>
      <c r="D7494" s="122">
        <v>140.4</v>
      </c>
      <c r="E7494" s="122">
        <f t="shared" si="316"/>
        <v>19.445983379501385</v>
      </c>
      <c r="F7494" s="77">
        <v>4.08</v>
      </c>
      <c r="G7494" s="77">
        <v>0</v>
      </c>
      <c r="H7494" s="77">
        <v>0</v>
      </c>
      <c r="J7494" s="77">
        <f t="shared" si="315"/>
        <v>4.08</v>
      </c>
      <c r="K7494" s="103">
        <v>4.4399999999999853</v>
      </c>
      <c r="L7494" s="104">
        <v>1.48</v>
      </c>
      <c r="M7494" s="105">
        <v>0</v>
      </c>
      <c r="N7494" s="76">
        <f t="shared" si="314"/>
        <v>4.4399999999999853</v>
      </c>
      <c r="O7494" s="79">
        <v>370</v>
      </c>
    </row>
    <row r="7495" spans="1:15" x14ac:dyDescent="0.25">
      <c r="A7495" s="100">
        <v>6444</v>
      </c>
      <c r="B7495" s="107">
        <v>40047</v>
      </c>
      <c r="C7495" s="121">
        <v>397</v>
      </c>
      <c r="D7495" s="122">
        <v>140.76</v>
      </c>
      <c r="E7495" s="122">
        <f t="shared" si="316"/>
        <v>19.495844875346261</v>
      </c>
      <c r="F7495" s="77">
        <v>2.74</v>
      </c>
      <c r="G7495" s="77">
        <v>0</v>
      </c>
      <c r="H7495" s="77">
        <v>0</v>
      </c>
      <c r="J7495" s="77">
        <f t="shared" si="315"/>
        <v>2.74</v>
      </c>
      <c r="K7495" s="103">
        <v>3.1000000000000139</v>
      </c>
      <c r="L7495" s="104">
        <v>1</v>
      </c>
      <c r="M7495" s="105">
        <v>0</v>
      </c>
      <c r="N7495" s="76">
        <f t="shared" si="314"/>
        <v>3.1000000000000139</v>
      </c>
      <c r="O7495" s="79">
        <v>370</v>
      </c>
    </row>
    <row r="7496" spans="1:15" x14ac:dyDescent="0.25">
      <c r="A7496" s="100">
        <v>6445</v>
      </c>
      <c r="B7496" s="107">
        <v>40048</v>
      </c>
      <c r="C7496" s="121">
        <v>397.06</v>
      </c>
      <c r="D7496" s="122">
        <v>141.12</v>
      </c>
      <c r="E7496" s="122">
        <f t="shared" si="316"/>
        <v>19.545706371191137</v>
      </c>
      <c r="F7496" s="77">
        <v>3.32</v>
      </c>
      <c r="G7496" s="77">
        <v>0</v>
      </c>
      <c r="H7496" s="77">
        <v>0</v>
      </c>
      <c r="J7496" s="77">
        <f t="shared" si="315"/>
        <v>3.32</v>
      </c>
      <c r="K7496" s="103">
        <v>1.07</v>
      </c>
      <c r="L7496" s="104">
        <v>1.2</v>
      </c>
      <c r="M7496" s="105">
        <v>0</v>
      </c>
      <c r="N7496" s="76">
        <f t="shared" ref="N7496:N7559" si="317">+D7497-D7496+J7496</f>
        <v>1.0699999999999998</v>
      </c>
      <c r="O7496" s="79">
        <v>370</v>
      </c>
    </row>
    <row r="7497" spans="1:15" x14ac:dyDescent="0.25">
      <c r="A7497" s="100">
        <v>6446</v>
      </c>
      <c r="B7497" s="107">
        <v>40049</v>
      </c>
      <c r="C7497" s="121">
        <v>396.7</v>
      </c>
      <c r="D7497" s="122">
        <v>138.87</v>
      </c>
      <c r="E7497" s="122">
        <f t="shared" si="316"/>
        <v>19.234072022160664</v>
      </c>
      <c r="F7497" s="77">
        <v>3.48</v>
      </c>
      <c r="G7497" s="77">
        <v>0</v>
      </c>
      <c r="H7497" s="77">
        <v>0</v>
      </c>
      <c r="J7497" s="77">
        <f t="shared" si="315"/>
        <v>3.48</v>
      </c>
      <c r="K7497" s="103">
        <v>3.8999999999999875</v>
      </c>
      <c r="L7497" s="104">
        <v>1.26</v>
      </c>
      <c r="M7497" s="105">
        <v>0</v>
      </c>
      <c r="N7497" s="76">
        <f t="shared" si="317"/>
        <v>3.8999999999999875</v>
      </c>
      <c r="O7497" s="79">
        <v>370</v>
      </c>
    </row>
    <row r="7498" spans="1:15" x14ac:dyDescent="0.25">
      <c r="A7498" s="100">
        <v>6447</v>
      </c>
      <c r="B7498" s="107">
        <v>40050</v>
      </c>
      <c r="C7498" s="121">
        <v>396.76</v>
      </c>
      <c r="D7498" s="122">
        <v>139.29</v>
      </c>
      <c r="E7498" s="122">
        <f t="shared" si="316"/>
        <v>19.292243767313018</v>
      </c>
      <c r="F7498" s="77">
        <v>3.31</v>
      </c>
      <c r="G7498" s="77">
        <v>0</v>
      </c>
      <c r="H7498" s="77">
        <v>0</v>
      </c>
      <c r="J7498" s="77">
        <f t="shared" si="315"/>
        <v>3.31</v>
      </c>
      <c r="K7498" s="103">
        <v>1.3800000000000217</v>
      </c>
      <c r="L7498" s="104">
        <v>1.2</v>
      </c>
      <c r="M7498" s="105">
        <v>0</v>
      </c>
      <c r="N7498" s="76">
        <f t="shared" si="317"/>
        <v>1.3800000000000217</v>
      </c>
      <c r="O7498" s="79">
        <v>370</v>
      </c>
    </row>
    <row r="7499" spans="1:15" x14ac:dyDescent="0.25">
      <c r="A7499" s="100">
        <v>6448</v>
      </c>
      <c r="B7499" s="107">
        <v>40051</v>
      </c>
      <c r="C7499" s="121">
        <v>396.45</v>
      </c>
      <c r="D7499" s="122">
        <v>137.36000000000001</v>
      </c>
      <c r="E7499" s="122">
        <f t="shared" si="316"/>
        <v>19.02493074792244</v>
      </c>
      <c r="F7499" s="77">
        <v>3.43</v>
      </c>
      <c r="G7499" s="77">
        <v>0</v>
      </c>
      <c r="H7499" s="77">
        <v>0</v>
      </c>
      <c r="J7499" s="77">
        <f t="shared" si="315"/>
        <v>3.43</v>
      </c>
      <c r="K7499" s="103">
        <v>3.0699999999999865</v>
      </c>
      <c r="L7499" s="104">
        <v>1.24</v>
      </c>
      <c r="M7499" s="105">
        <v>0</v>
      </c>
      <c r="N7499" s="76">
        <f t="shared" si="317"/>
        <v>3.0699999999999865</v>
      </c>
      <c r="O7499" s="79">
        <v>370</v>
      </c>
    </row>
    <row r="7500" spans="1:15" x14ac:dyDescent="0.25">
      <c r="A7500" s="100">
        <v>6449</v>
      </c>
      <c r="B7500" s="107">
        <v>40052</v>
      </c>
      <c r="C7500" s="121">
        <v>396.39</v>
      </c>
      <c r="D7500" s="122">
        <v>137</v>
      </c>
      <c r="E7500" s="122">
        <f t="shared" si="316"/>
        <v>18.97506925207756</v>
      </c>
      <c r="F7500" s="77">
        <v>3.86</v>
      </c>
      <c r="G7500" s="77">
        <v>0</v>
      </c>
      <c r="H7500" s="77">
        <v>0</v>
      </c>
      <c r="J7500" s="77">
        <f t="shared" si="315"/>
        <v>3.86</v>
      </c>
      <c r="K7500" s="103">
        <v>2.8999999999999919</v>
      </c>
      <c r="L7500" s="104">
        <v>1.4</v>
      </c>
      <c r="M7500" s="105">
        <v>0</v>
      </c>
      <c r="N7500" s="76">
        <f t="shared" si="317"/>
        <v>2.8999999999999919</v>
      </c>
      <c r="O7500" s="79">
        <v>370</v>
      </c>
    </row>
    <row r="7501" spans="1:15" x14ac:dyDescent="0.25">
      <c r="A7501" s="100">
        <v>6450</v>
      </c>
      <c r="B7501" s="107">
        <v>40053</v>
      </c>
      <c r="C7501" s="121">
        <v>396.23</v>
      </c>
      <c r="D7501" s="122">
        <v>136.04</v>
      </c>
      <c r="E7501" s="122">
        <f t="shared" si="316"/>
        <v>18.842105263157894</v>
      </c>
      <c r="F7501" s="77">
        <v>2.85</v>
      </c>
      <c r="G7501" s="77">
        <v>0</v>
      </c>
      <c r="H7501" s="77">
        <v>0</v>
      </c>
      <c r="J7501" s="77">
        <f t="shared" si="315"/>
        <v>2.85</v>
      </c>
      <c r="K7501" s="103">
        <v>2.3700000000000103</v>
      </c>
      <c r="L7501" s="104">
        <v>1.03</v>
      </c>
      <c r="M7501" s="105">
        <v>0</v>
      </c>
      <c r="N7501" s="76">
        <f t="shared" si="317"/>
        <v>2.3700000000000103</v>
      </c>
      <c r="O7501" s="79">
        <v>370</v>
      </c>
    </row>
    <row r="7502" spans="1:15" x14ac:dyDescent="0.25">
      <c r="A7502" s="100">
        <v>6451</v>
      </c>
      <c r="B7502" s="107">
        <v>40054</v>
      </c>
      <c r="C7502" s="121">
        <v>396.15</v>
      </c>
      <c r="D7502" s="122">
        <v>135.56</v>
      </c>
      <c r="E7502" s="122">
        <f t="shared" si="316"/>
        <v>18.775623268698062</v>
      </c>
      <c r="F7502" s="77">
        <v>3.82</v>
      </c>
      <c r="G7502" s="77">
        <v>0</v>
      </c>
      <c r="H7502" s="77">
        <v>0</v>
      </c>
      <c r="J7502" s="77">
        <f t="shared" si="315"/>
        <v>3.82</v>
      </c>
      <c r="K7502" s="103">
        <v>2.2000000000000002</v>
      </c>
      <c r="L7502" s="104">
        <v>1.38</v>
      </c>
      <c r="M7502" s="105">
        <v>0</v>
      </c>
      <c r="N7502" s="76">
        <f t="shared" si="317"/>
        <v>2.1999999999999953</v>
      </c>
      <c r="O7502" s="79">
        <v>370</v>
      </c>
    </row>
    <row r="7503" spans="1:15" x14ac:dyDescent="0.25">
      <c r="A7503" s="100">
        <v>6452</v>
      </c>
      <c r="B7503" s="107">
        <v>40055</v>
      </c>
      <c r="C7503" s="121">
        <v>395.88</v>
      </c>
      <c r="D7503" s="122">
        <v>133.94</v>
      </c>
      <c r="E7503" s="122">
        <f t="shared" si="316"/>
        <v>18.551246537396121</v>
      </c>
      <c r="F7503" s="77">
        <v>2.88</v>
      </c>
      <c r="G7503" s="77">
        <v>0</v>
      </c>
      <c r="H7503" s="77">
        <v>0</v>
      </c>
      <c r="J7503" s="77">
        <f t="shared" si="315"/>
        <v>2.88</v>
      </c>
      <c r="K7503" s="103">
        <v>6.9000000000000101</v>
      </c>
      <c r="L7503" s="104">
        <v>1.04</v>
      </c>
      <c r="M7503" s="105">
        <v>0</v>
      </c>
      <c r="N7503" s="76">
        <f t="shared" si="317"/>
        <v>6.9000000000000101</v>
      </c>
      <c r="O7503" s="79">
        <v>370</v>
      </c>
    </row>
    <row r="7504" spans="1:15" x14ac:dyDescent="0.25">
      <c r="A7504" s="100">
        <v>6453</v>
      </c>
      <c r="B7504" s="107">
        <v>40056</v>
      </c>
      <c r="C7504" s="121">
        <v>396.55</v>
      </c>
      <c r="D7504" s="122">
        <v>137.96</v>
      </c>
      <c r="E7504" s="122">
        <f t="shared" si="316"/>
        <v>19.10803324099723</v>
      </c>
      <c r="F7504" s="77">
        <v>3.61</v>
      </c>
      <c r="G7504" s="77">
        <v>0</v>
      </c>
      <c r="H7504" s="77">
        <v>0</v>
      </c>
      <c r="J7504" s="77">
        <f t="shared" si="315"/>
        <v>3.61</v>
      </c>
      <c r="K7504" s="103">
        <v>1.8699999999999908</v>
      </c>
      <c r="L7504" s="104">
        <v>1.31</v>
      </c>
      <c r="M7504" s="105">
        <v>0</v>
      </c>
      <c r="N7504" s="76">
        <f t="shared" si="317"/>
        <v>1.8699999999999908</v>
      </c>
      <c r="O7504" s="79">
        <v>370</v>
      </c>
    </row>
    <row r="7505" spans="1:15" x14ac:dyDescent="0.25">
      <c r="A7505" s="100">
        <v>6454</v>
      </c>
      <c r="B7505" s="107">
        <v>40057</v>
      </c>
      <c r="C7505" s="121">
        <v>396.26</v>
      </c>
      <c r="D7505" s="122">
        <v>136.22</v>
      </c>
      <c r="E7505" s="122">
        <f t="shared" si="316"/>
        <v>18.867036011080334</v>
      </c>
      <c r="F7505" s="77">
        <v>3.16</v>
      </c>
      <c r="G7505" s="77">
        <v>0</v>
      </c>
      <c r="H7505" s="77">
        <v>0</v>
      </c>
      <c r="J7505" s="77">
        <f t="shared" si="315"/>
        <v>3.16</v>
      </c>
      <c r="K7505" s="103">
        <v>5.0200000000000138</v>
      </c>
      <c r="L7505" s="104">
        <v>1.1399999999999999</v>
      </c>
      <c r="M7505" s="105">
        <v>7</v>
      </c>
      <c r="N7505" s="76">
        <f t="shared" si="317"/>
        <v>5.0200000000000138</v>
      </c>
      <c r="O7505" s="79">
        <v>370</v>
      </c>
    </row>
    <row r="7506" spans="1:15" x14ac:dyDescent="0.25">
      <c r="A7506" s="100">
        <v>6455</v>
      </c>
      <c r="B7506" s="107">
        <v>40058</v>
      </c>
      <c r="C7506" s="121">
        <v>396.57</v>
      </c>
      <c r="D7506" s="122">
        <v>138.08000000000001</v>
      </c>
      <c r="E7506" s="122">
        <f t="shared" si="316"/>
        <v>19.124653739612192</v>
      </c>
      <c r="F7506" s="77">
        <v>3.34</v>
      </c>
      <c r="G7506" s="77">
        <v>0</v>
      </c>
      <c r="H7506" s="77">
        <v>0</v>
      </c>
      <c r="J7506" s="77">
        <f t="shared" si="315"/>
        <v>3.34</v>
      </c>
      <c r="K7506" s="103">
        <v>7.5099999999999874</v>
      </c>
      <c r="L7506" s="104">
        <v>1.21</v>
      </c>
      <c r="M7506" s="105">
        <v>3</v>
      </c>
      <c r="N7506" s="76">
        <f t="shared" si="317"/>
        <v>7.5099999999999874</v>
      </c>
      <c r="O7506" s="79">
        <v>370</v>
      </c>
    </row>
    <row r="7507" spans="1:15" x14ac:dyDescent="0.25">
      <c r="A7507" s="100">
        <v>6456</v>
      </c>
      <c r="B7507" s="107">
        <v>40059</v>
      </c>
      <c r="C7507" s="121">
        <v>397.24</v>
      </c>
      <c r="D7507" s="122">
        <v>142.25</v>
      </c>
      <c r="E7507" s="122">
        <f t="shared" si="316"/>
        <v>19.702216066481995</v>
      </c>
      <c r="F7507" s="77">
        <v>4.21</v>
      </c>
      <c r="G7507" s="77">
        <v>0</v>
      </c>
      <c r="H7507" s="77">
        <v>0</v>
      </c>
      <c r="J7507" s="77">
        <f t="shared" si="315"/>
        <v>4.21</v>
      </c>
      <c r="K7507" s="103">
        <v>5.0999999999999863</v>
      </c>
      <c r="L7507" s="104">
        <v>1.53</v>
      </c>
      <c r="M7507" s="105">
        <v>1.1000000000000001</v>
      </c>
      <c r="N7507" s="76">
        <f t="shared" si="317"/>
        <v>5.0999999999999863</v>
      </c>
      <c r="O7507" s="79">
        <v>370</v>
      </c>
    </row>
    <row r="7508" spans="1:15" x14ac:dyDescent="0.25">
      <c r="A7508" s="100">
        <v>6457</v>
      </c>
      <c r="B7508" s="107">
        <v>40060</v>
      </c>
      <c r="C7508" s="121">
        <v>397.38</v>
      </c>
      <c r="D7508" s="122">
        <v>143.13999999999999</v>
      </c>
      <c r="E7508" s="122">
        <f t="shared" si="316"/>
        <v>19.825484764542935</v>
      </c>
      <c r="F7508" s="77">
        <v>3.48</v>
      </c>
      <c r="G7508" s="77">
        <v>0</v>
      </c>
      <c r="H7508" s="77">
        <v>0</v>
      </c>
      <c r="J7508" s="77">
        <f t="shared" si="315"/>
        <v>3.48</v>
      </c>
      <c r="K7508" s="103">
        <v>4.9600000000000186</v>
      </c>
      <c r="L7508" s="104">
        <v>1.27</v>
      </c>
      <c r="M7508" s="105">
        <v>2.5</v>
      </c>
      <c r="N7508" s="76">
        <f t="shared" si="317"/>
        <v>4.9600000000000186</v>
      </c>
      <c r="O7508" s="79">
        <v>370</v>
      </c>
    </row>
    <row r="7509" spans="1:15" x14ac:dyDescent="0.25">
      <c r="A7509" s="100">
        <v>6458</v>
      </c>
      <c r="B7509" s="107">
        <v>40061</v>
      </c>
      <c r="C7509" s="121">
        <v>397.61</v>
      </c>
      <c r="D7509" s="122">
        <v>144.62</v>
      </c>
      <c r="E7509" s="122">
        <f t="shared" si="316"/>
        <v>20.030470914127424</v>
      </c>
      <c r="F7509" s="77">
        <v>4.6900000000000004</v>
      </c>
      <c r="G7509" s="77">
        <v>0</v>
      </c>
      <c r="H7509" s="77">
        <v>0</v>
      </c>
      <c r="J7509" s="77">
        <f t="shared" si="315"/>
        <v>4.6900000000000004</v>
      </c>
      <c r="K7509" s="103">
        <v>8.1300000000000008</v>
      </c>
      <c r="L7509" s="104">
        <v>1.7</v>
      </c>
      <c r="M7509" s="105">
        <v>0</v>
      </c>
      <c r="N7509" s="76">
        <f t="shared" si="317"/>
        <v>8.129999999999999</v>
      </c>
      <c r="O7509" s="79">
        <v>370</v>
      </c>
    </row>
    <row r="7510" spans="1:15" x14ac:dyDescent="0.25">
      <c r="A7510" s="100">
        <v>6459</v>
      </c>
      <c r="B7510" s="107">
        <v>40062</v>
      </c>
      <c r="C7510" s="121">
        <v>398.15</v>
      </c>
      <c r="D7510" s="122">
        <v>148.06</v>
      </c>
      <c r="E7510" s="122">
        <f t="shared" si="316"/>
        <v>20.506925207756233</v>
      </c>
      <c r="F7510" s="77">
        <v>0.77</v>
      </c>
      <c r="G7510" s="77">
        <v>0</v>
      </c>
      <c r="H7510" s="77">
        <v>0</v>
      </c>
      <c r="J7510" s="77">
        <f t="shared" si="315"/>
        <v>0.77</v>
      </c>
      <c r="K7510" s="103">
        <v>8.7300000000000075</v>
      </c>
      <c r="L7510" s="104">
        <v>0.28000000000000003</v>
      </c>
      <c r="M7510" s="105">
        <v>3.7</v>
      </c>
      <c r="N7510" s="76">
        <f t="shared" si="317"/>
        <v>8.7300000000000075</v>
      </c>
      <c r="O7510" s="79">
        <v>370</v>
      </c>
    </row>
    <row r="7511" spans="1:15" x14ac:dyDescent="0.25">
      <c r="A7511" s="100">
        <v>6460</v>
      </c>
      <c r="B7511" s="107">
        <v>40063</v>
      </c>
      <c r="C7511" s="121">
        <v>399.35</v>
      </c>
      <c r="D7511" s="122">
        <v>156.02000000000001</v>
      </c>
      <c r="E7511" s="122">
        <f t="shared" si="316"/>
        <v>21.609418282548479</v>
      </c>
      <c r="F7511" s="77">
        <v>3.34</v>
      </c>
      <c r="G7511" s="77">
        <v>0</v>
      </c>
      <c r="H7511" s="77">
        <v>0</v>
      </c>
      <c r="J7511" s="77">
        <f t="shared" si="315"/>
        <v>3.34</v>
      </c>
      <c r="K7511" s="103">
        <v>12.44</v>
      </c>
      <c r="L7511" s="104">
        <v>1.23</v>
      </c>
      <c r="M7511" s="105">
        <v>1</v>
      </c>
      <c r="N7511" s="76">
        <f t="shared" si="317"/>
        <v>12.439999999999994</v>
      </c>
      <c r="O7511" s="79">
        <v>370</v>
      </c>
    </row>
    <row r="7512" spans="1:15" x14ac:dyDescent="0.25">
      <c r="A7512" s="100">
        <v>6461</v>
      </c>
      <c r="B7512" s="107">
        <v>40064</v>
      </c>
      <c r="C7512" s="121">
        <v>400.56</v>
      </c>
      <c r="D7512" s="122">
        <v>165.12</v>
      </c>
      <c r="E7512" s="122">
        <f t="shared" si="316"/>
        <v>22.869806094182827</v>
      </c>
      <c r="F7512" s="77">
        <v>3.87</v>
      </c>
      <c r="G7512" s="77">
        <v>0</v>
      </c>
      <c r="H7512" s="77">
        <v>0</v>
      </c>
      <c r="J7512" s="77">
        <f t="shared" si="315"/>
        <v>3.87</v>
      </c>
      <c r="K7512" s="103">
        <v>5.1699999999999831</v>
      </c>
      <c r="L7512" s="104">
        <v>1.42</v>
      </c>
      <c r="M7512" s="105">
        <v>0</v>
      </c>
      <c r="N7512" s="76">
        <f t="shared" si="317"/>
        <v>5.1699999999999831</v>
      </c>
      <c r="O7512" s="79">
        <v>370</v>
      </c>
    </row>
    <row r="7513" spans="1:15" x14ac:dyDescent="0.25">
      <c r="A7513" s="100">
        <v>6462</v>
      </c>
      <c r="B7513" s="107">
        <v>40065</v>
      </c>
      <c r="C7513" s="121">
        <v>400.74</v>
      </c>
      <c r="D7513" s="122">
        <v>166.42</v>
      </c>
      <c r="E7513" s="122">
        <f t="shared" si="316"/>
        <v>23.049861495844873</v>
      </c>
      <c r="F7513" s="77">
        <v>3.47</v>
      </c>
      <c r="G7513" s="77">
        <v>0</v>
      </c>
      <c r="H7513" s="77">
        <v>0</v>
      </c>
      <c r="J7513" s="77">
        <f t="shared" si="315"/>
        <v>3.47</v>
      </c>
      <c r="K7513" s="103">
        <v>11.35</v>
      </c>
      <c r="L7513" s="104">
        <v>1.24</v>
      </c>
      <c r="M7513" s="105">
        <v>0</v>
      </c>
      <c r="N7513" s="76">
        <f t="shared" si="317"/>
        <v>11.350000000000025</v>
      </c>
      <c r="O7513" s="79">
        <v>370</v>
      </c>
    </row>
    <row r="7514" spans="1:15" x14ac:dyDescent="0.25">
      <c r="A7514" s="100">
        <v>6463</v>
      </c>
      <c r="B7514" s="107">
        <v>40066</v>
      </c>
      <c r="C7514" s="121">
        <v>401.8</v>
      </c>
      <c r="D7514" s="122">
        <v>174.3</v>
      </c>
      <c r="E7514" s="122">
        <f t="shared" si="316"/>
        <v>24.141274238227147</v>
      </c>
      <c r="F7514" s="77">
        <v>3.34</v>
      </c>
      <c r="G7514" s="77">
        <v>0</v>
      </c>
      <c r="H7514" s="77">
        <v>0</v>
      </c>
      <c r="J7514" s="77">
        <f t="shared" si="315"/>
        <v>3.34</v>
      </c>
      <c r="K7514" s="103">
        <v>6.4199999999999839</v>
      </c>
      <c r="L7514" s="104">
        <v>1.24</v>
      </c>
      <c r="M7514" s="105">
        <v>0</v>
      </c>
      <c r="N7514" s="76">
        <f t="shared" si="317"/>
        <v>6.4199999999999839</v>
      </c>
      <c r="O7514" s="79">
        <v>370</v>
      </c>
    </row>
    <row r="7515" spans="1:15" x14ac:dyDescent="0.25">
      <c r="A7515" s="100">
        <v>6464</v>
      </c>
      <c r="B7515" s="107">
        <v>40067</v>
      </c>
      <c r="C7515" s="121">
        <v>402.21</v>
      </c>
      <c r="D7515" s="122">
        <v>177.38</v>
      </c>
      <c r="E7515" s="122">
        <f t="shared" si="316"/>
        <v>24.56786703601108</v>
      </c>
      <c r="F7515" s="77">
        <v>4.1500000000000004</v>
      </c>
      <c r="G7515" s="77">
        <v>0</v>
      </c>
      <c r="H7515" s="77">
        <v>0</v>
      </c>
      <c r="J7515" s="77">
        <f t="shared" si="315"/>
        <v>4.1500000000000004</v>
      </c>
      <c r="K7515" s="103">
        <v>5.2900000000000151</v>
      </c>
      <c r="L7515" s="104">
        <v>1.54</v>
      </c>
      <c r="M7515" s="105">
        <v>0</v>
      </c>
      <c r="N7515" s="76">
        <f t="shared" si="317"/>
        <v>5.2900000000000151</v>
      </c>
      <c r="O7515" s="79">
        <v>370</v>
      </c>
    </row>
    <row r="7516" spans="1:15" x14ac:dyDescent="0.25">
      <c r="A7516" s="100">
        <v>6465</v>
      </c>
      <c r="B7516" s="107">
        <v>40068</v>
      </c>
      <c r="C7516" s="121">
        <v>402.36</v>
      </c>
      <c r="D7516" s="122">
        <v>178.52</v>
      </c>
      <c r="E7516" s="122">
        <f t="shared" si="316"/>
        <v>24.725761772853186</v>
      </c>
      <c r="F7516" s="77">
        <v>1.89</v>
      </c>
      <c r="G7516" s="77">
        <v>0</v>
      </c>
      <c r="H7516" s="77">
        <v>0</v>
      </c>
      <c r="J7516" s="77">
        <f t="shared" si="315"/>
        <v>1.89</v>
      </c>
      <c r="K7516" s="103">
        <v>2.33</v>
      </c>
      <c r="L7516" s="104">
        <v>0.7</v>
      </c>
      <c r="M7516" s="105">
        <v>0</v>
      </c>
      <c r="N7516" s="76">
        <f t="shared" si="317"/>
        <v>2.3299999999999974</v>
      </c>
      <c r="O7516" s="79">
        <v>370</v>
      </c>
    </row>
    <row r="7517" spans="1:15" x14ac:dyDescent="0.25">
      <c r="A7517" s="100">
        <v>6466</v>
      </c>
      <c r="B7517" s="107">
        <v>40069</v>
      </c>
      <c r="C7517" s="121">
        <v>402.42</v>
      </c>
      <c r="D7517" s="122">
        <v>178.96</v>
      </c>
      <c r="E7517" s="122">
        <f t="shared" si="316"/>
        <v>24.786703601108034</v>
      </c>
      <c r="F7517" s="77">
        <v>2.83</v>
      </c>
      <c r="G7517" s="77">
        <v>0</v>
      </c>
      <c r="H7517" s="77">
        <v>0</v>
      </c>
      <c r="J7517" s="77">
        <f t="shared" si="315"/>
        <v>2.83</v>
      </c>
      <c r="K7517" s="103">
        <v>4.83</v>
      </c>
      <c r="L7517" s="104">
        <v>1.05</v>
      </c>
      <c r="M7517" s="105">
        <v>0</v>
      </c>
      <c r="N7517" s="76">
        <f t="shared" si="317"/>
        <v>4.83</v>
      </c>
      <c r="O7517" s="79">
        <v>370</v>
      </c>
    </row>
    <row r="7518" spans="1:15" x14ac:dyDescent="0.25">
      <c r="A7518" s="100">
        <v>6467</v>
      </c>
      <c r="B7518" s="107">
        <v>40070</v>
      </c>
      <c r="C7518" s="121">
        <v>402.67</v>
      </c>
      <c r="D7518" s="122">
        <v>180.96</v>
      </c>
      <c r="E7518" s="122">
        <f t="shared" si="316"/>
        <v>25.063711911357338</v>
      </c>
      <c r="F7518" s="77">
        <v>3.64</v>
      </c>
      <c r="G7518" s="77">
        <v>0</v>
      </c>
      <c r="H7518" s="77">
        <v>0</v>
      </c>
      <c r="J7518" s="77">
        <f t="shared" ref="J7518:J7581" si="318">SUM(F7518:H7518)</f>
        <v>3.64</v>
      </c>
      <c r="K7518" s="103">
        <v>2.1199999999999899</v>
      </c>
      <c r="L7518" s="104">
        <v>1.35</v>
      </c>
      <c r="M7518" s="105">
        <v>0</v>
      </c>
      <c r="N7518" s="76">
        <f t="shared" si="317"/>
        <v>2.1199999999999899</v>
      </c>
      <c r="O7518" s="79">
        <v>370</v>
      </c>
    </row>
    <row r="7519" spans="1:15" x14ac:dyDescent="0.25">
      <c r="A7519" s="100">
        <v>6468</v>
      </c>
      <c r="B7519" s="107">
        <v>40071</v>
      </c>
      <c r="C7519" s="121">
        <v>402.48</v>
      </c>
      <c r="D7519" s="122">
        <v>179.44</v>
      </c>
      <c r="E7519" s="122">
        <f t="shared" si="316"/>
        <v>24.853185595567869</v>
      </c>
      <c r="F7519" s="77">
        <v>4.18</v>
      </c>
      <c r="G7519" s="77">
        <v>0</v>
      </c>
      <c r="H7519" s="77">
        <v>0</v>
      </c>
      <c r="J7519" s="77">
        <f t="shared" si="318"/>
        <v>4.18</v>
      </c>
      <c r="K7519" s="103">
        <v>3.1899999999999906</v>
      </c>
      <c r="L7519" s="104">
        <v>1.55</v>
      </c>
      <c r="M7519" s="105">
        <v>0</v>
      </c>
      <c r="N7519" s="76">
        <f t="shared" si="317"/>
        <v>3.1899999999999906</v>
      </c>
      <c r="O7519" s="79">
        <v>370</v>
      </c>
    </row>
    <row r="7520" spans="1:15" x14ac:dyDescent="0.25">
      <c r="A7520" s="100">
        <v>6469</v>
      </c>
      <c r="B7520" s="107">
        <v>40072</v>
      </c>
      <c r="C7520" s="121">
        <v>402.35</v>
      </c>
      <c r="D7520" s="122">
        <v>178.45</v>
      </c>
      <c r="E7520" s="122">
        <f t="shared" si="316"/>
        <v>24.71606648199446</v>
      </c>
      <c r="F7520" s="77">
        <v>4.0199999999999996</v>
      </c>
      <c r="G7520" s="77">
        <v>0</v>
      </c>
      <c r="H7520" s="77">
        <v>0</v>
      </c>
      <c r="J7520" s="77">
        <f t="shared" si="318"/>
        <v>4.0199999999999996</v>
      </c>
      <c r="K7520" s="103">
        <v>3.8800000000000132</v>
      </c>
      <c r="L7520" s="104">
        <v>1.49</v>
      </c>
      <c r="M7520" s="105">
        <v>0</v>
      </c>
      <c r="N7520" s="76">
        <f t="shared" si="317"/>
        <v>3.8800000000000132</v>
      </c>
      <c r="O7520" s="79">
        <v>370</v>
      </c>
    </row>
    <row r="7521" spans="1:15" x14ac:dyDescent="0.25">
      <c r="A7521" s="100">
        <v>6470</v>
      </c>
      <c r="B7521" s="107">
        <v>40073</v>
      </c>
      <c r="C7521" s="121">
        <v>402.33</v>
      </c>
      <c r="D7521" s="122">
        <v>178.31</v>
      </c>
      <c r="E7521" s="122">
        <f t="shared" si="316"/>
        <v>24.696675900277011</v>
      </c>
      <c r="F7521" s="77">
        <v>3.45</v>
      </c>
      <c r="G7521" s="77">
        <v>0</v>
      </c>
      <c r="H7521" s="77">
        <v>0</v>
      </c>
      <c r="J7521" s="77">
        <f t="shared" si="318"/>
        <v>3.45</v>
      </c>
      <c r="K7521" s="103">
        <v>3.7999999999999945</v>
      </c>
      <c r="L7521" s="104">
        <v>1.28</v>
      </c>
      <c r="M7521" s="105">
        <v>0</v>
      </c>
      <c r="N7521" s="76">
        <f t="shared" si="317"/>
        <v>3.7999999999999945</v>
      </c>
      <c r="O7521" s="79">
        <v>370</v>
      </c>
    </row>
    <row r="7522" spans="1:15" x14ac:dyDescent="0.25">
      <c r="A7522" s="100">
        <v>6471</v>
      </c>
      <c r="B7522" s="107">
        <v>40074</v>
      </c>
      <c r="C7522" s="121">
        <v>402.38</v>
      </c>
      <c r="D7522" s="122">
        <v>178.66</v>
      </c>
      <c r="E7522" s="122">
        <f t="shared" si="316"/>
        <v>24.745152354570639</v>
      </c>
      <c r="F7522" s="77">
        <v>2.94</v>
      </c>
      <c r="G7522" s="77">
        <v>0</v>
      </c>
      <c r="H7522" s="77">
        <v>0</v>
      </c>
      <c r="J7522" s="77">
        <f t="shared" si="318"/>
        <v>2.94</v>
      </c>
      <c r="K7522" s="103">
        <v>2.140000000000017</v>
      </c>
      <c r="L7522" s="104">
        <v>1.08</v>
      </c>
      <c r="M7522" s="105">
        <v>0</v>
      </c>
      <c r="N7522" s="76">
        <f t="shared" si="317"/>
        <v>2.140000000000017</v>
      </c>
      <c r="O7522" s="79">
        <v>370</v>
      </c>
    </row>
    <row r="7523" spans="1:15" x14ac:dyDescent="0.25">
      <c r="A7523" s="100">
        <v>6472</v>
      </c>
      <c r="B7523" s="107">
        <v>40075</v>
      </c>
      <c r="C7523" s="121">
        <v>402.27</v>
      </c>
      <c r="D7523" s="122">
        <v>177.86</v>
      </c>
      <c r="E7523" s="122">
        <f t="shared" si="316"/>
        <v>24.634349030470919</v>
      </c>
      <c r="F7523" s="77">
        <v>3.06</v>
      </c>
      <c r="G7523" s="77">
        <v>0</v>
      </c>
      <c r="H7523" s="77">
        <v>0</v>
      </c>
      <c r="J7523" s="77">
        <f t="shared" si="318"/>
        <v>3.06</v>
      </c>
      <c r="K7523" s="103">
        <v>1.78</v>
      </c>
      <c r="L7523" s="104">
        <v>1.1299999999999999</v>
      </c>
      <c r="M7523" s="105">
        <v>0</v>
      </c>
      <c r="N7523" s="76">
        <f t="shared" si="317"/>
        <v>1.7799999999999989</v>
      </c>
      <c r="O7523" s="79">
        <v>370</v>
      </c>
    </row>
    <row r="7524" spans="1:15" x14ac:dyDescent="0.25">
      <c r="A7524" s="100">
        <v>6473</v>
      </c>
      <c r="B7524" s="107">
        <v>40076</v>
      </c>
      <c r="C7524" s="121">
        <v>402.11</v>
      </c>
      <c r="D7524" s="122">
        <v>176.58</v>
      </c>
      <c r="E7524" s="122">
        <f t="shared" si="316"/>
        <v>24.45706371191136</v>
      </c>
      <c r="F7524" s="77">
        <v>3.25</v>
      </c>
      <c r="G7524" s="77">
        <v>0</v>
      </c>
      <c r="H7524" s="77">
        <v>0</v>
      </c>
      <c r="J7524" s="77">
        <f t="shared" si="318"/>
        <v>3.25</v>
      </c>
      <c r="K7524" s="103">
        <v>2.75</v>
      </c>
      <c r="L7524" s="104">
        <v>1.2</v>
      </c>
      <c r="M7524" s="105">
        <v>1.3</v>
      </c>
      <c r="N7524" s="76">
        <f t="shared" si="317"/>
        <v>2.75</v>
      </c>
      <c r="O7524" s="79">
        <v>370</v>
      </c>
    </row>
    <row r="7525" spans="1:15" x14ac:dyDescent="0.25">
      <c r="A7525" s="100">
        <v>6474</v>
      </c>
      <c r="B7525" s="107">
        <v>40077</v>
      </c>
      <c r="C7525" s="121">
        <v>402.04</v>
      </c>
      <c r="D7525" s="122">
        <v>176.08</v>
      </c>
      <c r="E7525" s="122">
        <f t="shared" si="316"/>
        <v>24.387811634349031</v>
      </c>
      <c r="F7525" s="77">
        <v>2.4500000000000002</v>
      </c>
      <c r="G7525" s="77">
        <v>0</v>
      </c>
      <c r="H7525" s="77">
        <v>0</v>
      </c>
      <c r="J7525" s="77">
        <f t="shared" si="318"/>
        <v>2.4500000000000002</v>
      </c>
      <c r="K7525" s="103">
        <v>4.3899999999999997</v>
      </c>
      <c r="L7525" s="104">
        <v>0.91</v>
      </c>
      <c r="M7525" s="105">
        <v>5.4</v>
      </c>
      <c r="N7525" s="76">
        <f t="shared" si="317"/>
        <v>4.3899999999999979</v>
      </c>
      <c r="O7525" s="79">
        <v>370</v>
      </c>
    </row>
    <row r="7526" spans="1:15" x14ac:dyDescent="0.25">
      <c r="A7526" s="100">
        <v>6475</v>
      </c>
      <c r="B7526" s="107">
        <v>40078</v>
      </c>
      <c r="C7526" s="121">
        <v>402.29</v>
      </c>
      <c r="D7526" s="122">
        <v>178.02</v>
      </c>
      <c r="E7526" s="122">
        <f t="shared" si="316"/>
        <v>24.656509695290861</v>
      </c>
      <c r="F7526" s="77">
        <v>2.75</v>
      </c>
      <c r="G7526" s="77">
        <v>0</v>
      </c>
      <c r="H7526" s="77">
        <v>0</v>
      </c>
      <c r="J7526" s="77">
        <f t="shared" si="318"/>
        <v>2.75</v>
      </c>
      <c r="K7526" s="103">
        <v>2.4299999999999784</v>
      </c>
      <c r="L7526" s="104">
        <v>1.02</v>
      </c>
      <c r="M7526" s="105">
        <v>0</v>
      </c>
      <c r="N7526" s="76">
        <f t="shared" si="317"/>
        <v>2.4299999999999784</v>
      </c>
      <c r="O7526" s="79">
        <v>370</v>
      </c>
    </row>
    <row r="7527" spans="1:15" x14ac:dyDescent="0.25">
      <c r="A7527" s="100">
        <v>6476</v>
      </c>
      <c r="B7527" s="107">
        <v>40079</v>
      </c>
      <c r="C7527" s="121">
        <v>402.25</v>
      </c>
      <c r="D7527" s="122">
        <v>177.7</v>
      </c>
      <c r="E7527" s="122">
        <f t="shared" si="316"/>
        <v>24.612188365650965</v>
      </c>
      <c r="F7527" s="77">
        <v>3.75</v>
      </c>
      <c r="G7527" s="77">
        <v>0</v>
      </c>
      <c r="H7527" s="77">
        <v>0</v>
      </c>
      <c r="J7527" s="77">
        <f t="shared" si="318"/>
        <v>3.75</v>
      </c>
      <c r="K7527" s="103">
        <v>2.34</v>
      </c>
      <c r="L7527" s="104">
        <v>1.39</v>
      </c>
      <c r="M7527" s="105">
        <v>0</v>
      </c>
      <c r="N7527" s="76">
        <f t="shared" si="317"/>
        <v>2.3400000000000034</v>
      </c>
      <c r="O7527" s="79">
        <v>370</v>
      </c>
    </row>
    <row r="7528" spans="1:15" x14ac:dyDescent="0.25">
      <c r="A7528" s="100">
        <v>6477</v>
      </c>
      <c r="B7528" s="107">
        <v>40080</v>
      </c>
      <c r="C7528" s="121">
        <v>402.07</v>
      </c>
      <c r="D7528" s="122">
        <v>176.29</v>
      </c>
      <c r="E7528" s="122">
        <f t="shared" si="316"/>
        <v>24.416897506925206</v>
      </c>
      <c r="F7528" s="77">
        <v>3.32</v>
      </c>
      <c r="G7528" s="77">
        <v>0</v>
      </c>
      <c r="H7528" s="77">
        <v>0</v>
      </c>
      <c r="J7528" s="77">
        <f t="shared" si="318"/>
        <v>3.32</v>
      </c>
      <c r="K7528" s="103">
        <v>1.82</v>
      </c>
      <c r="L7528" s="104">
        <v>1.23</v>
      </c>
      <c r="M7528" s="105">
        <v>0</v>
      </c>
      <c r="N7528" s="76">
        <f t="shared" si="317"/>
        <v>1.8199999999999998</v>
      </c>
      <c r="O7528" s="79">
        <v>370</v>
      </c>
    </row>
    <row r="7529" spans="1:15" x14ac:dyDescent="0.25">
      <c r="A7529" s="100">
        <v>6478</v>
      </c>
      <c r="B7529" s="107">
        <v>40081</v>
      </c>
      <c r="C7529" s="121">
        <v>401.87</v>
      </c>
      <c r="D7529" s="122">
        <v>174.79</v>
      </c>
      <c r="E7529" s="122">
        <f t="shared" si="316"/>
        <v>24.209141274238227</v>
      </c>
      <c r="F7529" s="77">
        <v>3.26</v>
      </c>
      <c r="G7529" s="77">
        <v>0</v>
      </c>
      <c r="H7529" s="77">
        <v>0</v>
      </c>
      <c r="J7529" s="77">
        <f t="shared" si="318"/>
        <v>3.26</v>
      </c>
      <c r="K7529" s="103">
        <v>2.13</v>
      </c>
      <c r="L7529" s="104">
        <v>1.2</v>
      </c>
      <c r="M7529" s="105">
        <v>0</v>
      </c>
      <c r="N7529" s="76">
        <f t="shared" si="317"/>
        <v>2.1300000000000043</v>
      </c>
      <c r="O7529" s="79">
        <v>370</v>
      </c>
    </row>
    <row r="7530" spans="1:15" x14ac:dyDescent="0.25">
      <c r="A7530" s="100">
        <v>6479</v>
      </c>
      <c r="B7530" s="107">
        <v>40082</v>
      </c>
      <c r="C7530" s="121">
        <v>401.72</v>
      </c>
      <c r="D7530" s="122">
        <v>173.66</v>
      </c>
      <c r="E7530" s="122">
        <f t="shared" si="316"/>
        <v>24.052631578947366</v>
      </c>
      <c r="F7530" s="77">
        <v>3.31</v>
      </c>
      <c r="G7530" s="77">
        <v>0</v>
      </c>
      <c r="H7530" s="77">
        <v>0</v>
      </c>
      <c r="J7530" s="77">
        <f t="shared" si="318"/>
        <v>3.31</v>
      </c>
      <c r="K7530" s="103">
        <v>1.44</v>
      </c>
      <c r="L7530" s="104">
        <v>1.22</v>
      </c>
      <c r="M7530" s="105">
        <v>0</v>
      </c>
      <c r="N7530" s="76">
        <f t="shared" si="317"/>
        <v>1.4399999999999955</v>
      </c>
      <c r="O7530" s="79">
        <v>370</v>
      </c>
    </row>
    <row r="7531" spans="1:15" x14ac:dyDescent="0.25">
      <c r="A7531" s="100">
        <v>6480</v>
      </c>
      <c r="B7531" s="107">
        <v>40083</v>
      </c>
      <c r="C7531" s="121">
        <v>401.47</v>
      </c>
      <c r="D7531" s="122">
        <v>171.79</v>
      </c>
      <c r="E7531" s="122">
        <f t="shared" si="316"/>
        <v>23.793628808864263</v>
      </c>
      <c r="F7531" s="77">
        <v>3.08</v>
      </c>
      <c r="G7531" s="77">
        <v>0</v>
      </c>
      <c r="H7531" s="77">
        <v>0</v>
      </c>
      <c r="J7531" s="77">
        <f t="shared" si="318"/>
        <v>3.08</v>
      </c>
      <c r="K7531" s="103">
        <v>2.0300000000000171</v>
      </c>
      <c r="L7531" s="104">
        <v>1.1399999999999999</v>
      </c>
      <c r="M7531" s="105">
        <v>0</v>
      </c>
      <c r="N7531" s="76">
        <f t="shared" si="317"/>
        <v>2.0300000000000171</v>
      </c>
      <c r="O7531" s="79">
        <v>370</v>
      </c>
    </row>
    <row r="7532" spans="1:15" x14ac:dyDescent="0.25">
      <c r="A7532" s="100">
        <v>6481</v>
      </c>
      <c r="B7532" s="107">
        <v>40084</v>
      </c>
      <c r="C7532" s="121">
        <v>401.33</v>
      </c>
      <c r="D7532" s="122">
        <v>170.74</v>
      </c>
      <c r="E7532" s="122">
        <f t="shared" si="316"/>
        <v>23.64819944598338</v>
      </c>
      <c r="F7532" s="77">
        <v>1.27</v>
      </c>
      <c r="G7532" s="77">
        <v>0</v>
      </c>
      <c r="H7532" s="77">
        <v>0</v>
      </c>
      <c r="J7532" s="77">
        <f t="shared" si="318"/>
        <v>1.27</v>
      </c>
      <c r="K7532" s="103">
        <v>1.7499999999999898</v>
      </c>
      <c r="L7532" s="104">
        <v>0.46</v>
      </c>
      <c r="M7532" s="105">
        <v>0</v>
      </c>
      <c r="N7532" s="76">
        <f t="shared" si="317"/>
        <v>1.7499999999999898</v>
      </c>
      <c r="O7532" s="79">
        <v>370</v>
      </c>
    </row>
    <row r="7533" spans="1:15" x14ac:dyDescent="0.25">
      <c r="A7533" s="100">
        <v>6482</v>
      </c>
      <c r="B7533" s="107">
        <v>40085</v>
      </c>
      <c r="C7533" s="121">
        <v>401.39</v>
      </c>
      <c r="D7533" s="122">
        <v>171.22</v>
      </c>
      <c r="E7533" s="122">
        <f t="shared" si="316"/>
        <v>23.714681440443215</v>
      </c>
      <c r="F7533" s="77">
        <v>2.14</v>
      </c>
      <c r="G7533" s="77">
        <v>0</v>
      </c>
      <c r="H7533" s="77">
        <v>0</v>
      </c>
      <c r="J7533" s="77">
        <f t="shared" si="318"/>
        <v>2.14</v>
      </c>
      <c r="K7533" s="103">
        <v>5.92</v>
      </c>
      <c r="L7533" s="104">
        <v>0.79</v>
      </c>
      <c r="M7533" s="105">
        <v>6.5</v>
      </c>
      <c r="N7533" s="76">
        <f t="shared" si="317"/>
        <v>5.9200000000000017</v>
      </c>
      <c r="O7533" s="79">
        <v>370</v>
      </c>
    </row>
    <row r="7534" spans="1:15" x14ac:dyDescent="0.25">
      <c r="A7534" s="100">
        <v>6483</v>
      </c>
      <c r="B7534" s="107">
        <v>40086</v>
      </c>
      <c r="C7534" s="121">
        <v>401.9</v>
      </c>
      <c r="D7534" s="122">
        <v>175</v>
      </c>
      <c r="E7534" s="122">
        <f t="shared" si="316"/>
        <v>24.238227146814403</v>
      </c>
      <c r="F7534" s="77">
        <v>0.89</v>
      </c>
      <c r="G7534" s="77">
        <v>0</v>
      </c>
      <c r="H7534" s="77">
        <v>0</v>
      </c>
      <c r="J7534" s="77">
        <f t="shared" si="318"/>
        <v>0.89</v>
      </c>
      <c r="K7534" s="103">
        <v>5.2500000000000133</v>
      </c>
      <c r="L7534" s="104">
        <v>0.33</v>
      </c>
      <c r="M7534" s="105">
        <v>1.8</v>
      </c>
      <c r="N7534" s="76">
        <f t="shared" si="317"/>
        <v>5.2500000000000133</v>
      </c>
      <c r="O7534" s="79">
        <v>370</v>
      </c>
    </row>
    <row r="7535" spans="1:15" x14ac:dyDescent="0.25">
      <c r="A7535" s="100">
        <v>6484</v>
      </c>
      <c r="B7535" s="107">
        <v>40087</v>
      </c>
      <c r="C7535" s="121">
        <v>402.47</v>
      </c>
      <c r="D7535" s="122">
        <v>179.36</v>
      </c>
      <c r="E7535" s="122">
        <f t="shared" si="316"/>
        <v>24.842105263157897</v>
      </c>
      <c r="F7535" s="77">
        <v>1.22</v>
      </c>
      <c r="G7535" s="77">
        <v>0</v>
      </c>
      <c r="H7535" s="77">
        <v>0</v>
      </c>
      <c r="J7535" s="77">
        <f t="shared" si="318"/>
        <v>1.22</v>
      </c>
      <c r="K7535" s="103">
        <v>19.36</v>
      </c>
      <c r="L7535" s="104">
        <v>0.45</v>
      </c>
      <c r="M7535" s="105">
        <v>16.7</v>
      </c>
      <c r="N7535" s="76">
        <f t="shared" si="317"/>
        <v>19.359999999999985</v>
      </c>
      <c r="O7535" s="79">
        <v>370</v>
      </c>
    </row>
    <row r="7536" spans="1:15" x14ac:dyDescent="0.25">
      <c r="A7536" s="100">
        <v>6485</v>
      </c>
      <c r="B7536" s="107">
        <v>40088</v>
      </c>
      <c r="C7536" s="121">
        <v>404.7</v>
      </c>
      <c r="D7536" s="122">
        <v>197.5</v>
      </c>
      <c r="E7536" s="122">
        <f t="shared" si="316"/>
        <v>27.354570637119114</v>
      </c>
      <c r="F7536" s="77">
        <v>0.8</v>
      </c>
      <c r="G7536" s="77">
        <v>0</v>
      </c>
      <c r="H7536" s="77">
        <v>0</v>
      </c>
      <c r="J7536" s="77">
        <f t="shared" si="318"/>
        <v>0.8</v>
      </c>
      <c r="K7536" s="103">
        <v>9.15</v>
      </c>
      <c r="L7536" s="104">
        <v>0.3</v>
      </c>
      <c r="M7536" s="105">
        <v>2.6</v>
      </c>
      <c r="N7536" s="76">
        <f t="shared" si="317"/>
        <v>9.149999999999995</v>
      </c>
      <c r="O7536" s="79">
        <v>370</v>
      </c>
    </row>
    <row r="7537" spans="1:15" x14ac:dyDescent="0.25">
      <c r="A7537" s="100">
        <v>6486</v>
      </c>
      <c r="B7537" s="107">
        <v>40089</v>
      </c>
      <c r="C7537" s="121">
        <v>405.65</v>
      </c>
      <c r="D7537" s="122">
        <v>205.85</v>
      </c>
      <c r="E7537" s="122">
        <f t="shared" ref="E7537:E7600" si="319">(D7537/722)*100</f>
        <v>28.511080332409971</v>
      </c>
      <c r="F7537" s="77">
        <v>0</v>
      </c>
      <c r="G7537" s="77">
        <v>0</v>
      </c>
      <c r="H7537" s="77">
        <v>0</v>
      </c>
      <c r="J7537" s="77">
        <f t="shared" si="318"/>
        <v>0</v>
      </c>
      <c r="K7537" s="103">
        <v>24.05</v>
      </c>
      <c r="L7537" s="104">
        <v>0</v>
      </c>
      <c r="M7537" s="105">
        <v>3.4</v>
      </c>
      <c r="N7537" s="76">
        <f t="shared" si="317"/>
        <v>24.050000000000011</v>
      </c>
      <c r="O7537" s="79">
        <v>370</v>
      </c>
    </row>
    <row r="7538" spans="1:15" x14ac:dyDescent="0.25">
      <c r="A7538" s="100">
        <v>6487</v>
      </c>
      <c r="B7538" s="107">
        <v>40090</v>
      </c>
      <c r="C7538" s="121">
        <v>408.21</v>
      </c>
      <c r="D7538" s="122">
        <v>229.9</v>
      </c>
      <c r="E7538" s="122">
        <f t="shared" si="319"/>
        <v>31.842105263157894</v>
      </c>
      <c r="F7538" s="77">
        <v>1.59</v>
      </c>
      <c r="G7538" s="77">
        <v>0</v>
      </c>
      <c r="H7538" s="77">
        <v>0</v>
      </c>
      <c r="J7538" s="77">
        <f t="shared" si="318"/>
        <v>1.59</v>
      </c>
      <c r="K7538" s="103">
        <v>10.39</v>
      </c>
      <c r="L7538" s="104">
        <v>0.6</v>
      </c>
      <c r="M7538" s="105">
        <v>0</v>
      </c>
      <c r="N7538" s="76">
        <f t="shared" si="317"/>
        <v>10.389999999999983</v>
      </c>
      <c r="O7538" s="79">
        <v>370</v>
      </c>
    </row>
    <row r="7539" spans="1:15" x14ac:dyDescent="0.25">
      <c r="A7539" s="100">
        <v>6488</v>
      </c>
      <c r="B7539" s="107">
        <v>40091</v>
      </c>
      <c r="C7539" s="121">
        <v>409.08</v>
      </c>
      <c r="D7539" s="122">
        <v>238.7</v>
      </c>
      <c r="E7539" s="122">
        <f t="shared" si="319"/>
        <v>33.060941828254848</v>
      </c>
      <c r="F7539" s="77">
        <v>1.23</v>
      </c>
      <c r="G7539" s="77">
        <v>0</v>
      </c>
      <c r="H7539" s="77">
        <v>0</v>
      </c>
      <c r="J7539" s="77">
        <f t="shared" si="318"/>
        <v>1.23</v>
      </c>
      <c r="K7539" s="103">
        <v>4.7300000000000004</v>
      </c>
      <c r="L7539" s="104">
        <v>0.47</v>
      </c>
      <c r="M7539" s="105">
        <v>0</v>
      </c>
      <c r="N7539" s="76">
        <f t="shared" si="317"/>
        <v>4.7300000000000004</v>
      </c>
      <c r="O7539" s="79">
        <v>370</v>
      </c>
    </row>
    <row r="7540" spans="1:15" x14ac:dyDescent="0.25">
      <c r="A7540" s="100">
        <v>6489</v>
      </c>
      <c r="B7540" s="107">
        <v>40092</v>
      </c>
      <c r="C7540" s="121">
        <v>409.42</v>
      </c>
      <c r="D7540" s="122">
        <v>242.2</v>
      </c>
      <c r="E7540" s="122">
        <f t="shared" si="319"/>
        <v>33.545706371191137</v>
      </c>
      <c r="F7540" s="77">
        <v>0.93</v>
      </c>
      <c r="G7540" s="77">
        <v>0</v>
      </c>
      <c r="H7540" s="77">
        <v>0</v>
      </c>
      <c r="J7540" s="77">
        <f t="shared" si="318"/>
        <v>0.93</v>
      </c>
      <c r="K7540" s="103">
        <v>3.5000000000000218</v>
      </c>
      <c r="L7540" s="104">
        <v>0.35</v>
      </c>
      <c r="M7540" s="105">
        <v>0</v>
      </c>
      <c r="N7540" s="76">
        <f t="shared" si="317"/>
        <v>3.5000000000000218</v>
      </c>
      <c r="O7540" s="79">
        <v>370</v>
      </c>
    </row>
    <row r="7541" spans="1:15" x14ac:dyDescent="0.25">
      <c r="A7541" s="100">
        <v>6490</v>
      </c>
      <c r="B7541" s="107">
        <v>40093</v>
      </c>
      <c r="C7541" s="121">
        <v>409.67</v>
      </c>
      <c r="D7541" s="122">
        <v>244.77</v>
      </c>
      <c r="E7541" s="122">
        <f t="shared" si="319"/>
        <v>33.9016620498615</v>
      </c>
      <c r="F7541" s="77">
        <v>1.35</v>
      </c>
      <c r="G7541" s="77">
        <v>0</v>
      </c>
      <c r="H7541" s="77">
        <v>0</v>
      </c>
      <c r="J7541" s="77">
        <f t="shared" si="318"/>
        <v>1.35</v>
      </c>
      <c r="K7541" s="103">
        <v>4.1099999999999905</v>
      </c>
      <c r="L7541" s="104">
        <v>0.51</v>
      </c>
      <c r="M7541" s="105">
        <v>0</v>
      </c>
      <c r="N7541" s="76">
        <f t="shared" si="317"/>
        <v>4.1099999999999905</v>
      </c>
      <c r="O7541" s="79">
        <v>370</v>
      </c>
    </row>
    <row r="7542" spans="1:15" x14ac:dyDescent="0.25">
      <c r="A7542" s="100">
        <v>6491</v>
      </c>
      <c r="B7542" s="107">
        <v>40094</v>
      </c>
      <c r="C7542" s="121">
        <v>409.93</v>
      </c>
      <c r="D7542" s="122">
        <v>247.53</v>
      </c>
      <c r="E7542" s="122">
        <f t="shared" si="319"/>
        <v>34.28393351800554</v>
      </c>
      <c r="F7542" s="77">
        <v>1.43</v>
      </c>
      <c r="G7542" s="77">
        <v>0</v>
      </c>
      <c r="H7542" s="77">
        <v>0</v>
      </c>
      <c r="J7542" s="77">
        <f t="shared" si="318"/>
        <v>1.43</v>
      </c>
      <c r="K7542" s="103">
        <v>3.6400000000000077</v>
      </c>
      <c r="L7542" s="104">
        <v>0.55000000000000004</v>
      </c>
      <c r="M7542" s="105">
        <v>0</v>
      </c>
      <c r="N7542" s="76">
        <f t="shared" si="317"/>
        <v>3.6400000000000077</v>
      </c>
      <c r="O7542" s="79">
        <v>370</v>
      </c>
    </row>
    <row r="7543" spans="1:15" x14ac:dyDescent="0.25">
      <c r="A7543" s="100">
        <v>6492</v>
      </c>
      <c r="B7543" s="107">
        <v>40095</v>
      </c>
      <c r="C7543" s="121">
        <v>410.14</v>
      </c>
      <c r="D7543" s="122">
        <v>249.74</v>
      </c>
      <c r="E7543" s="122">
        <f t="shared" si="319"/>
        <v>34.59002770083103</v>
      </c>
      <c r="F7543" s="77">
        <v>4.01</v>
      </c>
      <c r="G7543" s="77">
        <v>0</v>
      </c>
      <c r="H7543" s="77">
        <v>0</v>
      </c>
      <c r="J7543" s="77">
        <f t="shared" si="318"/>
        <v>4.01</v>
      </c>
      <c r="K7543" s="103">
        <v>2.2399999999999896</v>
      </c>
      <c r="L7543" s="104">
        <v>1.92</v>
      </c>
      <c r="M7543" s="105">
        <v>0</v>
      </c>
      <c r="N7543" s="76">
        <f t="shared" si="317"/>
        <v>2.2399999999999896</v>
      </c>
      <c r="O7543" s="79">
        <v>370</v>
      </c>
    </row>
    <row r="7544" spans="1:15" x14ac:dyDescent="0.25">
      <c r="A7544" s="100">
        <v>6493</v>
      </c>
      <c r="B7544" s="107">
        <v>40096</v>
      </c>
      <c r="C7544" s="121">
        <v>409.97</v>
      </c>
      <c r="D7544" s="122">
        <v>247.97</v>
      </c>
      <c r="E7544" s="122">
        <f t="shared" si="319"/>
        <v>34.344875346260388</v>
      </c>
      <c r="F7544" s="77">
        <v>2.82</v>
      </c>
      <c r="G7544" s="77">
        <v>0</v>
      </c>
      <c r="H7544" s="77">
        <v>0</v>
      </c>
      <c r="J7544" s="77">
        <f t="shared" si="318"/>
        <v>2.82</v>
      </c>
      <c r="K7544" s="103">
        <v>3.85</v>
      </c>
      <c r="L7544" s="104">
        <v>1.08</v>
      </c>
      <c r="M7544" s="105">
        <v>0</v>
      </c>
      <c r="N7544" s="76">
        <f t="shared" si="317"/>
        <v>3.850000000000001</v>
      </c>
      <c r="O7544" s="79">
        <v>370</v>
      </c>
    </row>
    <row r="7545" spans="1:15" x14ac:dyDescent="0.25">
      <c r="A7545" s="100">
        <v>6494</v>
      </c>
      <c r="B7545" s="107">
        <v>40097</v>
      </c>
      <c r="C7545" s="121">
        <v>410.07</v>
      </c>
      <c r="D7545" s="122">
        <v>249</v>
      </c>
      <c r="E7545" s="122">
        <f t="shared" si="319"/>
        <v>34.48753462603878</v>
      </c>
      <c r="F7545" s="77">
        <v>3.97</v>
      </c>
      <c r="G7545" s="77">
        <v>0</v>
      </c>
      <c r="H7545" s="77">
        <v>0</v>
      </c>
      <c r="J7545" s="77">
        <f t="shared" si="318"/>
        <v>3.97</v>
      </c>
      <c r="K7545" s="103">
        <v>3.6699999999999888</v>
      </c>
      <c r="L7545" s="104">
        <v>1.51</v>
      </c>
      <c r="M7545" s="105">
        <v>0</v>
      </c>
      <c r="N7545" s="76">
        <f t="shared" si="317"/>
        <v>3.6699999999999888</v>
      </c>
      <c r="O7545" s="79">
        <v>370</v>
      </c>
    </row>
    <row r="7546" spans="1:15" x14ac:dyDescent="0.25">
      <c r="A7546" s="100">
        <v>6495</v>
      </c>
      <c r="B7546" s="107">
        <v>40098</v>
      </c>
      <c r="C7546" s="121">
        <v>410.04</v>
      </c>
      <c r="D7546" s="122">
        <v>248.7</v>
      </c>
      <c r="E7546" s="122">
        <f t="shared" si="319"/>
        <v>34.445983379501385</v>
      </c>
      <c r="F7546" s="77">
        <v>3.83</v>
      </c>
      <c r="G7546" s="77">
        <v>0</v>
      </c>
      <c r="H7546" s="77">
        <v>0</v>
      </c>
      <c r="J7546" s="77">
        <f t="shared" si="318"/>
        <v>3.83</v>
      </c>
      <c r="K7546" s="103">
        <v>16.66</v>
      </c>
      <c r="L7546" s="104">
        <v>1.46</v>
      </c>
      <c r="M7546" s="105">
        <v>33.4</v>
      </c>
      <c r="N7546" s="76">
        <f t="shared" si="317"/>
        <v>16.659999999999982</v>
      </c>
      <c r="O7546" s="79">
        <v>370</v>
      </c>
    </row>
    <row r="7547" spans="1:15" x14ac:dyDescent="0.25">
      <c r="A7547" s="100">
        <v>6496</v>
      </c>
      <c r="B7547" s="107">
        <v>40099</v>
      </c>
      <c r="C7547" s="121">
        <v>411.23</v>
      </c>
      <c r="D7547" s="122">
        <v>261.52999999999997</v>
      </c>
      <c r="E7547" s="122">
        <f t="shared" si="319"/>
        <v>36.222991689750685</v>
      </c>
      <c r="F7547" s="77">
        <v>2.02</v>
      </c>
      <c r="G7547" s="77">
        <v>0</v>
      </c>
      <c r="H7547" s="77">
        <v>0</v>
      </c>
      <c r="J7547" s="77">
        <f t="shared" si="318"/>
        <v>2.02</v>
      </c>
      <c r="K7547" s="103">
        <v>17.23</v>
      </c>
      <c r="L7547" s="104">
        <v>0.77</v>
      </c>
      <c r="M7547" s="105">
        <v>84.8</v>
      </c>
      <c r="N7547" s="76">
        <f t="shared" si="317"/>
        <v>17.230000000000036</v>
      </c>
      <c r="O7547" s="79">
        <v>370</v>
      </c>
    </row>
    <row r="7548" spans="1:15" x14ac:dyDescent="0.25">
      <c r="A7548" s="100">
        <v>6497</v>
      </c>
      <c r="B7548" s="107">
        <v>40100</v>
      </c>
      <c r="C7548" s="121">
        <v>412.57</v>
      </c>
      <c r="D7548" s="122">
        <v>276.74</v>
      </c>
      <c r="E7548" s="122">
        <f t="shared" si="319"/>
        <v>38.329639889196677</v>
      </c>
      <c r="F7548" s="77">
        <v>0.86</v>
      </c>
      <c r="G7548" s="77">
        <v>0</v>
      </c>
      <c r="H7548" s="77">
        <v>0</v>
      </c>
      <c r="J7548" s="77">
        <f t="shared" si="318"/>
        <v>0.86</v>
      </c>
      <c r="K7548" s="103">
        <v>17.7</v>
      </c>
      <c r="L7548" s="104">
        <v>0.33</v>
      </c>
      <c r="M7548" s="105">
        <v>6.2</v>
      </c>
      <c r="N7548" s="76">
        <f t="shared" si="317"/>
        <v>17.699999999999974</v>
      </c>
      <c r="O7548" s="79">
        <v>370</v>
      </c>
    </row>
    <row r="7549" spans="1:15" x14ac:dyDescent="0.25">
      <c r="A7549" s="100">
        <v>6498</v>
      </c>
      <c r="B7549" s="107">
        <v>40101</v>
      </c>
      <c r="C7549" s="121">
        <v>413.99</v>
      </c>
      <c r="D7549" s="122">
        <v>293.58</v>
      </c>
      <c r="E7549" s="122">
        <f t="shared" si="319"/>
        <v>40.662049861495845</v>
      </c>
      <c r="F7549" s="77">
        <v>1.02</v>
      </c>
      <c r="G7549" s="77">
        <v>0</v>
      </c>
      <c r="H7549" s="77">
        <v>0</v>
      </c>
      <c r="J7549" s="77">
        <f t="shared" si="318"/>
        <v>1.02</v>
      </c>
      <c r="K7549" s="103">
        <v>10.68</v>
      </c>
      <c r="L7549" s="104">
        <v>0.39</v>
      </c>
      <c r="M7549" s="105">
        <v>0</v>
      </c>
      <c r="N7549" s="76">
        <f t="shared" si="317"/>
        <v>10.680000000000025</v>
      </c>
      <c r="O7549" s="79">
        <v>370</v>
      </c>
    </row>
    <row r="7550" spans="1:15" x14ac:dyDescent="0.25">
      <c r="A7550" s="100">
        <v>6499</v>
      </c>
      <c r="B7550" s="107">
        <v>40102</v>
      </c>
      <c r="C7550" s="121">
        <v>414.77</v>
      </c>
      <c r="D7550" s="122">
        <v>303.24</v>
      </c>
      <c r="E7550" s="122">
        <f t="shared" si="319"/>
        <v>42.000000000000007</v>
      </c>
      <c r="F7550" s="77">
        <v>2.31</v>
      </c>
      <c r="G7550" s="77">
        <v>0</v>
      </c>
      <c r="H7550" s="77">
        <v>0</v>
      </c>
      <c r="J7550" s="77">
        <f t="shared" si="318"/>
        <v>2.31</v>
      </c>
      <c r="K7550" s="103">
        <v>7.25</v>
      </c>
      <c r="L7550" s="104">
        <v>0.89</v>
      </c>
      <c r="M7550" s="105">
        <v>0</v>
      </c>
      <c r="N7550" s="76">
        <f t="shared" si="317"/>
        <v>7.2499999999999982</v>
      </c>
      <c r="O7550" s="79">
        <v>370</v>
      </c>
    </row>
    <row r="7551" spans="1:15" x14ac:dyDescent="0.25">
      <c r="A7551" s="100">
        <v>6500</v>
      </c>
      <c r="B7551" s="107">
        <v>40103</v>
      </c>
      <c r="C7551" s="121">
        <v>415.16</v>
      </c>
      <c r="D7551" s="122">
        <v>308.18</v>
      </c>
      <c r="E7551" s="122">
        <f t="shared" si="319"/>
        <v>42.684210526315795</v>
      </c>
      <c r="F7551" s="77">
        <v>1.69</v>
      </c>
      <c r="G7551" s="77">
        <v>0</v>
      </c>
      <c r="H7551" s="77">
        <v>0</v>
      </c>
      <c r="J7551" s="77">
        <f t="shared" si="318"/>
        <v>1.69</v>
      </c>
      <c r="K7551" s="103">
        <v>6.7899999999999654</v>
      </c>
      <c r="L7551" s="104">
        <v>0.65</v>
      </c>
      <c r="M7551" s="105">
        <v>0</v>
      </c>
      <c r="N7551" s="76">
        <f t="shared" si="317"/>
        <v>6.7899999999999654</v>
      </c>
      <c r="O7551" s="79">
        <v>370</v>
      </c>
    </row>
    <row r="7552" spans="1:15" x14ac:dyDescent="0.25">
      <c r="A7552" s="100">
        <v>6501</v>
      </c>
      <c r="B7552" s="107">
        <v>40104</v>
      </c>
      <c r="C7552" s="121">
        <v>415.56</v>
      </c>
      <c r="D7552" s="122">
        <v>313.27999999999997</v>
      </c>
      <c r="E7552" s="122">
        <f t="shared" si="319"/>
        <v>43.390581717451518</v>
      </c>
      <c r="F7552" s="77">
        <v>0.69</v>
      </c>
      <c r="G7552" s="77">
        <v>0</v>
      </c>
      <c r="H7552" s="77">
        <v>0</v>
      </c>
      <c r="J7552" s="77">
        <f t="shared" si="318"/>
        <v>0.69</v>
      </c>
      <c r="K7552" s="103">
        <v>1.8600000000000159</v>
      </c>
      <c r="L7552" s="104">
        <v>0.27</v>
      </c>
      <c r="M7552" s="105">
        <v>0</v>
      </c>
      <c r="N7552" s="76">
        <f t="shared" si="317"/>
        <v>1.8600000000000159</v>
      </c>
      <c r="O7552" s="79">
        <v>370</v>
      </c>
    </row>
    <row r="7553" spans="1:15" x14ac:dyDescent="0.25">
      <c r="A7553" s="100">
        <v>6502</v>
      </c>
      <c r="B7553" s="107">
        <v>40105</v>
      </c>
      <c r="C7553" s="121">
        <v>415.65</v>
      </c>
      <c r="D7553" s="122">
        <v>314.45</v>
      </c>
      <c r="E7553" s="122">
        <f t="shared" si="319"/>
        <v>43.552631578947363</v>
      </c>
      <c r="F7553" s="77">
        <v>1.51</v>
      </c>
      <c r="G7553" s="77">
        <v>0</v>
      </c>
      <c r="H7553" s="77">
        <v>0</v>
      </c>
      <c r="J7553" s="77">
        <f t="shared" si="318"/>
        <v>1.51</v>
      </c>
      <c r="K7553" s="103">
        <v>6.0600000000000112</v>
      </c>
      <c r="L7553" s="104">
        <v>0.57999999999999996</v>
      </c>
      <c r="M7553" s="105">
        <v>2.4</v>
      </c>
      <c r="N7553" s="76">
        <f t="shared" si="317"/>
        <v>6.0600000000000112</v>
      </c>
      <c r="O7553" s="79">
        <v>370</v>
      </c>
    </row>
    <row r="7554" spans="1:15" x14ac:dyDescent="0.25">
      <c r="A7554" s="100">
        <v>6503</v>
      </c>
      <c r="B7554" s="107">
        <v>40106</v>
      </c>
      <c r="C7554" s="121">
        <v>416</v>
      </c>
      <c r="D7554" s="122">
        <v>319</v>
      </c>
      <c r="E7554" s="122">
        <f t="shared" si="319"/>
        <v>44.182825484764543</v>
      </c>
      <c r="F7554" s="77">
        <v>0.75</v>
      </c>
      <c r="G7554" s="77">
        <v>0</v>
      </c>
      <c r="H7554" s="77">
        <v>0</v>
      </c>
      <c r="J7554" s="77">
        <f t="shared" si="318"/>
        <v>0.75</v>
      </c>
      <c r="K7554" s="103">
        <v>6.2300000000000182</v>
      </c>
      <c r="L7554" s="104">
        <v>0.28999999999999998</v>
      </c>
      <c r="M7554" s="105">
        <v>8.4</v>
      </c>
      <c r="N7554" s="76">
        <f t="shared" si="317"/>
        <v>6.2300000000000182</v>
      </c>
      <c r="O7554" s="79">
        <v>370</v>
      </c>
    </row>
    <row r="7555" spans="1:15" x14ac:dyDescent="0.25">
      <c r="A7555" s="100">
        <v>6504</v>
      </c>
      <c r="B7555" s="107">
        <v>40107</v>
      </c>
      <c r="C7555" s="121">
        <v>416.42</v>
      </c>
      <c r="D7555" s="122">
        <v>324.48</v>
      </c>
      <c r="E7555" s="122">
        <f t="shared" si="319"/>
        <v>44.94182825484765</v>
      </c>
      <c r="F7555" s="77">
        <v>1.29</v>
      </c>
      <c r="G7555" s="77">
        <v>0</v>
      </c>
      <c r="H7555" s="77">
        <v>0</v>
      </c>
      <c r="J7555" s="77">
        <f t="shared" si="318"/>
        <v>1.29</v>
      </c>
      <c r="K7555" s="103">
        <v>6.129999999999975</v>
      </c>
      <c r="L7555" s="104">
        <v>0.49</v>
      </c>
      <c r="M7555" s="105">
        <v>1</v>
      </c>
      <c r="N7555" s="76">
        <f t="shared" si="317"/>
        <v>6.129999999999975</v>
      </c>
      <c r="O7555" s="79">
        <v>370</v>
      </c>
    </row>
    <row r="7556" spans="1:15" x14ac:dyDescent="0.25">
      <c r="A7556" s="100">
        <v>6505</v>
      </c>
      <c r="B7556" s="107">
        <v>40108</v>
      </c>
      <c r="C7556" s="121">
        <v>416.78</v>
      </c>
      <c r="D7556" s="122">
        <v>329.32</v>
      </c>
      <c r="E7556" s="122">
        <f t="shared" si="319"/>
        <v>45.612188365650965</v>
      </c>
      <c r="F7556" s="77">
        <v>1.74</v>
      </c>
      <c r="G7556" s="77">
        <v>0</v>
      </c>
      <c r="H7556" s="77">
        <v>0</v>
      </c>
      <c r="J7556" s="77">
        <f t="shared" si="318"/>
        <v>1.74</v>
      </c>
      <c r="K7556" s="103">
        <v>5.74</v>
      </c>
      <c r="L7556" s="104">
        <v>0.68</v>
      </c>
      <c r="M7556" s="105">
        <v>0</v>
      </c>
      <c r="N7556" s="76">
        <f t="shared" si="317"/>
        <v>5.74</v>
      </c>
      <c r="O7556" s="79">
        <v>370</v>
      </c>
    </row>
    <row r="7557" spans="1:15" x14ac:dyDescent="0.25">
      <c r="A7557" s="100">
        <v>6506</v>
      </c>
      <c r="B7557" s="107">
        <v>40109</v>
      </c>
      <c r="C7557" s="121">
        <v>417.08</v>
      </c>
      <c r="D7557" s="122">
        <v>333.32</v>
      </c>
      <c r="E7557" s="122">
        <f t="shared" si="319"/>
        <v>46.16620498614958</v>
      </c>
      <c r="F7557" s="77">
        <v>2.56</v>
      </c>
      <c r="G7557" s="77">
        <v>0</v>
      </c>
      <c r="H7557" s="77">
        <v>0</v>
      </c>
      <c r="J7557" s="77">
        <f t="shared" si="318"/>
        <v>2.56</v>
      </c>
      <c r="K7557" s="103">
        <v>4.2400000000000073</v>
      </c>
      <c r="L7557" s="104">
        <v>1</v>
      </c>
      <c r="M7557" s="105">
        <v>0</v>
      </c>
      <c r="N7557" s="76">
        <f t="shared" si="317"/>
        <v>4.2400000000000073</v>
      </c>
      <c r="O7557" s="79">
        <v>370</v>
      </c>
    </row>
    <row r="7558" spans="1:15" x14ac:dyDescent="0.25">
      <c r="A7558" s="100">
        <v>6507</v>
      </c>
      <c r="B7558" s="107">
        <v>40110</v>
      </c>
      <c r="C7558" s="121">
        <v>417.2</v>
      </c>
      <c r="D7558" s="122">
        <v>335</v>
      </c>
      <c r="E7558" s="122">
        <f t="shared" si="319"/>
        <v>46.398891966759003</v>
      </c>
      <c r="F7558" s="77">
        <v>1.47</v>
      </c>
      <c r="G7558" s="77">
        <v>0</v>
      </c>
      <c r="H7558" s="77">
        <v>0</v>
      </c>
      <c r="J7558" s="77">
        <f t="shared" si="318"/>
        <v>1.47</v>
      </c>
      <c r="K7558" s="103">
        <v>2.119999999999977</v>
      </c>
      <c r="L7558" s="104">
        <v>0.56999999999999995</v>
      </c>
      <c r="M7558" s="105">
        <v>0</v>
      </c>
      <c r="N7558" s="76">
        <f t="shared" si="317"/>
        <v>2.119999999999977</v>
      </c>
      <c r="O7558" s="79">
        <v>370</v>
      </c>
    </row>
    <row r="7559" spans="1:15" x14ac:dyDescent="0.25">
      <c r="A7559" s="100">
        <v>6508</v>
      </c>
      <c r="B7559" s="107">
        <v>40111</v>
      </c>
      <c r="C7559" s="121">
        <v>417.25</v>
      </c>
      <c r="D7559" s="122">
        <v>335.65</v>
      </c>
      <c r="E7559" s="122">
        <f t="shared" si="319"/>
        <v>46.488919667590025</v>
      </c>
      <c r="F7559" s="77">
        <v>1.91</v>
      </c>
      <c r="G7559" s="77">
        <v>0</v>
      </c>
      <c r="H7559" s="77">
        <v>0</v>
      </c>
      <c r="J7559" s="77">
        <f t="shared" si="318"/>
        <v>1.91</v>
      </c>
      <c r="K7559" s="103">
        <v>2.840000000000007</v>
      </c>
      <c r="L7559" s="104">
        <v>0.74</v>
      </c>
      <c r="M7559" s="105">
        <v>0</v>
      </c>
      <c r="N7559" s="76">
        <f t="shared" si="317"/>
        <v>2.840000000000007</v>
      </c>
      <c r="O7559" s="79">
        <v>370</v>
      </c>
    </row>
    <row r="7560" spans="1:15" x14ac:dyDescent="0.25">
      <c r="A7560" s="100">
        <v>6509</v>
      </c>
      <c r="B7560" s="107">
        <v>40112</v>
      </c>
      <c r="C7560" s="121">
        <v>417.32</v>
      </c>
      <c r="D7560" s="122">
        <v>336.58</v>
      </c>
      <c r="E7560" s="122">
        <f t="shared" si="319"/>
        <v>46.617728531855953</v>
      </c>
      <c r="F7560" s="77">
        <v>3.85</v>
      </c>
      <c r="G7560" s="77">
        <v>0</v>
      </c>
      <c r="H7560" s="77">
        <v>0</v>
      </c>
      <c r="J7560" s="77">
        <f t="shared" si="318"/>
        <v>3.85</v>
      </c>
      <c r="K7560" s="103">
        <v>3.5700000000000274</v>
      </c>
      <c r="L7560" s="104">
        <v>1.5</v>
      </c>
      <c r="M7560" s="105">
        <v>0</v>
      </c>
      <c r="N7560" s="76">
        <f t="shared" ref="N7560:N7623" si="320">+D7561-D7560+J7560</f>
        <v>3.5700000000000274</v>
      </c>
      <c r="O7560" s="79">
        <v>370</v>
      </c>
    </row>
    <row r="7561" spans="1:15" x14ac:dyDescent="0.25">
      <c r="A7561" s="100">
        <v>6510</v>
      </c>
      <c r="B7561" s="107">
        <v>40113</v>
      </c>
      <c r="C7561" s="121">
        <v>417.3</v>
      </c>
      <c r="D7561" s="122">
        <v>336.3</v>
      </c>
      <c r="E7561" s="122">
        <f t="shared" si="319"/>
        <v>46.578947368421055</v>
      </c>
      <c r="F7561" s="77">
        <v>3.18</v>
      </c>
      <c r="G7561" s="77">
        <v>0</v>
      </c>
      <c r="H7561" s="77">
        <v>0</v>
      </c>
      <c r="J7561" s="77">
        <f t="shared" si="318"/>
        <v>3.18</v>
      </c>
      <c r="K7561" s="103">
        <v>1.6000000000000161</v>
      </c>
      <c r="L7561" s="104">
        <v>1.24</v>
      </c>
      <c r="M7561" s="105">
        <v>7.7</v>
      </c>
      <c r="N7561" s="76">
        <f t="shared" si="320"/>
        <v>1.6000000000000161</v>
      </c>
      <c r="O7561" s="79">
        <v>370</v>
      </c>
    </row>
    <row r="7562" spans="1:15" x14ac:dyDescent="0.25">
      <c r="A7562" s="100">
        <v>6511</v>
      </c>
      <c r="B7562" s="107">
        <v>40114</v>
      </c>
      <c r="C7562" s="121">
        <v>417.18</v>
      </c>
      <c r="D7562" s="122">
        <v>334.72</v>
      </c>
      <c r="E7562" s="122">
        <f t="shared" si="319"/>
        <v>46.360110803324105</v>
      </c>
      <c r="F7562" s="77">
        <v>3.49</v>
      </c>
      <c r="G7562" s="77">
        <v>0</v>
      </c>
      <c r="H7562" s="77">
        <v>0</v>
      </c>
      <c r="J7562" s="77">
        <f t="shared" si="318"/>
        <v>3.49</v>
      </c>
      <c r="K7562" s="103">
        <v>6.4699999999999616</v>
      </c>
      <c r="L7562" s="104">
        <v>1.36</v>
      </c>
      <c r="M7562" s="105">
        <v>11.3</v>
      </c>
      <c r="N7562" s="76">
        <f t="shared" si="320"/>
        <v>6.4699999999999616</v>
      </c>
      <c r="O7562" s="79">
        <v>370</v>
      </c>
    </row>
    <row r="7563" spans="1:15" x14ac:dyDescent="0.25">
      <c r="A7563" s="100">
        <v>6512</v>
      </c>
      <c r="B7563" s="107">
        <v>40115</v>
      </c>
      <c r="C7563" s="121">
        <v>417.4</v>
      </c>
      <c r="D7563" s="122">
        <v>337.7</v>
      </c>
      <c r="E7563" s="122">
        <f t="shared" si="319"/>
        <v>46.772853185595565</v>
      </c>
      <c r="F7563" s="77">
        <v>2.89</v>
      </c>
      <c r="G7563" s="77">
        <v>0</v>
      </c>
      <c r="H7563" s="77">
        <v>0</v>
      </c>
      <c r="J7563" s="77">
        <f t="shared" si="318"/>
        <v>2.89</v>
      </c>
      <c r="K7563" s="103">
        <v>10.210000000000001</v>
      </c>
      <c r="L7563" s="104">
        <v>1.1200000000000001</v>
      </c>
      <c r="M7563" s="105">
        <v>17.2</v>
      </c>
      <c r="N7563" s="76">
        <f t="shared" si="320"/>
        <v>10.209999999999994</v>
      </c>
      <c r="O7563" s="79">
        <v>370</v>
      </c>
    </row>
    <row r="7564" spans="1:15" x14ac:dyDescent="0.25">
      <c r="A7564" s="100">
        <v>6513</v>
      </c>
      <c r="B7564" s="107">
        <v>40116</v>
      </c>
      <c r="C7564" s="121">
        <v>417.93</v>
      </c>
      <c r="D7564" s="122">
        <v>345.02</v>
      </c>
      <c r="E7564" s="122">
        <f t="shared" si="319"/>
        <v>47.78670360110803</v>
      </c>
      <c r="F7564" s="77">
        <v>3.19</v>
      </c>
      <c r="G7564" s="77">
        <v>0</v>
      </c>
      <c r="H7564" s="77">
        <v>0</v>
      </c>
      <c r="J7564" s="77">
        <f t="shared" si="318"/>
        <v>3.19</v>
      </c>
      <c r="K7564" s="103">
        <v>4.4499999999999904</v>
      </c>
      <c r="L7564" s="104">
        <v>1.24</v>
      </c>
      <c r="M7564" s="105">
        <v>3</v>
      </c>
      <c r="N7564" s="76">
        <f t="shared" si="320"/>
        <v>4.4499999999999904</v>
      </c>
      <c r="O7564" s="79">
        <v>370</v>
      </c>
    </row>
    <row r="7565" spans="1:15" x14ac:dyDescent="0.25">
      <c r="A7565" s="100">
        <v>6514</v>
      </c>
      <c r="B7565" s="107">
        <v>40117</v>
      </c>
      <c r="C7565" s="121">
        <v>418.02</v>
      </c>
      <c r="D7565" s="122">
        <v>346.28</v>
      </c>
      <c r="E7565" s="122">
        <f t="shared" si="319"/>
        <v>47.961218836565095</v>
      </c>
      <c r="F7565" s="77">
        <v>3.26</v>
      </c>
      <c r="G7565" s="77">
        <v>0</v>
      </c>
      <c r="H7565" s="77">
        <v>0</v>
      </c>
      <c r="J7565" s="77">
        <f t="shared" si="318"/>
        <v>3.26</v>
      </c>
      <c r="K7565" s="103">
        <v>3.6800000000000157</v>
      </c>
      <c r="L7565" s="104">
        <v>1.27</v>
      </c>
      <c r="M7565" s="105">
        <v>18.649999999999999</v>
      </c>
      <c r="N7565" s="76">
        <f t="shared" si="320"/>
        <v>3.6800000000000157</v>
      </c>
      <c r="O7565" s="79">
        <v>370</v>
      </c>
    </row>
    <row r="7566" spans="1:15" x14ac:dyDescent="0.25">
      <c r="A7566" s="100">
        <v>6515</v>
      </c>
      <c r="B7566" s="107">
        <v>40118</v>
      </c>
      <c r="C7566" s="121">
        <v>418.05</v>
      </c>
      <c r="D7566" s="122">
        <v>346.7</v>
      </c>
      <c r="E7566" s="122">
        <f t="shared" si="319"/>
        <v>48.019390581717452</v>
      </c>
      <c r="F7566" s="77">
        <v>1.75</v>
      </c>
      <c r="G7566" s="77">
        <v>0</v>
      </c>
      <c r="H7566" s="77">
        <v>0</v>
      </c>
      <c r="J7566" s="77">
        <f t="shared" si="318"/>
        <v>1.75</v>
      </c>
      <c r="K7566" s="103">
        <v>1.8899999999999864</v>
      </c>
      <c r="L7566" s="104">
        <v>0.68</v>
      </c>
      <c r="M7566" s="105">
        <v>0.5</v>
      </c>
      <c r="N7566" s="76">
        <f t="shared" si="320"/>
        <v>1.8899999999999864</v>
      </c>
      <c r="O7566" s="79">
        <v>370</v>
      </c>
    </row>
    <row r="7567" spans="1:15" x14ac:dyDescent="0.25">
      <c r="A7567" s="100">
        <v>6516</v>
      </c>
      <c r="B7567" s="107">
        <v>40119</v>
      </c>
      <c r="C7567" s="121">
        <v>418.06</v>
      </c>
      <c r="D7567" s="122">
        <v>346.84</v>
      </c>
      <c r="E7567" s="122">
        <f t="shared" si="319"/>
        <v>48.038781163434905</v>
      </c>
      <c r="F7567" s="77">
        <v>2.39</v>
      </c>
      <c r="G7567" s="77">
        <v>0</v>
      </c>
      <c r="H7567" s="77">
        <v>0</v>
      </c>
      <c r="J7567" s="77">
        <f t="shared" si="318"/>
        <v>2.39</v>
      </c>
      <c r="K7567" s="103">
        <v>2.810000000000016</v>
      </c>
      <c r="L7567" s="104">
        <v>0.93</v>
      </c>
      <c r="M7567" s="105">
        <v>26</v>
      </c>
      <c r="N7567" s="76">
        <f t="shared" si="320"/>
        <v>2.810000000000016</v>
      </c>
      <c r="O7567" s="79">
        <v>370</v>
      </c>
    </row>
    <row r="7568" spans="1:15" x14ac:dyDescent="0.25">
      <c r="A7568" s="100">
        <v>6517</v>
      </c>
      <c r="B7568" s="107">
        <v>40120</v>
      </c>
      <c r="C7568" s="121">
        <v>418.09</v>
      </c>
      <c r="D7568" s="122">
        <v>347.26</v>
      </c>
      <c r="E7568" s="122">
        <f t="shared" si="319"/>
        <v>48.096952908587255</v>
      </c>
      <c r="F7568" s="77">
        <v>3.65</v>
      </c>
      <c r="G7568" s="77">
        <v>0</v>
      </c>
      <c r="H7568" s="77">
        <v>0</v>
      </c>
      <c r="J7568" s="77">
        <f t="shared" si="318"/>
        <v>3.65</v>
      </c>
      <c r="K7568" s="103">
        <v>3.09</v>
      </c>
      <c r="L7568" s="104">
        <v>1.42</v>
      </c>
      <c r="M7568" s="105">
        <v>4.8</v>
      </c>
      <c r="N7568" s="76">
        <f t="shared" si="320"/>
        <v>3.0899999999999976</v>
      </c>
      <c r="O7568" s="79">
        <v>370</v>
      </c>
    </row>
    <row r="7569" spans="1:15" x14ac:dyDescent="0.25">
      <c r="A7569" s="100">
        <v>6518</v>
      </c>
      <c r="B7569" s="107">
        <v>40121</v>
      </c>
      <c r="C7569" s="121">
        <v>418.05</v>
      </c>
      <c r="D7569" s="122">
        <v>346.7</v>
      </c>
      <c r="E7569" s="122">
        <f t="shared" si="319"/>
        <v>48.019390581717452</v>
      </c>
      <c r="F7569" s="77">
        <v>2.85</v>
      </c>
      <c r="G7569" s="77">
        <v>0</v>
      </c>
      <c r="H7569" s="77">
        <v>0</v>
      </c>
      <c r="J7569" s="77">
        <f t="shared" si="318"/>
        <v>2.85</v>
      </c>
      <c r="K7569" s="103">
        <v>6.7700000000000156</v>
      </c>
      <c r="L7569" s="104">
        <v>1.1100000000000001</v>
      </c>
      <c r="M7569" s="105">
        <v>2.11</v>
      </c>
      <c r="N7569" s="76">
        <f t="shared" si="320"/>
        <v>6.7700000000000156</v>
      </c>
      <c r="O7569" s="79">
        <v>370</v>
      </c>
    </row>
    <row r="7570" spans="1:15" x14ac:dyDescent="0.25">
      <c r="A7570" s="100">
        <v>6519</v>
      </c>
      <c r="B7570" s="107">
        <v>40122</v>
      </c>
      <c r="C7570" s="121">
        <v>418.33</v>
      </c>
      <c r="D7570" s="122">
        <v>350.62</v>
      </c>
      <c r="E7570" s="122">
        <f t="shared" si="319"/>
        <v>48.562326869806093</v>
      </c>
      <c r="F7570" s="77">
        <v>3.99</v>
      </c>
      <c r="G7570" s="77">
        <v>0</v>
      </c>
      <c r="H7570" s="77">
        <v>0</v>
      </c>
      <c r="J7570" s="77">
        <f t="shared" si="318"/>
        <v>3.99</v>
      </c>
      <c r="K7570" s="103">
        <v>2.170000000000007</v>
      </c>
      <c r="L7570" s="104">
        <v>1.55</v>
      </c>
      <c r="M7570" s="105">
        <v>0</v>
      </c>
      <c r="N7570" s="76">
        <f t="shared" si="320"/>
        <v>2.170000000000007</v>
      </c>
      <c r="O7570" s="79">
        <v>370</v>
      </c>
    </row>
    <row r="7571" spans="1:15" x14ac:dyDescent="0.25">
      <c r="A7571" s="100">
        <v>6520</v>
      </c>
      <c r="B7571" s="107">
        <v>40123</v>
      </c>
      <c r="C7571" s="121">
        <v>418.2</v>
      </c>
      <c r="D7571" s="122">
        <v>348.8</v>
      </c>
      <c r="E7571" s="122">
        <f t="shared" si="319"/>
        <v>48.310249307479225</v>
      </c>
      <c r="F7571" s="77">
        <v>3.81</v>
      </c>
      <c r="G7571" s="77">
        <v>0</v>
      </c>
      <c r="H7571" s="77">
        <v>0</v>
      </c>
      <c r="J7571" s="77">
        <f t="shared" si="318"/>
        <v>3.81</v>
      </c>
      <c r="K7571" s="103">
        <v>10.11</v>
      </c>
      <c r="L7571" s="104">
        <v>1.48</v>
      </c>
      <c r="M7571" s="105">
        <v>6.3</v>
      </c>
      <c r="N7571" s="76">
        <f t="shared" si="320"/>
        <v>10.110000000000012</v>
      </c>
      <c r="O7571" s="79">
        <v>370</v>
      </c>
    </row>
    <row r="7572" spans="1:15" x14ac:dyDescent="0.25">
      <c r="A7572" s="100">
        <v>6521</v>
      </c>
      <c r="B7572" s="107">
        <v>40124</v>
      </c>
      <c r="C7572" s="121">
        <v>418.65</v>
      </c>
      <c r="D7572" s="122">
        <v>355.1</v>
      </c>
      <c r="E7572" s="122">
        <f t="shared" si="319"/>
        <v>49.18282548476455</v>
      </c>
      <c r="F7572" s="77">
        <v>4.16</v>
      </c>
      <c r="G7572" s="77">
        <v>0</v>
      </c>
      <c r="H7572" s="77">
        <v>0</v>
      </c>
      <c r="J7572" s="77">
        <f t="shared" si="318"/>
        <v>4.16</v>
      </c>
      <c r="K7572" s="103">
        <v>5.3099999999999774</v>
      </c>
      <c r="L7572" s="104">
        <v>1.62</v>
      </c>
      <c r="M7572" s="105">
        <v>6.2</v>
      </c>
      <c r="N7572" s="76">
        <f t="shared" si="320"/>
        <v>5.3099999999999774</v>
      </c>
      <c r="O7572" s="79">
        <v>370</v>
      </c>
    </row>
    <row r="7573" spans="1:15" x14ac:dyDescent="0.25">
      <c r="A7573" s="100">
        <v>6522</v>
      </c>
      <c r="B7573" s="107">
        <v>40125</v>
      </c>
      <c r="C7573" s="121">
        <v>418.73</v>
      </c>
      <c r="D7573" s="122">
        <v>356.25</v>
      </c>
      <c r="E7573" s="122">
        <f t="shared" si="319"/>
        <v>49.34210526315789</v>
      </c>
      <c r="F7573" s="77">
        <v>2.4500000000000002</v>
      </c>
      <c r="G7573" s="77">
        <v>0</v>
      </c>
      <c r="H7573" s="77">
        <v>0</v>
      </c>
      <c r="J7573" s="77">
        <f t="shared" si="318"/>
        <v>2.4500000000000002</v>
      </c>
      <c r="K7573" s="103">
        <v>5.0399999999999752</v>
      </c>
      <c r="L7573" s="104">
        <v>0.96</v>
      </c>
      <c r="M7573" s="105">
        <v>2.4</v>
      </c>
      <c r="N7573" s="76">
        <f t="shared" si="320"/>
        <v>5.0399999999999752</v>
      </c>
      <c r="O7573" s="79">
        <v>370</v>
      </c>
    </row>
    <row r="7574" spans="1:15" x14ac:dyDescent="0.25">
      <c r="A7574" s="100">
        <v>6523</v>
      </c>
      <c r="B7574" s="107">
        <v>40126</v>
      </c>
      <c r="C7574" s="121">
        <v>418.91</v>
      </c>
      <c r="D7574" s="122">
        <v>358.84</v>
      </c>
      <c r="E7574" s="122">
        <f t="shared" si="319"/>
        <v>49.70083102493075</v>
      </c>
      <c r="F7574" s="77">
        <v>3.67</v>
      </c>
      <c r="G7574" s="77">
        <v>0</v>
      </c>
      <c r="H7574" s="77">
        <v>0</v>
      </c>
      <c r="J7574" s="77">
        <f t="shared" si="318"/>
        <v>3.67</v>
      </c>
      <c r="K7574" s="103">
        <v>20.47</v>
      </c>
      <c r="L7574" s="104">
        <v>1.43</v>
      </c>
      <c r="M7574" s="105">
        <v>38.799999999999997</v>
      </c>
      <c r="N7574" s="76">
        <f t="shared" si="320"/>
        <v>20.470000000000013</v>
      </c>
      <c r="O7574" s="79">
        <v>370</v>
      </c>
    </row>
    <row r="7575" spans="1:15" x14ac:dyDescent="0.25">
      <c r="A7575" s="100">
        <v>6524</v>
      </c>
      <c r="B7575" s="107">
        <v>40127</v>
      </c>
      <c r="C7575" s="121">
        <v>420.06</v>
      </c>
      <c r="D7575" s="122">
        <v>375.64</v>
      </c>
      <c r="E7575" s="122">
        <f t="shared" si="319"/>
        <v>52.027700831024923</v>
      </c>
      <c r="F7575" s="77">
        <v>3.84</v>
      </c>
      <c r="G7575" s="77">
        <v>0</v>
      </c>
      <c r="H7575" s="77">
        <v>0</v>
      </c>
      <c r="J7575" s="77">
        <f t="shared" si="318"/>
        <v>3.84</v>
      </c>
      <c r="K7575" s="103">
        <v>12.75</v>
      </c>
      <c r="L7575" s="104">
        <v>1.5</v>
      </c>
      <c r="M7575" s="105">
        <v>0</v>
      </c>
      <c r="N7575" s="76">
        <f t="shared" si="320"/>
        <v>12.750000000000025</v>
      </c>
      <c r="O7575" s="79">
        <v>370</v>
      </c>
    </row>
    <row r="7576" spans="1:15" x14ac:dyDescent="0.25">
      <c r="A7576" s="100">
        <v>6525</v>
      </c>
      <c r="B7576" s="107">
        <v>40128</v>
      </c>
      <c r="C7576" s="121">
        <v>420.65</v>
      </c>
      <c r="D7576" s="122">
        <v>384.55</v>
      </c>
      <c r="E7576" s="122">
        <f t="shared" si="319"/>
        <v>53.261772853185597</v>
      </c>
      <c r="F7576" s="77">
        <v>3.53</v>
      </c>
      <c r="G7576" s="77">
        <v>0</v>
      </c>
      <c r="H7576" s="77">
        <v>0</v>
      </c>
      <c r="J7576" s="77">
        <f t="shared" si="318"/>
        <v>3.53</v>
      </c>
      <c r="K7576" s="103">
        <v>2.78</v>
      </c>
      <c r="L7576" s="104">
        <v>1.29</v>
      </c>
      <c r="M7576" s="105">
        <v>0</v>
      </c>
      <c r="N7576" s="76">
        <f t="shared" si="320"/>
        <v>2.78</v>
      </c>
      <c r="O7576" s="79">
        <v>370</v>
      </c>
    </row>
    <row r="7577" spans="1:15" x14ac:dyDescent="0.25">
      <c r="A7577" s="100">
        <v>6526</v>
      </c>
      <c r="B7577" s="107">
        <v>40129</v>
      </c>
      <c r="C7577" s="121">
        <v>420.6</v>
      </c>
      <c r="D7577" s="122">
        <v>383.8</v>
      </c>
      <c r="E7577" s="122">
        <f t="shared" si="319"/>
        <v>53.157894736842103</v>
      </c>
      <c r="F7577" s="77">
        <v>2.85</v>
      </c>
      <c r="G7577" s="77">
        <v>0</v>
      </c>
      <c r="H7577" s="77">
        <v>0</v>
      </c>
      <c r="J7577" s="77">
        <f t="shared" si="318"/>
        <v>2.85</v>
      </c>
      <c r="K7577" s="103">
        <v>2.0499999999999887</v>
      </c>
      <c r="L7577" s="104">
        <v>1.02</v>
      </c>
      <c r="M7577" s="105">
        <v>1.5</v>
      </c>
      <c r="N7577" s="76">
        <f t="shared" si="320"/>
        <v>2.0499999999999887</v>
      </c>
      <c r="O7577" s="79">
        <v>370</v>
      </c>
    </row>
    <row r="7578" spans="1:15" x14ac:dyDescent="0.25">
      <c r="A7578" s="100">
        <v>6527</v>
      </c>
      <c r="B7578" s="107">
        <v>40130</v>
      </c>
      <c r="C7578" s="121">
        <v>420.55</v>
      </c>
      <c r="D7578" s="122">
        <v>383</v>
      </c>
      <c r="E7578" s="122">
        <f t="shared" si="319"/>
        <v>53.04709141274239</v>
      </c>
      <c r="F7578" s="77">
        <v>2.93</v>
      </c>
      <c r="G7578" s="77">
        <v>0</v>
      </c>
      <c r="H7578" s="77">
        <v>0</v>
      </c>
      <c r="J7578" s="77">
        <f t="shared" si="318"/>
        <v>2.93</v>
      </c>
      <c r="K7578" s="103">
        <v>2.449999999999982</v>
      </c>
      <c r="L7578" s="104">
        <v>1.1499999999999999</v>
      </c>
      <c r="M7578" s="105">
        <v>26.2</v>
      </c>
      <c r="N7578" s="76">
        <f t="shared" si="320"/>
        <v>2.449999999999982</v>
      </c>
      <c r="O7578" s="79">
        <v>370</v>
      </c>
    </row>
    <row r="7579" spans="1:15" x14ac:dyDescent="0.25">
      <c r="A7579" s="100">
        <v>6528</v>
      </c>
      <c r="B7579" s="107">
        <v>40131</v>
      </c>
      <c r="C7579" s="121">
        <v>420.52</v>
      </c>
      <c r="D7579" s="122">
        <v>382.52</v>
      </c>
      <c r="E7579" s="122">
        <f t="shared" si="319"/>
        <v>52.98060941828254</v>
      </c>
      <c r="F7579" s="77">
        <v>2.78</v>
      </c>
      <c r="G7579" s="77">
        <v>0</v>
      </c>
      <c r="H7579" s="77">
        <v>0</v>
      </c>
      <c r="J7579" s="77">
        <f t="shared" si="318"/>
        <v>2.78</v>
      </c>
      <c r="K7579" s="103">
        <v>5.5600000000000289</v>
      </c>
      <c r="L7579" s="104">
        <v>1.0900000000000001</v>
      </c>
      <c r="M7579" s="105">
        <v>7</v>
      </c>
      <c r="N7579" s="76">
        <f t="shared" si="320"/>
        <v>5.5600000000000289</v>
      </c>
      <c r="O7579" s="79">
        <v>370</v>
      </c>
    </row>
    <row r="7580" spans="1:15" x14ac:dyDescent="0.25">
      <c r="A7580" s="100">
        <v>6529</v>
      </c>
      <c r="B7580" s="107">
        <v>40132</v>
      </c>
      <c r="C7580" s="121">
        <v>420.7</v>
      </c>
      <c r="D7580" s="122">
        <v>385.3</v>
      </c>
      <c r="E7580" s="122">
        <f t="shared" si="319"/>
        <v>53.365650969529085</v>
      </c>
      <c r="F7580" s="77">
        <v>3.22</v>
      </c>
      <c r="G7580" s="77">
        <v>0</v>
      </c>
      <c r="H7580" s="77">
        <v>0</v>
      </c>
      <c r="J7580" s="77">
        <f t="shared" si="318"/>
        <v>3.22</v>
      </c>
      <c r="K7580" s="103">
        <v>5.3199999999999665</v>
      </c>
      <c r="L7580" s="104">
        <v>1.26</v>
      </c>
      <c r="M7580" s="105">
        <v>12.5</v>
      </c>
      <c r="N7580" s="76">
        <f t="shared" si="320"/>
        <v>5.3199999999999665</v>
      </c>
      <c r="O7580" s="79">
        <v>370</v>
      </c>
    </row>
    <row r="7581" spans="1:15" x14ac:dyDescent="0.25">
      <c r="A7581" s="100">
        <v>6530</v>
      </c>
      <c r="B7581" s="107">
        <v>40133</v>
      </c>
      <c r="C7581" s="121">
        <v>420.84</v>
      </c>
      <c r="D7581" s="122">
        <v>387.4</v>
      </c>
      <c r="E7581" s="122">
        <f t="shared" si="319"/>
        <v>53.656509695290858</v>
      </c>
      <c r="F7581" s="77">
        <v>5.46</v>
      </c>
      <c r="G7581" s="77">
        <v>0</v>
      </c>
      <c r="H7581" s="77">
        <v>0</v>
      </c>
      <c r="J7581" s="77">
        <f t="shared" si="318"/>
        <v>5.46</v>
      </c>
      <c r="K7581" s="103">
        <v>2.6100000000000341</v>
      </c>
      <c r="L7581" s="104">
        <v>2.14</v>
      </c>
      <c r="M7581" s="105">
        <v>0</v>
      </c>
      <c r="N7581" s="76">
        <f t="shared" si="320"/>
        <v>2.6100000000000341</v>
      </c>
      <c r="O7581" s="79">
        <v>370</v>
      </c>
    </row>
    <row r="7582" spans="1:15" x14ac:dyDescent="0.25">
      <c r="A7582" s="100">
        <v>6531</v>
      </c>
      <c r="B7582" s="107">
        <v>40134</v>
      </c>
      <c r="C7582" s="121">
        <v>420.65</v>
      </c>
      <c r="D7582" s="122">
        <v>384.55</v>
      </c>
      <c r="E7582" s="122">
        <f t="shared" si="319"/>
        <v>53.261772853185597</v>
      </c>
      <c r="F7582" s="77">
        <v>4.54</v>
      </c>
      <c r="G7582" s="77">
        <v>0</v>
      </c>
      <c r="H7582" s="77">
        <v>0</v>
      </c>
      <c r="J7582" s="77">
        <f t="shared" ref="J7582:J7626" si="321">SUM(F7582:H7582)</f>
        <v>4.54</v>
      </c>
      <c r="K7582" s="103">
        <v>20.69</v>
      </c>
      <c r="L7582" s="104">
        <v>1.79</v>
      </c>
      <c r="M7582" s="105">
        <v>53.5</v>
      </c>
      <c r="N7582" s="76">
        <f t="shared" si="320"/>
        <v>20.689999999999976</v>
      </c>
      <c r="O7582" s="79">
        <v>370</v>
      </c>
    </row>
    <row r="7583" spans="1:15" x14ac:dyDescent="0.25">
      <c r="A7583" s="100">
        <v>6532</v>
      </c>
      <c r="B7583" s="107">
        <v>40135</v>
      </c>
      <c r="C7583" s="121">
        <v>421.7</v>
      </c>
      <c r="D7583" s="122">
        <v>400.7</v>
      </c>
      <c r="E7583" s="122">
        <f t="shared" si="319"/>
        <v>55.498614958448755</v>
      </c>
      <c r="F7583" s="77">
        <v>6.19</v>
      </c>
      <c r="G7583" s="77">
        <v>0</v>
      </c>
      <c r="H7583" s="77">
        <v>0</v>
      </c>
      <c r="J7583" s="77">
        <f t="shared" si="321"/>
        <v>6.19</v>
      </c>
      <c r="K7583" s="103">
        <v>7.7900000000000231</v>
      </c>
      <c r="L7583" s="104">
        <v>2.44</v>
      </c>
      <c r="M7583" s="105">
        <v>3.7</v>
      </c>
      <c r="N7583" s="76">
        <f t="shared" si="320"/>
        <v>7.7900000000000231</v>
      </c>
      <c r="O7583" s="79">
        <v>370</v>
      </c>
    </row>
    <row r="7584" spans="1:15" x14ac:dyDescent="0.25">
      <c r="A7584" s="100">
        <v>6533</v>
      </c>
      <c r="B7584" s="107">
        <v>40136</v>
      </c>
      <c r="C7584" s="121">
        <v>421.8</v>
      </c>
      <c r="D7584" s="122">
        <v>402.3</v>
      </c>
      <c r="E7584" s="122">
        <f t="shared" si="319"/>
        <v>55.720221606648202</v>
      </c>
      <c r="F7584" s="77">
        <v>7.13</v>
      </c>
      <c r="G7584" s="77">
        <v>0</v>
      </c>
      <c r="H7584" s="77">
        <v>0</v>
      </c>
      <c r="J7584" s="77">
        <f t="shared" si="321"/>
        <v>7.13</v>
      </c>
      <c r="K7584" s="103">
        <v>9.69</v>
      </c>
      <c r="L7584" s="104">
        <v>2.82</v>
      </c>
      <c r="M7584" s="105">
        <v>5</v>
      </c>
      <c r="N7584" s="76">
        <f t="shared" si="320"/>
        <v>9.6900000000000013</v>
      </c>
      <c r="O7584" s="79">
        <v>370</v>
      </c>
    </row>
    <row r="7585" spans="1:15" x14ac:dyDescent="0.25">
      <c r="A7585" s="100">
        <v>6534</v>
      </c>
      <c r="B7585" s="107">
        <v>40137</v>
      </c>
      <c r="C7585" s="121">
        <v>421.97</v>
      </c>
      <c r="D7585" s="122">
        <v>404.86</v>
      </c>
      <c r="E7585" s="122">
        <f t="shared" si="319"/>
        <v>56.074792243767313</v>
      </c>
      <c r="F7585" s="77">
        <v>6.4</v>
      </c>
      <c r="G7585" s="77">
        <v>0</v>
      </c>
      <c r="H7585" s="77">
        <v>0</v>
      </c>
      <c r="J7585" s="77">
        <f t="shared" si="321"/>
        <v>6.4</v>
      </c>
      <c r="K7585" s="103">
        <v>8.2199999999999935</v>
      </c>
      <c r="L7585" s="104">
        <v>2.5299999999999998</v>
      </c>
      <c r="M7585" s="105">
        <v>12.3</v>
      </c>
      <c r="N7585" s="76">
        <f t="shared" si="320"/>
        <v>8.2199999999999935</v>
      </c>
      <c r="O7585" s="79">
        <v>370</v>
      </c>
    </row>
    <row r="7586" spans="1:15" x14ac:dyDescent="0.25">
      <c r="A7586" s="100">
        <v>6535</v>
      </c>
      <c r="B7586" s="107">
        <v>40138</v>
      </c>
      <c r="C7586" s="121">
        <v>422.08</v>
      </c>
      <c r="D7586" s="122">
        <v>406.68</v>
      </c>
      <c r="E7586" s="122">
        <f t="shared" si="319"/>
        <v>56.32686980609418</v>
      </c>
      <c r="F7586" s="77">
        <v>4.26</v>
      </c>
      <c r="G7586" s="77">
        <v>0</v>
      </c>
      <c r="H7586" s="77">
        <v>0</v>
      </c>
      <c r="J7586" s="77">
        <f t="shared" si="321"/>
        <v>4.26</v>
      </c>
      <c r="K7586" s="103">
        <v>10.82</v>
      </c>
      <c r="L7586" s="104">
        <v>1.68</v>
      </c>
      <c r="M7586" s="105">
        <v>7.8</v>
      </c>
      <c r="N7586" s="76">
        <f t="shared" si="320"/>
        <v>10.820000000000002</v>
      </c>
      <c r="O7586" s="79">
        <v>370</v>
      </c>
    </row>
    <row r="7587" spans="1:15" x14ac:dyDescent="0.25">
      <c r="A7587" s="100">
        <v>6536</v>
      </c>
      <c r="B7587" s="107">
        <v>40139</v>
      </c>
      <c r="C7587" s="121">
        <v>422.49</v>
      </c>
      <c r="D7587" s="122">
        <v>413.24</v>
      </c>
      <c r="E7587" s="122">
        <f t="shared" si="319"/>
        <v>57.235457063711912</v>
      </c>
      <c r="F7587" s="77">
        <v>2.94</v>
      </c>
      <c r="G7587" s="77">
        <v>0</v>
      </c>
      <c r="H7587" s="77">
        <v>0</v>
      </c>
      <c r="J7587" s="77">
        <f t="shared" si="321"/>
        <v>2.94</v>
      </c>
      <c r="K7587" s="103">
        <v>7.1999999999999904</v>
      </c>
      <c r="L7587" s="104">
        <v>1.1599999999999999</v>
      </c>
      <c r="M7587" s="105">
        <v>0.9</v>
      </c>
      <c r="N7587" s="76">
        <f t="shared" si="320"/>
        <v>7.1999999999999904</v>
      </c>
      <c r="O7587" s="79">
        <v>370</v>
      </c>
    </row>
    <row r="7588" spans="1:15" x14ac:dyDescent="0.25">
      <c r="A7588" s="100">
        <v>6537</v>
      </c>
      <c r="B7588" s="107">
        <v>40140</v>
      </c>
      <c r="C7588" s="121">
        <v>422.75</v>
      </c>
      <c r="D7588" s="122">
        <v>417.5</v>
      </c>
      <c r="E7588" s="122">
        <f t="shared" si="319"/>
        <v>57.825484764542935</v>
      </c>
      <c r="F7588" s="77">
        <v>5.23</v>
      </c>
      <c r="G7588" s="77">
        <v>0</v>
      </c>
      <c r="H7588" s="77">
        <v>0</v>
      </c>
      <c r="J7588" s="77">
        <f t="shared" si="321"/>
        <v>5.23</v>
      </c>
      <c r="K7588" s="103">
        <v>5.79</v>
      </c>
      <c r="L7588" s="104">
        <v>2.0699999999999998</v>
      </c>
      <c r="M7588" s="105">
        <v>0</v>
      </c>
      <c r="N7588" s="76">
        <f t="shared" si="320"/>
        <v>5.7900000000000027</v>
      </c>
      <c r="O7588" s="79">
        <v>370</v>
      </c>
    </row>
    <row r="7589" spans="1:15" x14ac:dyDescent="0.25">
      <c r="A7589" s="100">
        <v>6538</v>
      </c>
      <c r="B7589" s="107">
        <v>40141</v>
      </c>
      <c r="C7589" s="121">
        <v>422.79</v>
      </c>
      <c r="D7589" s="122">
        <v>418.06</v>
      </c>
      <c r="E7589" s="122">
        <f t="shared" si="319"/>
        <v>57.903047091412738</v>
      </c>
      <c r="F7589" s="77">
        <v>6.03</v>
      </c>
      <c r="G7589" s="77">
        <v>0</v>
      </c>
      <c r="H7589" s="77">
        <v>0</v>
      </c>
      <c r="J7589" s="77">
        <f t="shared" si="321"/>
        <v>6.03</v>
      </c>
      <c r="K7589" s="103">
        <v>6.4899999999999798</v>
      </c>
      <c r="L7589" s="104">
        <v>2.38</v>
      </c>
      <c r="M7589" s="105">
        <v>0</v>
      </c>
      <c r="N7589" s="76">
        <f t="shared" si="320"/>
        <v>6.4899999999999798</v>
      </c>
      <c r="O7589" s="79">
        <v>370</v>
      </c>
    </row>
    <row r="7590" spans="1:15" x14ac:dyDescent="0.25">
      <c r="A7590" s="100">
        <v>6539</v>
      </c>
      <c r="B7590" s="107">
        <v>40142</v>
      </c>
      <c r="C7590" s="121">
        <v>422.82</v>
      </c>
      <c r="D7590" s="122">
        <v>418.52</v>
      </c>
      <c r="E7590" s="122">
        <f t="shared" si="319"/>
        <v>57.966759002770083</v>
      </c>
      <c r="F7590" s="77">
        <v>4.83</v>
      </c>
      <c r="G7590" s="77">
        <v>0</v>
      </c>
      <c r="H7590" s="77">
        <v>0</v>
      </c>
      <c r="J7590" s="77">
        <f t="shared" si="321"/>
        <v>4.83</v>
      </c>
      <c r="K7590" s="103">
        <v>6.1100000000000296</v>
      </c>
      <c r="L7590" s="104">
        <v>1.91</v>
      </c>
      <c r="M7590" s="105">
        <v>0</v>
      </c>
      <c r="N7590" s="76">
        <f t="shared" si="320"/>
        <v>6.1100000000000296</v>
      </c>
      <c r="O7590" s="79">
        <v>370</v>
      </c>
    </row>
    <row r="7591" spans="1:15" x14ac:dyDescent="0.25">
      <c r="A7591" s="100">
        <v>6540</v>
      </c>
      <c r="B7591" s="107">
        <v>40143</v>
      </c>
      <c r="C7591" s="121">
        <v>422.9</v>
      </c>
      <c r="D7591" s="122">
        <v>419.8</v>
      </c>
      <c r="E7591" s="122">
        <f t="shared" si="319"/>
        <v>58.144044321329645</v>
      </c>
      <c r="F7591" s="77">
        <v>4.9800000000000004</v>
      </c>
      <c r="G7591" s="77">
        <v>0</v>
      </c>
      <c r="H7591" s="77">
        <v>0</v>
      </c>
      <c r="J7591" s="77">
        <f t="shared" si="321"/>
        <v>4.9800000000000004</v>
      </c>
      <c r="K7591" s="103">
        <v>4.8199999999999754</v>
      </c>
      <c r="L7591" s="104">
        <v>1.97</v>
      </c>
      <c r="M7591" s="105">
        <v>0</v>
      </c>
      <c r="N7591" s="76">
        <f t="shared" si="320"/>
        <v>4.8199999999999754</v>
      </c>
      <c r="O7591" s="79">
        <v>370</v>
      </c>
    </row>
    <row r="7592" spans="1:15" x14ac:dyDescent="0.25">
      <c r="A7592" s="100">
        <v>6541</v>
      </c>
      <c r="B7592" s="107">
        <v>40144</v>
      </c>
      <c r="C7592" s="121">
        <v>422.89</v>
      </c>
      <c r="D7592" s="122">
        <v>419.64</v>
      </c>
      <c r="E7592" s="122">
        <f t="shared" si="319"/>
        <v>58.121883656509695</v>
      </c>
      <c r="F7592" s="77">
        <v>4.88</v>
      </c>
      <c r="G7592" s="77">
        <v>0</v>
      </c>
      <c r="H7592" s="77">
        <v>0</v>
      </c>
      <c r="J7592" s="77">
        <f t="shared" si="321"/>
        <v>4.88</v>
      </c>
      <c r="K7592" s="103">
        <v>2.3199999999999998</v>
      </c>
      <c r="L7592" s="104">
        <v>1.93</v>
      </c>
      <c r="M7592" s="105">
        <v>0</v>
      </c>
      <c r="N7592" s="76">
        <f t="shared" si="320"/>
        <v>2.3199999999999976</v>
      </c>
      <c r="O7592" s="79">
        <v>370</v>
      </c>
    </row>
    <row r="7593" spans="1:15" x14ac:dyDescent="0.25">
      <c r="A7593" s="100">
        <v>6542</v>
      </c>
      <c r="B7593" s="107">
        <v>40145</v>
      </c>
      <c r="C7593" s="121">
        <v>422.72</v>
      </c>
      <c r="D7593" s="122">
        <v>417.08</v>
      </c>
      <c r="E7593" s="122">
        <f t="shared" si="319"/>
        <v>57.767313019390578</v>
      </c>
      <c r="F7593" s="77">
        <v>4.12</v>
      </c>
      <c r="G7593" s="77">
        <v>0</v>
      </c>
      <c r="H7593" s="77">
        <v>0</v>
      </c>
      <c r="J7593" s="77">
        <f t="shared" si="321"/>
        <v>4.12</v>
      </c>
      <c r="K7593" s="103">
        <v>5.1000000000000183</v>
      </c>
      <c r="L7593" s="104">
        <v>1.63</v>
      </c>
      <c r="M7593" s="105">
        <v>0</v>
      </c>
      <c r="N7593" s="76">
        <f t="shared" si="320"/>
        <v>5.1000000000000183</v>
      </c>
      <c r="O7593" s="79">
        <v>370</v>
      </c>
    </row>
    <row r="7594" spans="1:15" x14ac:dyDescent="0.25">
      <c r="A7594" s="100">
        <v>6543</v>
      </c>
      <c r="B7594" s="107">
        <v>40146</v>
      </c>
      <c r="C7594" s="121">
        <v>422.79</v>
      </c>
      <c r="D7594" s="122">
        <v>418.06</v>
      </c>
      <c r="E7594" s="122">
        <f t="shared" si="319"/>
        <v>57.903047091412738</v>
      </c>
      <c r="F7594" s="77">
        <v>1.73</v>
      </c>
      <c r="G7594" s="77">
        <v>0</v>
      </c>
      <c r="H7594" s="77">
        <v>0</v>
      </c>
      <c r="J7594" s="77">
        <f t="shared" si="321"/>
        <v>1.73</v>
      </c>
      <c r="K7594" s="103">
        <v>2.35</v>
      </c>
      <c r="L7594" s="104">
        <v>0.69</v>
      </c>
      <c r="M7594" s="105">
        <v>0</v>
      </c>
      <c r="N7594" s="76">
        <f t="shared" si="320"/>
        <v>2.3500000000000045</v>
      </c>
      <c r="O7594" s="79">
        <v>370</v>
      </c>
    </row>
    <row r="7595" spans="1:15" x14ac:dyDescent="0.25">
      <c r="A7595" s="100">
        <v>6544</v>
      </c>
      <c r="B7595" s="107">
        <v>40147</v>
      </c>
      <c r="C7595" s="121">
        <v>422.83</v>
      </c>
      <c r="D7595" s="122">
        <v>418.68</v>
      </c>
      <c r="E7595" s="122">
        <f t="shared" si="319"/>
        <v>57.988919667590032</v>
      </c>
      <c r="F7595" s="77">
        <v>3.25</v>
      </c>
      <c r="G7595" s="77">
        <v>0</v>
      </c>
      <c r="H7595" s="77">
        <v>0</v>
      </c>
      <c r="J7595" s="77">
        <f t="shared" si="321"/>
        <v>3.25</v>
      </c>
      <c r="K7595" s="103">
        <v>5.9699999999999704</v>
      </c>
      <c r="L7595" s="104">
        <v>1.29</v>
      </c>
      <c r="M7595" s="105">
        <v>24.8</v>
      </c>
      <c r="N7595" s="76">
        <f t="shared" si="320"/>
        <v>5.9699999999999704</v>
      </c>
      <c r="O7595" s="79">
        <v>370</v>
      </c>
    </row>
    <row r="7596" spans="1:15" x14ac:dyDescent="0.25">
      <c r="A7596" s="100">
        <v>6545</v>
      </c>
      <c r="B7596" s="107">
        <v>40148</v>
      </c>
      <c r="C7596" s="121">
        <v>423</v>
      </c>
      <c r="D7596" s="122">
        <v>421.4</v>
      </c>
      <c r="E7596" s="122">
        <f t="shared" si="319"/>
        <v>58.365650969529085</v>
      </c>
      <c r="F7596" s="77">
        <v>2.56</v>
      </c>
      <c r="G7596" s="77">
        <v>0</v>
      </c>
      <c r="H7596" s="77">
        <v>0</v>
      </c>
      <c r="J7596" s="77">
        <f t="shared" si="321"/>
        <v>2.56</v>
      </c>
      <c r="K7596" s="103">
        <v>11.61</v>
      </c>
      <c r="L7596" s="104">
        <v>1.01</v>
      </c>
      <c r="M7596" s="105">
        <v>43.5</v>
      </c>
      <c r="N7596" s="76">
        <f t="shared" si="320"/>
        <v>11.610000000000012</v>
      </c>
      <c r="O7596" s="79">
        <v>370</v>
      </c>
    </row>
    <row r="7597" spans="1:15" x14ac:dyDescent="0.25">
      <c r="A7597" s="100">
        <v>6546</v>
      </c>
      <c r="B7597" s="107">
        <v>40149</v>
      </c>
      <c r="C7597" s="121">
        <v>423.55</v>
      </c>
      <c r="D7597" s="122">
        <v>430.45</v>
      </c>
      <c r="E7597" s="122">
        <f t="shared" si="319"/>
        <v>59.619113573407198</v>
      </c>
      <c r="F7597" s="77">
        <v>3.69</v>
      </c>
      <c r="G7597" s="77">
        <v>0</v>
      </c>
      <c r="H7597" s="77">
        <v>0</v>
      </c>
      <c r="J7597" s="77">
        <f t="shared" si="321"/>
        <v>3.69</v>
      </c>
      <c r="K7597" s="103">
        <v>18.690000000000001</v>
      </c>
      <c r="L7597" s="104">
        <v>1.45</v>
      </c>
      <c r="M7597" s="105">
        <v>24.2</v>
      </c>
      <c r="N7597" s="76">
        <f t="shared" si="320"/>
        <v>18.690000000000001</v>
      </c>
      <c r="O7597" s="79">
        <v>370</v>
      </c>
    </row>
    <row r="7598" spans="1:15" x14ac:dyDescent="0.25">
      <c r="A7598" s="100">
        <v>6547</v>
      </c>
      <c r="B7598" s="107">
        <v>40150</v>
      </c>
      <c r="C7598" s="121">
        <v>424.45</v>
      </c>
      <c r="D7598" s="122">
        <v>445.45</v>
      </c>
      <c r="E7598" s="122">
        <f t="shared" si="319"/>
        <v>61.696675900277008</v>
      </c>
      <c r="F7598" s="77">
        <v>3.41</v>
      </c>
      <c r="G7598" s="77">
        <v>0</v>
      </c>
      <c r="H7598" s="77">
        <v>0</v>
      </c>
      <c r="J7598" s="77">
        <f t="shared" si="321"/>
        <v>3.41</v>
      </c>
      <c r="K7598" s="103">
        <v>12.35</v>
      </c>
      <c r="L7598" s="104">
        <v>1.35</v>
      </c>
      <c r="M7598" s="105">
        <v>0.4</v>
      </c>
      <c r="N7598" s="76">
        <f t="shared" si="320"/>
        <v>12.349999999999998</v>
      </c>
      <c r="O7598" s="79">
        <v>370</v>
      </c>
    </row>
    <row r="7599" spans="1:15" x14ac:dyDescent="0.25">
      <c r="A7599" s="100">
        <v>6548</v>
      </c>
      <c r="B7599" s="107">
        <v>40151</v>
      </c>
      <c r="C7599" s="121">
        <v>424.97</v>
      </c>
      <c r="D7599" s="122">
        <v>454.39</v>
      </c>
      <c r="E7599" s="122">
        <f t="shared" si="319"/>
        <v>62.934903047091403</v>
      </c>
      <c r="F7599" s="77">
        <v>4.0199999999999996</v>
      </c>
      <c r="G7599" s="77">
        <v>0</v>
      </c>
      <c r="H7599" s="77">
        <v>0</v>
      </c>
      <c r="J7599" s="77">
        <f t="shared" si="321"/>
        <v>4.0199999999999996</v>
      </c>
      <c r="K7599" s="103">
        <v>8.4400000000000155</v>
      </c>
      <c r="L7599" s="104">
        <v>1.6</v>
      </c>
      <c r="M7599" s="105">
        <v>0</v>
      </c>
      <c r="N7599" s="76">
        <f t="shared" si="320"/>
        <v>8.4400000000000155</v>
      </c>
      <c r="O7599" s="79">
        <v>370</v>
      </c>
    </row>
    <row r="7600" spans="1:15" x14ac:dyDescent="0.25">
      <c r="A7600" s="100">
        <v>6549</v>
      </c>
      <c r="B7600" s="107">
        <v>40152</v>
      </c>
      <c r="C7600" s="121">
        <v>425.23</v>
      </c>
      <c r="D7600" s="122">
        <v>458.81</v>
      </c>
      <c r="E7600" s="122">
        <f t="shared" si="319"/>
        <v>63.547091412742382</v>
      </c>
      <c r="F7600" s="77">
        <v>3.09</v>
      </c>
      <c r="G7600" s="77">
        <v>0</v>
      </c>
      <c r="H7600" s="77">
        <v>0</v>
      </c>
      <c r="J7600" s="77">
        <f t="shared" si="321"/>
        <v>3.09</v>
      </c>
      <c r="K7600" s="103">
        <v>8.320000000000018</v>
      </c>
      <c r="L7600" s="104">
        <v>1.23</v>
      </c>
      <c r="M7600" s="105">
        <v>0</v>
      </c>
      <c r="N7600" s="76">
        <f t="shared" si="320"/>
        <v>8.320000000000018</v>
      </c>
      <c r="O7600" s="79">
        <v>370</v>
      </c>
    </row>
    <row r="7601" spans="1:15" x14ac:dyDescent="0.25">
      <c r="A7601" s="100">
        <v>6550</v>
      </c>
      <c r="B7601" s="107">
        <v>40153</v>
      </c>
      <c r="C7601" s="121">
        <v>425.53</v>
      </c>
      <c r="D7601" s="122">
        <v>464.04</v>
      </c>
      <c r="E7601" s="122">
        <f t="shared" ref="E7601:E7664" si="322">(D7601/722)*100</f>
        <v>64.27146814404432</v>
      </c>
      <c r="F7601" s="77">
        <v>1.77</v>
      </c>
      <c r="G7601" s="77">
        <v>0</v>
      </c>
      <c r="H7601" s="77">
        <v>0</v>
      </c>
      <c r="J7601" s="77">
        <f t="shared" si="321"/>
        <v>1.77</v>
      </c>
      <c r="K7601" s="103">
        <v>5.6299999999999564</v>
      </c>
      <c r="L7601" s="104">
        <v>0.7</v>
      </c>
      <c r="M7601" s="105">
        <v>2.2000000000000002</v>
      </c>
      <c r="N7601" s="76">
        <f t="shared" si="320"/>
        <v>5.6299999999999564</v>
      </c>
      <c r="O7601" s="79">
        <v>370</v>
      </c>
    </row>
    <row r="7602" spans="1:15" x14ac:dyDescent="0.25">
      <c r="A7602" s="100">
        <v>6551</v>
      </c>
      <c r="B7602" s="107">
        <v>40154</v>
      </c>
      <c r="C7602" s="121">
        <v>425.75</v>
      </c>
      <c r="D7602" s="122">
        <v>467.9</v>
      </c>
      <c r="E7602" s="122">
        <f t="shared" si="322"/>
        <v>64.806094182825476</v>
      </c>
      <c r="F7602" s="77">
        <v>4.8099999999999996</v>
      </c>
      <c r="G7602" s="77">
        <v>0</v>
      </c>
      <c r="H7602" s="77">
        <v>0</v>
      </c>
      <c r="J7602" s="77">
        <f t="shared" si="321"/>
        <v>4.8099999999999996</v>
      </c>
      <c r="K7602" s="103">
        <v>8.31</v>
      </c>
      <c r="L7602" s="104">
        <v>1.92</v>
      </c>
      <c r="M7602" s="105">
        <v>18.5</v>
      </c>
      <c r="N7602" s="76">
        <f t="shared" si="320"/>
        <v>8.3099999999999987</v>
      </c>
      <c r="O7602" s="79">
        <v>370</v>
      </c>
    </row>
    <row r="7603" spans="1:15" x14ac:dyDescent="0.25">
      <c r="A7603" s="100">
        <v>6552</v>
      </c>
      <c r="B7603" s="107">
        <v>40155</v>
      </c>
      <c r="C7603" s="121">
        <v>425.95</v>
      </c>
      <c r="D7603" s="122">
        <v>471.4</v>
      </c>
      <c r="E7603" s="122">
        <f t="shared" si="322"/>
        <v>65.290858725761765</v>
      </c>
      <c r="F7603" s="77">
        <v>4.9400000000000004</v>
      </c>
      <c r="G7603" s="77">
        <v>0</v>
      </c>
      <c r="H7603" s="77">
        <v>0</v>
      </c>
      <c r="J7603" s="77">
        <f t="shared" si="321"/>
        <v>4.9400000000000004</v>
      </c>
      <c r="K7603" s="103">
        <v>13.28</v>
      </c>
      <c r="L7603" s="104">
        <v>1.97</v>
      </c>
      <c r="M7603" s="105">
        <v>19.100000000000001</v>
      </c>
      <c r="N7603" s="76">
        <f t="shared" si="320"/>
        <v>13.280000000000033</v>
      </c>
      <c r="O7603" s="79">
        <v>370</v>
      </c>
    </row>
    <row r="7604" spans="1:15" x14ac:dyDescent="0.25">
      <c r="A7604" s="100">
        <v>6553</v>
      </c>
      <c r="B7604" s="107">
        <v>40156</v>
      </c>
      <c r="C7604" s="121">
        <v>426.42</v>
      </c>
      <c r="D7604" s="122">
        <v>479.74</v>
      </c>
      <c r="E7604" s="122">
        <f t="shared" si="322"/>
        <v>66.445983379501385</v>
      </c>
      <c r="F7604" s="77">
        <v>4.78</v>
      </c>
      <c r="G7604" s="77">
        <v>0</v>
      </c>
      <c r="H7604" s="77">
        <v>0</v>
      </c>
      <c r="J7604" s="77">
        <f t="shared" si="321"/>
        <v>4.78</v>
      </c>
      <c r="K7604" s="103">
        <v>12.44</v>
      </c>
      <c r="L7604" s="104">
        <v>1.91</v>
      </c>
      <c r="M7604" s="105">
        <v>18.8</v>
      </c>
      <c r="N7604" s="76">
        <f t="shared" si="320"/>
        <v>12.439999999999969</v>
      </c>
      <c r="O7604" s="79">
        <v>370</v>
      </c>
    </row>
    <row r="7605" spans="1:15" x14ac:dyDescent="0.25">
      <c r="A7605" s="100">
        <v>6554</v>
      </c>
      <c r="B7605" s="107">
        <v>40157</v>
      </c>
      <c r="C7605" s="121">
        <v>426.85</v>
      </c>
      <c r="D7605" s="122">
        <v>487.4</v>
      </c>
      <c r="E7605" s="122">
        <f t="shared" si="322"/>
        <v>67.506925207756225</v>
      </c>
      <c r="F7605" s="77">
        <v>5.8</v>
      </c>
      <c r="G7605" s="77">
        <v>0</v>
      </c>
      <c r="H7605" s="77">
        <v>0</v>
      </c>
      <c r="J7605" s="77">
        <f t="shared" si="321"/>
        <v>5.8</v>
      </c>
      <c r="K7605" s="103">
        <v>14.54</v>
      </c>
      <c r="L7605" s="104">
        <v>2.3199999999999998</v>
      </c>
      <c r="M7605" s="105">
        <v>27</v>
      </c>
      <c r="N7605" s="76">
        <f t="shared" si="320"/>
        <v>14.54000000000001</v>
      </c>
      <c r="O7605" s="79">
        <v>370</v>
      </c>
    </row>
    <row r="7606" spans="1:15" x14ac:dyDescent="0.25">
      <c r="A7606" s="100">
        <v>6555</v>
      </c>
      <c r="B7606" s="107">
        <v>40158</v>
      </c>
      <c r="C7606" s="121">
        <v>427.33</v>
      </c>
      <c r="D7606" s="122">
        <v>496.14</v>
      </c>
      <c r="E7606" s="122">
        <f t="shared" si="322"/>
        <v>68.717451523545705</v>
      </c>
      <c r="F7606" s="77">
        <v>7.39</v>
      </c>
      <c r="G7606" s="77">
        <v>0</v>
      </c>
      <c r="H7606" s="77">
        <v>0</v>
      </c>
      <c r="J7606" s="77">
        <f t="shared" si="321"/>
        <v>7.39</v>
      </c>
      <c r="K7606" s="103">
        <v>13.25</v>
      </c>
      <c r="L7606" s="104">
        <v>2.96</v>
      </c>
      <c r="M7606" s="105">
        <v>0</v>
      </c>
      <c r="N7606" s="76">
        <f t="shared" si="320"/>
        <v>13.250000000000014</v>
      </c>
      <c r="O7606" s="79">
        <v>370</v>
      </c>
    </row>
    <row r="7607" spans="1:15" x14ac:dyDescent="0.25">
      <c r="A7607" s="100">
        <v>6556</v>
      </c>
      <c r="B7607" s="107">
        <v>40159</v>
      </c>
      <c r="C7607" s="121">
        <v>427.65</v>
      </c>
      <c r="D7607" s="122">
        <v>502</v>
      </c>
      <c r="E7607" s="122">
        <f t="shared" si="322"/>
        <v>69.529085872576175</v>
      </c>
      <c r="F7607" s="77">
        <v>5.43</v>
      </c>
      <c r="G7607" s="77">
        <v>0</v>
      </c>
      <c r="H7607" s="77">
        <v>0</v>
      </c>
      <c r="J7607" s="77">
        <f t="shared" si="321"/>
        <v>5.43</v>
      </c>
      <c r="K7607" s="103">
        <v>17.53</v>
      </c>
      <c r="L7607" s="104">
        <v>2.1800000000000002</v>
      </c>
      <c r="M7607" s="105">
        <v>27.2</v>
      </c>
      <c r="N7607" s="76">
        <f t="shared" si="320"/>
        <v>17.530000000000022</v>
      </c>
      <c r="O7607" s="79">
        <v>370</v>
      </c>
    </row>
    <row r="7608" spans="1:15" x14ac:dyDescent="0.25">
      <c r="A7608" s="100">
        <v>6557</v>
      </c>
      <c r="B7608" s="107">
        <v>40160</v>
      </c>
      <c r="C7608" s="121">
        <v>428.3</v>
      </c>
      <c r="D7608" s="122">
        <v>514.1</v>
      </c>
      <c r="E7608" s="122">
        <f t="shared" si="322"/>
        <v>71.204986149584499</v>
      </c>
      <c r="F7608" s="77">
        <v>2.71</v>
      </c>
      <c r="G7608" s="77">
        <v>0</v>
      </c>
      <c r="H7608" s="77">
        <v>0</v>
      </c>
      <c r="J7608" s="77">
        <f t="shared" si="321"/>
        <v>2.71</v>
      </c>
      <c r="K7608" s="103">
        <v>5.1499999999999408</v>
      </c>
      <c r="L7608" s="104">
        <v>1.0900000000000001</v>
      </c>
      <c r="M7608" s="105">
        <v>0.4</v>
      </c>
      <c r="N7608" s="76">
        <f t="shared" si="320"/>
        <v>5.1499999999999408</v>
      </c>
      <c r="O7608" s="79">
        <v>370</v>
      </c>
    </row>
    <row r="7609" spans="1:15" x14ac:dyDescent="0.25">
      <c r="A7609" s="100">
        <v>6558</v>
      </c>
      <c r="B7609" s="107">
        <v>40161</v>
      </c>
      <c r="C7609" s="121">
        <v>428.43</v>
      </c>
      <c r="D7609" s="122">
        <v>516.54</v>
      </c>
      <c r="E7609" s="122">
        <f t="shared" si="322"/>
        <v>71.542936288088626</v>
      </c>
      <c r="F7609" s="77">
        <v>8.02</v>
      </c>
      <c r="G7609" s="77">
        <v>0</v>
      </c>
      <c r="H7609" s="77">
        <v>0</v>
      </c>
      <c r="J7609" s="77">
        <f t="shared" si="321"/>
        <v>8.02</v>
      </c>
      <c r="K7609" s="103">
        <v>11.37</v>
      </c>
      <c r="L7609" s="104">
        <v>3.22</v>
      </c>
      <c r="M7609" s="105">
        <v>0.8</v>
      </c>
      <c r="N7609" s="76">
        <f t="shared" si="320"/>
        <v>11.370000000000022</v>
      </c>
      <c r="O7609" s="79">
        <v>370</v>
      </c>
    </row>
    <row r="7610" spans="1:15" x14ac:dyDescent="0.25">
      <c r="A7610" s="100">
        <v>6559</v>
      </c>
      <c r="B7610" s="107">
        <v>40162</v>
      </c>
      <c r="C7610" s="121">
        <v>428.61</v>
      </c>
      <c r="D7610" s="122">
        <v>519.89</v>
      </c>
      <c r="E7610" s="122">
        <f t="shared" si="322"/>
        <v>72.00692520775624</v>
      </c>
      <c r="F7610" s="77">
        <v>7.91</v>
      </c>
      <c r="G7610" s="77">
        <v>0</v>
      </c>
      <c r="H7610" s="77">
        <v>0</v>
      </c>
      <c r="J7610" s="77">
        <f t="shared" si="321"/>
        <v>7.91</v>
      </c>
      <c r="K7610" s="103">
        <v>14.75</v>
      </c>
      <c r="L7610" s="104">
        <v>3.18</v>
      </c>
      <c r="M7610" s="105">
        <v>1.3</v>
      </c>
      <c r="N7610" s="76">
        <f t="shared" si="320"/>
        <v>14.750000000000032</v>
      </c>
      <c r="O7610" s="79">
        <v>370</v>
      </c>
    </row>
    <row r="7611" spans="1:15" x14ac:dyDescent="0.25">
      <c r="A7611" s="100">
        <v>6560</v>
      </c>
      <c r="B7611" s="107">
        <v>40163</v>
      </c>
      <c r="C7611" s="121">
        <v>428.97</v>
      </c>
      <c r="D7611" s="122">
        <v>526.73</v>
      </c>
      <c r="E7611" s="122">
        <f t="shared" si="322"/>
        <v>72.95429362880887</v>
      </c>
      <c r="F7611" s="77">
        <v>8.41</v>
      </c>
      <c r="G7611" s="77">
        <v>0</v>
      </c>
      <c r="H7611" s="77">
        <v>0</v>
      </c>
      <c r="J7611" s="77">
        <f t="shared" si="321"/>
        <v>8.41</v>
      </c>
      <c r="K7611" s="103">
        <v>11.07</v>
      </c>
      <c r="L7611" s="104">
        <v>3.39</v>
      </c>
      <c r="M7611" s="105">
        <v>0</v>
      </c>
      <c r="N7611" s="76">
        <f t="shared" si="320"/>
        <v>11.069999999999968</v>
      </c>
      <c r="O7611" s="79">
        <v>370</v>
      </c>
    </row>
    <row r="7612" spans="1:15" x14ac:dyDescent="0.25">
      <c r="A7612" s="100">
        <v>6561</v>
      </c>
      <c r="B7612" s="107">
        <v>40164</v>
      </c>
      <c r="C7612" s="121">
        <v>429.11</v>
      </c>
      <c r="D7612" s="122">
        <v>529.39</v>
      </c>
      <c r="E7612" s="122">
        <f t="shared" si="322"/>
        <v>73.322714681440431</v>
      </c>
      <c r="F7612" s="77">
        <v>6.85</v>
      </c>
      <c r="G7612" s="77">
        <v>0</v>
      </c>
      <c r="H7612" s="77">
        <v>0</v>
      </c>
      <c r="J7612" s="77">
        <f t="shared" si="321"/>
        <v>6.85</v>
      </c>
      <c r="K7612" s="103">
        <v>13.790000000000054</v>
      </c>
      <c r="L7612" s="104">
        <v>2.76</v>
      </c>
      <c r="M7612" s="105">
        <v>67.8</v>
      </c>
      <c r="N7612" s="76">
        <f t="shared" si="320"/>
        <v>13.790000000000054</v>
      </c>
      <c r="O7612" s="79">
        <v>370</v>
      </c>
    </row>
    <row r="7613" spans="1:15" x14ac:dyDescent="0.25">
      <c r="A7613" s="100">
        <v>6562</v>
      </c>
      <c r="B7613" s="107">
        <v>40165</v>
      </c>
      <c r="C7613" s="121">
        <v>429.47</v>
      </c>
      <c r="D7613" s="122">
        <v>536.33000000000004</v>
      </c>
      <c r="E7613" s="122">
        <f t="shared" si="322"/>
        <v>74.28393351800554</v>
      </c>
      <c r="F7613" s="77">
        <v>7.5</v>
      </c>
      <c r="G7613" s="77">
        <v>0</v>
      </c>
      <c r="H7613" s="77">
        <v>0</v>
      </c>
      <c r="J7613" s="77">
        <f t="shared" si="321"/>
        <v>7.5</v>
      </c>
      <c r="K7613" s="103">
        <v>12.349999999999909</v>
      </c>
      <c r="L7613" s="104">
        <v>3.02</v>
      </c>
      <c r="M7613" s="105">
        <v>0.8</v>
      </c>
      <c r="N7613" s="76">
        <f t="shared" si="320"/>
        <v>12.349999999999909</v>
      </c>
      <c r="O7613" s="79">
        <v>370</v>
      </c>
    </row>
    <row r="7614" spans="1:15" x14ac:dyDescent="0.25">
      <c r="A7614" s="100">
        <v>6563</v>
      </c>
      <c r="B7614" s="107">
        <v>40166</v>
      </c>
      <c r="C7614" s="121">
        <v>429.72</v>
      </c>
      <c r="D7614" s="122">
        <v>541.17999999999995</v>
      </c>
      <c r="E7614" s="122">
        <f t="shared" si="322"/>
        <v>74.955678670360101</v>
      </c>
      <c r="F7614" s="77">
        <v>2.9</v>
      </c>
      <c r="G7614" s="77">
        <v>0</v>
      </c>
      <c r="H7614" s="77">
        <v>0</v>
      </c>
      <c r="J7614" s="77">
        <f t="shared" si="321"/>
        <v>2.9</v>
      </c>
      <c r="K7614" s="103">
        <v>6.8000000000000913</v>
      </c>
      <c r="L7614" s="104">
        <v>1.17</v>
      </c>
      <c r="M7614" s="105">
        <v>13.5</v>
      </c>
      <c r="N7614" s="76">
        <f t="shared" si="320"/>
        <v>6.8000000000000913</v>
      </c>
      <c r="O7614" s="79">
        <v>370</v>
      </c>
    </row>
    <row r="7615" spans="1:15" x14ac:dyDescent="0.25">
      <c r="A7615" s="100">
        <v>6564</v>
      </c>
      <c r="B7615" s="107">
        <v>40167</v>
      </c>
      <c r="C7615" s="121">
        <v>429.92</v>
      </c>
      <c r="D7615" s="122">
        <v>545.08000000000004</v>
      </c>
      <c r="E7615" s="122">
        <f t="shared" si="322"/>
        <v>75.495844875346265</v>
      </c>
      <c r="F7615" s="77">
        <v>3.44</v>
      </c>
      <c r="G7615" s="77">
        <v>0</v>
      </c>
      <c r="H7615" s="77">
        <v>0</v>
      </c>
      <c r="J7615" s="77">
        <f t="shared" si="321"/>
        <v>3.44</v>
      </c>
      <c r="K7615" s="103">
        <v>4.3899999999999313</v>
      </c>
      <c r="L7615" s="104">
        <v>1.39</v>
      </c>
      <c r="M7615" s="105">
        <v>4.8</v>
      </c>
      <c r="N7615" s="76">
        <f t="shared" si="320"/>
        <v>4.3899999999999313</v>
      </c>
      <c r="O7615" s="79">
        <v>370</v>
      </c>
    </row>
    <row r="7616" spans="1:15" x14ac:dyDescent="0.25">
      <c r="A7616" s="100">
        <v>6565</v>
      </c>
      <c r="B7616" s="107">
        <v>40168</v>
      </c>
      <c r="C7616" s="121">
        <v>429.97</v>
      </c>
      <c r="D7616" s="122">
        <v>546.03</v>
      </c>
      <c r="E7616" s="122">
        <f t="shared" si="322"/>
        <v>75.627423822714675</v>
      </c>
      <c r="F7616" s="77">
        <v>7.75</v>
      </c>
      <c r="G7616" s="77">
        <v>0</v>
      </c>
      <c r="H7616" s="77">
        <v>0</v>
      </c>
      <c r="J7616" s="77">
        <f t="shared" si="321"/>
        <v>7.75</v>
      </c>
      <c r="K7616" s="103">
        <v>13.62</v>
      </c>
      <c r="L7616" s="104">
        <v>3.14</v>
      </c>
      <c r="M7616" s="105">
        <v>9.3000000000000007</v>
      </c>
      <c r="N7616" s="76">
        <f t="shared" si="320"/>
        <v>13.620000000000005</v>
      </c>
      <c r="O7616" s="79">
        <v>370</v>
      </c>
    </row>
    <row r="7617" spans="1:15" x14ac:dyDescent="0.25">
      <c r="A7617" s="100">
        <v>6566</v>
      </c>
      <c r="B7617" s="107">
        <v>40169</v>
      </c>
      <c r="C7617" s="121">
        <v>430.27</v>
      </c>
      <c r="D7617" s="122">
        <v>551.9</v>
      </c>
      <c r="E7617" s="122">
        <f t="shared" si="322"/>
        <v>76.44044321329639</v>
      </c>
      <c r="F7617" s="77">
        <v>6.97</v>
      </c>
      <c r="G7617" s="77">
        <v>0</v>
      </c>
      <c r="H7617" s="77">
        <v>0</v>
      </c>
      <c r="J7617" s="77">
        <f t="shared" si="321"/>
        <v>6.97</v>
      </c>
      <c r="K7617" s="103">
        <v>9.280000000000058</v>
      </c>
      <c r="L7617" s="104">
        <v>2.82</v>
      </c>
      <c r="M7617" s="105">
        <v>5.6</v>
      </c>
      <c r="N7617" s="76">
        <f t="shared" si="320"/>
        <v>9.280000000000058</v>
      </c>
      <c r="O7617" s="79">
        <v>370</v>
      </c>
    </row>
    <row r="7618" spans="1:15" x14ac:dyDescent="0.25">
      <c r="A7618" s="100">
        <v>6567</v>
      </c>
      <c r="B7618" s="107">
        <v>40170</v>
      </c>
      <c r="C7618" s="121">
        <v>430.39</v>
      </c>
      <c r="D7618" s="122">
        <v>554.21</v>
      </c>
      <c r="E7618" s="122">
        <f t="shared" si="322"/>
        <v>76.760387811634359</v>
      </c>
      <c r="F7618" s="77">
        <v>5.51</v>
      </c>
      <c r="G7618" s="77">
        <v>0</v>
      </c>
      <c r="H7618" s="77">
        <v>0</v>
      </c>
      <c r="J7618" s="77">
        <f t="shared" si="321"/>
        <v>5.51</v>
      </c>
      <c r="K7618" s="103">
        <v>7.5000000000000089</v>
      </c>
      <c r="L7618" s="104">
        <v>2.23</v>
      </c>
      <c r="M7618" s="105">
        <v>8.1999999999999993</v>
      </c>
      <c r="N7618" s="76">
        <f t="shared" si="320"/>
        <v>7.5000000000000089</v>
      </c>
      <c r="O7618" s="79">
        <v>370</v>
      </c>
    </row>
    <row r="7619" spans="1:15" x14ac:dyDescent="0.25">
      <c r="A7619" s="100">
        <v>6568</v>
      </c>
      <c r="B7619" s="107">
        <v>40171</v>
      </c>
      <c r="C7619" s="121">
        <v>430.49</v>
      </c>
      <c r="D7619" s="122">
        <v>556.20000000000005</v>
      </c>
      <c r="E7619" s="122">
        <f t="shared" si="322"/>
        <v>77.036011080332415</v>
      </c>
      <c r="F7619" s="77">
        <v>7.78</v>
      </c>
      <c r="G7619" s="77">
        <v>0</v>
      </c>
      <c r="H7619" s="77">
        <v>0</v>
      </c>
      <c r="J7619" s="77">
        <f t="shared" si="321"/>
        <v>7.78</v>
      </c>
      <c r="K7619" s="103">
        <v>10.93</v>
      </c>
      <c r="L7619" s="104">
        <v>3.15</v>
      </c>
      <c r="M7619" s="105">
        <v>30.7</v>
      </c>
      <c r="N7619" s="76">
        <f t="shared" si="320"/>
        <v>10.929999999999978</v>
      </c>
      <c r="O7619" s="79">
        <v>370</v>
      </c>
    </row>
    <row r="7620" spans="1:15" x14ac:dyDescent="0.25">
      <c r="A7620" s="100">
        <v>6569</v>
      </c>
      <c r="B7620" s="107">
        <v>40172</v>
      </c>
      <c r="C7620" s="121">
        <v>430.65</v>
      </c>
      <c r="D7620" s="122">
        <v>559.35</v>
      </c>
      <c r="E7620" s="122">
        <f t="shared" si="322"/>
        <v>77.47229916897507</v>
      </c>
      <c r="F7620" s="77">
        <v>6.12</v>
      </c>
      <c r="G7620" s="77">
        <v>0</v>
      </c>
      <c r="H7620" s="77">
        <v>0</v>
      </c>
      <c r="J7620" s="77">
        <f t="shared" si="321"/>
        <v>6.12</v>
      </c>
      <c r="K7620" s="103">
        <v>10.67</v>
      </c>
      <c r="L7620" s="104">
        <v>2.48</v>
      </c>
      <c r="M7620" s="105">
        <v>0.7</v>
      </c>
      <c r="N7620" s="76">
        <f t="shared" si="320"/>
        <v>10.669999999999956</v>
      </c>
      <c r="O7620" s="79">
        <v>370</v>
      </c>
    </row>
    <row r="7621" spans="1:15" x14ac:dyDescent="0.25">
      <c r="A7621" s="100">
        <v>6570</v>
      </c>
      <c r="B7621" s="107">
        <v>40173</v>
      </c>
      <c r="C7621" s="121">
        <v>430.88</v>
      </c>
      <c r="D7621" s="122">
        <v>563.9</v>
      </c>
      <c r="E7621" s="122">
        <f t="shared" si="322"/>
        <v>78.10249307479225</v>
      </c>
      <c r="F7621" s="77">
        <v>6.06</v>
      </c>
      <c r="G7621" s="77">
        <v>0</v>
      </c>
      <c r="H7621" s="77">
        <v>0</v>
      </c>
      <c r="J7621" s="77">
        <f t="shared" si="321"/>
        <v>6.06</v>
      </c>
      <c r="K7621" s="103">
        <v>14.46</v>
      </c>
      <c r="L7621" s="104">
        <v>2.0499999999999998</v>
      </c>
      <c r="M7621" s="105">
        <v>0.8</v>
      </c>
      <c r="N7621" s="76">
        <f t="shared" si="320"/>
        <v>14.459999999999976</v>
      </c>
      <c r="O7621" s="79">
        <v>370</v>
      </c>
    </row>
    <row r="7622" spans="1:15" x14ac:dyDescent="0.25">
      <c r="A7622" s="100">
        <v>6571</v>
      </c>
      <c r="B7622" s="107">
        <v>40174</v>
      </c>
      <c r="C7622" s="121">
        <v>431.3</v>
      </c>
      <c r="D7622" s="122">
        <v>572.29999999999995</v>
      </c>
      <c r="E7622" s="122">
        <f t="shared" si="322"/>
        <v>79.26592797783934</v>
      </c>
      <c r="F7622" s="77">
        <v>3.6</v>
      </c>
      <c r="G7622" s="77">
        <v>0</v>
      </c>
      <c r="H7622" s="77">
        <v>0</v>
      </c>
      <c r="J7622" s="77">
        <f t="shared" si="321"/>
        <v>3.6</v>
      </c>
      <c r="K7622" s="103">
        <v>11.500000000000091</v>
      </c>
      <c r="L7622" s="104">
        <v>1.46</v>
      </c>
      <c r="M7622" s="105">
        <v>30.9</v>
      </c>
      <c r="N7622" s="76">
        <f t="shared" si="320"/>
        <v>11.500000000000091</v>
      </c>
      <c r="O7622" s="79">
        <v>370</v>
      </c>
    </row>
    <row r="7623" spans="1:15" x14ac:dyDescent="0.25">
      <c r="A7623" s="100">
        <v>6572</v>
      </c>
      <c r="B7623" s="107">
        <v>40175</v>
      </c>
      <c r="C7623" s="121">
        <v>431.69</v>
      </c>
      <c r="D7623" s="122">
        <v>580.20000000000005</v>
      </c>
      <c r="E7623" s="122">
        <f t="shared" si="322"/>
        <v>80.360110803324105</v>
      </c>
      <c r="F7623" s="77">
        <v>5.44</v>
      </c>
      <c r="G7623" s="77">
        <v>0</v>
      </c>
      <c r="H7623" s="77">
        <v>0</v>
      </c>
      <c r="J7623" s="77">
        <f t="shared" si="321"/>
        <v>5.44</v>
      </c>
      <c r="K7623" s="103">
        <v>15.44</v>
      </c>
      <c r="L7623" s="104">
        <v>2.2000000000000002</v>
      </c>
      <c r="M7623" s="105">
        <v>1.7</v>
      </c>
      <c r="N7623" s="76">
        <f t="shared" si="320"/>
        <v>15.440000000000001</v>
      </c>
      <c r="O7623" s="79">
        <v>370</v>
      </c>
    </row>
    <row r="7624" spans="1:15" x14ac:dyDescent="0.25">
      <c r="A7624" s="100">
        <v>6573</v>
      </c>
      <c r="B7624" s="107">
        <v>40176</v>
      </c>
      <c r="C7624" s="121">
        <v>432.18</v>
      </c>
      <c r="D7624" s="122">
        <v>590.20000000000005</v>
      </c>
      <c r="E7624" s="122">
        <f t="shared" si="322"/>
        <v>81.745152354570635</v>
      </c>
      <c r="F7624" s="77">
        <v>1.51</v>
      </c>
      <c r="G7624" s="77">
        <v>0</v>
      </c>
      <c r="H7624" s="77">
        <v>0</v>
      </c>
      <c r="J7624" s="77">
        <f t="shared" si="321"/>
        <v>1.51</v>
      </c>
      <c r="K7624" s="103">
        <v>10.839999999999927</v>
      </c>
      <c r="L7624" s="104">
        <v>0.62</v>
      </c>
      <c r="M7624" s="105">
        <v>0</v>
      </c>
      <c r="N7624" s="76">
        <f t="shared" ref="N7624:N7687" si="323">+D7625-D7624+J7624</f>
        <v>10.839999999999927</v>
      </c>
      <c r="O7624" s="79">
        <v>370</v>
      </c>
    </row>
    <row r="7625" spans="1:15" x14ac:dyDescent="0.25">
      <c r="A7625" s="100">
        <v>6574</v>
      </c>
      <c r="B7625" s="107">
        <v>40177</v>
      </c>
      <c r="C7625" s="121">
        <v>432.63</v>
      </c>
      <c r="D7625" s="122">
        <v>599.53</v>
      </c>
      <c r="E7625" s="122">
        <f t="shared" si="322"/>
        <v>83.03739612188366</v>
      </c>
      <c r="F7625" s="77">
        <v>3.41</v>
      </c>
      <c r="G7625" s="77">
        <v>0</v>
      </c>
      <c r="H7625" s="77">
        <v>0</v>
      </c>
      <c r="J7625" s="77">
        <f t="shared" si="321"/>
        <v>3.41</v>
      </c>
      <c r="K7625" s="103">
        <v>7.1899999999999729</v>
      </c>
      <c r="L7625" s="104">
        <v>1.38</v>
      </c>
      <c r="M7625" s="105">
        <v>0</v>
      </c>
      <c r="N7625" s="76">
        <f t="shared" si="323"/>
        <v>7.1899999999999729</v>
      </c>
      <c r="O7625" s="79">
        <v>370</v>
      </c>
    </row>
    <row r="7626" spans="1:15" x14ac:dyDescent="0.25">
      <c r="A7626" s="100">
        <v>6575</v>
      </c>
      <c r="B7626" s="107">
        <v>40178</v>
      </c>
      <c r="C7626" s="121">
        <v>432.81</v>
      </c>
      <c r="D7626" s="122">
        <v>603.30999999999995</v>
      </c>
      <c r="E7626" s="122">
        <f t="shared" si="322"/>
        <v>83.56094182825484</v>
      </c>
      <c r="F7626" s="77">
        <v>2.57</v>
      </c>
      <c r="G7626" s="77">
        <v>0</v>
      </c>
      <c r="H7626" s="77">
        <v>0</v>
      </c>
      <c r="J7626" s="77">
        <f t="shared" si="321"/>
        <v>2.57</v>
      </c>
      <c r="K7626" s="103">
        <v>9.7100000000000009</v>
      </c>
      <c r="L7626" s="104">
        <v>1.05</v>
      </c>
      <c r="M7626" s="105">
        <v>0</v>
      </c>
      <c r="N7626" s="76">
        <f t="shared" si="323"/>
        <v>-600.7399999999999</v>
      </c>
      <c r="O7626" s="79">
        <v>370</v>
      </c>
    </row>
    <row r="7627" spans="1:15" x14ac:dyDescent="0.25">
      <c r="B7627" s="107" t="s">
        <v>73</v>
      </c>
      <c r="C7627" s="121"/>
      <c r="D7627" s="122"/>
      <c r="E7627" s="122"/>
      <c r="F7627" s="117">
        <f>SUM(F7262:F7626)</f>
        <v>1131</v>
      </c>
      <c r="G7627" s="117">
        <f t="shared" ref="G7627:M7627" si="324">SUM(G7262:G7626)</f>
        <v>0</v>
      </c>
      <c r="H7627" s="117">
        <f t="shared" si="324"/>
        <v>0</v>
      </c>
      <c r="I7627" s="117"/>
      <c r="J7627" s="117">
        <f t="shared" si="324"/>
        <v>1131</v>
      </c>
      <c r="K7627" s="118">
        <f t="shared" si="324"/>
        <v>1403.8899999999994</v>
      </c>
      <c r="L7627" s="119">
        <f t="shared" si="324"/>
        <v>426.88</v>
      </c>
      <c r="M7627" s="120">
        <f t="shared" si="324"/>
        <v>1382.86</v>
      </c>
      <c r="N7627" s="76">
        <f t="shared" si="323"/>
        <v>1741.45</v>
      </c>
    </row>
    <row r="7628" spans="1:15" x14ac:dyDescent="0.25">
      <c r="A7628" s="100">
        <v>6576</v>
      </c>
      <c r="B7628" s="107">
        <v>40179</v>
      </c>
      <c r="C7628" s="121">
        <v>433.15</v>
      </c>
      <c r="D7628" s="122">
        <v>610.45000000000005</v>
      </c>
      <c r="E7628" s="122">
        <f t="shared" si="322"/>
        <v>84.54986149584488</v>
      </c>
      <c r="F7628" s="77">
        <v>1.99</v>
      </c>
      <c r="G7628" s="77">
        <v>0</v>
      </c>
      <c r="H7628" s="77">
        <v>0</v>
      </c>
      <c r="J7628" s="77">
        <f t="shared" ref="J7628:J7691" si="325">SUM(F7628:H7628)</f>
        <v>1.99</v>
      </c>
      <c r="K7628" s="103">
        <v>7.12</v>
      </c>
      <c r="L7628" s="104">
        <v>0.81</v>
      </c>
      <c r="M7628" s="105">
        <v>0</v>
      </c>
      <c r="N7628" s="76">
        <f t="shared" si="323"/>
        <v>7.1199999999999957</v>
      </c>
    </row>
    <row r="7629" spans="1:15" x14ac:dyDescent="0.25">
      <c r="A7629" s="100">
        <v>6577</v>
      </c>
      <c r="B7629" s="107">
        <v>40180</v>
      </c>
      <c r="C7629" s="121">
        <v>433.39</v>
      </c>
      <c r="D7629" s="122">
        <v>615.58000000000004</v>
      </c>
      <c r="E7629" s="122">
        <f t="shared" si="322"/>
        <v>85.260387811634359</v>
      </c>
      <c r="F7629" s="77">
        <v>3.27</v>
      </c>
      <c r="G7629" s="77">
        <v>0</v>
      </c>
      <c r="H7629" s="77">
        <v>0</v>
      </c>
      <c r="J7629" s="77">
        <f t="shared" si="325"/>
        <v>3.27</v>
      </c>
      <c r="K7629" s="103">
        <v>7.7899999999999814</v>
      </c>
      <c r="L7629" s="104">
        <v>1.33</v>
      </c>
      <c r="M7629" s="105">
        <v>0</v>
      </c>
      <c r="N7629" s="76">
        <f t="shared" si="323"/>
        <v>7.7899999999999814</v>
      </c>
    </row>
    <row r="7630" spans="1:15" x14ac:dyDescent="0.25">
      <c r="A7630" s="100">
        <v>6578</v>
      </c>
      <c r="B7630" s="107">
        <v>40181</v>
      </c>
      <c r="C7630" s="121">
        <v>433.6</v>
      </c>
      <c r="D7630" s="122">
        <v>620.1</v>
      </c>
      <c r="E7630" s="122">
        <f t="shared" si="322"/>
        <v>85.886426592797775</v>
      </c>
      <c r="F7630" s="77">
        <v>3.63</v>
      </c>
      <c r="G7630" s="77">
        <v>0</v>
      </c>
      <c r="H7630" s="77">
        <v>0</v>
      </c>
      <c r="J7630" s="77">
        <f t="shared" si="325"/>
        <v>3.63</v>
      </c>
      <c r="K7630" s="103">
        <v>6.6100000000000181</v>
      </c>
      <c r="L7630" s="104">
        <v>1.48</v>
      </c>
      <c r="M7630" s="105">
        <v>2.7</v>
      </c>
      <c r="N7630" s="76">
        <f t="shared" si="323"/>
        <v>6.6100000000000181</v>
      </c>
    </row>
    <row r="7631" spans="1:15" x14ac:dyDescent="0.25">
      <c r="A7631" s="100">
        <v>6579</v>
      </c>
      <c r="B7631" s="107">
        <v>40182</v>
      </c>
      <c r="C7631" s="121">
        <v>433.74</v>
      </c>
      <c r="D7631" s="122">
        <v>623.08000000000004</v>
      </c>
      <c r="E7631" s="122">
        <f t="shared" si="322"/>
        <v>86.299168975069264</v>
      </c>
      <c r="F7631" s="77">
        <v>5.37</v>
      </c>
      <c r="G7631" s="77">
        <v>0</v>
      </c>
      <c r="H7631" s="77">
        <v>0</v>
      </c>
      <c r="J7631" s="77">
        <f t="shared" si="325"/>
        <v>5.37</v>
      </c>
      <c r="K7631" s="103">
        <v>5.5899999999999137</v>
      </c>
      <c r="L7631" s="104">
        <v>2.19</v>
      </c>
      <c r="M7631" s="105">
        <v>0</v>
      </c>
      <c r="N7631" s="76">
        <f t="shared" si="323"/>
        <v>5.5899999999999137</v>
      </c>
    </row>
    <row r="7632" spans="1:15" x14ac:dyDescent="0.25">
      <c r="A7632" s="100">
        <v>6580</v>
      </c>
      <c r="B7632" s="107">
        <v>40183</v>
      </c>
      <c r="C7632" s="121">
        <v>433.75</v>
      </c>
      <c r="D7632" s="122">
        <v>623.29999999999995</v>
      </c>
      <c r="E7632" s="122">
        <f t="shared" si="322"/>
        <v>86.32963988919667</v>
      </c>
      <c r="F7632" s="77">
        <v>7.33</v>
      </c>
      <c r="G7632" s="77">
        <v>0</v>
      </c>
      <c r="H7632" s="77">
        <v>0</v>
      </c>
      <c r="J7632" s="77">
        <f t="shared" si="325"/>
        <v>7.33</v>
      </c>
      <c r="K7632" s="103">
        <v>6.230000000000091</v>
      </c>
      <c r="L7632" s="104">
        <v>2.99</v>
      </c>
      <c r="M7632" s="105">
        <v>0</v>
      </c>
      <c r="N7632" s="76">
        <f t="shared" si="323"/>
        <v>6.230000000000091</v>
      </c>
    </row>
    <row r="7633" spans="1:14" x14ac:dyDescent="0.25">
      <c r="A7633" s="100">
        <v>6581</v>
      </c>
      <c r="B7633" s="107">
        <v>40184</v>
      </c>
      <c r="C7633" s="121">
        <v>433.7</v>
      </c>
      <c r="D7633" s="122">
        <v>622.20000000000005</v>
      </c>
      <c r="E7633" s="122">
        <f t="shared" si="322"/>
        <v>86.177285318559555</v>
      </c>
      <c r="F7633" s="77">
        <v>5.56</v>
      </c>
      <c r="G7633" s="77">
        <v>0</v>
      </c>
      <c r="H7633" s="77">
        <v>0</v>
      </c>
      <c r="J7633" s="77">
        <f t="shared" si="325"/>
        <v>5.56</v>
      </c>
      <c r="K7633" s="103">
        <v>4.5099999999999314</v>
      </c>
      <c r="L7633" s="104">
        <v>2.27</v>
      </c>
      <c r="M7633" s="105">
        <v>0</v>
      </c>
      <c r="N7633" s="76">
        <f t="shared" si="323"/>
        <v>4.5099999999999314</v>
      </c>
    </row>
    <row r="7634" spans="1:14" x14ac:dyDescent="0.25">
      <c r="A7634" s="100">
        <v>6582</v>
      </c>
      <c r="B7634" s="107">
        <v>40185</v>
      </c>
      <c r="C7634" s="121">
        <v>433.65</v>
      </c>
      <c r="D7634" s="122">
        <v>621.15</v>
      </c>
      <c r="E7634" s="122">
        <f t="shared" si="322"/>
        <v>86.031855955678665</v>
      </c>
      <c r="F7634" s="77">
        <v>7.21</v>
      </c>
      <c r="G7634" s="77">
        <v>0</v>
      </c>
      <c r="H7634" s="77">
        <v>0</v>
      </c>
      <c r="J7634" s="77">
        <f t="shared" si="325"/>
        <v>7.21</v>
      </c>
      <c r="K7634" s="103">
        <v>6.1600000000000454</v>
      </c>
      <c r="L7634" s="104">
        <v>2.94</v>
      </c>
      <c r="M7634" s="105">
        <v>0</v>
      </c>
      <c r="N7634" s="76">
        <f t="shared" si="323"/>
        <v>6.1600000000000454</v>
      </c>
    </row>
    <row r="7635" spans="1:14" x14ac:dyDescent="0.25">
      <c r="A7635" s="100">
        <v>6583</v>
      </c>
      <c r="B7635" s="107">
        <v>40186</v>
      </c>
      <c r="C7635" s="121">
        <v>433.6</v>
      </c>
      <c r="D7635" s="122">
        <v>620.1</v>
      </c>
      <c r="E7635" s="122">
        <f t="shared" si="322"/>
        <v>85.886426592797775</v>
      </c>
      <c r="F7635" s="77">
        <v>5.94</v>
      </c>
      <c r="G7635" s="77">
        <v>0</v>
      </c>
      <c r="H7635" s="77">
        <v>0</v>
      </c>
      <c r="J7635" s="77">
        <f t="shared" si="325"/>
        <v>5.94</v>
      </c>
      <c r="K7635" s="103">
        <v>6.3599999999999595</v>
      </c>
      <c r="L7635" s="104">
        <v>2.42</v>
      </c>
      <c r="M7635" s="105">
        <v>0.6</v>
      </c>
      <c r="N7635" s="76">
        <f t="shared" si="323"/>
        <v>6.3599999999999595</v>
      </c>
    </row>
    <row r="7636" spans="1:14" x14ac:dyDescent="0.25">
      <c r="A7636" s="100">
        <v>6584</v>
      </c>
      <c r="B7636" s="107">
        <v>40187</v>
      </c>
      <c r="C7636" s="121">
        <v>433.62</v>
      </c>
      <c r="D7636" s="122">
        <v>620.52</v>
      </c>
      <c r="E7636" s="122">
        <f t="shared" si="322"/>
        <v>85.94459833795014</v>
      </c>
      <c r="F7636" s="77">
        <v>4.05</v>
      </c>
      <c r="G7636" s="77">
        <v>0</v>
      </c>
      <c r="H7636" s="77">
        <v>0</v>
      </c>
      <c r="J7636" s="77">
        <f t="shared" si="325"/>
        <v>4.05</v>
      </c>
      <c r="K7636" s="103">
        <v>5.3099999999999907</v>
      </c>
      <c r="L7636" s="104">
        <v>1.65</v>
      </c>
      <c r="M7636" s="105">
        <v>0</v>
      </c>
      <c r="N7636" s="76">
        <f t="shared" si="323"/>
        <v>5.3099999999999907</v>
      </c>
    </row>
    <row r="7637" spans="1:14" x14ac:dyDescent="0.25">
      <c r="A7637" s="100">
        <v>6585</v>
      </c>
      <c r="B7637" s="107">
        <v>40188</v>
      </c>
      <c r="C7637" s="121">
        <v>433.68</v>
      </c>
      <c r="D7637" s="122">
        <v>621.78</v>
      </c>
      <c r="E7637" s="122">
        <f t="shared" si="322"/>
        <v>86.119113573407205</v>
      </c>
      <c r="F7637" s="77">
        <v>3.93</v>
      </c>
      <c r="G7637" s="77">
        <v>0</v>
      </c>
      <c r="H7637" s="77">
        <v>0</v>
      </c>
      <c r="J7637" s="77">
        <f t="shared" si="325"/>
        <v>3.93</v>
      </c>
      <c r="K7637" s="103">
        <v>3.090000000000082</v>
      </c>
      <c r="L7637" s="104">
        <v>1.6</v>
      </c>
      <c r="M7637" s="105">
        <v>0</v>
      </c>
      <c r="N7637" s="76">
        <f t="shared" si="323"/>
        <v>3.090000000000082</v>
      </c>
    </row>
    <row r="7638" spans="1:14" x14ac:dyDescent="0.25">
      <c r="A7638" s="100">
        <v>6586</v>
      </c>
      <c r="B7638" s="107">
        <v>40189</v>
      </c>
      <c r="C7638" s="121">
        <v>433.64</v>
      </c>
      <c r="D7638" s="122">
        <v>620.94000000000005</v>
      </c>
      <c r="E7638" s="122">
        <f t="shared" si="322"/>
        <v>86.002770083102504</v>
      </c>
      <c r="F7638" s="77">
        <v>4.18</v>
      </c>
      <c r="G7638" s="77">
        <v>0</v>
      </c>
      <c r="H7638" s="77">
        <v>0</v>
      </c>
      <c r="J7638" s="77">
        <f t="shared" si="325"/>
        <v>4.18</v>
      </c>
      <c r="K7638" s="103">
        <v>4.8099999999999996</v>
      </c>
      <c r="L7638" s="104">
        <v>2.5099999999999998</v>
      </c>
      <c r="M7638" s="105">
        <v>0</v>
      </c>
      <c r="N7638" s="76">
        <f t="shared" si="323"/>
        <v>4.8099999999999952</v>
      </c>
    </row>
    <row r="7639" spans="1:14" x14ac:dyDescent="0.25">
      <c r="A7639" s="100">
        <v>6587</v>
      </c>
      <c r="B7639" s="107">
        <v>40190</v>
      </c>
      <c r="C7639" s="121">
        <v>433.67</v>
      </c>
      <c r="D7639" s="122">
        <v>621.57000000000005</v>
      </c>
      <c r="E7639" s="122">
        <f t="shared" si="322"/>
        <v>86.09002770083103</v>
      </c>
      <c r="F7639" s="77">
        <v>5.51</v>
      </c>
      <c r="G7639" s="77">
        <v>0</v>
      </c>
      <c r="H7639" s="77">
        <v>0</v>
      </c>
      <c r="J7639" s="77">
        <f t="shared" si="325"/>
        <v>5.51</v>
      </c>
      <c r="K7639" s="103">
        <v>8.76</v>
      </c>
      <c r="L7639" s="104">
        <v>2.25</v>
      </c>
      <c r="M7639" s="105">
        <v>4.4000000000000004</v>
      </c>
      <c r="N7639" s="76">
        <f t="shared" si="323"/>
        <v>8.76</v>
      </c>
    </row>
    <row r="7640" spans="1:14" x14ac:dyDescent="0.25">
      <c r="A7640" s="100">
        <v>6588</v>
      </c>
      <c r="B7640" s="107">
        <v>40191</v>
      </c>
      <c r="C7640" s="121">
        <v>433.82</v>
      </c>
      <c r="D7640" s="122">
        <v>624.82000000000005</v>
      </c>
      <c r="E7640" s="122">
        <f t="shared" si="322"/>
        <v>86.540166204986164</v>
      </c>
      <c r="F7640" s="77">
        <v>6.54</v>
      </c>
      <c r="G7640" s="77">
        <v>0</v>
      </c>
      <c r="H7640" s="77">
        <v>0</v>
      </c>
      <c r="J7640" s="77">
        <f t="shared" si="325"/>
        <v>6.54</v>
      </c>
      <c r="K7640" s="103">
        <v>6.3299999999999637</v>
      </c>
      <c r="L7640" s="104">
        <v>2.67</v>
      </c>
      <c r="M7640" s="105">
        <v>0.7</v>
      </c>
      <c r="N7640" s="76">
        <f t="shared" si="323"/>
        <v>6.3299999999999637</v>
      </c>
    </row>
    <row r="7641" spans="1:14" x14ac:dyDescent="0.25">
      <c r="A7641" s="100">
        <v>6589</v>
      </c>
      <c r="B7641" s="107">
        <v>40192</v>
      </c>
      <c r="C7641" s="121">
        <v>433.81</v>
      </c>
      <c r="D7641" s="122">
        <v>624.61</v>
      </c>
      <c r="E7641" s="122">
        <f t="shared" si="322"/>
        <v>86.511080332409975</v>
      </c>
      <c r="F7641" s="77">
        <v>3.86</v>
      </c>
      <c r="G7641" s="77">
        <v>0</v>
      </c>
      <c r="H7641" s="77">
        <v>0</v>
      </c>
      <c r="J7641" s="77">
        <f t="shared" si="325"/>
        <v>3.86</v>
      </c>
      <c r="K7641" s="103">
        <v>3.86</v>
      </c>
      <c r="L7641" s="104">
        <v>1.58</v>
      </c>
      <c r="M7641" s="105">
        <v>0</v>
      </c>
      <c r="N7641" s="76">
        <f t="shared" si="323"/>
        <v>3.86</v>
      </c>
    </row>
    <row r="7642" spans="1:14" x14ac:dyDescent="0.25">
      <c r="A7642" s="100">
        <v>6590</v>
      </c>
      <c r="B7642" s="107">
        <v>40193</v>
      </c>
      <c r="C7642" s="121">
        <v>433.81</v>
      </c>
      <c r="D7642" s="122">
        <v>624.61</v>
      </c>
      <c r="E7642" s="122">
        <f t="shared" si="322"/>
        <v>86.511080332409975</v>
      </c>
      <c r="F7642" s="77">
        <v>6.55</v>
      </c>
      <c r="G7642" s="77">
        <v>0</v>
      </c>
      <c r="H7642" s="77">
        <v>0</v>
      </c>
      <c r="J7642" s="77">
        <f t="shared" si="325"/>
        <v>6.55</v>
      </c>
      <c r="K7642" s="103">
        <v>3.3</v>
      </c>
      <c r="L7642" s="104">
        <v>2.67</v>
      </c>
      <c r="M7642" s="105">
        <v>1.4</v>
      </c>
      <c r="N7642" s="76">
        <f t="shared" si="323"/>
        <v>3.3</v>
      </c>
    </row>
    <row r="7643" spans="1:14" x14ac:dyDescent="0.25">
      <c r="A7643" s="100">
        <v>6591</v>
      </c>
      <c r="B7643" s="107">
        <v>40194</v>
      </c>
      <c r="C7643" s="121">
        <v>433.66</v>
      </c>
      <c r="D7643" s="122">
        <v>621.36</v>
      </c>
      <c r="E7643" s="122">
        <f t="shared" si="322"/>
        <v>86.06094182825484</v>
      </c>
      <c r="F7643" s="77">
        <v>5.0999999999999996</v>
      </c>
      <c r="G7643" s="77">
        <v>0</v>
      </c>
      <c r="H7643" s="77">
        <v>0</v>
      </c>
      <c r="J7643" s="77">
        <f t="shared" si="325"/>
        <v>5.0999999999999996</v>
      </c>
      <c r="K7643" s="103">
        <v>3.6199999999999815</v>
      </c>
      <c r="L7643" s="104">
        <v>2.08</v>
      </c>
      <c r="M7643" s="105">
        <v>17</v>
      </c>
      <c r="N7643" s="76">
        <f t="shared" si="323"/>
        <v>3.6199999999999815</v>
      </c>
    </row>
    <row r="7644" spans="1:14" x14ac:dyDescent="0.25">
      <c r="A7644" s="100">
        <v>6592</v>
      </c>
      <c r="B7644" s="107">
        <v>40195</v>
      </c>
      <c r="C7644" s="121">
        <v>433.59</v>
      </c>
      <c r="D7644" s="122">
        <v>619.88</v>
      </c>
      <c r="E7644" s="122">
        <f t="shared" si="322"/>
        <v>85.855955678670355</v>
      </c>
      <c r="F7644" s="77">
        <v>4.93</v>
      </c>
      <c r="G7644" s="77">
        <v>0</v>
      </c>
      <c r="H7644" s="77">
        <v>0</v>
      </c>
      <c r="J7644" s="77">
        <f t="shared" si="325"/>
        <v>4.93</v>
      </c>
      <c r="K7644" s="103">
        <v>4.7099999999999724</v>
      </c>
      <c r="L7644" s="104">
        <v>2.02</v>
      </c>
      <c r="M7644" s="105">
        <v>12.7</v>
      </c>
      <c r="N7644" s="76">
        <f t="shared" si="323"/>
        <v>4.7099999999999724</v>
      </c>
    </row>
    <row r="7645" spans="1:14" x14ac:dyDescent="0.25">
      <c r="A7645" s="100">
        <v>6593</v>
      </c>
      <c r="B7645" s="107">
        <v>40196</v>
      </c>
      <c r="C7645" s="121">
        <v>433.58</v>
      </c>
      <c r="D7645" s="122">
        <v>619.66</v>
      </c>
      <c r="E7645" s="122">
        <f t="shared" si="322"/>
        <v>85.825484764542935</v>
      </c>
      <c r="F7645" s="77">
        <v>8.35</v>
      </c>
      <c r="G7645" s="77">
        <v>0</v>
      </c>
      <c r="H7645" s="77">
        <v>0</v>
      </c>
      <c r="J7645" s="77">
        <f t="shared" si="325"/>
        <v>8.35</v>
      </c>
      <c r="K7645" s="103">
        <v>8.35</v>
      </c>
      <c r="L7645" s="104">
        <v>2.89</v>
      </c>
      <c r="M7645" s="105">
        <v>0</v>
      </c>
      <c r="N7645" s="76">
        <f t="shared" si="323"/>
        <v>8.35</v>
      </c>
    </row>
    <row r="7646" spans="1:14" x14ac:dyDescent="0.25">
      <c r="A7646" s="100">
        <v>6594</v>
      </c>
      <c r="B7646" s="107">
        <v>40197</v>
      </c>
      <c r="C7646" s="121">
        <v>433.58</v>
      </c>
      <c r="D7646" s="122">
        <v>619.66</v>
      </c>
      <c r="E7646" s="122">
        <f t="shared" si="322"/>
        <v>85.825484764542935</v>
      </c>
      <c r="F7646" s="77">
        <v>3.31</v>
      </c>
      <c r="G7646" s="77">
        <v>0</v>
      </c>
      <c r="H7646" s="77">
        <v>0</v>
      </c>
      <c r="J7646" s="77">
        <f t="shared" si="325"/>
        <v>3.31</v>
      </c>
      <c r="K7646" s="103">
        <v>6.2900000000000187</v>
      </c>
      <c r="L7646" s="104">
        <v>1.35</v>
      </c>
      <c r="M7646" s="105">
        <v>0</v>
      </c>
      <c r="N7646" s="76">
        <f t="shared" si="323"/>
        <v>6.2900000000000187</v>
      </c>
    </row>
    <row r="7647" spans="1:14" x14ac:dyDescent="0.25">
      <c r="A7647" s="100">
        <v>6595</v>
      </c>
      <c r="B7647" s="107">
        <v>40198</v>
      </c>
      <c r="C7647" s="121">
        <v>433.72</v>
      </c>
      <c r="D7647" s="122">
        <v>622.64</v>
      </c>
      <c r="E7647" s="122">
        <f t="shared" si="322"/>
        <v>86.23822714681441</v>
      </c>
      <c r="F7647" s="77">
        <v>1.1299999999999999</v>
      </c>
      <c r="G7647" s="77">
        <v>0</v>
      </c>
      <c r="H7647" s="77">
        <v>0</v>
      </c>
      <c r="J7647" s="77">
        <f t="shared" si="325"/>
        <v>1.1299999999999999</v>
      </c>
      <c r="K7647" s="103">
        <v>5.2100000000000408</v>
      </c>
      <c r="L7647" s="104">
        <v>0.49</v>
      </c>
      <c r="M7647" s="105">
        <v>0</v>
      </c>
      <c r="N7647" s="76">
        <f t="shared" si="323"/>
        <v>5.2100000000000408</v>
      </c>
    </row>
    <row r="7648" spans="1:14" x14ac:dyDescent="0.25">
      <c r="A7648" s="100">
        <v>6596</v>
      </c>
      <c r="B7648" s="107">
        <v>40199</v>
      </c>
      <c r="C7648" s="121">
        <v>433.91</v>
      </c>
      <c r="D7648" s="122">
        <v>626.72</v>
      </c>
      <c r="E7648" s="122">
        <f t="shared" si="322"/>
        <v>86.803324099723</v>
      </c>
      <c r="F7648" s="77">
        <v>0.94</v>
      </c>
      <c r="G7648" s="77">
        <v>0</v>
      </c>
      <c r="H7648" s="77">
        <v>0</v>
      </c>
      <c r="J7648" s="77">
        <f t="shared" si="325"/>
        <v>0.94</v>
      </c>
      <c r="K7648" s="103">
        <v>4.8999999999999222</v>
      </c>
      <c r="L7648" s="104">
        <v>0.39</v>
      </c>
      <c r="M7648" s="105">
        <v>0</v>
      </c>
      <c r="N7648" s="76">
        <f t="shared" si="323"/>
        <v>4.8999999999999222</v>
      </c>
    </row>
    <row r="7649" spans="1:14" x14ac:dyDescent="0.25">
      <c r="A7649" s="100">
        <v>6597</v>
      </c>
      <c r="B7649" s="107">
        <v>40200</v>
      </c>
      <c r="C7649" s="121">
        <v>434.09</v>
      </c>
      <c r="D7649" s="122">
        <v>630.67999999999995</v>
      </c>
      <c r="E7649" s="122">
        <f t="shared" si="322"/>
        <v>87.351800554016606</v>
      </c>
      <c r="F7649" s="77">
        <v>1</v>
      </c>
      <c r="G7649" s="77">
        <v>0</v>
      </c>
      <c r="H7649" s="77">
        <v>0</v>
      </c>
      <c r="J7649" s="77">
        <f t="shared" si="325"/>
        <v>1</v>
      </c>
      <c r="K7649" s="103">
        <v>4.2600000000001046</v>
      </c>
      <c r="L7649" s="104">
        <v>0.41</v>
      </c>
      <c r="M7649" s="105">
        <v>0</v>
      </c>
      <c r="N7649" s="76">
        <f t="shared" si="323"/>
        <v>4.2600000000001046</v>
      </c>
    </row>
    <row r="7650" spans="1:14" x14ac:dyDescent="0.25">
      <c r="A7650" s="100">
        <v>6598</v>
      </c>
      <c r="B7650" s="107">
        <v>40201</v>
      </c>
      <c r="C7650" s="121">
        <v>434.24</v>
      </c>
      <c r="D7650" s="122">
        <v>633.94000000000005</v>
      </c>
      <c r="E7650" s="122">
        <f t="shared" si="322"/>
        <v>87.803324099723</v>
      </c>
      <c r="F7650" s="77">
        <v>0.81</v>
      </c>
      <c r="G7650" s="77">
        <v>0</v>
      </c>
      <c r="H7650" s="77">
        <v>0</v>
      </c>
      <c r="J7650" s="77">
        <f t="shared" si="325"/>
        <v>0.81</v>
      </c>
      <c r="K7650" s="103">
        <v>4.7099999999999778</v>
      </c>
      <c r="L7650" s="104">
        <v>0.33</v>
      </c>
      <c r="M7650" s="105">
        <v>0</v>
      </c>
      <c r="N7650" s="76">
        <f t="shared" si="323"/>
        <v>4.7099999999999778</v>
      </c>
    </row>
    <row r="7651" spans="1:14" x14ac:dyDescent="0.25">
      <c r="A7651" s="100">
        <v>6599</v>
      </c>
      <c r="B7651" s="107">
        <v>40202</v>
      </c>
      <c r="C7651" s="121">
        <v>434.42</v>
      </c>
      <c r="D7651" s="122">
        <v>637.84</v>
      </c>
      <c r="E7651" s="122">
        <f t="shared" si="322"/>
        <v>88.34349030470915</v>
      </c>
      <c r="F7651" s="77">
        <v>0.26</v>
      </c>
      <c r="G7651" s="77">
        <v>0</v>
      </c>
      <c r="H7651" s="77">
        <v>0</v>
      </c>
      <c r="J7651" s="77">
        <f t="shared" si="325"/>
        <v>0.26</v>
      </c>
      <c r="K7651" s="103">
        <v>5.14</v>
      </c>
      <c r="L7651" s="104">
        <v>0.11</v>
      </c>
      <c r="M7651" s="105">
        <v>0</v>
      </c>
      <c r="N7651" s="76">
        <f t="shared" si="323"/>
        <v>5.1399999999999952</v>
      </c>
    </row>
    <row r="7652" spans="1:14" x14ac:dyDescent="0.25">
      <c r="A7652" s="100">
        <v>6600</v>
      </c>
      <c r="B7652" s="107">
        <v>40203</v>
      </c>
      <c r="C7652" s="121">
        <v>434.64</v>
      </c>
      <c r="D7652" s="122">
        <v>642.72</v>
      </c>
      <c r="E7652" s="122">
        <f t="shared" si="322"/>
        <v>89.019390581717445</v>
      </c>
      <c r="F7652" s="77">
        <v>0.77</v>
      </c>
      <c r="G7652" s="77">
        <v>0</v>
      </c>
      <c r="H7652" s="77">
        <v>0</v>
      </c>
      <c r="J7652" s="77">
        <f t="shared" si="325"/>
        <v>0.77</v>
      </c>
      <c r="K7652" s="103">
        <v>1.2299999999999227</v>
      </c>
      <c r="L7652" s="104">
        <v>0.32</v>
      </c>
      <c r="M7652" s="105">
        <v>0</v>
      </c>
      <c r="N7652" s="76">
        <f t="shared" si="323"/>
        <v>1.2299999999999227</v>
      </c>
    </row>
    <row r="7653" spans="1:14" x14ac:dyDescent="0.25">
      <c r="A7653" s="100">
        <v>6601</v>
      </c>
      <c r="B7653" s="107">
        <v>40204</v>
      </c>
      <c r="C7653" s="121">
        <v>434.66</v>
      </c>
      <c r="D7653" s="122">
        <v>643.17999999999995</v>
      </c>
      <c r="E7653" s="122">
        <f t="shared" si="322"/>
        <v>89.08310249307479</v>
      </c>
      <c r="F7653" s="77">
        <v>0.56000000000000005</v>
      </c>
      <c r="G7653" s="77">
        <v>0</v>
      </c>
      <c r="H7653" s="77">
        <v>0</v>
      </c>
      <c r="J7653" s="77">
        <f t="shared" si="325"/>
        <v>0.56000000000000005</v>
      </c>
      <c r="K7653" s="103">
        <v>1.2500000000000546</v>
      </c>
      <c r="L7653" s="104">
        <v>0.24</v>
      </c>
      <c r="M7653" s="105">
        <v>0</v>
      </c>
      <c r="N7653" s="76">
        <f t="shared" si="323"/>
        <v>1.2500000000000546</v>
      </c>
    </row>
    <row r="7654" spans="1:14" x14ac:dyDescent="0.25">
      <c r="A7654" s="100">
        <v>6602</v>
      </c>
      <c r="B7654" s="107">
        <v>40205</v>
      </c>
      <c r="C7654" s="121">
        <v>434.69</v>
      </c>
      <c r="D7654" s="122">
        <v>643.87</v>
      </c>
      <c r="E7654" s="122">
        <f t="shared" si="322"/>
        <v>89.1786703601108</v>
      </c>
      <c r="F7654" s="77">
        <v>0.95</v>
      </c>
      <c r="G7654" s="77">
        <v>0</v>
      </c>
      <c r="H7654" s="77">
        <v>0</v>
      </c>
      <c r="J7654" s="77">
        <f t="shared" si="325"/>
        <v>0.95</v>
      </c>
      <c r="K7654" s="103">
        <v>3.82</v>
      </c>
      <c r="L7654" s="104">
        <v>0.39</v>
      </c>
      <c r="M7654" s="105">
        <v>11</v>
      </c>
      <c r="N7654" s="76">
        <f t="shared" si="323"/>
        <v>3.8200000000000047</v>
      </c>
    </row>
    <row r="7655" spans="1:14" x14ac:dyDescent="0.25">
      <c r="A7655" s="100">
        <v>6603</v>
      </c>
      <c r="B7655" s="107">
        <v>40206</v>
      </c>
      <c r="C7655" s="121">
        <v>434.82</v>
      </c>
      <c r="D7655" s="122">
        <v>646.74</v>
      </c>
      <c r="E7655" s="122">
        <f t="shared" si="322"/>
        <v>89.576177285318565</v>
      </c>
      <c r="F7655" s="77">
        <v>0.91</v>
      </c>
      <c r="G7655" s="77">
        <v>0</v>
      </c>
      <c r="H7655" s="77">
        <v>0</v>
      </c>
      <c r="J7655" s="77">
        <f t="shared" si="325"/>
        <v>0.91</v>
      </c>
      <c r="K7655" s="103">
        <v>3.1300000000000274</v>
      </c>
      <c r="L7655" s="104">
        <v>0.37</v>
      </c>
      <c r="M7655" s="105">
        <v>2.2000000000000002</v>
      </c>
      <c r="N7655" s="76">
        <f t="shared" si="323"/>
        <v>3.1300000000000274</v>
      </c>
    </row>
    <row r="7656" spans="1:14" x14ac:dyDescent="0.25">
      <c r="A7656" s="100">
        <v>6604</v>
      </c>
      <c r="B7656" s="107">
        <v>40207</v>
      </c>
      <c r="C7656" s="121">
        <v>434.92</v>
      </c>
      <c r="D7656" s="122">
        <v>648.96</v>
      </c>
      <c r="E7656" s="122">
        <f t="shared" si="322"/>
        <v>89.8836565096953</v>
      </c>
      <c r="F7656" s="77">
        <v>1.1399999999999999</v>
      </c>
      <c r="G7656" s="77">
        <v>0</v>
      </c>
      <c r="H7656" s="77">
        <v>0</v>
      </c>
      <c r="J7656" s="77">
        <f t="shared" si="325"/>
        <v>1.1399999999999999</v>
      </c>
      <c r="K7656" s="103">
        <v>3.8599999999999133</v>
      </c>
      <c r="L7656" s="104">
        <v>0.47</v>
      </c>
      <c r="M7656" s="105">
        <v>3.1</v>
      </c>
      <c r="N7656" s="76">
        <f t="shared" si="323"/>
        <v>3.8599999999999133</v>
      </c>
    </row>
    <row r="7657" spans="1:14" x14ac:dyDescent="0.25">
      <c r="A7657" s="100">
        <v>6605</v>
      </c>
      <c r="B7657" s="107">
        <v>40208</v>
      </c>
      <c r="C7657" s="121">
        <v>435.04</v>
      </c>
      <c r="D7657" s="122">
        <v>651.67999999999995</v>
      </c>
      <c r="E7657" s="122">
        <f t="shared" si="322"/>
        <v>90.260387811634345</v>
      </c>
      <c r="F7657" s="77">
        <v>1.41</v>
      </c>
      <c r="G7657" s="77">
        <v>0</v>
      </c>
      <c r="H7657" s="77">
        <v>0</v>
      </c>
      <c r="J7657" s="77">
        <f t="shared" si="325"/>
        <v>1.41</v>
      </c>
      <c r="K7657" s="103">
        <v>5.2600000000000229</v>
      </c>
      <c r="L7657" s="104">
        <v>0.57999999999999996</v>
      </c>
      <c r="M7657" s="105">
        <v>3</v>
      </c>
      <c r="N7657" s="76">
        <f t="shared" si="323"/>
        <v>5.2600000000000229</v>
      </c>
    </row>
    <row r="7658" spans="1:14" x14ac:dyDescent="0.25">
      <c r="A7658" s="100">
        <v>6606</v>
      </c>
      <c r="B7658" s="107">
        <v>40209</v>
      </c>
      <c r="C7658" s="121">
        <v>435.21</v>
      </c>
      <c r="D7658" s="122">
        <v>655.53</v>
      </c>
      <c r="E7658" s="122">
        <f t="shared" si="322"/>
        <v>90.793628808864256</v>
      </c>
      <c r="F7658" s="77">
        <v>0.93</v>
      </c>
      <c r="G7658" s="77">
        <v>0</v>
      </c>
      <c r="H7658" s="77">
        <v>0</v>
      </c>
      <c r="J7658" s="77">
        <f t="shared" si="325"/>
        <v>0.93</v>
      </c>
      <c r="K7658" s="103">
        <v>3.2300000000000684</v>
      </c>
      <c r="L7658" s="104">
        <v>0.38</v>
      </c>
      <c r="M7658" s="105">
        <v>0.9</v>
      </c>
      <c r="N7658" s="76">
        <f t="shared" si="323"/>
        <v>3.2300000000000684</v>
      </c>
    </row>
    <row r="7659" spans="1:14" x14ac:dyDescent="0.25">
      <c r="A7659" s="100">
        <v>6607</v>
      </c>
      <c r="B7659" s="107">
        <v>40210</v>
      </c>
      <c r="C7659" s="121">
        <v>435.31</v>
      </c>
      <c r="D7659" s="122">
        <v>657.83</v>
      </c>
      <c r="E7659" s="122">
        <f t="shared" si="322"/>
        <v>91.112188365650965</v>
      </c>
      <c r="F7659" s="77">
        <v>3.37</v>
      </c>
      <c r="G7659" s="77">
        <v>0</v>
      </c>
      <c r="H7659" s="77">
        <v>0</v>
      </c>
      <c r="J7659" s="77">
        <f t="shared" si="325"/>
        <v>3.37</v>
      </c>
      <c r="K7659" s="103">
        <v>5.6699999999999546</v>
      </c>
      <c r="L7659" s="104">
        <v>1.38</v>
      </c>
      <c r="M7659" s="105">
        <v>13</v>
      </c>
      <c r="N7659" s="76">
        <f t="shared" si="323"/>
        <v>5.6699999999999546</v>
      </c>
    </row>
    <row r="7660" spans="1:14" x14ac:dyDescent="0.25">
      <c r="A7660" s="100">
        <v>6608</v>
      </c>
      <c r="B7660" s="107">
        <v>40211</v>
      </c>
      <c r="C7660" s="121">
        <v>435.41</v>
      </c>
      <c r="D7660" s="122">
        <v>660.13</v>
      </c>
      <c r="E7660" s="122">
        <f t="shared" si="322"/>
        <v>91.430747922437675</v>
      </c>
      <c r="F7660" s="77">
        <v>2.99</v>
      </c>
      <c r="G7660" s="77">
        <v>0</v>
      </c>
      <c r="H7660" s="77">
        <v>0</v>
      </c>
      <c r="J7660" s="77">
        <f t="shared" si="325"/>
        <v>2.99</v>
      </c>
      <c r="K7660" s="103">
        <v>4.37</v>
      </c>
      <c r="L7660" s="104">
        <v>1.23</v>
      </c>
      <c r="M7660" s="105">
        <v>4</v>
      </c>
      <c r="N7660" s="76">
        <f t="shared" si="323"/>
        <v>4.3699999999999957</v>
      </c>
    </row>
    <row r="7661" spans="1:14" x14ac:dyDescent="0.25">
      <c r="A7661" s="100">
        <v>6609</v>
      </c>
      <c r="B7661" s="107">
        <v>40212</v>
      </c>
      <c r="C7661" s="121">
        <v>435.47</v>
      </c>
      <c r="D7661" s="122">
        <v>661.51</v>
      </c>
      <c r="E7661" s="122">
        <f t="shared" si="322"/>
        <v>91.621883656509695</v>
      </c>
      <c r="F7661" s="77">
        <v>2.91</v>
      </c>
      <c r="G7661" s="77">
        <v>0</v>
      </c>
      <c r="H7661" s="77">
        <v>0</v>
      </c>
      <c r="J7661" s="77">
        <f t="shared" si="325"/>
        <v>2.91</v>
      </c>
      <c r="K7661" s="103">
        <v>3.8299999999999592</v>
      </c>
      <c r="L7661" s="104">
        <v>1.19</v>
      </c>
      <c r="M7661" s="105">
        <v>0</v>
      </c>
      <c r="N7661" s="76">
        <f t="shared" si="323"/>
        <v>3.8299999999999592</v>
      </c>
    </row>
    <row r="7662" spans="1:14" x14ac:dyDescent="0.25">
      <c r="A7662" s="100">
        <v>6610</v>
      </c>
      <c r="B7662" s="107">
        <v>40213</v>
      </c>
      <c r="C7662" s="121">
        <v>435.51</v>
      </c>
      <c r="D7662" s="122">
        <v>662.43</v>
      </c>
      <c r="E7662" s="122">
        <f t="shared" si="322"/>
        <v>91.74930747922437</v>
      </c>
      <c r="F7662" s="77">
        <v>1.06</v>
      </c>
      <c r="G7662" s="77">
        <v>0</v>
      </c>
      <c r="H7662" s="77">
        <v>0</v>
      </c>
      <c r="J7662" s="77">
        <f t="shared" si="325"/>
        <v>1.06</v>
      </c>
      <c r="K7662" s="103">
        <v>1.06</v>
      </c>
      <c r="L7662" s="104">
        <v>0.44</v>
      </c>
      <c r="M7662" s="105">
        <v>0</v>
      </c>
      <c r="N7662" s="76">
        <f t="shared" si="323"/>
        <v>1.06</v>
      </c>
    </row>
    <row r="7663" spans="1:14" x14ac:dyDescent="0.25">
      <c r="A7663" s="100">
        <v>6611</v>
      </c>
      <c r="B7663" s="107">
        <v>40214</v>
      </c>
      <c r="C7663" s="121">
        <v>435.51</v>
      </c>
      <c r="D7663" s="122">
        <v>662.43</v>
      </c>
      <c r="E7663" s="122">
        <f t="shared" si="322"/>
        <v>91.74930747922437</v>
      </c>
      <c r="F7663" s="77">
        <v>2.1800000000000002</v>
      </c>
      <c r="G7663" s="77">
        <v>0</v>
      </c>
      <c r="H7663" s="77">
        <v>0</v>
      </c>
      <c r="J7663" s="77">
        <f t="shared" si="325"/>
        <v>2.1800000000000002</v>
      </c>
      <c r="K7663" s="103">
        <v>2.8700000000000547</v>
      </c>
      <c r="L7663" s="104">
        <v>0.89</v>
      </c>
      <c r="M7663" s="105">
        <v>0</v>
      </c>
      <c r="N7663" s="76">
        <f t="shared" si="323"/>
        <v>2.8700000000000547</v>
      </c>
    </row>
    <row r="7664" spans="1:14" x14ac:dyDescent="0.25">
      <c r="A7664" s="100">
        <v>6612</v>
      </c>
      <c r="B7664" s="107">
        <v>40215</v>
      </c>
      <c r="C7664" s="121">
        <v>435.54</v>
      </c>
      <c r="D7664" s="122">
        <v>663.12</v>
      </c>
      <c r="E7664" s="122">
        <f t="shared" si="322"/>
        <v>91.844875346260395</v>
      </c>
      <c r="F7664" s="77">
        <v>5</v>
      </c>
      <c r="G7664" s="77">
        <v>0</v>
      </c>
      <c r="H7664" s="77">
        <v>0</v>
      </c>
      <c r="J7664" s="77">
        <f t="shared" si="325"/>
        <v>5</v>
      </c>
      <c r="K7664" s="103">
        <v>1.7799999999999727</v>
      </c>
      <c r="L7664" s="104">
        <v>2.0499999999999998</v>
      </c>
      <c r="M7664" s="105">
        <v>0</v>
      </c>
      <c r="N7664" s="76">
        <f t="shared" si="323"/>
        <v>1.7799999999999727</v>
      </c>
    </row>
    <row r="7665" spans="1:14" x14ac:dyDescent="0.25">
      <c r="A7665" s="100">
        <v>6613</v>
      </c>
      <c r="B7665" s="107">
        <v>40216</v>
      </c>
      <c r="C7665" s="121">
        <v>435.4</v>
      </c>
      <c r="D7665" s="122">
        <v>659.9</v>
      </c>
      <c r="E7665" s="122">
        <f t="shared" ref="E7665:E7729" si="326">(D7665/722)*100</f>
        <v>91.398891966758995</v>
      </c>
      <c r="F7665" s="77">
        <v>2.48</v>
      </c>
      <c r="G7665" s="77">
        <v>0</v>
      </c>
      <c r="H7665" s="77">
        <v>0</v>
      </c>
      <c r="J7665" s="77">
        <f t="shared" si="325"/>
        <v>2.48</v>
      </c>
      <c r="K7665" s="103">
        <v>0.41000000000006365</v>
      </c>
      <c r="L7665" s="104">
        <v>1.02</v>
      </c>
      <c r="M7665" s="105">
        <v>0</v>
      </c>
      <c r="N7665" s="76">
        <f t="shared" si="323"/>
        <v>0.41000000000006365</v>
      </c>
    </row>
    <row r="7666" spans="1:14" x14ac:dyDescent="0.25">
      <c r="A7666" s="100">
        <v>6614</v>
      </c>
      <c r="B7666" s="107">
        <v>40217</v>
      </c>
      <c r="C7666" s="121">
        <v>435.31</v>
      </c>
      <c r="D7666" s="122">
        <v>657.83</v>
      </c>
      <c r="E7666" s="122">
        <f t="shared" si="326"/>
        <v>91.112188365650965</v>
      </c>
      <c r="F7666" s="77">
        <v>5.86</v>
      </c>
      <c r="G7666" s="77">
        <v>0</v>
      </c>
      <c r="H7666" s="77">
        <v>0</v>
      </c>
      <c r="J7666" s="77">
        <f t="shared" si="325"/>
        <v>5.86</v>
      </c>
      <c r="K7666" s="103">
        <v>0.80999999999993211</v>
      </c>
      <c r="L7666" s="104">
        <v>2.4</v>
      </c>
      <c r="M7666" s="105">
        <v>0</v>
      </c>
      <c r="N7666" s="76">
        <f t="shared" si="323"/>
        <v>0.80999999999993211</v>
      </c>
    </row>
    <row r="7667" spans="1:14" x14ac:dyDescent="0.25">
      <c r="A7667" s="100">
        <v>6615</v>
      </c>
      <c r="B7667" s="107">
        <v>40218</v>
      </c>
      <c r="C7667" s="121">
        <v>435.09</v>
      </c>
      <c r="D7667" s="122">
        <v>652.78</v>
      </c>
      <c r="E7667" s="122">
        <f t="shared" si="326"/>
        <v>90.41274238227146</v>
      </c>
      <c r="F7667" s="77">
        <v>6.43</v>
      </c>
      <c r="G7667" s="77">
        <v>0</v>
      </c>
      <c r="H7667" s="77">
        <v>0</v>
      </c>
      <c r="J7667" s="77">
        <f t="shared" si="325"/>
        <v>6.43</v>
      </c>
      <c r="K7667" s="103">
        <v>4.220000000000077</v>
      </c>
      <c r="L7667" s="104">
        <v>2.64</v>
      </c>
      <c r="M7667" s="105">
        <v>0</v>
      </c>
      <c r="N7667" s="76">
        <f t="shared" si="323"/>
        <v>4.220000000000077</v>
      </c>
    </row>
    <row r="7668" spans="1:14" x14ac:dyDescent="0.25">
      <c r="A7668" s="100">
        <v>6616</v>
      </c>
      <c r="B7668" s="107">
        <v>40219</v>
      </c>
      <c r="C7668" s="121">
        <v>434.99</v>
      </c>
      <c r="D7668" s="122">
        <v>650.57000000000005</v>
      </c>
      <c r="E7668" s="122">
        <f t="shared" si="326"/>
        <v>90.106648199445999</v>
      </c>
      <c r="F7668" s="77">
        <v>6.89</v>
      </c>
      <c r="G7668" s="77">
        <v>0</v>
      </c>
      <c r="H7668" s="77">
        <v>0</v>
      </c>
      <c r="J7668" s="77">
        <f t="shared" si="325"/>
        <v>6.89</v>
      </c>
      <c r="K7668" s="103">
        <v>1.2999999999999678</v>
      </c>
      <c r="L7668" s="104">
        <v>2.82</v>
      </c>
      <c r="M7668" s="105">
        <v>0</v>
      </c>
      <c r="N7668" s="76">
        <f t="shared" si="323"/>
        <v>1.2999999999999678</v>
      </c>
    </row>
    <row r="7669" spans="1:14" x14ac:dyDescent="0.25">
      <c r="A7669" s="100">
        <v>6617</v>
      </c>
      <c r="B7669" s="107">
        <v>40220</v>
      </c>
      <c r="C7669" s="121">
        <v>434.74</v>
      </c>
      <c r="D7669" s="122">
        <v>644.98</v>
      </c>
      <c r="E7669" s="122">
        <f t="shared" si="326"/>
        <v>89.332409972299175</v>
      </c>
      <c r="F7669" s="77">
        <v>7.31</v>
      </c>
      <c r="G7669" s="77">
        <v>0</v>
      </c>
      <c r="H7669" s="77">
        <v>0</v>
      </c>
      <c r="J7669" s="77">
        <f t="shared" si="325"/>
        <v>7.31</v>
      </c>
      <c r="K7669" s="103">
        <v>2.1500000000000314</v>
      </c>
      <c r="L7669" s="104">
        <v>3</v>
      </c>
      <c r="M7669" s="105">
        <v>0</v>
      </c>
      <c r="N7669" s="76">
        <f t="shared" si="323"/>
        <v>2.1500000000000314</v>
      </c>
    </row>
    <row r="7670" spans="1:14" x14ac:dyDescent="0.25">
      <c r="A7670" s="100">
        <v>6618</v>
      </c>
      <c r="B7670" s="107">
        <v>40221</v>
      </c>
      <c r="C7670" s="121">
        <v>434.51</v>
      </c>
      <c r="D7670" s="122">
        <v>639.82000000000005</v>
      </c>
      <c r="E7670" s="122">
        <f t="shared" si="326"/>
        <v>88.61772853185596</v>
      </c>
      <c r="F7670" s="77">
        <v>6.99</v>
      </c>
      <c r="G7670" s="77">
        <v>0</v>
      </c>
      <c r="H7670" s="77">
        <v>0</v>
      </c>
      <c r="J7670" s="77">
        <f t="shared" si="325"/>
        <v>6.99</v>
      </c>
      <c r="K7670" s="103">
        <v>1.3199999999999275</v>
      </c>
      <c r="L7670" s="104">
        <v>2.86</v>
      </c>
      <c r="M7670" s="105">
        <v>0</v>
      </c>
      <c r="N7670" s="76">
        <f t="shared" si="323"/>
        <v>1.3199999999999275</v>
      </c>
    </row>
    <row r="7671" spans="1:14" x14ac:dyDescent="0.25">
      <c r="A7671" s="100">
        <v>6619</v>
      </c>
      <c r="B7671" s="107">
        <v>40222</v>
      </c>
      <c r="C7671" s="121">
        <v>434.25</v>
      </c>
      <c r="D7671" s="122">
        <v>634.15</v>
      </c>
      <c r="E7671" s="122">
        <f t="shared" si="326"/>
        <v>87.83240997229916</v>
      </c>
      <c r="F7671" s="77">
        <v>2.4500000000000002</v>
      </c>
      <c r="G7671" s="77">
        <v>0</v>
      </c>
      <c r="H7671" s="77">
        <v>0</v>
      </c>
      <c r="J7671" s="77">
        <f t="shared" si="325"/>
        <v>2.4500000000000002</v>
      </c>
      <c r="K7671" s="103">
        <v>0.95999999999999108</v>
      </c>
      <c r="L7671" s="104">
        <v>1</v>
      </c>
      <c r="M7671" s="105">
        <v>0</v>
      </c>
      <c r="N7671" s="76">
        <f t="shared" si="323"/>
        <v>0.95999999999999108</v>
      </c>
    </row>
    <row r="7672" spans="1:14" x14ac:dyDescent="0.25">
      <c r="A7672" s="100">
        <v>6620</v>
      </c>
      <c r="B7672" s="107">
        <v>40223</v>
      </c>
      <c r="C7672" s="121">
        <v>434.18</v>
      </c>
      <c r="D7672" s="122">
        <v>632.66</v>
      </c>
      <c r="E7672" s="122">
        <f t="shared" si="326"/>
        <v>87.62603878116343</v>
      </c>
      <c r="F7672" s="77">
        <v>3.81</v>
      </c>
      <c r="G7672" s="77">
        <v>0</v>
      </c>
      <c r="H7672" s="77">
        <v>0</v>
      </c>
      <c r="J7672" s="77">
        <f t="shared" si="325"/>
        <v>3.81</v>
      </c>
      <c r="K7672" s="103">
        <v>0.73000000000007281</v>
      </c>
      <c r="L7672" s="104">
        <v>1.56</v>
      </c>
      <c r="M7672" s="105">
        <v>0</v>
      </c>
      <c r="N7672" s="76">
        <f t="shared" si="323"/>
        <v>0.73000000000007281</v>
      </c>
    </row>
    <row r="7673" spans="1:14" x14ac:dyDescent="0.25">
      <c r="A7673" s="100">
        <v>6621</v>
      </c>
      <c r="B7673" s="107">
        <v>40224</v>
      </c>
      <c r="C7673" s="121">
        <v>434.04</v>
      </c>
      <c r="D7673" s="122">
        <v>629.58000000000004</v>
      </c>
      <c r="E7673" s="122">
        <f t="shared" si="326"/>
        <v>87.199445983379505</v>
      </c>
      <c r="F7673" s="77">
        <v>7.86</v>
      </c>
      <c r="G7673" s="77">
        <v>0</v>
      </c>
      <c r="H7673" s="77">
        <v>0</v>
      </c>
      <c r="J7673" s="77">
        <f t="shared" si="325"/>
        <v>7.86</v>
      </c>
      <c r="K7673" s="103">
        <v>1.5799999999999139</v>
      </c>
      <c r="L7673" s="104">
        <v>3.22</v>
      </c>
      <c r="M7673" s="105">
        <v>0</v>
      </c>
      <c r="N7673" s="76">
        <f t="shared" si="323"/>
        <v>1.5799999999999139</v>
      </c>
    </row>
    <row r="7674" spans="1:14" x14ac:dyDescent="0.25">
      <c r="A7674" s="100">
        <v>6622</v>
      </c>
      <c r="B7674" s="107">
        <v>40225</v>
      </c>
      <c r="C7674" s="121">
        <v>433.75</v>
      </c>
      <c r="D7674" s="122">
        <v>623.29999999999995</v>
      </c>
      <c r="E7674" s="122">
        <f t="shared" si="326"/>
        <v>86.32963988919667</v>
      </c>
      <c r="F7674" s="77">
        <v>5.65</v>
      </c>
      <c r="G7674" s="77">
        <v>0</v>
      </c>
      <c r="H7674" s="77">
        <v>0</v>
      </c>
      <c r="J7674" s="77">
        <f t="shared" si="325"/>
        <v>5.65</v>
      </c>
      <c r="K7674" s="103">
        <v>2.8700000000000276</v>
      </c>
      <c r="L7674" s="104">
        <v>2.2999999999999998</v>
      </c>
      <c r="M7674" s="105">
        <v>15.5</v>
      </c>
      <c r="N7674" s="76">
        <f t="shared" si="323"/>
        <v>2.8700000000000276</v>
      </c>
    </row>
    <row r="7675" spans="1:14" x14ac:dyDescent="0.25">
      <c r="A7675" s="100">
        <v>6623</v>
      </c>
      <c r="B7675" s="107">
        <v>40226</v>
      </c>
      <c r="C7675" s="121">
        <v>433.62</v>
      </c>
      <c r="D7675" s="122">
        <v>620.52</v>
      </c>
      <c r="E7675" s="122">
        <f t="shared" si="326"/>
        <v>85.94459833795014</v>
      </c>
      <c r="F7675" s="77">
        <v>7.04</v>
      </c>
      <c r="G7675" s="77">
        <v>0</v>
      </c>
      <c r="H7675" s="77">
        <v>0</v>
      </c>
      <c r="J7675" s="77">
        <f t="shared" si="325"/>
        <v>7.04</v>
      </c>
      <c r="K7675" s="103">
        <v>1.66</v>
      </c>
      <c r="L7675" s="104">
        <v>2.86</v>
      </c>
      <c r="M7675" s="105">
        <v>0</v>
      </c>
      <c r="N7675" s="76">
        <f t="shared" si="323"/>
        <v>1.6600000000000046</v>
      </c>
    </row>
    <row r="7676" spans="1:14" x14ac:dyDescent="0.25">
      <c r="A7676" s="100">
        <v>6624</v>
      </c>
      <c r="B7676" s="107">
        <v>40227</v>
      </c>
      <c r="C7676" s="121">
        <v>433.37</v>
      </c>
      <c r="D7676" s="122">
        <v>615.14</v>
      </c>
      <c r="E7676" s="122">
        <f t="shared" si="326"/>
        <v>85.199445983379491</v>
      </c>
      <c r="F7676" s="77">
        <v>5.23</v>
      </c>
      <c r="G7676" s="77">
        <v>0</v>
      </c>
      <c r="H7676" s="77">
        <v>0</v>
      </c>
      <c r="J7676" s="77">
        <f t="shared" si="325"/>
        <v>5.23</v>
      </c>
      <c r="K7676" s="103">
        <v>1.5900000000000141</v>
      </c>
      <c r="L7676" s="104">
        <v>2.13</v>
      </c>
      <c r="M7676" s="105">
        <v>0</v>
      </c>
      <c r="N7676" s="76">
        <f t="shared" si="323"/>
        <v>1.5900000000000141</v>
      </c>
    </row>
    <row r="7677" spans="1:14" x14ac:dyDescent="0.25">
      <c r="A7677" s="100">
        <v>6625</v>
      </c>
      <c r="B7677" s="107">
        <v>40228</v>
      </c>
      <c r="C7677" s="121">
        <v>433.2</v>
      </c>
      <c r="D7677" s="122">
        <v>611.5</v>
      </c>
      <c r="E7677" s="122">
        <f t="shared" si="326"/>
        <v>84.695290858725755</v>
      </c>
      <c r="F7677" s="77">
        <v>7.34</v>
      </c>
      <c r="G7677" s="77">
        <v>0</v>
      </c>
      <c r="H7677" s="77">
        <v>0</v>
      </c>
      <c r="J7677" s="77">
        <f t="shared" si="325"/>
        <v>7.34</v>
      </c>
      <c r="K7677" s="103">
        <v>2.09</v>
      </c>
      <c r="L7677" s="104">
        <v>2.99</v>
      </c>
      <c r="M7677" s="105">
        <v>0</v>
      </c>
      <c r="N7677" s="76">
        <f t="shared" si="323"/>
        <v>2.09</v>
      </c>
    </row>
    <row r="7678" spans="1:14" x14ac:dyDescent="0.25">
      <c r="A7678" s="100">
        <v>6626</v>
      </c>
      <c r="B7678" s="107">
        <v>40229</v>
      </c>
      <c r="C7678" s="121">
        <v>432.95</v>
      </c>
      <c r="D7678" s="122">
        <v>606.25</v>
      </c>
      <c r="E7678" s="122">
        <f t="shared" si="326"/>
        <v>83.968144044321321</v>
      </c>
      <c r="F7678" s="77">
        <v>4.93</v>
      </c>
      <c r="G7678" s="77">
        <v>0</v>
      </c>
      <c r="H7678" s="77">
        <v>0</v>
      </c>
      <c r="J7678" s="77">
        <f t="shared" si="325"/>
        <v>4.93</v>
      </c>
      <c r="K7678" s="103">
        <v>0.72999999999995424</v>
      </c>
      <c r="L7678" s="104">
        <v>2.0099999999999998</v>
      </c>
      <c r="M7678" s="105">
        <v>0</v>
      </c>
      <c r="N7678" s="76">
        <f t="shared" si="323"/>
        <v>0.72999999999995424</v>
      </c>
    </row>
    <row r="7679" spans="1:14" x14ac:dyDescent="0.25">
      <c r="A7679" s="100">
        <v>6627</v>
      </c>
      <c r="B7679" s="107">
        <v>40230</v>
      </c>
      <c r="C7679" s="121">
        <v>432.75</v>
      </c>
      <c r="D7679" s="122">
        <v>602.04999999999995</v>
      </c>
      <c r="E7679" s="122">
        <f t="shared" si="326"/>
        <v>83.386426592797775</v>
      </c>
      <c r="F7679" s="77">
        <v>5.18</v>
      </c>
      <c r="G7679" s="77">
        <v>0</v>
      </c>
      <c r="H7679" s="77">
        <v>0</v>
      </c>
      <c r="J7679" s="77">
        <f t="shared" si="325"/>
        <v>5.18</v>
      </c>
      <c r="K7679" s="103">
        <v>0.55999999999999517</v>
      </c>
      <c r="L7679" s="104">
        <v>2.11</v>
      </c>
      <c r="M7679" s="105">
        <v>0</v>
      </c>
      <c r="N7679" s="76">
        <f t="shared" si="323"/>
        <v>0.55999999999999517</v>
      </c>
    </row>
    <row r="7680" spans="1:14" x14ac:dyDescent="0.25">
      <c r="A7680" s="100">
        <v>6628</v>
      </c>
      <c r="B7680" s="107">
        <v>40231</v>
      </c>
      <c r="C7680" s="121">
        <v>432.53</v>
      </c>
      <c r="D7680" s="122">
        <v>597.42999999999995</v>
      </c>
      <c r="E7680" s="122">
        <f t="shared" si="326"/>
        <v>82.74653739612188</v>
      </c>
      <c r="F7680" s="77">
        <v>6.06</v>
      </c>
      <c r="G7680" s="77">
        <v>0</v>
      </c>
      <c r="H7680" s="77">
        <v>0</v>
      </c>
      <c r="J7680" s="77">
        <f t="shared" si="325"/>
        <v>6.06</v>
      </c>
      <c r="K7680" s="103">
        <v>0.49000000000006327</v>
      </c>
      <c r="L7680" s="104">
        <v>2.46</v>
      </c>
      <c r="M7680" s="105">
        <v>0</v>
      </c>
      <c r="N7680" s="76">
        <f t="shared" si="323"/>
        <v>0.49000000000006327</v>
      </c>
    </row>
    <row r="7681" spans="1:14" x14ac:dyDescent="0.25">
      <c r="A7681" s="100">
        <v>6629</v>
      </c>
      <c r="B7681" s="107">
        <v>40232</v>
      </c>
      <c r="C7681" s="121">
        <v>432.26</v>
      </c>
      <c r="D7681" s="122">
        <v>591.86</v>
      </c>
      <c r="E7681" s="122">
        <f t="shared" si="326"/>
        <v>81.97506925207756</v>
      </c>
      <c r="F7681" s="77">
        <v>9.65</v>
      </c>
      <c r="G7681" s="77">
        <v>0</v>
      </c>
      <c r="H7681" s="77">
        <v>0</v>
      </c>
      <c r="J7681" s="77">
        <f t="shared" si="325"/>
        <v>9.65</v>
      </c>
      <c r="K7681" s="103">
        <v>1.9499999999999549</v>
      </c>
      <c r="L7681" s="104">
        <v>3.01</v>
      </c>
      <c r="M7681" s="105">
        <v>0</v>
      </c>
      <c r="N7681" s="76">
        <f t="shared" si="323"/>
        <v>1.9499999999999549</v>
      </c>
    </row>
    <row r="7682" spans="1:14" x14ac:dyDescent="0.25">
      <c r="A7682" s="100">
        <v>6630</v>
      </c>
      <c r="B7682" s="107">
        <v>40233</v>
      </c>
      <c r="C7682" s="121">
        <v>431.88</v>
      </c>
      <c r="D7682" s="122">
        <v>584.16</v>
      </c>
      <c r="E7682" s="122">
        <f t="shared" si="326"/>
        <v>80.908587257617725</v>
      </c>
      <c r="F7682" s="77">
        <v>7.38</v>
      </c>
      <c r="G7682" s="77">
        <v>0</v>
      </c>
      <c r="H7682" s="77">
        <v>0</v>
      </c>
      <c r="J7682" s="77">
        <f t="shared" si="325"/>
        <v>7.38</v>
      </c>
      <c r="K7682" s="103">
        <v>1.8200000000000545</v>
      </c>
      <c r="L7682" s="104">
        <v>2.99</v>
      </c>
      <c r="M7682" s="105">
        <v>0</v>
      </c>
      <c r="N7682" s="76">
        <f t="shared" si="323"/>
        <v>1.8200000000000545</v>
      </c>
    </row>
    <row r="7683" spans="1:14" x14ac:dyDescent="0.25">
      <c r="A7683" s="100">
        <v>6631</v>
      </c>
      <c r="B7683" s="107">
        <v>40234</v>
      </c>
      <c r="C7683" s="121">
        <v>431.61</v>
      </c>
      <c r="D7683" s="122">
        <v>578.6</v>
      </c>
      <c r="E7683" s="122">
        <f t="shared" si="326"/>
        <v>80.13850415512465</v>
      </c>
      <c r="F7683" s="77">
        <v>5.38</v>
      </c>
      <c r="G7683" s="77">
        <v>0</v>
      </c>
      <c r="H7683" s="77">
        <v>0</v>
      </c>
      <c r="J7683" s="77">
        <f t="shared" si="325"/>
        <v>5.38</v>
      </c>
      <c r="K7683" s="103">
        <v>0.27999999999997716</v>
      </c>
      <c r="L7683" s="104">
        <v>2.1800000000000002</v>
      </c>
      <c r="M7683" s="105">
        <v>0</v>
      </c>
      <c r="N7683" s="76">
        <f t="shared" si="323"/>
        <v>0.27999999999997716</v>
      </c>
    </row>
    <row r="7684" spans="1:14" x14ac:dyDescent="0.25">
      <c r="A7684" s="100">
        <v>6632</v>
      </c>
      <c r="B7684" s="107">
        <v>40235</v>
      </c>
      <c r="C7684" s="121">
        <v>431.36</v>
      </c>
      <c r="D7684" s="122">
        <v>573.5</v>
      </c>
      <c r="E7684" s="122">
        <f t="shared" si="326"/>
        <v>79.43213296398892</v>
      </c>
      <c r="F7684" s="77">
        <v>7.73</v>
      </c>
      <c r="G7684" s="77">
        <v>0</v>
      </c>
      <c r="H7684" s="77">
        <v>0</v>
      </c>
      <c r="J7684" s="77">
        <f t="shared" si="325"/>
        <v>7.73</v>
      </c>
      <c r="K7684" s="103">
        <v>2.529999999999955</v>
      </c>
      <c r="L7684" s="104">
        <v>2.13</v>
      </c>
      <c r="M7684" s="105">
        <v>0</v>
      </c>
      <c r="N7684" s="76">
        <f t="shared" si="323"/>
        <v>2.529999999999955</v>
      </c>
    </row>
    <row r="7685" spans="1:14" x14ac:dyDescent="0.25">
      <c r="A7685" s="100">
        <v>6633</v>
      </c>
      <c r="B7685" s="107">
        <v>40236</v>
      </c>
      <c r="C7685" s="121">
        <v>431.1</v>
      </c>
      <c r="D7685" s="122">
        <v>568.29999999999995</v>
      </c>
      <c r="E7685" s="122">
        <f t="shared" si="326"/>
        <v>78.711911357340711</v>
      </c>
      <c r="F7685" s="77">
        <v>4.24</v>
      </c>
      <c r="G7685" s="77">
        <v>0</v>
      </c>
      <c r="H7685" s="77">
        <v>0</v>
      </c>
      <c r="J7685" s="77">
        <f t="shared" si="325"/>
        <v>4.24</v>
      </c>
      <c r="K7685" s="103">
        <v>0.44000000000004569</v>
      </c>
      <c r="L7685" s="104">
        <v>1.72</v>
      </c>
      <c r="M7685" s="105">
        <v>0</v>
      </c>
      <c r="N7685" s="76">
        <f t="shared" si="323"/>
        <v>0.44000000000004569</v>
      </c>
    </row>
    <row r="7686" spans="1:14" x14ac:dyDescent="0.25">
      <c r="A7686" s="100">
        <v>6634</v>
      </c>
      <c r="B7686" s="107">
        <v>40237</v>
      </c>
      <c r="C7686" s="121">
        <v>430.91</v>
      </c>
      <c r="D7686" s="122">
        <v>564.5</v>
      </c>
      <c r="E7686" s="122">
        <f t="shared" si="326"/>
        <v>78.18559556786704</v>
      </c>
      <c r="F7686" s="77">
        <v>2.82</v>
      </c>
      <c r="G7686" s="77">
        <v>0</v>
      </c>
      <c r="H7686" s="77">
        <v>0</v>
      </c>
      <c r="J7686" s="77">
        <f t="shared" si="325"/>
        <v>2.82</v>
      </c>
      <c r="K7686" s="103">
        <v>0.2199999999999771</v>
      </c>
      <c r="L7686" s="104">
        <v>1.1399999999999999</v>
      </c>
      <c r="M7686" s="105">
        <v>0</v>
      </c>
      <c r="N7686" s="76">
        <f t="shared" si="323"/>
        <v>0.2199999999999771</v>
      </c>
    </row>
    <row r="7687" spans="1:14" x14ac:dyDescent="0.25">
      <c r="A7687" s="100">
        <v>6635</v>
      </c>
      <c r="B7687" s="107">
        <v>40238</v>
      </c>
      <c r="C7687" s="121">
        <v>430.78</v>
      </c>
      <c r="D7687" s="122">
        <v>561.9</v>
      </c>
      <c r="E7687" s="122">
        <f t="shared" si="326"/>
        <v>77.825484764542935</v>
      </c>
      <c r="F7687" s="77">
        <v>7.92</v>
      </c>
      <c r="G7687" s="77">
        <v>0</v>
      </c>
      <c r="H7687" s="77">
        <v>0</v>
      </c>
      <c r="J7687" s="77">
        <f t="shared" si="325"/>
        <v>7.92</v>
      </c>
      <c r="K7687" s="103">
        <v>1.0200000000000227</v>
      </c>
      <c r="L7687" s="104">
        <v>3.21</v>
      </c>
      <c r="M7687" s="105">
        <v>0</v>
      </c>
      <c r="N7687" s="76">
        <f t="shared" si="323"/>
        <v>1.0200000000000227</v>
      </c>
    </row>
    <row r="7688" spans="1:14" x14ac:dyDescent="0.25">
      <c r="A7688" s="100">
        <v>6636</v>
      </c>
      <c r="B7688" s="107">
        <v>40239</v>
      </c>
      <c r="C7688" s="121">
        <v>430.43</v>
      </c>
      <c r="D7688" s="122">
        <v>555</v>
      </c>
      <c r="E7688" s="122">
        <f t="shared" si="326"/>
        <v>76.86980609418282</v>
      </c>
      <c r="F7688" s="77">
        <v>8.42</v>
      </c>
      <c r="G7688" s="77">
        <v>0</v>
      </c>
      <c r="H7688" s="77">
        <v>0</v>
      </c>
      <c r="J7688" s="77">
        <f t="shared" si="325"/>
        <v>8.42</v>
      </c>
      <c r="K7688" s="103">
        <v>1.42</v>
      </c>
      <c r="L7688" s="104">
        <v>3.41</v>
      </c>
      <c r="M7688" s="105">
        <v>0</v>
      </c>
      <c r="N7688" s="76">
        <f t="shared" ref="N7688:N7751" si="327">+D7689-D7688+J7688</f>
        <v>1.42</v>
      </c>
    </row>
    <row r="7689" spans="1:14" x14ac:dyDescent="0.25">
      <c r="A7689" s="100">
        <v>6637</v>
      </c>
      <c r="B7689" s="107">
        <v>40240</v>
      </c>
      <c r="C7689" s="121">
        <v>430.07</v>
      </c>
      <c r="D7689" s="122">
        <v>548</v>
      </c>
      <c r="E7689" s="122">
        <f t="shared" si="326"/>
        <v>75.90027700831024</v>
      </c>
      <c r="F7689" s="77">
        <v>7.31</v>
      </c>
      <c r="G7689" s="77">
        <v>0</v>
      </c>
      <c r="H7689" s="77">
        <v>0</v>
      </c>
      <c r="J7689" s="77">
        <f t="shared" si="325"/>
        <v>7.31</v>
      </c>
      <c r="K7689" s="103">
        <v>0.48999999999994959</v>
      </c>
      <c r="L7689" s="104">
        <v>2.95</v>
      </c>
      <c r="M7689" s="105">
        <v>0</v>
      </c>
      <c r="N7689" s="76">
        <f t="shared" si="327"/>
        <v>0.48999999999994959</v>
      </c>
    </row>
    <row r="7690" spans="1:14" x14ac:dyDescent="0.25">
      <c r="A7690" s="100">
        <v>6638</v>
      </c>
      <c r="B7690" s="107">
        <v>40241</v>
      </c>
      <c r="C7690" s="121">
        <v>429.72</v>
      </c>
      <c r="D7690" s="122">
        <v>541.17999999999995</v>
      </c>
      <c r="E7690" s="122">
        <f t="shared" si="326"/>
        <v>74.955678670360101</v>
      </c>
      <c r="F7690" s="77">
        <v>8.09</v>
      </c>
      <c r="G7690" s="77">
        <v>0</v>
      </c>
      <c r="H7690" s="77">
        <v>0</v>
      </c>
      <c r="J7690" s="77">
        <f t="shared" si="325"/>
        <v>8.09</v>
      </c>
      <c r="K7690" s="103">
        <v>0.77000000000006352</v>
      </c>
      <c r="L7690" s="104">
        <v>3.25</v>
      </c>
      <c r="M7690" s="105">
        <v>0</v>
      </c>
      <c r="N7690" s="76">
        <f t="shared" si="327"/>
        <v>0.77000000000006352</v>
      </c>
    </row>
    <row r="7691" spans="1:14" x14ac:dyDescent="0.25">
      <c r="A7691" s="100">
        <v>6639</v>
      </c>
      <c r="B7691" s="107">
        <v>40242</v>
      </c>
      <c r="C7691" s="121">
        <v>429.34</v>
      </c>
      <c r="D7691" s="122">
        <v>533.86</v>
      </c>
      <c r="E7691" s="122">
        <f t="shared" si="326"/>
        <v>73.94182825484765</v>
      </c>
      <c r="F7691" s="77">
        <v>8.24</v>
      </c>
      <c r="G7691" s="77">
        <v>0</v>
      </c>
      <c r="H7691" s="77">
        <v>0</v>
      </c>
      <c r="J7691" s="77">
        <f t="shared" si="325"/>
        <v>8.24</v>
      </c>
      <c r="K7691" s="103">
        <v>0.73000000000000931</v>
      </c>
      <c r="L7691" s="104">
        <v>3.31</v>
      </c>
      <c r="M7691" s="105">
        <v>0</v>
      </c>
      <c r="N7691" s="76">
        <f t="shared" si="327"/>
        <v>0.73000000000000931</v>
      </c>
    </row>
    <row r="7692" spans="1:14" x14ac:dyDescent="0.25">
      <c r="A7692" s="100">
        <v>6640</v>
      </c>
      <c r="B7692" s="107">
        <v>40243</v>
      </c>
      <c r="C7692" s="121">
        <v>428.95</v>
      </c>
      <c r="D7692" s="122">
        <v>526.35</v>
      </c>
      <c r="E7692" s="122">
        <f t="shared" si="326"/>
        <v>72.9016620498615</v>
      </c>
      <c r="F7692" s="77">
        <v>4.87</v>
      </c>
      <c r="G7692" s="77">
        <v>0</v>
      </c>
      <c r="H7692" s="77">
        <v>0</v>
      </c>
      <c r="J7692" s="77">
        <f t="shared" ref="J7692:J7755" si="328">SUM(F7692:H7692)</f>
        <v>4.87</v>
      </c>
      <c r="K7692" s="103">
        <v>0.87999999999999101</v>
      </c>
      <c r="L7692" s="104">
        <v>1.96</v>
      </c>
      <c r="M7692" s="105">
        <v>0</v>
      </c>
      <c r="N7692" s="76">
        <f t="shared" si="327"/>
        <v>0.87999999999999101</v>
      </c>
    </row>
    <row r="7693" spans="1:14" x14ac:dyDescent="0.25">
      <c r="A7693" s="100">
        <v>6641</v>
      </c>
      <c r="B7693" s="107">
        <v>40244</v>
      </c>
      <c r="C7693" s="121">
        <v>428.74</v>
      </c>
      <c r="D7693" s="122">
        <v>522.36</v>
      </c>
      <c r="E7693" s="122">
        <f t="shared" si="326"/>
        <v>72.34903047091413</v>
      </c>
      <c r="F7693" s="77">
        <v>3.56</v>
      </c>
      <c r="G7693" s="77">
        <v>0</v>
      </c>
      <c r="H7693" s="77">
        <v>0</v>
      </c>
      <c r="J7693" s="77">
        <f t="shared" si="328"/>
        <v>3.56</v>
      </c>
      <c r="K7693" s="103">
        <v>1.2800000000000273</v>
      </c>
      <c r="L7693" s="104">
        <v>1.43</v>
      </c>
      <c r="M7693" s="105">
        <v>0</v>
      </c>
      <c r="N7693" s="76">
        <f t="shared" si="327"/>
        <v>1.2800000000000273</v>
      </c>
    </row>
    <row r="7694" spans="1:14" x14ac:dyDescent="0.25">
      <c r="A7694" s="100">
        <v>6642</v>
      </c>
      <c r="B7694" s="107">
        <v>40245</v>
      </c>
      <c r="C7694" s="121">
        <v>428.62</v>
      </c>
      <c r="D7694" s="122">
        <v>520.08000000000004</v>
      </c>
      <c r="E7694" s="122">
        <f t="shared" si="326"/>
        <v>72.033240997229925</v>
      </c>
      <c r="F7694" s="77">
        <v>4.79</v>
      </c>
      <c r="G7694" s="77">
        <v>0</v>
      </c>
      <c r="H7694" s="77">
        <v>0</v>
      </c>
      <c r="J7694" s="77">
        <f t="shared" si="328"/>
        <v>4.79</v>
      </c>
      <c r="K7694" s="103">
        <v>1.0699999999999728</v>
      </c>
      <c r="L7694" s="104">
        <v>1.92</v>
      </c>
      <c r="M7694" s="105">
        <v>0</v>
      </c>
      <c r="N7694" s="76">
        <f t="shared" si="327"/>
        <v>1.0699999999999728</v>
      </c>
    </row>
    <row r="7695" spans="1:14" x14ac:dyDescent="0.25">
      <c r="A7695" s="100">
        <v>6643</v>
      </c>
      <c r="B7695" s="107">
        <v>40246</v>
      </c>
      <c r="C7695" s="121">
        <v>428.42</v>
      </c>
      <c r="D7695" s="122">
        <v>516.36</v>
      </c>
      <c r="E7695" s="122">
        <f t="shared" si="326"/>
        <v>71.5180055401662</v>
      </c>
      <c r="F7695" s="77">
        <v>5.15</v>
      </c>
      <c r="G7695" s="77">
        <v>0</v>
      </c>
      <c r="H7695" s="77">
        <v>0</v>
      </c>
      <c r="J7695" s="77">
        <f t="shared" si="328"/>
        <v>5.15</v>
      </c>
      <c r="K7695" s="103">
        <v>0.60999999999997989</v>
      </c>
      <c r="L7695" s="104">
        <v>2.0699999999999998</v>
      </c>
      <c r="M7695" s="105">
        <v>0</v>
      </c>
      <c r="N7695" s="76">
        <f t="shared" si="327"/>
        <v>0.60999999999997989</v>
      </c>
    </row>
    <row r="7696" spans="1:14" x14ac:dyDescent="0.25">
      <c r="A7696" s="100">
        <v>6644</v>
      </c>
      <c r="B7696" s="107">
        <v>40247</v>
      </c>
      <c r="C7696" s="121">
        <v>428.18</v>
      </c>
      <c r="D7696" s="122">
        <v>511.82</v>
      </c>
      <c r="E7696" s="122">
        <f t="shared" si="326"/>
        <v>70.88919667590028</v>
      </c>
      <c r="F7696" s="77">
        <v>6.67</v>
      </c>
      <c r="G7696" s="77">
        <v>0</v>
      </c>
      <c r="H7696" s="77">
        <v>0</v>
      </c>
      <c r="J7696" s="77">
        <f t="shared" si="328"/>
        <v>6.67</v>
      </c>
      <c r="K7696" s="103">
        <v>0.54999999999999538</v>
      </c>
      <c r="L7696" s="104">
        <v>2.67</v>
      </c>
      <c r="M7696" s="105">
        <v>0</v>
      </c>
      <c r="N7696" s="76">
        <f t="shared" si="327"/>
        <v>0.54999999999999538</v>
      </c>
    </row>
    <row r="7697" spans="1:14" x14ac:dyDescent="0.25">
      <c r="A7697" s="100">
        <v>6645</v>
      </c>
      <c r="B7697" s="107">
        <v>40248</v>
      </c>
      <c r="C7697" s="121">
        <v>427.85</v>
      </c>
      <c r="D7697" s="122">
        <v>505.7</v>
      </c>
      <c r="E7697" s="122">
        <f t="shared" si="326"/>
        <v>70.041551246537395</v>
      </c>
      <c r="F7697" s="77">
        <v>6.71</v>
      </c>
      <c r="G7697" s="77">
        <v>0</v>
      </c>
      <c r="H7697" s="77">
        <v>0</v>
      </c>
      <c r="J7697" s="77">
        <f t="shared" si="328"/>
        <v>6.71</v>
      </c>
      <c r="K7697" s="103">
        <v>1.21</v>
      </c>
      <c r="L7697" s="104">
        <v>2.68</v>
      </c>
      <c r="M7697" s="105">
        <v>0</v>
      </c>
      <c r="N7697" s="76">
        <f t="shared" si="327"/>
        <v>1.21</v>
      </c>
    </row>
    <row r="7698" spans="1:14" x14ac:dyDescent="0.25">
      <c r="A7698" s="100">
        <v>6646</v>
      </c>
      <c r="B7698" s="107">
        <v>40249</v>
      </c>
      <c r="C7698" s="121">
        <v>427.55</v>
      </c>
      <c r="D7698" s="122">
        <v>500.2</v>
      </c>
      <c r="E7698" s="122">
        <f t="shared" si="326"/>
        <v>69.279778393351805</v>
      </c>
      <c r="F7698" s="77">
        <v>6.22</v>
      </c>
      <c r="G7698" s="77">
        <v>0</v>
      </c>
      <c r="H7698" s="77">
        <v>0</v>
      </c>
      <c r="J7698" s="77">
        <f t="shared" si="328"/>
        <v>6.22</v>
      </c>
      <c r="K7698" s="103">
        <v>0.90000000000000657</v>
      </c>
      <c r="L7698" s="104">
        <v>2.4900000000000002</v>
      </c>
      <c r="M7698" s="105">
        <v>0</v>
      </c>
      <c r="N7698" s="76">
        <f t="shared" si="327"/>
        <v>0.90000000000000657</v>
      </c>
    </row>
    <row r="7699" spans="1:14" x14ac:dyDescent="0.25">
      <c r="A7699" s="100">
        <v>6647</v>
      </c>
      <c r="B7699" s="107">
        <v>40250</v>
      </c>
      <c r="C7699" s="121">
        <v>427.26</v>
      </c>
      <c r="D7699" s="122">
        <v>494.88</v>
      </c>
      <c r="E7699" s="122">
        <f t="shared" si="326"/>
        <v>68.54293628808864</v>
      </c>
      <c r="F7699" s="77">
        <v>3.08</v>
      </c>
      <c r="G7699" s="77">
        <v>0</v>
      </c>
      <c r="H7699" s="77">
        <v>0</v>
      </c>
      <c r="J7699" s="77">
        <f t="shared" si="328"/>
        <v>3.08</v>
      </c>
      <c r="K7699" s="103">
        <v>0.6700000000000319</v>
      </c>
      <c r="L7699" s="104">
        <v>1.23</v>
      </c>
      <c r="M7699" s="105">
        <v>0</v>
      </c>
      <c r="N7699" s="76">
        <f t="shared" si="327"/>
        <v>0.6700000000000319</v>
      </c>
    </row>
    <row r="7700" spans="1:14" x14ac:dyDescent="0.25">
      <c r="A7700" s="100">
        <v>6648</v>
      </c>
      <c r="B7700" s="107">
        <v>40251</v>
      </c>
      <c r="C7700" s="121">
        <v>427.13</v>
      </c>
      <c r="D7700" s="122">
        <v>492.47</v>
      </c>
      <c r="E7700" s="122">
        <f t="shared" si="326"/>
        <v>68.20914127423822</v>
      </c>
      <c r="F7700" s="77">
        <v>2.08</v>
      </c>
      <c r="G7700" s="77">
        <v>0</v>
      </c>
      <c r="H7700" s="77">
        <v>0</v>
      </c>
      <c r="J7700" s="77">
        <f t="shared" si="328"/>
        <v>2.08</v>
      </c>
      <c r="K7700" s="103">
        <v>0.24999999999995914</v>
      </c>
      <c r="L7700" s="104">
        <v>1.1100000000000001</v>
      </c>
      <c r="M7700" s="105">
        <v>0</v>
      </c>
      <c r="N7700" s="76">
        <f t="shared" si="327"/>
        <v>0.24999999999995914</v>
      </c>
    </row>
    <row r="7701" spans="1:14" x14ac:dyDescent="0.25">
      <c r="A7701" s="100">
        <v>6649</v>
      </c>
      <c r="B7701" s="107">
        <v>40252</v>
      </c>
      <c r="C7701" s="121">
        <v>427.03</v>
      </c>
      <c r="D7701" s="122">
        <v>490.64</v>
      </c>
      <c r="E7701" s="122">
        <f t="shared" si="326"/>
        <v>67.955678670360115</v>
      </c>
      <c r="F7701" s="77">
        <v>6.93</v>
      </c>
      <c r="G7701" s="77">
        <v>0</v>
      </c>
      <c r="H7701" s="77">
        <v>0</v>
      </c>
      <c r="J7701" s="77">
        <f t="shared" si="328"/>
        <v>6.93</v>
      </c>
      <c r="K7701" s="103">
        <v>0.27000000000003155</v>
      </c>
      <c r="L7701" s="104">
        <v>2.69</v>
      </c>
      <c r="M7701" s="105">
        <v>0</v>
      </c>
      <c r="N7701" s="76">
        <f t="shared" si="327"/>
        <v>0.27000000000003155</v>
      </c>
    </row>
    <row r="7702" spans="1:14" x14ac:dyDescent="0.25">
      <c r="A7702" s="100">
        <v>6650</v>
      </c>
      <c r="B7702" s="107">
        <v>40253</v>
      </c>
      <c r="C7702" s="121">
        <v>426.66</v>
      </c>
      <c r="D7702" s="122">
        <v>483.98</v>
      </c>
      <c r="E7702" s="122">
        <f t="shared" si="326"/>
        <v>67.03324099722991</v>
      </c>
      <c r="F7702" s="77">
        <v>5.97</v>
      </c>
      <c r="G7702" s="77">
        <v>0</v>
      </c>
      <c r="H7702" s="77">
        <v>0</v>
      </c>
      <c r="J7702" s="77">
        <f t="shared" si="328"/>
        <v>5.97</v>
      </c>
      <c r="K7702" s="103">
        <v>0.30999999999997474</v>
      </c>
      <c r="L7702" s="104">
        <v>2.39</v>
      </c>
      <c r="M7702" s="105">
        <v>0</v>
      </c>
      <c r="N7702" s="76">
        <f t="shared" si="327"/>
        <v>0.30999999999997474</v>
      </c>
    </row>
    <row r="7703" spans="1:14" x14ac:dyDescent="0.25">
      <c r="A7703" s="100">
        <v>6651</v>
      </c>
      <c r="B7703" s="107">
        <v>40254</v>
      </c>
      <c r="C7703" s="121">
        <v>426.34</v>
      </c>
      <c r="D7703" s="122">
        <v>478.32</v>
      </c>
      <c r="E7703" s="122">
        <f t="shared" si="326"/>
        <v>66.24930747922437</v>
      </c>
      <c r="F7703" s="77">
        <v>5.98</v>
      </c>
      <c r="G7703" s="77">
        <v>0</v>
      </c>
      <c r="H7703" s="77">
        <v>0</v>
      </c>
      <c r="J7703" s="77">
        <f t="shared" si="328"/>
        <v>5.98</v>
      </c>
      <c r="K7703" s="103">
        <v>0.47000000000000952</v>
      </c>
      <c r="L7703" s="104">
        <v>2.39</v>
      </c>
      <c r="M7703" s="105">
        <v>0</v>
      </c>
      <c r="N7703" s="76">
        <f t="shared" si="327"/>
        <v>0.47000000000000952</v>
      </c>
    </row>
    <row r="7704" spans="1:14" x14ac:dyDescent="0.25">
      <c r="A7704" s="100">
        <v>6652</v>
      </c>
      <c r="B7704" s="107">
        <v>40255</v>
      </c>
      <c r="C7704" s="121">
        <v>426.03</v>
      </c>
      <c r="D7704" s="122">
        <v>472.81</v>
      </c>
      <c r="E7704" s="122">
        <f t="shared" si="326"/>
        <v>65.486149584487535</v>
      </c>
      <c r="F7704" s="77">
        <v>5.9</v>
      </c>
      <c r="G7704" s="77">
        <v>0</v>
      </c>
      <c r="H7704" s="77">
        <v>0</v>
      </c>
      <c r="J7704" s="77">
        <f t="shared" si="328"/>
        <v>5.9</v>
      </c>
      <c r="K7704" s="103">
        <v>0.2700000000000049</v>
      </c>
      <c r="L7704" s="104">
        <v>2.36</v>
      </c>
      <c r="M7704" s="105">
        <v>5.3</v>
      </c>
      <c r="N7704" s="76">
        <f t="shared" si="327"/>
        <v>0.2700000000000049</v>
      </c>
    </row>
    <row r="7705" spans="1:14" x14ac:dyDescent="0.25">
      <c r="A7705" s="100">
        <v>6653</v>
      </c>
      <c r="B7705" s="107">
        <v>40256</v>
      </c>
      <c r="C7705" s="121">
        <v>425.71</v>
      </c>
      <c r="D7705" s="122">
        <v>467.18</v>
      </c>
      <c r="E7705" s="122">
        <f t="shared" si="326"/>
        <v>64.70637119113573</v>
      </c>
      <c r="F7705" s="77">
        <v>5.59</v>
      </c>
      <c r="G7705" s="77">
        <v>0</v>
      </c>
      <c r="H7705" s="77">
        <v>0</v>
      </c>
      <c r="J7705" s="77">
        <f t="shared" si="328"/>
        <v>5.59</v>
      </c>
      <c r="K7705" s="103">
        <v>1.0599999999999703</v>
      </c>
      <c r="L7705" s="104">
        <v>2.23</v>
      </c>
      <c r="M7705" s="105">
        <v>6.1</v>
      </c>
      <c r="N7705" s="76">
        <f t="shared" si="327"/>
        <v>1.0599999999999703</v>
      </c>
    </row>
    <row r="7706" spans="1:14" x14ac:dyDescent="0.25">
      <c r="A7706" s="100">
        <v>6654</v>
      </c>
      <c r="B7706" s="107">
        <v>40257</v>
      </c>
      <c r="C7706" s="121">
        <v>425.45</v>
      </c>
      <c r="D7706" s="122">
        <v>462.65</v>
      </c>
      <c r="E7706" s="122">
        <f t="shared" si="326"/>
        <v>64.078947368421041</v>
      </c>
      <c r="F7706" s="77">
        <v>4.7300000000000004</v>
      </c>
      <c r="G7706" s="77">
        <v>0</v>
      </c>
      <c r="H7706" s="77">
        <v>0</v>
      </c>
      <c r="J7706" s="77">
        <f t="shared" si="328"/>
        <v>4.7300000000000004</v>
      </c>
      <c r="K7706" s="103">
        <v>0.72000000000000952</v>
      </c>
      <c r="L7706" s="104">
        <v>1.88</v>
      </c>
      <c r="M7706" s="105">
        <v>0</v>
      </c>
      <c r="N7706" s="76">
        <f t="shared" si="327"/>
        <v>0.72000000000000952</v>
      </c>
    </row>
    <row r="7707" spans="1:14" x14ac:dyDescent="0.25">
      <c r="A7707" s="100">
        <v>6655</v>
      </c>
      <c r="B7707" s="107">
        <v>40258</v>
      </c>
      <c r="C7707" s="121">
        <v>425.22</v>
      </c>
      <c r="D7707" s="122">
        <v>458.64</v>
      </c>
      <c r="E7707" s="122">
        <f t="shared" si="326"/>
        <v>63.523545706371188</v>
      </c>
      <c r="F7707" s="77">
        <v>3.24</v>
      </c>
      <c r="G7707" s="77">
        <v>0</v>
      </c>
      <c r="H7707" s="77">
        <v>0</v>
      </c>
      <c r="J7707" s="77">
        <f t="shared" si="328"/>
        <v>3.24</v>
      </c>
      <c r="K7707" s="103">
        <v>0.35000000000001386</v>
      </c>
      <c r="L7707" s="104">
        <v>1.24</v>
      </c>
      <c r="M7707" s="105">
        <v>0</v>
      </c>
      <c r="N7707" s="76">
        <f t="shared" si="327"/>
        <v>0.35000000000001386</v>
      </c>
    </row>
    <row r="7708" spans="1:14" x14ac:dyDescent="0.25">
      <c r="A7708" s="100">
        <v>6656</v>
      </c>
      <c r="B7708" s="107">
        <v>40259</v>
      </c>
      <c r="C7708" s="121">
        <v>425.05</v>
      </c>
      <c r="D7708" s="122">
        <v>455.75</v>
      </c>
      <c r="E7708" s="122">
        <f t="shared" si="326"/>
        <v>63.12326869806094</v>
      </c>
      <c r="F7708" s="77">
        <v>6.01</v>
      </c>
      <c r="G7708" s="77">
        <v>0</v>
      </c>
      <c r="H7708" s="77">
        <v>0</v>
      </c>
      <c r="J7708" s="77">
        <f t="shared" si="328"/>
        <v>6.01</v>
      </c>
      <c r="K7708" s="103">
        <v>0.63999999999999524</v>
      </c>
      <c r="L7708" s="104">
        <v>2.39</v>
      </c>
      <c r="M7708" s="105">
        <v>0</v>
      </c>
      <c r="N7708" s="76">
        <f t="shared" si="327"/>
        <v>0.63999999999999524</v>
      </c>
    </row>
    <row r="7709" spans="1:14" x14ac:dyDescent="0.25">
      <c r="A7709" s="100">
        <v>6657</v>
      </c>
      <c r="B7709" s="107">
        <v>40260</v>
      </c>
      <c r="C7709" s="121">
        <v>424.74</v>
      </c>
      <c r="D7709" s="122">
        <v>450.38</v>
      </c>
      <c r="E7709" s="122">
        <f t="shared" si="326"/>
        <v>62.37950138504155</v>
      </c>
      <c r="F7709" s="77">
        <v>5.84</v>
      </c>
      <c r="G7709" s="77">
        <v>0</v>
      </c>
      <c r="H7709" s="77">
        <v>0</v>
      </c>
      <c r="J7709" s="77">
        <f t="shared" si="328"/>
        <v>5.84</v>
      </c>
      <c r="K7709" s="103">
        <v>6.0000000000027143E-2</v>
      </c>
      <c r="L7709" s="104">
        <v>2.3199999999999998</v>
      </c>
      <c r="M7709" s="105">
        <v>0</v>
      </c>
      <c r="N7709" s="76">
        <f t="shared" si="327"/>
        <v>6.0000000000027143E-2</v>
      </c>
    </row>
    <row r="7710" spans="1:14" x14ac:dyDescent="0.25">
      <c r="A7710" s="100">
        <v>6658</v>
      </c>
      <c r="B7710" s="107">
        <v>40261</v>
      </c>
      <c r="C7710" s="121">
        <v>424.4</v>
      </c>
      <c r="D7710" s="122">
        <v>444.6</v>
      </c>
      <c r="E7710" s="122">
        <f t="shared" si="326"/>
        <v>61.578947368421055</v>
      </c>
      <c r="F7710" s="77">
        <v>5.74</v>
      </c>
      <c r="G7710" s="77">
        <v>0</v>
      </c>
      <c r="H7710" s="77">
        <v>0</v>
      </c>
      <c r="J7710" s="77">
        <f t="shared" si="328"/>
        <v>5.74</v>
      </c>
      <c r="K7710" s="103">
        <v>0.5699999999999843</v>
      </c>
      <c r="L7710" s="104">
        <v>2.2799999999999998</v>
      </c>
      <c r="M7710" s="105">
        <v>4.4000000000000004</v>
      </c>
      <c r="N7710" s="76">
        <f t="shared" si="327"/>
        <v>0.5699999999999843</v>
      </c>
    </row>
    <row r="7711" spans="1:14" x14ac:dyDescent="0.25">
      <c r="A7711" s="100">
        <v>6659</v>
      </c>
      <c r="B7711" s="107">
        <v>40262</v>
      </c>
      <c r="C7711" s="121">
        <v>424.09</v>
      </c>
      <c r="D7711" s="122">
        <v>439.43</v>
      </c>
      <c r="E7711" s="122">
        <f t="shared" si="326"/>
        <v>60.862880886426595</v>
      </c>
      <c r="F7711" s="77">
        <v>7.4</v>
      </c>
      <c r="G7711" s="77">
        <v>0</v>
      </c>
      <c r="H7711" s="77">
        <v>0</v>
      </c>
      <c r="J7711" s="77">
        <f t="shared" si="328"/>
        <v>7.4</v>
      </c>
      <c r="K7711" s="103">
        <v>0.54999999999997762</v>
      </c>
      <c r="L7711" s="104">
        <v>2.93</v>
      </c>
      <c r="M7711" s="105">
        <v>0</v>
      </c>
      <c r="N7711" s="76">
        <f t="shared" si="327"/>
        <v>0.54999999999997762</v>
      </c>
    </row>
    <row r="7712" spans="1:14" x14ac:dyDescent="0.25">
      <c r="A7712" s="100">
        <v>6660</v>
      </c>
      <c r="B7712" s="107">
        <v>40263</v>
      </c>
      <c r="C7712" s="121">
        <v>423.68</v>
      </c>
      <c r="D7712" s="122">
        <v>432.58</v>
      </c>
      <c r="E7712" s="122">
        <f t="shared" si="326"/>
        <v>59.91412742382272</v>
      </c>
      <c r="F7712" s="77">
        <v>7.17</v>
      </c>
      <c r="G7712" s="77">
        <v>0</v>
      </c>
      <c r="H7712" s="77">
        <v>0</v>
      </c>
      <c r="J7712" s="77">
        <f t="shared" si="328"/>
        <v>7.17</v>
      </c>
      <c r="K7712" s="103">
        <v>1.7399999999999931</v>
      </c>
      <c r="L7712" s="104">
        <v>2.84</v>
      </c>
      <c r="M7712" s="105">
        <v>1.1000000000000001</v>
      </c>
      <c r="N7712" s="76">
        <f t="shared" si="327"/>
        <v>1.7399999999999931</v>
      </c>
    </row>
    <row r="7713" spans="1:14" x14ac:dyDescent="0.25">
      <c r="A7713" s="100">
        <v>6661</v>
      </c>
      <c r="B7713" s="107">
        <v>40264</v>
      </c>
      <c r="C7713" s="121">
        <v>423.35</v>
      </c>
      <c r="D7713" s="122">
        <v>427.15</v>
      </c>
      <c r="E7713" s="122">
        <f t="shared" si="326"/>
        <v>59.162049861495845</v>
      </c>
      <c r="F7713" s="77">
        <v>3.64</v>
      </c>
      <c r="G7713" s="77">
        <v>0</v>
      </c>
      <c r="H7713" s="77">
        <v>0</v>
      </c>
      <c r="J7713" s="77">
        <f t="shared" si="328"/>
        <v>3.64</v>
      </c>
      <c r="K7713" s="103">
        <v>0.87000000000001831</v>
      </c>
      <c r="L7713" s="104">
        <v>1.44</v>
      </c>
      <c r="M7713" s="105">
        <v>9.6999999999999993</v>
      </c>
      <c r="N7713" s="76">
        <f t="shared" si="327"/>
        <v>0.87000000000001831</v>
      </c>
    </row>
    <row r="7714" spans="1:14" x14ac:dyDescent="0.25">
      <c r="A7714" s="100">
        <v>6662</v>
      </c>
      <c r="B7714" s="107">
        <v>40265</v>
      </c>
      <c r="C7714" s="121">
        <v>423.18</v>
      </c>
      <c r="D7714" s="122">
        <v>424.38</v>
      </c>
      <c r="E7714" s="122">
        <f t="shared" si="326"/>
        <v>58.778393351800553</v>
      </c>
      <c r="F7714" s="77">
        <v>5.48</v>
      </c>
      <c r="G7714" s="77">
        <v>0</v>
      </c>
      <c r="H7714" s="77">
        <v>0</v>
      </c>
      <c r="J7714" s="77">
        <f t="shared" si="328"/>
        <v>5.48</v>
      </c>
      <c r="K7714" s="103">
        <v>1.3799999999999777</v>
      </c>
      <c r="L7714" s="104">
        <v>2.17</v>
      </c>
      <c r="M7714" s="105">
        <v>0</v>
      </c>
      <c r="N7714" s="76">
        <f t="shared" si="327"/>
        <v>1.3799999999999777</v>
      </c>
    </row>
    <row r="7715" spans="1:14" x14ac:dyDescent="0.25">
      <c r="A7715" s="100">
        <v>6663</v>
      </c>
      <c r="B7715" s="107">
        <v>40266</v>
      </c>
      <c r="C7715" s="121">
        <v>422.93</v>
      </c>
      <c r="D7715" s="122">
        <v>420.28</v>
      </c>
      <c r="E7715" s="122">
        <f t="shared" si="326"/>
        <v>58.210526315789465</v>
      </c>
      <c r="F7715" s="77">
        <v>5.52</v>
      </c>
      <c r="G7715" s="77">
        <v>0</v>
      </c>
      <c r="H7715" s="77">
        <v>0</v>
      </c>
      <c r="J7715" s="77">
        <f t="shared" si="328"/>
        <v>5.52</v>
      </c>
      <c r="K7715" s="103">
        <v>3.02</v>
      </c>
      <c r="L7715" s="104">
        <v>2.1800000000000002</v>
      </c>
      <c r="M7715" s="105">
        <v>8.8000000000000007</v>
      </c>
      <c r="N7715" s="76">
        <f t="shared" si="327"/>
        <v>3.0199999999999996</v>
      </c>
    </row>
    <row r="7716" spans="1:14" x14ac:dyDescent="0.25">
      <c r="A7716" s="100">
        <v>6664</v>
      </c>
      <c r="B7716" s="107">
        <v>40267</v>
      </c>
      <c r="C7716" s="121">
        <v>422.77</v>
      </c>
      <c r="D7716" s="122">
        <v>417.78</v>
      </c>
      <c r="E7716" s="122">
        <f t="shared" si="326"/>
        <v>57.864265927977833</v>
      </c>
      <c r="F7716" s="77">
        <v>4.4000000000000004</v>
      </c>
      <c r="G7716" s="77">
        <v>0</v>
      </c>
      <c r="H7716" s="77">
        <v>0</v>
      </c>
      <c r="J7716" s="77">
        <f t="shared" si="328"/>
        <v>4.4000000000000004</v>
      </c>
      <c r="K7716" s="103">
        <v>4.5400000000000436</v>
      </c>
      <c r="L7716" s="104">
        <v>1.74</v>
      </c>
      <c r="M7716" s="105">
        <v>0</v>
      </c>
      <c r="N7716" s="76">
        <f t="shared" si="327"/>
        <v>4.5400000000000436</v>
      </c>
    </row>
    <row r="7717" spans="1:14" x14ac:dyDescent="0.25">
      <c r="A7717" s="100">
        <v>6665</v>
      </c>
      <c r="B7717" s="107">
        <v>40268</v>
      </c>
      <c r="C7717" s="121">
        <v>422.78</v>
      </c>
      <c r="D7717" s="122">
        <v>417.92</v>
      </c>
      <c r="E7717" s="122">
        <f t="shared" si="326"/>
        <v>57.883656509695292</v>
      </c>
      <c r="F7717" s="77">
        <v>5.66</v>
      </c>
      <c r="G7717" s="77">
        <v>0</v>
      </c>
      <c r="H7717" s="77">
        <v>0</v>
      </c>
      <c r="J7717" s="77">
        <f t="shared" si="328"/>
        <v>5.66</v>
      </c>
      <c r="K7717" s="103">
        <v>2.419999999999991</v>
      </c>
      <c r="L7717" s="104">
        <v>2.2400000000000002</v>
      </c>
      <c r="M7717" s="105">
        <v>2.1</v>
      </c>
      <c r="N7717" s="76">
        <f t="shared" si="327"/>
        <v>2.419999999999991</v>
      </c>
    </row>
    <row r="7718" spans="1:14" x14ac:dyDescent="0.25">
      <c r="A7718" s="100">
        <v>6666</v>
      </c>
      <c r="B7718" s="107">
        <v>40269</v>
      </c>
      <c r="C7718" s="121">
        <v>422.58</v>
      </c>
      <c r="D7718" s="122">
        <v>414.68</v>
      </c>
      <c r="E7718" s="122">
        <f t="shared" si="326"/>
        <v>57.43490304709141</v>
      </c>
      <c r="F7718" s="77">
        <v>7.16</v>
      </c>
      <c r="G7718" s="77">
        <v>0</v>
      </c>
      <c r="H7718" s="77">
        <v>0</v>
      </c>
      <c r="J7718" s="77">
        <f t="shared" si="328"/>
        <v>7.16</v>
      </c>
      <c r="K7718" s="103">
        <v>1.8799999999999706</v>
      </c>
      <c r="L7718" s="104">
        <v>2.83</v>
      </c>
      <c r="M7718" s="105">
        <v>0</v>
      </c>
      <c r="N7718" s="76">
        <f t="shared" si="327"/>
        <v>1.8799999999999706</v>
      </c>
    </row>
    <row r="7719" spans="1:14" x14ac:dyDescent="0.25">
      <c r="A7719" s="100">
        <v>6667</v>
      </c>
      <c r="B7719" s="107">
        <v>40270</v>
      </c>
      <c r="C7719" s="121">
        <v>422.25</v>
      </c>
      <c r="D7719" s="122">
        <v>409.4</v>
      </c>
      <c r="E7719" s="122">
        <f t="shared" si="326"/>
        <v>56.70360110803324</v>
      </c>
      <c r="F7719" s="77">
        <v>5.54</v>
      </c>
      <c r="G7719" s="77">
        <v>0</v>
      </c>
      <c r="H7719" s="77">
        <v>0</v>
      </c>
      <c r="J7719" s="77">
        <f t="shared" si="328"/>
        <v>5.54</v>
      </c>
      <c r="K7719" s="103">
        <v>0.64000000000002277</v>
      </c>
      <c r="L7719" s="104">
        <v>2.1800000000000002</v>
      </c>
      <c r="M7719" s="105">
        <v>0</v>
      </c>
      <c r="N7719" s="76">
        <f t="shared" si="327"/>
        <v>0.64000000000002277</v>
      </c>
    </row>
    <row r="7720" spans="1:14" x14ac:dyDescent="0.25">
      <c r="A7720" s="100">
        <v>6668</v>
      </c>
      <c r="B7720" s="107">
        <v>40271</v>
      </c>
      <c r="C7720" s="121">
        <v>421.95</v>
      </c>
      <c r="D7720" s="122">
        <v>404.5</v>
      </c>
      <c r="E7720" s="122">
        <f t="shared" si="326"/>
        <v>56.02493074792244</v>
      </c>
      <c r="F7720" s="77">
        <v>4.92</v>
      </c>
      <c r="G7720" s="77">
        <v>0</v>
      </c>
      <c r="H7720" s="77">
        <v>0</v>
      </c>
      <c r="J7720" s="77">
        <f t="shared" si="328"/>
        <v>4.92</v>
      </c>
      <c r="K7720" s="103">
        <v>1.6000000000000068</v>
      </c>
      <c r="L7720" s="104">
        <v>1.94</v>
      </c>
      <c r="M7720" s="105">
        <v>0</v>
      </c>
      <c r="N7720" s="76">
        <f t="shared" si="327"/>
        <v>1.6000000000000068</v>
      </c>
    </row>
    <row r="7721" spans="1:14" x14ac:dyDescent="0.25">
      <c r="A7721" s="100">
        <v>6669</v>
      </c>
      <c r="B7721" s="107">
        <v>40272</v>
      </c>
      <c r="C7721" s="121">
        <v>421.73</v>
      </c>
      <c r="D7721" s="122">
        <v>401.18</v>
      </c>
      <c r="E7721" s="122">
        <f t="shared" si="326"/>
        <v>55.56509695290859</v>
      </c>
      <c r="F7721" s="77">
        <v>4.1100000000000003</v>
      </c>
      <c r="G7721" s="77">
        <v>0</v>
      </c>
      <c r="H7721" s="77">
        <v>0</v>
      </c>
      <c r="J7721" s="77">
        <f t="shared" si="328"/>
        <v>4.1100000000000003</v>
      </c>
      <c r="K7721" s="103">
        <v>0.82999999999997076</v>
      </c>
      <c r="L7721" s="104">
        <v>1.62</v>
      </c>
      <c r="M7721" s="105">
        <v>2.5</v>
      </c>
      <c r="N7721" s="76">
        <f t="shared" si="327"/>
        <v>0.82999999999997076</v>
      </c>
    </row>
    <row r="7722" spans="1:14" x14ac:dyDescent="0.25">
      <c r="A7722" s="100">
        <v>6670</v>
      </c>
      <c r="B7722" s="107">
        <v>40273</v>
      </c>
      <c r="C7722" s="121">
        <v>421.52</v>
      </c>
      <c r="D7722" s="122">
        <v>397.9</v>
      </c>
      <c r="E7722" s="122">
        <f t="shared" si="326"/>
        <v>55.11080332409972</v>
      </c>
      <c r="F7722" s="77">
        <v>3.26</v>
      </c>
      <c r="G7722" s="77">
        <v>0</v>
      </c>
      <c r="H7722" s="77">
        <v>0</v>
      </c>
      <c r="J7722" s="77">
        <f t="shared" si="328"/>
        <v>3.26</v>
      </c>
      <c r="K7722" s="103">
        <v>0.46000000000004526</v>
      </c>
      <c r="L7722" s="104">
        <v>1.29</v>
      </c>
      <c r="M7722" s="105">
        <v>1</v>
      </c>
      <c r="N7722" s="76">
        <f t="shared" si="327"/>
        <v>0.46000000000004526</v>
      </c>
    </row>
    <row r="7723" spans="1:14" x14ac:dyDescent="0.25">
      <c r="A7723" s="100">
        <v>6671</v>
      </c>
      <c r="B7723" s="107">
        <v>40274</v>
      </c>
      <c r="C7723" s="121">
        <v>421.34</v>
      </c>
      <c r="D7723" s="122">
        <v>395.1</v>
      </c>
      <c r="E7723" s="122">
        <f t="shared" si="326"/>
        <v>54.7229916897507</v>
      </c>
      <c r="F7723" s="77">
        <v>4.1100000000000003</v>
      </c>
      <c r="G7723" s="77">
        <v>0</v>
      </c>
      <c r="H7723" s="77">
        <v>0</v>
      </c>
      <c r="J7723" s="77">
        <f t="shared" si="328"/>
        <v>4.1100000000000003</v>
      </c>
      <c r="K7723" s="103">
        <v>0.70999999999996621</v>
      </c>
      <c r="L7723" s="104">
        <v>1.62</v>
      </c>
      <c r="M7723" s="105">
        <v>0</v>
      </c>
      <c r="N7723" s="76">
        <f t="shared" si="327"/>
        <v>0.70999999999996621</v>
      </c>
    </row>
    <row r="7724" spans="1:14" x14ac:dyDescent="0.25">
      <c r="A7724" s="100">
        <v>6672</v>
      </c>
      <c r="B7724" s="107">
        <v>40275</v>
      </c>
      <c r="C7724" s="121">
        <v>421.12</v>
      </c>
      <c r="D7724" s="122">
        <v>391.7</v>
      </c>
      <c r="E7724" s="122">
        <f t="shared" si="326"/>
        <v>54.252077562326875</v>
      </c>
      <c r="F7724" s="77">
        <v>4.71</v>
      </c>
      <c r="G7724" s="77">
        <v>0</v>
      </c>
      <c r="H7724" s="77">
        <v>0</v>
      </c>
      <c r="J7724" s="77">
        <f t="shared" si="328"/>
        <v>4.71</v>
      </c>
      <c r="K7724" s="103">
        <v>1.0100000000000113</v>
      </c>
      <c r="L7724" s="104">
        <v>1.85</v>
      </c>
      <c r="M7724" s="105">
        <v>4.0999999999999996</v>
      </c>
      <c r="N7724" s="76">
        <f t="shared" si="327"/>
        <v>1.0100000000000113</v>
      </c>
    </row>
    <row r="7725" spans="1:14" x14ac:dyDescent="0.25">
      <c r="A7725" s="100">
        <v>6673</v>
      </c>
      <c r="B7725" s="107">
        <v>40276</v>
      </c>
      <c r="C7725" s="121">
        <v>420.88</v>
      </c>
      <c r="D7725" s="122">
        <v>388</v>
      </c>
      <c r="E7725" s="122">
        <f t="shared" si="326"/>
        <v>53.739612188365648</v>
      </c>
      <c r="F7725" s="77">
        <v>4.7300000000000004</v>
      </c>
      <c r="G7725" s="77">
        <v>0</v>
      </c>
      <c r="H7725" s="77">
        <v>0</v>
      </c>
      <c r="J7725" s="77">
        <f t="shared" si="328"/>
        <v>4.7300000000000004</v>
      </c>
      <c r="K7725" s="103">
        <v>0.36999999999998678</v>
      </c>
      <c r="L7725" s="104">
        <v>1.85</v>
      </c>
      <c r="M7725" s="105">
        <v>0</v>
      </c>
      <c r="N7725" s="76">
        <f t="shared" si="327"/>
        <v>0.36999999999998678</v>
      </c>
    </row>
    <row r="7726" spans="1:14" x14ac:dyDescent="0.25">
      <c r="A7726" s="100">
        <v>6674</v>
      </c>
      <c r="B7726" s="107">
        <v>40277</v>
      </c>
      <c r="C7726" s="121">
        <v>420.59</v>
      </c>
      <c r="D7726" s="122">
        <v>383.64</v>
      </c>
      <c r="E7726" s="122">
        <f t="shared" si="326"/>
        <v>53.135734072022153</v>
      </c>
      <c r="F7726" s="77">
        <v>5.59</v>
      </c>
      <c r="G7726" s="77">
        <v>0</v>
      </c>
      <c r="H7726" s="77">
        <v>0</v>
      </c>
      <c r="J7726" s="77">
        <f t="shared" si="328"/>
        <v>5.59</v>
      </c>
      <c r="K7726" s="103">
        <v>0.55000000000003624</v>
      </c>
      <c r="L7726" s="104">
        <v>2.19</v>
      </c>
      <c r="M7726" s="105">
        <v>0</v>
      </c>
      <c r="N7726" s="76">
        <f t="shared" si="327"/>
        <v>0.55000000000003624</v>
      </c>
    </row>
    <row r="7727" spans="1:14" x14ac:dyDescent="0.25">
      <c r="A7727" s="100">
        <v>6675</v>
      </c>
      <c r="B7727" s="107">
        <v>40278</v>
      </c>
      <c r="C7727" s="121">
        <v>420.26</v>
      </c>
      <c r="D7727" s="122">
        <v>378.6</v>
      </c>
      <c r="E7727" s="122">
        <f t="shared" si="326"/>
        <v>52.437673130193907</v>
      </c>
      <c r="F7727" s="77">
        <v>5.59</v>
      </c>
      <c r="G7727" s="77">
        <v>0</v>
      </c>
      <c r="H7727" s="77">
        <v>0</v>
      </c>
      <c r="J7727" s="77">
        <f t="shared" si="328"/>
        <v>5.59</v>
      </c>
      <c r="K7727" s="103">
        <v>0.13999999999995438</v>
      </c>
      <c r="L7727" s="104">
        <v>2.1800000000000002</v>
      </c>
      <c r="M7727" s="105">
        <v>0</v>
      </c>
      <c r="N7727" s="76">
        <f t="shared" si="327"/>
        <v>0.13999999999995438</v>
      </c>
    </row>
    <row r="7728" spans="1:14" x14ac:dyDescent="0.25">
      <c r="A7728" s="100">
        <v>6676</v>
      </c>
      <c r="B7728" s="107">
        <v>40279</v>
      </c>
      <c r="C7728" s="121">
        <v>419.89</v>
      </c>
      <c r="D7728" s="122">
        <v>373.15</v>
      </c>
      <c r="E7728" s="122">
        <f t="shared" si="326"/>
        <v>51.682825484764535</v>
      </c>
      <c r="F7728" s="77">
        <v>5.55</v>
      </c>
      <c r="G7728" s="77">
        <v>0</v>
      </c>
      <c r="H7728" s="77">
        <v>0</v>
      </c>
      <c r="J7728" s="77">
        <f t="shared" si="328"/>
        <v>5.55</v>
      </c>
      <c r="K7728" s="103">
        <v>0.3600000000000021</v>
      </c>
      <c r="L7728" s="104">
        <v>2.17</v>
      </c>
      <c r="M7728" s="105">
        <v>0</v>
      </c>
      <c r="N7728" s="76">
        <f t="shared" si="327"/>
        <v>0.3600000000000021</v>
      </c>
    </row>
    <row r="7729" spans="1:14" x14ac:dyDescent="0.25">
      <c r="A7729" s="100">
        <v>6677</v>
      </c>
      <c r="B7729" s="107">
        <v>40280</v>
      </c>
      <c r="C7729" s="121">
        <v>419.54</v>
      </c>
      <c r="D7729" s="122">
        <v>367.96</v>
      </c>
      <c r="E7729" s="122">
        <f t="shared" si="326"/>
        <v>50.963988919667592</v>
      </c>
      <c r="F7729" s="77">
        <v>5.59</v>
      </c>
      <c r="G7729" s="77">
        <v>0</v>
      </c>
      <c r="H7729" s="77">
        <v>0</v>
      </c>
      <c r="J7729" s="77">
        <f t="shared" si="328"/>
        <v>5.59</v>
      </c>
      <c r="K7729" s="103">
        <v>0.35000000000004761</v>
      </c>
      <c r="L7729" s="104">
        <v>2.19</v>
      </c>
      <c r="M7729" s="105">
        <v>0</v>
      </c>
      <c r="N7729" s="76">
        <f t="shared" si="327"/>
        <v>0.35000000000004761</v>
      </c>
    </row>
    <row r="7730" spans="1:14" x14ac:dyDescent="0.25">
      <c r="A7730" s="100">
        <v>6678</v>
      </c>
      <c r="B7730" s="107">
        <v>40281</v>
      </c>
      <c r="C7730" s="121">
        <v>419.18</v>
      </c>
      <c r="D7730" s="122">
        <v>362.72</v>
      </c>
      <c r="E7730" s="122">
        <f t="shared" ref="E7730:E7793" si="329">(D7730/722)*100</f>
        <v>50.23822714681441</v>
      </c>
      <c r="F7730" s="77">
        <v>3.29</v>
      </c>
      <c r="G7730" s="77">
        <v>0</v>
      </c>
      <c r="H7730" s="77">
        <v>0</v>
      </c>
      <c r="J7730" s="77">
        <f t="shared" si="328"/>
        <v>3.29</v>
      </c>
      <c r="K7730" s="103">
        <v>0.10999999999999321</v>
      </c>
      <c r="L7730" s="104">
        <v>1.28</v>
      </c>
      <c r="M7730" s="105">
        <v>0</v>
      </c>
      <c r="N7730" s="76">
        <f t="shared" si="327"/>
        <v>0.10999999999999321</v>
      </c>
    </row>
    <row r="7731" spans="1:14" x14ac:dyDescent="0.25">
      <c r="A7731" s="100">
        <v>6679</v>
      </c>
      <c r="B7731" s="107">
        <v>40282</v>
      </c>
      <c r="C7731" s="121">
        <v>418.96</v>
      </c>
      <c r="D7731" s="122">
        <v>359.54</v>
      </c>
      <c r="E7731" s="122">
        <f t="shared" si="329"/>
        <v>49.797783933518005</v>
      </c>
      <c r="F7731" s="77">
        <v>3.98</v>
      </c>
      <c r="G7731" s="77">
        <v>0</v>
      </c>
      <c r="H7731" s="77">
        <v>0</v>
      </c>
      <c r="J7731" s="77">
        <f t="shared" si="328"/>
        <v>3.98</v>
      </c>
      <c r="K7731" s="103">
        <v>0.38999999999996815</v>
      </c>
      <c r="L7731" s="104">
        <v>1.55</v>
      </c>
      <c r="M7731" s="105">
        <v>0</v>
      </c>
      <c r="N7731" s="76">
        <f t="shared" si="327"/>
        <v>0.38999999999996815</v>
      </c>
    </row>
    <row r="7732" spans="1:14" x14ac:dyDescent="0.25">
      <c r="A7732" s="100">
        <v>6680</v>
      </c>
      <c r="B7732" s="107">
        <v>40283</v>
      </c>
      <c r="C7732" s="121">
        <v>418.71</v>
      </c>
      <c r="D7732" s="122">
        <v>355.95</v>
      </c>
      <c r="E7732" s="122">
        <f t="shared" si="329"/>
        <v>49.300554016620495</v>
      </c>
      <c r="F7732" s="77">
        <v>4.1399999999999997</v>
      </c>
      <c r="G7732" s="77">
        <v>0</v>
      </c>
      <c r="H7732" s="77">
        <v>0</v>
      </c>
      <c r="J7732" s="77">
        <f t="shared" si="328"/>
        <v>4.1399999999999997</v>
      </c>
      <c r="K7732" s="103">
        <v>0.20999999999999286</v>
      </c>
      <c r="L7732" s="104">
        <v>1.61</v>
      </c>
      <c r="M7732" s="105">
        <v>0</v>
      </c>
      <c r="N7732" s="76">
        <f t="shared" si="327"/>
        <v>0.20999999999999286</v>
      </c>
    </row>
    <row r="7733" spans="1:14" x14ac:dyDescent="0.25">
      <c r="A7733" s="100">
        <v>6681</v>
      </c>
      <c r="B7733" s="107">
        <v>40284</v>
      </c>
      <c r="C7733" s="121">
        <v>418.43</v>
      </c>
      <c r="D7733" s="122">
        <v>352.02</v>
      </c>
      <c r="E7733" s="122">
        <f t="shared" si="329"/>
        <v>48.756232686980603</v>
      </c>
      <c r="F7733" s="77">
        <v>2.91</v>
      </c>
      <c r="G7733" s="77">
        <v>0</v>
      </c>
      <c r="H7733" s="77">
        <v>0</v>
      </c>
      <c r="J7733" s="77">
        <f t="shared" si="328"/>
        <v>2.91</v>
      </c>
      <c r="K7733" s="103">
        <v>0.25000000000003197</v>
      </c>
      <c r="L7733" s="104">
        <v>1.1299999999999999</v>
      </c>
      <c r="M7733" s="105">
        <v>4.4000000000000004</v>
      </c>
      <c r="N7733" s="76">
        <f t="shared" si="327"/>
        <v>0.25000000000003197</v>
      </c>
    </row>
    <row r="7734" spans="1:14" x14ac:dyDescent="0.25">
      <c r="A7734" s="100">
        <v>6682</v>
      </c>
      <c r="B7734" s="107">
        <v>40285</v>
      </c>
      <c r="C7734" s="121">
        <v>418.24</v>
      </c>
      <c r="D7734" s="122">
        <v>349.36</v>
      </c>
      <c r="E7734" s="122">
        <f t="shared" si="329"/>
        <v>48.387811634349035</v>
      </c>
      <c r="F7734" s="77">
        <v>3.8</v>
      </c>
      <c r="G7734" s="77">
        <v>0</v>
      </c>
      <c r="H7734" s="77">
        <v>0</v>
      </c>
      <c r="J7734" s="77">
        <f t="shared" si="328"/>
        <v>3.8</v>
      </c>
      <c r="K7734" s="103">
        <v>2.68</v>
      </c>
      <c r="L7734" s="104">
        <v>1.48</v>
      </c>
      <c r="M7734" s="105">
        <v>11.5</v>
      </c>
      <c r="N7734" s="76">
        <f t="shared" si="327"/>
        <v>2.6799999999999953</v>
      </c>
    </row>
    <row r="7735" spans="1:14" x14ac:dyDescent="0.25">
      <c r="A7735" s="100">
        <v>6683</v>
      </c>
      <c r="B7735" s="107">
        <v>40286</v>
      </c>
      <c r="C7735" s="121">
        <v>418.16</v>
      </c>
      <c r="D7735" s="122">
        <v>348.24</v>
      </c>
      <c r="E7735" s="122">
        <f t="shared" si="329"/>
        <v>48.232686980609415</v>
      </c>
      <c r="F7735" s="77">
        <v>4.2300000000000004</v>
      </c>
      <c r="G7735" s="77">
        <v>0</v>
      </c>
      <c r="H7735" s="77">
        <v>0</v>
      </c>
      <c r="J7735" s="77">
        <f t="shared" si="328"/>
        <v>4.2300000000000004</v>
      </c>
      <c r="K7735" s="103">
        <v>4.79</v>
      </c>
      <c r="L7735" s="104">
        <v>1.65</v>
      </c>
      <c r="M7735" s="105">
        <v>0</v>
      </c>
      <c r="N7735" s="76">
        <f t="shared" si="327"/>
        <v>4.7900000000000027</v>
      </c>
    </row>
    <row r="7736" spans="1:14" x14ac:dyDescent="0.25">
      <c r="A7736" s="100">
        <v>6684</v>
      </c>
      <c r="B7736" s="107">
        <v>40287</v>
      </c>
      <c r="C7736" s="121">
        <v>418.2</v>
      </c>
      <c r="D7736" s="122">
        <v>348.8</v>
      </c>
      <c r="E7736" s="122">
        <f t="shared" si="329"/>
        <v>48.310249307479225</v>
      </c>
      <c r="F7736" s="77">
        <v>5.14</v>
      </c>
      <c r="G7736" s="77">
        <v>0</v>
      </c>
      <c r="H7736" s="77">
        <v>0</v>
      </c>
      <c r="J7736" s="77">
        <f t="shared" si="328"/>
        <v>5.14</v>
      </c>
      <c r="K7736" s="103">
        <v>2.3399999999999883</v>
      </c>
      <c r="L7736" s="104">
        <v>2</v>
      </c>
      <c r="M7736" s="105">
        <v>0</v>
      </c>
      <c r="N7736" s="76">
        <f t="shared" si="327"/>
        <v>2.3399999999999883</v>
      </c>
    </row>
    <row r="7737" spans="1:14" x14ac:dyDescent="0.25">
      <c r="A7737" s="100">
        <v>6685</v>
      </c>
      <c r="B7737" s="107">
        <v>40288</v>
      </c>
      <c r="C7737" s="121">
        <v>418</v>
      </c>
      <c r="D7737" s="122">
        <v>346</v>
      </c>
      <c r="E7737" s="122">
        <f t="shared" si="329"/>
        <v>47.92243767313019</v>
      </c>
      <c r="F7737" s="77">
        <v>5.72</v>
      </c>
      <c r="G7737" s="77">
        <v>0</v>
      </c>
      <c r="H7737" s="77">
        <v>0</v>
      </c>
      <c r="J7737" s="77">
        <f t="shared" si="328"/>
        <v>5.72</v>
      </c>
      <c r="K7737" s="103">
        <v>2.0800000000000134</v>
      </c>
      <c r="L7737" s="104">
        <v>2.2599999999999998</v>
      </c>
      <c r="M7737" s="105">
        <v>1.1000000000000001</v>
      </c>
      <c r="N7737" s="76">
        <f t="shared" si="327"/>
        <v>2.0800000000000134</v>
      </c>
    </row>
    <row r="7738" spans="1:14" x14ac:dyDescent="0.25">
      <c r="A7738" s="100">
        <v>6686</v>
      </c>
      <c r="B7738" s="107">
        <v>40289</v>
      </c>
      <c r="C7738" s="121">
        <v>417.74</v>
      </c>
      <c r="D7738" s="122">
        <v>342.36</v>
      </c>
      <c r="E7738" s="122">
        <f t="shared" si="329"/>
        <v>47.418282548476455</v>
      </c>
      <c r="F7738" s="77">
        <v>5.22</v>
      </c>
      <c r="G7738" s="77">
        <v>0</v>
      </c>
      <c r="H7738" s="77">
        <v>0</v>
      </c>
      <c r="J7738" s="77">
        <f t="shared" si="328"/>
        <v>5.22</v>
      </c>
      <c r="K7738" s="103">
        <v>1.2599999999999634</v>
      </c>
      <c r="L7738" s="104">
        <v>2.0299999999999998</v>
      </c>
      <c r="M7738" s="105">
        <v>0</v>
      </c>
      <c r="N7738" s="76">
        <f t="shared" si="327"/>
        <v>1.2599999999999634</v>
      </c>
    </row>
    <row r="7739" spans="1:14" x14ac:dyDescent="0.25">
      <c r="A7739" s="100">
        <v>6687</v>
      </c>
      <c r="B7739" s="107">
        <v>40290</v>
      </c>
      <c r="C7739" s="121">
        <v>417.45</v>
      </c>
      <c r="D7739" s="122">
        <v>338.4</v>
      </c>
      <c r="E7739" s="122">
        <f t="shared" si="329"/>
        <v>46.86980609418282</v>
      </c>
      <c r="F7739" s="77">
        <v>4.9400000000000004</v>
      </c>
      <c r="G7739" s="77">
        <v>0</v>
      </c>
      <c r="H7739" s="77">
        <v>0</v>
      </c>
      <c r="J7739" s="77">
        <f t="shared" si="328"/>
        <v>4.9400000000000004</v>
      </c>
      <c r="K7739" s="103">
        <v>0.56000000000000494</v>
      </c>
      <c r="L7739" s="104">
        <v>1.92</v>
      </c>
      <c r="M7739" s="105">
        <v>44</v>
      </c>
      <c r="N7739" s="76">
        <f t="shared" si="327"/>
        <v>0.56000000000000494</v>
      </c>
    </row>
    <row r="7740" spans="1:14" x14ac:dyDescent="0.25">
      <c r="A7740" s="100">
        <v>6688</v>
      </c>
      <c r="B7740" s="107">
        <v>40291</v>
      </c>
      <c r="C7740" s="121">
        <v>417.13</v>
      </c>
      <c r="D7740" s="122">
        <v>334.02</v>
      </c>
      <c r="E7740" s="122">
        <f t="shared" si="329"/>
        <v>46.263157894736842</v>
      </c>
      <c r="F7740" s="77">
        <v>4.41</v>
      </c>
      <c r="G7740" s="77">
        <v>0</v>
      </c>
      <c r="H7740" s="77">
        <v>0</v>
      </c>
      <c r="J7740" s="77">
        <f t="shared" si="328"/>
        <v>4.41</v>
      </c>
      <c r="K7740" s="103">
        <v>5.1100000000000456</v>
      </c>
      <c r="L7740" s="104">
        <v>1.72</v>
      </c>
      <c r="M7740" s="105">
        <v>7</v>
      </c>
      <c r="N7740" s="76">
        <f t="shared" si="327"/>
        <v>5.1100000000000456</v>
      </c>
    </row>
    <row r="7741" spans="1:14" x14ac:dyDescent="0.25">
      <c r="A7741" s="100">
        <v>6689</v>
      </c>
      <c r="B7741" s="107">
        <v>40292</v>
      </c>
      <c r="C7741" s="121">
        <v>417.18</v>
      </c>
      <c r="D7741" s="122">
        <v>334.72</v>
      </c>
      <c r="E7741" s="122">
        <f t="shared" si="329"/>
        <v>46.360110803324105</v>
      </c>
      <c r="F7741" s="77">
        <v>2.89</v>
      </c>
      <c r="G7741" s="77">
        <v>0</v>
      </c>
      <c r="H7741" s="77">
        <v>0</v>
      </c>
      <c r="J7741" s="77">
        <f t="shared" si="328"/>
        <v>2.89</v>
      </c>
      <c r="K7741" s="103">
        <v>9.6899999999999551</v>
      </c>
      <c r="L7741" s="104">
        <v>1.1299999999999999</v>
      </c>
      <c r="M7741" s="105">
        <v>18.100000000000001</v>
      </c>
      <c r="N7741" s="76">
        <f t="shared" si="327"/>
        <v>9.6899999999999551</v>
      </c>
    </row>
    <row r="7742" spans="1:14" x14ac:dyDescent="0.25">
      <c r="A7742" s="100">
        <v>6690</v>
      </c>
      <c r="B7742" s="107">
        <v>40293</v>
      </c>
      <c r="C7742" s="121">
        <v>417.68</v>
      </c>
      <c r="D7742" s="122">
        <v>341.52</v>
      </c>
      <c r="E7742" s="122">
        <f t="shared" si="329"/>
        <v>47.30193905817174</v>
      </c>
      <c r="F7742" s="77">
        <v>3.45</v>
      </c>
      <c r="G7742" s="77">
        <v>0</v>
      </c>
      <c r="H7742" s="77">
        <v>0</v>
      </c>
      <c r="J7742" s="77">
        <f t="shared" si="328"/>
        <v>3.45</v>
      </c>
      <c r="K7742" s="103">
        <v>4.4300000000000184</v>
      </c>
      <c r="L7742" s="104">
        <v>1.34</v>
      </c>
      <c r="M7742" s="105">
        <v>3.5</v>
      </c>
      <c r="N7742" s="76">
        <f t="shared" si="327"/>
        <v>4.4300000000000184</v>
      </c>
    </row>
    <row r="7743" spans="1:14" x14ac:dyDescent="0.25">
      <c r="A7743" s="100">
        <v>6691</v>
      </c>
      <c r="B7743" s="107">
        <v>40294</v>
      </c>
      <c r="C7743" s="121">
        <v>417.75</v>
      </c>
      <c r="D7743" s="122">
        <v>342.5</v>
      </c>
      <c r="E7743" s="122">
        <f t="shared" si="329"/>
        <v>47.437673130193907</v>
      </c>
      <c r="F7743" s="77">
        <v>4.01</v>
      </c>
      <c r="G7743" s="77">
        <v>0</v>
      </c>
      <c r="H7743" s="77">
        <v>0</v>
      </c>
      <c r="J7743" s="77">
        <f t="shared" si="328"/>
        <v>4.01</v>
      </c>
      <c r="K7743" s="103">
        <v>11.99</v>
      </c>
      <c r="L7743" s="104">
        <v>1.56</v>
      </c>
      <c r="M7743" s="105">
        <v>35.5</v>
      </c>
      <c r="N7743" s="76">
        <f t="shared" si="327"/>
        <v>11.990000000000018</v>
      </c>
    </row>
    <row r="7744" spans="1:14" x14ac:dyDescent="0.25">
      <c r="A7744" s="100">
        <v>6692</v>
      </c>
      <c r="B7744" s="107">
        <v>40295</v>
      </c>
      <c r="C7744" s="121">
        <v>418.32</v>
      </c>
      <c r="D7744" s="122">
        <v>350.48</v>
      </c>
      <c r="E7744" s="122">
        <f t="shared" si="329"/>
        <v>48.542936288088647</v>
      </c>
      <c r="F7744" s="77">
        <v>2.5099999999999998</v>
      </c>
      <c r="G7744" s="77">
        <v>0</v>
      </c>
      <c r="H7744" s="77">
        <v>0</v>
      </c>
      <c r="J7744" s="77">
        <f t="shared" si="328"/>
        <v>2.5099999999999998</v>
      </c>
      <c r="K7744" s="103">
        <v>9.329999999999993</v>
      </c>
      <c r="L7744" s="104">
        <v>0.97</v>
      </c>
      <c r="M7744" s="105">
        <v>7.4</v>
      </c>
      <c r="N7744" s="76">
        <f t="shared" si="327"/>
        <v>9.329999999999993</v>
      </c>
    </row>
    <row r="7745" spans="1:14" x14ac:dyDescent="0.25">
      <c r="A7745" s="100">
        <v>6693</v>
      </c>
      <c r="B7745" s="107">
        <v>40296</v>
      </c>
      <c r="C7745" s="121">
        <v>418.8</v>
      </c>
      <c r="D7745" s="122">
        <v>357.3</v>
      </c>
      <c r="E7745" s="122">
        <f t="shared" si="329"/>
        <v>49.48753462603878</v>
      </c>
      <c r="F7745" s="77">
        <v>3.01</v>
      </c>
      <c r="G7745" s="77">
        <v>0</v>
      </c>
      <c r="H7745" s="77">
        <v>0</v>
      </c>
      <c r="J7745" s="77">
        <f t="shared" si="328"/>
        <v>3.01</v>
      </c>
      <c r="K7745" s="103">
        <v>3.2899999999999725</v>
      </c>
      <c r="L7745" s="104">
        <v>1.18</v>
      </c>
      <c r="M7745" s="105">
        <v>0</v>
      </c>
      <c r="N7745" s="76">
        <f t="shared" si="327"/>
        <v>3.2899999999999725</v>
      </c>
    </row>
    <row r="7746" spans="1:14" x14ac:dyDescent="0.25">
      <c r="A7746" s="100">
        <v>6694</v>
      </c>
      <c r="B7746" s="107">
        <v>40297</v>
      </c>
      <c r="C7746" s="121">
        <v>418.82</v>
      </c>
      <c r="D7746" s="122">
        <v>357.58</v>
      </c>
      <c r="E7746" s="122">
        <f t="shared" si="329"/>
        <v>49.526315789473678</v>
      </c>
      <c r="F7746" s="77">
        <v>3.48</v>
      </c>
      <c r="G7746" s="77">
        <v>0</v>
      </c>
      <c r="H7746" s="77">
        <v>0</v>
      </c>
      <c r="J7746" s="77">
        <f t="shared" si="328"/>
        <v>3.48</v>
      </c>
      <c r="K7746" s="103">
        <v>5.5800000000000232</v>
      </c>
      <c r="L7746" s="104">
        <v>1.35</v>
      </c>
      <c r="M7746" s="105">
        <v>0</v>
      </c>
      <c r="N7746" s="76">
        <f t="shared" si="327"/>
        <v>5.5800000000000232</v>
      </c>
    </row>
    <row r="7747" spans="1:14" x14ac:dyDescent="0.25">
      <c r="A7747" s="100">
        <v>6695</v>
      </c>
      <c r="B7747" s="107">
        <v>40298</v>
      </c>
      <c r="C7747" s="121">
        <v>418.97</v>
      </c>
      <c r="D7747" s="122">
        <v>359.68</v>
      </c>
      <c r="E7747" s="122">
        <f t="shared" si="329"/>
        <v>49.817174515235457</v>
      </c>
      <c r="F7747" s="77">
        <v>2.73</v>
      </c>
      <c r="G7747" s="77">
        <v>0</v>
      </c>
      <c r="H7747" s="77">
        <v>0</v>
      </c>
      <c r="J7747" s="77">
        <f t="shared" si="328"/>
        <v>2.73</v>
      </c>
      <c r="K7747" s="103">
        <v>8.2499999999999822</v>
      </c>
      <c r="L7747" s="104">
        <v>1.07</v>
      </c>
      <c r="M7747" s="105">
        <v>6.7</v>
      </c>
      <c r="N7747" s="76">
        <f t="shared" si="327"/>
        <v>8.2499999999999822</v>
      </c>
    </row>
    <row r="7748" spans="1:14" x14ac:dyDescent="0.25">
      <c r="A7748" s="100">
        <v>6696</v>
      </c>
      <c r="B7748" s="107">
        <v>40299</v>
      </c>
      <c r="C7748" s="121">
        <v>419.35</v>
      </c>
      <c r="D7748" s="122">
        <v>365.2</v>
      </c>
      <c r="E7748" s="122">
        <f t="shared" si="329"/>
        <v>50.581717451523545</v>
      </c>
      <c r="F7748" s="77">
        <v>3.97</v>
      </c>
      <c r="G7748" s="77">
        <v>0</v>
      </c>
      <c r="H7748" s="77">
        <v>0</v>
      </c>
      <c r="J7748" s="77">
        <f t="shared" si="328"/>
        <v>3.97</v>
      </c>
      <c r="K7748" s="103">
        <v>8.6200000000000347</v>
      </c>
      <c r="L7748" s="104">
        <v>1.55</v>
      </c>
      <c r="M7748" s="105">
        <v>0</v>
      </c>
      <c r="N7748" s="76">
        <f t="shared" si="327"/>
        <v>8.6200000000000347</v>
      </c>
    </row>
    <row r="7749" spans="1:14" x14ac:dyDescent="0.25">
      <c r="A7749" s="100">
        <v>6697</v>
      </c>
      <c r="B7749" s="107">
        <v>40300</v>
      </c>
      <c r="C7749" s="121">
        <v>419.67</v>
      </c>
      <c r="D7749" s="122">
        <v>369.85</v>
      </c>
      <c r="E7749" s="122">
        <f t="shared" si="329"/>
        <v>51.225761772853183</v>
      </c>
      <c r="F7749" s="77">
        <v>3.19</v>
      </c>
      <c r="G7749" s="77">
        <v>0</v>
      </c>
      <c r="H7749" s="77">
        <v>0</v>
      </c>
      <c r="J7749" s="77">
        <f t="shared" si="328"/>
        <v>3.19</v>
      </c>
      <c r="K7749" s="103">
        <v>4.8399999999999768</v>
      </c>
      <c r="L7749" s="104">
        <v>2.25</v>
      </c>
      <c r="M7749" s="105">
        <v>33.299999999999997</v>
      </c>
      <c r="N7749" s="76">
        <f t="shared" si="327"/>
        <v>4.8399999999999768</v>
      </c>
    </row>
    <row r="7750" spans="1:14" x14ac:dyDescent="0.25">
      <c r="A7750" s="100">
        <v>6698</v>
      </c>
      <c r="B7750" s="107">
        <v>40301</v>
      </c>
      <c r="C7750" s="121">
        <v>419.78</v>
      </c>
      <c r="D7750" s="122">
        <v>371.5</v>
      </c>
      <c r="E7750" s="122">
        <f t="shared" si="329"/>
        <v>51.45429362880887</v>
      </c>
      <c r="F7750" s="77">
        <v>5.72</v>
      </c>
      <c r="G7750" s="77">
        <v>0</v>
      </c>
      <c r="H7750" s="77">
        <v>0</v>
      </c>
      <c r="J7750" s="77">
        <f t="shared" si="328"/>
        <v>5.72</v>
      </c>
      <c r="K7750" s="103">
        <v>21.32</v>
      </c>
      <c r="L7750" s="104">
        <v>2.2400000000000002</v>
      </c>
      <c r="M7750" s="105">
        <v>6.6</v>
      </c>
      <c r="N7750" s="76">
        <f t="shared" si="327"/>
        <v>21.320000000000022</v>
      </c>
    </row>
    <row r="7751" spans="1:14" x14ac:dyDescent="0.25">
      <c r="A7751" s="100">
        <v>6699</v>
      </c>
      <c r="B7751" s="107">
        <v>40302</v>
      </c>
      <c r="C7751" s="121">
        <v>420.82</v>
      </c>
      <c r="D7751" s="122">
        <v>387.1</v>
      </c>
      <c r="E7751" s="122">
        <f t="shared" si="329"/>
        <v>53.61495844875347</v>
      </c>
      <c r="F7751" s="77">
        <v>5.93</v>
      </c>
      <c r="G7751" s="77">
        <v>0</v>
      </c>
      <c r="H7751" s="77">
        <v>0</v>
      </c>
      <c r="J7751" s="77">
        <f t="shared" si="328"/>
        <v>5.93</v>
      </c>
      <c r="K7751" s="103">
        <v>9.5899999999999679</v>
      </c>
      <c r="L7751" s="104">
        <v>2.4</v>
      </c>
      <c r="M7751" s="105">
        <v>0</v>
      </c>
      <c r="N7751" s="76">
        <f t="shared" si="327"/>
        <v>9.5899999999999679</v>
      </c>
    </row>
    <row r="7752" spans="1:14" x14ac:dyDescent="0.25">
      <c r="A7752" s="100">
        <v>6700</v>
      </c>
      <c r="B7752" s="107">
        <v>40303</v>
      </c>
      <c r="C7752" s="121">
        <v>421.06</v>
      </c>
      <c r="D7752" s="122">
        <v>390.76</v>
      </c>
      <c r="E7752" s="122">
        <f t="shared" si="329"/>
        <v>54.121883656509695</v>
      </c>
      <c r="F7752" s="77">
        <v>4.25</v>
      </c>
      <c r="G7752" s="77">
        <v>0</v>
      </c>
      <c r="H7752" s="77">
        <v>0</v>
      </c>
      <c r="J7752" s="77">
        <f t="shared" si="328"/>
        <v>4.25</v>
      </c>
      <c r="K7752" s="103">
        <v>5.3400000000000318</v>
      </c>
      <c r="L7752" s="104">
        <v>1.68</v>
      </c>
      <c r="M7752" s="105">
        <v>0</v>
      </c>
      <c r="N7752" s="76">
        <f t="shared" ref="N7752:N7815" si="330">+D7753-D7752+J7752</f>
        <v>5.3400000000000318</v>
      </c>
    </row>
    <row r="7753" spans="1:14" x14ac:dyDescent="0.25">
      <c r="A7753" s="100">
        <v>6701</v>
      </c>
      <c r="B7753" s="107">
        <v>40304</v>
      </c>
      <c r="C7753" s="121">
        <v>421.13</v>
      </c>
      <c r="D7753" s="122">
        <v>391.85</v>
      </c>
      <c r="E7753" s="122">
        <f t="shared" si="329"/>
        <v>54.272853185595572</v>
      </c>
      <c r="F7753" s="77">
        <v>4.42</v>
      </c>
      <c r="G7753" s="77">
        <v>0</v>
      </c>
      <c r="H7753" s="77">
        <v>0</v>
      </c>
      <c r="J7753" s="77">
        <f t="shared" si="328"/>
        <v>4.42</v>
      </c>
      <c r="K7753" s="103">
        <v>3.6499999999999613</v>
      </c>
      <c r="L7753" s="104">
        <v>1.73</v>
      </c>
      <c r="M7753" s="105">
        <v>13.1</v>
      </c>
      <c r="N7753" s="76">
        <f t="shared" si="330"/>
        <v>3.6499999999999613</v>
      </c>
    </row>
    <row r="7754" spans="1:14" x14ac:dyDescent="0.25">
      <c r="A7754" s="100">
        <v>6702</v>
      </c>
      <c r="B7754" s="107">
        <v>40305</v>
      </c>
      <c r="C7754" s="121">
        <v>421.08</v>
      </c>
      <c r="D7754" s="122">
        <v>391.08</v>
      </c>
      <c r="E7754" s="122">
        <f t="shared" si="329"/>
        <v>54.16620498614958</v>
      </c>
      <c r="F7754" s="77">
        <v>5.73</v>
      </c>
      <c r="G7754" s="77">
        <v>0</v>
      </c>
      <c r="H7754" s="77">
        <v>0</v>
      </c>
      <c r="J7754" s="77">
        <f t="shared" si="328"/>
        <v>5.73</v>
      </c>
      <c r="K7754" s="103">
        <v>6.0499999999999936</v>
      </c>
      <c r="L7754" s="104">
        <v>2.25</v>
      </c>
      <c r="M7754" s="105">
        <v>0.3</v>
      </c>
      <c r="N7754" s="76">
        <f t="shared" si="330"/>
        <v>6.0499999999999936</v>
      </c>
    </row>
    <row r="7755" spans="1:14" x14ac:dyDescent="0.25">
      <c r="A7755" s="100">
        <v>6703</v>
      </c>
      <c r="B7755" s="107">
        <v>40306</v>
      </c>
      <c r="C7755" s="121">
        <v>421.1</v>
      </c>
      <c r="D7755" s="122">
        <v>391.4</v>
      </c>
      <c r="E7755" s="122">
        <f t="shared" si="329"/>
        <v>54.210526315789473</v>
      </c>
      <c r="F7755" s="77">
        <v>4.6500000000000004</v>
      </c>
      <c r="G7755" s="77">
        <v>0</v>
      </c>
      <c r="H7755" s="77">
        <v>0</v>
      </c>
      <c r="J7755" s="77">
        <f t="shared" si="328"/>
        <v>4.6500000000000004</v>
      </c>
      <c r="K7755" s="103">
        <v>8.2000000000000117</v>
      </c>
      <c r="L7755" s="104">
        <v>1.82</v>
      </c>
      <c r="M7755" s="105">
        <v>35</v>
      </c>
      <c r="N7755" s="76">
        <f t="shared" si="330"/>
        <v>8.2000000000000117</v>
      </c>
    </row>
    <row r="7756" spans="1:14" x14ac:dyDescent="0.25">
      <c r="A7756" s="100">
        <v>6704</v>
      </c>
      <c r="B7756" s="107">
        <v>40307</v>
      </c>
      <c r="C7756" s="121">
        <v>421.33</v>
      </c>
      <c r="D7756" s="122">
        <v>394.95</v>
      </c>
      <c r="E7756" s="122">
        <f t="shared" si="329"/>
        <v>54.702216066481988</v>
      </c>
      <c r="F7756" s="77">
        <v>3.34</v>
      </c>
      <c r="G7756" s="77">
        <v>0</v>
      </c>
      <c r="H7756" s="77">
        <v>0</v>
      </c>
      <c r="J7756" s="77">
        <f t="shared" ref="J7756:J7819" si="331">SUM(F7756:H7756)</f>
        <v>3.34</v>
      </c>
      <c r="K7756" s="103">
        <v>4.71</v>
      </c>
      <c r="L7756" s="104">
        <v>1.31</v>
      </c>
      <c r="M7756" s="105">
        <v>0</v>
      </c>
      <c r="N7756" s="76">
        <f t="shared" si="330"/>
        <v>4.7100000000000044</v>
      </c>
    </row>
    <row r="7757" spans="1:14" x14ac:dyDescent="0.25">
      <c r="A7757" s="100">
        <v>6705</v>
      </c>
      <c r="B7757" s="107">
        <v>40308</v>
      </c>
      <c r="C7757" s="121">
        <v>421.42</v>
      </c>
      <c r="D7757" s="122">
        <v>396.32</v>
      </c>
      <c r="E7757" s="122">
        <f t="shared" si="329"/>
        <v>54.891966759002763</v>
      </c>
      <c r="F7757" s="77">
        <v>4.47</v>
      </c>
      <c r="G7757" s="77">
        <v>0</v>
      </c>
      <c r="H7757" s="77">
        <v>0</v>
      </c>
      <c r="J7757" s="77">
        <f t="shared" si="331"/>
        <v>4.47</v>
      </c>
      <c r="K7757" s="103">
        <v>6.2000000000000179</v>
      </c>
      <c r="L7757" s="104">
        <v>1.76</v>
      </c>
      <c r="M7757" s="105">
        <v>0</v>
      </c>
      <c r="N7757" s="76">
        <f t="shared" si="330"/>
        <v>6.2000000000000179</v>
      </c>
    </row>
    <row r="7758" spans="1:14" x14ac:dyDescent="0.25">
      <c r="A7758" s="100">
        <v>6706</v>
      </c>
      <c r="B7758" s="107">
        <v>40309</v>
      </c>
      <c r="C7758" s="121">
        <v>421.53</v>
      </c>
      <c r="D7758" s="122">
        <v>398.05</v>
      </c>
      <c r="E7758" s="122">
        <f t="shared" si="329"/>
        <v>55.131578947368418</v>
      </c>
      <c r="F7758" s="77">
        <v>4.0999999999999996</v>
      </c>
      <c r="G7758" s="77">
        <v>0</v>
      </c>
      <c r="H7758" s="77">
        <v>0</v>
      </c>
      <c r="J7758" s="77">
        <f t="shared" si="331"/>
        <v>4.0999999999999996</v>
      </c>
      <c r="K7758" s="103">
        <v>5.3099999999999792</v>
      </c>
      <c r="L7758" s="104">
        <v>1.61</v>
      </c>
      <c r="M7758" s="105">
        <v>8.1999999999999993</v>
      </c>
      <c r="N7758" s="76">
        <f t="shared" si="330"/>
        <v>5.3099999999999792</v>
      </c>
    </row>
    <row r="7759" spans="1:14" x14ac:dyDescent="0.25">
      <c r="A7759" s="100">
        <v>6707</v>
      </c>
      <c r="B7759" s="107">
        <v>40310</v>
      </c>
      <c r="C7759" s="121">
        <v>421.61</v>
      </c>
      <c r="D7759" s="122">
        <v>399.26</v>
      </c>
      <c r="E7759" s="122">
        <f t="shared" si="329"/>
        <v>55.299168975069243</v>
      </c>
      <c r="F7759" s="77">
        <v>4.29</v>
      </c>
      <c r="G7759" s="77">
        <v>0</v>
      </c>
      <c r="H7759" s="77">
        <v>0</v>
      </c>
      <c r="J7759" s="77">
        <f t="shared" si="331"/>
        <v>4.29</v>
      </c>
      <c r="K7759" s="103">
        <v>3.5300000000000091</v>
      </c>
      <c r="L7759" s="104">
        <v>1.69</v>
      </c>
      <c r="M7759" s="105">
        <v>8.4</v>
      </c>
      <c r="N7759" s="76">
        <f t="shared" si="330"/>
        <v>3.5300000000000091</v>
      </c>
    </row>
    <row r="7760" spans="1:14" x14ac:dyDescent="0.25">
      <c r="A7760" s="100">
        <v>6708</v>
      </c>
      <c r="B7760" s="107">
        <v>40311</v>
      </c>
      <c r="C7760" s="121">
        <v>421.56</v>
      </c>
      <c r="D7760" s="122">
        <v>398.5</v>
      </c>
      <c r="E7760" s="122">
        <f t="shared" si="329"/>
        <v>55.193905817174517</v>
      </c>
      <c r="F7760" s="77">
        <v>3.01</v>
      </c>
      <c r="G7760" s="77">
        <v>0</v>
      </c>
      <c r="H7760" s="77">
        <v>0</v>
      </c>
      <c r="J7760" s="77">
        <f t="shared" si="331"/>
        <v>3.01</v>
      </c>
      <c r="K7760" s="103">
        <v>3.159999999999977</v>
      </c>
      <c r="L7760" s="104">
        <v>1.23</v>
      </c>
      <c r="M7760" s="105">
        <v>0</v>
      </c>
      <c r="N7760" s="76">
        <f t="shared" si="330"/>
        <v>3.159999999999977</v>
      </c>
    </row>
    <row r="7761" spans="1:14" x14ac:dyDescent="0.25">
      <c r="A7761" s="100">
        <v>6709</v>
      </c>
      <c r="B7761" s="107">
        <v>40312</v>
      </c>
      <c r="C7761" s="121">
        <v>421.57</v>
      </c>
      <c r="D7761" s="122">
        <v>398.65</v>
      </c>
      <c r="E7761" s="122">
        <f t="shared" si="329"/>
        <v>55.214681440443215</v>
      </c>
      <c r="F7761" s="77">
        <v>1.87</v>
      </c>
      <c r="G7761" s="77">
        <v>0</v>
      </c>
      <c r="H7761" s="77">
        <v>0</v>
      </c>
      <c r="J7761" s="77">
        <f t="shared" si="331"/>
        <v>1.87</v>
      </c>
      <c r="K7761" s="103">
        <v>4.4000000000000297</v>
      </c>
      <c r="L7761" s="104">
        <v>0.74</v>
      </c>
      <c r="M7761" s="105">
        <v>0</v>
      </c>
      <c r="N7761" s="76">
        <f t="shared" si="330"/>
        <v>4.4000000000000297</v>
      </c>
    </row>
    <row r="7762" spans="1:14" x14ac:dyDescent="0.25">
      <c r="A7762" s="100">
        <v>6710</v>
      </c>
      <c r="B7762" s="107">
        <v>40313</v>
      </c>
      <c r="C7762" s="121">
        <v>421.73</v>
      </c>
      <c r="D7762" s="122">
        <v>401.18</v>
      </c>
      <c r="E7762" s="122">
        <f t="shared" si="329"/>
        <v>55.56509695290859</v>
      </c>
      <c r="F7762" s="77">
        <v>1.67</v>
      </c>
      <c r="G7762" s="77">
        <v>0</v>
      </c>
      <c r="H7762" s="77">
        <v>0</v>
      </c>
      <c r="J7762" s="77">
        <f t="shared" si="331"/>
        <v>1.67</v>
      </c>
      <c r="K7762" s="103">
        <v>5.5300000000000136</v>
      </c>
      <c r="L7762" s="104">
        <v>0.65</v>
      </c>
      <c r="M7762" s="105">
        <v>0</v>
      </c>
      <c r="N7762" s="76">
        <f t="shared" si="330"/>
        <v>5.5300000000000136</v>
      </c>
    </row>
    <row r="7763" spans="1:14" x14ac:dyDescent="0.25">
      <c r="A7763" s="100">
        <v>6711</v>
      </c>
      <c r="B7763" s="107">
        <v>40314</v>
      </c>
      <c r="C7763" s="121">
        <v>421.98</v>
      </c>
      <c r="D7763" s="122">
        <v>405.04</v>
      </c>
      <c r="E7763" s="122">
        <f t="shared" si="329"/>
        <v>56.099722991689745</v>
      </c>
      <c r="F7763" s="77">
        <v>0.41</v>
      </c>
      <c r="G7763" s="77">
        <v>0</v>
      </c>
      <c r="H7763" s="77">
        <v>0</v>
      </c>
      <c r="J7763" s="77">
        <f t="shared" si="331"/>
        <v>0.41</v>
      </c>
      <c r="K7763" s="103">
        <v>7.009999999999966</v>
      </c>
      <c r="L7763" s="104">
        <v>0.16</v>
      </c>
      <c r="M7763" s="105">
        <v>0</v>
      </c>
      <c r="N7763" s="76">
        <f t="shared" si="330"/>
        <v>7.009999999999966</v>
      </c>
    </row>
    <row r="7764" spans="1:14" x14ac:dyDescent="0.25">
      <c r="A7764" s="100">
        <v>6712</v>
      </c>
      <c r="B7764" s="107">
        <v>40315</v>
      </c>
      <c r="C7764" s="121">
        <v>422.39</v>
      </c>
      <c r="D7764" s="122">
        <v>411.64</v>
      </c>
      <c r="E7764" s="122">
        <f t="shared" si="329"/>
        <v>57.013850415512465</v>
      </c>
      <c r="F7764" s="77">
        <v>0.74</v>
      </c>
      <c r="G7764" s="77">
        <v>0</v>
      </c>
      <c r="H7764" s="77">
        <v>0</v>
      </c>
      <c r="J7764" s="77">
        <f t="shared" si="331"/>
        <v>0.74</v>
      </c>
      <c r="K7764" s="103">
        <v>2.6600000000000161</v>
      </c>
      <c r="L7764" s="104">
        <v>0.28999999999999998</v>
      </c>
      <c r="M7764" s="105">
        <v>10</v>
      </c>
      <c r="N7764" s="76">
        <f t="shared" si="330"/>
        <v>2.6600000000000161</v>
      </c>
    </row>
    <row r="7765" spans="1:14" x14ac:dyDescent="0.25">
      <c r="A7765" s="100">
        <v>6713</v>
      </c>
      <c r="B7765" s="107">
        <v>40316</v>
      </c>
      <c r="C7765" s="121">
        <v>422.51</v>
      </c>
      <c r="D7765" s="122">
        <v>413.56</v>
      </c>
      <c r="E7765" s="122">
        <f t="shared" si="329"/>
        <v>57.279778393351798</v>
      </c>
      <c r="F7765" s="77">
        <v>2.14</v>
      </c>
      <c r="G7765" s="77">
        <v>0</v>
      </c>
      <c r="H7765" s="77">
        <v>0</v>
      </c>
      <c r="J7765" s="77">
        <f t="shared" si="331"/>
        <v>2.14</v>
      </c>
      <c r="K7765" s="103">
        <v>1.5000000000000138</v>
      </c>
      <c r="L7765" s="104">
        <v>0.85</v>
      </c>
      <c r="M7765" s="105">
        <v>7.5</v>
      </c>
      <c r="N7765" s="76">
        <f t="shared" si="330"/>
        <v>1.5000000000000138</v>
      </c>
    </row>
    <row r="7766" spans="1:14" x14ac:dyDescent="0.25">
      <c r="A7766" s="100">
        <v>6714</v>
      </c>
      <c r="B7766" s="107">
        <v>40317</v>
      </c>
      <c r="C7766" s="121">
        <v>422.47</v>
      </c>
      <c r="D7766" s="122">
        <v>412.92</v>
      </c>
      <c r="E7766" s="122">
        <f t="shared" si="329"/>
        <v>57.191135734072027</v>
      </c>
      <c r="F7766" s="77">
        <v>3.55</v>
      </c>
      <c r="G7766" s="77">
        <v>0</v>
      </c>
      <c r="H7766" s="77">
        <v>0</v>
      </c>
      <c r="J7766" s="77">
        <f t="shared" si="331"/>
        <v>3.55</v>
      </c>
      <c r="K7766" s="103">
        <v>15.81</v>
      </c>
      <c r="L7766" s="104">
        <v>1.4</v>
      </c>
      <c r="M7766" s="105">
        <v>1.1000000000000001</v>
      </c>
      <c r="N7766" s="76">
        <f t="shared" si="330"/>
        <v>15.809999999999992</v>
      </c>
    </row>
    <row r="7767" spans="1:14" x14ac:dyDescent="0.25">
      <c r="A7767" s="100">
        <v>6715</v>
      </c>
      <c r="B7767" s="107">
        <v>40318</v>
      </c>
      <c r="C7767" s="121">
        <v>423.23</v>
      </c>
      <c r="D7767" s="122">
        <v>425.18</v>
      </c>
      <c r="E7767" s="122">
        <f t="shared" si="329"/>
        <v>58.88919667590028</v>
      </c>
      <c r="F7767" s="77">
        <v>2.23</v>
      </c>
      <c r="G7767" s="77">
        <v>0</v>
      </c>
      <c r="H7767" s="77">
        <v>0</v>
      </c>
      <c r="J7767" s="77">
        <f t="shared" si="331"/>
        <v>2.23</v>
      </c>
      <c r="K7767" s="103">
        <v>11.31</v>
      </c>
      <c r="L7767" s="104">
        <v>0.88</v>
      </c>
      <c r="M7767" s="105">
        <v>6</v>
      </c>
      <c r="N7767" s="76">
        <f t="shared" si="330"/>
        <v>11.309999999999985</v>
      </c>
    </row>
    <row r="7768" spans="1:14" x14ac:dyDescent="0.25">
      <c r="A7768" s="100">
        <v>6716</v>
      </c>
      <c r="B7768" s="107">
        <v>40319</v>
      </c>
      <c r="C7768" s="121">
        <v>423.78</v>
      </c>
      <c r="D7768" s="122">
        <v>434.26</v>
      </c>
      <c r="E7768" s="122">
        <f t="shared" si="329"/>
        <v>60.146814404432135</v>
      </c>
      <c r="F7768" s="77">
        <v>0.77</v>
      </c>
      <c r="G7768" s="77">
        <v>0</v>
      </c>
      <c r="H7768" s="77">
        <v>0</v>
      </c>
      <c r="J7768" s="77">
        <f t="shared" si="331"/>
        <v>0.77</v>
      </c>
      <c r="K7768" s="103">
        <v>6.96</v>
      </c>
      <c r="L7768" s="104">
        <v>0.28000000000000003</v>
      </c>
      <c r="M7768" s="105">
        <v>0</v>
      </c>
      <c r="N7768" s="76">
        <f t="shared" si="330"/>
        <v>6.9599999999999973</v>
      </c>
    </row>
    <row r="7769" spans="1:14" x14ac:dyDescent="0.25">
      <c r="A7769" s="100">
        <v>6717</v>
      </c>
      <c r="B7769" s="107">
        <v>40320</v>
      </c>
      <c r="C7769" s="121">
        <v>424.15</v>
      </c>
      <c r="D7769" s="122">
        <v>440.45</v>
      </c>
      <c r="E7769" s="122">
        <f t="shared" si="329"/>
        <v>61.004155124653735</v>
      </c>
      <c r="F7769" s="77">
        <v>0.46</v>
      </c>
      <c r="G7769" s="77">
        <v>0</v>
      </c>
      <c r="H7769" s="77">
        <v>0</v>
      </c>
      <c r="J7769" s="77">
        <f t="shared" si="331"/>
        <v>0.46</v>
      </c>
      <c r="K7769" s="103">
        <v>5.6300000000000159</v>
      </c>
      <c r="L7769" s="104">
        <v>0.18</v>
      </c>
      <c r="M7769" s="105">
        <v>0</v>
      </c>
      <c r="N7769" s="76">
        <f t="shared" si="330"/>
        <v>5.6300000000000159</v>
      </c>
    </row>
    <row r="7770" spans="1:14" x14ac:dyDescent="0.25">
      <c r="A7770" s="100">
        <v>6718</v>
      </c>
      <c r="B7770" s="107">
        <v>40321</v>
      </c>
      <c r="C7770" s="121">
        <v>424.46</v>
      </c>
      <c r="D7770" s="122">
        <v>445.62</v>
      </c>
      <c r="E7770" s="122">
        <f t="shared" si="329"/>
        <v>61.720221606648195</v>
      </c>
      <c r="F7770" s="77">
        <v>0.66</v>
      </c>
      <c r="G7770" s="77">
        <v>0</v>
      </c>
      <c r="H7770" s="77">
        <v>0</v>
      </c>
      <c r="J7770" s="77">
        <f t="shared" si="331"/>
        <v>0.66</v>
      </c>
      <c r="K7770" s="103">
        <v>3.5499999999999865</v>
      </c>
      <c r="L7770" s="104">
        <v>0.26</v>
      </c>
      <c r="M7770" s="105">
        <v>0.6</v>
      </c>
      <c r="N7770" s="76">
        <f t="shared" si="330"/>
        <v>3.5499999999999865</v>
      </c>
    </row>
    <row r="7771" spans="1:14" x14ac:dyDescent="0.25">
      <c r="A7771" s="100">
        <v>6719</v>
      </c>
      <c r="B7771" s="107">
        <v>40322</v>
      </c>
      <c r="C7771" s="121">
        <v>424.63</v>
      </c>
      <c r="D7771" s="122">
        <v>448.51</v>
      </c>
      <c r="E7771" s="122">
        <f t="shared" si="329"/>
        <v>62.12049861495845</v>
      </c>
      <c r="F7771" s="77">
        <v>1.47</v>
      </c>
      <c r="G7771" s="77">
        <v>0</v>
      </c>
      <c r="H7771" s="77">
        <v>0</v>
      </c>
      <c r="J7771" s="77">
        <f t="shared" si="331"/>
        <v>1.47</v>
      </c>
      <c r="K7771" s="103">
        <v>5.7999999999999838</v>
      </c>
      <c r="L7771" s="104">
        <v>0.57999999999999996</v>
      </c>
      <c r="M7771" s="105">
        <v>0</v>
      </c>
      <c r="N7771" s="76">
        <f t="shared" si="330"/>
        <v>5.7999999999999838</v>
      </c>
    </row>
    <row r="7772" spans="1:14" x14ac:dyDescent="0.25">
      <c r="A7772" s="100">
        <v>6720</v>
      </c>
      <c r="B7772" s="107">
        <v>40323</v>
      </c>
      <c r="C7772" s="121">
        <v>424.88</v>
      </c>
      <c r="D7772" s="122">
        <v>452.84</v>
      </c>
      <c r="E7772" s="122">
        <f t="shared" si="329"/>
        <v>62.720221606648195</v>
      </c>
      <c r="F7772" s="77">
        <v>2.85</v>
      </c>
      <c r="G7772" s="77">
        <v>0</v>
      </c>
      <c r="H7772" s="77">
        <v>0</v>
      </c>
      <c r="J7772" s="77">
        <f t="shared" si="331"/>
        <v>2.85</v>
      </c>
      <c r="K7772" s="103">
        <v>6.1</v>
      </c>
      <c r="L7772" s="104">
        <v>1.1299999999999999</v>
      </c>
      <c r="M7772" s="105">
        <v>0</v>
      </c>
      <c r="N7772" s="76">
        <f t="shared" si="330"/>
        <v>6.1</v>
      </c>
    </row>
    <row r="7773" spans="1:14" x14ac:dyDescent="0.25">
      <c r="A7773" s="100">
        <v>6721</v>
      </c>
      <c r="B7773" s="107">
        <v>40324</v>
      </c>
      <c r="C7773" s="121">
        <v>425.07</v>
      </c>
      <c r="D7773" s="122">
        <v>456.09</v>
      </c>
      <c r="E7773" s="122">
        <f t="shared" si="329"/>
        <v>63.170360110803323</v>
      </c>
      <c r="F7773" s="77">
        <v>1.76</v>
      </c>
      <c r="G7773" s="77">
        <v>0</v>
      </c>
      <c r="H7773" s="77">
        <v>0</v>
      </c>
      <c r="J7773" s="77">
        <f t="shared" si="331"/>
        <v>1.76</v>
      </c>
      <c r="K7773" s="103">
        <v>5.6700000000000248</v>
      </c>
      <c r="L7773" s="104">
        <v>0.7</v>
      </c>
      <c r="M7773" s="105">
        <v>0</v>
      </c>
      <c r="N7773" s="76">
        <f t="shared" si="330"/>
        <v>5.6700000000000248</v>
      </c>
    </row>
    <row r="7774" spans="1:14" x14ac:dyDescent="0.25">
      <c r="A7774" s="100">
        <v>6722</v>
      </c>
      <c r="B7774" s="107">
        <v>40325</v>
      </c>
      <c r="C7774" s="121">
        <v>425.3</v>
      </c>
      <c r="D7774" s="122">
        <v>460</v>
      </c>
      <c r="E7774" s="122">
        <f t="shared" si="329"/>
        <v>63.711911357340725</v>
      </c>
      <c r="F7774" s="77">
        <v>0.73</v>
      </c>
      <c r="G7774" s="77">
        <v>0</v>
      </c>
      <c r="H7774" s="77">
        <v>0</v>
      </c>
      <c r="J7774" s="77">
        <f t="shared" si="331"/>
        <v>0.73</v>
      </c>
      <c r="K7774" s="103">
        <v>4.2300000000000004</v>
      </c>
      <c r="L7774" s="104">
        <v>0.28999999999999998</v>
      </c>
      <c r="M7774" s="105">
        <v>0</v>
      </c>
      <c r="N7774" s="76">
        <f t="shared" si="330"/>
        <v>4.2300000000000004</v>
      </c>
    </row>
    <row r="7775" spans="1:14" x14ac:dyDescent="0.25">
      <c r="A7775" s="100">
        <v>6723</v>
      </c>
      <c r="B7775" s="107">
        <v>40326</v>
      </c>
      <c r="C7775" s="121">
        <v>425.5</v>
      </c>
      <c r="D7775" s="122">
        <v>463.5</v>
      </c>
      <c r="E7775" s="122">
        <f t="shared" si="329"/>
        <v>64.196675900277015</v>
      </c>
      <c r="F7775" s="77">
        <v>0.49</v>
      </c>
      <c r="G7775" s="77">
        <v>0</v>
      </c>
      <c r="H7775" s="77">
        <v>0</v>
      </c>
      <c r="J7775" s="77">
        <f t="shared" si="331"/>
        <v>0.49</v>
      </c>
      <c r="K7775" s="103">
        <v>2.11</v>
      </c>
      <c r="L7775" s="104">
        <v>0.2</v>
      </c>
      <c r="M7775" s="105">
        <v>0</v>
      </c>
      <c r="N7775" s="76">
        <f t="shared" si="330"/>
        <v>2.1100000000000048</v>
      </c>
    </row>
    <row r="7776" spans="1:14" x14ac:dyDescent="0.25">
      <c r="A7776" s="100">
        <v>6724</v>
      </c>
      <c r="B7776" s="107">
        <v>40327</v>
      </c>
      <c r="C7776" s="121">
        <v>425.59</v>
      </c>
      <c r="D7776" s="122">
        <v>465.12</v>
      </c>
      <c r="E7776" s="122">
        <f t="shared" si="329"/>
        <v>64.421052631578945</v>
      </c>
      <c r="F7776" s="77">
        <v>0.56999999999999995</v>
      </c>
      <c r="G7776" s="77">
        <v>0</v>
      </c>
      <c r="H7776" s="77">
        <v>0</v>
      </c>
      <c r="J7776" s="77">
        <f t="shared" si="331"/>
        <v>0.56999999999999995</v>
      </c>
      <c r="K7776" s="103">
        <v>2.8100000000000089</v>
      </c>
      <c r="L7776" s="104">
        <v>0.23</v>
      </c>
      <c r="M7776" s="105">
        <v>0</v>
      </c>
      <c r="N7776" s="76">
        <f t="shared" si="330"/>
        <v>2.8100000000000089</v>
      </c>
    </row>
    <row r="7777" spans="1:14" x14ac:dyDescent="0.25">
      <c r="A7777" s="100">
        <v>6725</v>
      </c>
      <c r="B7777" s="107">
        <v>40328</v>
      </c>
      <c r="C7777" s="121">
        <v>425.72</v>
      </c>
      <c r="D7777" s="122">
        <v>467.36</v>
      </c>
      <c r="E7777" s="122">
        <f t="shared" si="329"/>
        <v>64.73130193905817</v>
      </c>
      <c r="F7777" s="77">
        <v>0.37</v>
      </c>
      <c r="G7777" s="77">
        <v>0</v>
      </c>
      <c r="H7777" s="77">
        <v>0</v>
      </c>
      <c r="J7777" s="77">
        <f t="shared" si="331"/>
        <v>0.37</v>
      </c>
      <c r="K7777" s="103">
        <v>3.6899999999999933</v>
      </c>
      <c r="L7777" s="104">
        <v>0.09</v>
      </c>
      <c r="M7777" s="105">
        <v>0</v>
      </c>
      <c r="N7777" s="76">
        <f t="shared" si="330"/>
        <v>3.6899999999999933</v>
      </c>
    </row>
    <row r="7778" spans="1:14" x14ac:dyDescent="0.25">
      <c r="A7778" s="100">
        <v>6726</v>
      </c>
      <c r="B7778" s="107">
        <v>40329</v>
      </c>
      <c r="C7778" s="121">
        <v>425.91</v>
      </c>
      <c r="D7778" s="122">
        <v>470.68</v>
      </c>
      <c r="E7778" s="122">
        <f t="shared" si="329"/>
        <v>65.19113573407202</v>
      </c>
      <c r="F7778" s="77">
        <v>0.62</v>
      </c>
      <c r="G7778" s="77">
        <v>0</v>
      </c>
      <c r="H7778" s="77">
        <v>0</v>
      </c>
      <c r="J7778" s="77">
        <f t="shared" si="331"/>
        <v>0.62</v>
      </c>
      <c r="K7778" s="103">
        <v>0.80000000000000682</v>
      </c>
      <c r="L7778" s="104">
        <v>0.25</v>
      </c>
      <c r="M7778" s="105">
        <v>0</v>
      </c>
      <c r="N7778" s="76">
        <f t="shared" si="330"/>
        <v>0.80000000000000682</v>
      </c>
    </row>
    <row r="7779" spans="1:14" x14ac:dyDescent="0.25">
      <c r="A7779" s="100">
        <v>6727</v>
      </c>
      <c r="B7779" s="107">
        <v>40330</v>
      </c>
      <c r="C7779" s="121">
        <v>425.92</v>
      </c>
      <c r="D7779" s="122">
        <v>470.86</v>
      </c>
      <c r="E7779" s="122">
        <f t="shared" si="329"/>
        <v>65.21606648199446</v>
      </c>
      <c r="F7779" s="77">
        <v>0.48</v>
      </c>
      <c r="G7779" s="77">
        <v>0</v>
      </c>
      <c r="H7779" s="77">
        <v>0</v>
      </c>
      <c r="J7779" s="77">
        <f t="shared" si="331"/>
        <v>0.48</v>
      </c>
      <c r="K7779" s="103">
        <v>1.0199999999999636</v>
      </c>
      <c r="L7779" s="104">
        <v>0.19</v>
      </c>
      <c r="M7779" s="105">
        <v>0</v>
      </c>
      <c r="N7779" s="76">
        <f t="shared" si="330"/>
        <v>1.0199999999999636</v>
      </c>
    </row>
    <row r="7780" spans="1:14" x14ac:dyDescent="0.25">
      <c r="A7780" s="100">
        <v>6728</v>
      </c>
      <c r="B7780" s="107">
        <v>40331</v>
      </c>
      <c r="C7780" s="121">
        <v>425.95</v>
      </c>
      <c r="D7780" s="122">
        <v>471.4</v>
      </c>
      <c r="E7780" s="122">
        <f t="shared" si="329"/>
        <v>65.290858725761765</v>
      </c>
      <c r="F7780" s="77">
        <v>0.48</v>
      </c>
      <c r="G7780" s="77">
        <v>0</v>
      </c>
      <c r="H7780" s="77">
        <v>0</v>
      </c>
      <c r="J7780" s="77">
        <f t="shared" si="331"/>
        <v>0.48</v>
      </c>
      <c r="K7780" s="103">
        <v>0.84000000000001362</v>
      </c>
      <c r="L7780" s="104">
        <v>0.19</v>
      </c>
      <c r="M7780" s="105">
        <v>0</v>
      </c>
      <c r="N7780" s="76">
        <f t="shared" si="330"/>
        <v>0.84000000000001362</v>
      </c>
    </row>
    <row r="7781" spans="1:14" x14ac:dyDescent="0.25">
      <c r="A7781" s="100">
        <v>6729</v>
      </c>
      <c r="B7781" s="107">
        <v>40332</v>
      </c>
      <c r="C7781" s="121">
        <v>425.97</v>
      </c>
      <c r="D7781" s="122">
        <v>471.76</v>
      </c>
      <c r="E7781" s="122">
        <f t="shared" si="329"/>
        <v>65.340720221606645</v>
      </c>
      <c r="F7781" s="77">
        <v>0.42</v>
      </c>
      <c r="G7781" s="77">
        <v>0</v>
      </c>
      <c r="H7781" s="77">
        <v>0</v>
      </c>
      <c r="J7781" s="77">
        <f t="shared" si="331"/>
        <v>0.42</v>
      </c>
      <c r="K7781" s="103">
        <v>0.60000000000000675</v>
      </c>
      <c r="L7781" s="104">
        <v>0.17</v>
      </c>
      <c r="M7781" s="105">
        <v>0</v>
      </c>
      <c r="N7781" s="76">
        <f t="shared" si="330"/>
        <v>0.60000000000000675</v>
      </c>
    </row>
    <row r="7782" spans="1:14" x14ac:dyDescent="0.25">
      <c r="A7782" s="100">
        <v>6730</v>
      </c>
      <c r="B7782" s="107">
        <v>40333</v>
      </c>
      <c r="C7782" s="121">
        <v>425.98</v>
      </c>
      <c r="D7782" s="122">
        <v>471.94</v>
      </c>
      <c r="E7782" s="122">
        <f t="shared" si="329"/>
        <v>65.365650969529085</v>
      </c>
      <c r="F7782" s="77">
        <v>0.82</v>
      </c>
      <c r="G7782" s="77">
        <v>0</v>
      </c>
      <c r="H7782" s="77">
        <v>0</v>
      </c>
      <c r="J7782" s="77">
        <f t="shared" si="331"/>
        <v>0.82</v>
      </c>
      <c r="K7782" s="103">
        <v>1.0000000000000067</v>
      </c>
      <c r="L7782" s="104">
        <v>0.33</v>
      </c>
      <c r="M7782" s="105">
        <v>0</v>
      </c>
      <c r="N7782" s="76">
        <f t="shared" si="330"/>
        <v>1.0000000000000067</v>
      </c>
    </row>
    <row r="7783" spans="1:14" x14ac:dyDescent="0.25">
      <c r="A7783" s="100">
        <v>6731</v>
      </c>
      <c r="B7783" s="107">
        <v>40334</v>
      </c>
      <c r="C7783" s="121">
        <v>425.99</v>
      </c>
      <c r="D7783" s="122">
        <v>472.12</v>
      </c>
      <c r="E7783" s="122">
        <f t="shared" si="329"/>
        <v>65.390581717451525</v>
      </c>
      <c r="F7783" s="77">
        <v>0.42</v>
      </c>
      <c r="G7783" s="77">
        <v>0</v>
      </c>
      <c r="H7783" s="77">
        <v>0</v>
      </c>
      <c r="J7783" s="77">
        <f t="shared" si="331"/>
        <v>0.42</v>
      </c>
      <c r="K7783" s="103">
        <v>1.1100000000000001</v>
      </c>
      <c r="L7783" s="104">
        <v>0.17</v>
      </c>
      <c r="M7783" s="105">
        <v>0</v>
      </c>
      <c r="N7783" s="76">
        <f t="shared" si="330"/>
        <v>1.1099999999999977</v>
      </c>
    </row>
    <row r="7784" spans="1:14" x14ac:dyDescent="0.25">
      <c r="A7784" s="100">
        <v>6732</v>
      </c>
      <c r="B7784" s="107">
        <v>40335</v>
      </c>
      <c r="C7784" s="121">
        <v>426.03</v>
      </c>
      <c r="D7784" s="122">
        <v>472.81</v>
      </c>
      <c r="E7784" s="122">
        <f t="shared" si="329"/>
        <v>65.486149584487535</v>
      </c>
      <c r="F7784" s="77">
        <v>0.38</v>
      </c>
      <c r="G7784" s="77">
        <v>0</v>
      </c>
      <c r="H7784" s="77">
        <v>0</v>
      </c>
      <c r="J7784" s="77">
        <f t="shared" si="331"/>
        <v>0.38</v>
      </c>
      <c r="K7784" s="103">
        <v>4.8100000000000067</v>
      </c>
      <c r="L7784" s="104">
        <v>0.15</v>
      </c>
      <c r="M7784" s="105">
        <v>0</v>
      </c>
      <c r="N7784" s="76">
        <f t="shared" si="330"/>
        <v>4.8100000000000067</v>
      </c>
    </row>
    <row r="7785" spans="1:14" x14ac:dyDescent="0.25">
      <c r="A7785" s="100">
        <v>6733</v>
      </c>
      <c r="B7785" s="107">
        <v>40336</v>
      </c>
      <c r="C7785" s="121">
        <v>426.28</v>
      </c>
      <c r="D7785" s="122">
        <v>477.24</v>
      </c>
      <c r="E7785" s="122">
        <f t="shared" si="329"/>
        <v>66.099722991689745</v>
      </c>
      <c r="F7785" s="77">
        <v>0.8</v>
      </c>
      <c r="G7785" s="77">
        <v>0</v>
      </c>
      <c r="H7785" s="77">
        <v>0</v>
      </c>
      <c r="J7785" s="77">
        <f t="shared" si="331"/>
        <v>0.8</v>
      </c>
      <c r="K7785" s="103">
        <v>3.8099999999999907</v>
      </c>
      <c r="L7785" s="104">
        <v>0.32</v>
      </c>
      <c r="M7785" s="105">
        <v>0</v>
      </c>
      <c r="N7785" s="76">
        <f t="shared" si="330"/>
        <v>3.8099999999999907</v>
      </c>
    </row>
    <row r="7786" spans="1:14" x14ac:dyDescent="0.25">
      <c r="A7786" s="100">
        <v>6734</v>
      </c>
      <c r="B7786" s="107">
        <v>40337</v>
      </c>
      <c r="C7786" s="121">
        <v>426.45</v>
      </c>
      <c r="D7786" s="122">
        <v>480.25</v>
      </c>
      <c r="E7786" s="122">
        <f t="shared" si="329"/>
        <v>66.516620498614955</v>
      </c>
      <c r="F7786" s="77">
        <v>0.76</v>
      </c>
      <c r="G7786" s="77">
        <v>0</v>
      </c>
      <c r="H7786" s="77">
        <v>0</v>
      </c>
      <c r="J7786" s="77">
        <f t="shared" si="331"/>
        <v>0.76</v>
      </c>
      <c r="K7786" s="103">
        <v>4.3100000000000112</v>
      </c>
      <c r="L7786" s="104">
        <v>0.31</v>
      </c>
      <c r="M7786" s="105">
        <v>0</v>
      </c>
      <c r="N7786" s="76">
        <f t="shared" si="330"/>
        <v>4.3100000000000112</v>
      </c>
    </row>
    <row r="7787" spans="1:14" x14ac:dyDescent="0.25">
      <c r="A7787" s="100">
        <v>6735</v>
      </c>
      <c r="B7787" s="107">
        <v>40338</v>
      </c>
      <c r="C7787" s="121">
        <v>426.65</v>
      </c>
      <c r="D7787" s="122">
        <v>483.8</v>
      </c>
      <c r="E7787" s="122">
        <f t="shared" si="329"/>
        <v>67.008310249307485</v>
      </c>
      <c r="F7787" s="77">
        <v>0.51</v>
      </c>
      <c r="G7787" s="77">
        <v>0</v>
      </c>
      <c r="H7787" s="77">
        <v>0</v>
      </c>
      <c r="J7787" s="77">
        <f t="shared" si="331"/>
        <v>0.51</v>
      </c>
      <c r="K7787" s="103">
        <v>2.8499999999999748</v>
      </c>
      <c r="L7787" s="104">
        <v>0.2</v>
      </c>
      <c r="M7787" s="105">
        <v>14.3</v>
      </c>
      <c r="N7787" s="76">
        <f t="shared" si="330"/>
        <v>2.8499999999999748</v>
      </c>
    </row>
    <row r="7788" spans="1:14" x14ac:dyDescent="0.25">
      <c r="A7788" s="100">
        <v>6736</v>
      </c>
      <c r="B7788" s="107">
        <v>40339</v>
      </c>
      <c r="C7788" s="121">
        <v>426.78</v>
      </c>
      <c r="D7788" s="122">
        <v>486.14</v>
      </c>
      <c r="E7788" s="122">
        <f t="shared" si="329"/>
        <v>67.33240997229916</v>
      </c>
      <c r="F7788" s="77">
        <v>0.1</v>
      </c>
      <c r="G7788" s="77">
        <v>0</v>
      </c>
      <c r="H7788" s="77">
        <v>0</v>
      </c>
      <c r="J7788" s="77">
        <f t="shared" si="331"/>
        <v>0.1</v>
      </c>
      <c r="K7788" s="103">
        <v>10.46</v>
      </c>
      <c r="L7788" s="104">
        <v>0.04</v>
      </c>
      <c r="M7788" s="105">
        <v>15.4</v>
      </c>
      <c r="N7788" s="76">
        <f t="shared" si="330"/>
        <v>10.460000000000013</v>
      </c>
    </row>
    <row r="7789" spans="1:14" x14ac:dyDescent="0.25">
      <c r="A7789" s="100">
        <v>6737</v>
      </c>
      <c r="B7789" s="107">
        <v>40340</v>
      </c>
      <c r="C7789" s="121">
        <v>427.35</v>
      </c>
      <c r="D7789" s="122">
        <v>496.5</v>
      </c>
      <c r="E7789" s="122">
        <f t="shared" si="329"/>
        <v>68.767313019390585</v>
      </c>
      <c r="F7789" s="77">
        <v>0.75</v>
      </c>
      <c r="G7789" s="77">
        <v>0</v>
      </c>
      <c r="H7789" s="77">
        <v>0</v>
      </c>
      <c r="J7789" s="77">
        <f t="shared" si="331"/>
        <v>0.75</v>
      </c>
      <c r="K7789" s="103">
        <v>14.74</v>
      </c>
      <c r="L7789" s="104">
        <v>0.28999999999999998</v>
      </c>
      <c r="M7789" s="105">
        <v>7.1</v>
      </c>
      <c r="N7789" s="76">
        <f t="shared" si="330"/>
        <v>14.740000000000009</v>
      </c>
    </row>
    <row r="7790" spans="1:14" x14ac:dyDescent="0.25">
      <c r="A7790" s="100">
        <v>6738</v>
      </c>
      <c r="B7790" s="107">
        <v>40341</v>
      </c>
      <c r="C7790" s="121">
        <v>428.11</v>
      </c>
      <c r="D7790" s="122">
        <v>510.49</v>
      </c>
      <c r="E7790" s="122">
        <f t="shared" si="329"/>
        <v>70.704986149584499</v>
      </c>
      <c r="F7790" s="77">
        <v>1.05</v>
      </c>
      <c r="G7790" s="77">
        <v>0</v>
      </c>
      <c r="H7790" s="77">
        <v>0</v>
      </c>
      <c r="J7790" s="77">
        <f t="shared" si="331"/>
        <v>1.05</v>
      </c>
      <c r="K7790" s="103">
        <v>11.4</v>
      </c>
      <c r="L7790" s="104">
        <v>0.42</v>
      </c>
      <c r="M7790" s="105">
        <v>0</v>
      </c>
      <c r="N7790" s="76">
        <f t="shared" si="330"/>
        <v>11.400000000000023</v>
      </c>
    </row>
    <row r="7791" spans="1:14" x14ac:dyDescent="0.25">
      <c r="A7791" s="100">
        <v>6739</v>
      </c>
      <c r="B7791" s="107">
        <v>40342</v>
      </c>
      <c r="C7791" s="121">
        <v>428.66</v>
      </c>
      <c r="D7791" s="122">
        <v>520.84</v>
      </c>
      <c r="E7791" s="122">
        <f t="shared" si="329"/>
        <v>72.138504155124664</v>
      </c>
      <c r="F7791" s="77">
        <v>0.54</v>
      </c>
      <c r="G7791" s="77">
        <v>0</v>
      </c>
      <c r="H7791" s="77">
        <v>0</v>
      </c>
      <c r="J7791" s="77">
        <f t="shared" si="331"/>
        <v>0.54</v>
      </c>
      <c r="K7791" s="103">
        <v>10.609999999999935</v>
      </c>
      <c r="L7791" s="104">
        <v>0.22</v>
      </c>
      <c r="M7791" s="105">
        <v>4.0999999999999996</v>
      </c>
      <c r="N7791" s="76">
        <f t="shared" si="330"/>
        <v>10.609999999999935</v>
      </c>
    </row>
    <row r="7792" spans="1:14" x14ac:dyDescent="0.25">
      <c r="A7792" s="100">
        <v>6740</v>
      </c>
      <c r="B7792" s="107">
        <v>40343</v>
      </c>
      <c r="C7792" s="121">
        <v>429.19</v>
      </c>
      <c r="D7792" s="122">
        <v>530.91</v>
      </c>
      <c r="E7792" s="122">
        <f t="shared" si="329"/>
        <v>73.53324099722991</v>
      </c>
      <c r="F7792" s="77">
        <v>0.48</v>
      </c>
      <c r="G7792" s="77">
        <v>0</v>
      </c>
      <c r="H7792" s="77">
        <v>0</v>
      </c>
      <c r="J7792" s="77">
        <f t="shared" si="331"/>
        <v>0.48</v>
      </c>
      <c r="K7792" s="103">
        <v>7.420000000000055</v>
      </c>
      <c r="L7792" s="104">
        <v>0.19</v>
      </c>
      <c r="M7792" s="105">
        <v>0</v>
      </c>
      <c r="N7792" s="76">
        <f t="shared" si="330"/>
        <v>7.420000000000055</v>
      </c>
    </row>
    <row r="7793" spans="1:14" x14ac:dyDescent="0.25">
      <c r="A7793" s="100">
        <v>6741</v>
      </c>
      <c r="B7793" s="107">
        <v>40344</v>
      </c>
      <c r="C7793" s="121">
        <v>429.55</v>
      </c>
      <c r="D7793" s="122">
        <v>537.85</v>
      </c>
      <c r="E7793" s="122">
        <f t="shared" si="329"/>
        <v>74.49445983379502</v>
      </c>
      <c r="F7793" s="77">
        <v>1.71</v>
      </c>
      <c r="G7793" s="77">
        <v>0</v>
      </c>
      <c r="H7793" s="77">
        <v>0</v>
      </c>
      <c r="J7793" s="77">
        <f t="shared" si="331"/>
        <v>1.71</v>
      </c>
      <c r="K7793" s="103">
        <v>4.8499999999999863</v>
      </c>
      <c r="L7793" s="104">
        <v>0.69</v>
      </c>
      <c r="M7793" s="105">
        <v>0</v>
      </c>
      <c r="N7793" s="76">
        <f t="shared" si="330"/>
        <v>4.8499999999999863</v>
      </c>
    </row>
    <row r="7794" spans="1:14" x14ac:dyDescent="0.25">
      <c r="A7794" s="100">
        <v>6742</v>
      </c>
      <c r="B7794" s="107">
        <v>40345</v>
      </c>
      <c r="C7794" s="121">
        <v>429.71</v>
      </c>
      <c r="D7794" s="122">
        <v>540.99</v>
      </c>
      <c r="E7794" s="122">
        <f t="shared" ref="E7794:E7857" si="332">(D7794/722)*100</f>
        <v>74.92936288088643</v>
      </c>
      <c r="F7794" s="77">
        <v>2.96</v>
      </c>
      <c r="G7794" s="77">
        <v>0</v>
      </c>
      <c r="H7794" s="77">
        <v>0</v>
      </c>
      <c r="J7794" s="77">
        <f t="shared" si="331"/>
        <v>2.96</v>
      </c>
      <c r="K7794" s="103">
        <v>5.4699999999999909</v>
      </c>
      <c r="L7794" s="104">
        <v>1.2</v>
      </c>
      <c r="M7794" s="105">
        <v>0</v>
      </c>
      <c r="N7794" s="76">
        <f t="shared" si="330"/>
        <v>5.4699999999999909</v>
      </c>
    </row>
    <row r="7795" spans="1:14" x14ac:dyDescent="0.25">
      <c r="A7795" s="100">
        <v>6743</v>
      </c>
      <c r="B7795" s="107">
        <v>40346</v>
      </c>
      <c r="C7795" s="121">
        <v>429.84</v>
      </c>
      <c r="D7795" s="122">
        <v>543.5</v>
      </c>
      <c r="E7795" s="122">
        <f t="shared" si="332"/>
        <v>75.2770083102493</v>
      </c>
      <c r="F7795" s="77">
        <v>2.2799999999999998</v>
      </c>
      <c r="G7795" s="77">
        <v>0</v>
      </c>
      <c r="H7795" s="77">
        <v>0</v>
      </c>
      <c r="J7795" s="77">
        <f t="shared" si="331"/>
        <v>2.2799999999999998</v>
      </c>
      <c r="K7795" s="103">
        <v>4.8099999999999721</v>
      </c>
      <c r="L7795" s="104">
        <v>0.92</v>
      </c>
      <c r="M7795" s="105">
        <v>0</v>
      </c>
      <c r="N7795" s="76">
        <f t="shared" si="330"/>
        <v>4.8099999999999721</v>
      </c>
    </row>
    <row r="7796" spans="1:14" x14ac:dyDescent="0.25">
      <c r="A7796" s="100">
        <v>6744</v>
      </c>
      <c r="B7796" s="107">
        <v>40347</v>
      </c>
      <c r="C7796" s="121">
        <v>429.97</v>
      </c>
      <c r="D7796" s="122">
        <v>546.03</v>
      </c>
      <c r="E7796" s="122">
        <f t="shared" si="332"/>
        <v>75.627423822714675</v>
      </c>
      <c r="F7796" s="77">
        <v>3.17</v>
      </c>
      <c r="G7796" s="77">
        <v>0</v>
      </c>
      <c r="H7796" s="77">
        <v>0</v>
      </c>
      <c r="J7796" s="77">
        <f t="shared" si="331"/>
        <v>3.17</v>
      </c>
      <c r="K7796" s="103">
        <v>4.9399999999999817</v>
      </c>
      <c r="L7796" s="104">
        <v>1.28</v>
      </c>
      <c r="M7796" s="105">
        <v>0</v>
      </c>
      <c r="N7796" s="76">
        <f t="shared" si="330"/>
        <v>4.9399999999999817</v>
      </c>
    </row>
    <row r="7797" spans="1:14" x14ac:dyDescent="0.25">
      <c r="A7797" s="100">
        <v>6745</v>
      </c>
      <c r="B7797" s="107">
        <v>40348</v>
      </c>
      <c r="C7797" s="121">
        <v>430.06</v>
      </c>
      <c r="D7797" s="122">
        <v>547.79999999999995</v>
      </c>
      <c r="E7797" s="122">
        <f t="shared" si="332"/>
        <v>75.87257617728531</v>
      </c>
      <c r="F7797" s="77">
        <v>1.88</v>
      </c>
      <c r="G7797" s="77">
        <v>0</v>
      </c>
      <c r="H7797" s="77">
        <v>0</v>
      </c>
      <c r="J7797" s="77">
        <f t="shared" si="331"/>
        <v>1.88</v>
      </c>
      <c r="K7797" s="103">
        <v>2.870000000000009</v>
      </c>
      <c r="L7797" s="104">
        <v>0.76</v>
      </c>
      <c r="M7797" s="105">
        <v>0.7</v>
      </c>
      <c r="N7797" s="76">
        <f t="shared" si="330"/>
        <v>2.870000000000009</v>
      </c>
    </row>
    <row r="7798" spans="1:14" x14ac:dyDescent="0.25">
      <c r="A7798" s="100">
        <v>6746</v>
      </c>
      <c r="B7798" s="107">
        <v>40349</v>
      </c>
      <c r="C7798" s="121">
        <v>430.11</v>
      </c>
      <c r="D7798" s="122">
        <v>548.79</v>
      </c>
      <c r="E7798" s="122">
        <f t="shared" si="332"/>
        <v>76.00969529085873</v>
      </c>
      <c r="F7798" s="77">
        <v>2.1800000000000002</v>
      </c>
      <c r="G7798" s="77">
        <v>0</v>
      </c>
      <c r="H7798" s="77">
        <v>0</v>
      </c>
      <c r="J7798" s="77">
        <f t="shared" si="331"/>
        <v>2.1800000000000002</v>
      </c>
      <c r="K7798" s="103">
        <v>2.56</v>
      </c>
      <c r="L7798" s="104">
        <v>0.88</v>
      </c>
      <c r="M7798" s="105">
        <v>4.5999999999999996</v>
      </c>
      <c r="N7798" s="76">
        <f t="shared" si="330"/>
        <v>2.5599999999999956</v>
      </c>
    </row>
    <row r="7799" spans="1:14" x14ac:dyDescent="0.25">
      <c r="A7799" s="100">
        <v>6747</v>
      </c>
      <c r="B7799" s="107">
        <v>40350</v>
      </c>
      <c r="C7799" s="121">
        <v>430.13</v>
      </c>
      <c r="D7799" s="122">
        <v>549.16999999999996</v>
      </c>
      <c r="E7799" s="122">
        <f t="shared" si="332"/>
        <v>76.062326869806085</v>
      </c>
      <c r="F7799" s="77">
        <v>1.89</v>
      </c>
      <c r="G7799" s="77">
        <v>0</v>
      </c>
      <c r="H7799" s="77">
        <v>0</v>
      </c>
      <c r="J7799" s="77">
        <f t="shared" si="331"/>
        <v>1.89</v>
      </c>
      <c r="K7799" s="103">
        <v>2.4600000000000497</v>
      </c>
      <c r="L7799" s="104">
        <v>0.77</v>
      </c>
      <c r="M7799" s="105">
        <v>0</v>
      </c>
      <c r="N7799" s="76">
        <f t="shared" si="330"/>
        <v>2.4600000000000497</v>
      </c>
    </row>
    <row r="7800" spans="1:14" x14ac:dyDescent="0.25">
      <c r="A7800" s="100">
        <v>6748</v>
      </c>
      <c r="B7800" s="107">
        <v>40351</v>
      </c>
      <c r="C7800" s="121">
        <v>430.16</v>
      </c>
      <c r="D7800" s="122">
        <v>549.74</v>
      </c>
      <c r="E7800" s="122">
        <f t="shared" si="332"/>
        <v>76.141274238227155</v>
      </c>
      <c r="F7800" s="77">
        <v>2.9</v>
      </c>
      <c r="G7800" s="77">
        <v>0</v>
      </c>
      <c r="H7800" s="77">
        <v>0</v>
      </c>
      <c r="J7800" s="77">
        <f t="shared" si="331"/>
        <v>2.9</v>
      </c>
      <c r="K7800" s="103">
        <v>2.52</v>
      </c>
      <c r="L7800" s="104">
        <v>1.17</v>
      </c>
      <c r="M7800" s="105">
        <v>0</v>
      </c>
      <c r="N7800" s="76">
        <f t="shared" si="330"/>
        <v>2.5200000000000045</v>
      </c>
    </row>
    <row r="7801" spans="1:14" x14ac:dyDescent="0.25">
      <c r="A7801" s="100">
        <v>6749</v>
      </c>
      <c r="B7801" s="107">
        <v>40352</v>
      </c>
      <c r="C7801" s="121">
        <v>430.14</v>
      </c>
      <c r="D7801" s="122">
        <v>549.36</v>
      </c>
      <c r="E7801" s="122">
        <f t="shared" si="332"/>
        <v>76.088642659279785</v>
      </c>
      <c r="F7801" s="77">
        <v>2.0299999999999998</v>
      </c>
      <c r="G7801" s="77">
        <v>0</v>
      </c>
      <c r="H7801" s="77">
        <v>0</v>
      </c>
      <c r="J7801" s="77">
        <f t="shared" si="331"/>
        <v>2.0299999999999998</v>
      </c>
      <c r="K7801" s="103">
        <v>7.2700000000000085</v>
      </c>
      <c r="L7801" s="104">
        <v>0.82</v>
      </c>
      <c r="M7801" s="105">
        <v>0</v>
      </c>
      <c r="N7801" s="76">
        <f t="shared" si="330"/>
        <v>7.2700000000000085</v>
      </c>
    </row>
    <row r="7802" spans="1:14" x14ac:dyDescent="0.25">
      <c r="A7802" s="100">
        <v>6750</v>
      </c>
      <c r="B7802" s="107">
        <v>40353</v>
      </c>
      <c r="C7802" s="121">
        <v>430.41</v>
      </c>
      <c r="D7802" s="122">
        <v>554.6</v>
      </c>
      <c r="E7802" s="122">
        <f t="shared" si="332"/>
        <v>76.81440443213296</v>
      </c>
      <c r="F7802" s="77">
        <v>2.14</v>
      </c>
      <c r="G7802" s="77">
        <v>0</v>
      </c>
      <c r="H7802" s="77">
        <v>0</v>
      </c>
      <c r="J7802" s="77">
        <f t="shared" si="331"/>
        <v>2.14</v>
      </c>
      <c r="K7802" s="103">
        <v>7.4599999999999369</v>
      </c>
      <c r="L7802" s="104">
        <v>0.87</v>
      </c>
      <c r="M7802" s="105">
        <v>0</v>
      </c>
      <c r="N7802" s="76">
        <f t="shared" si="330"/>
        <v>7.4599999999999369</v>
      </c>
    </row>
    <row r="7803" spans="1:14" x14ac:dyDescent="0.25">
      <c r="A7803" s="100">
        <v>6751</v>
      </c>
      <c r="B7803" s="107">
        <v>40354</v>
      </c>
      <c r="C7803" s="121">
        <v>430.68</v>
      </c>
      <c r="D7803" s="122">
        <v>559.91999999999996</v>
      </c>
      <c r="E7803" s="122">
        <f t="shared" si="332"/>
        <v>77.551246537396111</v>
      </c>
      <c r="F7803" s="77">
        <v>0.28999999999999998</v>
      </c>
      <c r="G7803" s="77">
        <v>0</v>
      </c>
      <c r="H7803" s="77">
        <v>0</v>
      </c>
      <c r="J7803" s="77">
        <f t="shared" si="331"/>
        <v>0.28999999999999998</v>
      </c>
      <c r="K7803" s="103">
        <v>3.67</v>
      </c>
      <c r="L7803" s="104">
        <v>0.12</v>
      </c>
      <c r="M7803" s="105">
        <v>0</v>
      </c>
      <c r="N7803" s="76">
        <f t="shared" si="330"/>
        <v>3.6699999999999955</v>
      </c>
    </row>
    <row r="7804" spans="1:14" x14ac:dyDescent="0.25">
      <c r="A7804" s="100">
        <v>6752</v>
      </c>
      <c r="B7804" s="107">
        <v>40355</v>
      </c>
      <c r="C7804" s="121">
        <v>430.85</v>
      </c>
      <c r="D7804" s="122">
        <v>563.29999999999995</v>
      </c>
      <c r="E7804" s="122">
        <f t="shared" si="332"/>
        <v>78.019390581717445</v>
      </c>
      <c r="F7804" s="77">
        <v>1.76</v>
      </c>
      <c r="G7804" s="77">
        <v>0</v>
      </c>
      <c r="H7804" s="77">
        <v>0</v>
      </c>
      <c r="J7804" s="77">
        <f t="shared" si="331"/>
        <v>1.76</v>
      </c>
      <c r="K7804" s="103">
        <v>2.1600000000000907</v>
      </c>
      <c r="L7804" s="104">
        <v>0.71</v>
      </c>
      <c r="M7804" s="105">
        <v>0</v>
      </c>
      <c r="N7804" s="76">
        <f t="shared" si="330"/>
        <v>2.1600000000000907</v>
      </c>
    </row>
    <row r="7805" spans="1:14" x14ac:dyDescent="0.25">
      <c r="A7805" s="100">
        <v>6753</v>
      </c>
      <c r="B7805" s="107">
        <v>40356</v>
      </c>
      <c r="C7805" s="121">
        <v>430.87</v>
      </c>
      <c r="D7805" s="122">
        <v>563.70000000000005</v>
      </c>
      <c r="E7805" s="122">
        <f t="shared" si="332"/>
        <v>78.07479224376732</v>
      </c>
      <c r="F7805" s="77">
        <v>1.08</v>
      </c>
      <c r="G7805" s="77">
        <v>0</v>
      </c>
      <c r="H7805" s="77">
        <v>0</v>
      </c>
      <c r="J7805" s="77">
        <f t="shared" si="331"/>
        <v>1.08</v>
      </c>
      <c r="K7805" s="103">
        <v>2.08</v>
      </c>
      <c r="L7805" s="104">
        <v>0.44</v>
      </c>
      <c r="M7805" s="105">
        <v>0</v>
      </c>
      <c r="N7805" s="76">
        <f t="shared" si="330"/>
        <v>2.08</v>
      </c>
    </row>
    <row r="7806" spans="1:14" x14ac:dyDescent="0.25">
      <c r="A7806" s="100">
        <v>6754</v>
      </c>
      <c r="B7806" s="107">
        <v>40357</v>
      </c>
      <c r="C7806" s="121">
        <v>430.92</v>
      </c>
      <c r="D7806" s="122">
        <v>564.70000000000005</v>
      </c>
      <c r="E7806" s="122">
        <f t="shared" si="332"/>
        <v>78.21329639889197</v>
      </c>
      <c r="F7806" s="77">
        <v>1.88</v>
      </c>
      <c r="G7806" s="77">
        <v>0</v>
      </c>
      <c r="H7806" s="77">
        <v>0</v>
      </c>
      <c r="J7806" s="77">
        <f t="shared" si="331"/>
        <v>1.88</v>
      </c>
      <c r="K7806" s="103">
        <v>5.2799999999999772</v>
      </c>
      <c r="L7806" s="104">
        <v>0.76</v>
      </c>
      <c r="M7806" s="105">
        <v>0</v>
      </c>
      <c r="N7806" s="76">
        <f t="shared" si="330"/>
        <v>5.2799999999999772</v>
      </c>
    </row>
    <row r="7807" spans="1:14" x14ac:dyDescent="0.25">
      <c r="A7807" s="100">
        <v>6755</v>
      </c>
      <c r="B7807" s="107">
        <v>40358</v>
      </c>
      <c r="C7807" s="121">
        <v>431.09</v>
      </c>
      <c r="D7807" s="122">
        <v>568.1</v>
      </c>
      <c r="E7807" s="122">
        <f t="shared" si="332"/>
        <v>78.684210526315795</v>
      </c>
      <c r="F7807" s="77">
        <v>2.2400000000000002</v>
      </c>
      <c r="G7807" s="77">
        <v>0</v>
      </c>
      <c r="H7807" s="77">
        <v>0</v>
      </c>
      <c r="J7807" s="77">
        <f t="shared" si="331"/>
        <v>2.2400000000000002</v>
      </c>
      <c r="K7807" s="103">
        <v>3.0399999999999547</v>
      </c>
      <c r="L7807" s="104">
        <v>0.91</v>
      </c>
      <c r="M7807" s="105">
        <v>0</v>
      </c>
      <c r="N7807" s="76">
        <f t="shared" si="330"/>
        <v>3.0399999999999547</v>
      </c>
    </row>
    <row r="7808" spans="1:14" x14ac:dyDescent="0.25">
      <c r="A7808" s="100">
        <v>6756</v>
      </c>
      <c r="B7808" s="107">
        <v>40359</v>
      </c>
      <c r="C7808" s="121">
        <v>431.13</v>
      </c>
      <c r="D7808" s="122">
        <v>568.9</v>
      </c>
      <c r="E7808" s="122">
        <f t="shared" si="332"/>
        <v>78.795013850415501</v>
      </c>
      <c r="F7808" s="77">
        <v>2.17</v>
      </c>
      <c r="G7808" s="77">
        <v>0</v>
      </c>
      <c r="H7808" s="77">
        <v>0</v>
      </c>
      <c r="J7808" s="77">
        <f t="shared" si="331"/>
        <v>2.17</v>
      </c>
      <c r="K7808" s="103">
        <v>2.5699999999999772</v>
      </c>
      <c r="L7808" s="104">
        <v>0.88</v>
      </c>
      <c r="M7808" s="105">
        <v>0</v>
      </c>
      <c r="N7808" s="76">
        <f t="shared" si="330"/>
        <v>2.5699999999999772</v>
      </c>
    </row>
    <row r="7809" spans="1:14" x14ac:dyDescent="0.25">
      <c r="A7809" s="100">
        <v>6757</v>
      </c>
      <c r="B7809" s="107">
        <v>40360</v>
      </c>
      <c r="C7809" s="121">
        <v>431.15</v>
      </c>
      <c r="D7809" s="122">
        <v>569.29999999999995</v>
      </c>
      <c r="E7809" s="122">
        <f t="shared" si="332"/>
        <v>78.850415512465361</v>
      </c>
      <c r="F7809" s="77">
        <v>1.53</v>
      </c>
      <c r="G7809" s="77">
        <v>0</v>
      </c>
      <c r="H7809" s="77">
        <v>0</v>
      </c>
      <c r="J7809" s="77">
        <f t="shared" si="331"/>
        <v>1.53</v>
      </c>
      <c r="K7809" s="103">
        <v>5.9300000000000912</v>
      </c>
      <c r="L7809" s="104">
        <v>0.62</v>
      </c>
      <c r="M7809" s="105">
        <v>1.1000000000000001</v>
      </c>
      <c r="N7809" s="76">
        <f t="shared" si="330"/>
        <v>5.9300000000000912</v>
      </c>
    </row>
    <row r="7810" spans="1:14" x14ac:dyDescent="0.25">
      <c r="A7810" s="100">
        <v>6758</v>
      </c>
      <c r="B7810" s="107">
        <v>40361</v>
      </c>
      <c r="C7810" s="121">
        <v>431.37</v>
      </c>
      <c r="D7810" s="122">
        <v>573.70000000000005</v>
      </c>
      <c r="E7810" s="122">
        <f t="shared" si="332"/>
        <v>79.45983379501385</v>
      </c>
      <c r="F7810" s="77">
        <v>1.54</v>
      </c>
      <c r="G7810" s="77">
        <v>0</v>
      </c>
      <c r="H7810" s="77">
        <v>0</v>
      </c>
      <c r="J7810" s="77">
        <f t="shared" si="331"/>
        <v>1.54</v>
      </c>
      <c r="K7810" s="103">
        <v>5.8199999999999728</v>
      </c>
      <c r="L7810" s="104">
        <v>0.62</v>
      </c>
      <c r="M7810" s="105">
        <v>0</v>
      </c>
      <c r="N7810" s="76">
        <f t="shared" si="330"/>
        <v>5.8199999999999728</v>
      </c>
    </row>
    <row r="7811" spans="1:14" x14ac:dyDescent="0.25">
      <c r="A7811" s="100">
        <v>6759</v>
      </c>
      <c r="B7811" s="107">
        <v>40362</v>
      </c>
      <c r="C7811" s="121">
        <v>431.58</v>
      </c>
      <c r="D7811" s="122">
        <v>577.98</v>
      </c>
      <c r="E7811" s="122">
        <f t="shared" si="332"/>
        <v>80.05263157894737</v>
      </c>
      <c r="F7811" s="77">
        <v>2.84</v>
      </c>
      <c r="G7811" s="77">
        <v>0</v>
      </c>
      <c r="H7811" s="77">
        <v>0</v>
      </c>
      <c r="J7811" s="77">
        <f t="shared" si="331"/>
        <v>2.84</v>
      </c>
      <c r="K7811" s="103">
        <v>4.46</v>
      </c>
      <c r="L7811" s="104">
        <v>1.1499999999999999</v>
      </c>
      <c r="M7811" s="105">
        <v>0</v>
      </c>
      <c r="N7811" s="76">
        <f t="shared" si="330"/>
        <v>4.4600000000000044</v>
      </c>
    </row>
    <row r="7812" spans="1:14" x14ac:dyDescent="0.25">
      <c r="A7812" s="100">
        <v>6760</v>
      </c>
      <c r="B7812" s="107">
        <v>40363</v>
      </c>
      <c r="C7812" s="121">
        <v>431.66</v>
      </c>
      <c r="D7812" s="122">
        <v>579.6</v>
      </c>
      <c r="E7812" s="122">
        <f t="shared" si="332"/>
        <v>80.277008310249315</v>
      </c>
      <c r="F7812" s="77">
        <v>1.05</v>
      </c>
      <c r="G7812" s="77">
        <v>0</v>
      </c>
      <c r="H7812" s="77">
        <v>0</v>
      </c>
      <c r="J7812" s="77">
        <f t="shared" si="331"/>
        <v>1.05</v>
      </c>
      <c r="K7812" s="103">
        <v>2.6500000000000226</v>
      </c>
      <c r="L7812" s="104">
        <v>0.43</v>
      </c>
      <c r="M7812" s="105">
        <v>0</v>
      </c>
      <c r="N7812" s="76">
        <f t="shared" si="330"/>
        <v>2.6500000000000226</v>
      </c>
    </row>
    <row r="7813" spans="1:14" x14ac:dyDescent="0.25">
      <c r="A7813" s="100">
        <v>6761</v>
      </c>
      <c r="B7813" s="107">
        <v>40364</v>
      </c>
      <c r="C7813" s="121">
        <v>431.74</v>
      </c>
      <c r="D7813" s="122">
        <v>581.20000000000005</v>
      </c>
      <c r="E7813" s="122">
        <f t="shared" si="332"/>
        <v>80.498614958448755</v>
      </c>
      <c r="F7813" s="77">
        <v>1.61</v>
      </c>
      <c r="G7813" s="77">
        <v>0</v>
      </c>
      <c r="H7813" s="77">
        <v>0</v>
      </c>
      <c r="J7813" s="77">
        <f t="shared" si="331"/>
        <v>1.61</v>
      </c>
      <c r="K7813" s="103">
        <v>3.4699999999999003</v>
      </c>
      <c r="L7813" s="104">
        <v>0.65</v>
      </c>
      <c r="M7813" s="105">
        <v>0</v>
      </c>
      <c r="N7813" s="76">
        <f t="shared" si="330"/>
        <v>3.4699999999999003</v>
      </c>
    </row>
    <row r="7814" spans="1:14" x14ac:dyDescent="0.25">
      <c r="A7814" s="100">
        <v>6762</v>
      </c>
      <c r="B7814" s="107">
        <v>40365</v>
      </c>
      <c r="C7814" s="121">
        <v>431.83</v>
      </c>
      <c r="D7814" s="122">
        <v>583.05999999999995</v>
      </c>
      <c r="E7814" s="122">
        <f t="shared" si="332"/>
        <v>80.756232686980596</v>
      </c>
      <c r="F7814" s="77">
        <v>3.17</v>
      </c>
      <c r="G7814" s="77">
        <v>0</v>
      </c>
      <c r="H7814" s="77">
        <v>0</v>
      </c>
      <c r="J7814" s="77">
        <f t="shared" si="331"/>
        <v>3.17</v>
      </c>
      <c r="K7814" s="103">
        <v>2.1100000000000545</v>
      </c>
      <c r="L7814" s="104">
        <v>1.28</v>
      </c>
      <c r="M7814" s="105">
        <v>0.8</v>
      </c>
      <c r="N7814" s="76">
        <f t="shared" si="330"/>
        <v>2.1100000000000545</v>
      </c>
    </row>
    <row r="7815" spans="1:14" x14ac:dyDescent="0.25">
      <c r="A7815" s="100">
        <v>6763</v>
      </c>
      <c r="B7815" s="107">
        <v>40366</v>
      </c>
      <c r="C7815" s="121">
        <v>431.78</v>
      </c>
      <c r="D7815" s="122">
        <v>582</v>
      </c>
      <c r="E7815" s="122">
        <f t="shared" si="332"/>
        <v>80.609418282548475</v>
      </c>
      <c r="F7815" s="77">
        <v>4.74</v>
      </c>
      <c r="G7815" s="77">
        <v>0</v>
      </c>
      <c r="H7815" s="77">
        <v>0</v>
      </c>
      <c r="J7815" s="77">
        <f t="shared" si="331"/>
        <v>4.74</v>
      </c>
      <c r="K7815" s="103">
        <v>4.340000000000023</v>
      </c>
      <c r="L7815" s="104">
        <v>1.92</v>
      </c>
      <c r="M7815" s="105">
        <v>0</v>
      </c>
      <c r="N7815" s="76">
        <f t="shared" si="330"/>
        <v>4.340000000000023</v>
      </c>
    </row>
    <row r="7816" spans="1:14" x14ac:dyDescent="0.25">
      <c r="A7816" s="100">
        <v>6764</v>
      </c>
      <c r="B7816" s="107">
        <v>40367</v>
      </c>
      <c r="C7816" s="121">
        <v>431.76</v>
      </c>
      <c r="D7816" s="122">
        <v>581.6</v>
      </c>
      <c r="E7816" s="122">
        <f t="shared" si="332"/>
        <v>80.554016620498615</v>
      </c>
      <c r="F7816" s="77">
        <v>2.0499999999999998</v>
      </c>
      <c r="G7816" s="77">
        <v>0</v>
      </c>
      <c r="H7816" s="77">
        <v>0</v>
      </c>
      <c r="J7816" s="77">
        <f t="shared" si="331"/>
        <v>2.0499999999999998</v>
      </c>
      <c r="K7816" s="103">
        <v>9.2499999999999325</v>
      </c>
      <c r="L7816" s="104">
        <v>0.83</v>
      </c>
      <c r="M7816" s="105">
        <v>4.2</v>
      </c>
      <c r="N7816" s="76">
        <f t="shared" ref="N7816:N7879" si="333">+D7817-D7816+J7816</f>
        <v>9.2499999999999325</v>
      </c>
    </row>
    <row r="7817" spans="1:14" x14ac:dyDescent="0.25">
      <c r="A7817" s="100">
        <v>6765</v>
      </c>
      <c r="B7817" s="107">
        <v>40368</v>
      </c>
      <c r="C7817" s="121">
        <v>432.11</v>
      </c>
      <c r="D7817" s="122">
        <v>588.79999999999995</v>
      </c>
      <c r="E7817" s="122">
        <f t="shared" si="332"/>
        <v>81.551246537396111</v>
      </c>
      <c r="F7817" s="77">
        <v>2.48</v>
      </c>
      <c r="G7817" s="77">
        <v>0</v>
      </c>
      <c r="H7817" s="77">
        <v>0</v>
      </c>
      <c r="J7817" s="77">
        <f t="shared" si="331"/>
        <v>2.48</v>
      </c>
      <c r="K7817" s="103">
        <v>5.9600000000000186</v>
      </c>
      <c r="L7817" s="104">
        <v>1</v>
      </c>
      <c r="M7817" s="105">
        <v>0</v>
      </c>
      <c r="N7817" s="76">
        <f t="shared" si="333"/>
        <v>5.9600000000000186</v>
      </c>
    </row>
    <row r="7818" spans="1:14" x14ac:dyDescent="0.25">
      <c r="A7818" s="100">
        <v>6766</v>
      </c>
      <c r="B7818" s="107">
        <v>40369</v>
      </c>
      <c r="C7818" s="121">
        <v>432.28</v>
      </c>
      <c r="D7818" s="122">
        <v>592.28</v>
      </c>
      <c r="E7818" s="122">
        <f t="shared" si="332"/>
        <v>82.03324099722991</v>
      </c>
      <c r="F7818" s="77">
        <v>1.68</v>
      </c>
      <c r="G7818" s="77">
        <v>0</v>
      </c>
      <c r="H7818" s="77">
        <v>0</v>
      </c>
      <c r="J7818" s="77">
        <f t="shared" si="331"/>
        <v>1.68</v>
      </c>
      <c r="K7818" s="103">
        <v>8.3000000000000007</v>
      </c>
      <c r="L7818" s="104">
        <v>0.68</v>
      </c>
      <c r="M7818" s="105">
        <v>28.5</v>
      </c>
      <c r="N7818" s="76">
        <f t="shared" si="333"/>
        <v>8.3000000000000043</v>
      </c>
    </row>
    <row r="7819" spans="1:14" x14ac:dyDescent="0.25">
      <c r="A7819" s="100">
        <v>6767</v>
      </c>
      <c r="B7819" s="107">
        <v>40370</v>
      </c>
      <c r="C7819" s="121">
        <v>432.6</v>
      </c>
      <c r="D7819" s="122">
        <v>598.9</v>
      </c>
      <c r="E7819" s="122">
        <f t="shared" si="332"/>
        <v>82.95013850415512</v>
      </c>
      <c r="F7819" s="77">
        <v>1.1299999999999999</v>
      </c>
      <c r="G7819" s="77">
        <v>0</v>
      </c>
      <c r="H7819" s="77">
        <v>0</v>
      </c>
      <c r="J7819" s="77">
        <f t="shared" si="331"/>
        <v>1.1299999999999999</v>
      </c>
      <c r="K7819" s="103">
        <v>8.6900000000000581</v>
      </c>
      <c r="L7819" s="104">
        <v>0.45</v>
      </c>
      <c r="M7819" s="105">
        <v>2.4</v>
      </c>
      <c r="N7819" s="76">
        <f t="shared" si="333"/>
        <v>8.6900000000000581</v>
      </c>
    </row>
    <row r="7820" spans="1:14" x14ac:dyDescent="0.25">
      <c r="A7820" s="100">
        <v>6768</v>
      </c>
      <c r="B7820" s="107">
        <v>40371</v>
      </c>
      <c r="C7820" s="121">
        <v>432.96</v>
      </c>
      <c r="D7820" s="122">
        <v>606.46</v>
      </c>
      <c r="E7820" s="122">
        <f t="shared" si="332"/>
        <v>83.99722991689751</v>
      </c>
      <c r="F7820" s="77">
        <v>4.72</v>
      </c>
      <c r="G7820" s="77">
        <v>0</v>
      </c>
      <c r="H7820" s="77">
        <v>0</v>
      </c>
      <c r="J7820" s="77">
        <f t="shared" ref="J7820:J7883" si="334">SUM(F7820:H7820)</f>
        <v>4.72</v>
      </c>
      <c r="K7820" s="103">
        <v>4.9299999999999224</v>
      </c>
      <c r="L7820" s="104">
        <v>1.92</v>
      </c>
      <c r="M7820" s="105">
        <v>0</v>
      </c>
      <c r="N7820" s="76">
        <f t="shared" si="333"/>
        <v>4.9299999999999224</v>
      </c>
    </row>
    <row r="7821" spans="1:14" x14ac:dyDescent="0.25">
      <c r="A7821" s="100">
        <v>6769</v>
      </c>
      <c r="B7821" s="107">
        <v>40372</v>
      </c>
      <c r="C7821" s="121">
        <v>432.97</v>
      </c>
      <c r="D7821" s="122">
        <v>606.66999999999996</v>
      </c>
      <c r="E7821" s="122">
        <f t="shared" si="332"/>
        <v>84.026315789473685</v>
      </c>
      <c r="F7821" s="77">
        <v>2</v>
      </c>
      <c r="G7821" s="77">
        <v>0</v>
      </c>
      <c r="H7821" s="77">
        <v>0</v>
      </c>
      <c r="J7821" s="77">
        <f t="shared" si="334"/>
        <v>2</v>
      </c>
      <c r="K7821" s="103">
        <v>1.37</v>
      </c>
      <c r="L7821" s="104">
        <v>0.81</v>
      </c>
      <c r="M7821" s="105">
        <v>0</v>
      </c>
      <c r="N7821" s="76">
        <f t="shared" si="333"/>
        <v>1.3700000000000045</v>
      </c>
    </row>
    <row r="7822" spans="1:14" x14ac:dyDescent="0.25">
      <c r="A7822" s="100">
        <v>6770</v>
      </c>
      <c r="B7822" s="107">
        <v>40373</v>
      </c>
      <c r="C7822" s="121">
        <v>432.94</v>
      </c>
      <c r="D7822" s="122">
        <v>606.04</v>
      </c>
      <c r="E7822" s="122">
        <f t="shared" si="332"/>
        <v>83.939058171745145</v>
      </c>
      <c r="F7822" s="77">
        <v>3.63</v>
      </c>
      <c r="G7822" s="77">
        <v>0</v>
      </c>
      <c r="H7822" s="77">
        <v>0</v>
      </c>
      <c r="J7822" s="77">
        <f t="shared" si="334"/>
        <v>3.63</v>
      </c>
      <c r="K7822" s="103">
        <v>3.8400000000000363</v>
      </c>
      <c r="L7822" s="104">
        <v>1.48</v>
      </c>
      <c r="M7822" s="105">
        <v>0</v>
      </c>
      <c r="N7822" s="76">
        <f t="shared" si="333"/>
        <v>3.8400000000000363</v>
      </c>
    </row>
    <row r="7823" spans="1:14" x14ac:dyDescent="0.25">
      <c r="A7823" s="100">
        <v>6771</v>
      </c>
      <c r="B7823" s="107">
        <v>40374</v>
      </c>
      <c r="C7823" s="121">
        <v>432.95</v>
      </c>
      <c r="D7823" s="122">
        <v>606.25</v>
      </c>
      <c r="E7823" s="122">
        <f t="shared" si="332"/>
        <v>83.968144044321321</v>
      </c>
      <c r="F7823" s="77">
        <v>4.76</v>
      </c>
      <c r="G7823" s="77">
        <v>0</v>
      </c>
      <c r="H7823" s="77">
        <v>0</v>
      </c>
      <c r="J7823" s="77">
        <f t="shared" si="334"/>
        <v>4.76</v>
      </c>
      <c r="K7823" s="103">
        <v>4.3400000000000407</v>
      </c>
      <c r="L7823" s="104">
        <v>1.93</v>
      </c>
      <c r="M7823" s="105">
        <v>0.3</v>
      </c>
      <c r="N7823" s="76">
        <f t="shared" si="333"/>
        <v>4.3400000000000407</v>
      </c>
    </row>
    <row r="7824" spans="1:14" x14ac:dyDescent="0.25">
      <c r="A7824" s="100">
        <v>6772</v>
      </c>
      <c r="B7824" s="107">
        <v>40375</v>
      </c>
      <c r="C7824" s="121">
        <v>432.93</v>
      </c>
      <c r="D7824" s="122">
        <v>605.83000000000004</v>
      </c>
      <c r="E7824" s="122">
        <f t="shared" si="332"/>
        <v>83.909972299168984</v>
      </c>
      <c r="F7824" s="77">
        <v>5.72</v>
      </c>
      <c r="G7824" s="77">
        <v>0</v>
      </c>
      <c r="H7824" s="77">
        <v>0</v>
      </c>
      <c r="J7824" s="77">
        <f t="shared" si="334"/>
        <v>5.72</v>
      </c>
      <c r="K7824" s="103">
        <v>17.37</v>
      </c>
      <c r="L7824" s="104">
        <v>2.34</v>
      </c>
      <c r="M7824" s="105">
        <v>5.6</v>
      </c>
      <c r="N7824" s="76">
        <f t="shared" si="333"/>
        <v>17.369999999999976</v>
      </c>
    </row>
    <row r="7825" spans="1:14" x14ac:dyDescent="0.25">
      <c r="A7825" s="100">
        <v>6773</v>
      </c>
      <c r="B7825" s="107">
        <v>40376</v>
      </c>
      <c r="C7825" s="121">
        <v>433.48</v>
      </c>
      <c r="D7825" s="122">
        <v>617.48</v>
      </c>
      <c r="E7825" s="122">
        <f t="shared" si="332"/>
        <v>85.523545706371195</v>
      </c>
      <c r="F7825" s="77">
        <v>4.42</v>
      </c>
      <c r="G7825" s="77">
        <v>0</v>
      </c>
      <c r="H7825" s="77">
        <v>0</v>
      </c>
      <c r="J7825" s="77">
        <f t="shared" si="334"/>
        <v>4.42</v>
      </c>
      <c r="K7825" s="103">
        <v>9.1400000000000272</v>
      </c>
      <c r="L7825" s="104">
        <v>1.81</v>
      </c>
      <c r="M7825" s="105">
        <v>3.8</v>
      </c>
      <c r="N7825" s="76">
        <f t="shared" si="333"/>
        <v>9.1400000000000272</v>
      </c>
    </row>
    <row r="7826" spans="1:14" x14ac:dyDescent="0.25">
      <c r="A7826" s="100">
        <v>6774</v>
      </c>
      <c r="B7826" s="107">
        <v>40377</v>
      </c>
      <c r="C7826" s="121">
        <v>433.7</v>
      </c>
      <c r="D7826" s="122">
        <v>622.20000000000005</v>
      </c>
      <c r="E7826" s="122">
        <f t="shared" si="332"/>
        <v>86.177285318559555</v>
      </c>
      <c r="F7826" s="77">
        <v>2.3199999999999998</v>
      </c>
      <c r="G7826" s="77">
        <v>0</v>
      </c>
      <c r="H7826" s="77">
        <v>0</v>
      </c>
      <c r="J7826" s="77">
        <f t="shared" si="334"/>
        <v>2.3199999999999998</v>
      </c>
      <c r="K7826" s="103">
        <v>13.639999999999937</v>
      </c>
      <c r="L7826" s="104">
        <v>0.95</v>
      </c>
      <c r="M7826" s="105">
        <v>0.7</v>
      </c>
      <c r="N7826" s="76">
        <f t="shared" si="333"/>
        <v>13.639999999999937</v>
      </c>
    </row>
    <row r="7827" spans="1:14" x14ac:dyDescent="0.25">
      <c r="A7827" s="100">
        <v>6775</v>
      </c>
      <c r="B7827" s="107">
        <v>40378</v>
      </c>
      <c r="C7827" s="121">
        <v>434.22</v>
      </c>
      <c r="D7827" s="122">
        <v>633.52</v>
      </c>
      <c r="E7827" s="122">
        <f t="shared" si="332"/>
        <v>87.745152354570635</v>
      </c>
      <c r="F7827" s="77">
        <v>4.67</v>
      </c>
      <c r="G7827" s="77">
        <v>0</v>
      </c>
      <c r="H7827" s="77">
        <v>0</v>
      </c>
      <c r="J7827" s="77">
        <f t="shared" si="334"/>
        <v>4.67</v>
      </c>
      <c r="K7827" s="103">
        <v>15.69</v>
      </c>
      <c r="L7827" s="104">
        <v>1.91</v>
      </c>
      <c r="M7827" s="105">
        <v>4.3</v>
      </c>
      <c r="N7827" s="76">
        <f t="shared" si="333"/>
        <v>15.689999999999982</v>
      </c>
    </row>
    <row r="7828" spans="1:14" x14ac:dyDescent="0.25">
      <c r="A7828" s="100">
        <v>6776</v>
      </c>
      <c r="B7828" s="107">
        <v>40379</v>
      </c>
      <c r="C7828" s="121">
        <v>434.72</v>
      </c>
      <c r="D7828" s="122">
        <v>644.54</v>
      </c>
      <c r="E7828" s="122">
        <f t="shared" si="332"/>
        <v>89.27146814404432</v>
      </c>
      <c r="F7828" s="77">
        <v>6.03</v>
      </c>
      <c r="G7828" s="77">
        <v>0</v>
      </c>
      <c r="H7828" s="77">
        <v>0</v>
      </c>
      <c r="J7828" s="77">
        <f t="shared" si="334"/>
        <v>6.03</v>
      </c>
      <c r="K7828" s="103">
        <v>16.100000000000051</v>
      </c>
      <c r="L7828" s="104">
        <v>2.59</v>
      </c>
      <c r="M7828" s="105">
        <v>0</v>
      </c>
      <c r="N7828" s="76">
        <f t="shared" si="333"/>
        <v>16.100000000000051</v>
      </c>
    </row>
    <row r="7829" spans="1:14" x14ac:dyDescent="0.25">
      <c r="A7829" s="100">
        <v>6777</v>
      </c>
      <c r="B7829" s="107">
        <v>40380</v>
      </c>
      <c r="C7829" s="121">
        <v>435.17</v>
      </c>
      <c r="D7829" s="122">
        <v>654.61</v>
      </c>
      <c r="E7829" s="122">
        <f t="shared" si="332"/>
        <v>90.666204986149594</v>
      </c>
      <c r="F7829" s="77">
        <v>5.45</v>
      </c>
      <c r="G7829" s="77">
        <v>0</v>
      </c>
      <c r="H7829" s="77">
        <v>0</v>
      </c>
      <c r="J7829" s="77">
        <f t="shared" si="334"/>
        <v>5.45</v>
      </c>
      <c r="K7829" s="103">
        <v>12.12</v>
      </c>
      <c r="L7829" s="104">
        <v>2.23</v>
      </c>
      <c r="M7829" s="105">
        <v>0</v>
      </c>
      <c r="N7829" s="76">
        <f t="shared" si="333"/>
        <v>12.119999999999958</v>
      </c>
    </row>
    <row r="7830" spans="1:14" x14ac:dyDescent="0.25">
      <c r="A7830" s="100">
        <v>6778</v>
      </c>
      <c r="B7830" s="107">
        <v>40381</v>
      </c>
      <c r="C7830" s="121">
        <v>435.46</v>
      </c>
      <c r="D7830" s="122">
        <v>661.28</v>
      </c>
      <c r="E7830" s="122">
        <f t="shared" si="332"/>
        <v>91.59002770083103</v>
      </c>
      <c r="F7830" s="77">
        <v>6.27</v>
      </c>
      <c r="G7830" s="77">
        <v>0</v>
      </c>
      <c r="H7830" s="77">
        <v>0</v>
      </c>
      <c r="J7830" s="77">
        <f t="shared" si="334"/>
        <v>6.27</v>
      </c>
      <c r="K7830" s="103">
        <v>10.930000000000081</v>
      </c>
      <c r="L7830" s="104">
        <v>2.57</v>
      </c>
      <c r="M7830" s="105">
        <v>0</v>
      </c>
      <c r="N7830" s="76">
        <f t="shared" si="333"/>
        <v>10.930000000000081</v>
      </c>
    </row>
    <row r="7831" spans="1:14" x14ac:dyDescent="0.25">
      <c r="A7831" s="100">
        <v>6779</v>
      </c>
      <c r="B7831" s="107">
        <v>40382</v>
      </c>
      <c r="C7831" s="121">
        <v>435.66</v>
      </c>
      <c r="D7831" s="122">
        <v>665.94</v>
      </c>
      <c r="E7831" s="122">
        <f t="shared" si="332"/>
        <v>92.23545706371192</v>
      </c>
      <c r="F7831" s="77">
        <v>6.4</v>
      </c>
      <c r="G7831" s="77">
        <v>0</v>
      </c>
      <c r="H7831" s="77">
        <v>0</v>
      </c>
      <c r="J7831" s="77">
        <f t="shared" si="334"/>
        <v>6.4</v>
      </c>
      <c r="K7831" s="103">
        <v>10.119999999999914</v>
      </c>
      <c r="L7831" s="104">
        <v>2.62</v>
      </c>
      <c r="M7831" s="105">
        <v>0</v>
      </c>
      <c r="N7831" s="76">
        <f t="shared" si="333"/>
        <v>10.119999999999914</v>
      </c>
    </row>
    <row r="7832" spans="1:14" x14ac:dyDescent="0.25">
      <c r="A7832" s="100">
        <v>6780</v>
      </c>
      <c r="B7832" s="107">
        <v>40383</v>
      </c>
      <c r="C7832" s="121">
        <v>435.82</v>
      </c>
      <c r="D7832" s="122">
        <v>669.66</v>
      </c>
      <c r="E7832" s="122">
        <f t="shared" si="332"/>
        <v>92.75069252077563</v>
      </c>
      <c r="F7832" s="77">
        <v>4.76</v>
      </c>
      <c r="G7832" s="77">
        <v>0</v>
      </c>
      <c r="H7832" s="77">
        <v>0</v>
      </c>
      <c r="J7832" s="77">
        <f t="shared" si="334"/>
        <v>4.76</v>
      </c>
      <c r="K7832" s="103">
        <v>9.4600000000000453</v>
      </c>
      <c r="L7832" s="104">
        <v>1.95</v>
      </c>
      <c r="M7832" s="105">
        <v>0</v>
      </c>
      <c r="N7832" s="76">
        <f t="shared" si="333"/>
        <v>9.4600000000000453</v>
      </c>
    </row>
    <row r="7833" spans="1:14" x14ac:dyDescent="0.25">
      <c r="A7833" s="100">
        <v>6781</v>
      </c>
      <c r="B7833" s="107">
        <v>40384</v>
      </c>
      <c r="C7833" s="121">
        <v>436.02</v>
      </c>
      <c r="D7833" s="122">
        <v>674.36</v>
      </c>
      <c r="E7833" s="122">
        <f t="shared" si="332"/>
        <v>93.4016620498615</v>
      </c>
      <c r="F7833" s="77">
        <v>4.68</v>
      </c>
      <c r="G7833" s="77">
        <v>0</v>
      </c>
      <c r="H7833" s="77">
        <v>0</v>
      </c>
      <c r="J7833" s="77">
        <f t="shared" si="334"/>
        <v>4.68</v>
      </c>
      <c r="K7833" s="103">
        <v>8.9200000000000088</v>
      </c>
      <c r="L7833" s="104">
        <v>1.93</v>
      </c>
      <c r="M7833" s="105">
        <v>0</v>
      </c>
      <c r="N7833" s="76">
        <f t="shared" si="333"/>
        <v>8.9200000000000088</v>
      </c>
    </row>
    <row r="7834" spans="1:14" x14ac:dyDescent="0.25">
      <c r="A7834" s="100">
        <v>6782</v>
      </c>
      <c r="B7834" s="107">
        <v>40385</v>
      </c>
      <c r="C7834" s="121">
        <v>436.2</v>
      </c>
      <c r="D7834" s="122">
        <v>678.6</v>
      </c>
      <c r="E7834" s="122">
        <f t="shared" si="332"/>
        <v>93.988919667590025</v>
      </c>
      <c r="F7834" s="77">
        <v>7.86</v>
      </c>
      <c r="G7834" s="77">
        <v>0</v>
      </c>
      <c r="H7834" s="77">
        <v>0</v>
      </c>
      <c r="J7834" s="77">
        <f t="shared" si="334"/>
        <v>7.86</v>
      </c>
      <c r="K7834" s="103">
        <v>4.7699999999999685</v>
      </c>
      <c r="L7834" s="104">
        <v>3.24</v>
      </c>
      <c r="M7834" s="105">
        <v>0</v>
      </c>
      <c r="N7834" s="76">
        <f t="shared" si="333"/>
        <v>4.7699999999999685</v>
      </c>
    </row>
    <row r="7835" spans="1:14" x14ac:dyDescent="0.25">
      <c r="A7835" s="100">
        <v>6783</v>
      </c>
      <c r="B7835" s="107">
        <v>40386</v>
      </c>
      <c r="C7835" s="121">
        <v>436.07</v>
      </c>
      <c r="D7835" s="122">
        <v>675.51</v>
      </c>
      <c r="E7835" s="122">
        <f t="shared" si="332"/>
        <v>93.560941828254855</v>
      </c>
      <c r="F7835" s="77">
        <v>8.34</v>
      </c>
      <c r="G7835" s="77">
        <v>0</v>
      </c>
      <c r="H7835" s="77">
        <v>0</v>
      </c>
      <c r="J7835" s="77">
        <f t="shared" si="334"/>
        <v>8.34</v>
      </c>
      <c r="K7835" s="103">
        <v>6.4899999999999771</v>
      </c>
      <c r="L7835" s="104">
        <v>3.43</v>
      </c>
      <c r="M7835" s="105">
        <v>0</v>
      </c>
      <c r="N7835" s="76">
        <f t="shared" si="333"/>
        <v>6.4899999999999771</v>
      </c>
    </row>
    <row r="7836" spans="1:14" x14ac:dyDescent="0.25">
      <c r="A7836" s="100">
        <v>6784</v>
      </c>
      <c r="B7836" s="107">
        <v>40387</v>
      </c>
      <c r="C7836" s="121">
        <v>435.99</v>
      </c>
      <c r="D7836" s="122">
        <v>673.66</v>
      </c>
      <c r="E7836" s="122">
        <f t="shared" si="332"/>
        <v>93.30470914127423</v>
      </c>
      <c r="F7836" s="77">
        <v>5.66</v>
      </c>
      <c r="G7836" s="77">
        <v>0</v>
      </c>
      <c r="H7836" s="77">
        <v>0</v>
      </c>
      <c r="J7836" s="77">
        <f t="shared" si="334"/>
        <v>5.66</v>
      </c>
      <c r="K7836" s="103">
        <v>1.8900000000000183</v>
      </c>
      <c r="L7836" s="104">
        <v>2.33</v>
      </c>
      <c r="M7836" s="105">
        <v>0</v>
      </c>
      <c r="N7836" s="76">
        <f t="shared" si="333"/>
        <v>1.8900000000000183</v>
      </c>
    </row>
    <row r="7837" spans="1:14" x14ac:dyDescent="0.25">
      <c r="A7837" s="100">
        <v>6785</v>
      </c>
      <c r="B7837" s="107">
        <v>40388</v>
      </c>
      <c r="C7837" s="121">
        <v>435.83</v>
      </c>
      <c r="D7837" s="122">
        <v>669.89</v>
      </c>
      <c r="E7837" s="122">
        <f t="shared" si="332"/>
        <v>92.782548476454295</v>
      </c>
      <c r="F7837" s="77">
        <v>9.52</v>
      </c>
      <c r="G7837" s="77">
        <v>0</v>
      </c>
      <c r="H7837" s="77">
        <v>0</v>
      </c>
      <c r="J7837" s="77">
        <f t="shared" si="334"/>
        <v>9.52</v>
      </c>
      <c r="K7837" s="103">
        <v>3.899999999999995</v>
      </c>
      <c r="L7837" s="104">
        <v>3.9</v>
      </c>
      <c r="M7837" s="105">
        <v>0</v>
      </c>
      <c r="N7837" s="76">
        <f t="shared" si="333"/>
        <v>3.899999999999995</v>
      </c>
    </row>
    <row r="7838" spans="1:14" x14ac:dyDescent="0.25">
      <c r="A7838" s="100">
        <v>6786</v>
      </c>
      <c r="B7838" s="107">
        <v>40389</v>
      </c>
      <c r="C7838" s="121">
        <v>435.59</v>
      </c>
      <c r="D7838" s="122">
        <v>664.27</v>
      </c>
      <c r="E7838" s="122">
        <f t="shared" si="332"/>
        <v>92.004155124653735</v>
      </c>
      <c r="F7838" s="77">
        <v>9.35</v>
      </c>
      <c r="G7838" s="77">
        <v>0</v>
      </c>
      <c r="H7838" s="77">
        <v>0</v>
      </c>
      <c r="J7838" s="77">
        <f t="shared" si="334"/>
        <v>9.35</v>
      </c>
      <c r="K7838" s="103">
        <v>4.060000000000036</v>
      </c>
      <c r="L7838" s="104">
        <v>3.83</v>
      </c>
      <c r="M7838" s="105">
        <v>0</v>
      </c>
      <c r="N7838" s="76">
        <f t="shared" si="333"/>
        <v>4.060000000000036</v>
      </c>
    </row>
    <row r="7839" spans="1:14" x14ac:dyDescent="0.25">
      <c r="A7839" s="100">
        <v>6787</v>
      </c>
      <c r="B7839" s="107">
        <v>40390</v>
      </c>
      <c r="C7839" s="121">
        <v>435.36</v>
      </c>
      <c r="D7839" s="122">
        <v>658.98</v>
      </c>
      <c r="E7839" s="122">
        <f t="shared" si="332"/>
        <v>91.27146814404432</v>
      </c>
      <c r="F7839" s="77">
        <v>11.62</v>
      </c>
      <c r="G7839" s="77">
        <v>0</v>
      </c>
      <c r="H7839" s="77">
        <v>0</v>
      </c>
      <c r="J7839" s="77">
        <f t="shared" si="334"/>
        <v>11.62</v>
      </c>
      <c r="K7839" s="103">
        <v>7.0199999999999765</v>
      </c>
      <c r="L7839" s="104">
        <v>4.7699999999999996</v>
      </c>
      <c r="M7839" s="105">
        <v>0</v>
      </c>
      <c r="N7839" s="76">
        <f t="shared" si="333"/>
        <v>7.0199999999999765</v>
      </c>
    </row>
    <row r="7840" spans="1:14" x14ac:dyDescent="0.25">
      <c r="A7840" s="100">
        <v>6788</v>
      </c>
      <c r="B7840" s="107">
        <v>40391</v>
      </c>
      <c r="C7840" s="121">
        <v>435.16</v>
      </c>
      <c r="D7840" s="122">
        <v>654.38</v>
      </c>
      <c r="E7840" s="122">
        <f t="shared" si="332"/>
        <v>90.634349030470915</v>
      </c>
      <c r="F7840" s="77">
        <v>7.15</v>
      </c>
      <c r="G7840" s="77">
        <v>0</v>
      </c>
      <c r="H7840" s="77">
        <v>0</v>
      </c>
      <c r="J7840" s="77">
        <f t="shared" si="334"/>
        <v>7.15</v>
      </c>
      <c r="K7840" s="103">
        <v>4.2300000000000413</v>
      </c>
      <c r="L7840" s="104">
        <v>2.93</v>
      </c>
      <c r="M7840" s="105">
        <v>0</v>
      </c>
      <c r="N7840" s="76">
        <f t="shared" si="333"/>
        <v>4.2300000000000413</v>
      </c>
    </row>
    <row r="7841" spans="1:14" x14ac:dyDescent="0.25">
      <c r="A7841" s="100">
        <v>6789</v>
      </c>
      <c r="B7841" s="107">
        <v>40392</v>
      </c>
      <c r="C7841" s="121">
        <v>435.03</v>
      </c>
      <c r="D7841" s="122">
        <v>651.46</v>
      </c>
      <c r="E7841" s="122">
        <f t="shared" si="332"/>
        <v>90.229916897506939</v>
      </c>
      <c r="F7841" s="77">
        <v>11.04</v>
      </c>
      <c r="G7841" s="77">
        <v>0</v>
      </c>
      <c r="H7841" s="77">
        <v>0</v>
      </c>
      <c r="J7841" s="77">
        <f t="shared" si="334"/>
        <v>11.04</v>
      </c>
      <c r="K7841" s="103">
        <v>3.6799999999999855</v>
      </c>
      <c r="L7841" s="104">
        <v>4.5199999999999996</v>
      </c>
      <c r="M7841" s="105">
        <v>0</v>
      </c>
      <c r="N7841" s="76">
        <f t="shared" si="333"/>
        <v>3.6799999999999855</v>
      </c>
    </row>
    <row r="7842" spans="1:14" x14ac:dyDescent="0.25">
      <c r="A7842" s="100">
        <v>6790</v>
      </c>
      <c r="B7842" s="107">
        <v>40393</v>
      </c>
      <c r="C7842" s="121">
        <v>434.7</v>
      </c>
      <c r="D7842" s="122">
        <v>644.1</v>
      </c>
      <c r="E7842" s="122">
        <f t="shared" si="332"/>
        <v>89.21052631578948</v>
      </c>
      <c r="F7842" s="77">
        <v>11.49</v>
      </c>
      <c r="G7842" s="77">
        <v>0</v>
      </c>
      <c r="H7842" s="77">
        <v>0</v>
      </c>
      <c r="J7842" s="77">
        <f t="shared" si="334"/>
        <v>11.49</v>
      </c>
      <c r="K7842" s="103">
        <v>5.2300000000000093</v>
      </c>
      <c r="L7842" s="104">
        <v>4.71</v>
      </c>
      <c r="M7842" s="105">
        <v>0</v>
      </c>
      <c r="N7842" s="76">
        <f t="shared" si="333"/>
        <v>5.2300000000000093</v>
      </c>
    </row>
    <row r="7843" spans="1:14" x14ac:dyDescent="0.25">
      <c r="A7843" s="100">
        <v>6791</v>
      </c>
      <c r="B7843" s="107">
        <v>40394</v>
      </c>
      <c r="C7843" s="121">
        <v>434.42</v>
      </c>
      <c r="D7843" s="122">
        <v>637.84</v>
      </c>
      <c r="E7843" s="122">
        <f t="shared" si="332"/>
        <v>88.34349030470915</v>
      </c>
      <c r="F7843" s="77">
        <v>10.199999999999999</v>
      </c>
      <c r="G7843" s="77">
        <v>0</v>
      </c>
      <c r="H7843" s="77">
        <v>0</v>
      </c>
      <c r="J7843" s="77">
        <f t="shared" si="334"/>
        <v>10.199999999999999</v>
      </c>
      <c r="K7843" s="103">
        <v>3.7</v>
      </c>
      <c r="L7843" s="104">
        <v>4.1900000000000004</v>
      </c>
      <c r="M7843" s="105">
        <v>0</v>
      </c>
      <c r="N7843" s="76">
        <f t="shared" si="333"/>
        <v>3.6999999999999993</v>
      </c>
    </row>
    <row r="7844" spans="1:14" x14ac:dyDescent="0.25">
      <c r="A7844" s="100">
        <v>6792</v>
      </c>
      <c r="B7844" s="107">
        <v>40395</v>
      </c>
      <c r="C7844" s="121">
        <v>434.12</v>
      </c>
      <c r="D7844" s="122">
        <v>631.34</v>
      </c>
      <c r="E7844" s="122">
        <f t="shared" si="332"/>
        <v>87.443213296398895</v>
      </c>
      <c r="F7844" s="77">
        <v>9.5500000000000007</v>
      </c>
      <c r="G7844" s="77">
        <v>0</v>
      </c>
      <c r="H7844" s="77">
        <v>0</v>
      </c>
      <c r="J7844" s="77">
        <f t="shared" si="334"/>
        <v>9.5500000000000007</v>
      </c>
      <c r="K7844" s="103">
        <v>2.8199999999999825</v>
      </c>
      <c r="L7844" s="104">
        <v>3.9</v>
      </c>
      <c r="M7844" s="105">
        <v>0</v>
      </c>
      <c r="N7844" s="76">
        <f t="shared" si="333"/>
        <v>2.8199999999999825</v>
      </c>
    </row>
    <row r="7845" spans="1:14" x14ac:dyDescent="0.25">
      <c r="A7845" s="100">
        <v>6793</v>
      </c>
      <c r="B7845" s="107">
        <v>40396</v>
      </c>
      <c r="C7845" s="121">
        <v>433.81</v>
      </c>
      <c r="D7845" s="122">
        <v>624.61</v>
      </c>
      <c r="E7845" s="122">
        <f t="shared" si="332"/>
        <v>86.511080332409975</v>
      </c>
      <c r="F7845" s="77">
        <v>11.91</v>
      </c>
      <c r="G7845" s="77">
        <v>0</v>
      </c>
      <c r="H7845" s="77">
        <v>0</v>
      </c>
      <c r="J7845" s="77">
        <f t="shared" si="334"/>
        <v>11.91</v>
      </c>
      <c r="K7845" s="103">
        <v>4.5699999999999683</v>
      </c>
      <c r="L7845" s="104">
        <v>4.8600000000000003</v>
      </c>
      <c r="M7845" s="105">
        <v>0</v>
      </c>
      <c r="N7845" s="76">
        <f t="shared" si="333"/>
        <v>4.5699999999999683</v>
      </c>
    </row>
    <row r="7846" spans="1:14" x14ac:dyDescent="0.25">
      <c r="A7846" s="100">
        <v>6794</v>
      </c>
      <c r="B7846" s="107">
        <v>40397</v>
      </c>
      <c r="C7846" s="121">
        <v>433.47</v>
      </c>
      <c r="D7846" s="122">
        <v>617.27</v>
      </c>
      <c r="E7846" s="122">
        <f t="shared" si="332"/>
        <v>85.494459833795005</v>
      </c>
      <c r="F7846" s="77">
        <v>11.05</v>
      </c>
      <c r="G7846" s="77">
        <v>0</v>
      </c>
      <c r="H7846" s="77">
        <v>0</v>
      </c>
      <c r="J7846" s="77">
        <f t="shared" si="334"/>
        <v>11.05</v>
      </c>
      <c r="K7846" s="103">
        <v>2.9700000000000735</v>
      </c>
      <c r="L7846" s="104">
        <v>4.51</v>
      </c>
      <c r="M7846" s="105">
        <v>0</v>
      </c>
      <c r="N7846" s="76">
        <f t="shared" si="333"/>
        <v>2.9700000000000735</v>
      </c>
    </row>
    <row r="7847" spans="1:14" x14ac:dyDescent="0.25">
      <c r="A7847" s="100">
        <v>6795</v>
      </c>
      <c r="B7847" s="107">
        <v>40398</v>
      </c>
      <c r="C7847" s="121">
        <v>433.09</v>
      </c>
      <c r="D7847" s="122">
        <v>609.19000000000005</v>
      </c>
      <c r="E7847" s="122">
        <f t="shared" si="332"/>
        <v>84.375346260387815</v>
      </c>
      <c r="F7847" s="77">
        <v>9.09</v>
      </c>
      <c r="G7847" s="77">
        <v>0</v>
      </c>
      <c r="H7847" s="77">
        <v>0</v>
      </c>
      <c r="J7847" s="77">
        <f t="shared" si="334"/>
        <v>9.09</v>
      </c>
      <c r="K7847" s="103">
        <v>4.2599999999999589</v>
      </c>
      <c r="L7847" s="104">
        <v>3.71</v>
      </c>
      <c r="M7847" s="105">
        <v>0</v>
      </c>
      <c r="N7847" s="76">
        <f t="shared" si="333"/>
        <v>4.2599999999999589</v>
      </c>
    </row>
    <row r="7848" spans="1:14" x14ac:dyDescent="0.25">
      <c r="A7848" s="100">
        <v>6796</v>
      </c>
      <c r="B7848" s="107">
        <v>40399</v>
      </c>
      <c r="C7848" s="121">
        <v>432.86</v>
      </c>
      <c r="D7848" s="122">
        <v>604.36</v>
      </c>
      <c r="E7848" s="122">
        <f t="shared" si="332"/>
        <v>83.70637119113573</v>
      </c>
      <c r="F7848" s="77">
        <v>6.99</v>
      </c>
      <c r="G7848" s="77">
        <v>0</v>
      </c>
      <c r="H7848" s="77">
        <v>0</v>
      </c>
      <c r="J7848" s="77">
        <f t="shared" si="334"/>
        <v>6.99</v>
      </c>
      <c r="K7848" s="103">
        <v>1.9500000000000366</v>
      </c>
      <c r="L7848" s="104">
        <v>2.85</v>
      </c>
      <c r="M7848" s="105">
        <v>0</v>
      </c>
      <c r="N7848" s="76">
        <f t="shared" si="333"/>
        <v>1.9500000000000366</v>
      </c>
    </row>
    <row r="7849" spans="1:14" x14ac:dyDescent="0.25">
      <c r="A7849" s="100">
        <v>6797</v>
      </c>
      <c r="B7849" s="107">
        <v>40400</v>
      </c>
      <c r="C7849" s="121">
        <v>432.62</v>
      </c>
      <c r="D7849" s="122">
        <v>599.32000000000005</v>
      </c>
      <c r="E7849" s="122">
        <f t="shared" si="332"/>
        <v>83.008310249307485</v>
      </c>
      <c r="F7849" s="77">
        <v>10.46</v>
      </c>
      <c r="G7849" s="77">
        <v>0</v>
      </c>
      <c r="H7849" s="77">
        <v>0</v>
      </c>
      <c r="J7849" s="77">
        <f t="shared" si="334"/>
        <v>10.46</v>
      </c>
      <c r="K7849" s="103">
        <v>1.1399999999999508</v>
      </c>
      <c r="L7849" s="104">
        <v>4.26</v>
      </c>
      <c r="M7849" s="105">
        <v>0</v>
      </c>
      <c r="N7849" s="76">
        <f t="shared" si="333"/>
        <v>1.1399999999999508</v>
      </c>
    </row>
    <row r="7850" spans="1:14" x14ac:dyDescent="0.25">
      <c r="A7850" s="100">
        <v>6798</v>
      </c>
      <c r="B7850" s="107">
        <v>40401</v>
      </c>
      <c r="C7850" s="121">
        <v>432.17</v>
      </c>
      <c r="D7850" s="122">
        <v>590</v>
      </c>
      <c r="E7850" s="122">
        <f t="shared" si="332"/>
        <v>81.717451523545705</v>
      </c>
      <c r="F7850" s="77">
        <v>10.97</v>
      </c>
      <c r="G7850" s="77">
        <v>0</v>
      </c>
      <c r="H7850" s="77">
        <v>0</v>
      </c>
      <c r="J7850" s="77">
        <f t="shared" si="334"/>
        <v>10.97</v>
      </c>
      <c r="K7850" s="103">
        <v>1.3699999999999779</v>
      </c>
      <c r="L7850" s="104">
        <v>4.46</v>
      </c>
      <c r="M7850" s="105">
        <v>0</v>
      </c>
      <c r="N7850" s="76">
        <f t="shared" si="333"/>
        <v>1.3699999999999779</v>
      </c>
    </row>
    <row r="7851" spans="1:14" x14ac:dyDescent="0.25">
      <c r="A7851" s="100">
        <v>6799</v>
      </c>
      <c r="B7851" s="107">
        <v>40402</v>
      </c>
      <c r="C7851" s="121">
        <v>431.7</v>
      </c>
      <c r="D7851" s="122">
        <v>580.4</v>
      </c>
      <c r="E7851" s="122">
        <f t="shared" si="332"/>
        <v>80.387811634349021</v>
      </c>
      <c r="F7851" s="77">
        <v>9.27</v>
      </c>
      <c r="G7851" s="77">
        <v>0</v>
      </c>
      <c r="H7851" s="77">
        <v>0</v>
      </c>
      <c r="J7851" s="77">
        <f t="shared" si="334"/>
        <v>9.27</v>
      </c>
      <c r="K7851" s="103">
        <v>1.1699999999999768</v>
      </c>
      <c r="L7851" s="104">
        <v>3.75</v>
      </c>
      <c r="M7851" s="105">
        <v>0</v>
      </c>
      <c r="N7851" s="76">
        <f t="shared" si="333"/>
        <v>1.1699999999999768</v>
      </c>
    </row>
    <row r="7852" spans="1:14" x14ac:dyDescent="0.25">
      <c r="A7852" s="100">
        <v>6800</v>
      </c>
      <c r="B7852" s="107">
        <v>40403</v>
      </c>
      <c r="C7852" s="121">
        <v>431.3</v>
      </c>
      <c r="D7852" s="122">
        <v>572.29999999999995</v>
      </c>
      <c r="E7852" s="122">
        <f t="shared" si="332"/>
        <v>79.26592797783934</v>
      </c>
      <c r="F7852" s="77">
        <v>8.68</v>
      </c>
      <c r="G7852" s="77">
        <v>0</v>
      </c>
      <c r="H7852" s="77">
        <v>0</v>
      </c>
      <c r="J7852" s="77">
        <f t="shared" si="334"/>
        <v>8.68</v>
      </c>
      <c r="K7852" s="103">
        <v>1.0800000000000907</v>
      </c>
      <c r="L7852" s="104">
        <v>3.52</v>
      </c>
      <c r="M7852" s="105">
        <v>0</v>
      </c>
      <c r="N7852" s="76">
        <f t="shared" si="333"/>
        <v>1.0800000000000907</v>
      </c>
    </row>
    <row r="7853" spans="1:14" x14ac:dyDescent="0.25">
      <c r="A7853" s="100">
        <v>6801</v>
      </c>
      <c r="B7853" s="107">
        <v>40404</v>
      </c>
      <c r="C7853" s="121">
        <v>430.92</v>
      </c>
      <c r="D7853" s="122">
        <v>564.70000000000005</v>
      </c>
      <c r="E7853" s="122">
        <f t="shared" si="332"/>
        <v>78.21329639889197</v>
      </c>
      <c r="F7853" s="77">
        <v>10.55</v>
      </c>
      <c r="G7853" s="77">
        <v>0</v>
      </c>
      <c r="H7853" s="77">
        <v>0</v>
      </c>
      <c r="J7853" s="77">
        <f t="shared" si="334"/>
        <v>10.55</v>
      </c>
      <c r="K7853" s="103">
        <v>4.05</v>
      </c>
      <c r="L7853" s="104">
        <v>4.2699999999999996</v>
      </c>
      <c r="M7853" s="105">
        <v>0</v>
      </c>
      <c r="N7853" s="76">
        <f t="shared" si="333"/>
        <v>4.0500000000000007</v>
      </c>
    </row>
    <row r="7854" spans="1:14" x14ac:dyDescent="0.25">
      <c r="A7854" s="100">
        <v>6802</v>
      </c>
      <c r="B7854" s="107">
        <v>40405</v>
      </c>
      <c r="C7854" s="121">
        <v>430.59</v>
      </c>
      <c r="D7854" s="122">
        <v>558.20000000000005</v>
      </c>
      <c r="E7854" s="122">
        <f t="shared" si="332"/>
        <v>77.313019390581729</v>
      </c>
      <c r="F7854" s="77">
        <v>8.64</v>
      </c>
      <c r="G7854" s="77">
        <v>0</v>
      </c>
      <c r="H7854" s="77">
        <v>0</v>
      </c>
      <c r="J7854" s="77">
        <f t="shared" si="334"/>
        <v>8.64</v>
      </c>
      <c r="K7854" s="103">
        <v>8.0399999999999778</v>
      </c>
      <c r="L7854" s="104">
        <v>3.5</v>
      </c>
      <c r="M7854" s="105">
        <v>13.8</v>
      </c>
      <c r="N7854" s="76">
        <f t="shared" si="333"/>
        <v>8.0399999999999778</v>
      </c>
    </row>
    <row r="7855" spans="1:14" x14ac:dyDescent="0.25">
      <c r="A7855" s="100">
        <v>6803</v>
      </c>
      <c r="B7855" s="107">
        <v>40406</v>
      </c>
      <c r="C7855" s="121">
        <v>430.56</v>
      </c>
      <c r="D7855" s="122">
        <v>557.6</v>
      </c>
      <c r="E7855" s="122">
        <f t="shared" si="332"/>
        <v>77.229916897506939</v>
      </c>
      <c r="F7855" s="77">
        <v>9.98</v>
      </c>
      <c r="G7855" s="77">
        <v>0</v>
      </c>
      <c r="H7855" s="77">
        <v>0</v>
      </c>
      <c r="J7855" s="77">
        <f t="shared" si="334"/>
        <v>9.98</v>
      </c>
      <c r="K7855" s="103">
        <v>4.8799999999999777</v>
      </c>
      <c r="L7855" s="104">
        <v>4.4000000000000004</v>
      </c>
      <c r="M7855" s="105">
        <v>0</v>
      </c>
      <c r="N7855" s="76">
        <f t="shared" si="333"/>
        <v>4.8799999999999777</v>
      </c>
    </row>
    <row r="7856" spans="1:14" x14ac:dyDescent="0.25">
      <c r="A7856" s="100">
        <v>6804</v>
      </c>
      <c r="B7856" s="107">
        <v>40407</v>
      </c>
      <c r="C7856" s="121">
        <v>430.3</v>
      </c>
      <c r="D7856" s="122">
        <v>552.5</v>
      </c>
      <c r="E7856" s="122">
        <f t="shared" si="332"/>
        <v>76.523545706371181</v>
      </c>
      <c r="F7856" s="77">
        <v>9.5299999999999994</v>
      </c>
      <c r="G7856" s="77">
        <v>0</v>
      </c>
      <c r="H7856" s="77">
        <v>0</v>
      </c>
      <c r="J7856" s="77">
        <f t="shared" si="334"/>
        <v>9.5299999999999994</v>
      </c>
      <c r="K7856" s="103">
        <v>0.73000000000004484</v>
      </c>
      <c r="L7856" s="104">
        <v>3.86</v>
      </c>
      <c r="M7856" s="105">
        <v>0</v>
      </c>
      <c r="N7856" s="76">
        <f t="shared" si="333"/>
        <v>0.73000000000004484</v>
      </c>
    </row>
    <row r="7857" spans="1:14" x14ac:dyDescent="0.25">
      <c r="A7857" s="100">
        <v>6805</v>
      </c>
      <c r="B7857" s="107">
        <v>40408</v>
      </c>
      <c r="C7857" s="121">
        <v>429.85</v>
      </c>
      <c r="D7857" s="122">
        <v>543.70000000000005</v>
      </c>
      <c r="E7857" s="122">
        <f t="shared" si="332"/>
        <v>75.304709141274245</v>
      </c>
      <c r="F7857" s="77">
        <v>10.55</v>
      </c>
      <c r="G7857" s="77">
        <v>0</v>
      </c>
      <c r="H7857" s="77">
        <v>0</v>
      </c>
      <c r="J7857" s="77">
        <f t="shared" si="334"/>
        <v>10.55</v>
      </c>
      <c r="K7857" s="103">
        <v>3.18</v>
      </c>
      <c r="L7857" s="104">
        <v>4.3099999999999996</v>
      </c>
      <c r="M7857" s="105">
        <v>0</v>
      </c>
      <c r="N7857" s="76">
        <f t="shared" si="333"/>
        <v>3.1799999999999962</v>
      </c>
    </row>
    <row r="7858" spans="1:14" x14ac:dyDescent="0.25">
      <c r="A7858" s="100">
        <v>6806</v>
      </c>
      <c r="B7858" s="107">
        <v>40409</v>
      </c>
      <c r="C7858" s="121">
        <v>429.47</v>
      </c>
      <c r="D7858" s="122">
        <v>536.33000000000004</v>
      </c>
      <c r="E7858" s="122">
        <f t="shared" ref="E7858:E7921" si="335">(D7858/722)*100</f>
        <v>74.28393351800554</v>
      </c>
      <c r="F7858" s="77">
        <v>9</v>
      </c>
      <c r="G7858" s="77">
        <v>0</v>
      </c>
      <c r="H7858" s="77">
        <v>0</v>
      </c>
      <c r="J7858" s="77">
        <f t="shared" si="334"/>
        <v>9</v>
      </c>
      <c r="K7858" s="103">
        <v>1.87</v>
      </c>
      <c r="L7858" s="104">
        <v>3.63</v>
      </c>
      <c r="M7858" s="105">
        <v>10.6</v>
      </c>
      <c r="N7858" s="76">
        <f t="shared" si="333"/>
        <v>1.8700000000000045</v>
      </c>
    </row>
    <row r="7859" spans="1:14" x14ac:dyDescent="0.25">
      <c r="A7859" s="100">
        <v>6807</v>
      </c>
      <c r="B7859" s="107">
        <v>40410</v>
      </c>
      <c r="C7859" s="121">
        <v>429.1</v>
      </c>
      <c r="D7859" s="122">
        <v>529.20000000000005</v>
      </c>
      <c r="E7859" s="122">
        <f t="shared" si="335"/>
        <v>73.29639889196676</v>
      </c>
      <c r="F7859" s="77">
        <v>10.3</v>
      </c>
      <c r="G7859" s="77">
        <v>0</v>
      </c>
      <c r="H7859" s="77">
        <v>0</v>
      </c>
      <c r="J7859" s="77">
        <f t="shared" si="334"/>
        <v>10.3</v>
      </c>
      <c r="K7859" s="103">
        <v>24.39999999999991</v>
      </c>
      <c r="L7859" s="104">
        <v>4.1500000000000004</v>
      </c>
      <c r="M7859" s="105">
        <v>108.3</v>
      </c>
      <c r="N7859" s="76">
        <f t="shared" si="333"/>
        <v>24.39999999999991</v>
      </c>
    </row>
    <row r="7860" spans="1:14" x14ac:dyDescent="0.25">
      <c r="A7860" s="100">
        <v>6808</v>
      </c>
      <c r="B7860" s="107">
        <v>40411</v>
      </c>
      <c r="C7860" s="121">
        <v>429.83</v>
      </c>
      <c r="D7860" s="122">
        <v>543.29999999999995</v>
      </c>
      <c r="E7860" s="122">
        <f t="shared" si="335"/>
        <v>75.24930747922437</v>
      </c>
      <c r="F7860" s="77">
        <v>9.76</v>
      </c>
      <c r="G7860" s="77">
        <v>0</v>
      </c>
      <c r="H7860" s="77">
        <v>0</v>
      </c>
      <c r="J7860" s="77">
        <f t="shared" si="334"/>
        <v>9.76</v>
      </c>
      <c r="K7860" s="103">
        <v>17.560000000000066</v>
      </c>
      <c r="L7860" s="104">
        <v>3.95</v>
      </c>
      <c r="M7860" s="105">
        <v>3.2</v>
      </c>
      <c r="N7860" s="76">
        <f t="shared" si="333"/>
        <v>17.560000000000066</v>
      </c>
    </row>
    <row r="7861" spans="1:14" x14ac:dyDescent="0.25">
      <c r="A7861" s="100">
        <v>6809</v>
      </c>
      <c r="B7861" s="107">
        <v>40412</v>
      </c>
      <c r="C7861" s="121">
        <v>430.23</v>
      </c>
      <c r="D7861" s="122">
        <v>551.1</v>
      </c>
      <c r="E7861" s="122">
        <f t="shared" si="335"/>
        <v>76.32963988919667</v>
      </c>
      <c r="F7861" s="77">
        <v>7.7</v>
      </c>
      <c r="G7861" s="77">
        <v>0</v>
      </c>
      <c r="H7861" s="77">
        <v>0</v>
      </c>
      <c r="J7861" s="77">
        <f t="shared" si="334"/>
        <v>7.7</v>
      </c>
      <c r="K7861" s="103">
        <v>4.399999999999932</v>
      </c>
      <c r="L7861" s="104">
        <v>3.12</v>
      </c>
      <c r="M7861" s="105">
        <v>0</v>
      </c>
      <c r="N7861" s="76">
        <f t="shared" si="333"/>
        <v>4.399999999999932</v>
      </c>
    </row>
    <row r="7862" spans="1:14" x14ac:dyDescent="0.25">
      <c r="A7862" s="100">
        <v>6810</v>
      </c>
      <c r="B7862" s="107">
        <v>40413</v>
      </c>
      <c r="C7862" s="121">
        <v>430.06</v>
      </c>
      <c r="D7862" s="122">
        <v>547.79999999999995</v>
      </c>
      <c r="E7862" s="122">
        <f t="shared" si="335"/>
        <v>75.87257617728531</v>
      </c>
      <c r="F7862" s="77">
        <v>7.65</v>
      </c>
      <c r="G7862" s="77">
        <v>0</v>
      </c>
      <c r="H7862" s="77">
        <v>0</v>
      </c>
      <c r="J7862" s="77">
        <f t="shared" si="334"/>
        <v>7.65</v>
      </c>
      <c r="K7862" s="103">
        <v>5.6900000000000777</v>
      </c>
      <c r="L7862" s="104">
        <v>3.1</v>
      </c>
      <c r="M7862" s="105">
        <v>0</v>
      </c>
      <c r="N7862" s="76">
        <f t="shared" si="333"/>
        <v>5.6900000000000777</v>
      </c>
    </row>
    <row r="7863" spans="1:14" x14ac:dyDescent="0.25">
      <c r="A7863" s="100">
        <v>6811</v>
      </c>
      <c r="B7863" s="107">
        <v>40414</v>
      </c>
      <c r="C7863" s="121">
        <v>429.96</v>
      </c>
      <c r="D7863" s="122">
        <v>545.84</v>
      </c>
      <c r="E7863" s="122">
        <f t="shared" si="335"/>
        <v>75.601108033241005</v>
      </c>
      <c r="F7863" s="77">
        <v>7.1</v>
      </c>
      <c r="G7863" s="77">
        <v>0</v>
      </c>
      <c r="H7863" s="77">
        <v>0</v>
      </c>
      <c r="J7863" s="77">
        <f t="shared" si="334"/>
        <v>7.1</v>
      </c>
      <c r="K7863" s="103">
        <v>4.7599999999999678</v>
      </c>
      <c r="L7863" s="104">
        <v>2.88</v>
      </c>
      <c r="M7863" s="105">
        <v>0</v>
      </c>
      <c r="N7863" s="76">
        <f t="shared" si="333"/>
        <v>4.7599999999999678</v>
      </c>
    </row>
    <row r="7864" spans="1:14" x14ac:dyDescent="0.25">
      <c r="A7864" s="100">
        <v>6812</v>
      </c>
      <c r="B7864" s="107">
        <v>40415</v>
      </c>
      <c r="C7864" s="121">
        <v>429.84</v>
      </c>
      <c r="D7864" s="122">
        <v>543.5</v>
      </c>
      <c r="E7864" s="122">
        <f t="shared" si="335"/>
        <v>75.2770083102493</v>
      </c>
      <c r="F7864" s="77">
        <v>8.0299999999999994</v>
      </c>
      <c r="G7864" s="77">
        <v>0</v>
      </c>
      <c r="H7864" s="77">
        <v>0</v>
      </c>
      <c r="J7864" s="77">
        <f t="shared" si="334"/>
        <v>8.0299999999999994</v>
      </c>
      <c r="K7864" s="103">
        <v>3.53</v>
      </c>
      <c r="L7864" s="104">
        <v>3.25</v>
      </c>
      <c r="M7864" s="105">
        <v>0</v>
      </c>
      <c r="N7864" s="76">
        <f t="shared" si="333"/>
        <v>3.5299999999999994</v>
      </c>
    </row>
    <row r="7865" spans="1:14" x14ac:dyDescent="0.25">
      <c r="A7865" s="100">
        <v>6813</v>
      </c>
      <c r="B7865" s="107">
        <v>40416</v>
      </c>
      <c r="C7865" s="121">
        <v>429.61</v>
      </c>
      <c r="D7865" s="122">
        <v>539</v>
      </c>
      <c r="E7865" s="122">
        <f t="shared" si="335"/>
        <v>74.65373961218836</v>
      </c>
      <c r="F7865" s="77">
        <v>8.06</v>
      </c>
      <c r="G7865" s="77">
        <v>0</v>
      </c>
      <c r="H7865" s="77">
        <v>0</v>
      </c>
      <c r="J7865" s="77">
        <f t="shared" si="334"/>
        <v>8.06</v>
      </c>
      <c r="K7865" s="103">
        <v>6.3399999999999732</v>
      </c>
      <c r="L7865" s="104">
        <v>3.36</v>
      </c>
      <c r="M7865" s="105">
        <v>0</v>
      </c>
      <c r="N7865" s="76">
        <f t="shared" si="333"/>
        <v>6.3399999999999732</v>
      </c>
    </row>
    <row r="7866" spans="1:14" x14ac:dyDescent="0.25">
      <c r="A7866" s="100">
        <v>6814</v>
      </c>
      <c r="B7866" s="107">
        <v>40417</v>
      </c>
      <c r="C7866" s="121">
        <v>429.52</v>
      </c>
      <c r="D7866" s="122">
        <v>537.28</v>
      </c>
      <c r="E7866" s="122">
        <f t="shared" si="335"/>
        <v>74.415512465373951</v>
      </c>
      <c r="F7866" s="77">
        <v>6.68</v>
      </c>
      <c r="G7866" s="77">
        <v>0</v>
      </c>
      <c r="H7866" s="77">
        <v>0</v>
      </c>
      <c r="J7866" s="77">
        <f t="shared" si="334"/>
        <v>6.68</v>
      </c>
      <c r="K7866" s="103">
        <v>7.8199999999999861</v>
      </c>
      <c r="L7866" s="104">
        <v>2.71</v>
      </c>
      <c r="M7866" s="105">
        <v>0</v>
      </c>
      <c r="N7866" s="76">
        <f t="shared" si="333"/>
        <v>7.8199999999999861</v>
      </c>
    </row>
    <row r="7867" spans="1:14" x14ac:dyDescent="0.25">
      <c r="A7867" s="100">
        <v>6815</v>
      </c>
      <c r="B7867" s="107">
        <v>40418</v>
      </c>
      <c r="C7867" s="121">
        <v>429.58</v>
      </c>
      <c r="D7867" s="122">
        <v>538.41999999999996</v>
      </c>
      <c r="E7867" s="122">
        <f t="shared" si="335"/>
        <v>74.57340720221606</v>
      </c>
      <c r="F7867" s="77">
        <v>5.59</v>
      </c>
      <c r="G7867" s="77">
        <v>0</v>
      </c>
      <c r="H7867" s="77">
        <v>0</v>
      </c>
      <c r="J7867" s="77">
        <f t="shared" si="334"/>
        <v>5.59</v>
      </c>
      <c r="K7867" s="103">
        <v>8.1600000000000499</v>
      </c>
      <c r="L7867" s="104">
        <v>2.2599999999999998</v>
      </c>
      <c r="M7867" s="105">
        <v>0</v>
      </c>
      <c r="N7867" s="76">
        <f t="shared" si="333"/>
        <v>8.1600000000000499</v>
      </c>
    </row>
    <row r="7868" spans="1:14" x14ac:dyDescent="0.25">
      <c r="A7868" s="100">
        <v>6816</v>
      </c>
      <c r="B7868" s="107">
        <v>40419</v>
      </c>
      <c r="C7868" s="121">
        <v>429.71</v>
      </c>
      <c r="D7868" s="122">
        <v>540.99</v>
      </c>
      <c r="E7868" s="122">
        <f t="shared" si="335"/>
        <v>74.92936288088643</v>
      </c>
      <c r="F7868" s="77">
        <v>1.97</v>
      </c>
      <c r="G7868" s="77">
        <v>0</v>
      </c>
      <c r="H7868" s="77">
        <v>0</v>
      </c>
      <c r="J7868" s="77">
        <f t="shared" si="334"/>
        <v>1.97</v>
      </c>
      <c r="K7868" s="103">
        <v>13.48</v>
      </c>
      <c r="L7868" s="104">
        <v>0.8</v>
      </c>
      <c r="M7868" s="105">
        <v>12</v>
      </c>
      <c r="N7868" s="76">
        <f t="shared" si="333"/>
        <v>13.479999999999992</v>
      </c>
    </row>
    <row r="7869" spans="1:14" x14ac:dyDescent="0.25">
      <c r="A7869" s="100">
        <v>6817</v>
      </c>
      <c r="B7869" s="107">
        <v>40420</v>
      </c>
      <c r="C7869" s="121">
        <v>430.3</v>
      </c>
      <c r="D7869" s="122">
        <v>552.5</v>
      </c>
      <c r="E7869" s="122">
        <f t="shared" si="335"/>
        <v>76.523545706371181</v>
      </c>
      <c r="F7869" s="77">
        <v>3.8</v>
      </c>
      <c r="G7869" s="77">
        <v>0</v>
      </c>
      <c r="H7869" s="77">
        <v>0</v>
      </c>
      <c r="J7869" s="77">
        <f t="shared" si="334"/>
        <v>3.8</v>
      </c>
      <c r="K7869" s="103">
        <v>18.399999999999999</v>
      </c>
      <c r="L7869" s="104">
        <v>1.54</v>
      </c>
      <c r="M7869" s="105">
        <v>3.1</v>
      </c>
      <c r="N7869" s="76">
        <f t="shared" si="333"/>
        <v>18.400000000000023</v>
      </c>
    </row>
    <row r="7870" spans="1:14" x14ac:dyDescent="0.25">
      <c r="A7870" s="100">
        <v>6818</v>
      </c>
      <c r="B7870" s="107">
        <v>40421</v>
      </c>
      <c r="C7870" s="121">
        <v>431.04</v>
      </c>
      <c r="D7870" s="122">
        <v>567.1</v>
      </c>
      <c r="E7870" s="122">
        <f t="shared" si="335"/>
        <v>78.54570637119113</v>
      </c>
      <c r="F7870" s="77">
        <v>5.4</v>
      </c>
      <c r="G7870" s="77">
        <v>0</v>
      </c>
      <c r="H7870" s="77">
        <v>0</v>
      </c>
      <c r="J7870" s="77">
        <f t="shared" si="334"/>
        <v>5.4</v>
      </c>
      <c r="K7870" s="103">
        <v>15.229999999999928</v>
      </c>
      <c r="L7870" s="104">
        <v>2.1800000000000002</v>
      </c>
      <c r="M7870" s="105">
        <v>0</v>
      </c>
      <c r="N7870" s="76">
        <f t="shared" si="333"/>
        <v>15.229999999999928</v>
      </c>
    </row>
    <row r="7871" spans="1:14" x14ac:dyDescent="0.25">
      <c r="A7871" s="100">
        <v>6819</v>
      </c>
      <c r="B7871" s="107">
        <v>40422</v>
      </c>
      <c r="C7871" s="121">
        <v>431.53</v>
      </c>
      <c r="D7871" s="122">
        <v>576.92999999999995</v>
      </c>
      <c r="E7871" s="122">
        <f t="shared" si="335"/>
        <v>79.90720221606648</v>
      </c>
      <c r="F7871" s="77">
        <v>4.8099999999999996</v>
      </c>
      <c r="G7871" s="77">
        <v>0</v>
      </c>
      <c r="H7871" s="77">
        <v>0</v>
      </c>
      <c r="J7871" s="77">
        <f t="shared" si="334"/>
        <v>4.8099999999999996</v>
      </c>
      <c r="K7871" s="103">
        <v>11.38</v>
      </c>
      <c r="L7871" s="104">
        <v>1.96</v>
      </c>
      <c r="M7871" s="105">
        <v>0</v>
      </c>
      <c r="N7871" s="76">
        <f t="shared" si="333"/>
        <v>11.380000000000049</v>
      </c>
    </row>
    <row r="7872" spans="1:14" x14ac:dyDescent="0.25">
      <c r="A7872" s="100">
        <v>6820</v>
      </c>
      <c r="B7872" s="107">
        <v>40423</v>
      </c>
      <c r="C7872" s="121">
        <v>431.85</v>
      </c>
      <c r="D7872" s="122">
        <v>583.5</v>
      </c>
      <c r="E7872" s="122">
        <f t="shared" si="335"/>
        <v>80.81717451523545</v>
      </c>
      <c r="F7872" s="77">
        <v>4.51</v>
      </c>
      <c r="G7872" s="77">
        <v>0</v>
      </c>
      <c r="H7872" s="77">
        <v>0</v>
      </c>
      <c r="J7872" s="77">
        <f t="shared" si="334"/>
        <v>4.51</v>
      </c>
      <c r="K7872" s="103">
        <v>9.3999999999999861</v>
      </c>
      <c r="L7872" s="104">
        <v>1.83</v>
      </c>
      <c r="M7872" s="105">
        <v>0</v>
      </c>
      <c r="N7872" s="76">
        <f t="shared" si="333"/>
        <v>9.3999999999999861</v>
      </c>
    </row>
    <row r="7873" spans="1:14" x14ac:dyDescent="0.25">
      <c r="A7873" s="100">
        <v>6821</v>
      </c>
      <c r="B7873" s="107">
        <v>40424</v>
      </c>
      <c r="C7873" s="121">
        <v>432.09</v>
      </c>
      <c r="D7873" s="122">
        <v>588.39</v>
      </c>
      <c r="E7873" s="122">
        <f t="shared" si="335"/>
        <v>81.494459833795005</v>
      </c>
      <c r="F7873" s="77">
        <v>4.6100000000000003</v>
      </c>
      <c r="G7873" s="77">
        <v>0</v>
      </c>
      <c r="H7873" s="77">
        <v>0</v>
      </c>
      <c r="J7873" s="77">
        <f t="shared" si="334"/>
        <v>4.6100000000000003</v>
      </c>
      <c r="K7873" s="103">
        <v>8.7100000000000222</v>
      </c>
      <c r="L7873" s="104">
        <v>1.87</v>
      </c>
      <c r="M7873" s="105">
        <v>0</v>
      </c>
      <c r="N7873" s="76">
        <f t="shared" si="333"/>
        <v>8.7100000000000222</v>
      </c>
    </row>
    <row r="7874" spans="1:14" x14ac:dyDescent="0.25">
      <c r="A7874" s="100">
        <v>6822</v>
      </c>
      <c r="B7874" s="107">
        <v>40425</v>
      </c>
      <c r="C7874" s="121">
        <v>432.29</v>
      </c>
      <c r="D7874" s="122">
        <v>592.49</v>
      </c>
      <c r="E7874" s="122">
        <f t="shared" si="335"/>
        <v>82.062326869806085</v>
      </c>
      <c r="F7874" s="77">
        <v>4.72</v>
      </c>
      <c r="G7874" s="77">
        <v>0</v>
      </c>
      <c r="H7874" s="77">
        <v>0</v>
      </c>
      <c r="J7874" s="77">
        <f t="shared" si="334"/>
        <v>4.72</v>
      </c>
      <c r="K7874" s="103">
        <v>9.2399999999999807</v>
      </c>
      <c r="L7874" s="104">
        <v>1.92</v>
      </c>
      <c r="M7874" s="105">
        <v>0</v>
      </c>
      <c r="N7874" s="76">
        <f t="shared" si="333"/>
        <v>9.2399999999999807</v>
      </c>
    </row>
    <row r="7875" spans="1:14" x14ac:dyDescent="0.25">
      <c r="A7875" s="100">
        <v>6823</v>
      </c>
      <c r="B7875" s="107">
        <v>40426</v>
      </c>
      <c r="C7875" s="121">
        <v>432.51</v>
      </c>
      <c r="D7875" s="122">
        <v>597.01</v>
      </c>
      <c r="E7875" s="122">
        <f t="shared" si="335"/>
        <v>82.68836565096953</v>
      </c>
      <c r="F7875" s="77">
        <v>4.66</v>
      </c>
      <c r="G7875" s="77">
        <v>0</v>
      </c>
      <c r="H7875" s="77">
        <v>0</v>
      </c>
      <c r="J7875" s="77">
        <f t="shared" si="334"/>
        <v>4.66</v>
      </c>
      <c r="K7875" s="103">
        <v>8.6500000000000092</v>
      </c>
      <c r="L7875" s="104">
        <v>1.9</v>
      </c>
      <c r="M7875" s="105">
        <v>0</v>
      </c>
      <c r="N7875" s="76">
        <f t="shared" si="333"/>
        <v>8.6500000000000092</v>
      </c>
    </row>
    <row r="7876" spans="1:14" x14ac:dyDescent="0.25">
      <c r="A7876" s="100">
        <v>6824</v>
      </c>
      <c r="B7876" s="107">
        <v>40427</v>
      </c>
      <c r="C7876" s="121">
        <v>432.7</v>
      </c>
      <c r="D7876" s="122">
        <v>601</v>
      </c>
      <c r="E7876" s="122">
        <f t="shared" si="335"/>
        <v>83.2409972299169</v>
      </c>
      <c r="F7876" s="77">
        <v>6.57</v>
      </c>
      <c r="G7876" s="77">
        <v>0</v>
      </c>
      <c r="H7876" s="77">
        <v>0</v>
      </c>
      <c r="J7876" s="77">
        <f t="shared" si="334"/>
        <v>6.57</v>
      </c>
      <c r="K7876" s="103">
        <v>5.5200000000000458</v>
      </c>
      <c r="L7876" s="104">
        <v>2.68</v>
      </c>
      <c r="M7876" s="105">
        <v>0</v>
      </c>
      <c r="N7876" s="76">
        <f t="shared" si="333"/>
        <v>5.5200000000000458</v>
      </c>
    </row>
    <row r="7877" spans="1:14" x14ac:dyDescent="0.25">
      <c r="A7877" s="100">
        <v>6825</v>
      </c>
      <c r="B7877" s="107">
        <v>40428</v>
      </c>
      <c r="C7877" s="121">
        <v>432.65</v>
      </c>
      <c r="D7877" s="122">
        <v>599.95000000000005</v>
      </c>
      <c r="E7877" s="122">
        <f t="shared" si="335"/>
        <v>83.09556786703601</v>
      </c>
      <c r="F7877" s="77">
        <v>7.58</v>
      </c>
      <c r="G7877" s="77">
        <v>0</v>
      </c>
      <c r="H7877" s="77">
        <v>0</v>
      </c>
      <c r="J7877" s="77">
        <f t="shared" si="334"/>
        <v>7.58</v>
      </c>
      <c r="K7877" s="103">
        <v>6.95</v>
      </c>
      <c r="L7877" s="104">
        <v>3.1</v>
      </c>
      <c r="M7877" s="105">
        <v>0</v>
      </c>
      <c r="N7877" s="76">
        <f t="shared" si="333"/>
        <v>6.9500000000000046</v>
      </c>
    </row>
    <row r="7878" spans="1:14" x14ac:dyDescent="0.25">
      <c r="A7878" s="100">
        <v>6826</v>
      </c>
      <c r="B7878" s="107">
        <v>40429</v>
      </c>
      <c r="C7878" s="121">
        <v>432.62</v>
      </c>
      <c r="D7878" s="122">
        <v>599.32000000000005</v>
      </c>
      <c r="E7878" s="122">
        <f t="shared" si="335"/>
        <v>83.008310249307485</v>
      </c>
      <c r="F7878" s="77">
        <v>9.85</v>
      </c>
      <c r="G7878" s="77">
        <v>0</v>
      </c>
      <c r="H7878" s="77">
        <v>0</v>
      </c>
      <c r="J7878" s="77">
        <f t="shared" si="334"/>
        <v>9.85</v>
      </c>
      <c r="K7878" s="103">
        <v>6.73</v>
      </c>
      <c r="L7878" s="104">
        <v>4.01</v>
      </c>
      <c r="M7878" s="105">
        <v>0</v>
      </c>
      <c r="N7878" s="76">
        <f t="shared" si="333"/>
        <v>6.7299999999999951</v>
      </c>
    </row>
    <row r="7879" spans="1:14" x14ac:dyDescent="0.25">
      <c r="A7879" s="100">
        <v>6827</v>
      </c>
      <c r="B7879" s="107">
        <v>40430</v>
      </c>
      <c r="C7879" s="121">
        <v>432.47</v>
      </c>
      <c r="D7879" s="122">
        <v>596.20000000000005</v>
      </c>
      <c r="E7879" s="122">
        <f t="shared" si="335"/>
        <v>82.576177285318565</v>
      </c>
      <c r="F7879" s="77">
        <v>10.02</v>
      </c>
      <c r="G7879" s="77">
        <v>0</v>
      </c>
      <c r="H7879" s="77">
        <v>0</v>
      </c>
      <c r="J7879" s="77">
        <f t="shared" si="334"/>
        <v>10.02</v>
      </c>
      <c r="K7879" s="103">
        <v>6.7299999999999223</v>
      </c>
      <c r="L7879" s="104">
        <v>4.07</v>
      </c>
      <c r="M7879" s="105">
        <v>0</v>
      </c>
      <c r="N7879" s="76">
        <f t="shared" si="333"/>
        <v>6.7299999999999223</v>
      </c>
    </row>
    <row r="7880" spans="1:14" x14ac:dyDescent="0.25">
      <c r="A7880" s="100">
        <v>6828</v>
      </c>
      <c r="B7880" s="107">
        <v>40431</v>
      </c>
      <c r="C7880" s="121">
        <v>432.31</v>
      </c>
      <c r="D7880" s="122">
        <v>592.91</v>
      </c>
      <c r="E7880" s="122">
        <f t="shared" si="335"/>
        <v>82.12049861495845</v>
      </c>
      <c r="F7880" s="77">
        <v>9.92</v>
      </c>
      <c r="G7880" s="77">
        <v>0</v>
      </c>
      <c r="H7880" s="77">
        <v>0</v>
      </c>
      <c r="J7880" s="77">
        <f t="shared" si="334"/>
        <v>9.92</v>
      </c>
      <c r="K7880" s="103">
        <v>6.410000000000009</v>
      </c>
      <c r="L7880" s="104">
        <v>4.03</v>
      </c>
      <c r="M7880" s="105">
        <v>0.4</v>
      </c>
      <c r="N7880" s="76">
        <f t="shared" ref="N7880:N7943" si="336">+D7881-D7880+J7880</f>
        <v>6.410000000000009</v>
      </c>
    </row>
    <row r="7881" spans="1:14" x14ac:dyDescent="0.25">
      <c r="A7881" s="100">
        <v>6829</v>
      </c>
      <c r="B7881" s="107">
        <v>40432</v>
      </c>
      <c r="C7881" s="121">
        <v>432.14</v>
      </c>
      <c r="D7881" s="122">
        <v>589.4</v>
      </c>
      <c r="E7881" s="122">
        <f t="shared" si="335"/>
        <v>81.634349030470915</v>
      </c>
      <c r="F7881" s="77">
        <v>5.39</v>
      </c>
      <c r="G7881" s="77">
        <v>0</v>
      </c>
      <c r="H7881" s="77">
        <v>0</v>
      </c>
      <c r="J7881" s="77">
        <f t="shared" si="334"/>
        <v>5.39</v>
      </c>
      <c r="K7881" s="103">
        <v>3.1200000000000179</v>
      </c>
      <c r="L7881" s="104">
        <v>2.19</v>
      </c>
      <c r="M7881" s="105">
        <v>0.75</v>
      </c>
      <c r="N7881" s="76">
        <f t="shared" si="336"/>
        <v>3.1200000000000179</v>
      </c>
    </row>
    <row r="7882" spans="1:14" x14ac:dyDescent="0.25">
      <c r="A7882" s="100">
        <v>6830</v>
      </c>
      <c r="B7882" s="107">
        <v>40433</v>
      </c>
      <c r="C7882" s="121">
        <v>432.03</v>
      </c>
      <c r="D7882" s="122">
        <v>587.13</v>
      </c>
      <c r="E7882" s="122">
        <f t="shared" si="335"/>
        <v>81.319944598337941</v>
      </c>
      <c r="F7882" s="77">
        <v>4.49</v>
      </c>
      <c r="G7882" s="77">
        <v>0</v>
      </c>
      <c r="H7882" s="77">
        <v>0</v>
      </c>
      <c r="J7882" s="77">
        <f t="shared" si="334"/>
        <v>4.49</v>
      </c>
      <c r="K7882" s="103">
        <v>1.3000000000000593</v>
      </c>
      <c r="L7882" s="104">
        <v>1.83</v>
      </c>
      <c r="M7882" s="105">
        <v>0</v>
      </c>
      <c r="N7882" s="76">
        <f t="shared" si="336"/>
        <v>1.3000000000000593</v>
      </c>
    </row>
    <row r="7883" spans="1:14" x14ac:dyDescent="0.25">
      <c r="A7883" s="100">
        <v>6831</v>
      </c>
      <c r="B7883" s="107">
        <v>40434</v>
      </c>
      <c r="C7883" s="121">
        <v>431.87</v>
      </c>
      <c r="D7883" s="122">
        <v>583.94000000000005</v>
      </c>
      <c r="E7883" s="122">
        <f t="shared" si="335"/>
        <v>80.878116343490319</v>
      </c>
      <c r="F7883" s="77">
        <v>8.1999999999999993</v>
      </c>
      <c r="G7883" s="77">
        <v>0</v>
      </c>
      <c r="H7883" s="77">
        <v>0</v>
      </c>
      <c r="J7883" s="77">
        <f t="shared" si="334"/>
        <v>8.1999999999999993</v>
      </c>
      <c r="K7883" s="103">
        <v>3.2599999999999447</v>
      </c>
      <c r="L7883" s="104">
        <v>3.33</v>
      </c>
      <c r="M7883" s="105">
        <v>0</v>
      </c>
      <c r="N7883" s="76">
        <f t="shared" si="336"/>
        <v>3.2599999999999447</v>
      </c>
    </row>
    <row r="7884" spans="1:14" x14ac:dyDescent="0.25">
      <c r="A7884" s="100">
        <v>6832</v>
      </c>
      <c r="B7884" s="107">
        <v>40435</v>
      </c>
      <c r="C7884" s="121">
        <v>431.63</v>
      </c>
      <c r="D7884" s="122">
        <v>579</v>
      </c>
      <c r="E7884" s="122">
        <f t="shared" si="335"/>
        <v>80.19390581717451</v>
      </c>
      <c r="F7884" s="77">
        <v>8.8699999999999992</v>
      </c>
      <c r="G7884" s="77">
        <v>0</v>
      </c>
      <c r="H7884" s="77">
        <v>0</v>
      </c>
      <c r="J7884" s="77">
        <f t="shared" ref="J7884:J7947" si="337">SUM(F7884:H7884)</f>
        <v>8.8699999999999992</v>
      </c>
      <c r="K7884" s="103">
        <v>4.5700000000000447</v>
      </c>
      <c r="L7884" s="104">
        <v>3.59</v>
      </c>
      <c r="M7884" s="105">
        <v>0</v>
      </c>
      <c r="N7884" s="76">
        <f t="shared" si="336"/>
        <v>4.5700000000000447</v>
      </c>
    </row>
    <row r="7885" spans="1:14" x14ac:dyDescent="0.25">
      <c r="A7885" s="100">
        <v>6833</v>
      </c>
      <c r="B7885" s="107">
        <v>40436</v>
      </c>
      <c r="C7885" s="121">
        <v>431.42</v>
      </c>
      <c r="D7885" s="122">
        <v>574.70000000000005</v>
      </c>
      <c r="E7885" s="122">
        <f t="shared" si="335"/>
        <v>79.598337950138514</v>
      </c>
      <c r="F7885" s="77">
        <v>10.35</v>
      </c>
      <c r="G7885" s="77">
        <v>0</v>
      </c>
      <c r="H7885" s="77">
        <v>0</v>
      </c>
      <c r="J7885" s="77">
        <f t="shared" si="337"/>
        <v>10.35</v>
      </c>
      <c r="K7885" s="103">
        <v>4.9499999999999087</v>
      </c>
      <c r="L7885" s="104">
        <v>4.1900000000000004</v>
      </c>
      <c r="M7885" s="105">
        <v>0</v>
      </c>
      <c r="N7885" s="76">
        <f t="shared" si="336"/>
        <v>4.9499999999999087</v>
      </c>
    </row>
    <row r="7886" spans="1:14" x14ac:dyDescent="0.25">
      <c r="A7886" s="100">
        <v>6834</v>
      </c>
      <c r="B7886" s="107">
        <v>40437</v>
      </c>
      <c r="C7886" s="121">
        <v>431.15</v>
      </c>
      <c r="D7886" s="122">
        <v>569.29999999999995</v>
      </c>
      <c r="E7886" s="122">
        <f t="shared" si="335"/>
        <v>78.850415512465361</v>
      </c>
      <c r="F7886" s="77">
        <v>10.46</v>
      </c>
      <c r="G7886" s="77">
        <v>0</v>
      </c>
      <c r="H7886" s="77">
        <v>0</v>
      </c>
      <c r="J7886" s="77">
        <f t="shared" si="337"/>
        <v>10.46</v>
      </c>
      <c r="K7886" s="103">
        <v>5.0600000000000236</v>
      </c>
      <c r="L7886" s="104">
        <v>4.24</v>
      </c>
      <c r="M7886" s="105">
        <v>0</v>
      </c>
      <c r="N7886" s="76">
        <f t="shared" si="336"/>
        <v>5.0600000000000236</v>
      </c>
    </row>
    <row r="7887" spans="1:14" x14ac:dyDescent="0.25">
      <c r="A7887" s="100">
        <v>6835</v>
      </c>
      <c r="B7887" s="107">
        <v>40438</v>
      </c>
      <c r="C7887" s="121">
        <v>430.88</v>
      </c>
      <c r="D7887" s="122">
        <v>563.9</v>
      </c>
      <c r="E7887" s="122">
        <f t="shared" si="335"/>
        <v>78.10249307479225</v>
      </c>
      <c r="F7887" s="77">
        <v>11.11</v>
      </c>
      <c r="G7887" s="77">
        <v>0</v>
      </c>
      <c r="H7887" s="77">
        <v>0</v>
      </c>
      <c r="J7887" s="77">
        <f t="shared" si="337"/>
        <v>11.11</v>
      </c>
      <c r="K7887" s="103">
        <v>5.4100000000000676</v>
      </c>
      <c r="L7887" s="104">
        <v>4.49</v>
      </c>
      <c r="M7887" s="105">
        <v>0</v>
      </c>
      <c r="N7887" s="76">
        <f t="shared" si="336"/>
        <v>5.4100000000000676</v>
      </c>
    </row>
    <row r="7888" spans="1:14" x14ac:dyDescent="0.25">
      <c r="A7888" s="100">
        <v>6836</v>
      </c>
      <c r="B7888" s="107">
        <v>40439</v>
      </c>
      <c r="C7888" s="121">
        <v>430.59</v>
      </c>
      <c r="D7888" s="122">
        <v>558.20000000000005</v>
      </c>
      <c r="E7888" s="122">
        <f t="shared" si="335"/>
        <v>77.313019390581729</v>
      </c>
      <c r="F7888" s="77">
        <v>8.48</v>
      </c>
      <c r="G7888" s="77">
        <v>0</v>
      </c>
      <c r="H7888" s="77">
        <v>0</v>
      </c>
      <c r="J7888" s="77">
        <f t="shared" si="337"/>
        <v>8.48</v>
      </c>
      <c r="K7888" s="103">
        <v>4.1100000000000003</v>
      </c>
      <c r="L7888" s="104">
        <v>3.42</v>
      </c>
      <c r="M7888" s="105">
        <v>0</v>
      </c>
      <c r="N7888" s="76">
        <f t="shared" si="336"/>
        <v>4.1099999999999959</v>
      </c>
    </row>
    <row r="7889" spans="1:14" x14ac:dyDescent="0.25">
      <c r="A7889" s="100">
        <v>6837</v>
      </c>
      <c r="B7889" s="107">
        <v>40440</v>
      </c>
      <c r="C7889" s="121">
        <v>430.37</v>
      </c>
      <c r="D7889" s="122">
        <v>553.83000000000004</v>
      </c>
      <c r="E7889" s="122">
        <f t="shared" si="335"/>
        <v>76.70775623268699</v>
      </c>
      <c r="F7889" s="77">
        <v>6.89</v>
      </c>
      <c r="G7889" s="77">
        <v>0</v>
      </c>
      <c r="H7889" s="77">
        <v>0</v>
      </c>
      <c r="J7889" s="77">
        <f t="shared" si="337"/>
        <v>6.89</v>
      </c>
      <c r="K7889" s="103">
        <v>6.6999999999999451</v>
      </c>
      <c r="L7889" s="104">
        <v>2.79</v>
      </c>
      <c r="M7889" s="105">
        <v>0</v>
      </c>
      <c r="N7889" s="76">
        <f t="shared" si="336"/>
        <v>6.6999999999999451</v>
      </c>
    </row>
    <row r="7890" spans="1:14" x14ac:dyDescent="0.25">
      <c r="A7890" s="100">
        <v>6838</v>
      </c>
      <c r="B7890" s="107">
        <v>40441</v>
      </c>
      <c r="C7890" s="121">
        <v>430.36</v>
      </c>
      <c r="D7890" s="122">
        <v>553.64</v>
      </c>
      <c r="E7890" s="122">
        <f t="shared" si="335"/>
        <v>76.68144044321329</v>
      </c>
      <c r="F7890" s="77">
        <v>10.02</v>
      </c>
      <c r="G7890" s="77">
        <v>0</v>
      </c>
      <c r="H7890" s="77">
        <v>0</v>
      </c>
      <c r="J7890" s="77">
        <f t="shared" si="337"/>
        <v>10.02</v>
      </c>
      <c r="K7890" s="103">
        <v>6.8800000000000132</v>
      </c>
      <c r="L7890" s="104">
        <v>4.0599999999999996</v>
      </c>
      <c r="M7890" s="105">
        <v>46.7</v>
      </c>
      <c r="N7890" s="76">
        <f t="shared" si="336"/>
        <v>6.8800000000000132</v>
      </c>
    </row>
    <row r="7891" spans="1:14" x14ac:dyDescent="0.25">
      <c r="A7891" s="100">
        <v>6839</v>
      </c>
      <c r="B7891" s="107">
        <v>40442</v>
      </c>
      <c r="C7891" s="121">
        <v>430.2</v>
      </c>
      <c r="D7891" s="122">
        <v>550.5</v>
      </c>
      <c r="E7891" s="122">
        <f t="shared" si="335"/>
        <v>76.24653739612188</v>
      </c>
      <c r="F7891" s="77">
        <v>11.11</v>
      </c>
      <c r="G7891" s="77">
        <v>0</v>
      </c>
      <c r="H7891" s="77">
        <v>0</v>
      </c>
      <c r="J7891" s="77">
        <f t="shared" si="337"/>
        <v>11.11</v>
      </c>
      <c r="K7891" s="103">
        <v>8.8100000000000449</v>
      </c>
      <c r="L7891" s="104">
        <v>4.5</v>
      </c>
      <c r="M7891" s="105">
        <v>3.5</v>
      </c>
      <c r="N7891" s="76">
        <f t="shared" si="336"/>
        <v>8.8100000000000449</v>
      </c>
    </row>
    <row r="7892" spans="1:14" x14ac:dyDescent="0.25">
      <c r="A7892" s="100">
        <v>6840</v>
      </c>
      <c r="B7892" s="107">
        <v>40443</v>
      </c>
      <c r="C7892" s="121">
        <v>430.08</v>
      </c>
      <c r="D7892" s="122">
        <v>548.20000000000005</v>
      </c>
      <c r="E7892" s="122">
        <f t="shared" si="335"/>
        <v>75.927977839335185</v>
      </c>
      <c r="F7892" s="77">
        <v>9.26</v>
      </c>
      <c r="G7892" s="77">
        <v>0</v>
      </c>
      <c r="H7892" s="77">
        <v>0</v>
      </c>
      <c r="J7892" s="77">
        <f t="shared" si="337"/>
        <v>9.26</v>
      </c>
      <c r="K7892" s="103">
        <v>6.14</v>
      </c>
      <c r="L7892" s="104">
        <v>3.75</v>
      </c>
      <c r="M7892" s="105">
        <v>3.1</v>
      </c>
      <c r="N7892" s="76">
        <f t="shared" si="336"/>
        <v>6.1399999999999952</v>
      </c>
    </row>
    <row r="7893" spans="1:14" x14ac:dyDescent="0.25">
      <c r="A7893" s="100">
        <v>6841</v>
      </c>
      <c r="B7893" s="107">
        <v>40444</v>
      </c>
      <c r="C7893" s="121">
        <v>429.92</v>
      </c>
      <c r="D7893" s="122">
        <v>545.08000000000004</v>
      </c>
      <c r="E7893" s="122">
        <f t="shared" si="335"/>
        <v>75.495844875346265</v>
      </c>
      <c r="F7893" s="77">
        <v>9.02</v>
      </c>
      <c r="G7893" s="77">
        <v>0</v>
      </c>
      <c r="H7893" s="77">
        <v>0</v>
      </c>
      <c r="J7893" s="77">
        <f t="shared" si="337"/>
        <v>9.02</v>
      </c>
      <c r="K7893" s="103">
        <v>5.8800000000000132</v>
      </c>
      <c r="L7893" s="104">
        <v>3.65</v>
      </c>
      <c r="M7893" s="105">
        <v>0</v>
      </c>
      <c r="N7893" s="76">
        <f t="shared" si="336"/>
        <v>5.8800000000000132</v>
      </c>
    </row>
    <row r="7894" spans="1:14" x14ac:dyDescent="0.25">
      <c r="A7894" s="100">
        <v>6842</v>
      </c>
      <c r="B7894" s="107">
        <v>40445</v>
      </c>
      <c r="C7894" s="121">
        <v>429.76</v>
      </c>
      <c r="D7894" s="122">
        <v>541.94000000000005</v>
      </c>
      <c r="E7894" s="122">
        <f t="shared" si="335"/>
        <v>75.060941828254855</v>
      </c>
      <c r="F7894" s="77">
        <v>9.09</v>
      </c>
      <c r="G7894" s="77">
        <v>0</v>
      </c>
      <c r="H7894" s="77">
        <v>0</v>
      </c>
      <c r="J7894" s="77">
        <f t="shared" si="337"/>
        <v>9.09</v>
      </c>
      <c r="K7894" s="103">
        <v>3.4799999999999862</v>
      </c>
      <c r="L7894" s="104">
        <v>3.68</v>
      </c>
      <c r="M7894" s="105">
        <v>0</v>
      </c>
      <c r="N7894" s="76">
        <f t="shared" si="336"/>
        <v>3.4799999999999862</v>
      </c>
    </row>
    <row r="7895" spans="1:14" x14ac:dyDescent="0.25">
      <c r="A7895" s="100">
        <v>6843</v>
      </c>
      <c r="B7895" s="107">
        <v>40446</v>
      </c>
      <c r="C7895" s="121">
        <v>429.47</v>
      </c>
      <c r="D7895" s="122">
        <v>536.33000000000004</v>
      </c>
      <c r="E7895" s="122">
        <f t="shared" si="335"/>
        <v>74.28393351800554</v>
      </c>
      <c r="F7895" s="77">
        <v>9.2100000000000009</v>
      </c>
      <c r="G7895" s="77">
        <v>0</v>
      </c>
      <c r="H7895" s="77">
        <v>0</v>
      </c>
      <c r="J7895" s="77">
        <f t="shared" si="337"/>
        <v>9.2100000000000009</v>
      </c>
      <c r="K7895" s="103">
        <v>6.1699999999999235</v>
      </c>
      <c r="L7895" s="104">
        <v>3.71</v>
      </c>
      <c r="M7895" s="105">
        <v>0</v>
      </c>
      <c r="N7895" s="76">
        <f t="shared" si="336"/>
        <v>6.1699999999999235</v>
      </c>
    </row>
    <row r="7896" spans="1:14" x14ac:dyDescent="0.25">
      <c r="A7896" s="100">
        <v>6844</v>
      </c>
      <c r="B7896" s="107">
        <v>40447</v>
      </c>
      <c r="C7896" s="121">
        <v>429.31</v>
      </c>
      <c r="D7896" s="122">
        <v>533.29</v>
      </c>
      <c r="E7896" s="122">
        <f t="shared" si="335"/>
        <v>73.862880886426581</v>
      </c>
      <c r="F7896" s="77">
        <v>6.24</v>
      </c>
      <c r="G7896" s="77">
        <v>0</v>
      </c>
      <c r="H7896" s="77">
        <v>0</v>
      </c>
      <c r="J7896" s="77">
        <f t="shared" si="337"/>
        <v>6.24</v>
      </c>
      <c r="K7896" s="103">
        <v>7.1900000000000457</v>
      </c>
      <c r="L7896" s="104">
        <v>2.52</v>
      </c>
      <c r="M7896" s="105">
        <v>1.1000000000000001</v>
      </c>
      <c r="N7896" s="76">
        <f t="shared" si="336"/>
        <v>7.1900000000000457</v>
      </c>
    </row>
    <row r="7897" spans="1:14" x14ac:dyDescent="0.25">
      <c r="A7897" s="100">
        <v>6845</v>
      </c>
      <c r="B7897" s="107">
        <v>40448</v>
      </c>
      <c r="C7897" s="121">
        <v>429.36</v>
      </c>
      <c r="D7897" s="122">
        <v>534.24</v>
      </c>
      <c r="E7897" s="122">
        <f t="shared" si="335"/>
        <v>73.994459833795005</v>
      </c>
      <c r="F7897" s="77">
        <v>6.52</v>
      </c>
      <c r="G7897" s="77">
        <v>0</v>
      </c>
      <c r="H7897" s="77">
        <v>0</v>
      </c>
      <c r="J7897" s="77">
        <f t="shared" si="337"/>
        <v>6.52</v>
      </c>
      <c r="K7897" s="103">
        <v>4.579999999999945</v>
      </c>
      <c r="L7897" s="104">
        <v>2.63</v>
      </c>
      <c r="M7897" s="105">
        <v>0.6</v>
      </c>
      <c r="N7897" s="76">
        <f t="shared" si="336"/>
        <v>4.579999999999945</v>
      </c>
    </row>
    <row r="7898" spans="1:14" x14ac:dyDescent="0.25">
      <c r="A7898" s="100">
        <v>6846</v>
      </c>
      <c r="B7898" s="107">
        <v>40449</v>
      </c>
      <c r="C7898" s="121">
        <v>429.26</v>
      </c>
      <c r="D7898" s="122">
        <v>532.29999999999995</v>
      </c>
      <c r="E7898" s="122">
        <f t="shared" si="335"/>
        <v>73.725761772853176</v>
      </c>
      <c r="F7898" s="77">
        <v>9.89</v>
      </c>
      <c r="G7898" s="77">
        <v>0</v>
      </c>
      <c r="H7898" s="77">
        <v>0</v>
      </c>
      <c r="J7898" s="77">
        <f t="shared" si="337"/>
        <v>9.89</v>
      </c>
      <c r="K7898" s="103">
        <v>14.87</v>
      </c>
      <c r="L7898" s="104">
        <v>3.99</v>
      </c>
      <c r="M7898" s="105">
        <v>44.8</v>
      </c>
      <c r="N7898" s="76">
        <f t="shared" si="336"/>
        <v>14.870000000000019</v>
      </c>
    </row>
    <row r="7899" spans="1:14" x14ac:dyDescent="0.25">
      <c r="A7899" s="100">
        <v>6847</v>
      </c>
      <c r="B7899" s="107">
        <v>40450</v>
      </c>
      <c r="C7899" s="121">
        <v>429.52</v>
      </c>
      <c r="D7899" s="122">
        <v>537.28</v>
      </c>
      <c r="E7899" s="122">
        <f t="shared" si="335"/>
        <v>74.415512465373951</v>
      </c>
      <c r="F7899" s="77">
        <v>8.7100000000000009</v>
      </c>
      <c r="G7899" s="77">
        <v>0</v>
      </c>
      <c r="H7899" s="77">
        <v>0</v>
      </c>
      <c r="J7899" s="77">
        <f t="shared" si="337"/>
        <v>8.7100000000000009</v>
      </c>
      <c r="K7899" s="103">
        <v>7.190000000000019</v>
      </c>
      <c r="L7899" s="104">
        <v>3.51</v>
      </c>
      <c r="M7899" s="105">
        <v>2.9</v>
      </c>
      <c r="N7899" s="76">
        <f t="shared" si="336"/>
        <v>7.190000000000019</v>
      </c>
    </row>
    <row r="7900" spans="1:14" x14ac:dyDescent="0.25">
      <c r="A7900" s="100">
        <v>6848</v>
      </c>
      <c r="B7900" s="107">
        <v>40451</v>
      </c>
      <c r="C7900" s="121">
        <v>429.44</v>
      </c>
      <c r="D7900" s="122">
        <v>535.76</v>
      </c>
      <c r="E7900" s="122">
        <f t="shared" si="335"/>
        <v>74.204986149584485</v>
      </c>
      <c r="F7900" s="77">
        <v>10.01</v>
      </c>
      <c r="G7900" s="77">
        <v>0</v>
      </c>
      <c r="H7900" s="77">
        <v>0</v>
      </c>
      <c r="J7900" s="77">
        <f t="shared" si="337"/>
        <v>10.01</v>
      </c>
      <c r="K7900" s="103">
        <v>12.48</v>
      </c>
      <c r="L7900" s="104">
        <v>4.05</v>
      </c>
      <c r="M7900" s="105">
        <v>6.3</v>
      </c>
      <c r="N7900" s="76">
        <f t="shared" si="336"/>
        <v>12.480000000000027</v>
      </c>
    </row>
    <row r="7901" spans="1:14" x14ac:dyDescent="0.25">
      <c r="A7901" s="100">
        <v>6849</v>
      </c>
      <c r="B7901" s="107">
        <v>40452</v>
      </c>
      <c r="C7901" s="121">
        <v>429.57</v>
      </c>
      <c r="D7901" s="122">
        <v>538.23</v>
      </c>
      <c r="E7901" s="122">
        <f t="shared" si="335"/>
        <v>74.54709141274239</v>
      </c>
      <c r="F7901" s="77">
        <v>10.130000000000001</v>
      </c>
      <c r="G7901" s="77">
        <v>0</v>
      </c>
      <c r="H7901" s="77">
        <v>0</v>
      </c>
      <c r="J7901" s="77">
        <f t="shared" si="337"/>
        <v>10.130000000000001</v>
      </c>
      <c r="K7901" s="103">
        <v>39</v>
      </c>
      <c r="L7901" s="104">
        <v>4.0999999999999996</v>
      </c>
      <c r="M7901" s="105">
        <v>93.7</v>
      </c>
      <c r="N7901" s="76">
        <f t="shared" si="336"/>
        <v>39.000000000000007</v>
      </c>
    </row>
    <row r="7902" spans="1:14" x14ac:dyDescent="0.25">
      <c r="A7902" s="100">
        <v>6850</v>
      </c>
      <c r="B7902" s="107">
        <v>40453</v>
      </c>
      <c r="C7902" s="121">
        <v>431.04</v>
      </c>
      <c r="D7902" s="122">
        <v>567.1</v>
      </c>
      <c r="E7902" s="122">
        <f t="shared" si="335"/>
        <v>78.54570637119113</v>
      </c>
      <c r="F7902" s="77">
        <v>9.23</v>
      </c>
      <c r="G7902" s="77">
        <v>0</v>
      </c>
      <c r="H7902" s="77">
        <v>0</v>
      </c>
      <c r="J7902" s="77">
        <f t="shared" si="337"/>
        <v>9.23</v>
      </c>
      <c r="K7902" s="103">
        <v>24.13</v>
      </c>
      <c r="L7902" s="104">
        <v>3.74</v>
      </c>
      <c r="M7902" s="105">
        <v>12.8</v>
      </c>
      <c r="N7902" s="76">
        <f t="shared" si="336"/>
        <v>24.129999999999978</v>
      </c>
    </row>
    <row r="7903" spans="1:14" x14ac:dyDescent="0.25">
      <c r="A7903" s="100">
        <v>6851</v>
      </c>
      <c r="B7903" s="107">
        <v>40454</v>
      </c>
      <c r="C7903" s="121">
        <v>431.78</v>
      </c>
      <c r="D7903" s="122">
        <v>582</v>
      </c>
      <c r="E7903" s="122">
        <f t="shared" si="335"/>
        <v>80.609418282548475</v>
      </c>
      <c r="F7903" s="77">
        <v>4.8</v>
      </c>
      <c r="G7903" s="77">
        <v>0</v>
      </c>
      <c r="H7903" s="77">
        <v>0</v>
      </c>
      <c r="J7903" s="77">
        <f t="shared" si="337"/>
        <v>4.8</v>
      </c>
      <c r="K7903" s="103">
        <v>28.84</v>
      </c>
      <c r="L7903" s="104">
        <v>1.95</v>
      </c>
      <c r="M7903" s="105">
        <v>1.6</v>
      </c>
      <c r="N7903" s="76">
        <f t="shared" si="336"/>
        <v>28.839999999999964</v>
      </c>
    </row>
    <row r="7904" spans="1:14" x14ac:dyDescent="0.25">
      <c r="A7904" s="100">
        <v>6852</v>
      </c>
      <c r="B7904" s="107">
        <v>40455</v>
      </c>
      <c r="C7904" s="121">
        <v>432.94</v>
      </c>
      <c r="D7904" s="122">
        <v>606.04</v>
      </c>
      <c r="E7904" s="122">
        <f t="shared" si="335"/>
        <v>83.939058171745145</v>
      </c>
      <c r="F7904" s="77">
        <v>5.95</v>
      </c>
      <c r="G7904" s="77">
        <v>0</v>
      </c>
      <c r="H7904" s="77">
        <v>0</v>
      </c>
      <c r="J7904" s="77">
        <f t="shared" si="337"/>
        <v>5.95</v>
      </c>
      <c r="K7904" s="103">
        <v>17.390000000000054</v>
      </c>
      <c r="L7904" s="104">
        <v>2.4300000000000002</v>
      </c>
      <c r="M7904" s="105">
        <v>0</v>
      </c>
      <c r="N7904" s="76">
        <f t="shared" si="336"/>
        <v>17.390000000000054</v>
      </c>
    </row>
    <row r="7905" spans="1:14" x14ac:dyDescent="0.25">
      <c r="A7905" s="100">
        <v>6853</v>
      </c>
      <c r="B7905" s="107">
        <v>40456</v>
      </c>
      <c r="C7905" s="121">
        <v>433.48</v>
      </c>
      <c r="D7905" s="122">
        <v>617.48</v>
      </c>
      <c r="E7905" s="122">
        <f t="shared" si="335"/>
        <v>85.523545706371195</v>
      </c>
      <c r="F7905" s="77">
        <v>5.46</v>
      </c>
      <c r="G7905" s="77">
        <v>0</v>
      </c>
      <c r="H7905" s="77">
        <v>0</v>
      </c>
      <c r="J7905" s="77">
        <f t="shared" si="337"/>
        <v>5.46</v>
      </c>
      <c r="K7905" s="103">
        <v>15.36</v>
      </c>
      <c r="L7905" s="104">
        <v>2.2400000000000002</v>
      </c>
      <c r="M7905" s="105">
        <v>1.7</v>
      </c>
      <c r="N7905" s="76">
        <f t="shared" si="336"/>
        <v>15.359999999999978</v>
      </c>
    </row>
    <row r="7906" spans="1:14" x14ac:dyDescent="0.25">
      <c r="A7906" s="100">
        <v>6854</v>
      </c>
      <c r="B7906" s="107">
        <v>40457</v>
      </c>
      <c r="C7906" s="121">
        <v>433.94</v>
      </c>
      <c r="D7906" s="122">
        <v>627.38</v>
      </c>
      <c r="E7906" s="122">
        <f t="shared" si="335"/>
        <v>86.89473684210526</v>
      </c>
      <c r="F7906" s="77">
        <v>6.45</v>
      </c>
      <c r="G7906" s="77">
        <v>0</v>
      </c>
      <c r="H7906" s="77">
        <v>0</v>
      </c>
      <c r="J7906" s="77">
        <f t="shared" si="337"/>
        <v>6.45</v>
      </c>
      <c r="K7906" s="103">
        <v>25.37</v>
      </c>
      <c r="L7906" s="104">
        <v>2.62</v>
      </c>
      <c r="M7906" s="105">
        <v>25.8</v>
      </c>
      <c r="N7906" s="76">
        <f t="shared" si="336"/>
        <v>25.369999999999958</v>
      </c>
    </row>
    <row r="7907" spans="1:14" x14ac:dyDescent="0.25">
      <c r="A7907" s="100">
        <v>6855</v>
      </c>
      <c r="B7907" s="107">
        <v>40458</v>
      </c>
      <c r="C7907" s="121">
        <v>434.8</v>
      </c>
      <c r="D7907" s="122">
        <v>646.29999999999995</v>
      </c>
      <c r="E7907" s="122">
        <f t="shared" si="335"/>
        <v>89.515235457063696</v>
      </c>
      <c r="F7907" s="77">
        <v>6.64</v>
      </c>
      <c r="G7907" s="77">
        <v>0</v>
      </c>
      <c r="H7907" s="77">
        <v>0</v>
      </c>
      <c r="J7907" s="77">
        <f t="shared" si="337"/>
        <v>6.64</v>
      </c>
      <c r="K7907" s="103">
        <v>27.930000000000078</v>
      </c>
      <c r="L7907" s="104">
        <v>2.74</v>
      </c>
      <c r="M7907" s="105">
        <v>3.2</v>
      </c>
      <c r="N7907" s="76">
        <f t="shared" si="336"/>
        <v>27.930000000000078</v>
      </c>
    </row>
    <row r="7908" spans="1:14" x14ac:dyDescent="0.25">
      <c r="A7908" s="100">
        <v>6856</v>
      </c>
      <c r="B7908" s="107">
        <v>40459</v>
      </c>
      <c r="C7908" s="121">
        <v>435.73</v>
      </c>
      <c r="D7908" s="122">
        <v>667.59</v>
      </c>
      <c r="E7908" s="122">
        <f t="shared" si="335"/>
        <v>92.463988919667599</v>
      </c>
      <c r="F7908" s="77">
        <v>9.2200000000000006</v>
      </c>
      <c r="G7908" s="77">
        <v>0</v>
      </c>
      <c r="H7908" s="77">
        <v>0</v>
      </c>
      <c r="J7908" s="77">
        <f t="shared" si="337"/>
        <v>9.2200000000000006</v>
      </c>
      <c r="K7908" s="103">
        <v>23.73</v>
      </c>
      <c r="L7908" s="104">
        <v>3.79</v>
      </c>
      <c r="M7908" s="105">
        <v>1.5</v>
      </c>
      <c r="N7908" s="76">
        <f t="shared" si="336"/>
        <v>23.72999999999999</v>
      </c>
    </row>
    <row r="7909" spans="1:14" x14ac:dyDescent="0.25">
      <c r="A7909" s="100">
        <v>6857</v>
      </c>
      <c r="B7909" s="107">
        <v>40460</v>
      </c>
      <c r="C7909" s="121">
        <v>436.35</v>
      </c>
      <c r="D7909" s="122">
        <v>682.1</v>
      </c>
      <c r="E7909" s="122">
        <f t="shared" si="335"/>
        <v>94.473684210526315</v>
      </c>
      <c r="F7909" s="77">
        <v>9.86</v>
      </c>
      <c r="G7909" s="77">
        <v>0</v>
      </c>
      <c r="H7909" s="77">
        <v>0</v>
      </c>
      <c r="J7909" s="77">
        <f t="shared" si="337"/>
        <v>9.86</v>
      </c>
      <c r="K7909" s="103">
        <v>22.48</v>
      </c>
      <c r="L7909" s="104">
        <v>4.08</v>
      </c>
      <c r="M7909" s="105">
        <v>0</v>
      </c>
      <c r="N7909" s="76">
        <f t="shared" si="336"/>
        <v>22.480000000000004</v>
      </c>
    </row>
    <row r="7910" spans="1:14" x14ac:dyDescent="0.25">
      <c r="A7910" s="100">
        <v>6858</v>
      </c>
      <c r="B7910" s="107">
        <v>40461</v>
      </c>
      <c r="C7910" s="121">
        <v>436.88</v>
      </c>
      <c r="D7910" s="122">
        <v>694.72</v>
      </c>
      <c r="E7910" s="122">
        <f t="shared" si="335"/>
        <v>96.221606648199455</v>
      </c>
      <c r="F7910" s="77">
        <v>11.05</v>
      </c>
      <c r="G7910" s="77">
        <v>0</v>
      </c>
      <c r="H7910" s="77">
        <v>0</v>
      </c>
      <c r="J7910" s="77">
        <f t="shared" si="337"/>
        <v>11.05</v>
      </c>
      <c r="K7910" s="103">
        <v>20.989999999999942</v>
      </c>
      <c r="L7910" s="104">
        <v>4.3600000000000003</v>
      </c>
      <c r="M7910" s="105">
        <v>0</v>
      </c>
      <c r="N7910" s="76">
        <f t="shared" si="336"/>
        <v>20.989999999999942</v>
      </c>
    </row>
    <row r="7911" spans="1:14" x14ac:dyDescent="0.25">
      <c r="A7911" s="100">
        <v>6859</v>
      </c>
      <c r="B7911" s="107">
        <v>40462</v>
      </c>
      <c r="C7911" s="121">
        <v>437.29</v>
      </c>
      <c r="D7911" s="122">
        <v>704.66</v>
      </c>
      <c r="E7911" s="122">
        <f t="shared" si="335"/>
        <v>97.5983379501385</v>
      </c>
      <c r="F7911" s="77">
        <v>12.15</v>
      </c>
      <c r="G7911" s="77">
        <v>0</v>
      </c>
      <c r="H7911" s="77">
        <v>0</v>
      </c>
      <c r="J7911" s="77">
        <f t="shared" si="337"/>
        <v>12.15</v>
      </c>
      <c r="K7911" s="103">
        <v>18.190000000000076</v>
      </c>
      <c r="L7911" s="104">
        <v>5.0199999999999996</v>
      </c>
      <c r="M7911" s="105">
        <v>0</v>
      </c>
      <c r="N7911" s="76">
        <f t="shared" si="336"/>
        <v>18.190000000000076</v>
      </c>
    </row>
    <row r="7912" spans="1:14" x14ac:dyDescent="0.25">
      <c r="A7912" s="100">
        <v>6860</v>
      </c>
      <c r="B7912" s="107">
        <v>40463</v>
      </c>
      <c r="C7912" s="121">
        <v>437.54</v>
      </c>
      <c r="D7912" s="122">
        <v>710.7</v>
      </c>
      <c r="E7912" s="122">
        <f t="shared" si="335"/>
        <v>98.43490304709141</v>
      </c>
      <c r="F7912" s="77">
        <v>11.41</v>
      </c>
      <c r="G7912" s="77">
        <v>0</v>
      </c>
      <c r="H7912" s="77">
        <v>0</v>
      </c>
      <c r="J7912" s="77">
        <f t="shared" si="337"/>
        <v>11.41</v>
      </c>
      <c r="K7912" s="103">
        <v>14.109999999999932</v>
      </c>
      <c r="L7912" s="104">
        <v>4.7300000000000004</v>
      </c>
      <c r="M7912" s="105">
        <v>0</v>
      </c>
      <c r="N7912" s="76">
        <f t="shared" si="336"/>
        <v>14.109999999999932</v>
      </c>
    </row>
    <row r="7913" spans="1:14" x14ac:dyDescent="0.25">
      <c r="A7913" s="100">
        <v>6861</v>
      </c>
      <c r="B7913" s="107">
        <v>40464</v>
      </c>
      <c r="C7913" s="121">
        <v>437.65</v>
      </c>
      <c r="D7913" s="122">
        <v>713.4</v>
      </c>
      <c r="E7913" s="122">
        <f t="shared" si="335"/>
        <v>98.80886426592798</v>
      </c>
      <c r="F7913" s="77">
        <v>12.54</v>
      </c>
      <c r="G7913" s="77">
        <v>0.13</v>
      </c>
      <c r="H7913" s="77">
        <v>0</v>
      </c>
      <c r="J7913" s="77">
        <f t="shared" si="337"/>
        <v>12.67</v>
      </c>
      <c r="K7913" s="103">
        <v>10.720000000000068</v>
      </c>
      <c r="L7913" s="104">
        <v>5.21</v>
      </c>
      <c r="M7913" s="105">
        <v>0</v>
      </c>
      <c r="N7913" s="76">
        <f t="shared" si="336"/>
        <v>10.720000000000068</v>
      </c>
    </row>
    <row r="7914" spans="1:14" x14ac:dyDescent="0.25">
      <c r="A7914" s="100">
        <v>6862</v>
      </c>
      <c r="B7914" s="107">
        <v>40465</v>
      </c>
      <c r="C7914" s="121">
        <v>437.57</v>
      </c>
      <c r="D7914" s="122">
        <v>711.45</v>
      </c>
      <c r="E7914" s="122">
        <f t="shared" si="335"/>
        <v>98.538781163434905</v>
      </c>
      <c r="F7914" s="77">
        <v>12.64</v>
      </c>
      <c r="G7914" s="77">
        <v>0</v>
      </c>
      <c r="H7914" s="77">
        <v>0</v>
      </c>
      <c r="J7914" s="77">
        <f t="shared" si="337"/>
        <v>12.64</v>
      </c>
      <c r="K7914" s="103">
        <v>11.14</v>
      </c>
      <c r="L7914" s="104">
        <v>5.25</v>
      </c>
      <c r="M7914" s="105">
        <v>0</v>
      </c>
      <c r="N7914" s="76">
        <f t="shared" si="336"/>
        <v>11.14</v>
      </c>
    </row>
    <row r="7915" spans="1:14" x14ac:dyDescent="0.25">
      <c r="A7915" s="100">
        <v>6863</v>
      </c>
      <c r="B7915" s="107">
        <v>40466</v>
      </c>
      <c r="C7915" s="121">
        <v>437.51</v>
      </c>
      <c r="D7915" s="122">
        <v>709.95</v>
      </c>
      <c r="E7915" s="122">
        <f t="shared" si="335"/>
        <v>98.33102493074793</v>
      </c>
      <c r="F7915" s="77">
        <v>12.77</v>
      </c>
      <c r="G7915" s="77">
        <v>0</v>
      </c>
      <c r="H7915" s="77">
        <v>0</v>
      </c>
      <c r="J7915" s="77">
        <f t="shared" si="337"/>
        <v>12.77</v>
      </c>
      <c r="K7915" s="103">
        <v>9.64</v>
      </c>
      <c r="L7915" s="104">
        <v>5.28</v>
      </c>
      <c r="M7915" s="105">
        <v>0</v>
      </c>
      <c r="N7915" s="76">
        <f t="shared" si="336"/>
        <v>9.6400000000000041</v>
      </c>
    </row>
    <row r="7916" spans="1:14" x14ac:dyDescent="0.25">
      <c r="A7916" s="100">
        <v>6864</v>
      </c>
      <c r="B7916" s="107">
        <v>40467</v>
      </c>
      <c r="C7916" s="121">
        <v>437.38</v>
      </c>
      <c r="D7916" s="122">
        <v>706.82</v>
      </c>
      <c r="E7916" s="122">
        <f t="shared" si="335"/>
        <v>97.897506925207765</v>
      </c>
      <c r="F7916" s="77">
        <v>12.68</v>
      </c>
      <c r="G7916" s="77">
        <v>0</v>
      </c>
      <c r="H7916" s="77">
        <v>0</v>
      </c>
      <c r="J7916" s="77">
        <f t="shared" si="337"/>
        <v>12.68</v>
      </c>
      <c r="K7916" s="103">
        <v>9.3199999999999861</v>
      </c>
      <c r="L7916" s="104">
        <v>5.24</v>
      </c>
      <c r="M7916" s="126">
        <v>0</v>
      </c>
      <c r="N7916" s="76">
        <f t="shared" si="336"/>
        <v>9.3199999999999861</v>
      </c>
    </row>
    <row r="7917" spans="1:14" x14ac:dyDescent="0.25">
      <c r="A7917" s="100">
        <v>6865</v>
      </c>
      <c r="B7917" s="107">
        <v>40468</v>
      </c>
      <c r="C7917" s="121">
        <v>437.24</v>
      </c>
      <c r="D7917" s="122">
        <v>703.46</v>
      </c>
      <c r="E7917" s="122">
        <f t="shared" si="335"/>
        <v>97.43213296398892</v>
      </c>
      <c r="F7917" s="77">
        <v>12.94</v>
      </c>
      <c r="G7917" s="77">
        <v>0</v>
      </c>
      <c r="H7917" s="77">
        <v>0</v>
      </c>
      <c r="J7917" s="77">
        <f t="shared" si="337"/>
        <v>12.94</v>
      </c>
      <c r="K7917" s="103">
        <v>6.1199999999999495</v>
      </c>
      <c r="L7917" s="104">
        <v>5.34</v>
      </c>
      <c r="M7917" s="126">
        <v>0</v>
      </c>
      <c r="N7917" s="76">
        <f t="shared" si="336"/>
        <v>6.1199999999999495</v>
      </c>
    </row>
    <row r="7918" spans="1:14" x14ac:dyDescent="0.25">
      <c r="A7918" s="100">
        <v>6866</v>
      </c>
      <c r="B7918" s="107">
        <v>40469</v>
      </c>
      <c r="C7918" s="121">
        <v>436.96</v>
      </c>
      <c r="D7918" s="122">
        <v>696.64</v>
      </c>
      <c r="E7918" s="122">
        <f t="shared" si="335"/>
        <v>96.48753462603878</v>
      </c>
      <c r="F7918" s="77">
        <v>11.63</v>
      </c>
      <c r="G7918" s="77">
        <v>0</v>
      </c>
      <c r="H7918" s="77">
        <v>0</v>
      </c>
      <c r="J7918" s="77">
        <f t="shared" si="337"/>
        <v>11.63</v>
      </c>
      <c r="K7918" s="103">
        <v>8.7500000000000053</v>
      </c>
      <c r="L7918" s="104">
        <v>4.8099999999999996</v>
      </c>
      <c r="M7918" s="126">
        <v>0</v>
      </c>
      <c r="N7918" s="76">
        <f t="shared" si="336"/>
        <v>8.7500000000000053</v>
      </c>
    </row>
    <row r="7919" spans="1:14" x14ac:dyDescent="0.25">
      <c r="A7919" s="100">
        <v>6867</v>
      </c>
      <c r="B7919" s="107">
        <v>40470</v>
      </c>
      <c r="C7919" s="121">
        <v>436.84</v>
      </c>
      <c r="D7919" s="122">
        <v>693.76</v>
      </c>
      <c r="E7919" s="122">
        <f t="shared" si="335"/>
        <v>96.08864265927977</v>
      </c>
      <c r="F7919" s="77">
        <v>10.17</v>
      </c>
      <c r="G7919" s="77">
        <v>0</v>
      </c>
      <c r="H7919" s="77">
        <v>0</v>
      </c>
      <c r="J7919" s="77">
        <f t="shared" si="337"/>
        <v>10.17</v>
      </c>
      <c r="K7919" s="103">
        <v>9.6899999999999817</v>
      </c>
      <c r="L7919" s="104">
        <v>4.2</v>
      </c>
      <c r="M7919" s="126">
        <v>0</v>
      </c>
      <c r="N7919" s="76">
        <f t="shared" si="336"/>
        <v>9.6899999999999817</v>
      </c>
    </row>
    <row r="7920" spans="1:14" x14ac:dyDescent="0.25">
      <c r="A7920" s="100">
        <v>6868</v>
      </c>
      <c r="B7920" s="107">
        <v>40471</v>
      </c>
      <c r="C7920" s="121">
        <v>436.82</v>
      </c>
      <c r="D7920" s="122">
        <v>693.28</v>
      </c>
      <c r="E7920" s="122">
        <f t="shared" si="335"/>
        <v>96.02216066481995</v>
      </c>
      <c r="F7920" s="77">
        <v>10.45</v>
      </c>
      <c r="G7920" s="77">
        <v>0</v>
      </c>
      <c r="H7920" s="77">
        <v>0</v>
      </c>
      <c r="J7920" s="77">
        <f t="shared" si="337"/>
        <v>10.45</v>
      </c>
      <c r="K7920" s="103">
        <v>6.6500000000000448</v>
      </c>
      <c r="L7920" s="104">
        <v>4.32</v>
      </c>
      <c r="M7920" s="126">
        <v>0</v>
      </c>
      <c r="N7920" s="76">
        <f t="shared" si="336"/>
        <v>6.6500000000000448</v>
      </c>
    </row>
    <row r="7921" spans="1:14" x14ac:dyDescent="0.25">
      <c r="A7921" s="100">
        <v>6869</v>
      </c>
      <c r="B7921" s="107">
        <v>40472</v>
      </c>
      <c r="C7921" s="121">
        <v>436.66</v>
      </c>
      <c r="D7921" s="122">
        <v>689.48</v>
      </c>
      <c r="E7921" s="122">
        <f t="shared" si="335"/>
        <v>95.495844875346265</v>
      </c>
      <c r="F7921" s="77">
        <v>12.88</v>
      </c>
      <c r="G7921" s="77">
        <v>0</v>
      </c>
      <c r="H7921" s="77">
        <v>0</v>
      </c>
      <c r="J7921" s="77">
        <f t="shared" si="337"/>
        <v>12.88</v>
      </c>
      <c r="K7921" s="103">
        <v>8.5199999999999871</v>
      </c>
      <c r="L7921" s="104">
        <v>5.32</v>
      </c>
      <c r="M7921" s="126">
        <v>0</v>
      </c>
      <c r="N7921" s="76">
        <f t="shared" si="336"/>
        <v>8.5199999999999871</v>
      </c>
    </row>
    <row r="7922" spans="1:14" x14ac:dyDescent="0.25">
      <c r="A7922" s="100">
        <v>6870</v>
      </c>
      <c r="B7922" s="107">
        <v>40473</v>
      </c>
      <c r="C7922" s="121">
        <v>436.47</v>
      </c>
      <c r="D7922" s="122">
        <v>685.12</v>
      </c>
      <c r="E7922" s="122">
        <f t="shared" ref="E7922:E7985" si="338">(D7922/722)*100</f>
        <v>94.89196675900277</v>
      </c>
      <c r="F7922" s="77">
        <v>12.85</v>
      </c>
      <c r="G7922" s="77">
        <v>0</v>
      </c>
      <c r="H7922" s="77">
        <v>0</v>
      </c>
      <c r="J7922" s="77">
        <f t="shared" si="337"/>
        <v>12.85</v>
      </c>
      <c r="K7922" s="103">
        <v>8.1700000000000497</v>
      </c>
      <c r="L7922" s="104">
        <v>5.31</v>
      </c>
      <c r="M7922" s="126">
        <v>0</v>
      </c>
      <c r="N7922" s="76">
        <f t="shared" si="336"/>
        <v>8.1700000000000497</v>
      </c>
    </row>
    <row r="7923" spans="1:14" x14ac:dyDescent="0.25">
      <c r="A7923" s="100">
        <v>6871</v>
      </c>
      <c r="B7923" s="107">
        <v>40474</v>
      </c>
      <c r="C7923" s="121">
        <v>436.28</v>
      </c>
      <c r="D7923" s="122">
        <v>680.44</v>
      </c>
      <c r="E7923" s="122">
        <f t="shared" si="338"/>
        <v>94.243767313019404</v>
      </c>
      <c r="F7923" s="77">
        <v>12.72</v>
      </c>
      <c r="G7923" s="77">
        <v>0</v>
      </c>
      <c r="H7923" s="77">
        <v>0</v>
      </c>
      <c r="J7923" s="77">
        <f t="shared" si="337"/>
        <v>12.72</v>
      </c>
      <c r="K7923" s="103">
        <v>8.7200000000000006</v>
      </c>
      <c r="L7923" s="104">
        <v>5.23</v>
      </c>
      <c r="M7923" s="126">
        <v>0</v>
      </c>
      <c r="N7923" s="76">
        <f t="shared" si="336"/>
        <v>8.7200000000000006</v>
      </c>
    </row>
    <row r="7924" spans="1:14" x14ac:dyDescent="0.25">
      <c r="A7924" s="100">
        <v>6872</v>
      </c>
      <c r="B7924" s="107">
        <v>40475</v>
      </c>
      <c r="C7924" s="121">
        <v>436.11</v>
      </c>
      <c r="D7924" s="122">
        <v>676.44</v>
      </c>
      <c r="E7924" s="122">
        <f t="shared" si="338"/>
        <v>93.689750692520775</v>
      </c>
      <c r="F7924" s="77">
        <v>12.83</v>
      </c>
      <c r="G7924" s="77">
        <v>0</v>
      </c>
      <c r="H7924" s="77">
        <v>0</v>
      </c>
      <c r="J7924" s="77">
        <f t="shared" si="337"/>
        <v>12.83</v>
      </c>
      <c r="K7924" s="103">
        <v>8.8499999999999819</v>
      </c>
      <c r="L7924" s="104">
        <v>5.28</v>
      </c>
      <c r="M7924" s="126">
        <v>0</v>
      </c>
      <c r="N7924" s="76">
        <f t="shared" si="336"/>
        <v>8.8499999999999819</v>
      </c>
    </row>
    <row r="7925" spans="1:14" x14ac:dyDescent="0.25">
      <c r="A7925" s="100">
        <v>6873</v>
      </c>
      <c r="B7925" s="107">
        <v>40476</v>
      </c>
      <c r="C7925" s="121">
        <v>435.94</v>
      </c>
      <c r="D7925" s="122">
        <v>672.46</v>
      </c>
      <c r="E7925" s="122">
        <f t="shared" si="338"/>
        <v>93.13850415512465</v>
      </c>
      <c r="F7925" s="77">
        <v>12.51</v>
      </c>
      <c r="G7925" s="77">
        <v>0</v>
      </c>
      <c r="H7925" s="77">
        <v>0</v>
      </c>
      <c r="J7925" s="77">
        <f t="shared" si="337"/>
        <v>12.51</v>
      </c>
      <c r="K7925" s="103">
        <v>7.1799999999999589</v>
      </c>
      <c r="L7925" s="104">
        <v>5.15</v>
      </c>
      <c r="M7925" s="126">
        <v>0</v>
      </c>
      <c r="N7925" s="76">
        <f t="shared" si="336"/>
        <v>7.1799999999999589</v>
      </c>
    </row>
    <row r="7926" spans="1:14" x14ac:dyDescent="0.25">
      <c r="A7926" s="100">
        <v>6874</v>
      </c>
      <c r="B7926" s="107">
        <v>40477</v>
      </c>
      <c r="C7926" s="121">
        <v>435.71</v>
      </c>
      <c r="D7926" s="122">
        <v>667.13</v>
      </c>
      <c r="E7926" s="122">
        <f t="shared" si="338"/>
        <v>92.400277008310255</v>
      </c>
      <c r="F7926" s="77">
        <v>12.74</v>
      </c>
      <c r="G7926" s="77">
        <v>0</v>
      </c>
      <c r="H7926" s="77">
        <v>0</v>
      </c>
      <c r="J7926" s="77">
        <f t="shared" si="337"/>
        <v>12.74</v>
      </c>
      <c r="K7926" s="103">
        <v>7.8100000000000502</v>
      </c>
      <c r="L7926" s="104">
        <v>5.24</v>
      </c>
      <c r="M7926" s="126">
        <v>4.0999999999999996</v>
      </c>
      <c r="N7926" s="76">
        <f t="shared" si="336"/>
        <v>7.8100000000000502</v>
      </c>
    </row>
    <row r="7927" spans="1:14" x14ac:dyDescent="0.25">
      <c r="A7927" s="100">
        <v>6875</v>
      </c>
      <c r="B7927" s="107">
        <v>40478</v>
      </c>
      <c r="C7927" s="121">
        <v>435.5</v>
      </c>
      <c r="D7927" s="122">
        <v>662.2</v>
      </c>
      <c r="E7927" s="122">
        <f t="shared" si="338"/>
        <v>91.717451523545719</v>
      </c>
      <c r="F7927" s="77">
        <v>10.95</v>
      </c>
      <c r="G7927" s="77">
        <v>0</v>
      </c>
      <c r="H7927" s="77">
        <v>0</v>
      </c>
      <c r="J7927" s="77">
        <f t="shared" si="337"/>
        <v>10.95</v>
      </c>
      <c r="K7927" s="103">
        <v>5.659999999999922</v>
      </c>
      <c r="L7927" s="104">
        <v>4.5199999999999996</v>
      </c>
      <c r="M7927" s="126">
        <v>0.4</v>
      </c>
      <c r="N7927" s="76">
        <f t="shared" si="336"/>
        <v>5.659999999999922</v>
      </c>
    </row>
    <row r="7928" spans="1:14" x14ac:dyDescent="0.25">
      <c r="A7928" s="100">
        <v>6876</v>
      </c>
      <c r="B7928" s="107">
        <v>40479</v>
      </c>
      <c r="C7928" s="121">
        <v>435.27</v>
      </c>
      <c r="D7928" s="122">
        <v>656.91</v>
      </c>
      <c r="E7928" s="122">
        <f t="shared" si="338"/>
        <v>90.984764542936276</v>
      </c>
      <c r="F7928" s="77">
        <v>12.8</v>
      </c>
      <c r="G7928" s="77">
        <v>0</v>
      </c>
      <c r="H7928" s="77">
        <v>0</v>
      </c>
      <c r="J7928" s="77">
        <f t="shared" si="337"/>
        <v>12.8</v>
      </c>
      <c r="K7928" s="103">
        <v>6.0000000000000462</v>
      </c>
      <c r="L7928" s="104">
        <v>5.25</v>
      </c>
      <c r="M7928" s="126">
        <v>0</v>
      </c>
      <c r="N7928" s="76">
        <f t="shared" si="336"/>
        <v>6.0000000000000462</v>
      </c>
    </row>
    <row r="7929" spans="1:14" x14ac:dyDescent="0.25">
      <c r="A7929" s="100">
        <v>6877</v>
      </c>
      <c r="B7929" s="107">
        <v>40480</v>
      </c>
      <c r="C7929" s="121">
        <v>434.97</v>
      </c>
      <c r="D7929" s="122">
        <v>650.11</v>
      </c>
      <c r="E7929" s="122">
        <f t="shared" si="338"/>
        <v>90.042936288088654</v>
      </c>
      <c r="F7929" s="77">
        <v>12.59</v>
      </c>
      <c r="G7929" s="77">
        <v>0</v>
      </c>
      <c r="H7929" s="77">
        <v>0</v>
      </c>
      <c r="J7929" s="77">
        <f t="shared" si="337"/>
        <v>12.59</v>
      </c>
      <c r="K7929" s="103">
        <v>9.4400000000000226</v>
      </c>
      <c r="L7929" s="104">
        <v>5.16</v>
      </c>
      <c r="M7929" s="126">
        <v>7.1</v>
      </c>
      <c r="N7929" s="76">
        <f t="shared" si="336"/>
        <v>9.4400000000000226</v>
      </c>
    </row>
    <row r="7930" spans="1:14" x14ac:dyDescent="0.25">
      <c r="A7930" s="100">
        <v>6878</v>
      </c>
      <c r="B7930" s="107">
        <v>40481</v>
      </c>
      <c r="C7930" s="121">
        <v>434.83</v>
      </c>
      <c r="D7930" s="122">
        <v>646.96</v>
      </c>
      <c r="E7930" s="122">
        <f t="shared" si="338"/>
        <v>89.606648199445999</v>
      </c>
      <c r="F7930" s="77">
        <v>12.51</v>
      </c>
      <c r="G7930" s="77">
        <v>0</v>
      </c>
      <c r="H7930" s="77">
        <v>0</v>
      </c>
      <c r="J7930" s="77">
        <f t="shared" si="337"/>
        <v>12.51</v>
      </c>
      <c r="K7930" s="103">
        <v>5.589999999999927</v>
      </c>
      <c r="L7930" s="104">
        <v>5.13</v>
      </c>
      <c r="M7930" s="126">
        <v>2.1</v>
      </c>
      <c r="N7930" s="76">
        <f t="shared" si="336"/>
        <v>5.589999999999927</v>
      </c>
    </row>
    <row r="7931" spans="1:14" x14ac:dyDescent="0.25">
      <c r="A7931" s="100">
        <v>6879</v>
      </c>
      <c r="B7931" s="107">
        <v>40482</v>
      </c>
      <c r="C7931" s="121">
        <v>434.52</v>
      </c>
      <c r="D7931" s="122">
        <v>640.04</v>
      </c>
      <c r="E7931" s="122">
        <f t="shared" si="338"/>
        <v>88.64819944598338</v>
      </c>
      <c r="F7931" s="77">
        <v>12.69</v>
      </c>
      <c r="G7931" s="77">
        <v>0</v>
      </c>
      <c r="H7931" s="77">
        <v>0</v>
      </c>
      <c r="J7931" s="77">
        <f t="shared" si="337"/>
        <v>12.69</v>
      </c>
      <c r="K7931" s="103">
        <v>5.7500000000000586</v>
      </c>
      <c r="L7931" s="104">
        <v>5.2</v>
      </c>
      <c r="M7931" s="126">
        <v>2.6</v>
      </c>
      <c r="N7931" s="76">
        <f t="shared" si="336"/>
        <v>5.7500000000000586</v>
      </c>
    </row>
    <row r="7932" spans="1:14" x14ac:dyDescent="0.25">
      <c r="A7932" s="100">
        <v>6880</v>
      </c>
      <c r="B7932" s="107">
        <v>40483</v>
      </c>
      <c r="C7932" s="121">
        <v>434.2</v>
      </c>
      <c r="D7932" s="122">
        <v>633.1</v>
      </c>
      <c r="E7932" s="122">
        <f t="shared" si="338"/>
        <v>87.686980609418285</v>
      </c>
      <c r="F7932" s="77">
        <v>12.91</v>
      </c>
      <c r="G7932" s="77">
        <v>0</v>
      </c>
      <c r="H7932" s="77">
        <v>0</v>
      </c>
      <c r="J7932" s="77">
        <f t="shared" si="337"/>
        <v>12.91</v>
      </c>
      <c r="K7932" s="103">
        <v>4.2099999999999547</v>
      </c>
      <c r="L7932" s="104">
        <v>5.29</v>
      </c>
      <c r="M7932" s="126">
        <v>0</v>
      </c>
      <c r="N7932" s="76">
        <f t="shared" si="336"/>
        <v>4.2099999999999547</v>
      </c>
    </row>
    <row r="7933" spans="1:14" x14ac:dyDescent="0.25">
      <c r="A7933" s="100">
        <v>6881</v>
      </c>
      <c r="B7933" s="107">
        <v>40484</v>
      </c>
      <c r="C7933" s="121">
        <v>433.8</v>
      </c>
      <c r="D7933" s="122">
        <v>624.4</v>
      </c>
      <c r="E7933" s="122">
        <f t="shared" si="338"/>
        <v>86.481994459833786</v>
      </c>
      <c r="F7933" s="77">
        <v>13.09</v>
      </c>
      <c r="G7933" s="77">
        <v>0</v>
      </c>
      <c r="H7933" s="77">
        <v>0</v>
      </c>
      <c r="J7933" s="77">
        <f t="shared" si="337"/>
        <v>13.09</v>
      </c>
      <c r="K7933" s="103">
        <v>3.830000000000009</v>
      </c>
      <c r="L7933" s="104">
        <v>5.36</v>
      </c>
      <c r="M7933" s="126">
        <v>0</v>
      </c>
      <c r="N7933" s="76">
        <f t="shared" si="336"/>
        <v>3.830000000000009</v>
      </c>
    </row>
    <row r="7934" spans="1:14" x14ac:dyDescent="0.25">
      <c r="A7934" s="100">
        <v>6882</v>
      </c>
      <c r="B7934" s="107">
        <v>40485</v>
      </c>
      <c r="C7934" s="121">
        <v>433.37</v>
      </c>
      <c r="D7934" s="122">
        <v>615.14</v>
      </c>
      <c r="E7934" s="122">
        <f t="shared" si="338"/>
        <v>85.199445983379491</v>
      </c>
      <c r="F7934" s="77">
        <v>10.89</v>
      </c>
      <c r="G7934" s="77">
        <v>0</v>
      </c>
      <c r="H7934" s="77">
        <v>0</v>
      </c>
      <c r="J7934" s="77">
        <f t="shared" si="337"/>
        <v>10.89</v>
      </c>
      <c r="K7934" s="103">
        <v>2.840000000000046</v>
      </c>
      <c r="L7934" s="104">
        <v>4.45</v>
      </c>
      <c r="M7934" s="126">
        <v>0</v>
      </c>
      <c r="N7934" s="76">
        <f t="shared" si="336"/>
        <v>2.840000000000046</v>
      </c>
    </row>
    <row r="7935" spans="1:14" x14ac:dyDescent="0.25">
      <c r="A7935" s="100">
        <v>6883</v>
      </c>
      <c r="B7935" s="107">
        <v>40486</v>
      </c>
      <c r="C7935" s="121">
        <v>432.99</v>
      </c>
      <c r="D7935" s="122">
        <v>607.09</v>
      </c>
      <c r="E7935" s="122">
        <f t="shared" si="338"/>
        <v>84.084487534626035</v>
      </c>
      <c r="F7935" s="77">
        <v>12.91</v>
      </c>
      <c r="G7935" s="77">
        <v>0</v>
      </c>
      <c r="H7935" s="77">
        <v>0</v>
      </c>
      <c r="J7935" s="77">
        <f t="shared" si="337"/>
        <v>12.91</v>
      </c>
      <c r="K7935" s="103">
        <v>6.1899999999999729</v>
      </c>
      <c r="L7935" s="104">
        <v>5.27</v>
      </c>
      <c r="M7935" s="126">
        <v>8.1999999999999993</v>
      </c>
      <c r="N7935" s="76">
        <f t="shared" si="336"/>
        <v>6.1899999999999729</v>
      </c>
    </row>
    <row r="7936" spans="1:14" x14ac:dyDescent="0.25">
      <c r="A7936" s="100">
        <v>6884</v>
      </c>
      <c r="B7936" s="107">
        <v>40487</v>
      </c>
      <c r="C7936" s="121">
        <v>432.67</v>
      </c>
      <c r="D7936" s="122">
        <v>600.37</v>
      </c>
      <c r="E7936" s="122">
        <f t="shared" si="338"/>
        <v>83.153739612188375</v>
      </c>
      <c r="F7936" s="77">
        <v>12.65</v>
      </c>
      <c r="G7936" s="77">
        <v>0</v>
      </c>
      <c r="H7936" s="77">
        <v>0</v>
      </c>
      <c r="J7936" s="77">
        <f t="shared" si="337"/>
        <v>12.65</v>
      </c>
      <c r="K7936" s="103">
        <v>6.6599999999999913</v>
      </c>
      <c r="L7936" s="104">
        <v>5.14</v>
      </c>
      <c r="M7936" s="126">
        <v>10.26</v>
      </c>
      <c r="N7936" s="76">
        <f t="shared" si="336"/>
        <v>6.6599999999999913</v>
      </c>
    </row>
    <row r="7937" spans="1:14" x14ac:dyDescent="0.25">
      <c r="A7937" s="100">
        <v>6885</v>
      </c>
      <c r="B7937" s="107">
        <v>40488</v>
      </c>
      <c r="C7937" s="121">
        <v>432.38</v>
      </c>
      <c r="D7937" s="122">
        <v>594.38</v>
      </c>
      <c r="E7937" s="122">
        <f t="shared" si="338"/>
        <v>82.32409972299169</v>
      </c>
      <c r="F7937" s="77">
        <v>13</v>
      </c>
      <c r="G7937" s="77">
        <v>0</v>
      </c>
      <c r="H7937" s="77">
        <v>0</v>
      </c>
      <c r="J7937" s="77">
        <f t="shared" si="337"/>
        <v>13</v>
      </c>
      <c r="K7937" s="103">
        <v>8.0199999999999818</v>
      </c>
      <c r="L7937" s="104">
        <v>5.29</v>
      </c>
      <c r="M7937" s="126">
        <v>3.01</v>
      </c>
      <c r="N7937" s="76">
        <f t="shared" si="336"/>
        <v>8.0199999999999818</v>
      </c>
    </row>
    <row r="7938" spans="1:14" x14ac:dyDescent="0.25">
      <c r="A7938" s="100">
        <v>6886</v>
      </c>
      <c r="B7938" s="107">
        <v>40489</v>
      </c>
      <c r="C7938" s="121">
        <v>432.14</v>
      </c>
      <c r="D7938" s="122">
        <v>589.4</v>
      </c>
      <c r="E7938" s="122">
        <f t="shared" si="338"/>
        <v>81.634349030470915</v>
      </c>
      <c r="F7938" s="77">
        <v>12.94</v>
      </c>
      <c r="G7938" s="77">
        <v>0</v>
      </c>
      <c r="H7938" s="77">
        <v>0</v>
      </c>
      <c r="J7938" s="77">
        <f t="shared" si="337"/>
        <v>12.94</v>
      </c>
      <c r="K7938" s="103">
        <v>12.54</v>
      </c>
      <c r="L7938" s="104">
        <v>5.26</v>
      </c>
      <c r="M7938" s="126">
        <v>14.5</v>
      </c>
      <c r="N7938" s="76">
        <f t="shared" si="336"/>
        <v>12.540000000000022</v>
      </c>
    </row>
    <row r="7939" spans="1:14" x14ac:dyDescent="0.25">
      <c r="A7939" s="100">
        <v>6887</v>
      </c>
      <c r="B7939" s="107">
        <v>40490</v>
      </c>
      <c r="C7939" s="121">
        <v>432.12</v>
      </c>
      <c r="D7939" s="122">
        <v>589</v>
      </c>
      <c r="E7939" s="122">
        <f t="shared" si="338"/>
        <v>81.578947368421055</v>
      </c>
      <c r="F7939" s="77">
        <v>12.99</v>
      </c>
      <c r="G7939" s="77">
        <v>0</v>
      </c>
      <c r="H7939" s="77">
        <v>0</v>
      </c>
      <c r="J7939" s="77">
        <f t="shared" si="337"/>
        <v>12.99</v>
      </c>
      <c r="K7939" s="103">
        <v>9.5399999999999547</v>
      </c>
      <c r="L7939" s="104">
        <v>5.28</v>
      </c>
      <c r="M7939" s="126">
        <v>0</v>
      </c>
      <c r="N7939" s="76">
        <f t="shared" si="336"/>
        <v>9.5399999999999547</v>
      </c>
    </row>
    <row r="7940" spans="1:14" x14ac:dyDescent="0.25">
      <c r="A7940" s="100">
        <v>6888</v>
      </c>
      <c r="B7940" s="107">
        <v>40491</v>
      </c>
      <c r="C7940" s="121">
        <v>431.95</v>
      </c>
      <c r="D7940" s="122">
        <v>585.54999999999995</v>
      </c>
      <c r="E7940" s="122">
        <f t="shared" si="338"/>
        <v>81.10110803324099</v>
      </c>
      <c r="F7940" s="77">
        <v>13.08</v>
      </c>
      <c r="G7940" s="77">
        <v>0</v>
      </c>
      <c r="H7940" s="77">
        <v>0</v>
      </c>
      <c r="J7940" s="77">
        <f t="shared" si="337"/>
        <v>13.08</v>
      </c>
      <c r="K7940" s="103">
        <v>5.9300000000000228</v>
      </c>
      <c r="L7940" s="104">
        <v>5.32</v>
      </c>
      <c r="M7940" s="126">
        <v>11.8</v>
      </c>
      <c r="N7940" s="76">
        <f t="shared" si="336"/>
        <v>5.9300000000000228</v>
      </c>
    </row>
    <row r="7941" spans="1:14" x14ac:dyDescent="0.25">
      <c r="A7941" s="100">
        <v>6889</v>
      </c>
      <c r="B7941" s="107">
        <v>40492</v>
      </c>
      <c r="C7941" s="121">
        <v>431.6</v>
      </c>
      <c r="D7941" s="122">
        <v>578.4</v>
      </c>
      <c r="E7941" s="122">
        <f t="shared" si="338"/>
        <v>80.11080332409972</v>
      </c>
      <c r="F7941" s="77">
        <v>12.93</v>
      </c>
      <c r="G7941" s="77">
        <v>0</v>
      </c>
      <c r="H7941" s="77">
        <v>0</v>
      </c>
      <c r="J7941" s="77">
        <f t="shared" si="337"/>
        <v>12.93</v>
      </c>
      <c r="K7941" s="103">
        <v>11.46</v>
      </c>
      <c r="L7941" s="104">
        <v>5.26</v>
      </c>
      <c r="M7941" s="126">
        <v>27</v>
      </c>
      <c r="N7941" s="76">
        <f t="shared" si="336"/>
        <v>11.459999999999972</v>
      </c>
    </row>
    <row r="7942" spans="1:14" x14ac:dyDescent="0.25">
      <c r="A7942" s="100">
        <v>6890</v>
      </c>
      <c r="B7942" s="107">
        <v>40493</v>
      </c>
      <c r="C7942" s="121">
        <v>431.53</v>
      </c>
      <c r="D7942" s="122">
        <v>576.92999999999995</v>
      </c>
      <c r="E7942" s="122">
        <f t="shared" si="338"/>
        <v>79.90720221606648</v>
      </c>
      <c r="F7942" s="77">
        <v>10.92</v>
      </c>
      <c r="G7942" s="77">
        <v>0</v>
      </c>
      <c r="H7942" s="77">
        <v>0</v>
      </c>
      <c r="J7942" s="77">
        <f t="shared" si="337"/>
        <v>10.92</v>
      </c>
      <c r="K7942" s="103">
        <v>7.29</v>
      </c>
      <c r="L7942" s="104">
        <v>4.42</v>
      </c>
      <c r="M7942" s="126">
        <v>0</v>
      </c>
      <c r="N7942" s="76">
        <f t="shared" si="336"/>
        <v>7.2900000000000045</v>
      </c>
    </row>
    <row r="7943" spans="1:14" x14ac:dyDescent="0.25">
      <c r="A7943" s="100">
        <v>6891</v>
      </c>
      <c r="B7943" s="107">
        <v>40494</v>
      </c>
      <c r="C7943" s="121">
        <v>431.35</v>
      </c>
      <c r="D7943" s="122">
        <v>573.29999999999995</v>
      </c>
      <c r="E7943" s="122">
        <f t="shared" si="338"/>
        <v>79.40443213296399</v>
      </c>
      <c r="F7943" s="77">
        <v>13.11</v>
      </c>
      <c r="G7943" s="77">
        <v>0</v>
      </c>
      <c r="H7943" s="77">
        <v>0</v>
      </c>
      <c r="J7943" s="77">
        <f t="shared" si="337"/>
        <v>13.11</v>
      </c>
      <c r="K7943" s="103">
        <v>6.11</v>
      </c>
      <c r="L7943" s="104">
        <v>5.31</v>
      </c>
      <c r="M7943" s="126">
        <v>0</v>
      </c>
      <c r="N7943" s="76">
        <f t="shared" si="336"/>
        <v>6.1099999999999994</v>
      </c>
    </row>
    <row r="7944" spans="1:14" x14ac:dyDescent="0.25">
      <c r="A7944" s="100">
        <v>6892</v>
      </c>
      <c r="B7944" s="107">
        <v>40495</v>
      </c>
      <c r="C7944" s="121">
        <v>431</v>
      </c>
      <c r="D7944" s="122">
        <v>566.29999999999995</v>
      </c>
      <c r="E7944" s="122">
        <f t="shared" si="338"/>
        <v>78.43490304709141</v>
      </c>
      <c r="F7944" s="77">
        <v>11.29</v>
      </c>
      <c r="G7944" s="77">
        <v>0</v>
      </c>
      <c r="H7944" s="77">
        <v>0</v>
      </c>
      <c r="J7944" s="77">
        <f t="shared" si="337"/>
        <v>11.29</v>
      </c>
      <c r="K7944" s="103">
        <v>4.3400000000000674</v>
      </c>
      <c r="L7944" s="104">
        <v>4.57</v>
      </c>
      <c r="M7944" s="126">
        <v>4</v>
      </c>
      <c r="N7944" s="76">
        <f t="shared" ref="N7944:N8007" si="339">+D7945-D7944+J7944</f>
        <v>4.3400000000000674</v>
      </c>
    </row>
    <row r="7945" spans="1:14" x14ac:dyDescent="0.25">
      <c r="A7945" s="100">
        <v>6893</v>
      </c>
      <c r="B7945" s="107">
        <v>40496</v>
      </c>
      <c r="C7945" s="121">
        <v>430.65</v>
      </c>
      <c r="D7945" s="122">
        <v>559.35</v>
      </c>
      <c r="E7945" s="122">
        <f t="shared" si="338"/>
        <v>77.47229916897507</v>
      </c>
      <c r="F7945" s="77">
        <v>10.07</v>
      </c>
      <c r="G7945" s="77">
        <v>0</v>
      </c>
      <c r="H7945" s="77">
        <v>0</v>
      </c>
      <c r="J7945" s="77">
        <f t="shared" si="337"/>
        <v>10.07</v>
      </c>
      <c r="K7945" s="103">
        <v>3.7900000000000276</v>
      </c>
      <c r="L7945" s="104">
        <v>4.08</v>
      </c>
      <c r="M7945" s="126">
        <v>0</v>
      </c>
      <c r="N7945" s="76">
        <f t="shared" si="339"/>
        <v>3.7900000000000276</v>
      </c>
    </row>
    <row r="7946" spans="1:14" x14ac:dyDescent="0.25">
      <c r="A7946" s="100">
        <v>6894</v>
      </c>
      <c r="B7946" s="107">
        <v>40497</v>
      </c>
      <c r="C7946" s="121">
        <v>430.33</v>
      </c>
      <c r="D7946" s="122">
        <v>553.07000000000005</v>
      </c>
      <c r="E7946" s="122">
        <f t="shared" si="338"/>
        <v>76.60249307479225</v>
      </c>
      <c r="F7946" s="77">
        <v>12.92</v>
      </c>
      <c r="G7946" s="77">
        <v>0</v>
      </c>
      <c r="H7946" s="77">
        <v>0</v>
      </c>
      <c r="J7946" s="77">
        <f t="shared" si="337"/>
        <v>12.92</v>
      </c>
      <c r="K7946" s="103">
        <v>4.1499999999999044</v>
      </c>
      <c r="L7946" s="104">
        <v>5.23</v>
      </c>
      <c r="M7946" s="126">
        <v>31.3</v>
      </c>
      <c r="N7946" s="76">
        <f t="shared" si="339"/>
        <v>4.1499999999999044</v>
      </c>
    </row>
    <row r="7947" spans="1:14" x14ac:dyDescent="0.25">
      <c r="A7947" s="100">
        <v>6895</v>
      </c>
      <c r="B7947" s="107">
        <v>40498</v>
      </c>
      <c r="C7947" s="121">
        <v>429.88</v>
      </c>
      <c r="D7947" s="122">
        <v>544.29999999999995</v>
      </c>
      <c r="E7947" s="122">
        <f t="shared" si="338"/>
        <v>75.387811634349021</v>
      </c>
      <c r="F7947" s="77">
        <v>13.14</v>
      </c>
      <c r="G7947" s="77">
        <v>0</v>
      </c>
      <c r="H7947" s="77">
        <v>0</v>
      </c>
      <c r="J7947" s="77">
        <f t="shared" si="337"/>
        <v>13.14</v>
      </c>
      <c r="K7947" s="103">
        <v>4.7900000000000915</v>
      </c>
      <c r="L7947" s="104">
        <v>5.32</v>
      </c>
      <c r="M7947" s="126">
        <v>17.309999999999999</v>
      </c>
      <c r="N7947" s="76">
        <f t="shared" si="339"/>
        <v>4.7900000000000915</v>
      </c>
    </row>
    <row r="7948" spans="1:14" x14ac:dyDescent="0.25">
      <c r="A7948" s="100">
        <v>6896</v>
      </c>
      <c r="B7948" s="107">
        <v>40499</v>
      </c>
      <c r="C7948" s="121">
        <v>429.45</v>
      </c>
      <c r="D7948" s="122">
        <v>535.95000000000005</v>
      </c>
      <c r="E7948" s="122">
        <f t="shared" si="338"/>
        <v>74.231301939058184</v>
      </c>
      <c r="F7948" s="77">
        <v>12.81</v>
      </c>
      <c r="G7948" s="77">
        <v>0</v>
      </c>
      <c r="H7948" s="77">
        <v>0</v>
      </c>
      <c r="J7948" s="77">
        <f t="shared" ref="J7948:J7992" si="340">SUM(F7948:H7948)</f>
        <v>12.81</v>
      </c>
      <c r="K7948" s="103">
        <v>14.139999999999928</v>
      </c>
      <c r="L7948" s="104">
        <v>5.19</v>
      </c>
      <c r="M7948" s="126">
        <v>74.7</v>
      </c>
      <c r="N7948" s="76">
        <f t="shared" si="339"/>
        <v>14.139999999999928</v>
      </c>
    </row>
    <row r="7949" spans="1:14" x14ac:dyDescent="0.25">
      <c r="A7949" s="100">
        <v>6897</v>
      </c>
      <c r="B7949" s="107">
        <v>40500</v>
      </c>
      <c r="C7949" s="121">
        <v>429.52</v>
      </c>
      <c r="D7949" s="122">
        <v>537.28</v>
      </c>
      <c r="E7949" s="122">
        <f t="shared" si="338"/>
        <v>74.415512465373951</v>
      </c>
      <c r="F7949" s="77">
        <v>13.05</v>
      </c>
      <c r="G7949" s="77">
        <v>0</v>
      </c>
      <c r="H7949" s="77">
        <v>0</v>
      </c>
      <c r="J7949" s="77">
        <f t="shared" si="340"/>
        <v>13.05</v>
      </c>
      <c r="K7949" s="103">
        <v>15.970000000000073</v>
      </c>
      <c r="L7949" s="104">
        <v>5.26</v>
      </c>
      <c r="M7949" s="126">
        <v>20.5</v>
      </c>
      <c r="N7949" s="76">
        <f t="shared" si="339"/>
        <v>15.970000000000073</v>
      </c>
    </row>
    <row r="7950" spans="1:14" x14ac:dyDescent="0.25">
      <c r="A7950" s="100">
        <v>6898</v>
      </c>
      <c r="B7950" s="107">
        <v>40501</v>
      </c>
      <c r="C7950" s="121">
        <v>429.67</v>
      </c>
      <c r="D7950" s="122">
        <v>540.20000000000005</v>
      </c>
      <c r="E7950" s="122">
        <f t="shared" si="338"/>
        <v>74.819944598337969</v>
      </c>
      <c r="F7950" s="77">
        <v>12.74</v>
      </c>
      <c r="G7950" s="77">
        <v>0</v>
      </c>
      <c r="H7950" s="77">
        <v>0</v>
      </c>
      <c r="J7950" s="77">
        <f t="shared" si="340"/>
        <v>12.74</v>
      </c>
      <c r="K7950" s="103">
        <v>8.6799999999999411</v>
      </c>
      <c r="L7950" s="104">
        <v>5.14</v>
      </c>
      <c r="M7950" s="126">
        <v>0.6</v>
      </c>
      <c r="N7950" s="76">
        <f t="shared" si="339"/>
        <v>8.6799999999999411</v>
      </c>
    </row>
    <row r="7951" spans="1:14" x14ac:dyDescent="0.25">
      <c r="A7951" s="100">
        <v>6899</v>
      </c>
      <c r="B7951" s="107">
        <v>40502</v>
      </c>
      <c r="C7951" s="121">
        <v>429.46</v>
      </c>
      <c r="D7951" s="122">
        <v>536.14</v>
      </c>
      <c r="E7951" s="122">
        <f t="shared" si="338"/>
        <v>74.257617728531855</v>
      </c>
      <c r="F7951" s="77">
        <v>12.64</v>
      </c>
      <c r="G7951" s="77">
        <v>0</v>
      </c>
      <c r="H7951" s="77">
        <v>0</v>
      </c>
      <c r="J7951" s="77">
        <f t="shared" si="340"/>
        <v>12.64</v>
      </c>
      <c r="K7951" s="103">
        <v>7.6000000000000369</v>
      </c>
      <c r="L7951" s="104">
        <v>5.0999999999999996</v>
      </c>
      <c r="M7951" s="126">
        <v>19</v>
      </c>
      <c r="N7951" s="76">
        <f t="shared" si="339"/>
        <v>7.6000000000000369</v>
      </c>
    </row>
    <row r="7952" spans="1:14" x14ac:dyDescent="0.25">
      <c r="A7952" s="100">
        <v>6900</v>
      </c>
      <c r="B7952" s="107">
        <v>40503</v>
      </c>
      <c r="C7952" s="121">
        <v>429.2</v>
      </c>
      <c r="D7952" s="122">
        <v>531.1</v>
      </c>
      <c r="E7952" s="122">
        <f t="shared" si="338"/>
        <v>73.55955678670361</v>
      </c>
      <c r="F7952" s="77">
        <v>8.5299999999999994</v>
      </c>
      <c r="G7952" s="77">
        <v>0</v>
      </c>
      <c r="H7952" s="77">
        <v>0</v>
      </c>
      <c r="J7952" s="77">
        <f t="shared" si="340"/>
        <v>8.5299999999999994</v>
      </c>
      <c r="K7952" s="103">
        <v>18.8</v>
      </c>
      <c r="L7952" s="104">
        <v>3.44</v>
      </c>
      <c r="M7952" s="126">
        <v>53.3</v>
      </c>
      <c r="N7952" s="76">
        <f t="shared" si="339"/>
        <v>18.799999999999983</v>
      </c>
    </row>
    <row r="7953" spans="1:14" x14ac:dyDescent="0.25">
      <c r="A7953" s="100">
        <v>6901</v>
      </c>
      <c r="B7953" s="107">
        <v>40504</v>
      </c>
      <c r="C7953" s="121">
        <v>429.73</v>
      </c>
      <c r="D7953" s="122">
        <v>541.37</v>
      </c>
      <c r="E7953" s="122">
        <f t="shared" si="338"/>
        <v>74.9819944598338</v>
      </c>
      <c r="F7953" s="77">
        <v>9.1300000000000008</v>
      </c>
      <c r="G7953" s="77">
        <v>0</v>
      </c>
      <c r="H7953" s="77">
        <v>0</v>
      </c>
      <c r="J7953" s="77">
        <f t="shared" si="340"/>
        <v>9.1300000000000008</v>
      </c>
      <c r="K7953" s="103">
        <v>24.56</v>
      </c>
      <c r="L7953" s="104">
        <v>3.7</v>
      </c>
      <c r="M7953" s="126">
        <v>24.3</v>
      </c>
      <c r="N7953" s="76">
        <f t="shared" si="339"/>
        <v>24.559999999999953</v>
      </c>
    </row>
    <row r="7954" spans="1:14" x14ac:dyDescent="0.25">
      <c r="A7954" s="100">
        <v>6902</v>
      </c>
      <c r="B7954" s="107">
        <v>40505</v>
      </c>
      <c r="C7954" s="121">
        <v>430.52</v>
      </c>
      <c r="D7954" s="122">
        <v>556.79999999999995</v>
      </c>
      <c r="E7954" s="122">
        <f t="shared" si="338"/>
        <v>77.119113573407191</v>
      </c>
      <c r="F7954" s="77">
        <v>8.56</v>
      </c>
      <c r="G7954" s="77">
        <v>0</v>
      </c>
      <c r="H7954" s="77">
        <v>0</v>
      </c>
      <c r="J7954" s="77">
        <f t="shared" si="340"/>
        <v>8.56</v>
      </c>
      <c r="K7954" s="103">
        <v>30.56</v>
      </c>
      <c r="L7954" s="104">
        <v>3.47</v>
      </c>
      <c r="M7954" s="126">
        <v>39.299999999999997</v>
      </c>
      <c r="N7954" s="76">
        <f t="shared" si="339"/>
        <v>30.560000000000002</v>
      </c>
    </row>
    <row r="7955" spans="1:14" x14ac:dyDescent="0.25">
      <c r="A7955" s="100">
        <v>6903</v>
      </c>
      <c r="B7955" s="107">
        <v>40506</v>
      </c>
      <c r="C7955" s="121">
        <v>431.62</v>
      </c>
      <c r="D7955" s="122">
        <v>578.79999999999995</v>
      </c>
      <c r="E7955" s="122">
        <f t="shared" si="338"/>
        <v>80.16620498614958</v>
      </c>
      <c r="F7955" s="77">
        <v>7.58</v>
      </c>
      <c r="G7955" s="77">
        <v>0</v>
      </c>
      <c r="H7955" s="77">
        <v>0</v>
      </c>
      <c r="J7955" s="77">
        <f t="shared" si="340"/>
        <v>7.58</v>
      </c>
      <c r="K7955" s="103">
        <v>25.58</v>
      </c>
      <c r="L7955" s="104">
        <v>3.08</v>
      </c>
      <c r="M7955" s="126">
        <v>16</v>
      </c>
      <c r="N7955" s="76">
        <f t="shared" si="339"/>
        <v>25.58</v>
      </c>
    </row>
    <row r="7956" spans="1:14" x14ac:dyDescent="0.25">
      <c r="A7956" s="100">
        <v>6904</v>
      </c>
      <c r="B7956" s="107">
        <v>40507</v>
      </c>
      <c r="C7956" s="121">
        <v>432.5</v>
      </c>
      <c r="D7956" s="122">
        <v>596.79999999999995</v>
      </c>
      <c r="E7956" s="122">
        <f t="shared" si="338"/>
        <v>82.659279778393341</v>
      </c>
      <c r="F7956" s="77">
        <v>6.99</v>
      </c>
      <c r="G7956" s="77">
        <v>0</v>
      </c>
      <c r="H7956" s="77">
        <v>0</v>
      </c>
      <c r="J7956" s="77">
        <f t="shared" si="340"/>
        <v>6.99</v>
      </c>
      <c r="K7956" s="103">
        <v>21.48</v>
      </c>
      <c r="L7956" s="104">
        <v>2.85</v>
      </c>
      <c r="M7956" s="126">
        <v>6.2</v>
      </c>
      <c r="N7956" s="76">
        <f t="shared" si="339"/>
        <v>21.480000000000011</v>
      </c>
    </row>
    <row r="7957" spans="1:14" x14ac:dyDescent="0.25">
      <c r="A7957" s="100">
        <v>6905</v>
      </c>
      <c r="B7957" s="107">
        <v>40508</v>
      </c>
      <c r="C7957" s="121">
        <v>433.19</v>
      </c>
      <c r="D7957" s="122">
        <v>611.29</v>
      </c>
      <c r="E7957" s="122">
        <f t="shared" si="338"/>
        <v>84.66620498614958</v>
      </c>
      <c r="F7957" s="77">
        <v>8.59</v>
      </c>
      <c r="G7957" s="77">
        <v>0</v>
      </c>
      <c r="H7957" s="77">
        <v>0</v>
      </c>
      <c r="J7957" s="77">
        <f t="shared" si="340"/>
        <v>8.59</v>
      </c>
      <c r="K7957" s="103">
        <v>33.380000000000081</v>
      </c>
      <c r="L7957" s="104">
        <v>3.51</v>
      </c>
      <c r="M7957" s="126">
        <v>26</v>
      </c>
      <c r="N7957" s="76">
        <f t="shared" si="339"/>
        <v>33.380000000000081</v>
      </c>
    </row>
    <row r="7958" spans="1:14" x14ac:dyDescent="0.25">
      <c r="A7958" s="100">
        <v>6906</v>
      </c>
      <c r="B7958" s="107">
        <v>40509</v>
      </c>
      <c r="C7958" s="121">
        <v>434.34</v>
      </c>
      <c r="D7958" s="122">
        <v>636.08000000000004</v>
      </c>
      <c r="E7958" s="122">
        <f t="shared" si="338"/>
        <v>88.09972299168976</v>
      </c>
      <c r="F7958" s="77">
        <v>8.01</v>
      </c>
      <c r="G7958" s="77">
        <v>0</v>
      </c>
      <c r="H7958" s="77">
        <v>0</v>
      </c>
      <c r="J7958" s="77">
        <f t="shared" si="340"/>
        <v>8.01</v>
      </c>
      <c r="K7958" s="103">
        <v>20.66</v>
      </c>
      <c r="L7958" s="104">
        <v>3.28</v>
      </c>
      <c r="M7958" s="126">
        <v>1.3</v>
      </c>
      <c r="N7958" s="76">
        <f t="shared" si="339"/>
        <v>20.659999999999975</v>
      </c>
    </row>
    <row r="7959" spans="1:14" x14ac:dyDescent="0.25">
      <c r="A7959" s="100">
        <v>6907</v>
      </c>
      <c r="B7959" s="107">
        <v>40510</v>
      </c>
      <c r="C7959" s="121">
        <v>434.91</v>
      </c>
      <c r="D7959" s="122">
        <v>648.73</v>
      </c>
      <c r="E7959" s="122">
        <f t="shared" si="338"/>
        <v>89.85180055401662</v>
      </c>
      <c r="F7959" s="77">
        <v>7.51</v>
      </c>
      <c r="G7959" s="77">
        <v>0</v>
      </c>
      <c r="H7959" s="77">
        <v>0</v>
      </c>
      <c r="J7959" s="77">
        <f t="shared" si="340"/>
        <v>7.51</v>
      </c>
      <c r="K7959" s="103">
        <v>15.459999999999932</v>
      </c>
      <c r="L7959" s="104">
        <v>3.08</v>
      </c>
      <c r="M7959" s="126">
        <v>11.1</v>
      </c>
      <c r="N7959" s="76">
        <f t="shared" si="339"/>
        <v>15.459999999999932</v>
      </c>
    </row>
    <row r="7960" spans="1:14" x14ac:dyDescent="0.25">
      <c r="A7960" s="100">
        <v>6908</v>
      </c>
      <c r="B7960" s="107">
        <v>40511</v>
      </c>
      <c r="C7960" s="121">
        <v>435.26</v>
      </c>
      <c r="D7960" s="122">
        <v>656.68</v>
      </c>
      <c r="E7960" s="122">
        <f t="shared" si="338"/>
        <v>90.95290858725761</v>
      </c>
      <c r="F7960" s="77">
        <v>8.43</v>
      </c>
      <c r="G7960" s="77">
        <v>0</v>
      </c>
      <c r="H7960" s="77">
        <v>0</v>
      </c>
      <c r="J7960" s="77">
        <f t="shared" si="340"/>
        <v>8.43</v>
      </c>
      <c r="K7960" s="103">
        <v>13.03</v>
      </c>
      <c r="L7960" s="104">
        <v>3.46</v>
      </c>
      <c r="M7960" s="126">
        <v>6.7</v>
      </c>
      <c r="N7960" s="76">
        <f t="shared" si="339"/>
        <v>13.030000000000022</v>
      </c>
    </row>
    <row r="7961" spans="1:14" x14ac:dyDescent="0.25">
      <c r="A7961" s="100">
        <v>6909</v>
      </c>
      <c r="B7961" s="107">
        <v>40512</v>
      </c>
      <c r="C7961" s="121">
        <v>435.46</v>
      </c>
      <c r="D7961" s="122">
        <v>661.28</v>
      </c>
      <c r="E7961" s="122">
        <f t="shared" si="338"/>
        <v>91.59002770083103</v>
      </c>
      <c r="F7961" s="77">
        <v>9.6199999999999992</v>
      </c>
      <c r="G7961" s="77">
        <v>0</v>
      </c>
      <c r="H7961" s="77">
        <v>0</v>
      </c>
      <c r="J7961" s="77">
        <f t="shared" si="340"/>
        <v>9.6199999999999992</v>
      </c>
      <c r="K7961" s="103">
        <v>16.160000000000075</v>
      </c>
      <c r="L7961" s="104">
        <v>3.46</v>
      </c>
      <c r="M7961" s="126">
        <v>23.9</v>
      </c>
      <c r="N7961" s="76">
        <f t="shared" si="339"/>
        <v>16.160000000000075</v>
      </c>
    </row>
    <row r="7962" spans="1:14" x14ac:dyDescent="0.25">
      <c r="A7962" s="100">
        <v>6910</v>
      </c>
      <c r="B7962" s="107">
        <v>40513</v>
      </c>
      <c r="C7962" s="121">
        <v>435.74</v>
      </c>
      <c r="D7962" s="122">
        <v>667.82</v>
      </c>
      <c r="E7962" s="122">
        <f t="shared" si="338"/>
        <v>92.495844875346265</v>
      </c>
      <c r="F7962" s="77">
        <v>12.11</v>
      </c>
      <c r="G7962" s="77">
        <v>0</v>
      </c>
      <c r="H7962" s="77">
        <v>0</v>
      </c>
      <c r="J7962" s="77">
        <f t="shared" si="340"/>
        <v>12.11</v>
      </c>
      <c r="K7962" s="103">
        <v>38.04999999999994</v>
      </c>
      <c r="L7962" s="104">
        <v>4.9800000000000004</v>
      </c>
      <c r="M7962" s="126">
        <v>76</v>
      </c>
      <c r="N7962" s="76">
        <f t="shared" si="339"/>
        <v>38.04999999999994</v>
      </c>
    </row>
    <row r="7963" spans="1:14" x14ac:dyDescent="0.25">
      <c r="A7963" s="100">
        <v>6911</v>
      </c>
      <c r="B7963" s="107">
        <v>40514</v>
      </c>
      <c r="C7963" s="121">
        <v>436.84</v>
      </c>
      <c r="D7963" s="122">
        <v>693.76</v>
      </c>
      <c r="E7963" s="122">
        <f t="shared" si="338"/>
        <v>96.08864265927977</v>
      </c>
      <c r="F7963" s="77">
        <v>12.61</v>
      </c>
      <c r="G7963" s="77">
        <v>0</v>
      </c>
      <c r="H7963" s="77">
        <v>0</v>
      </c>
      <c r="J7963" s="77">
        <f t="shared" si="340"/>
        <v>12.61</v>
      </c>
      <c r="K7963" s="103">
        <v>29.550000000000054</v>
      </c>
      <c r="L7963" s="104">
        <v>5.24</v>
      </c>
      <c r="M7963" s="126">
        <v>18.5</v>
      </c>
      <c r="N7963" s="76">
        <f t="shared" si="339"/>
        <v>29.550000000000054</v>
      </c>
    </row>
    <row r="7964" spans="1:14" x14ac:dyDescent="0.25">
      <c r="A7964" s="100">
        <v>6912</v>
      </c>
      <c r="B7964" s="107">
        <v>40515</v>
      </c>
      <c r="C7964" s="121">
        <v>437.54</v>
      </c>
      <c r="D7964" s="122">
        <v>710.7</v>
      </c>
      <c r="E7964" s="122">
        <f t="shared" si="338"/>
        <v>98.43490304709141</v>
      </c>
      <c r="F7964" s="77">
        <v>12.82</v>
      </c>
      <c r="G7964" s="77">
        <v>0</v>
      </c>
      <c r="H7964" s="77">
        <v>0</v>
      </c>
      <c r="J7964" s="77">
        <f t="shared" si="340"/>
        <v>12.82</v>
      </c>
      <c r="K7964" s="103">
        <v>25.12</v>
      </c>
      <c r="L7964" s="104">
        <v>5.3</v>
      </c>
      <c r="M7964" s="126">
        <v>29.7</v>
      </c>
      <c r="N7964" s="76">
        <f t="shared" si="339"/>
        <v>25.119999999999955</v>
      </c>
    </row>
    <row r="7965" spans="1:14" x14ac:dyDescent="0.25">
      <c r="A7965" s="100">
        <v>6913</v>
      </c>
      <c r="B7965" s="107">
        <v>40516</v>
      </c>
      <c r="C7965" s="121">
        <v>438.04</v>
      </c>
      <c r="D7965" s="122">
        <v>723</v>
      </c>
      <c r="E7965" s="122">
        <f t="shared" si="338"/>
        <v>100.13850415512466</v>
      </c>
      <c r="F7965" s="77">
        <v>12.57</v>
      </c>
      <c r="G7965" s="77">
        <v>0</v>
      </c>
      <c r="H7965" s="77">
        <v>15.52</v>
      </c>
      <c r="J7965" s="77">
        <f t="shared" si="340"/>
        <v>28.09</v>
      </c>
      <c r="K7965" s="103">
        <v>30.07</v>
      </c>
      <c r="L7965" s="104">
        <v>5.22</v>
      </c>
      <c r="M7965" s="126">
        <v>45.9</v>
      </c>
      <c r="N7965" s="76">
        <f t="shared" si="339"/>
        <v>30.070000000000018</v>
      </c>
    </row>
    <row r="7966" spans="1:14" x14ac:dyDescent="0.25">
      <c r="A7966" s="100">
        <v>6914</v>
      </c>
      <c r="B7966" s="107">
        <v>40517</v>
      </c>
      <c r="C7966" s="121">
        <v>438.12</v>
      </c>
      <c r="D7966" s="122">
        <v>724.98</v>
      </c>
      <c r="E7966" s="122">
        <f t="shared" si="338"/>
        <v>100.41274238227147</v>
      </c>
      <c r="F7966" s="77">
        <v>11.61</v>
      </c>
      <c r="G7966" s="77">
        <v>0</v>
      </c>
      <c r="H7966" s="77">
        <v>57.38</v>
      </c>
      <c r="J7966" s="77">
        <f t="shared" si="340"/>
        <v>68.990000000000009</v>
      </c>
      <c r="K7966" s="103">
        <v>67.760000000000005</v>
      </c>
      <c r="L7966" s="104">
        <v>4.82</v>
      </c>
      <c r="M7966" s="126">
        <v>5.3</v>
      </c>
      <c r="N7966" s="76">
        <f t="shared" si="339"/>
        <v>67.759999999999991</v>
      </c>
    </row>
    <row r="7967" spans="1:14" x14ac:dyDescent="0.25">
      <c r="A7967" s="100">
        <v>6915</v>
      </c>
      <c r="B7967" s="107">
        <v>40518</v>
      </c>
      <c r="C7967" s="121">
        <v>438.07</v>
      </c>
      <c r="D7967" s="122">
        <v>723.75</v>
      </c>
      <c r="E7967" s="122">
        <f t="shared" si="338"/>
        <v>100.24238227146813</v>
      </c>
      <c r="F7967" s="77">
        <v>10.99</v>
      </c>
      <c r="G7967" s="77">
        <v>0</v>
      </c>
      <c r="H7967" s="77">
        <v>25.58</v>
      </c>
      <c r="J7967" s="77">
        <f t="shared" si="340"/>
        <v>36.57</v>
      </c>
      <c r="K7967" s="103">
        <v>35.07</v>
      </c>
      <c r="L7967" s="104">
        <v>4.5599999999999996</v>
      </c>
      <c r="M7967" s="126">
        <v>0</v>
      </c>
      <c r="N7967" s="76">
        <f t="shared" si="339"/>
        <v>35.07</v>
      </c>
    </row>
    <row r="7968" spans="1:14" x14ac:dyDescent="0.25">
      <c r="A7968" s="100">
        <v>6916</v>
      </c>
      <c r="B7968" s="107">
        <v>40519</v>
      </c>
      <c r="C7968" s="121">
        <v>438.01</v>
      </c>
      <c r="D7968" s="122">
        <v>722.25</v>
      </c>
      <c r="E7968" s="122">
        <f t="shared" si="338"/>
        <v>100.03462603878117</v>
      </c>
      <c r="F7968" s="77">
        <v>12.28</v>
      </c>
      <c r="G7968" s="77">
        <v>0</v>
      </c>
      <c r="H7968" s="77">
        <v>15.35</v>
      </c>
      <c r="J7968" s="77">
        <f t="shared" si="340"/>
        <v>27.63</v>
      </c>
      <c r="K7968" s="103">
        <v>27.63</v>
      </c>
      <c r="L7968" s="104">
        <v>5.09</v>
      </c>
      <c r="M7968" s="126">
        <v>3</v>
      </c>
      <c r="N7968" s="76">
        <f t="shared" si="339"/>
        <v>27.63</v>
      </c>
    </row>
    <row r="7969" spans="1:14" x14ac:dyDescent="0.25">
      <c r="A7969" s="100">
        <v>6917</v>
      </c>
      <c r="B7969" s="107">
        <v>40520</v>
      </c>
      <c r="C7969" s="121">
        <v>438.01</v>
      </c>
      <c r="D7969" s="122">
        <v>722.25</v>
      </c>
      <c r="E7969" s="122">
        <f t="shared" si="338"/>
        <v>100.03462603878117</v>
      </c>
      <c r="F7969" s="77">
        <v>11.84</v>
      </c>
      <c r="G7969" s="77">
        <v>0</v>
      </c>
      <c r="H7969" s="77">
        <v>10.77</v>
      </c>
      <c r="J7969" s="77">
        <f t="shared" si="340"/>
        <v>22.61</v>
      </c>
      <c r="K7969" s="103">
        <v>23.61</v>
      </c>
      <c r="L7969" s="104">
        <v>4.91</v>
      </c>
      <c r="M7969" s="126">
        <v>1.7</v>
      </c>
      <c r="N7969" s="76">
        <f t="shared" si="339"/>
        <v>23.61</v>
      </c>
    </row>
    <row r="7970" spans="1:14" x14ac:dyDescent="0.25">
      <c r="A7970" s="100">
        <v>6918</v>
      </c>
      <c r="B7970" s="107">
        <v>40521</v>
      </c>
      <c r="C7970" s="121">
        <v>438.05</v>
      </c>
      <c r="D7970" s="122">
        <v>723.25</v>
      </c>
      <c r="E7970" s="122">
        <f t="shared" si="338"/>
        <v>100.17313019390582</v>
      </c>
      <c r="F7970" s="77">
        <v>11.77</v>
      </c>
      <c r="G7970" s="77">
        <v>0</v>
      </c>
      <c r="H7970" s="77">
        <v>8.69</v>
      </c>
      <c r="J7970" s="77">
        <f t="shared" si="340"/>
        <v>20.46</v>
      </c>
      <c r="K7970" s="103">
        <v>19.96</v>
      </c>
      <c r="L7970" s="104">
        <v>4.88</v>
      </c>
      <c r="M7970" s="126">
        <v>2.2000000000000002</v>
      </c>
      <c r="N7970" s="76">
        <f t="shared" si="339"/>
        <v>19.96</v>
      </c>
    </row>
    <row r="7971" spans="1:14" x14ac:dyDescent="0.25">
      <c r="A7971" s="100">
        <v>6919</v>
      </c>
      <c r="B7971" s="107">
        <v>40522</v>
      </c>
      <c r="C7971" s="121">
        <v>438.03</v>
      </c>
      <c r="D7971" s="122">
        <v>722.75</v>
      </c>
      <c r="E7971" s="122">
        <f t="shared" si="338"/>
        <v>100.10387811634349</v>
      </c>
      <c r="F7971" s="77">
        <v>11.56</v>
      </c>
      <c r="G7971" s="77">
        <v>0</v>
      </c>
      <c r="H7971" s="77">
        <v>7.09</v>
      </c>
      <c r="J7971" s="77">
        <f t="shared" si="340"/>
        <v>18.649999999999999</v>
      </c>
      <c r="K7971" s="103">
        <v>19.899999999999999</v>
      </c>
      <c r="L7971" s="104">
        <v>4.8</v>
      </c>
      <c r="M7971" s="126">
        <v>0</v>
      </c>
      <c r="N7971" s="76">
        <f t="shared" si="339"/>
        <v>19.899999999999999</v>
      </c>
    </row>
    <row r="7972" spans="1:14" x14ac:dyDescent="0.25">
      <c r="A7972" s="100">
        <v>6920</v>
      </c>
      <c r="B7972" s="107">
        <v>40523</v>
      </c>
      <c r="C7972" s="121">
        <v>438.08</v>
      </c>
      <c r="D7972" s="122">
        <v>724</v>
      </c>
      <c r="E7972" s="122">
        <f t="shared" si="338"/>
        <v>100.2770083102493</v>
      </c>
      <c r="F7972" s="77">
        <v>12.66</v>
      </c>
      <c r="G7972" s="77">
        <v>0</v>
      </c>
      <c r="H7972" s="77">
        <v>2.04</v>
      </c>
      <c r="J7972" s="77">
        <f t="shared" si="340"/>
        <v>14.7</v>
      </c>
      <c r="K7972" s="103">
        <v>16.16</v>
      </c>
      <c r="L7972" s="104">
        <v>5.25</v>
      </c>
      <c r="M7972" s="126">
        <v>0</v>
      </c>
      <c r="N7972" s="76">
        <f t="shared" si="339"/>
        <v>16.160000000000036</v>
      </c>
    </row>
    <row r="7973" spans="1:14" x14ac:dyDescent="0.25">
      <c r="A7973" s="100">
        <v>6921</v>
      </c>
      <c r="B7973" s="107">
        <v>40524</v>
      </c>
      <c r="C7973" s="121">
        <v>438.14</v>
      </c>
      <c r="D7973" s="122">
        <v>725.46</v>
      </c>
      <c r="E7973" s="122">
        <f t="shared" si="338"/>
        <v>100.47922437673131</v>
      </c>
      <c r="F7973" s="77">
        <v>12.33</v>
      </c>
      <c r="G7973" s="77">
        <v>0</v>
      </c>
      <c r="H7973" s="77">
        <v>3.43</v>
      </c>
      <c r="J7973" s="77">
        <f t="shared" si="340"/>
        <v>15.76</v>
      </c>
      <c r="K7973" s="103">
        <v>11.8</v>
      </c>
      <c r="L7973" s="104">
        <v>5.17</v>
      </c>
      <c r="M7973" s="126">
        <v>0</v>
      </c>
      <c r="N7973" s="76">
        <f t="shared" si="339"/>
        <v>11.799999999999963</v>
      </c>
    </row>
    <row r="7974" spans="1:14" x14ac:dyDescent="0.25">
      <c r="A7974" s="100">
        <v>6922</v>
      </c>
      <c r="B7974" s="107">
        <v>40525</v>
      </c>
      <c r="C7974" s="121">
        <v>437.98</v>
      </c>
      <c r="D7974" s="122">
        <v>721.5</v>
      </c>
      <c r="E7974" s="122">
        <f t="shared" si="338"/>
        <v>99.930747922437675</v>
      </c>
      <c r="F7974" s="77">
        <v>12.82</v>
      </c>
      <c r="G7974" s="77">
        <v>0</v>
      </c>
      <c r="H7974" s="77">
        <v>0</v>
      </c>
      <c r="J7974" s="77">
        <f t="shared" si="340"/>
        <v>12.82</v>
      </c>
      <c r="K7974" s="103">
        <v>10.58</v>
      </c>
      <c r="L7974" s="104">
        <v>5.32</v>
      </c>
      <c r="M7974" s="126">
        <v>0</v>
      </c>
      <c r="N7974" s="76">
        <f t="shared" si="339"/>
        <v>10.579999999999991</v>
      </c>
    </row>
    <row r="7975" spans="1:14" x14ac:dyDescent="0.25">
      <c r="A7975" s="100">
        <v>6923</v>
      </c>
      <c r="B7975" s="107">
        <v>40526</v>
      </c>
      <c r="C7975" s="121">
        <v>437.89</v>
      </c>
      <c r="D7975" s="122">
        <v>719.26</v>
      </c>
      <c r="E7975" s="122">
        <f t="shared" si="338"/>
        <v>99.62049861495845</v>
      </c>
      <c r="F7975" s="77">
        <v>12.75</v>
      </c>
      <c r="G7975" s="77">
        <v>0</v>
      </c>
      <c r="H7975" s="77">
        <v>0</v>
      </c>
      <c r="J7975" s="77">
        <f t="shared" si="340"/>
        <v>12.75</v>
      </c>
      <c r="K7975" s="103">
        <v>10.09</v>
      </c>
      <c r="L7975" s="104">
        <v>5.28</v>
      </c>
      <c r="M7975" s="126">
        <v>0</v>
      </c>
      <c r="N7975" s="76">
        <f t="shared" si="339"/>
        <v>10.090000000000032</v>
      </c>
    </row>
    <row r="7976" spans="1:14" x14ac:dyDescent="0.25">
      <c r="A7976" s="100">
        <v>6924</v>
      </c>
      <c r="B7976" s="107">
        <v>40527</v>
      </c>
      <c r="C7976" s="121">
        <v>437.78</v>
      </c>
      <c r="D7976" s="122">
        <v>716.6</v>
      </c>
      <c r="E7976" s="122">
        <f t="shared" si="338"/>
        <v>99.252077562326875</v>
      </c>
      <c r="F7976" s="77">
        <v>12.61</v>
      </c>
      <c r="G7976" s="77">
        <v>0</v>
      </c>
      <c r="H7976" s="77">
        <v>0</v>
      </c>
      <c r="J7976" s="77">
        <f t="shared" si="340"/>
        <v>12.61</v>
      </c>
      <c r="K7976" s="103">
        <v>10.61</v>
      </c>
      <c r="L7976" s="104">
        <v>5.23</v>
      </c>
      <c r="M7976" s="126">
        <v>9.3000000000000007</v>
      </c>
      <c r="N7976" s="76">
        <f t="shared" si="339"/>
        <v>10.61</v>
      </c>
    </row>
    <row r="7977" spans="1:14" x14ac:dyDescent="0.25">
      <c r="A7977" s="100">
        <v>6925</v>
      </c>
      <c r="B7977" s="107">
        <v>40528</v>
      </c>
      <c r="C7977" s="121">
        <v>437.7</v>
      </c>
      <c r="D7977" s="122">
        <v>714.6</v>
      </c>
      <c r="E7977" s="122">
        <f t="shared" si="338"/>
        <v>98.97506925207756</v>
      </c>
      <c r="F7977" s="77">
        <v>12.86</v>
      </c>
      <c r="G7977" s="77">
        <v>0</v>
      </c>
      <c r="H7977" s="77">
        <v>0</v>
      </c>
      <c r="J7977" s="77">
        <f t="shared" si="340"/>
        <v>12.86</v>
      </c>
      <c r="K7977" s="103">
        <v>9.7100000000000222</v>
      </c>
      <c r="L7977" s="104">
        <v>5.33</v>
      </c>
      <c r="M7977" s="126">
        <v>0</v>
      </c>
      <c r="N7977" s="76">
        <f t="shared" si="339"/>
        <v>9.7100000000000222</v>
      </c>
    </row>
    <row r="7978" spans="1:14" x14ac:dyDescent="0.25">
      <c r="A7978" s="100">
        <v>6926</v>
      </c>
      <c r="B7978" s="107">
        <v>40529</v>
      </c>
      <c r="C7978" s="121">
        <v>437.57</v>
      </c>
      <c r="D7978" s="122">
        <v>711.45</v>
      </c>
      <c r="E7978" s="122">
        <f t="shared" si="338"/>
        <v>98.538781163434905</v>
      </c>
      <c r="F7978" s="77">
        <v>12.84</v>
      </c>
      <c r="G7978" s="77">
        <v>0</v>
      </c>
      <c r="H7978" s="77">
        <v>0</v>
      </c>
      <c r="J7978" s="77">
        <f t="shared" si="340"/>
        <v>12.84</v>
      </c>
      <c r="K7978" s="103">
        <v>7.249999999999968</v>
      </c>
      <c r="L7978" s="104">
        <v>5.3</v>
      </c>
      <c r="M7978" s="126">
        <v>0</v>
      </c>
      <c r="N7978" s="76">
        <f t="shared" si="339"/>
        <v>7.249999999999968</v>
      </c>
    </row>
    <row r="7979" spans="1:14" x14ac:dyDescent="0.25">
      <c r="A7979" s="100">
        <v>6927</v>
      </c>
      <c r="B7979" s="107">
        <v>40530</v>
      </c>
      <c r="C7979" s="121">
        <v>437.34</v>
      </c>
      <c r="D7979" s="122">
        <v>705.86</v>
      </c>
      <c r="E7979" s="122">
        <f t="shared" si="338"/>
        <v>97.764542936288095</v>
      </c>
      <c r="F7979" s="77">
        <v>12.56</v>
      </c>
      <c r="G7979" s="77">
        <v>0</v>
      </c>
      <c r="H7979" s="77">
        <v>0</v>
      </c>
      <c r="J7979" s="77">
        <f t="shared" si="340"/>
        <v>12.56</v>
      </c>
      <c r="K7979" s="103">
        <v>3.8199999999999914</v>
      </c>
      <c r="L7979" s="104">
        <v>5.17</v>
      </c>
      <c r="M7979" s="126">
        <v>2.8</v>
      </c>
      <c r="N7979" s="76">
        <f t="shared" si="339"/>
        <v>3.8199999999999914</v>
      </c>
    </row>
    <row r="7980" spans="1:14" x14ac:dyDescent="0.25">
      <c r="A7980" s="100">
        <v>6928</v>
      </c>
      <c r="B7980" s="107">
        <v>40531</v>
      </c>
      <c r="C7980" s="121">
        <v>436.98</v>
      </c>
      <c r="D7980" s="122">
        <v>697.12</v>
      </c>
      <c r="E7980" s="122">
        <f t="shared" si="338"/>
        <v>96.554016620498615</v>
      </c>
      <c r="F7980" s="77">
        <v>12.65</v>
      </c>
      <c r="G7980" s="77">
        <v>0</v>
      </c>
      <c r="H7980" s="77">
        <v>0</v>
      </c>
      <c r="J7980" s="77">
        <f t="shared" si="340"/>
        <v>12.65</v>
      </c>
      <c r="K7980" s="103">
        <v>7.6100000000000367</v>
      </c>
      <c r="L7980" s="104">
        <v>5.23</v>
      </c>
      <c r="M7980" s="126">
        <v>0</v>
      </c>
      <c r="N7980" s="76">
        <f t="shared" si="339"/>
        <v>7.6100000000000367</v>
      </c>
    </row>
    <row r="7981" spans="1:14" x14ac:dyDescent="0.25">
      <c r="A7981" s="100">
        <v>6929</v>
      </c>
      <c r="B7981" s="107">
        <v>40532</v>
      </c>
      <c r="C7981" s="121">
        <v>436.77</v>
      </c>
      <c r="D7981" s="122">
        <v>692.08</v>
      </c>
      <c r="E7981" s="122">
        <f t="shared" si="338"/>
        <v>95.855955678670369</v>
      </c>
      <c r="F7981" s="77">
        <v>10.82</v>
      </c>
      <c r="G7981" s="77">
        <v>0</v>
      </c>
      <c r="H7981" s="77">
        <v>0</v>
      </c>
      <c r="J7981" s="77">
        <f t="shared" si="340"/>
        <v>10.82</v>
      </c>
      <c r="K7981" s="103">
        <v>5.2999999999999048</v>
      </c>
      <c r="L7981" s="104">
        <v>4.47</v>
      </c>
      <c r="M7981" s="126">
        <v>0</v>
      </c>
      <c r="N7981" s="76">
        <f t="shared" si="339"/>
        <v>5.2999999999999048</v>
      </c>
    </row>
    <row r="7982" spans="1:14" x14ac:dyDescent="0.25">
      <c r="A7982" s="100">
        <v>6930</v>
      </c>
      <c r="B7982" s="107">
        <v>40533</v>
      </c>
      <c r="C7982" s="121">
        <v>436.53</v>
      </c>
      <c r="D7982" s="122">
        <v>686.56</v>
      </c>
      <c r="E7982" s="122">
        <f t="shared" si="338"/>
        <v>95.091412742382261</v>
      </c>
      <c r="F7982" s="77">
        <v>13.03</v>
      </c>
      <c r="G7982" s="77">
        <v>0</v>
      </c>
      <c r="H7982" s="77">
        <v>0</v>
      </c>
      <c r="J7982" s="77">
        <f t="shared" si="340"/>
        <v>13.03</v>
      </c>
      <c r="K7982" s="103">
        <v>9.7700000000000085</v>
      </c>
      <c r="L7982" s="104">
        <v>5.36</v>
      </c>
      <c r="M7982" s="126">
        <v>2.5</v>
      </c>
      <c r="N7982" s="76">
        <f t="shared" si="339"/>
        <v>9.7700000000000085</v>
      </c>
    </row>
    <row r="7983" spans="1:14" x14ac:dyDescent="0.25">
      <c r="A7983" s="100">
        <v>6931</v>
      </c>
      <c r="B7983" s="107">
        <v>40534</v>
      </c>
      <c r="C7983" s="121">
        <v>436.4</v>
      </c>
      <c r="D7983" s="122">
        <v>683.3</v>
      </c>
      <c r="E7983" s="122">
        <f t="shared" si="338"/>
        <v>94.639889196675895</v>
      </c>
      <c r="F7983" s="77">
        <v>12.71</v>
      </c>
      <c r="G7983" s="77">
        <v>0</v>
      </c>
      <c r="H7983" s="77">
        <v>0</v>
      </c>
      <c r="J7983" s="77">
        <f t="shared" si="340"/>
        <v>12.71</v>
      </c>
      <c r="K7983" s="103">
        <v>17.29</v>
      </c>
      <c r="L7983" s="104">
        <v>5.23</v>
      </c>
      <c r="M7983" s="126">
        <v>29.1</v>
      </c>
      <c r="N7983" s="76">
        <f t="shared" si="339"/>
        <v>17.290000000000042</v>
      </c>
    </row>
    <row r="7984" spans="1:14" x14ac:dyDescent="0.25">
      <c r="A7984" s="100">
        <v>6932</v>
      </c>
      <c r="B7984" s="107">
        <v>40535</v>
      </c>
      <c r="C7984" s="121">
        <v>436.59</v>
      </c>
      <c r="D7984" s="122">
        <v>687.88</v>
      </c>
      <c r="E7984" s="122">
        <f t="shared" si="338"/>
        <v>95.27423822714681</v>
      </c>
      <c r="F7984" s="77">
        <v>11.03</v>
      </c>
      <c r="G7984" s="77">
        <v>0</v>
      </c>
      <c r="H7984" s="77">
        <v>0</v>
      </c>
      <c r="J7984" s="77">
        <f t="shared" si="340"/>
        <v>11.03</v>
      </c>
      <c r="K7984" s="103">
        <v>35.59000000000006</v>
      </c>
      <c r="L7984" s="104">
        <v>4.5599999999999996</v>
      </c>
      <c r="M7984" s="126">
        <v>81.8</v>
      </c>
      <c r="N7984" s="76">
        <f t="shared" si="339"/>
        <v>35.59000000000006</v>
      </c>
    </row>
    <row r="7985" spans="1:14" x14ac:dyDescent="0.25">
      <c r="A7985" s="100">
        <v>6933</v>
      </c>
      <c r="B7985" s="107">
        <v>40536</v>
      </c>
      <c r="C7985" s="121">
        <v>437.61</v>
      </c>
      <c r="D7985" s="122">
        <v>712.44</v>
      </c>
      <c r="E7985" s="122">
        <f t="shared" si="338"/>
        <v>98.675900277008324</v>
      </c>
      <c r="F7985" s="77">
        <v>12.74</v>
      </c>
      <c r="G7985" s="77">
        <v>0</v>
      </c>
      <c r="H7985" s="77">
        <v>0</v>
      </c>
      <c r="J7985" s="77">
        <f t="shared" si="340"/>
        <v>12.74</v>
      </c>
      <c r="K7985" s="103">
        <v>25.52</v>
      </c>
      <c r="L7985" s="104">
        <v>5.29</v>
      </c>
      <c r="M7985" s="126">
        <v>19.100000000000001</v>
      </c>
      <c r="N7985" s="76">
        <f t="shared" si="339"/>
        <v>25.519999999999975</v>
      </c>
    </row>
    <row r="7986" spans="1:14" x14ac:dyDescent="0.25">
      <c r="A7986" s="100">
        <v>6934</v>
      </c>
      <c r="B7986" s="107">
        <v>40537</v>
      </c>
      <c r="C7986" s="121">
        <v>438.13</v>
      </c>
      <c r="D7986" s="122">
        <v>725.22</v>
      </c>
      <c r="E7986" s="122">
        <f t="shared" ref="E7986:E7992" si="341">(D7986/722)*100</f>
        <v>100.44598337950139</v>
      </c>
      <c r="F7986" s="77">
        <v>12.2</v>
      </c>
      <c r="G7986" s="77">
        <v>0</v>
      </c>
      <c r="H7986" s="77">
        <v>8.3339999999999996</v>
      </c>
      <c r="J7986" s="77">
        <f t="shared" si="340"/>
        <v>20.533999999999999</v>
      </c>
      <c r="K7986" s="103">
        <v>19.063999999999972</v>
      </c>
      <c r="L7986" s="104">
        <v>5.0999999999999996</v>
      </c>
      <c r="M7986" s="126">
        <v>4.8</v>
      </c>
      <c r="N7986" s="76">
        <f t="shared" si="339"/>
        <v>19.063999999999972</v>
      </c>
    </row>
    <row r="7987" spans="1:14" x14ac:dyDescent="0.25">
      <c r="A7987" s="100">
        <v>6935</v>
      </c>
      <c r="B7987" s="107">
        <v>40538</v>
      </c>
      <c r="C7987" s="121">
        <v>438.07</v>
      </c>
      <c r="D7987" s="122">
        <v>723.75</v>
      </c>
      <c r="E7987" s="122">
        <f t="shared" si="341"/>
        <v>100.24238227146813</v>
      </c>
      <c r="F7987" s="77">
        <v>12.52</v>
      </c>
      <c r="G7987" s="77">
        <v>0</v>
      </c>
      <c r="H7987" s="77">
        <v>5.16</v>
      </c>
      <c r="J7987" s="77">
        <f t="shared" si="340"/>
        <v>17.68</v>
      </c>
      <c r="K7987" s="103">
        <v>17.18</v>
      </c>
      <c r="L7987" s="104">
        <v>5.19</v>
      </c>
      <c r="M7987" s="126">
        <v>5.9</v>
      </c>
      <c r="N7987" s="76">
        <f t="shared" si="339"/>
        <v>17.18</v>
      </c>
    </row>
    <row r="7988" spans="1:14" x14ac:dyDescent="0.25">
      <c r="A7988" s="100">
        <v>6936</v>
      </c>
      <c r="B7988" s="107">
        <v>40539</v>
      </c>
      <c r="C7988" s="121">
        <v>438.05</v>
      </c>
      <c r="D7988" s="122">
        <v>723.25</v>
      </c>
      <c r="E7988" s="122">
        <f t="shared" si="341"/>
        <v>100.17313019390582</v>
      </c>
      <c r="F7988" s="77">
        <v>12.62</v>
      </c>
      <c r="G7988" s="77">
        <v>0</v>
      </c>
      <c r="H7988" s="77">
        <v>1.2110000000000001</v>
      </c>
      <c r="J7988" s="77">
        <f t="shared" si="340"/>
        <v>13.831</v>
      </c>
      <c r="K7988" s="103">
        <v>11.081</v>
      </c>
      <c r="L7988" s="104">
        <v>5.23</v>
      </c>
      <c r="M7988" s="126">
        <v>3.8</v>
      </c>
      <c r="N7988" s="76">
        <f t="shared" si="339"/>
        <v>11.081</v>
      </c>
    </row>
    <row r="7989" spans="1:14" x14ac:dyDescent="0.25">
      <c r="A7989" s="100">
        <v>6937</v>
      </c>
      <c r="B7989" s="107">
        <v>40540</v>
      </c>
      <c r="C7989" s="121">
        <v>437.94</v>
      </c>
      <c r="D7989" s="122">
        <v>720.5</v>
      </c>
      <c r="E7989" s="122">
        <f t="shared" si="341"/>
        <v>99.79224376731301</v>
      </c>
      <c r="F7989" s="77">
        <v>12.78</v>
      </c>
      <c r="G7989" s="77">
        <v>0</v>
      </c>
      <c r="H7989" s="77">
        <v>0</v>
      </c>
      <c r="J7989" s="77">
        <f t="shared" si="340"/>
        <v>12.78</v>
      </c>
      <c r="K7989" s="103">
        <v>8.1300000000000221</v>
      </c>
      <c r="L7989" s="104">
        <v>5.3</v>
      </c>
      <c r="M7989" s="126">
        <v>0</v>
      </c>
      <c r="N7989" s="76">
        <f t="shared" si="339"/>
        <v>8.1300000000000221</v>
      </c>
    </row>
    <row r="7990" spans="1:14" x14ac:dyDescent="0.25">
      <c r="A7990" s="100">
        <v>6938</v>
      </c>
      <c r="B7990" s="107">
        <v>40541</v>
      </c>
      <c r="C7990" s="121">
        <v>437.75</v>
      </c>
      <c r="D7990" s="122">
        <v>715.85</v>
      </c>
      <c r="E7990" s="122">
        <f t="shared" si="341"/>
        <v>99.14819944598338</v>
      </c>
      <c r="F7990" s="77">
        <v>12.65</v>
      </c>
      <c r="G7990" s="77">
        <v>0</v>
      </c>
      <c r="H7990" s="77">
        <v>0</v>
      </c>
      <c r="J7990" s="77">
        <f t="shared" si="340"/>
        <v>12.65</v>
      </c>
      <c r="K7990" s="103">
        <v>8.0000000000000231</v>
      </c>
      <c r="L7990" s="104">
        <v>5.25</v>
      </c>
      <c r="M7990" s="126">
        <v>8.4</v>
      </c>
      <c r="N7990" s="76">
        <f t="shared" si="339"/>
        <v>8.0000000000000231</v>
      </c>
    </row>
    <row r="7991" spans="1:14" x14ac:dyDescent="0.25">
      <c r="A7991" s="100">
        <v>6939</v>
      </c>
      <c r="B7991" s="107">
        <v>40542</v>
      </c>
      <c r="C7991" s="121">
        <v>437.56</v>
      </c>
      <c r="D7991" s="122">
        <v>711.2</v>
      </c>
      <c r="E7991" s="122">
        <f t="shared" si="341"/>
        <v>98.504155124653749</v>
      </c>
      <c r="F7991" s="77">
        <v>12.65</v>
      </c>
      <c r="G7991" s="77">
        <v>0</v>
      </c>
      <c r="H7991" s="77">
        <v>0</v>
      </c>
      <c r="J7991" s="77">
        <f t="shared" si="340"/>
        <v>12.65</v>
      </c>
      <c r="K7991" s="103">
        <v>8.7499999999999094</v>
      </c>
      <c r="L7991" s="104">
        <v>5.25</v>
      </c>
      <c r="M7991" s="126">
        <v>5.6</v>
      </c>
      <c r="N7991" s="76">
        <f t="shared" si="339"/>
        <v>8.7499999999999094</v>
      </c>
    </row>
    <row r="7992" spans="1:14" x14ac:dyDescent="0.25">
      <c r="A7992" s="100">
        <v>6940</v>
      </c>
      <c r="B7992" s="107">
        <v>40543</v>
      </c>
      <c r="C7992" s="121">
        <v>437.4</v>
      </c>
      <c r="D7992" s="122">
        <v>707.3</v>
      </c>
      <c r="E7992" s="122">
        <f t="shared" si="341"/>
        <v>97.963988919667585</v>
      </c>
      <c r="F7992" s="77">
        <v>12.22</v>
      </c>
      <c r="G7992" s="77">
        <v>0</v>
      </c>
      <c r="H7992" s="77">
        <v>0</v>
      </c>
      <c r="J7992" s="77">
        <f t="shared" si="340"/>
        <v>12.22</v>
      </c>
      <c r="K7992" s="103">
        <v>6.6700000000000461</v>
      </c>
      <c r="L7992" s="104">
        <v>5.07</v>
      </c>
      <c r="M7992" s="126">
        <v>2.8</v>
      </c>
      <c r="N7992" s="76">
        <f t="shared" si="339"/>
        <v>-695.07999999999993</v>
      </c>
    </row>
    <row r="7993" spans="1:14" x14ac:dyDescent="0.25">
      <c r="B7993" s="99" t="s">
        <v>73</v>
      </c>
      <c r="C7993" s="127"/>
      <c r="D7993" s="130"/>
      <c r="E7993" s="130"/>
      <c r="F7993" s="117">
        <f t="shared" ref="F7993:M7993" si="342">SUM(F7628:F7992)</f>
        <v>2385.8400000000006</v>
      </c>
      <c r="G7993" s="117">
        <f t="shared" si="342"/>
        <v>0.13</v>
      </c>
      <c r="H7993" s="117">
        <f t="shared" si="342"/>
        <v>160.55500000000001</v>
      </c>
      <c r="I7993" s="117"/>
      <c r="J7993" s="117">
        <f t="shared" si="342"/>
        <v>2546.5250000000019</v>
      </c>
      <c r="K7993" s="118">
        <f t="shared" si="342"/>
        <v>2637.8250000000012</v>
      </c>
      <c r="L7993" s="119">
        <f t="shared" si="342"/>
        <v>970.09000000000015</v>
      </c>
      <c r="M7993" s="120">
        <f t="shared" si="342"/>
        <v>1730.7299999999998</v>
      </c>
      <c r="N7993" s="76">
        <f t="shared" si="339"/>
        <v>3248.2750000000019</v>
      </c>
    </row>
    <row r="7994" spans="1:14" x14ac:dyDescent="0.25">
      <c r="A7994" s="142" t="s">
        <v>74</v>
      </c>
      <c r="B7994" s="107">
        <v>40544</v>
      </c>
      <c r="C7994" s="121">
        <v>437.17</v>
      </c>
      <c r="D7994" s="122">
        <v>701.75</v>
      </c>
      <c r="E7994" s="122">
        <f t="shared" ref="E7994:E8057" si="343">(D7994/722)*100</f>
        <v>97.195290858725755</v>
      </c>
      <c r="F7994" s="77">
        <v>12.45</v>
      </c>
      <c r="G7994" s="77">
        <v>0</v>
      </c>
      <c r="H7994" s="143">
        <v>0</v>
      </c>
      <c r="I7994" s="143"/>
      <c r="J7994" s="77">
        <f t="shared" ref="J7994:J8057" si="344">SUM(F7994:H7994)</f>
        <v>12.45</v>
      </c>
      <c r="K7994" s="103">
        <v>6.3799999999999493</v>
      </c>
      <c r="L7994" s="104">
        <v>5.14</v>
      </c>
      <c r="M7994" s="105">
        <v>21.8</v>
      </c>
      <c r="N7994" s="76">
        <f t="shared" si="339"/>
        <v>6.3799999999999493</v>
      </c>
    </row>
    <row r="7995" spans="1:14" x14ac:dyDescent="0.25">
      <c r="A7995" s="142" t="s">
        <v>75</v>
      </c>
      <c r="B7995" s="107">
        <v>40545</v>
      </c>
      <c r="C7995" s="121">
        <v>436.92</v>
      </c>
      <c r="D7995" s="122">
        <v>695.68</v>
      </c>
      <c r="E7995" s="122">
        <f t="shared" si="343"/>
        <v>96.35457063711911</v>
      </c>
      <c r="F7995" s="77">
        <v>12.42</v>
      </c>
      <c r="G7995" s="77">
        <v>0</v>
      </c>
      <c r="H7995" s="143">
        <v>0</v>
      </c>
      <c r="I7995" s="143"/>
      <c r="J7995" s="77">
        <f t="shared" si="344"/>
        <v>12.42</v>
      </c>
      <c r="K7995" s="103">
        <v>8.3400000000000727</v>
      </c>
      <c r="L7995" s="104">
        <v>5.1100000000000003</v>
      </c>
      <c r="M7995" s="105">
        <v>9.5</v>
      </c>
      <c r="N7995" s="76">
        <f t="shared" si="339"/>
        <v>8.3400000000000727</v>
      </c>
    </row>
    <row r="7996" spans="1:14" x14ac:dyDescent="0.25">
      <c r="A7996" s="142" t="s">
        <v>76</v>
      </c>
      <c r="B7996" s="107">
        <v>40546</v>
      </c>
      <c r="C7996" s="121">
        <v>436.75</v>
      </c>
      <c r="D7996" s="122">
        <v>691.6</v>
      </c>
      <c r="E7996" s="122">
        <f t="shared" si="343"/>
        <v>95.78947368421052</v>
      </c>
      <c r="F7996" s="77">
        <v>11.5</v>
      </c>
      <c r="G7996" s="77">
        <v>0</v>
      </c>
      <c r="H7996" s="143">
        <v>0</v>
      </c>
      <c r="I7996" s="143"/>
      <c r="J7996" s="77">
        <f t="shared" si="344"/>
        <v>11.5</v>
      </c>
      <c r="K7996" s="103">
        <v>5.7999999999999545</v>
      </c>
      <c r="L7996" s="104">
        <v>4.75</v>
      </c>
      <c r="M7996" s="105">
        <v>6.3</v>
      </c>
      <c r="N7996" s="76">
        <f t="shared" si="339"/>
        <v>5.7999999999999545</v>
      </c>
    </row>
    <row r="7997" spans="1:14" x14ac:dyDescent="0.25">
      <c r="A7997" s="142" t="s">
        <v>77</v>
      </c>
      <c r="B7997" s="107">
        <v>40547</v>
      </c>
      <c r="C7997" s="121">
        <v>436.5</v>
      </c>
      <c r="D7997" s="122">
        <v>685.9</v>
      </c>
      <c r="E7997" s="122">
        <f t="shared" si="343"/>
        <v>95</v>
      </c>
      <c r="F7997" s="77">
        <v>12.46</v>
      </c>
      <c r="G7997" s="77">
        <v>0</v>
      </c>
      <c r="H7997" s="143">
        <v>0</v>
      </c>
      <c r="I7997" s="143"/>
      <c r="J7997" s="77">
        <f t="shared" si="344"/>
        <v>12.46</v>
      </c>
      <c r="K7997" s="103">
        <v>9.8599999999999781</v>
      </c>
      <c r="L7997" s="104">
        <v>5.13</v>
      </c>
      <c r="M7997" s="105">
        <v>3.9</v>
      </c>
      <c r="N7997" s="76">
        <f t="shared" si="339"/>
        <v>9.8599999999999781</v>
      </c>
    </row>
    <row r="7998" spans="1:14" x14ac:dyDescent="0.25">
      <c r="A7998" s="142" t="s">
        <v>78</v>
      </c>
      <c r="B7998" s="107">
        <v>40548</v>
      </c>
      <c r="C7998" s="121">
        <v>436.4</v>
      </c>
      <c r="D7998" s="122">
        <v>683.3</v>
      </c>
      <c r="E7998" s="122">
        <f t="shared" si="343"/>
        <v>94.639889196675895</v>
      </c>
      <c r="F7998" s="77">
        <v>11.03</v>
      </c>
      <c r="G7998" s="77">
        <v>0</v>
      </c>
      <c r="H7998" s="143">
        <v>0</v>
      </c>
      <c r="I7998" s="143"/>
      <c r="J7998" s="77">
        <f t="shared" si="344"/>
        <v>11.03</v>
      </c>
      <c r="K7998" s="103">
        <v>7.2500000000000266</v>
      </c>
      <c r="L7998" s="104">
        <v>4.54</v>
      </c>
      <c r="M7998" s="105">
        <v>2.1</v>
      </c>
      <c r="N7998" s="76">
        <f t="shared" si="339"/>
        <v>7.2500000000000266</v>
      </c>
    </row>
    <row r="7999" spans="1:14" x14ac:dyDescent="0.25">
      <c r="A7999" s="142" t="s">
        <v>79</v>
      </c>
      <c r="B7999" s="107">
        <v>40549</v>
      </c>
      <c r="C7999" s="121">
        <v>436.24</v>
      </c>
      <c r="D7999" s="122">
        <v>679.52</v>
      </c>
      <c r="E7999" s="122">
        <f t="shared" si="343"/>
        <v>94.116343490304715</v>
      </c>
      <c r="F7999" s="77">
        <v>12.57</v>
      </c>
      <c r="G7999" s="77">
        <v>0</v>
      </c>
      <c r="H7999" s="143">
        <v>0</v>
      </c>
      <c r="I7999" s="143"/>
      <c r="J7999" s="77">
        <f t="shared" si="344"/>
        <v>12.57</v>
      </c>
      <c r="K7999" s="103">
        <v>9.7299999999999685</v>
      </c>
      <c r="L7999" s="104">
        <v>5.17</v>
      </c>
      <c r="M7999" s="105">
        <v>6.6</v>
      </c>
      <c r="N7999" s="76">
        <f t="shared" si="339"/>
        <v>9.7299999999999685</v>
      </c>
    </row>
    <row r="8000" spans="1:14" x14ac:dyDescent="0.25">
      <c r="A8000" s="142" t="s">
        <v>80</v>
      </c>
      <c r="B8000" s="107">
        <v>40550</v>
      </c>
      <c r="C8000" s="121">
        <v>436.12</v>
      </c>
      <c r="D8000" s="122">
        <v>676.68</v>
      </c>
      <c r="E8000" s="122">
        <f t="shared" si="343"/>
        <v>93.722991689750685</v>
      </c>
      <c r="F8000" s="77">
        <v>12.79</v>
      </c>
      <c r="G8000" s="77">
        <v>0</v>
      </c>
      <c r="H8000" s="143">
        <v>0</v>
      </c>
      <c r="I8000" s="143"/>
      <c r="J8000" s="77">
        <f t="shared" si="344"/>
        <v>12.79</v>
      </c>
      <c r="K8000" s="103">
        <v>23.99</v>
      </c>
      <c r="L8000" s="104">
        <v>5.26</v>
      </c>
      <c r="M8000" s="105">
        <v>18.5</v>
      </c>
      <c r="N8000" s="76">
        <f t="shared" si="339"/>
        <v>23.990000000000045</v>
      </c>
    </row>
    <row r="8001" spans="1:14" x14ac:dyDescent="0.25">
      <c r="A8001" s="142" t="s">
        <v>81</v>
      </c>
      <c r="B8001" s="107">
        <v>40551</v>
      </c>
      <c r="C8001" s="121">
        <v>436.59</v>
      </c>
      <c r="D8001" s="122">
        <v>687.88</v>
      </c>
      <c r="E8001" s="122">
        <f t="shared" si="343"/>
        <v>95.27423822714681</v>
      </c>
      <c r="F8001" s="77">
        <v>12.66</v>
      </c>
      <c r="G8001" s="77">
        <v>0</v>
      </c>
      <c r="H8001" s="143">
        <v>0</v>
      </c>
      <c r="I8001" s="143"/>
      <c r="J8001" s="77">
        <f t="shared" si="344"/>
        <v>12.66</v>
      </c>
      <c r="K8001" s="103">
        <v>31.600000000000055</v>
      </c>
      <c r="L8001" s="104">
        <v>5.23</v>
      </c>
      <c r="M8001" s="105">
        <v>133.1</v>
      </c>
      <c r="N8001" s="76">
        <f t="shared" si="339"/>
        <v>31.600000000000055</v>
      </c>
    </row>
    <row r="8002" spans="1:14" x14ac:dyDescent="0.25">
      <c r="A8002" s="142" t="s">
        <v>82</v>
      </c>
      <c r="B8002" s="107">
        <v>40552</v>
      </c>
      <c r="C8002" s="121">
        <v>437.38</v>
      </c>
      <c r="D8002" s="122">
        <v>706.82</v>
      </c>
      <c r="E8002" s="122">
        <f t="shared" si="343"/>
        <v>97.897506925207765</v>
      </c>
      <c r="F8002" s="77">
        <v>12.42</v>
      </c>
      <c r="G8002" s="77">
        <v>0</v>
      </c>
      <c r="H8002" s="143">
        <v>0</v>
      </c>
      <c r="I8002" s="143"/>
      <c r="J8002" s="77">
        <f t="shared" si="344"/>
        <v>12.42</v>
      </c>
      <c r="K8002" s="103">
        <v>51.5</v>
      </c>
      <c r="L8002" s="104">
        <v>5.15</v>
      </c>
      <c r="M8002" s="105">
        <v>56.6</v>
      </c>
      <c r="N8002" s="76">
        <f t="shared" si="339"/>
        <v>28.099999999999952</v>
      </c>
    </row>
    <row r="8003" spans="1:14" x14ac:dyDescent="0.25">
      <c r="A8003" s="142" t="s">
        <v>83</v>
      </c>
      <c r="B8003" s="107">
        <v>40553</v>
      </c>
      <c r="C8003" s="121">
        <v>438.02</v>
      </c>
      <c r="D8003" s="122">
        <v>722.5</v>
      </c>
      <c r="E8003" s="122">
        <f t="shared" si="343"/>
        <v>100.06925207756233</v>
      </c>
      <c r="F8003" s="77">
        <v>12.52</v>
      </c>
      <c r="G8003" s="77">
        <v>0</v>
      </c>
      <c r="H8003" s="143">
        <v>0</v>
      </c>
      <c r="I8003" s="143"/>
      <c r="J8003" s="77">
        <f t="shared" si="344"/>
        <v>12.52</v>
      </c>
      <c r="K8003" s="103">
        <v>50.37</v>
      </c>
      <c r="L8003" s="104">
        <v>5.19</v>
      </c>
      <c r="M8003" s="105">
        <v>13.1</v>
      </c>
      <c r="N8003" s="76">
        <f t="shared" si="339"/>
        <v>12.52</v>
      </c>
    </row>
    <row r="8004" spans="1:14" x14ac:dyDescent="0.25">
      <c r="A8004" s="142" t="s">
        <v>84</v>
      </c>
      <c r="B8004" s="107">
        <v>40554</v>
      </c>
      <c r="C8004" s="121">
        <v>438.02</v>
      </c>
      <c r="D8004" s="122">
        <v>722.5</v>
      </c>
      <c r="E8004" s="122">
        <f t="shared" si="343"/>
        <v>100.06925207756233</v>
      </c>
      <c r="F8004" s="77">
        <v>11.6</v>
      </c>
      <c r="G8004" s="77">
        <v>0</v>
      </c>
      <c r="H8004" s="143">
        <v>0</v>
      </c>
      <c r="I8004" s="143"/>
      <c r="J8004" s="77">
        <f t="shared" si="344"/>
        <v>11.6</v>
      </c>
      <c r="K8004" s="103">
        <v>36.049999999999997</v>
      </c>
      <c r="L8004" s="104">
        <v>4.8099999999999996</v>
      </c>
      <c r="M8004" s="105">
        <v>0</v>
      </c>
      <c r="N8004" s="76">
        <f t="shared" si="339"/>
        <v>11.85</v>
      </c>
    </row>
    <row r="8005" spans="1:14" x14ac:dyDescent="0.25">
      <c r="A8005" s="142" t="s">
        <v>85</v>
      </c>
      <c r="B8005" s="107">
        <v>40555</v>
      </c>
      <c r="C8005" s="121">
        <v>438.03</v>
      </c>
      <c r="D8005" s="122">
        <v>722.75</v>
      </c>
      <c r="E8005" s="122">
        <f t="shared" si="343"/>
        <v>100.10387811634349</v>
      </c>
      <c r="F8005" s="77">
        <v>11.71</v>
      </c>
      <c r="G8005" s="77">
        <v>0</v>
      </c>
      <c r="H8005" s="143">
        <v>23.4</v>
      </c>
      <c r="I8005" s="143"/>
      <c r="J8005" s="77">
        <f t="shared" si="344"/>
        <v>35.11</v>
      </c>
      <c r="K8005" s="103">
        <v>23.96</v>
      </c>
      <c r="L8005" s="104">
        <v>4.8600000000000003</v>
      </c>
      <c r="M8005" s="105">
        <v>27.1</v>
      </c>
      <c r="N8005" s="76">
        <f t="shared" si="339"/>
        <v>34.86</v>
      </c>
    </row>
    <row r="8006" spans="1:14" x14ac:dyDescent="0.25">
      <c r="A8006" s="142" t="s">
        <v>86</v>
      </c>
      <c r="B8006" s="107">
        <v>40556</v>
      </c>
      <c r="C8006" s="121">
        <v>438.02</v>
      </c>
      <c r="D8006" s="122">
        <v>722.5</v>
      </c>
      <c r="E8006" s="122">
        <f t="shared" si="343"/>
        <v>100.06925207756233</v>
      </c>
      <c r="F8006" s="77">
        <v>11.28</v>
      </c>
      <c r="G8006" s="77">
        <v>0</v>
      </c>
      <c r="H8006" s="143">
        <v>37.85</v>
      </c>
      <c r="I8006" s="143"/>
      <c r="J8006" s="77">
        <f t="shared" si="344"/>
        <v>49.13</v>
      </c>
      <c r="K8006" s="103">
        <v>25.68</v>
      </c>
      <c r="L8006" s="104">
        <v>4.68</v>
      </c>
      <c r="M8006" s="105">
        <v>0.6</v>
      </c>
      <c r="N8006" s="76">
        <f t="shared" si="339"/>
        <v>49.13</v>
      </c>
    </row>
    <row r="8007" spans="1:14" x14ac:dyDescent="0.25">
      <c r="A8007" s="142" t="s">
        <v>87</v>
      </c>
      <c r="B8007" s="107">
        <v>40557</v>
      </c>
      <c r="C8007" s="121">
        <v>438.02</v>
      </c>
      <c r="D8007" s="122">
        <v>722.5</v>
      </c>
      <c r="E8007" s="122">
        <f t="shared" si="343"/>
        <v>100.06925207756233</v>
      </c>
      <c r="F8007" s="77">
        <v>11.95</v>
      </c>
      <c r="G8007" s="77">
        <v>0</v>
      </c>
      <c r="H8007" s="143">
        <v>24.2</v>
      </c>
      <c r="I8007" s="143"/>
      <c r="J8007" s="77">
        <f t="shared" si="344"/>
        <v>36.15</v>
      </c>
      <c r="K8007" s="103">
        <v>21.32</v>
      </c>
      <c r="L8007" s="104">
        <v>4.96</v>
      </c>
      <c r="M8007" s="105">
        <v>34.5</v>
      </c>
      <c r="N8007" s="76">
        <f t="shared" si="339"/>
        <v>36.15</v>
      </c>
    </row>
    <row r="8008" spans="1:14" x14ac:dyDescent="0.25">
      <c r="A8008" s="142" t="s">
        <v>88</v>
      </c>
      <c r="B8008" s="107">
        <v>40558</v>
      </c>
      <c r="C8008" s="121">
        <v>438.02</v>
      </c>
      <c r="D8008" s="122">
        <v>722.5</v>
      </c>
      <c r="E8008" s="122">
        <f t="shared" si="343"/>
        <v>100.06925207756233</v>
      </c>
      <c r="F8008" s="77">
        <v>11.89</v>
      </c>
      <c r="G8008" s="77">
        <v>0</v>
      </c>
      <c r="H8008" s="143">
        <v>12.5</v>
      </c>
      <c r="I8008" s="143"/>
      <c r="J8008" s="77">
        <f t="shared" si="344"/>
        <v>24.39</v>
      </c>
      <c r="K8008" s="103">
        <v>32.72</v>
      </c>
      <c r="L8008" s="104">
        <v>4.9400000000000004</v>
      </c>
      <c r="M8008" s="105">
        <v>0.4</v>
      </c>
      <c r="N8008" s="76">
        <f t="shared" ref="N8008:N8071" si="345">+D8009-D8008+J8008</f>
        <v>26.14</v>
      </c>
    </row>
    <row r="8009" spans="1:14" x14ac:dyDescent="0.25">
      <c r="A8009" s="142" t="s">
        <v>89</v>
      </c>
      <c r="B8009" s="107">
        <v>40559</v>
      </c>
      <c r="C8009" s="121">
        <v>438.09</v>
      </c>
      <c r="D8009" s="122">
        <v>724.25</v>
      </c>
      <c r="E8009" s="122">
        <f t="shared" si="343"/>
        <v>100.31163434903047</v>
      </c>
      <c r="F8009" s="77">
        <v>11.75</v>
      </c>
      <c r="G8009" s="77">
        <v>0</v>
      </c>
      <c r="H8009" s="143">
        <v>14.4</v>
      </c>
      <c r="I8009" s="143"/>
      <c r="J8009" s="77">
        <f t="shared" si="344"/>
        <v>26.15</v>
      </c>
      <c r="K8009" s="103">
        <v>17.36</v>
      </c>
      <c r="L8009" s="104">
        <v>4.87</v>
      </c>
      <c r="M8009" s="105">
        <v>0</v>
      </c>
      <c r="N8009" s="76">
        <f t="shared" si="345"/>
        <v>24.4</v>
      </c>
    </row>
    <row r="8010" spans="1:14" x14ac:dyDescent="0.25">
      <c r="A8010" s="142" t="s">
        <v>90</v>
      </c>
      <c r="B8010" s="107">
        <v>40560</v>
      </c>
      <c r="C8010" s="121">
        <v>438.02</v>
      </c>
      <c r="D8010" s="122">
        <v>722.5</v>
      </c>
      <c r="E8010" s="122">
        <f t="shared" si="343"/>
        <v>100.06925207756233</v>
      </c>
      <c r="F8010" s="77">
        <v>12.62</v>
      </c>
      <c r="G8010" s="77">
        <v>0</v>
      </c>
      <c r="H8010" s="143">
        <v>9.3699999999999992</v>
      </c>
      <c r="I8010" s="143"/>
      <c r="J8010" s="77">
        <f t="shared" si="344"/>
        <v>21.99</v>
      </c>
      <c r="K8010" s="103">
        <v>10.87</v>
      </c>
      <c r="L8010" s="104">
        <v>5.23</v>
      </c>
      <c r="M8010" s="105">
        <v>0</v>
      </c>
      <c r="N8010" s="76">
        <f t="shared" si="345"/>
        <v>20.239999999999998</v>
      </c>
    </row>
    <row r="8011" spans="1:14" x14ac:dyDescent="0.25">
      <c r="A8011" s="142" t="s">
        <v>91</v>
      </c>
      <c r="B8011" s="107">
        <v>40561</v>
      </c>
      <c r="C8011" s="121">
        <v>437.95</v>
      </c>
      <c r="D8011" s="122">
        <v>720.75</v>
      </c>
      <c r="E8011" s="122">
        <f t="shared" si="343"/>
        <v>99.82686980609418</v>
      </c>
      <c r="F8011" s="77">
        <v>12.56</v>
      </c>
      <c r="G8011" s="77">
        <v>0</v>
      </c>
      <c r="H8011" s="143">
        <v>19.079999999999998</v>
      </c>
      <c r="I8011" s="143"/>
      <c r="J8011" s="77">
        <f t="shared" si="344"/>
        <v>31.64</v>
      </c>
      <c r="K8011" s="103">
        <v>9.3900000000000414</v>
      </c>
      <c r="L8011" s="104">
        <v>5.21</v>
      </c>
      <c r="M8011" s="105">
        <v>0</v>
      </c>
      <c r="N8011" s="76">
        <f t="shared" si="345"/>
        <v>28.470000000000041</v>
      </c>
    </row>
    <row r="8012" spans="1:14" x14ac:dyDescent="0.25">
      <c r="A8012" s="142" t="s">
        <v>92</v>
      </c>
      <c r="B8012" s="107">
        <v>40562</v>
      </c>
      <c r="C8012" s="121">
        <v>437.82</v>
      </c>
      <c r="D8012" s="122">
        <v>717.58</v>
      </c>
      <c r="E8012" s="122">
        <f t="shared" si="343"/>
        <v>99.387811634349035</v>
      </c>
      <c r="F8012" s="77">
        <v>10.9</v>
      </c>
      <c r="G8012" s="77">
        <v>0</v>
      </c>
      <c r="H8012" s="143">
        <v>7.36</v>
      </c>
      <c r="I8012" s="143"/>
      <c r="J8012" s="77">
        <f t="shared" si="344"/>
        <v>18.260000000000002</v>
      </c>
      <c r="K8012" s="103">
        <v>8.4199999999999822</v>
      </c>
      <c r="L8012" s="104">
        <v>4.5199999999999996</v>
      </c>
      <c r="M8012" s="105">
        <v>0</v>
      </c>
      <c r="N8012" s="76">
        <f t="shared" si="345"/>
        <v>15.779999999999983</v>
      </c>
    </row>
    <row r="8013" spans="1:14" x14ac:dyDescent="0.25">
      <c r="A8013" s="142" t="s">
        <v>93</v>
      </c>
      <c r="B8013" s="107">
        <v>40563</v>
      </c>
      <c r="C8013" s="121">
        <v>437.72</v>
      </c>
      <c r="D8013" s="122">
        <v>715.1</v>
      </c>
      <c r="E8013" s="122">
        <f t="shared" si="343"/>
        <v>99.044321329639899</v>
      </c>
      <c r="F8013" s="77">
        <v>12.6</v>
      </c>
      <c r="G8013" s="77">
        <v>0</v>
      </c>
      <c r="H8013" s="143">
        <v>0</v>
      </c>
      <c r="I8013" s="143"/>
      <c r="J8013" s="77">
        <f t="shared" si="344"/>
        <v>12.6</v>
      </c>
      <c r="K8013" s="103">
        <v>8.4500000000000224</v>
      </c>
      <c r="L8013" s="104">
        <v>5.23</v>
      </c>
      <c r="M8013" s="105">
        <v>0</v>
      </c>
      <c r="N8013" s="76">
        <f t="shared" si="345"/>
        <v>8.4500000000000224</v>
      </c>
    </row>
    <row r="8014" spans="1:14" x14ac:dyDescent="0.25">
      <c r="A8014" s="142" t="s">
        <v>94</v>
      </c>
      <c r="B8014" s="107">
        <v>40564</v>
      </c>
      <c r="C8014" s="121">
        <v>437.55</v>
      </c>
      <c r="D8014" s="122">
        <v>710.95</v>
      </c>
      <c r="E8014" s="122">
        <f t="shared" si="343"/>
        <v>98.46952908587258</v>
      </c>
      <c r="F8014" s="77">
        <v>12.68</v>
      </c>
      <c r="G8014" s="77">
        <v>0</v>
      </c>
      <c r="H8014" s="143">
        <v>0</v>
      </c>
      <c r="I8014" s="143"/>
      <c r="J8014" s="77">
        <f t="shared" si="344"/>
        <v>12.68</v>
      </c>
      <c r="K8014" s="103">
        <v>6.8699999999999406</v>
      </c>
      <c r="L8014" s="104">
        <v>5.24</v>
      </c>
      <c r="M8014" s="105">
        <v>0</v>
      </c>
      <c r="N8014" s="76">
        <f t="shared" si="345"/>
        <v>6.8699999999999406</v>
      </c>
    </row>
    <row r="8015" spans="1:14" x14ac:dyDescent="0.25">
      <c r="A8015" s="142" t="s">
        <v>95</v>
      </c>
      <c r="B8015" s="107">
        <v>40565</v>
      </c>
      <c r="C8015" s="121">
        <v>437.31</v>
      </c>
      <c r="D8015" s="122">
        <v>705.14</v>
      </c>
      <c r="E8015" s="122">
        <f t="shared" si="343"/>
        <v>97.664819944598335</v>
      </c>
      <c r="F8015" s="77">
        <v>12.17</v>
      </c>
      <c r="G8015" s="77">
        <v>0</v>
      </c>
      <c r="H8015" s="143">
        <v>0</v>
      </c>
      <c r="I8015" s="143"/>
      <c r="J8015" s="77">
        <f t="shared" si="344"/>
        <v>12.17</v>
      </c>
      <c r="K8015" s="103">
        <v>5.8299999999999681</v>
      </c>
      <c r="L8015" s="104">
        <v>5.03</v>
      </c>
      <c r="M8015" s="105">
        <v>0</v>
      </c>
      <c r="N8015" s="76">
        <f t="shared" si="345"/>
        <v>5.8299999999999681</v>
      </c>
    </row>
    <row r="8016" spans="1:14" x14ac:dyDescent="0.25">
      <c r="A8016" s="142" t="s">
        <v>96</v>
      </c>
      <c r="B8016" s="107">
        <v>40566</v>
      </c>
      <c r="C8016" s="121">
        <v>437.05</v>
      </c>
      <c r="D8016" s="122">
        <v>698.8</v>
      </c>
      <c r="E8016" s="122">
        <f t="shared" si="343"/>
        <v>96.78670360110803</v>
      </c>
      <c r="F8016" s="77">
        <v>12.85</v>
      </c>
      <c r="G8016" s="77">
        <v>0</v>
      </c>
      <c r="H8016" s="143">
        <v>0</v>
      </c>
      <c r="I8016" s="143"/>
      <c r="J8016" s="77">
        <f t="shared" si="344"/>
        <v>12.85</v>
      </c>
      <c r="K8016" s="103">
        <v>3.9900000000000997</v>
      </c>
      <c r="L8016" s="104">
        <v>5.2</v>
      </c>
      <c r="M8016" s="105">
        <v>0</v>
      </c>
      <c r="N8016" s="76">
        <f t="shared" si="345"/>
        <v>3.9900000000000997</v>
      </c>
    </row>
    <row r="8017" spans="1:14" x14ac:dyDescent="0.25">
      <c r="A8017" s="142" t="s">
        <v>97</v>
      </c>
      <c r="B8017" s="107">
        <v>40567</v>
      </c>
      <c r="C8017" s="121">
        <v>436.68</v>
      </c>
      <c r="D8017" s="122">
        <v>689.94</v>
      </c>
      <c r="E8017" s="122">
        <f t="shared" si="343"/>
        <v>95.55955678670361</v>
      </c>
      <c r="F8017" s="77">
        <v>12.72</v>
      </c>
      <c r="G8017" s="77">
        <v>0</v>
      </c>
      <c r="H8017" s="143">
        <v>0</v>
      </c>
      <c r="I8017" s="143"/>
      <c r="J8017" s="77">
        <f t="shared" si="344"/>
        <v>12.72</v>
      </c>
      <c r="K8017" s="103">
        <v>4.6399999999999597</v>
      </c>
      <c r="L8017" s="104">
        <v>5.25</v>
      </c>
      <c r="M8017" s="105">
        <v>0</v>
      </c>
      <c r="N8017" s="76">
        <f t="shared" si="345"/>
        <v>4.6399999999999597</v>
      </c>
    </row>
    <row r="8018" spans="1:14" x14ac:dyDescent="0.25">
      <c r="A8018" s="142" t="s">
        <v>98</v>
      </c>
      <c r="B8018" s="107">
        <v>40568</v>
      </c>
      <c r="C8018" s="121">
        <v>436.34</v>
      </c>
      <c r="D8018" s="122">
        <v>681.86</v>
      </c>
      <c r="E8018" s="122">
        <f t="shared" si="343"/>
        <v>94.440443213296405</v>
      </c>
      <c r="F8018" s="77">
        <v>12.76</v>
      </c>
      <c r="G8018" s="77">
        <v>0</v>
      </c>
      <c r="H8018" s="143">
        <v>0</v>
      </c>
      <c r="I8018" s="143"/>
      <c r="J8018" s="77">
        <f t="shared" si="344"/>
        <v>12.76</v>
      </c>
      <c r="K8018" s="103">
        <v>9.26</v>
      </c>
      <c r="L8018" s="104">
        <v>5.26</v>
      </c>
      <c r="M8018" s="105">
        <v>41</v>
      </c>
      <c r="N8018" s="76">
        <f t="shared" si="345"/>
        <v>9.26</v>
      </c>
    </row>
    <row r="8019" spans="1:14" x14ac:dyDescent="0.25">
      <c r="A8019" s="142" t="s">
        <v>99</v>
      </c>
      <c r="B8019" s="107">
        <v>40569</v>
      </c>
      <c r="C8019" s="121">
        <v>436.19</v>
      </c>
      <c r="D8019" s="122">
        <v>678.36</v>
      </c>
      <c r="E8019" s="122">
        <f t="shared" si="343"/>
        <v>93.955678670360115</v>
      </c>
      <c r="F8019" s="77">
        <v>12.92</v>
      </c>
      <c r="G8019" s="77">
        <v>0</v>
      </c>
      <c r="H8019" s="143">
        <v>0</v>
      </c>
      <c r="I8019" s="143"/>
      <c r="J8019" s="77">
        <f t="shared" si="344"/>
        <v>12.92</v>
      </c>
      <c r="K8019" s="103">
        <v>13.84999999999995</v>
      </c>
      <c r="L8019" s="104">
        <v>5.32</v>
      </c>
      <c r="M8019" s="105">
        <v>22.5</v>
      </c>
      <c r="N8019" s="76">
        <f t="shared" si="345"/>
        <v>13.84999999999995</v>
      </c>
    </row>
    <row r="8020" spans="1:14" x14ac:dyDescent="0.25">
      <c r="A8020" s="142" t="s">
        <v>100</v>
      </c>
      <c r="B8020" s="107">
        <v>40570</v>
      </c>
      <c r="C8020" s="121">
        <v>436.23</v>
      </c>
      <c r="D8020" s="122">
        <v>679.29</v>
      </c>
      <c r="E8020" s="122">
        <f t="shared" si="343"/>
        <v>94.084487534626035</v>
      </c>
      <c r="F8020" s="77">
        <v>12.72</v>
      </c>
      <c r="G8020" s="77">
        <v>0</v>
      </c>
      <c r="H8020" s="143">
        <v>0</v>
      </c>
      <c r="I8020" s="143"/>
      <c r="J8020" s="77">
        <f t="shared" si="344"/>
        <v>12.72</v>
      </c>
      <c r="K8020" s="103">
        <v>10.83</v>
      </c>
      <c r="L8020" s="104">
        <v>5.23</v>
      </c>
      <c r="M8020" s="105">
        <v>18.3</v>
      </c>
      <c r="N8020" s="76">
        <f t="shared" si="345"/>
        <v>10.830000000000014</v>
      </c>
    </row>
    <row r="8021" spans="1:14" x14ac:dyDescent="0.25">
      <c r="A8021" s="142" t="s">
        <v>101</v>
      </c>
      <c r="B8021" s="107">
        <v>40571</v>
      </c>
      <c r="C8021" s="121">
        <v>436.15</v>
      </c>
      <c r="D8021" s="122">
        <v>677.4</v>
      </c>
      <c r="E8021" s="122">
        <f t="shared" si="343"/>
        <v>93.822714681440445</v>
      </c>
      <c r="F8021" s="77">
        <v>12.65</v>
      </c>
      <c r="G8021" s="77">
        <v>0</v>
      </c>
      <c r="H8021" s="143">
        <v>0</v>
      </c>
      <c r="I8021" s="143"/>
      <c r="J8021" s="77">
        <f t="shared" si="344"/>
        <v>12.65</v>
      </c>
      <c r="K8021" s="103">
        <v>8.4299999999999731</v>
      </c>
      <c r="L8021" s="104">
        <v>5.21</v>
      </c>
      <c r="M8021" s="105">
        <v>20.41</v>
      </c>
      <c r="N8021" s="76">
        <f t="shared" si="345"/>
        <v>8.4299999999999731</v>
      </c>
    </row>
    <row r="8022" spans="1:14" x14ac:dyDescent="0.25">
      <c r="A8022" s="142" t="s">
        <v>102</v>
      </c>
      <c r="B8022" s="107">
        <v>40572</v>
      </c>
      <c r="C8022" s="121">
        <v>435.97</v>
      </c>
      <c r="D8022" s="122">
        <v>673.18</v>
      </c>
      <c r="E8022" s="122">
        <f t="shared" si="343"/>
        <v>93.238227146814395</v>
      </c>
      <c r="F8022" s="77">
        <v>7.84</v>
      </c>
      <c r="G8022" s="77">
        <v>0</v>
      </c>
      <c r="H8022" s="143">
        <v>0</v>
      </c>
      <c r="I8022" s="143"/>
      <c r="J8022" s="77">
        <f t="shared" si="344"/>
        <v>7.84</v>
      </c>
      <c r="K8022" s="103">
        <v>13.95</v>
      </c>
      <c r="L8022" s="104">
        <v>3.08</v>
      </c>
      <c r="M8022" s="105">
        <v>9.1</v>
      </c>
      <c r="N8022" s="76">
        <f t="shared" si="345"/>
        <v>13.950000000000014</v>
      </c>
    </row>
    <row r="8023" spans="1:14" x14ac:dyDescent="0.25">
      <c r="A8023" s="142" t="s">
        <v>103</v>
      </c>
      <c r="B8023" s="107">
        <v>40573</v>
      </c>
      <c r="C8023" s="121">
        <v>436.23</v>
      </c>
      <c r="D8023" s="122">
        <v>679.29</v>
      </c>
      <c r="E8023" s="122">
        <f t="shared" si="343"/>
        <v>94.084487534626035</v>
      </c>
      <c r="F8023" s="77">
        <v>4.1900000000000004</v>
      </c>
      <c r="G8023" s="77">
        <v>0</v>
      </c>
      <c r="H8023" s="143">
        <v>0</v>
      </c>
      <c r="I8023" s="143"/>
      <c r="J8023" s="77">
        <f t="shared" si="344"/>
        <v>4.1900000000000004</v>
      </c>
      <c r="K8023" s="103">
        <v>2.7800000000000322</v>
      </c>
      <c r="L8023" s="104">
        <v>1.72</v>
      </c>
      <c r="M8023" s="105">
        <v>5.7</v>
      </c>
      <c r="N8023" s="76">
        <f t="shared" si="345"/>
        <v>2.7800000000000322</v>
      </c>
    </row>
    <row r="8024" spans="1:14" x14ac:dyDescent="0.25">
      <c r="A8024" s="142" t="s">
        <v>104</v>
      </c>
      <c r="B8024" s="107">
        <v>40574</v>
      </c>
      <c r="C8024" s="121">
        <v>436.17</v>
      </c>
      <c r="D8024" s="122">
        <v>677.88</v>
      </c>
      <c r="E8024" s="122">
        <f t="shared" si="343"/>
        <v>93.88919667590028</v>
      </c>
      <c r="F8024" s="77">
        <v>12.74</v>
      </c>
      <c r="G8024" s="77">
        <v>0</v>
      </c>
      <c r="H8024" s="143">
        <v>0</v>
      </c>
      <c r="I8024" s="143"/>
      <c r="J8024" s="77">
        <f t="shared" si="344"/>
        <v>12.74</v>
      </c>
      <c r="K8024" s="103">
        <v>10.6</v>
      </c>
      <c r="L8024" s="104">
        <v>5.24</v>
      </c>
      <c r="M8024" s="105">
        <v>52.6</v>
      </c>
      <c r="N8024" s="76">
        <f t="shared" si="345"/>
        <v>10.600000000000014</v>
      </c>
    </row>
    <row r="8025" spans="1:14" x14ac:dyDescent="0.25">
      <c r="A8025" s="142" t="s">
        <v>105</v>
      </c>
      <c r="B8025" s="107">
        <v>40575</v>
      </c>
      <c r="C8025" s="121">
        <v>436.08</v>
      </c>
      <c r="D8025" s="122">
        <v>675.74</v>
      </c>
      <c r="E8025" s="122">
        <f t="shared" si="343"/>
        <v>93.59279778393352</v>
      </c>
      <c r="F8025" s="77">
        <v>12.51</v>
      </c>
      <c r="G8025" s="77">
        <v>0</v>
      </c>
      <c r="H8025" s="143">
        <v>0</v>
      </c>
      <c r="I8025" s="143"/>
      <c r="J8025" s="77">
        <f t="shared" si="344"/>
        <v>12.51</v>
      </c>
      <c r="K8025" s="103">
        <v>29.81</v>
      </c>
      <c r="L8025" s="104">
        <v>5.17</v>
      </c>
      <c r="M8025" s="105">
        <v>67</v>
      </c>
      <c r="N8025" s="76">
        <f t="shared" si="345"/>
        <v>29.809999999999953</v>
      </c>
    </row>
    <row r="8026" spans="1:14" x14ac:dyDescent="0.25">
      <c r="A8026" s="142" t="s">
        <v>106</v>
      </c>
      <c r="B8026" s="107">
        <v>40576</v>
      </c>
      <c r="C8026" s="121">
        <v>436.81</v>
      </c>
      <c r="D8026" s="122">
        <v>693.04</v>
      </c>
      <c r="E8026" s="122">
        <f t="shared" si="343"/>
        <v>95.988919667590025</v>
      </c>
      <c r="F8026" s="77">
        <v>12.57</v>
      </c>
      <c r="G8026" s="77">
        <v>0</v>
      </c>
      <c r="H8026" s="143">
        <v>0</v>
      </c>
      <c r="I8026" s="143"/>
      <c r="J8026" s="77">
        <f t="shared" si="344"/>
        <v>12.57</v>
      </c>
      <c r="K8026" s="103">
        <v>43.03</v>
      </c>
      <c r="L8026" s="104">
        <v>5.22</v>
      </c>
      <c r="M8026" s="105">
        <v>85.4</v>
      </c>
      <c r="N8026" s="76">
        <f t="shared" si="345"/>
        <v>43.030000000000037</v>
      </c>
    </row>
    <row r="8027" spans="1:14" x14ac:dyDescent="0.25">
      <c r="A8027" s="142" t="s">
        <v>107</v>
      </c>
      <c r="B8027" s="107">
        <v>40577</v>
      </c>
      <c r="C8027" s="121">
        <v>438.06</v>
      </c>
      <c r="D8027" s="122">
        <v>723.5</v>
      </c>
      <c r="E8027" s="122">
        <f t="shared" si="343"/>
        <v>100.20775623268699</v>
      </c>
      <c r="F8027" s="77">
        <v>12.81</v>
      </c>
      <c r="G8027" s="77">
        <v>0</v>
      </c>
      <c r="H8027" s="143">
        <v>0</v>
      </c>
      <c r="I8027" s="143"/>
      <c r="J8027" s="77">
        <f t="shared" si="344"/>
        <v>12.81</v>
      </c>
      <c r="K8027" s="103">
        <v>51.66</v>
      </c>
      <c r="L8027" s="104">
        <v>5.32</v>
      </c>
      <c r="M8027" s="105">
        <v>43.5</v>
      </c>
      <c r="N8027" s="76">
        <f t="shared" si="345"/>
        <v>13.31</v>
      </c>
    </row>
    <row r="8028" spans="1:14" x14ac:dyDescent="0.25">
      <c r="A8028" s="142" t="s">
        <v>108</v>
      </c>
      <c r="B8028" s="107">
        <v>40578</v>
      </c>
      <c r="C8028" s="121">
        <v>438.08</v>
      </c>
      <c r="D8028" s="122">
        <v>724</v>
      </c>
      <c r="E8028" s="122">
        <f t="shared" si="343"/>
        <v>100.2770083102493</v>
      </c>
      <c r="F8028" s="77">
        <v>12.01</v>
      </c>
      <c r="G8028" s="77">
        <v>0</v>
      </c>
      <c r="H8028" s="143">
        <v>0</v>
      </c>
      <c r="I8028" s="143"/>
      <c r="J8028" s="77">
        <f t="shared" si="344"/>
        <v>12.01</v>
      </c>
      <c r="K8028" s="103">
        <v>62.28</v>
      </c>
      <c r="L8028" s="104">
        <v>4.9800000000000004</v>
      </c>
      <c r="M8028" s="105">
        <v>26.6</v>
      </c>
      <c r="N8028" s="76">
        <f t="shared" si="345"/>
        <v>11.51</v>
      </c>
    </row>
    <row r="8029" spans="1:14" x14ac:dyDescent="0.25">
      <c r="A8029" s="142" t="s">
        <v>109</v>
      </c>
      <c r="B8029" s="107">
        <v>40579</v>
      </c>
      <c r="C8029" s="121">
        <v>438.06</v>
      </c>
      <c r="D8029" s="122">
        <v>723.5</v>
      </c>
      <c r="E8029" s="122">
        <f t="shared" si="343"/>
        <v>100.20775623268699</v>
      </c>
      <c r="F8029" s="77">
        <v>10.75</v>
      </c>
      <c r="G8029" s="77">
        <v>0</v>
      </c>
      <c r="H8029" s="143">
        <v>0</v>
      </c>
      <c r="I8029" s="143"/>
      <c r="J8029" s="77">
        <f t="shared" si="344"/>
        <v>10.75</v>
      </c>
      <c r="K8029" s="103">
        <v>33.79</v>
      </c>
      <c r="L8029" s="104">
        <v>4.46</v>
      </c>
      <c r="M8029" s="105">
        <v>6.8</v>
      </c>
      <c r="N8029" s="76">
        <f t="shared" si="345"/>
        <v>10.25</v>
      </c>
    </row>
    <row r="8030" spans="1:14" x14ac:dyDescent="0.25">
      <c r="A8030" s="142" t="s">
        <v>110</v>
      </c>
      <c r="B8030" s="107">
        <v>40580</v>
      </c>
      <c r="C8030" s="121">
        <v>438.04</v>
      </c>
      <c r="D8030" s="122">
        <v>723</v>
      </c>
      <c r="E8030" s="122">
        <f t="shared" si="343"/>
        <v>100.13850415512466</v>
      </c>
      <c r="F8030" s="77">
        <v>10.93</v>
      </c>
      <c r="G8030" s="77">
        <v>0</v>
      </c>
      <c r="H8030" s="143">
        <v>38.35</v>
      </c>
      <c r="I8030" s="143"/>
      <c r="J8030" s="77">
        <f t="shared" si="344"/>
        <v>49.28</v>
      </c>
      <c r="K8030" s="103">
        <v>32.729999999999997</v>
      </c>
      <c r="L8030" s="104">
        <v>4.53</v>
      </c>
      <c r="M8030" s="105">
        <v>4.8</v>
      </c>
      <c r="N8030" s="76">
        <f t="shared" si="345"/>
        <v>49.03</v>
      </c>
    </row>
    <row r="8031" spans="1:14" x14ac:dyDescent="0.25">
      <c r="A8031" s="142" t="s">
        <v>111</v>
      </c>
      <c r="B8031" s="107">
        <v>40581</v>
      </c>
      <c r="C8031" s="121">
        <v>438.03</v>
      </c>
      <c r="D8031" s="122">
        <v>722.75</v>
      </c>
      <c r="E8031" s="122">
        <f t="shared" si="343"/>
        <v>100.10387811634349</v>
      </c>
      <c r="F8031" s="77">
        <v>11.33</v>
      </c>
      <c r="G8031" s="77">
        <v>0</v>
      </c>
      <c r="H8031" s="143">
        <v>50.77</v>
      </c>
      <c r="I8031" s="143"/>
      <c r="J8031" s="77">
        <f t="shared" si="344"/>
        <v>62.1</v>
      </c>
      <c r="K8031" s="103">
        <v>45.88</v>
      </c>
      <c r="L8031" s="104">
        <v>4.7</v>
      </c>
      <c r="M8031" s="105">
        <v>35</v>
      </c>
      <c r="N8031" s="76">
        <f t="shared" si="345"/>
        <v>62.85</v>
      </c>
    </row>
    <row r="8032" spans="1:14" x14ac:dyDescent="0.25">
      <c r="A8032" s="142" t="s">
        <v>112</v>
      </c>
      <c r="B8032" s="107">
        <v>40582</v>
      </c>
      <c r="C8032" s="121">
        <v>438.06</v>
      </c>
      <c r="D8032" s="122">
        <v>723.5</v>
      </c>
      <c r="E8032" s="122">
        <f t="shared" si="343"/>
        <v>100.20775623268699</v>
      </c>
      <c r="F8032" s="77">
        <v>11.89</v>
      </c>
      <c r="G8032" s="77">
        <v>0</v>
      </c>
      <c r="H8032" s="143">
        <v>23.54</v>
      </c>
      <c r="I8032" s="143"/>
      <c r="J8032" s="77">
        <f t="shared" si="344"/>
        <v>35.43</v>
      </c>
      <c r="K8032" s="103">
        <v>22.1</v>
      </c>
      <c r="L8032" s="104">
        <v>4.9400000000000004</v>
      </c>
      <c r="M8032" s="105">
        <v>0.4</v>
      </c>
      <c r="N8032" s="76">
        <f t="shared" si="345"/>
        <v>35.18</v>
      </c>
    </row>
    <row r="8033" spans="1:14" x14ac:dyDescent="0.25">
      <c r="A8033" s="142" t="s">
        <v>113</v>
      </c>
      <c r="B8033" s="107">
        <v>40583</v>
      </c>
      <c r="C8033" s="121">
        <v>438.05</v>
      </c>
      <c r="D8033" s="122">
        <v>723.25</v>
      </c>
      <c r="E8033" s="122">
        <f t="shared" si="343"/>
        <v>100.17313019390582</v>
      </c>
      <c r="F8033" s="77">
        <v>12.44</v>
      </c>
      <c r="G8033" s="77">
        <v>0</v>
      </c>
      <c r="H8033" s="143">
        <v>22.05</v>
      </c>
      <c r="I8033" s="143"/>
      <c r="J8033" s="77">
        <f t="shared" si="344"/>
        <v>34.49</v>
      </c>
      <c r="K8033" s="103">
        <v>21.74</v>
      </c>
      <c r="L8033" s="104">
        <v>5.16</v>
      </c>
      <c r="M8033" s="105">
        <v>0</v>
      </c>
      <c r="N8033" s="76">
        <f t="shared" si="345"/>
        <v>32.99</v>
      </c>
    </row>
    <row r="8034" spans="1:14" x14ac:dyDescent="0.25">
      <c r="A8034" s="142" t="s">
        <v>114</v>
      </c>
      <c r="B8034" s="107">
        <v>40584</v>
      </c>
      <c r="C8034" s="121">
        <v>437.99</v>
      </c>
      <c r="D8034" s="122">
        <v>721.75</v>
      </c>
      <c r="E8034" s="122">
        <f t="shared" si="343"/>
        <v>99.965373961218845</v>
      </c>
      <c r="F8034" s="77">
        <v>12.43</v>
      </c>
      <c r="G8034" s="77">
        <v>0</v>
      </c>
      <c r="H8034" s="143">
        <v>33.799999999999997</v>
      </c>
      <c r="I8034" s="143"/>
      <c r="J8034" s="77">
        <f t="shared" si="344"/>
        <v>46.23</v>
      </c>
      <c r="K8034" s="103">
        <v>17.41</v>
      </c>
      <c r="L8034" s="104">
        <v>5.16</v>
      </c>
      <c r="M8034" s="105">
        <v>0</v>
      </c>
      <c r="N8034" s="76">
        <f t="shared" si="345"/>
        <v>48.73</v>
      </c>
    </row>
    <row r="8035" spans="1:14" x14ac:dyDescent="0.25">
      <c r="A8035" s="142" t="s">
        <v>115</v>
      </c>
      <c r="B8035" s="107">
        <v>40585</v>
      </c>
      <c r="C8035" s="121">
        <v>438.09</v>
      </c>
      <c r="D8035" s="122">
        <v>724.25</v>
      </c>
      <c r="E8035" s="122">
        <f t="shared" si="343"/>
        <v>100.31163434903047</v>
      </c>
      <c r="F8035" s="77">
        <v>12.16</v>
      </c>
      <c r="G8035" s="77">
        <v>0</v>
      </c>
      <c r="H8035" s="143">
        <v>10.46</v>
      </c>
      <c r="I8035" s="143"/>
      <c r="J8035" s="77">
        <f t="shared" si="344"/>
        <v>22.62</v>
      </c>
      <c r="K8035" s="103">
        <v>11.74</v>
      </c>
      <c r="L8035" s="104">
        <v>5.45</v>
      </c>
      <c r="M8035" s="105">
        <v>0</v>
      </c>
      <c r="N8035" s="76">
        <f t="shared" si="345"/>
        <v>19.37</v>
      </c>
    </row>
    <row r="8036" spans="1:14" x14ac:dyDescent="0.25">
      <c r="A8036" s="142" t="s">
        <v>116</v>
      </c>
      <c r="B8036" s="107">
        <v>40586</v>
      </c>
      <c r="C8036" s="121">
        <v>437.96</v>
      </c>
      <c r="D8036" s="122">
        <v>721</v>
      </c>
      <c r="E8036" s="122">
        <f t="shared" si="343"/>
        <v>99.86149584487535</v>
      </c>
      <c r="F8036" s="77">
        <v>9.84</v>
      </c>
      <c r="G8036" s="77">
        <v>0</v>
      </c>
      <c r="H8036" s="144">
        <v>10.8</v>
      </c>
      <c r="I8036" s="144"/>
      <c r="J8036" s="77">
        <f t="shared" si="344"/>
        <v>20.64</v>
      </c>
      <c r="K8036" s="103">
        <v>11.59</v>
      </c>
      <c r="L8036" s="104">
        <v>4.08</v>
      </c>
      <c r="M8036" s="105">
        <v>0</v>
      </c>
      <c r="N8036" s="76">
        <f t="shared" si="345"/>
        <v>22.39</v>
      </c>
    </row>
    <row r="8037" spans="1:14" x14ac:dyDescent="0.25">
      <c r="A8037" s="142" t="s">
        <v>117</v>
      </c>
      <c r="B8037" s="107">
        <v>40587</v>
      </c>
      <c r="C8037" s="121">
        <v>438.03</v>
      </c>
      <c r="D8037" s="122">
        <v>722.75</v>
      </c>
      <c r="E8037" s="122">
        <f t="shared" si="343"/>
        <v>100.10387811634349</v>
      </c>
      <c r="F8037" s="77">
        <v>6.56</v>
      </c>
      <c r="G8037" s="77">
        <v>0</v>
      </c>
      <c r="H8037" s="144">
        <v>2.48</v>
      </c>
      <c r="I8037" s="144"/>
      <c r="J8037" s="77">
        <f t="shared" si="344"/>
        <v>9.0399999999999991</v>
      </c>
      <c r="K8037" s="103">
        <v>7.2</v>
      </c>
      <c r="L8037" s="104">
        <v>2.72</v>
      </c>
      <c r="M8037" s="105">
        <v>0</v>
      </c>
      <c r="N8037" s="76">
        <f t="shared" si="345"/>
        <v>7.0399999999999991</v>
      </c>
    </row>
    <row r="8038" spans="1:14" x14ac:dyDescent="0.25">
      <c r="A8038" s="142" t="s">
        <v>118</v>
      </c>
      <c r="B8038" s="107">
        <v>40588</v>
      </c>
      <c r="C8038" s="121">
        <v>437.95</v>
      </c>
      <c r="D8038" s="122">
        <v>720.75</v>
      </c>
      <c r="E8038" s="122">
        <f t="shared" si="343"/>
        <v>99.82686980609418</v>
      </c>
      <c r="F8038" s="77">
        <v>12.69</v>
      </c>
      <c r="G8038" s="77">
        <v>0</v>
      </c>
      <c r="H8038" s="144">
        <v>2.83</v>
      </c>
      <c r="I8038" s="144"/>
      <c r="J8038" s="77">
        <f t="shared" si="344"/>
        <v>15.52</v>
      </c>
      <c r="K8038" s="103">
        <v>9.9999999999999449</v>
      </c>
      <c r="L8038" s="104">
        <v>5.26</v>
      </c>
      <c r="M8038" s="105">
        <v>0</v>
      </c>
      <c r="N8038" s="76">
        <f t="shared" si="345"/>
        <v>12.829999999999945</v>
      </c>
    </row>
    <row r="8039" spans="1:14" x14ac:dyDescent="0.25">
      <c r="A8039" s="142" t="s">
        <v>119</v>
      </c>
      <c r="B8039" s="107">
        <v>40589</v>
      </c>
      <c r="C8039" s="121">
        <v>437.84</v>
      </c>
      <c r="D8039" s="122">
        <v>718.06</v>
      </c>
      <c r="E8039" s="122">
        <f t="shared" si="343"/>
        <v>99.454293628808855</v>
      </c>
      <c r="F8039" s="77">
        <v>12.73</v>
      </c>
      <c r="G8039" s="77">
        <v>0</v>
      </c>
      <c r="H8039" s="144">
        <v>0</v>
      </c>
      <c r="I8039" s="144"/>
      <c r="J8039" s="77">
        <f t="shared" si="344"/>
        <v>12.73</v>
      </c>
      <c r="K8039" s="103">
        <v>10.270000000000078</v>
      </c>
      <c r="L8039" s="104">
        <v>5.28</v>
      </c>
      <c r="M8039" s="105">
        <v>1.8</v>
      </c>
      <c r="N8039" s="76">
        <f t="shared" si="345"/>
        <v>10.270000000000078</v>
      </c>
    </row>
    <row r="8040" spans="1:14" x14ac:dyDescent="0.25">
      <c r="A8040" s="142" t="s">
        <v>120</v>
      </c>
      <c r="B8040" s="107">
        <v>40590</v>
      </c>
      <c r="C8040" s="121">
        <v>437.74</v>
      </c>
      <c r="D8040" s="122">
        <v>715.6</v>
      </c>
      <c r="E8040" s="122">
        <f t="shared" si="343"/>
        <v>99.11357340720221</v>
      </c>
      <c r="F8040" s="77">
        <v>9.81</v>
      </c>
      <c r="G8040" s="77">
        <v>0</v>
      </c>
      <c r="H8040" s="144">
        <v>2.64</v>
      </c>
      <c r="I8040" s="144"/>
      <c r="J8040" s="77">
        <f t="shared" si="344"/>
        <v>12.450000000000001</v>
      </c>
      <c r="K8040" s="103">
        <v>12.03</v>
      </c>
      <c r="L8040" s="104">
        <v>4.07</v>
      </c>
      <c r="M8040" s="105">
        <v>0</v>
      </c>
      <c r="N8040" s="76">
        <f t="shared" si="345"/>
        <v>14.670000000000028</v>
      </c>
    </row>
    <row r="8041" spans="1:14" x14ac:dyDescent="0.25">
      <c r="A8041" s="142" t="s">
        <v>121</v>
      </c>
      <c r="B8041" s="107">
        <v>40591</v>
      </c>
      <c r="C8041" s="121">
        <v>437.83</v>
      </c>
      <c r="D8041" s="122">
        <v>717.82</v>
      </c>
      <c r="E8041" s="122">
        <f t="shared" si="343"/>
        <v>99.421052631578959</v>
      </c>
      <c r="F8041" s="77">
        <v>10.69</v>
      </c>
      <c r="G8041" s="77">
        <v>0</v>
      </c>
      <c r="H8041" s="144">
        <v>0</v>
      </c>
      <c r="I8041" s="144"/>
      <c r="J8041" s="77">
        <f t="shared" si="344"/>
        <v>10.69</v>
      </c>
      <c r="K8041" s="103">
        <v>6.989999999999954</v>
      </c>
      <c r="L8041" s="104">
        <v>4.43</v>
      </c>
      <c r="M8041" s="105">
        <v>0</v>
      </c>
      <c r="N8041" s="76">
        <f t="shared" si="345"/>
        <v>6.989999999999954</v>
      </c>
    </row>
    <row r="8042" spans="1:14" x14ac:dyDescent="0.25">
      <c r="A8042" s="142" t="s">
        <v>122</v>
      </c>
      <c r="B8042" s="107">
        <v>40592</v>
      </c>
      <c r="C8042" s="121">
        <v>437.68</v>
      </c>
      <c r="D8042" s="122">
        <v>714.12</v>
      </c>
      <c r="E8042" s="122">
        <f t="shared" si="343"/>
        <v>98.908587257617725</v>
      </c>
      <c r="F8042" s="77">
        <v>12.53</v>
      </c>
      <c r="G8042" s="77">
        <v>0</v>
      </c>
      <c r="H8042" s="144">
        <v>0</v>
      </c>
      <c r="I8042" s="144"/>
      <c r="J8042" s="77">
        <f t="shared" si="344"/>
        <v>12.53</v>
      </c>
      <c r="K8042" s="103">
        <v>8.1100000000000403</v>
      </c>
      <c r="L8042" s="104">
        <v>5.2</v>
      </c>
      <c r="M8042" s="105">
        <v>0</v>
      </c>
      <c r="N8042" s="76">
        <f t="shared" si="345"/>
        <v>8.1100000000000403</v>
      </c>
    </row>
    <row r="8043" spans="1:14" x14ac:dyDescent="0.25">
      <c r="A8043" s="142" t="s">
        <v>123</v>
      </c>
      <c r="B8043" s="107">
        <v>40593</v>
      </c>
      <c r="C8043" s="121">
        <v>437.5</v>
      </c>
      <c r="D8043" s="122">
        <v>709.7</v>
      </c>
      <c r="E8043" s="122">
        <f t="shared" si="343"/>
        <v>98.29639889196676</v>
      </c>
      <c r="F8043" s="77">
        <v>12.26</v>
      </c>
      <c r="G8043" s="77">
        <v>0</v>
      </c>
      <c r="H8043" s="144">
        <v>0</v>
      </c>
      <c r="I8043" s="144"/>
      <c r="J8043" s="77">
        <f t="shared" si="344"/>
        <v>12.26</v>
      </c>
      <c r="K8043" s="103">
        <v>8.419999999999968</v>
      </c>
      <c r="L8043" s="104">
        <v>5.07</v>
      </c>
      <c r="M8043" s="105">
        <v>1.7</v>
      </c>
      <c r="N8043" s="76">
        <f t="shared" si="345"/>
        <v>8.419999999999968</v>
      </c>
    </row>
    <row r="8044" spans="1:14" x14ac:dyDescent="0.25">
      <c r="A8044" s="142" t="s">
        <v>124</v>
      </c>
      <c r="B8044" s="107">
        <v>40594</v>
      </c>
      <c r="C8044" s="121">
        <v>437.34</v>
      </c>
      <c r="D8044" s="122">
        <v>705.86</v>
      </c>
      <c r="E8044" s="122">
        <f t="shared" si="343"/>
        <v>97.764542936288095</v>
      </c>
      <c r="F8044" s="77">
        <v>12.27</v>
      </c>
      <c r="G8044" s="77">
        <v>0</v>
      </c>
      <c r="H8044" s="144">
        <v>0</v>
      </c>
      <c r="I8044" s="144"/>
      <c r="J8044" s="77">
        <f t="shared" si="344"/>
        <v>12.27</v>
      </c>
      <c r="K8044" s="103">
        <v>7.9099999999999859</v>
      </c>
      <c r="L8044" s="104">
        <v>5.07</v>
      </c>
      <c r="M8044" s="105">
        <v>0</v>
      </c>
      <c r="N8044" s="76">
        <f t="shared" si="345"/>
        <v>7.9099999999999859</v>
      </c>
    </row>
    <row r="8045" spans="1:14" x14ac:dyDescent="0.25">
      <c r="A8045" s="142" t="s">
        <v>125</v>
      </c>
      <c r="B8045" s="107">
        <v>40595</v>
      </c>
      <c r="C8045" s="121">
        <v>437.16</v>
      </c>
      <c r="D8045" s="122">
        <v>701.5</v>
      </c>
      <c r="E8045" s="122">
        <f t="shared" si="343"/>
        <v>97.1606648199446</v>
      </c>
      <c r="F8045" s="77">
        <v>12.03</v>
      </c>
      <c r="G8045" s="77">
        <v>0</v>
      </c>
      <c r="H8045" s="144">
        <v>0</v>
      </c>
      <c r="I8045" s="144"/>
      <c r="J8045" s="77">
        <f t="shared" si="344"/>
        <v>12.03</v>
      </c>
      <c r="K8045" s="103">
        <v>5.0100000000000176</v>
      </c>
      <c r="L8045" s="104">
        <v>4.97</v>
      </c>
      <c r="M8045" s="105">
        <v>0</v>
      </c>
      <c r="N8045" s="76">
        <f t="shared" si="345"/>
        <v>5.0100000000000176</v>
      </c>
    </row>
    <row r="8046" spans="1:14" x14ac:dyDescent="0.25">
      <c r="A8046" s="142" t="s">
        <v>126</v>
      </c>
      <c r="B8046" s="107">
        <v>40596</v>
      </c>
      <c r="C8046" s="121">
        <v>436.87</v>
      </c>
      <c r="D8046" s="122">
        <v>694.48</v>
      </c>
      <c r="E8046" s="122">
        <f t="shared" si="343"/>
        <v>96.18836565096953</v>
      </c>
      <c r="F8046" s="77">
        <v>12.9</v>
      </c>
      <c r="G8046" s="77">
        <v>0</v>
      </c>
      <c r="H8046" s="144">
        <v>0</v>
      </c>
      <c r="I8046" s="144"/>
      <c r="J8046" s="77">
        <f t="shared" si="344"/>
        <v>12.9</v>
      </c>
      <c r="K8046" s="103">
        <v>7.6699999999999822</v>
      </c>
      <c r="L8046" s="104">
        <v>5.33</v>
      </c>
      <c r="M8046" s="105">
        <v>0</v>
      </c>
      <c r="N8046" s="76">
        <f t="shared" si="345"/>
        <v>7.6699999999999822</v>
      </c>
    </row>
    <row r="8047" spans="1:14" x14ac:dyDescent="0.25">
      <c r="A8047" s="142" t="s">
        <v>127</v>
      </c>
      <c r="B8047" s="107">
        <v>40597</v>
      </c>
      <c r="C8047" s="121">
        <v>436.65</v>
      </c>
      <c r="D8047" s="122">
        <v>689.25</v>
      </c>
      <c r="E8047" s="122">
        <f t="shared" si="343"/>
        <v>95.463988919667585</v>
      </c>
      <c r="F8047" s="77">
        <v>12.45</v>
      </c>
      <c r="G8047" s="77">
        <v>0</v>
      </c>
      <c r="H8047" s="144">
        <v>0</v>
      </c>
      <c r="I8047" s="144"/>
      <c r="J8047" s="77">
        <f t="shared" si="344"/>
        <v>12.45</v>
      </c>
      <c r="K8047" s="103">
        <v>9.32</v>
      </c>
      <c r="L8047" s="104">
        <v>5.14</v>
      </c>
      <c r="M8047" s="105">
        <v>0</v>
      </c>
      <c r="N8047" s="76">
        <f t="shared" si="345"/>
        <v>9.3200000000000038</v>
      </c>
    </row>
    <row r="8048" spans="1:14" x14ac:dyDescent="0.25">
      <c r="A8048" s="142" t="s">
        <v>128</v>
      </c>
      <c r="B8048" s="107">
        <v>40598</v>
      </c>
      <c r="C8048" s="121">
        <v>436.51</v>
      </c>
      <c r="D8048" s="122">
        <v>686.12</v>
      </c>
      <c r="E8048" s="122">
        <f t="shared" si="343"/>
        <v>95.030470914127434</v>
      </c>
      <c r="F8048" s="77">
        <v>12.45</v>
      </c>
      <c r="G8048" s="77">
        <v>0</v>
      </c>
      <c r="H8048" s="144">
        <v>0</v>
      </c>
      <c r="I8048" s="144"/>
      <c r="J8048" s="77">
        <f t="shared" si="344"/>
        <v>12.45</v>
      </c>
      <c r="K8048" s="103">
        <v>7.229999999999972</v>
      </c>
      <c r="L8048" s="104">
        <v>5.14</v>
      </c>
      <c r="M8048" s="105">
        <v>0</v>
      </c>
      <c r="N8048" s="76">
        <f t="shared" si="345"/>
        <v>7.229999999999972</v>
      </c>
    </row>
    <row r="8049" spans="1:14" x14ac:dyDescent="0.25">
      <c r="A8049" s="142" t="s">
        <v>129</v>
      </c>
      <c r="B8049" s="107">
        <v>40599</v>
      </c>
      <c r="C8049" s="121">
        <v>436.3</v>
      </c>
      <c r="D8049" s="122">
        <v>680.9</v>
      </c>
      <c r="E8049" s="122">
        <f t="shared" si="343"/>
        <v>94.307479224376735</v>
      </c>
      <c r="F8049" s="77">
        <v>12.21</v>
      </c>
      <c r="G8049" s="77">
        <v>0</v>
      </c>
      <c r="H8049" s="144">
        <v>0</v>
      </c>
      <c r="I8049" s="144"/>
      <c r="J8049" s="77">
        <f t="shared" si="344"/>
        <v>12.21</v>
      </c>
      <c r="K8049" s="103">
        <v>7.9899999999999736</v>
      </c>
      <c r="L8049" s="104">
        <v>5.0199999999999996</v>
      </c>
      <c r="M8049" s="105">
        <v>0</v>
      </c>
      <c r="N8049" s="76">
        <f t="shared" si="345"/>
        <v>7.9899999999999736</v>
      </c>
    </row>
    <row r="8050" spans="1:14" x14ac:dyDescent="0.25">
      <c r="A8050" s="142" t="s">
        <v>130</v>
      </c>
      <c r="B8050" s="107">
        <v>40600</v>
      </c>
      <c r="C8050" s="121">
        <v>436.12</v>
      </c>
      <c r="D8050" s="122">
        <v>676.68</v>
      </c>
      <c r="E8050" s="122">
        <f t="shared" si="343"/>
        <v>93.722991689750685</v>
      </c>
      <c r="F8050" s="77">
        <v>12.52</v>
      </c>
      <c r="G8050" s="77">
        <v>0</v>
      </c>
      <c r="H8050" s="144">
        <v>0</v>
      </c>
      <c r="I8050" s="144"/>
      <c r="J8050" s="77">
        <f t="shared" si="344"/>
        <v>12.52</v>
      </c>
      <c r="K8050" s="103">
        <v>5.5000000000000178</v>
      </c>
      <c r="L8050" s="104">
        <v>5.16</v>
      </c>
      <c r="M8050" s="105">
        <v>0</v>
      </c>
      <c r="N8050" s="76">
        <f t="shared" si="345"/>
        <v>5.5000000000000178</v>
      </c>
    </row>
    <row r="8051" spans="1:14" x14ac:dyDescent="0.25">
      <c r="A8051" s="142" t="s">
        <v>131</v>
      </c>
      <c r="B8051" s="107">
        <v>40601</v>
      </c>
      <c r="C8051" s="121">
        <v>435.82</v>
      </c>
      <c r="D8051" s="122">
        <v>669.66</v>
      </c>
      <c r="E8051" s="122">
        <f t="shared" si="343"/>
        <v>92.75069252077563</v>
      </c>
      <c r="F8051" s="77">
        <v>11.27</v>
      </c>
      <c r="G8051" s="77">
        <v>0</v>
      </c>
      <c r="H8051" s="144">
        <v>0</v>
      </c>
      <c r="I8051" s="144"/>
      <c r="J8051" s="77">
        <f t="shared" si="344"/>
        <v>11.27</v>
      </c>
      <c r="K8051" s="103">
        <v>3.1200000000000223</v>
      </c>
      <c r="L8051" s="104">
        <v>4.63</v>
      </c>
      <c r="M8051" s="105">
        <v>0</v>
      </c>
      <c r="N8051" s="76">
        <f t="shared" si="345"/>
        <v>3.1200000000000223</v>
      </c>
    </row>
    <row r="8052" spans="1:14" x14ac:dyDescent="0.25">
      <c r="A8052" s="142" t="s">
        <v>132</v>
      </c>
      <c r="B8052" s="107">
        <v>40602</v>
      </c>
      <c r="C8052" s="121">
        <v>435.47</v>
      </c>
      <c r="D8052" s="122">
        <v>661.51</v>
      </c>
      <c r="E8052" s="122">
        <f t="shared" si="343"/>
        <v>91.621883656509695</v>
      </c>
      <c r="F8052" s="77">
        <v>10.78</v>
      </c>
      <c r="G8052" s="77">
        <v>0</v>
      </c>
      <c r="H8052" s="144">
        <v>0</v>
      </c>
      <c r="I8052" s="144"/>
      <c r="J8052" s="77">
        <f t="shared" si="344"/>
        <v>10.78</v>
      </c>
      <c r="K8052" s="103">
        <v>5.2600000000000176</v>
      </c>
      <c r="L8052" s="104">
        <v>4.42</v>
      </c>
      <c r="M8052" s="126">
        <v>5.9</v>
      </c>
      <c r="N8052" s="76">
        <f t="shared" si="345"/>
        <v>5.2600000000000176</v>
      </c>
    </row>
    <row r="8053" spans="1:14" x14ac:dyDescent="0.25">
      <c r="A8053" s="142" t="s">
        <v>133</v>
      </c>
      <c r="B8053" s="107">
        <v>40603</v>
      </c>
      <c r="C8053" s="121">
        <v>435.23</v>
      </c>
      <c r="D8053" s="122">
        <v>655.99</v>
      </c>
      <c r="E8053" s="122">
        <f t="shared" si="343"/>
        <v>90.857340720221615</v>
      </c>
      <c r="F8053" s="77">
        <v>11.86</v>
      </c>
      <c r="G8053" s="77">
        <v>0</v>
      </c>
      <c r="H8053" s="144">
        <v>0</v>
      </c>
      <c r="I8053" s="144"/>
      <c r="J8053" s="77">
        <f t="shared" si="344"/>
        <v>11.86</v>
      </c>
      <c r="K8053" s="103">
        <v>8.4299999999999358</v>
      </c>
      <c r="L8053" s="104">
        <v>4.8600000000000003</v>
      </c>
      <c r="M8053" s="126">
        <v>1.9</v>
      </c>
      <c r="N8053" s="76">
        <f t="shared" si="345"/>
        <v>8.4299999999999358</v>
      </c>
    </row>
    <row r="8054" spans="1:14" x14ac:dyDescent="0.25">
      <c r="A8054" s="142" t="s">
        <v>134</v>
      </c>
      <c r="B8054" s="107">
        <v>40604</v>
      </c>
      <c r="C8054" s="121">
        <v>435.08</v>
      </c>
      <c r="D8054" s="122">
        <v>652.55999999999995</v>
      </c>
      <c r="E8054" s="122">
        <f t="shared" si="343"/>
        <v>90.38227146814404</v>
      </c>
      <c r="F8054" s="77">
        <v>9.83</v>
      </c>
      <c r="G8054" s="77">
        <v>0</v>
      </c>
      <c r="H8054" s="144">
        <v>0</v>
      </c>
      <c r="I8054" s="144"/>
      <c r="J8054" s="77">
        <f t="shared" si="344"/>
        <v>9.83</v>
      </c>
      <c r="K8054" s="103">
        <v>4.8900000000000592</v>
      </c>
      <c r="L8054" s="104">
        <v>4.03</v>
      </c>
      <c r="M8054" s="126">
        <v>4.7</v>
      </c>
      <c r="N8054" s="76">
        <f t="shared" si="345"/>
        <v>4.8900000000000592</v>
      </c>
    </row>
    <row r="8055" spans="1:14" x14ac:dyDescent="0.25">
      <c r="A8055" s="142" t="s">
        <v>135</v>
      </c>
      <c r="B8055" s="107">
        <v>40605</v>
      </c>
      <c r="C8055" s="121">
        <v>434.86</v>
      </c>
      <c r="D8055" s="122">
        <v>647.62</v>
      </c>
      <c r="E8055" s="122">
        <f t="shared" si="343"/>
        <v>89.698060941828246</v>
      </c>
      <c r="F8055" s="77">
        <v>11.36</v>
      </c>
      <c r="G8055" s="77">
        <v>0</v>
      </c>
      <c r="H8055" s="144">
        <v>0</v>
      </c>
      <c r="I8055" s="144"/>
      <c r="J8055" s="77">
        <f t="shared" si="344"/>
        <v>11.36</v>
      </c>
      <c r="K8055" s="103">
        <v>5.5399999999999494</v>
      </c>
      <c r="L8055" s="104">
        <v>4.66</v>
      </c>
      <c r="M8055" s="126">
        <v>7.4</v>
      </c>
      <c r="N8055" s="76">
        <f t="shared" si="345"/>
        <v>5.5399999999999494</v>
      </c>
    </row>
    <row r="8056" spans="1:14" x14ac:dyDescent="0.25">
      <c r="A8056" s="142" t="s">
        <v>136</v>
      </c>
      <c r="B8056" s="107">
        <v>40606</v>
      </c>
      <c r="C8056" s="121">
        <v>434.6</v>
      </c>
      <c r="D8056" s="122">
        <v>641.79999999999995</v>
      </c>
      <c r="E8056" s="122">
        <f t="shared" si="343"/>
        <v>88.891966759002756</v>
      </c>
      <c r="F8056" s="77">
        <v>10.82</v>
      </c>
      <c r="G8056" s="77">
        <v>0</v>
      </c>
      <c r="H8056" s="144">
        <v>0</v>
      </c>
      <c r="I8056" s="144"/>
      <c r="J8056" s="77">
        <f t="shared" si="344"/>
        <v>10.82</v>
      </c>
      <c r="K8056" s="103">
        <v>6.8600000000000776</v>
      </c>
      <c r="L8056" s="104">
        <v>4.4400000000000004</v>
      </c>
      <c r="M8056" s="126">
        <v>3.4</v>
      </c>
      <c r="N8056" s="76">
        <f t="shared" si="345"/>
        <v>6.8600000000000776</v>
      </c>
    </row>
    <row r="8057" spans="1:14" x14ac:dyDescent="0.25">
      <c r="A8057" s="142" t="s">
        <v>137</v>
      </c>
      <c r="B8057" s="107">
        <v>40607</v>
      </c>
      <c r="C8057" s="121">
        <v>434.42</v>
      </c>
      <c r="D8057" s="122">
        <v>637.84</v>
      </c>
      <c r="E8057" s="122">
        <f t="shared" si="343"/>
        <v>88.34349030470915</v>
      </c>
      <c r="F8057" s="77">
        <v>10.14</v>
      </c>
      <c r="G8057" s="77">
        <v>0</v>
      </c>
      <c r="H8057" s="144">
        <v>0</v>
      </c>
      <c r="I8057" s="144"/>
      <c r="J8057" s="77">
        <f t="shared" si="344"/>
        <v>10.14</v>
      </c>
      <c r="K8057" s="103">
        <v>4.9599999999999369</v>
      </c>
      <c r="L8057" s="104">
        <v>4.1500000000000004</v>
      </c>
      <c r="M8057" s="126">
        <v>0</v>
      </c>
      <c r="N8057" s="76">
        <f t="shared" si="345"/>
        <v>4.9599999999999369</v>
      </c>
    </row>
    <row r="8058" spans="1:14" x14ac:dyDescent="0.25">
      <c r="A8058" s="142" t="s">
        <v>138</v>
      </c>
      <c r="B8058" s="107">
        <v>40608</v>
      </c>
      <c r="C8058" s="121">
        <v>434.18</v>
      </c>
      <c r="D8058" s="122">
        <v>632.66</v>
      </c>
      <c r="E8058" s="122">
        <f t="shared" ref="E8058:E8121" si="346">(D8058/722)*100</f>
        <v>87.62603878116343</v>
      </c>
      <c r="F8058" s="77">
        <v>9.9700000000000006</v>
      </c>
      <c r="G8058" s="77">
        <v>0</v>
      </c>
      <c r="H8058" s="144">
        <v>0</v>
      </c>
      <c r="I8058" s="144"/>
      <c r="J8058" s="77">
        <f t="shared" ref="J8058:J8121" si="347">SUM(F8058:H8058)</f>
        <v>9.9700000000000006</v>
      </c>
      <c r="K8058" s="103">
        <v>3.3900000000000734</v>
      </c>
      <c r="L8058" s="104">
        <v>4.09</v>
      </c>
      <c r="M8058" s="126">
        <v>0</v>
      </c>
      <c r="N8058" s="76">
        <f t="shared" si="345"/>
        <v>3.3900000000000734</v>
      </c>
    </row>
    <row r="8059" spans="1:14" x14ac:dyDescent="0.25">
      <c r="A8059" s="142" t="s">
        <v>139</v>
      </c>
      <c r="B8059" s="107">
        <v>40609</v>
      </c>
      <c r="C8059" s="121">
        <v>433.88</v>
      </c>
      <c r="D8059" s="122">
        <v>626.08000000000004</v>
      </c>
      <c r="E8059" s="122">
        <f t="shared" si="346"/>
        <v>86.714681440443215</v>
      </c>
      <c r="F8059" s="77">
        <v>10</v>
      </c>
      <c r="G8059" s="77">
        <v>0</v>
      </c>
      <c r="H8059" s="144">
        <v>0</v>
      </c>
      <c r="I8059" s="144"/>
      <c r="J8059" s="77">
        <f t="shared" si="347"/>
        <v>10</v>
      </c>
      <c r="K8059" s="103">
        <v>3.1399999999999864</v>
      </c>
      <c r="L8059" s="104">
        <v>4.0999999999999996</v>
      </c>
      <c r="M8059" s="126">
        <v>0</v>
      </c>
      <c r="N8059" s="76">
        <f t="shared" si="345"/>
        <v>3.1399999999999864</v>
      </c>
    </row>
    <row r="8060" spans="1:14" x14ac:dyDescent="0.25">
      <c r="A8060" s="142" t="s">
        <v>140</v>
      </c>
      <c r="B8060" s="107">
        <v>40610</v>
      </c>
      <c r="C8060" s="121">
        <v>433.56</v>
      </c>
      <c r="D8060" s="122">
        <v>619.22</v>
      </c>
      <c r="E8060" s="122">
        <f t="shared" si="346"/>
        <v>85.764542936288095</v>
      </c>
      <c r="F8060" s="77">
        <v>10.68</v>
      </c>
      <c r="G8060" s="77">
        <v>0</v>
      </c>
      <c r="H8060" s="144">
        <v>0</v>
      </c>
      <c r="I8060" s="144"/>
      <c r="J8060" s="77">
        <f t="shared" si="347"/>
        <v>10.68</v>
      </c>
      <c r="K8060" s="103">
        <v>3.8</v>
      </c>
      <c r="L8060" s="104">
        <v>4.3600000000000003</v>
      </c>
      <c r="M8060" s="126">
        <v>0</v>
      </c>
      <c r="N8060" s="76">
        <f t="shared" si="345"/>
        <v>3.8000000000000043</v>
      </c>
    </row>
    <row r="8061" spans="1:14" x14ac:dyDescent="0.25">
      <c r="A8061" s="142" t="s">
        <v>141</v>
      </c>
      <c r="B8061" s="107">
        <v>40611</v>
      </c>
      <c r="C8061" s="121">
        <v>433.24</v>
      </c>
      <c r="D8061" s="122">
        <v>612.34</v>
      </c>
      <c r="E8061" s="122">
        <f t="shared" si="346"/>
        <v>84.81163434903047</v>
      </c>
      <c r="F8061" s="77">
        <v>10.29</v>
      </c>
      <c r="G8061" s="77">
        <v>0</v>
      </c>
      <c r="H8061" s="144">
        <v>0</v>
      </c>
      <c r="I8061" s="144"/>
      <c r="J8061" s="77">
        <f t="shared" si="347"/>
        <v>10.29</v>
      </c>
      <c r="K8061" s="103">
        <v>2.5200000000000173</v>
      </c>
      <c r="L8061" s="104">
        <v>4.0999999999999996</v>
      </c>
      <c r="M8061" s="126">
        <v>0</v>
      </c>
      <c r="N8061" s="76">
        <f t="shared" si="345"/>
        <v>2.5200000000000173</v>
      </c>
    </row>
    <row r="8062" spans="1:14" x14ac:dyDescent="0.25">
      <c r="A8062" s="142" t="s">
        <v>142</v>
      </c>
      <c r="B8062" s="107">
        <v>40612</v>
      </c>
      <c r="C8062" s="121">
        <v>432.87</v>
      </c>
      <c r="D8062" s="122">
        <v>604.57000000000005</v>
      </c>
      <c r="E8062" s="122">
        <f t="shared" si="346"/>
        <v>83.73545706371192</v>
      </c>
      <c r="F8062" s="77">
        <v>9.58</v>
      </c>
      <c r="G8062" s="77">
        <v>0</v>
      </c>
      <c r="H8062" s="144">
        <v>0</v>
      </c>
      <c r="I8062" s="144"/>
      <c r="J8062" s="77">
        <f t="shared" si="347"/>
        <v>9.58</v>
      </c>
      <c r="K8062" s="103">
        <v>3.9099999999999273</v>
      </c>
      <c r="L8062" s="104">
        <v>3.91</v>
      </c>
      <c r="M8062" s="126">
        <v>0</v>
      </c>
      <c r="N8062" s="76">
        <f t="shared" si="345"/>
        <v>3.9099999999999273</v>
      </c>
    </row>
    <row r="8063" spans="1:14" x14ac:dyDescent="0.25">
      <c r="A8063" s="142" t="s">
        <v>143</v>
      </c>
      <c r="B8063" s="107">
        <v>40613</v>
      </c>
      <c r="C8063" s="121">
        <v>432.6</v>
      </c>
      <c r="D8063" s="122">
        <v>598.9</v>
      </c>
      <c r="E8063" s="122">
        <f t="shared" si="346"/>
        <v>82.95013850415512</v>
      </c>
      <c r="F8063" s="77">
        <v>8.25</v>
      </c>
      <c r="G8063" s="77">
        <v>0</v>
      </c>
      <c r="H8063" s="144">
        <v>0</v>
      </c>
      <c r="I8063" s="144"/>
      <c r="J8063" s="77">
        <f t="shared" si="347"/>
        <v>8.25</v>
      </c>
      <c r="K8063" s="103">
        <v>2.8899999999999864</v>
      </c>
      <c r="L8063" s="104">
        <v>3.55</v>
      </c>
      <c r="M8063" s="126">
        <v>0</v>
      </c>
      <c r="N8063" s="76">
        <f t="shared" si="345"/>
        <v>2.8899999999999864</v>
      </c>
    </row>
    <row r="8064" spans="1:14" x14ac:dyDescent="0.25">
      <c r="A8064" s="142" t="s">
        <v>144</v>
      </c>
      <c r="B8064" s="107">
        <v>40614</v>
      </c>
      <c r="C8064" s="121">
        <v>432.34</v>
      </c>
      <c r="D8064" s="122">
        <v>593.54</v>
      </c>
      <c r="E8064" s="122">
        <f t="shared" si="346"/>
        <v>82.207756232686975</v>
      </c>
      <c r="F8064" s="77">
        <v>8.15</v>
      </c>
      <c r="G8064" s="77">
        <v>0</v>
      </c>
      <c r="H8064" s="144">
        <v>0</v>
      </c>
      <c r="I8064" s="144"/>
      <c r="J8064" s="77">
        <f t="shared" si="347"/>
        <v>8.15</v>
      </c>
      <c r="K8064" s="103">
        <v>0.73000000000004128</v>
      </c>
      <c r="L8064" s="104">
        <v>3.31</v>
      </c>
      <c r="M8064" s="126">
        <v>3.2</v>
      </c>
      <c r="N8064" s="76">
        <f t="shared" si="345"/>
        <v>0.73000000000004128</v>
      </c>
    </row>
    <row r="8065" spans="1:14" x14ac:dyDescent="0.25">
      <c r="A8065" s="142" t="s">
        <v>145</v>
      </c>
      <c r="B8065" s="107">
        <v>40615</v>
      </c>
      <c r="C8065" s="121">
        <v>431.98</v>
      </c>
      <c r="D8065" s="122">
        <v>586.12</v>
      </c>
      <c r="E8065" s="122">
        <f t="shared" si="346"/>
        <v>81.180055401662059</v>
      </c>
      <c r="F8065" s="77">
        <v>9.42</v>
      </c>
      <c r="G8065" s="77">
        <v>0</v>
      </c>
      <c r="H8065" s="144">
        <v>0</v>
      </c>
      <c r="I8065" s="144"/>
      <c r="J8065" s="77">
        <f t="shared" si="347"/>
        <v>9.42</v>
      </c>
      <c r="K8065" s="103">
        <v>3.3</v>
      </c>
      <c r="L8065" s="104">
        <v>3.83</v>
      </c>
      <c r="M8065" s="126">
        <v>0</v>
      </c>
      <c r="N8065" s="76">
        <f t="shared" si="345"/>
        <v>3.2999999999999954</v>
      </c>
    </row>
    <row r="8066" spans="1:14" x14ac:dyDescent="0.25">
      <c r="A8066" s="142" t="s">
        <v>146</v>
      </c>
      <c r="B8066" s="107">
        <v>40616</v>
      </c>
      <c r="C8066" s="121">
        <v>431.68</v>
      </c>
      <c r="D8066" s="122">
        <v>580</v>
      </c>
      <c r="E8066" s="122">
        <f t="shared" si="346"/>
        <v>80.332409972299175</v>
      </c>
      <c r="F8066" s="77">
        <v>8.7899999999999991</v>
      </c>
      <c r="G8066" s="77">
        <v>0</v>
      </c>
      <c r="H8066" s="144">
        <v>0</v>
      </c>
      <c r="I8066" s="144"/>
      <c r="J8066" s="77">
        <f t="shared" si="347"/>
        <v>8.7899999999999991</v>
      </c>
      <c r="K8066" s="103">
        <v>1.8900000000000219</v>
      </c>
      <c r="L8066" s="104">
        <v>3.56</v>
      </c>
      <c r="M8066" s="126">
        <v>10.3</v>
      </c>
      <c r="N8066" s="76">
        <f t="shared" si="345"/>
        <v>1.8900000000000219</v>
      </c>
    </row>
    <row r="8067" spans="1:14" x14ac:dyDescent="0.25">
      <c r="A8067" s="142" t="s">
        <v>147</v>
      </c>
      <c r="B8067" s="107">
        <v>40617</v>
      </c>
      <c r="C8067" s="121">
        <v>431.34</v>
      </c>
      <c r="D8067" s="122">
        <v>573.1</v>
      </c>
      <c r="E8067" s="122">
        <f t="shared" si="346"/>
        <v>79.37673130193906</v>
      </c>
      <c r="F8067" s="77">
        <v>9.77</v>
      </c>
      <c r="G8067" s="77">
        <v>0</v>
      </c>
      <c r="H8067" s="144">
        <v>0</v>
      </c>
      <c r="I8067" s="144"/>
      <c r="J8067" s="77">
        <f t="shared" si="347"/>
        <v>9.77</v>
      </c>
      <c r="K8067" s="103">
        <v>3.1699999999999768</v>
      </c>
      <c r="L8067" s="104">
        <v>3.95</v>
      </c>
      <c r="M8067" s="126">
        <v>2.2000000000000002</v>
      </c>
      <c r="N8067" s="76">
        <f t="shared" si="345"/>
        <v>3.1699999999999768</v>
      </c>
    </row>
    <row r="8068" spans="1:14" x14ac:dyDescent="0.25">
      <c r="A8068" s="142" t="s">
        <v>148</v>
      </c>
      <c r="B8068" s="107">
        <v>40618</v>
      </c>
      <c r="C8068" s="121">
        <v>431.01</v>
      </c>
      <c r="D8068" s="122">
        <v>566.5</v>
      </c>
      <c r="E8068" s="122">
        <f t="shared" si="346"/>
        <v>78.46260387811634</v>
      </c>
      <c r="F8068" s="77">
        <v>9.5399999999999991</v>
      </c>
      <c r="G8068" s="77">
        <v>0</v>
      </c>
      <c r="H8068" s="144">
        <v>0</v>
      </c>
      <c r="I8068" s="144"/>
      <c r="J8068" s="77">
        <f t="shared" si="347"/>
        <v>9.5399999999999991</v>
      </c>
      <c r="K8068" s="103">
        <v>3.54</v>
      </c>
      <c r="L8068" s="104">
        <v>3.86</v>
      </c>
      <c r="M8068" s="126">
        <v>2.2000000000000002</v>
      </c>
      <c r="N8068" s="76">
        <f t="shared" si="345"/>
        <v>3.5399999999999991</v>
      </c>
    </row>
    <row r="8069" spans="1:14" x14ac:dyDescent="0.25">
      <c r="A8069" s="142" t="s">
        <v>149</v>
      </c>
      <c r="B8069" s="107">
        <v>40619</v>
      </c>
      <c r="C8069" s="121">
        <v>430.71</v>
      </c>
      <c r="D8069" s="122">
        <v>560.5</v>
      </c>
      <c r="E8069" s="122">
        <f t="shared" si="346"/>
        <v>77.631578947368425</v>
      </c>
      <c r="F8069" s="77">
        <v>6.76</v>
      </c>
      <c r="G8069" s="77">
        <v>0</v>
      </c>
      <c r="H8069" s="144">
        <v>0</v>
      </c>
      <c r="I8069" s="144"/>
      <c r="J8069" s="77">
        <f t="shared" si="347"/>
        <v>6.76</v>
      </c>
      <c r="K8069" s="103">
        <v>1.26</v>
      </c>
      <c r="L8069" s="104">
        <v>2.4900000000000002</v>
      </c>
      <c r="M8069" s="126">
        <v>0</v>
      </c>
      <c r="N8069" s="76">
        <f t="shared" si="345"/>
        <v>1.2599999999999998</v>
      </c>
    </row>
    <row r="8070" spans="1:14" x14ac:dyDescent="0.25">
      <c r="A8070" s="142" t="s">
        <v>150</v>
      </c>
      <c r="B8070" s="107">
        <v>40620</v>
      </c>
      <c r="C8070" s="121">
        <v>430.43</v>
      </c>
      <c r="D8070" s="122">
        <v>555</v>
      </c>
      <c r="E8070" s="122">
        <f t="shared" si="346"/>
        <v>76.86980609418282</v>
      </c>
      <c r="F8070" s="77">
        <v>9.73</v>
      </c>
      <c r="G8070" s="77">
        <v>0</v>
      </c>
      <c r="H8070" s="144">
        <v>0</v>
      </c>
      <c r="I8070" s="144"/>
      <c r="J8070" s="77">
        <f t="shared" si="347"/>
        <v>9.73</v>
      </c>
      <c r="K8070" s="103">
        <v>1.9300000000000459</v>
      </c>
      <c r="L8070" s="104">
        <v>3.94</v>
      </c>
      <c r="M8070" s="126">
        <v>0</v>
      </c>
      <c r="N8070" s="76">
        <f t="shared" si="345"/>
        <v>1.9300000000000459</v>
      </c>
    </row>
    <row r="8071" spans="1:14" x14ac:dyDescent="0.25">
      <c r="A8071" s="142" t="s">
        <v>151</v>
      </c>
      <c r="B8071" s="107">
        <v>40621</v>
      </c>
      <c r="C8071" s="121">
        <v>430.03</v>
      </c>
      <c r="D8071" s="122">
        <v>547.20000000000005</v>
      </c>
      <c r="E8071" s="122">
        <f t="shared" si="346"/>
        <v>75.789473684210535</v>
      </c>
      <c r="F8071" s="77">
        <v>8.56</v>
      </c>
      <c r="G8071" s="77">
        <v>0</v>
      </c>
      <c r="H8071" s="144">
        <v>0</v>
      </c>
      <c r="I8071" s="144"/>
      <c r="J8071" s="77">
        <f t="shared" si="347"/>
        <v>8.56</v>
      </c>
      <c r="K8071" s="103">
        <v>4.6599999999999095</v>
      </c>
      <c r="L8071" s="104">
        <v>3.45</v>
      </c>
      <c r="M8071" s="126">
        <v>2.5</v>
      </c>
      <c r="N8071" s="76">
        <f t="shared" si="345"/>
        <v>4.6599999999999095</v>
      </c>
    </row>
    <row r="8072" spans="1:14" x14ac:dyDescent="0.25">
      <c r="A8072" s="142" t="s">
        <v>152</v>
      </c>
      <c r="B8072" s="107">
        <v>40622</v>
      </c>
      <c r="C8072" s="121">
        <v>429.83</v>
      </c>
      <c r="D8072" s="122">
        <v>543.29999999999995</v>
      </c>
      <c r="E8072" s="122">
        <f t="shared" si="346"/>
        <v>75.24930747922437</v>
      </c>
      <c r="F8072" s="77">
        <v>6.78</v>
      </c>
      <c r="G8072" s="77">
        <v>0</v>
      </c>
      <c r="H8072" s="144">
        <v>0</v>
      </c>
      <c r="I8072" s="144"/>
      <c r="J8072" s="77">
        <f t="shared" si="347"/>
        <v>6.78</v>
      </c>
      <c r="K8072" s="103">
        <v>5.4200000000001003</v>
      </c>
      <c r="L8072" s="104">
        <v>2.74</v>
      </c>
      <c r="M8072" s="126">
        <v>30.7</v>
      </c>
      <c r="N8072" s="76">
        <f t="shared" ref="N8072:N8135" si="348">+D8073-D8072+J8072</f>
        <v>5.4200000000001003</v>
      </c>
    </row>
    <row r="8073" spans="1:14" x14ac:dyDescent="0.25">
      <c r="A8073" s="142" t="s">
        <v>153</v>
      </c>
      <c r="B8073" s="107">
        <v>40623</v>
      </c>
      <c r="C8073" s="121">
        <v>429.76</v>
      </c>
      <c r="D8073" s="122">
        <v>541.94000000000005</v>
      </c>
      <c r="E8073" s="122">
        <f t="shared" si="346"/>
        <v>75.060941828254855</v>
      </c>
      <c r="F8073" s="77">
        <v>8.2799999999999994</v>
      </c>
      <c r="G8073" s="77">
        <v>0</v>
      </c>
      <c r="H8073" s="144">
        <v>0</v>
      </c>
      <c r="I8073" s="144"/>
      <c r="J8073" s="77">
        <f t="shared" si="347"/>
        <v>8.2799999999999994</v>
      </c>
      <c r="K8073" s="103">
        <v>6.1399999999998993</v>
      </c>
      <c r="L8073" s="104">
        <v>3.35</v>
      </c>
      <c r="M8073" s="126">
        <v>0.6</v>
      </c>
      <c r="N8073" s="76">
        <f t="shared" si="348"/>
        <v>6.1399999999998993</v>
      </c>
    </row>
    <row r="8074" spans="1:14" x14ac:dyDescent="0.25">
      <c r="A8074" s="142" t="s">
        <v>154</v>
      </c>
      <c r="B8074" s="107">
        <v>40624</v>
      </c>
      <c r="C8074" s="121">
        <v>429.65</v>
      </c>
      <c r="D8074" s="122">
        <v>539.79999999999995</v>
      </c>
      <c r="E8074" s="122">
        <f t="shared" si="346"/>
        <v>74.76454293628808</v>
      </c>
      <c r="F8074" s="77">
        <v>7.6</v>
      </c>
      <c r="G8074" s="77">
        <v>0</v>
      </c>
      <c r="H8074" s="144">
        <v>0</v>
      </c>
      <c r="I8074" s="144"/>
      <c r="J8074" s="77">
        <f t="shared" si="347"/>
        <v>7.6</v>
      </c>
      <c r="K8074" s="103">
        <v>4.5100000000000815</v>
      </c>
      <c r="L8074" s="104">
        <v>3.06</v>
      </c>
      <c r="M8074" s="126">
        <v>0</v>
      </c>
      <c r="N8074" s="76">
        <f t="shared" si="348"/>
        <v>4.5100000000000815</v>
      </c>
    </row>
    <row r="8075" spans="1:14" x14ac:dyDescent="0.25">
      <c r="A8075" s="142" t="s">
        <v>155</v>
      </c>
      <c r="B8075" s="107">
        <v>40625</v>
      </c>
      <c r="C8075" s="121">
        <v>429.49</v>
      </c>
      <c r="D8075" s="122">
        <v>536.71</v>
      </c>
      <c r="E8075" s="122">
        <f t="shared" si="346"/>
        <v>74.33656509695291</v>
      </c>
      <c r="F8075" s="77">
        <v>8.93</v>
      </c>
      <c r="G8075" s="77">
        <v>0</v>
      </c>
      <c r="H8075" s="144">
        <v>0</v>
      </c>
      <c r="I8075" s="144"/>
      <c r="J8075" s="77">
        <f t="shared" si="347"/>
        <v>8.93</v>
      </c>
      <c r="K8075" s="103">
        <v>4.9200000000000088</v>
      </c>
      <c r="L8075" s="104">
        <v>3.74</v>
      </c>
      <c r="M8075" s="126">
        <v>0</v>
      </c>
      <c r="N8075" s="76">
        <f t="shared" si="348"/>
        <v>4.9200000000000088</v>
      </c>
    </row>
    <row r="8076" spans="1:14" x14ac:dyDescent="0.25">
      <c r="A8076" s="142" t="s">
        <v>156</v>
      </c>
      <c r="B8076" s="107">
        <v>40626</v>
      </c>
      <c r="C8076" s="121">
        <v>429.28</v>
      </c>
      <c r="D8076" s="122">
        <v>532.70000000000005</v>
      </c>
      <c r="E8076" s="122">
        <f t="shared" si="346"/>
        <v>73.78116343490305</v>
      </c>
      <c r="F8076" s="77">
        <v>8.73</v>
      </c>
      <c r="G8076" s="77">
        <v>0</v>
      </c>
      <c r="H8076" s="144">
        <v>0</v>
      </c>
      <c r="I8076" s="144"/>
      <c r="J8076" s="77">
        <f t="shared" si="347"/>
        <v>8.73</v>
      </c>
      <c r="K8076" s="103">
        <v>4.4700000000000095</v>
      </c>
      <c r="L8076" s="104">
        <v>3.52</v>
      </c>
      <c r="M8076" s="126">
        <v>0</v>
      </c>
      <c r="N8076" s="76">
        <f t="shared" si="348"/>
        <v>4.4700000000000095</v>
      </c>
    </row>
    <row r="8077" spans="1:14" x14ac:dyDescent="0.25">
      <c r="A8077" s="142" t="s">
        <v>157</v>
      </c>
      <c r="B8077" s="107">
        <v>40627</v>
      </c>
      <c r="C8077" s="121">
        <v>429.06</v>
      </c>
      <c r="D8077" s="122">
        <v>528.44000000000005</v>
      </c>
      <c r="E8077" s="122">
        <f t="shared" si="346"/>
        <v>73.191135734072034</v>
      </c>
      <c r="F8077" s="77">
        <v>9.14</v>
      </c>
      <c r="G8077" s="77">
        <v>0</v>
      </c>
      <c r="H8077" s="144">
        <v>0</v>
      </c>
      <c r="I8077" s="144"/>
      <c r="J8077" s="77">
        <f t="shared" si="347"/>
        <v>9.14</v>
      </c>
      <c r="K8077" s="103">
        <v>3.629999999999896</v>
      </c>
      <c r="L8077" s="104">
        <v>3.68</v>
      </c>
      <c r="M8077" s="126">
        <v>0</v>
      </c>
      <c r="N8077" s="76">
        <f t="shared" si="348"/>
        <v>3.629999999999896</v>
      </c>
    </row>
    <row r="8078" spans="1:14" x14ac:dyDescent="0.25">
      <c r="A8078" s="142" t="s">
        <v>158</v>
      </c>
      <c r="B8078" s="107">
        <v>40628</v>
      </c>
      <c r="C8078" s="121">
        <v>428.77</v>
      </c>
      <c r="D8078" s="122">
        <v>522.92999999999995</v>
      </c>
      <c r="E8078" s="122">
        <f t="shared" si="346"/>
        <v>72.427977839335185</v>
      </c>
      <c r="F8078" s="77">
        <v>9.06</v>
      </c>
      <c r="G8078" s="77">
        <v>0</v>
      </c>
      <c r="H8078" s="144">
        <v>0</v>
      </c>
      <c r="I8078" s="144"/>
      <c r="J8078" s="77">
        <f t="shared" si="347"/>
        <v>9.06</v>
      </c>
      <c r="K8078" s="103">
        <v>4.5000000000000551</v>
      </c>
      <c r="L8078" s="104">
        <v>3.65</v>
      </c>
      <c r="M8078" s="126">
        <v>0</v>
      </c>
      <c r="N8078" s="76">
        <f t="shared" si="348"/>
        <v>4.5000000000000551</v>
      </c>
    </row>
    <row r="8079" spans="1:14" x14ac:dyDescent="0.25">
      <c r="A8079" s="142" t="s">
        <v>159</v>
      </c>
      <c r="B8079" s="107">
        <v>40629</v>
      </c>
      <c r="C8079" s="121">
        <v>428.53</v>
      </c>
      <c r="D8079" s="122">
        <v>518.37</v>
      </c>
      <c r="E8079" s="122">
        <f t="shared" si="346"/>
        <v>71.79639889196676</v>
      </c>
      <c r="F8079" s="77">
        <v>8.0500000000000007</v>
      </c>
      <c r="G8079" s="77">
        <v>0</v>
      </c>
      <c r="H8079" s="144">
        <v>0</v>
      </c>
      <c r="I8079" s="144"/>
      <c r="J8079" s="77">
        <f t="shared" si="347"/>
        <v>8.0500000000000007</v>
      </c>
      <c r="K8079" s="103">
        <v>4.5400000000000098</v>
      </c>
      <c r="L8079" s="104">
        <v>3.23</v>
      </c>
      <c r="M8079" s="126">
        <v>3.3</v>
      </c>
      <c r="N8079" s="76">
        <f t="shared" si="348"/>
        <v>4.5400000000000098</v>
      </c>
    </row>
    <row r="8080" spans="1:14" x14ac:dyDescent="0.25">
      <c r="A8080" s="142" t="s">
        <v>160</v>
      </c>
      <c r="B8080" s="107">
        <v>40630</v>
      </c>
      <c r="C8080" s="121">
        <v>428.34</v>
      </c>
      <c r="D8080" s="122">
        <v>514.86</v>
      </c>
      <c r="E8080" s="122">
        <f t="shared" si="346"/>
        <v>71.310249307479225</v>
      </c>
      <c r="F8080" s="77">
        <v>6.27</v>
      </c>
      <c r="G8080" s="77">
        <v>0</v>
      </c>
      <c r="H8080" s="144">
        <v>0</v>
      </c>
      <c r="I8080" s="144"/>
      <c r="J8080" s="77">
        <f t="shared" si="347"/>
        <v>6.27</v>
      </c>
      <c r="K8080" s="103">
        <v>2.8499999999999837</v>
      </c>
      <c r="L8080" s="104">
        <v>2.52</v>
      </c>
      <c r="M8080" s="126">
        <v>28.1</v>
      </c>
      <c r="N8080" s="76">
        <f t="shared" si="348"/>
        <v>2.8499999999999837</v>
      </c>
    </row>
    <row r="8081" spans="1:14" x14ac:dyDescent="0.25">
      <c r="A8081" s="142" t="s">
        <v>161</v>
      </c>
      <c r="B8081" s="107">
        <v>40631</v>
      </c>
      <c r="C8081" s="121">
        <v>428.16</v>
      </c>
      <c r="D8081" s="122">
        <v>511.44</v>
      </c>
      <c r="E8081" s="122">
        <f t="shared" si="346"/>
        <v>70.83656509695291</v>
      </c>
      <c r="F8081" s="77">
        <v>6.91</v>
      </c>
      <c r="G8081" s="77">
        <v>0</v>
      </c>
      <c r="H8081" s="144">
        <v>0</v>
      </c>
      <c r="I8081" s="144"/>
      <c r="J8081" s="77">
        <f t="shared" si="347"/>
        <v>6.91</v>
      </c>
      <c r="K8081" s="103">
        <v>6.53</v>
      </c>
      <c r="L8081" s="104">
        <v>2.77</v>
      </c>
      <c r="M8081" s="126">
        <v>0</v>
      </c>
      <c r="N8081" s="76">
        <f t="shared" si="348"/>
        <v>6.5300000000000047</v>
      </c>
    </row>
    <row r="8082" spans="1:14" x14ac:dyDescent="0.25">
      <c r="A8082" s="142" t="s">
        <v>162</v>
      </c>
      <c r="B8082" s="107">
        <v>40632</v>
      </c>
      <c r="C8082" s="121">
        <v>428.14</v>
      </c>
      <c r="D8082" s="122">
        <v>511.06</v>
      </c>
      <c r="E8082" s="122">
        <f t="shared" si="346"/>
        <v>70.78393351800554</v>
      </c>
      <c r="F8082" s="77">
        <v>4.8600000000000003</v>
      </c>
      <c r="G8082" s="77">
        <v>0</v>
      </c>
      <c r="H8082" s="144">
        <v>0</v>
      </c>
      <c r="I8082" s="144"/>
      <c r="J8082" s="77">
        <f t="shared" si="347"/>
        <v>4.8600000000000003</v>
      </c>
      <c r="K8082" s="103">
        <v>3.1999999999999753</v>
      </c>
      <c r="L8082" s="104">
        <v>1.95</v>
      </c>
      <c r="M8082" s="126">
        <v>0</v>
      </c>
      <c r="N8082" s="76">
        <f t="shared" si="348"/>
        <v>3.1999999999999753</v>
      </c>
    </row>
    <row r="8083" spans="1:14" x14ac:dyDescent="0.25">
      <c r="A8083" s="142" t="s">
        <v>163</v>
      </c>
      <c r="B8083" s="107">
        <v>40633</v>
      </c>
      <c r="C8083" s="121">
        <v>428.05</v>
      </c>
      <c r="D8083" s="122">
        <v>509.4</v>
      </c>
      <c r="E8083" s="122">
        <f t="shared" si="346"/>
        <v>70.554016620498615</v>
      </c>
      <c r="F8083" s="77">
        <v>6.97</v>
      </c>
      <c r="G8083" s="77">
        <v>0</v>
      </c>
      <c r="H8083" s="144">
        <v>0</v>
      </c>
      <c r="I8083" s="144"/>
      <c r="J8083" s="77">
        <f t="shared" si="347"/>
        <v>6.97</v>
      </c>
      <c r="K8083" s="103">
        <v>2.7300000000000475</v>
      </c>
      <c r="L8083" s="104">
        <v>2.8</v>
      </c>
      <c r="M8083" s="126">
        <v>0</v>
      </c>
      <c r="N8083" s="76">
        <f t="shared" si="348"/>
        <v>2.7300000000000475</v>
      </c>
    </row>
    <row r="8084" spans="1:14" x14ac:dyDescent="0.25">
      <c r="A8084" s="142" t="s">
        <v>164</v>
      </c>
      <c r="B8084" s="107">
        <v>40634</v>
      </c>
      <c r="C8084" s="121">
        <v>427.82</v>
      </c>
      <c r="D8084" s="122">
        <v>505.16</v>
      </c>
      <c r="E8084" s="122">
        <f t="shared" si="346"/>
        <v>69.96675900277009</v>
      </c>
      <c r="F8084" s="77">
        <v>9.31</v>
      </c>
      <c r="G8084" s="77">
        <v>0</v>
      </c>
      <c r="H8084" s="144">
        <v>0</v>
      </c>
      <c r="I8084" s="144"/>
      <c r="J8084" s="77">
        <f t="shared" si="347"/>
        <v>9.31</v>
      </c>
      <c r="K8084" s="103">
        <v>4.3499999999999641</v>
      </c>
      <c r="L8084" s="104">
        <v>3.74</v>
      </c>
      <c r="M8084" s="126">
        <v>0</v>
      </c>
      <c r="N8084" s="76">
        <f t="shared" si="348"/>
        <v>4.3499999999999641</v>
      </c>
    </row>
    <row r="8085" spans="1:14" x14ac:dyDescent="0.25">
      <c r="A8085" s="142" t="s">
        <v>165</v>
      </c>
      <c r="B8085" s="107">
        <v>40635</v>
      </c>
      <c r="C8085" s="121">
        <v>427.55</v>
      </c>
      <c r="D8085" s="122">
        <v>500.2</v>
      </c>
      <c r="E8085" s="122">
        <f t="shared" si="346"/>
        <v>69.279778393351805</v>
      </c>
      <c r="F8085" s="77">
        <v>6.69</v>
      </c>
      <c r="G8085" s="77">
        <v>0</v>
      </c>
      <c r="H8085" s="144">
        <v>0</v>
      </c>
      <c r="I8085" s="144"/>
      <c r="J8085" s="77">
        <f t="shared" si="347"/>
        <v>6.69</v>
      </c>
      <c r="K8085" s="103">
        <v>4.2699999999999845</v>
      </c>
      <c r="L8085" s="104">
        <v>2.68</v>
      </c>
      <c r="M8085" s="126">
        <v>0</v>
      </c>
      <c r="N8085" s="76">
        <f t="shared" si="348"/>
        <v>4.2699999999999845</v>
      </c>
    </row>
    <row r="8086" spans="1:14" x14ac:dyDescent="0.25">
      <c r="A8086" s="142" t="s">
        <v>166</v>
      </c>
      <c r="B8086" s="107">
        <v>40636</v>
      </c>
      <c r="C8086" s="121">
        <v>427.42</v>
      </c>
      <c r="D8086" s="122">
        <v>497.78</v>
      </c>
      <c r="E8086" s="122">
        <f t="shared" si="346"/>
        <v>68.94459833795014</v>
      </c>
      <c r="F8086" s="77">
        <v>4.72</v>
      </c>
      <c r="G8086" s="77">
        <v>0</v>
      </c>
      <c r="H8086" s="144">
        <v>0</v>
      </c>
      <c r="I8086" s="144"/>
      <c r="J8086" s="77">
        <f t="shared" si="347"/>
        <v>4.72</v>
      </c>
      <c r="K8086" s="103">
        <v>2.5400000000000498</v>
      </c>
      <c r="L8086" s="104">
        <v>1.89</v>
      </c>
      <c r="M8086" s="126">
        <v>0</v>
      </c>
      <c r="N8086" s="76">
        <f t="shared" si="348"/>
        <v>2.5400000000000498</v>
      </c>
    </row>
    <row r="8087" spans="1:14" x14ac:dyDescent="0.25">
      <c r="A8087" s="142" t="s">
        <v>167</v>
      </c>
      <c r="B8087" s="107">
        <v>40637</v>
      </c>
      <c r="C8087" s="121">
        <v>427.3</v>
      </c>
      <c r="D8087" s="122">
        <v>495.6</v>
      </c>
      <c r="E8087" s="122">
        <f t="shared" si="346"/>
        <v>68.6426592797784</v>
      </c>
      <c r="F8087" s="77">
        <v>8.61</v>
      </c>
      <c r="G8087" s="77">
        <v>0</v>
      </c>
      <c r="H8087" s="144">
        <v>0</v>
      </c>
      <c r="I8087" s="144"/>
      <c r="J8087" s="77">
        <f t="shared" si="347"/>
        <v>8.61</v>
      </c>
      <c r="K8087" s="103">
        <v>3.11</v>
      </c>
      <c r="L8087" s="104">
        <v>3.44</v>
      </c>
      <c r="M8087" s="126">
        <v>0</v>
      </c>
      <c r="N8087" s="76">
        <f t="shared" si="348"/>
        <v>3.1099999999999994</v>
      </c>
    </row>
    <row r="8088" spans="1:14" x14ac:dyDescent="0.25">
      <c r="A8088" s="142" t="s">
        <v>168</v>
      </c>
      <c r="B8088" s="107">
        <v>40638</v>
      </c>
      <c r="C8088" s="121">
        <v>427</v>
      </c>
      <c r="D8088" s="122">
        <v>490.1</v>
      </c>
      <c r="E8088" s="122">
        <f t="shared" si="346"/>
        <v>67.880886426592795</v>
      </c>
      <c r="F8088" s="77">
        <v>9.35</v>
      </c>
      <c r="G8088" s="77">
        <v>0</v>
      </c>
      <c r="H8088" s="144">
        <v>0</v>
      </c>
      <c r="I8088" s="144"/>
      <c r="J8088" s="77">
        <f t="shared" si="347"/>
        <v>9.35</v>
      </c>
      <c r="K8088" s="103">
        <v>4.8499999999999996</v>
      </c>
      <c r="L8088" s="104">
        <v>3.74</v>
      </c>
      <c r="M8088" s="126">
        <v>0</v>
      </c>
      <c r="N8088" s="76">
        <f t="shared" si="348"/>
        <v>4.8499999999999996</v>
      </c>
    </row>
    <row r="8089" spans="1:14" x14ac:dyDescent="0.25">
      <c r="A8089" s="142" t="s">
        <v>169</v>
      </c>
      <c r="B8089" s="107">
        <v>40639</v>
      </c>
      <c r="C8089" s="121">
        <v>426.75</v>
      </c>
      <c r="D8089" s="122">
        <v>485.6</v>
      </c>
      <c r="E8089" s="122">
        <f t="shared" si="346"/>
        <v>67.257617728531855</v>
      </c>
      <c r="F8089" s="77">
        <v>8.59</v>
      </c>
      <c r="G8089" s="77">
        <v>0</v>
      </c>
      <c r="H8089" s="144">
        <v>0</v>
      </c>
      <c r="I8089" s="144"/>
      <c r="J8089" s="77">
        <f t="shared" si="347"/>
        <v>8.59</v>
      </c>
      <c r="K8089" s="103">
        <v>1.3099999999999703</v>
      </c>
      <c r="L8089" s="104">
        <v>3.44</v>
      </c>
      <c r="M8089" s="126">
        <v>0</v>
      </c>
      <c r="N8089" s="76">
        <f t="shared" si="348"/>
        <v>1.3099999999999703</v>
      </c>
    </row>
    <row r="8090" spans="1:14" x14ac:dyDescent="0.25">
      <c r="A8090" s="142" t="s">
        <v>170</v>
      </c>
      <c r="B8090" s="107">
        <v>40640</v>
      </c>
      <c r="C8090" s="121">
        <v>426.34</v>
      </c>
      <c r="D8090" s="122">
        <v>478.32</v>
      </c>
      <c r="E8090" s="122">
        <f t="shared" si="346"/>
        <v>66.24930747922437</v>
      </c>
      <c r="F8090" s="77">
        <v>8.06</v>
      </c>
      <c r="G8090" s="77">
        <v>0</v>
      </c>
      <c r="H8090" s="144">
        <v>0</v>
      </c>
      <c r="I8090" s="144"/>
      <c r="J8090" s="77">
        <f t="shared" si="347"/>
        <v>8.06</v>
      </c>
      <c r="K8090" s="103">
        <v>1.8600000000000119</v>
      </c>
      <c r="L8090" s="104">
        <v>2.23</v>
      </c>
      <c r="M8090" s="126">
        <v>0</v>
      </c>
      <c r="N8090" s="76">
        <f t="shared" si="348"/>
        <v>1.8600000000000119</v>
      </c>
    </row>
    <row r="8091" spans="1:14" x14ac:dyDescent="0.25">
      <c r="A8091" s="142" t="s">
        <v>171</v>
      </c>
      <c r="B8091" s="107">
        <v>40641</v>
      </c>
      <c r="C8091" s="121">
        <v>425.99</v>
      </c>
      <c r="D8091" s="122">
        <v>472.12</v>
      </c>
      <c r="E8091" s="122">
        <f t="shared" si="346"/>
        <v>65.390581717451525</v>
      </c>
      <c r="F8091" s="77">
        <v>7.1</v>
      </c>
      <c r="G8091" s="77">
        <v>0</v>
      </c>
      <c r="H8091" s="144">
        <v>0</v>
      </c>
      <c r="I8091" s="144"/>
      <c r="J8091" s="77">
        <f t="shared" si="347"/>
        <v>7.1</v>
      </c>
      <c r="K8091" s="103">
        <v>2.7000000000000224</v>
      </c>
      <c r="L8091" s="104">
        <v>2.84</v>
      </c>
      <c r="M8091" s="126">
        <v>0</v>
      </c>
      <c r="N8091" s="76">
        <f t="shared" si="348"/>
        <v>2.7000000000000224</v>
      </c>
    </row>
    <row r="8092" spans="1:14" x14ac:dyDescent="0.25">
      <c r="A8092" s="142" t="s">
        <v>172</v>
      </c>
      <c r="B8092" s="107">
        <v>40642</v>
      </c>
      <c r="C8092" s="121">
        <v>425.74</v>
      </c>
      <c r="D8092" s="122">
        <v>467.72</v>
      </c>
      <c r="E8092" s="122">
        <f t="shared" si="346"/>
        <v>64.78116343490305</v>
      </c>
      <c r="F8092" s="77">
        <v>6.02</v>
      </c>
      <c r="G8092" s="77">
        <v>0</v>
      </c>
      <c r="H8092" s="144">
        <v>0</v>
      </c>
      <c r="I8092" s="144"/>
      <c r="J8092" s="77">
        <f t="shared" si="347"/>
        <v>6.02</v>
      </c>
      <c r="K8092" s="103">
        <v>4.2799999999999905</v>
      </c>
      <c r="L8092" s="104">
        <v>2.41</v>
      </c>
      <c r="M8092" s="126">
        <v>0</v>
      </c>
      <c r="N8092" s="76">
        <f t="shared" si="348"/>
        <v>4.2799999999999905</v>
      </c>
    </row>
    <row r="8093" spans="1:14" x14ac:dyDescent="0.25">
      <c r="A8093" s="142" t="s">
        <v>173</v>
      </c>
      <c r="B8093" s="107">
        <v>40643</v>
      </c>
      <c r="C8093" s="121">
        <v>425.64</v>
      </c>
      <c r="D8093" s="122">
        <v>465.98</v>
      </c>
      <c r="E8093" s="122">
        <f t="shared" si="346"/>
        <v>64.54016620498615</v>
      </c>
      <c r="F8093" s="77">
        <v>5.59</v>
      </c>
      <c r="G8093" s="77">
        <v>0</v>
      </c>
      <c r="H8093" s="144">
        <v>0</v>
      </c>
      <c r="I8093" s="144"/>
      <c r="J8093" s="77">
        <f t="shared" si="347"/>
        <v>5.59</v>
      </c>
      <c r="K8093" s="103">
        <v>2.09</v>
      </c>
      <c r="L8093" s="104">
        <v>2.23</v>
      </c>
      <c r="M8093" s="126">
        <v>0</v>
      </c>
      <c r="N8093" s="76">
        <f t="shared" si="348"/>
        <v>2.09</v>
      </c>
    </row>
    <row r="8094" spans="1:14" x14ac:dyDescent="0.25">
      <c r="A8094" s="142" t="s">
        <v>174</v>
      </c>
      <c r="B8094" s="107">
        <v>40644</v>
      </c>
      <c r="C8094" s="121">
        <v>425.44</v>
      </c>
      <c r="D8094" s="122">
        <v>462.48</v>
      </c>
      <c r="E8094" s="122">
        <f t="shared" si="346"/>
        <v>64.05540166204986</v>
      </c>
      <c r="F8094" s="77">
        <v>5.33</v>
      </c>
      <c r="G8094" s="77">
        <v>0</v>
      </c>
      <c r="H8094" s="144">
        <v>0</v>
      </c>
      <c r="I8094" s="144"/>
      <c r="J8094" s="77">
        <f t="shared" si="347"/>
        <v>5.33</v>
      </c>
      <c r="K8094" s="103">
        <v>1.9999999999999591</v>
      </c>
      <c r="L8094" s="104">
        <v>2.12</v>
      </c>
      <c r="M8094" s="126">
        <v>0</v>
      </c>
      <c r="N8094" s="76">
        <f t="shared" si="348"/>
        <v>1.9999999999999591</v>
      </c>
    </row>
    <row r="8095" spans="1:14" x14ac:dyDescent="0.25">
      <c r="A8095" s="142" t="s">
        <v>175</v>
      </c>
      <c r="B8095" s="107">
        <v>40645</v>
      </c>
      <c r="C8095" s="121">
        <v>425.25</v>
      </c>
      <c r="D8095" s="122">
        <v>459.15</v>
      </c>
      <c r="E8095" s="122">
        <f t="shared" si="346"/>
        <v>63.594182825484758</v>
      </c>
      <c r="F8095" s="77">
        <v>5.86</v>
      </c>
      <c r="G8095" s="77">
        <v>0</v>
      </c>
      <c r="H8095" s="144">
        <v>0</v>
      </c>
      <c r="I8095" s="144"/>
      <c r="J8095" s="77">
        <f t="shared" si="347"/>
        <v>5.86</v>
      </c>
      <c r="K8095" s="103">
        <v>4.1600000000000117</v>
      </c>
      <c r="L8095" s="104">
        <v>2.34</v>
      </c>
      <c r="M8095" s="126">
        <v>1.2</v>
      </c>
      <c r="N8095" s="76">
        <f t="shared" si="348"/>
        <v>4.1600000000000117</v>
      </c>
    </row>
    <row r="8096" spans="1:14" x14ac:dyDescent="0.25">
      <c r="A8096" s="142" t="s">
        <v>176</v>
      </c>
      <c r="B8096" s="107">
        <v>40646</v>
      </c>
      <c r="C8096" s="121">
        <v>425.15</v>
      </c>
      <c r="D8096" s="122">
        <v>457.45</v>
      </c>
      <c r="E8096" s="122">
        <f t="shared" si="346"/>
        <v>63.358725761772853</v>
      </c>
      <c r="F8096" s="77">
        <v>3.81</v>
      </c>
      <c r="G8096" s="77">
        <v>0</v>
      </c>
      <c r="H8096" s="144">
        <v>0</v>
      </c>
      <c r="I8096" s="144"/>
      <c r="J8096" s="77">
        <f t="shared" si="347"/>
        <v>3.81</v>
      </c>
      <c r="K8096" s="103">
        <v>2.7900000000000182</v>
      </c>
      <c r="L8096" s="104">
        <v>1.52</v>
      </c>
      <c r="M8096" s="126">
        <v>0</v>
      </c>
      <c r="N8096" s="76">
        <f t="shared" si="348"/>
        <v>2.7900000000000182</v>
      </c>
    </row>
    <row r="8097" spans="1:14" x14ac:dyDescent="0.25">
      <c r="A8097" s="142" t="s">
        <v>177</v>
      </c>
      <c r="B8097" s="107">
        <v>40647</v>
      </c>
      <c r="C8097" s="121">
        <v>425.09</v>
      </c>
      <c r="D8097" s="122">
        <v>456.43</v>
      </c>
      <c r="E8097" s="122">
        <f t="shared" si="346"/>
        <v>63.217451523545712</v>
      </c>
      <c r="F8097" s="77">
        <v>2.5299999999999998</v>
      </c>
      <c r="G8097" s="77">
        <v>0</v>
      </c>
      <c r="H8097" s="144">
        <v>0</v>
      </c>
      <c r="I8097" s="144"/>
      <c r="J8097" s="77">
        <f t="shared" si="347"/>
        <v>2.5299999999999998</v>
      </c>
      <c r="K8097" s="103">
        <v>2.7000000000000157</v>
      </c>
      <c r="L8097" s="104">
        <v>1.1000000000000001</v>
      </c>
      <c r="M8097" s="126">
        <v>8.8000000000000007</v>
      </c>
      <c r="N8097" s="76">
        <f t="shared" si="348"/>
        <v>2.7000000000000157</v>
      </c>
    </row>
    <row r="8098" spans="1:14" x14ac:dyDescent="0.25">
      <c r="A8098" s="142" t="s">
        <v>178</v>
      </c>
      <c r="B8098" s="107">
        <v>40648</v>
      </c>
      <c r="C8098" s="121">
        <v>425.1</v>
      </c>
      <c r="D8098" s="122">
        <v>456.6</v>
      </c>
      <c r="E8098" s="122">
        <f t="shared" si="346"/>
        <v>63.240997229916893</v>
      </c>
      <c r="F8098" s="77">
        <v>2.3199999999999998</v>
      </c>
      <c r="G8098" s="77">
        <v>0</v>
      </c>
      <c r="H8098" s="144">
        <v>0</v>
      </c>
      <c r="I8098" s="144"/>
      <c r="J8098" s="77">
        <f t="shared" si="347"/>
        <v>2.3199999999999998</v>
      </c>
      <c r="K8098" s="103">
        <v>5.2099999999999866</v>
      </c>
      <c r="L8098" s="104">
        <v>0.92</v>
      </c>
      <c r="M8098" s="126">
        <v>3.7</v>
      </c>
      <c r="N8098" s="76">
        <f t="shared" si="348"/>
        <v>5.2099999999999866</v>
      </c>
    </row>
    <row r="8099" spans="1:14" x14ac:dyDescent="0.25">
      <c r="A8099" s="142" t="s">
        <v>179</v>
      </c>
      <c r="B8099" s="107">
        <v>40649</v>
      </c>
      <c r="C8099" s="121">
        <v>425.27</v>
      </c>
      <c r="D8099" s="122">
        <v>459.49</v>
      </c>
      <c r="E8099" s="122">
        <f t="shared" si="346"/>
        <v>63.641274238227155</v>
      </c>
      <c r="F8099" s="77">
        <v>2.9</v>
      </c>
      <c r="G8099" s="77">
        <v>0</v>
      </c>
      <c r="H8099" s="144">
        <v>0</v>
      </c>
      <c r="I8099" s="144"/>
      <c r="J8099" s="77">
        <f t="shared" si="347"/>
        <v>2.9</v>
      </c>
      <c r="K8099" s="103">
        <v>3.4099999999999908</v>
      </c>
      <c r="L8099" s="104">
        <v>1.1499999999999999</v>
      </c>
      <c r="M8099" s="126">
        <v>0</v>
      </c>
      <c r="N8099" s="76">
        <f t="shared" si="348"/>
        <v>3.4099999999999908</v>
      </c>
    </row>
    <row r="8100" spans="1:14" x14ac:dyDescent="0.25">
      <c r="A8100" s="142" t="s">
        <v>180</v>
      </c>
      <c r="B8100" s="107">
        <v>40650</v>
      </c>
      <c r="C8100" s="121">
        <v>425.3</v>
      </c>
      <c r="D8100" s="122">
        <v>460</v>
      </c>
      <c r="E8100" s="122">
        <f t="shared" si="346"/>
        <v>63.711911357340725</v>
      </c>
      <c r="F8100" s="77">
        <v>3.65</v>
      </c>
      <c r="G8100" s="77">
        <v>0</v>
      </c>
      <c r="H8100" s="144">
        <v>0</v>
      </c>
      <c r="I8100" s="144"/>
      <c r="J8100" s="77">
        <f t="shared" si="347"/>
        <v>3.65</v>
      </c>
      <c r="K8100" s="103">
        <v>1.78</v>
      </c>
      <c r="L8100" s="104">
        <v>1.45</v>
      </c>
      <c r="M8100" s="126">
        <v>2.7</v>
      </c>
      <c r="N8100" s="76">
        <f t="shared" si="348"/>
        <v>1.7799999999999954</v>
      </c>
    </row>
    <row r="8101" spans="1:14" x14ac:dyDescent="0.25">
      <c r="A8101" s="142" t="s">
        <v>181</v>
      </c>
      <c r="B8101" s="107">
        <v>40651</v>
      </c>
      <c r="C8101" s="121">
        <v>425.19</v>
      </c>
      <c r="D8101" s="122">
        <v>458.13</v>
      </c>
      <c r="E8101" s="122">
        <f t="shared" si="346"/>
        <v>63.452908587257618</v>
      </c>
      <c r="F8101" s="77">
        <v>4.2300000000000004</v>
      </c>
      <c r="G8101" s="77">
        <v>0</v>
      </c>
      <c r="H8101" s="144">
        <v>0</v>
      </c>
      <c r="I8101" s="144"/>
      <c r="J8101" s="77">
        <f t="shared" si="347"/>
        <v>4.2300000000000004</v>
      </c>
      <c r="K8101" s="103">
        <v>4.7399999999999913</v>
      </c>
      <c r="L8101" s="104">
        <v>1.68</v>
      </c>
      <c r="M8101" s="126">
        <v>0</v>
      </c>
      <c r="N8101" s="76">
        <f t="shared" si="348"/>
        <v>4.7399999999999913</v>
      </c>
    </row>
    <row r="8102" spans="1:14" x14ac:dyDescent="0.25">
      <c r="A8102" s="142" t="s">
        <v>182</v>
      </c>
      <c r="B8102" s="107">
        <v>40652</v>
      </c>
      <c r="C8102" s="121">
        <v>425.22</v>
      </c>
      <c r="D8102" s="122">
        <v>458.64</v>
      </c>
      <c r="E8102" s="122">
        <f t="shared" si="346"/>
        <v>63.523545706371188</v>
      </c>
      <c r="F8102" s="77">
        <v>4.59</v>
      </c>
      <c r="G8102" s="77">
        <v>0</v>
      </c>
      <c r="H8102" s="144">
        <v>0</v>
      </c>
      <c r="I8102" s="144"/>
      <c r="J8102" s="77">
        <f t="shared" si="347"/>
        <v>4.59</v>
      </c>
      <c r="K8102" s="103">
        <v>5.4400000000000226</v>
      </c>
      <c r="L8102" s="104">
        <v>1.83</v>
      </c>
      <c r="M8102" s="126">
        <v>4.5</v>
      </c>
      <c r="N8102" s="76">
        <f t="shared" si="348"/>
        <v>5.4400000000000226</v>
      </c>
    </row>
    <row r="8103" spans="1:14" x14ac:dyDescent="0.25">
      <c r="A8103" s="142" t="s">
        <v>183</v>
      </c>
      <c r="B8103" s="107">
        <v>40653</v>
      </c>
      <c r="C8103" s="121">
        <v>425.27</v>
      </c>
      <c r="D8103" s="122">
        <v>459.49</v>
      </c>
      <c r="E8103" s="122">
        <f t="shared" si="346"/>
        <v>63.641274238227155</v>
      </c>
      <c r="F8103" s="77">
        <v>5.39</v>
      </c>
      <c r="G8103" s="77">
        <v>0</v>
      </c>
      <c r="H8103" s="144">
        <v>0</v>
      </c>
      <c r="I8103" s="144"/>
      <c r="J8103" s="77">
        <f t="shared" si="347"/>
        <v>5.39</v>
      </c>
      <c r="K8103" s="103">
        <v>9.76</v>
      </c>
      <c r="L8103" s="104">
        <v>2.15</v>
      </c>
      <c r="M8103" s="126">
        <v>39.5</v>
      </c>
      <c r="N8103" s="76">
        <f t="shared" si="348"/>
        <v>9.7600000000000051</v>
      </c>
    </row>
    <row r="8104" spans="1:14" x14ac:dyDescent="0.25">
      <c r="A8104" s="142" t="s">
        <v>184</v>
      </c>
      <c r="B8104" s="107">
        <v>40654</v>
      </c>
      <c r="C8104" s="121">
        <v>425.52</v>
      </c>
      <c r="D8104" s="122">
        <v>463.86</v>
      </c>
      <c r="E8104" s="122">
        <f t="shared" si="346"/>
        <v>64.24653739612188</v>
      </c>
      <c r="F8104" s="77">
        <v>2.54</v>
      </c>
      <c r="G8104" s="77">
        <v>0</v>
      </c>
      <c r="H8104" s="144">
        <v>0</v>
      </c>
      <c r="I8104" s="144"/>
      <c r="J8104" s="77">
        <f t="shared" si="347"/>
        <v>2.54</v>
      </c>
      <c r="K8104" s="103">
        <v>13.22</v>
      </c>
      <c r="L8104" s="104">
        <v>1.02</v>
      </c>
      <c r="M8104" s="126">
        <v>6.9</v>
      </c>
      <c r="N8104" s="76">
        <f t="shared" si="348"/>
        <v>13.220000000000006</v>
      </c>
    </row>
    <row r="8105" spans="1:14" x14ac:dyDescent="0.25">
      <c r="A8105" s="142" t="s">
        <v>185</v>
      </c>
      <c r="B8105" s="107">
        <v>40655</v>
      </c>
      <c r="C8105" s="121">
        <v>426.13</v>
      </c>
      <c r="D8105" s="122">
        <v>474.54</v>
      </c>
      <c r="E8105" s="122">
        <f t="shared" si="346"/>
        <v>65.72576177285319</v>
      </c>
      <c r="F8105" s="77">
        <v>2.5099999999999998</v>
      </c>
      <c r="G8105" s="77">
        <v>0</v>
      </c>
      <c r="H8105" s="144">
        <v>0</v>
      </c>
      <c r="I8105" s="144"/>
      <c r="J8105" s="77">
        <f t="shared" si="347"/>
        <v>2.5099999999999998</v>
      </c>
      <c r="K8105" s="103">
        <v>12.85</v>
      </c>
      <c r="L8105" s="104">
        <v>1</v>
      </c>
      <c r="M8105" s="126">
        <v>38.4</v>
      </c>
      <c r="N8105" s="76">
        <f t="shared" si="348"/>
        <v>12.849999999999975</v>
      </c>
    </row>
    <row r="8106" spans="1:14" x14ac:dyDescent="0.25">
      <c r="A8106" s="142" t="s">
        <v>186</v>
      </c>
      <c r="B8106" s="107">
        <v>40656</v>
      </c>
      <c r="C8106" s="121">
        <v>426.71</v>
      </c>
      <c r="D8106" s="122">
        <v>484.88</v>
      </c>
      <c r="E8106" s="122">
        <f t="shared" si="346"/>
        <v>67.15789473684211</v>
      </c>
      <c r="F8106" s="77">
        <v>0.53</v>
      </c>
      <c r="G8106" s="77">
        <v>0</v>
      </c>
      <c r="H8106" s="144">
        <v>0</v>
      </c>
      <c r="I8106" s="144"/>
      <c r="J8106" s="77">
        <f t="shared" si="347"/>
        <v>0.53</v>
      </c>
      <c r="K8106" s="103">
        <v>9.8100000000000289</v>
      </c>
      <c r="L8106" s="104">
        <v>0.21</v>
      </c>
      <c r="M8106" s="126">
        <v>1.1000000000000001</v>
      </c>
      <c r="N8106" s="76">
        <f t="shared" si="348"/>
        <v>9.8100000000000289</v>
      </c>
    </row>
    <row r="8107" spans="1:14" x14ac:dyDescent="0.25">
      <c r="A8107" s="142" t="s">
        <v>187</v>
      </c>
      <c r="B8107" s="107">
        <v>40657</v>
      </c>
      <c r="C8107" s="121">
        <v>427.22</v>
      </c>
      <c r="D8107" s="122">
        <v>494.16</v>
      </c>
      <c r="E8107" s="122">
        <f t="shared" si="346"/>
        <v>68.443213296398895</v>
      </c>
      <c r="F8107" s="77">
        <v>2.46</v>
      </c>
      <c r="G8107" s="77">
        <v>0</v>
      </c>
      <c r="H8107" s="144">
        <v>0</v>
      </c>
      <c r="I8107" s="144"/>
      <c r="J8107" s="77">
        <f t="shared" si="347"/>
        <v>2.46</v>
      </c>
      <c r="K8107" s="103">
        <v>7.4099999999999886</v>
      </c>
      <c r="L8107" s="104">
        <v>0.97</v>
      </c>
      <c r="M8107" s="126">
        <v>1.18</v>
      </c>
      <c r="N8107" s="76">
        <f t="shared" si="348"/>
        <v>7.4099999999999886</v>
      </c>
    </row>
    <row r="8108" spans="1:14" x14ac:dyDescent="0.25">
      <c r="A8108" s="142" t="s">
        <v>188</v>
      </c>
      <c r="B8108" s="107">
        <v>40658</v>
      </c>
      <c r="C8108" s="121">
        <v>427.49</v>
      </c>
      <c r="D8108" s="122">
        <v>499.11</v>
      </c>
      <c r="E8108" s="122">
        <f t="shared" si="346"/>
        <v>69.128808864265935</v>
      </c>
      <c r="F8108" s="77">
        <v>3.11</v>
      </c>
      <c r="G8108" s="77">
        <v>0</v>
      </c>
      <c r="H8108" s="144">
        <v>0</v>
      </c>
      <c r="I8108" s="144"/>
      <c r="J8108" s="77">
        <f t="shared" si="347"/>
        <v>3.11</v>
      </c>
      <c r="K8108" s="103">
        <v>5.4599999999999653</v>
      </c>
      <c r="L8108" s="104">
        <v>1.24</v>
      </c>
      <c r="M8108" s="126">
        <v>1.7</v>
      </c>
      <c r="N8108" s="76">
        <f t="shared" si="348"/>
        <v>5.4599999999999653</v>
      </c>
    </row>
    <row r="8109" spans="1:14" x14ac:dyDescent="0.25">
      <c r="A8109" s="142" t="s">
        <v>189</v>
      </c>
      <c r="B8109" s="107">
        <v>40659</v>
      </c>
      <c r="C8109" s="121">
        <v>427.62</v>
      </c>
      <c r="D8109" s="122">
        <v>501.46</v>
      </c>
      <c r="E8109" s="122">
        <f t="shared" si="346"/>
        <v>69.454293628808855</v>
      </c>
      <c r="F8109" s="77">
        <v>5.19</v>
      </c>
      <c r="G8109" s="77">
        <v>0</v>
      </c>
      <c r="H8109" s="144">
        <v>0</v>
      </c>
      <c r="I8109" s="144"/>
      <c r="J8109" s="77">
        <f t="shared" si="347"/>
        <v>5.19</v>
      </c>
      <c r="K8109" s="103">
        <v>3.75</v>
      </c>
      <c r="L8109" s="104">
        <v>2.08</v>
      </c>
      <c r="M8109" s="126">
        <v>0</v>
      </c>
      <c r="N8109" s="76">
        <f t="shared" si="348"/>
        <v>3.7500000000000027</v>
      </c>
    </row>
    <row r="8110" spans="1:14" x14ac:dyDescent="0.25">
      <c r="A8110" s="142" t="s">
        <v>190</v>
      </c>
      <c r="B8110" s="107">
        <v>40660</v>
      </c>
      <c r="C8110" s="121">
        <v>427.54</v>
      </c>
      <c r="D8110" s="122">
        <v>500.02</v>
      </c>
      <c r="E8110" s="122">
        <f t="shared" si="346"/>
        <v>69.254847645429365</v>
      </c>
      <c r="F8110" s="77">
        <v>5.17</v>
      </c>
      <c r="G8110" s="77">
        <v>0</v>
      </c>
      <c r="H8110" s="144">
        <v>0</v>
      </c>
      <c r="I8110" s="144"/>
      <c r="J8110" s="77">
        <f t="shared" si="347"/>
        <v>5.17</v>
      </c>
      <c r="K8110" s="103">
        <v>6.070000000000034</v>
      </c>
      <c r="L8110" s="104">
        <v>2.0699999999999998</v>
      </c>
      <c r="M8110" s="126">
        <v>0</v>
      </c>
      <c r="N8110" s="76">
        <f t="shared" si="348"/>
        <v>6.070000000000034</v>
      </c>
    </row>
    <row r="8111" spans="1:14" x14ac:dyDescent="0.25">
      <c r="A8111" s="142" t="s">
        <v>191</v>
      </c>
      <c r="B8111" s="107">
        <v>40661</v>
      </c>
      <c r="C8111" s="121">
        <v>427.59</v>
      </c>
      <c r="D8111" s="122">
        <v>500.92</v>
      </c>
      <c r="E8111" s="122">
        <f t="shared" si="346"/>
        <v>69.37950138504155</v>
      </c>
      <c r="F8111" s="77">
        <v>4.3</v>
      </c>
      <c r="G8111" s="77">
        <v>0</v>
      </c>
      <c r="H8111" s="144">
        <v>0</v>
      </c>
      <c r="I8111" s="144"/>
      <c r="J8111" s="77">
        <f t="shared" si="347"/>
        <v>4.3</v>
      </c>
      <c r="K8111" s="103">
        <v>10.17</v>
      </c>
      <c r="L8111" s="104">
        <v>1.73</v>
      </c>
      <c r="M8111" s="126">
        <v>11.9</v>
      </c>
      <c r="N8111" s="76">
        <f t="shared" si="348"/>
        <v>10.170000000000005</v>
      </c>
    </row>
    <row r="8112" spans="1:14" x14ac:dyDescent="0.25">
      <c r="A8112" s="142" t="s">
        <v>192</v>
      </c>
      <c r="B8112" s="107">
        <v>40662</v>
      </c>
      <c r="C8112" s="121">
        <v>427.91</v>
      </c>
      <c r="D8112" s="122">
        <v>506.79</v>
      </c>
      <c r="E8112" s="122">
        <f t="shared" si="346"/>
        <v>70.192520775623265</v>
      </c>
      <c r="F8112" s="77">
        <v>4.79</v>
      </c>
      <c r="G8112" s="77">
        <v>0</v>
      </c>
      <c r="H8112" s="144">
        <v>0</v>
      </c>
      <c r="I8112" s="144"/>
      <c r="J8112" s="77">
        <f t="shared" si="347"/>
        <v>4.79</v>
      </c>
      <c r="K8112" s="103">
        <v>7.3999999999999568</v>
      </c>
      <c r="L8112" s="104">
        <v>1.72</v>
      </c>
      <c r="M8112" s="126">
        <v>0</v>
      </c>
      <c r="N8112" s="76">
        <f t="shared" si="348"/>
        <v>7.3999999999999568</v>
      </c>
    </row>
    <row r="8113" spans="1:14" x14ac:dyDescent="0.25">
      <c r="A8113" s="142" t="s">
        <v>193</v>
      </c>
      <c r="B8113" s="107">
        <v>40663</v>
      </c>
      <c r="C8113" s="121">
        <v>428.05</v>
      </c>
      <c r="D8113" s="122">
        <v>509.4</v>
      </c>
      <c r="E8113" s="122">
        <f t="shared" si="346"/>
        <v>70.554016620498615</v>
      </c>
      <c r="F8113" s="77">
        <v>3.28</v>
      </c>
      <c r="G8113" s="77">
        <v>0</v>
      </c>
      <c r="H8113" s="144">
        <v>0</v>
      </c>
      <c r="I8113" s="144"/>
      <c r="J8113" s="77">
        <f t="shared" si="347"/>
        <v>3.28</v>
      </c>
      <c r="K8113" s="103">
        <v>5.5100000000000176</v>
      </c>
      <c r="L8113" s="104">
        <v>1.32</v>
      </c>
      <c r="M8113" s="126">
        <v>0</v>
      </c>
      <c r="N8113" s="76">
        <f t="shared" si="348"/>
        <v>5.5100000000000176</v>
      </c>
    </row>
    <row r="8114" spans="1:14" x14ac:dyDescent="0.25">
      <c r="A8114" s="142" t="s">
        <v>194</v>
      </c>
      <c r="B8114" s="107">
        <v>40664</v>
      </c>
      <c r="C8114" s="121">
        <v>428.17</v>
      </c>
      <c r="D8114" s="122">
        <v>511.63</v>
      </c>
      <c r="E8114" s="122">
        <f t="shared" si="346"/>
        <v>70.862880886426595</v>
      </c>
      <c r="F8114" s="77">
        <v>4.8899999999999997</v>
      </c>
      <c r="G8114" s="77">
        <v>0</v>
      </c>
      <c r="H8114" s="144">
        <v>0</v>
      </c>
      <c r="I8114" s="144"/>
      <c r="J8114" s="77">
        <f t="shared" si="347"/>
        <v>4.8899999999999997</v>
      </c>
      <c r="K8114" s="103">
        <v>8.6899999999999551</v>
      </c>
      <c r="L8114" s="104">
        <v>1.6</v>
      </c>
      <c r="M8114" s="126">
        <v>0</v>
      </c>
      <c r="N8114" s="76">
        <f t="shared" si="348"/>
        <v>8.6899999999999551</v>
      </c>
    </row>
    <row r="8115" spans="1:14" x14ac:dyDescent="0.25">
      <c r="A8115" s="142" t="s">
        <v>195</v>
      </c>
      <c r="B8115" s="107">
        <v>40665</v>
      </c>
      <c r="C8115" s="121">
        <v>428.37</v>
      </c>
      <c r="D8115" s="122">
        <v>515.42999999999995</v>
      </c>
      <c r="E8115" s="122">
        <f t="shared" si="346"/>
        <v>71.389196675900266</v>
      </c>
      <c r="F8115" s="77">
        <v>5.14</v>
      </c>
      <c r="G8115" s="77">
        <v>0</v>
      </c>
      <c r="H8115" s="144">
        <v>0</v>
      </c>
      <c r="I8115" s="144"/>
      <c r="J8115" s="77">
        <f t="shared" si="347"/>
        <v>5.14</v>
      </c>
      <c r="K8115" s="103">
        <v>11.310000000000073</v>
      </c>
      <c r="L8115" s="104">
        <v>2.0699999999999998</v>
      </c>
      <c r="M8115" s="126">
        <v>0.5</v>
      </c>
      <c r="N8115" s="76">
        <f t="shared" si="348"/>
        <v>11.310000000000073</v>
      </c>
    </row>
    <row r="8116" spans="1:14" x14ac:dyDescent="0.25">
      <c r="A8116" s="142" t="s">
        <v>196</v>
      </c>
      <c r="B8116" s="107">
        <v>40666</v>
      </c>
      <c r="C8116" s="121">
        <v>428.7</v>
      </c>
      <c r="D8116" s="122">
        <v>521.6</v>
      </c>
      <c r="E8116" s="122">
        <f t="shared" si="346"/>
        <v>72.24376731301939</v>
      </c>
      <c r="F8116" s="77">
        <v>5.89</v>
      </c>
      <c r="G8116" s="77">
        <v>0</v>
      </c>
      <c r="H8116" s="144">
        <v>0</v>
      </c>
      <c r="I8116" s="144"/>
      <c r="J8116" s="77">
        <f t="shared" si="347"/>
        <v>5.89</v>
      </c>
      <c r="K8116" s="103">
        <v>7.9800000000000315</v>
      </c>
      <c r="L8116" s="104">
        <v>2.37</v>
      </c>
      <c r="M8116" s="126">
        <v>0</v>
      </c>
      <c r="N8116" s="76">
        <f t="shared" si="348"/>
        <v>7.9800000000000315</v>
      </c>
    </row>
    <row r="8117" spans="1:14" x14ac:dyDescent="0.25">
      <c r="A8117" s="142" t="s">
        <v>197</v>
      </c>
      <c r="B8117" s="107">
        <v>40667</v>
      </c>
      <c r="C8117" s="121">
        <v>428.81</v>
      </c>
      <c r="D8117" s="122">
        <v>523.69000000000005</v>
      </c>
      <c r="E8117" s="122">
        <f t="shared" si="346"/>
        <v>72.533240997229925</v>
      </c>
      <c r="F8117" s="77">
        <v>4.83</v>
      </c>
      <c r="G8117" s="77">
        <v>0</v>
      </c>
      <c r="H8117" s="144">
        <v>0</v>
      </c>
      <c r="I8117" s="144"/>
      <c r="J8117" s="77">
        <f t="shared" si="347"/>
        <v>4.83</v>
      </c>
      <c r="K8117" s="103">
        <v>2.9299999999999091</v>
      </c>
      <c r="L8117" s="104">
        <v>1.95</v>
      </c>
      <c r="M8117" s="126">
        <v>0</v>
      </c>
      <c r="N8117" s="76">
        <f t="shared" si="348"/>
        <v>2.9299999999999091</v>
      </c>
    </row>
    <row r="8118" spans="1:14" x14ac:dyDescent="0.25">
      <c r="A8118" s="142" t="s">
        <v>198</v>
      </c>
      <c r="B8118" s="107">
        <v>40668</v>
      </c>
      <c r="C8118" s="121">
        <v>428.71</v>
      </c>
      <c r="D8118" s="122">
        <v>521.79</v>
      </c>
      <c r="E8118" s="122">
        <f t="shared" si="346"/>
        <v>72.270083102493061</v>
      </c>
      <c r="F8118" s="77">
        <v>5.77</v>
      </c>
      <c r="G8118" s="77">
        <v>0</v>
      </c>
      <c r="H8118" s="144">
        <v>0</v>
      </c>
      <c r="I8118" s="144"/>
      <c r="J8118" s="77">
        <f t="shared" si="347"/>
        <v>5.77</v>
      </c>
      <c r="K8118" s="103">
        <v>4.8200000000000678</v>
      </c>
      <c r="L8118" s="104">
        <v>2.33</v>
      </c>
      <c r="M8118" s="126">
        <v>0</v>
      </c>
      <c r="N8118" s="76">
        <f t="shared" si="348"/>
        <v>4.8200000000000678</v>
      </c>
    </row>
    <row r="8119" spans="1:14" x14ac:dyDescent="0.25">
      <c r="A8119" s="142" t="s">
        <v>199</v>
      </c>
      <c r="B8119" s="107">
        <v>40669</v>
      </c>
      <c r="C8119" s="121">
        <v>428.66</v>
      </c>
      <c r="D8119" s="122">
        <v>520.84</v>
      </c>
      <c r="E8119" s="122">
        <f t="shared" si="346"/>
        <v>72.138504155124664</v>
      </c>
      <c r="F8119" s="77">
        <v>5.72</v>
      </c>
      <c r="G8119" s="77">
        <v>0</v>
      </c>
      <c r="H8119" s="144">
        <v>0</v>
      </c>
      <c r="I8119" s="144"/>
      <c r="J8119" s="77">
        <f t="shared" si="347"/>
        <v>5.72</v>
      </c>
      <c r="K8119" s="103">
        <v>3.0599999999999179</v>
      </c>
      <c r="L8119" s="104">
        <v>2.31</v>
      </c>
      <c r="M8119" s="126">
        <v>0</v>
      </c>
      <c r="N8119" s="76">
        <f t="shared" si="348"/>
        <v>3.0599999999999179</v>
      </c>
    </row>
    <row r="8120" spans="1:14" x14ac:dyDescent="0.25">
      <c r="A8120" s="142" t="s">
        <v>200</v>
      </c>
      <c r="B8120" s="107">
        <v>40670</v>
      </c>
      <c r="C8120" s="121">
        <v>428.52</v>
      </c>
      <c r="D8120" s="122">
        <v>518.17999999999995</v>
      </c>
      <c r="E8120" s="122">
        <f t="shared" si="346"/>
        <v>71.770083102493061</v>
      </c>
      <c r="F8120" s="77">
        <v>5.8</v>
      </c>
      <c r="G8120" s="77">
        <v>0</v>
      </c>
      <c r="H8120" s="144">
        <v>0</v>
      </c>
      <c r="I8120" s="144"/>
      <c r="J8120" s="77">
        <f t="shared" si="347"/>
        <v>5.8</v>
      </c>
      <c r="K8120" s="103">
        <v>4.1600000000000135</v>
      </c>
      <c r="L8120" s="104">
        <v>2.34</v>
      </c>
      <c r="M8120" s="126">
        <v>0</v>
      </c>
      <c r="N8120" s="76">
        <f t="shared" si="348"/>
        <v>4.1600000000000135</v>
      </c>
    </row>
    <row r="8121" spans="1:14" x14ac:dyDescent="0.25">
      <c r="A8121" s="142" t="s">
        <v>201</v>
      </c>
      <c r="B8121" s="107">
        <v>40671</v>
      </c>
      <c r="C8121" s="121">
        <v>428.43</v>
      </c>
      <c r="D8121" s="122">
        <v>516.54</v>
      </c>
      <c r="E8121" s="122">
        <f t="shared" si="346"/>
        <v>71.542936288088626</v>
      </c>
      <c r="F8121" s="77">
        <v>5.74</v>
      </c>
      <c r="G8121" s="77">
        <v>0</v>
      </c>
      <c r="H8121" s="144">
        <v>0</v>
      </c>
      <c r="I8121" s="144"/>
      <c r="J8121" s="77">
        <f t="shared" si="347"/>
        <v>5.74</v>
      </c>
      <c r="K8121" s="103">
        <v>3.3000000000000593</v>
      </c>
      <c r="L8121" s="104">
        <v>2.31</v>
      </c>
      <c r="M8121" s="126">
        <v>0</v>
      </c>
      <c r="N8121" s="76">
        <f t="shared" si="348"/>
        <v>3.3000000000000593</v>
      </c>
    </row>
    <row r="8122" spans="1:14" x14ac:dyDescent="0.25">
      <c r="A8122" s="142" t="s">
        <v>202</v>
      </c>
      <c r="B8122" s="107">
        <v>40672</v>
      </c>
      <c r="C8122" s="121">
        <v>428.3</v>
      </c>
      <c r="D8122" s="122">
        <v>514.1</v>
      </c>
      <c r="E8122" s="122">
        <f t="shared" ref="E8122:E8185" si="349">(D8122/722)*100</f>
        <v>71.204986149584499</v>
      </c>
      <c r="F8122" s="77">
        <v>7.07</v>
      </c>
      <c r="G8122" s="77">
        <v>0</v>
      </c>
      <c r="H8122" s="144">
        <v>0</v>
      </c>
      <c r="I8122" s="144"/>
      <c r="J8122" s="77">
        <f t="shared" ref="J8122:J8185" si="350">SUM(F8122:H8122)</f>
        <v>7.07</v>
      </c>
      <c r="K8122" s="103">
        <v>1.0899999999999821</v>
      </c>
      <c r="L8122" s="104">
        <v>2.84</v>
      </c>
      <c r="M8122" s="126">
        <v>0</v>
      </c>
      <c r="N8122" s="76">
        <f t="shared" si="348"/>
        <v>1.0899999999999821</v>
      </c>
    </row>
    <row r="8123" spans="1:14" x14ac:dyDescent="0.25">
      <c r="A8123" s="142" t="s">
        <v>203</v>
      </c>
      <c r="B8123" s="107">
        <v>40673</v>
      </c>
      <c r="C8123" s="121">
        <v>427.98</v>
      </c>
      <c r="D8123" s="122">
        <v>508.12</v>
      </c>
      <c r="E8123" s="122">
        <f t="shared" si="349"/>
        <v>70.37673130193906</v>
      </c>
      <c r="F8123" s="77">
        <v>8.2799999999999994</v>
      </c>
      <c r="G8123" s="77">
        <v>0</v>
      </c>
      <c r="H8123" s="144">
        <v>0</v>
      </c>
      <c r="I8123" s="144"/>
      <c r="J8123" s="77">
        <f t="shared" si="350"/>
        <v>8.2799999999999994</v>
      </c>
      <c r="K8123" s="103">
        <v>3.0599999999999721</v>
      </c>
      <c r="L8123" s="104">
        <v>3.33</v>
      </c>
      <c r="M8123" s="126">
        <v>0</v>
      </c>
      <c r="N8123" s="76">
        <f t="shared" si="348"/>
        <v>3.0599999999999721</v>
      </c>
    </row>
    <row r="8124" spans="1:14" x14ac:dyDescent="0.25">
      <c r="A8124" s="142" t="s">
        <v>204</v>
      </c>
      <c r="B8124" s="107">
        <v>40674</v>
      </c>
      <c r="C8124" s="121">
        <v>427.7</v>
      </c>
      <c r="D8124" s="122">
        <v>502.9</v>
      </c>
      <c r="E8124" s="122">
        <f t="shared" si="349"/>
        <v>69.65373961218836</v>
      </c>
      <c r="F8124" s="77">
        <v>7.97</v>
      </c>
      <c r="G8124" s="77">
        <v>0</v>
      </c>
      <c r="H8124" s="144">
        <v>0</v>
      </c>
      <c r="I8124" s="144"/>
      <c r="J8124" s="77">
        <f t="shared" si="350"/>
        <v>7.97</v>
      </c>
      <c r="K8124" s="103">
        <v>2.4700000000000002</v>
      </c>
      <c r="L8124" s="104">
        <v>3.19</v>
      </c>
      <c r="M8124" s="126">
        <v>0</v>
      </c>
      <c r="N8124" s="76">
        <f t="shared" si="348"/>
        <v>2.4699999999999998</v>
      </c>
    </row>
    <row r="8125" spans="1:14" x14ac:dyDescent="0.25">
      <c r="A8125" s="142" t="s">
        <v>205</v>
      </c>
      <c r="B8125" s="107">
        <v>40675</v>
      </c>
      <c r="C8125" s="121">
        <v>427.4</v>
      </c>
      <c r="D8125" s="122">
        <v>497.4</v>
      </c>
      <c r="E8125" s="122">
        <f t="shared" si="349"/>
        <v>68.89196675900277</v>
      </c>
      <c r="F8125" s="77">
        <v>7.41</v>
      </c>
      <c r="G8125" s="77">
        <v>0</v>
      </c>
      <c r="H8125" s="144">
        <v>0</v>
      </c>
      <c r="I8125" s="144"/>
      <c r="J8125" s="77">
        <f t="shared" si="350"/>
        <v>7.41</v>
      </c>
      <c r="K8125" s="103">
        <v>1.3700000000000365</v>
      </c>
      <c r="L8125" s="104">
        <v>2.96</v>
      </c>
      <c r="M8125" s="126">
        <v>0</v>
      </c>
      <c r="N8125" s="76">
        <f t="shared" si="348"/>
        <v>1.3700000000000365</v>
      </c>
    </row>
    <row r="8126" spans="1:14" x14ac:dyDescent="0.25">
      <c r="A8126" s="142" t="s">
        <v>206</v>
      </c>
      <c r="B8126" s="107">
        <v>40676</v>
      </c>
      <c r="C8126" s="121">
        <v>427.07</v>
      </c>
      <c r="D8126" s="122">
        <v>491.36</v>
      </c>
      <c r="E8126" s="122">
        <f t="shared" si="349"/>
        <v>68.05540166204986</v>
      </c>
      <c r="F8126" s="77">
        <v>6.83</v>
      </c>
      <c r="G8126" s="77">
        <v>0</v>
      </c>
      <c r="H8126" s="144">
        <v>0</v>
      </c>
      <c r="I8126" s="144"/>
      <c r="J8126" s="77">
        <f t="shared" si="350"/>
        <v>6.83</v>
      </c>
      <c r="K8126" s="103">
        <v>1.2499999999999591</v>
      </c>
      <c r="L8126" s="104">
        <v>2.73</v>
      </c>
      <c r="M8126" s="126">
        <v>0</v>
      </c>
      <c r="N8126" s="76">
        <f t="shared" si="348"/>
        <v>1.2499999999999591</v>
      </c>
    </row>
    <row r="8127" spans="1:14" x14ac:dyDescent="0.25">
      <c r="A8127" s="142" t="s">
        <v>207</v>
      </c>
      <c r="B8127" s="107">
        <v>40677</v>
      </c>
      <c r="C8127" s="121">
        <v>426.76</v>
      </c>
      <c r="D8127" s="122">
        <v>485.78</v>
      </c>
      <c r="E8127" s="122">
        <f t="shared" si="349"/>
        <v>67.282548476454281</v>
      </c>
      <c r="F8127" s="77">
        <v>5.15</v>
      </c>
      <c r="G8127" s="77">
        <v>0</v>
      </c>
      <c r="H8127" s="144">
        <v>0</v>
      </c>
      <c r="I8127" s="144"/>
      <c r="J8127" s="77">
        <f t="shared" si="350"/>
        <v>5.15</v>
      </c>
      <c r="K8127" s="103">
        <v>1.7300000000000413</v>
      </c>
      <c r="L8127" s="104">
        <v>2.06</v>
      </c>
      <c r="M8127" s="126">
        <v>0</v>
      </c>
      <c r="N8127" s="76">
        <f t="shared" si="348"/>
        <v>1.7300000000000413</v>
      </c>
    </row>
    <row r="8128" spans="1:14" x14ac:dyDescent="0.25">
      <c r="A8128" s="142" t="s">
        <v>208</v>
      </c>
      <c r="B8128" s="107">
        <v>40678</v>
      </c>
      <c r="C8128" s="121">
        <v>426.57</v>
      </c>
      <c r="D8128" s="122">
        <v>482.36</v>
      </c>
      <c r="E8128" s="122">
        <f t="shared" si="349"/>
        <v>66.80886426592798</v>
      </c>
      <c r="F8128" s="77">
        <v>5.78</v>
      </c>
      <c r="G8128" s="77">
        <v>0</v>
      </c>
      <c r="H8128" s="144">
        <v>0</v>
      </c>
      <c r="I8128" s="144"/>
      <c r="J8128" s="77">
        <f t="shared" si="350"/>
        <v>5.78</v>
      </c>
      <c r="K8128" s="103">
        <v>1.0200000000000093</v>
      </c>
      <c r="L8128" s="104">
        <v>2.31</v>
      </c>
      <c r="M8128" s="126">
        <v>6.1</v>
      </c>
      <c r="N8128" s="76">
        <f t="shared" si="348"/>
        <v>1.0200000000000093</v>
      </c>
    </row>
    <row r="8129" spans="1:14" x14ac:dyDescent="0.25">
      <c r="A8129" s="142" t="s">
        <v>209</v>
      </c>
      <c r="B8129" s="107">
        <v>40679</v>
      </c>
      <c r="C8129" s="121">
        <v>426.3</v>
      </c>
      <c r="D8129" s="122">
        <v>477.6</v>
      </c>
      <c r="E8129" s="122">
        <f t="shared" si="349"/>
        <v>66.149584487534625</v>
      </c>
      <c r="F8129" s="77">
        <v>6.26</v>
      </c>
      <c r="G8129" s="77">
        <v>0</v>
      </c>
      <c r="H8129" s="144">
        <v>0</v>
      </c>
      <c r="I8129" s="144"/>
      <c r="J8129" s="77">
        <f t="shared" si="350"/>
        <v>6.26</v>
      </c>
      <c r="K8129" s="103">
        <v>1.9799999999999702</v>
      </c>
      <c r="L8129" s="104">
        <v>2.5</v>
      </c>
      <c r="M8129" s="126">
        <v>0</v>
      </c>
      <c r="N8129" s="76">
        <f t="shared" si="348"/>
        <v>1.9799999999999702</v>
      </c>
    </row>
    <row r="8130" spans="1:14" x14ac:dyDescent="0.25">
      <c r="A8130" s="142" t="s">
        <v>210</v>
      </c>
      <c r="B8130" s="107">
        <v>40680</v>
      </c>
      <c r="C8130" s="121">
        <v>426.06</v>
      </c>
      <c r="D8130" s="122">
        <v>473.32</v>
      </c>
      <c r="E8130" s="122">
        <f t="shared" si="349"/>
        <v>65.556786703601105</v>
      </c>
      <c r="F8130" s="77">
        <v>4.8600000000000003</v>
      </c>
      <c r="G8130" s="77">
        <v>0</v>
      </c>
      <c r="H8130" s="144">
        <v>0</v>
      </c>
      <c r="I8130" s="144"/>
      <c r="J8130" s="77">
        <f t="shared" si="350"/>
        <v>4.8600000000000003</v>
      </c>
      <c r="K8130" s="103">
        <v>1.5300000000000162</v>
      </c>
      <c r="L8130" s="104">
        <v>1.92</v>
      </c>
      <c r="M8130" s="126">
        <v>0</v>
      </c>
      <c r="N8130" s="76">
        <f t="shared" si="348"/>
        <v>1.5300000000000162</v>
      </c>
    </row>
    <row r="8131" spans="1:14" x14ac:dyDescent="0.25">
      <c r="A8131" s="142" t="s">
        <v>211</v>
      </c>
      <c r="B8131" s="107">
        <v>40681</v>
      </c>
      <c r="C8131" s="121">
        <v>425.87</v>
      </c>
      <c r="D8131" s="122">
        <v>469.99</v>
      </c>
      <c r="E8131" s="122">
        <f t="shared" si="349"/>
        <v>65.09556786703601</v>
      </c>
      <c r="F8131" s="77">
        <v>6.13</v>
      </c>
      <c r="G8131" s="77">
        <v>0</v>
      </c>
      <c r="H8131" s="144">
        <v>0</v>
      </c>
      <c r="I8131" s="144"/>
      <c r="J8131" s="77">
        <f t="shared" si="350"/>
        <v>6.13</v>
      </c>
      <c r="K8131" s="103">
        <v>1.44</v>
      </c>
      <c r="L8131" s="104">
        <v>2.44</v>
      </c>
      <c r="M8131" s="126">
        <v>0.7</v>
      </c>
      <c r="N8131" s="76">
        <f t="shared" si="348"/>
        <v>1.4400000000000022</v>
      </c>
    </row>
    <row r="8132" spans="1:14" x14ac:dyDescent="0.25">
      <c r="A8132" s="142" t="s">
        <v>212</v>
      </c>
      <c r="B8132" s="107">
        <v>40682</v>
      </c>
      <c r="C8132" s="121">
        <v>425.6</v>
      </c>
      <c r="D8132" s="122">
        <v>465.3</v>
      </c>
      <c r="E8132" s="122">
        <f t="shared" si="349"/>
        <v>64.445983379501385</v>
      </c>
      <c r="F8132" s="77">
        <v>6.96</v>
      </c>
      <c r="G8132" s="77">
        <v>0</v>
      </c>
      <c r="H8132" s="144">
        <v>0</v>
      </c>
      <c r="I8132" s="144"/>
      <c r="J8132" s="77">
        <f t="shared" si="350"/>
        <v>6.96</v>
      </c>
      <c r="K8132" s="103">
        <v>1.6599999999999886</v>
      </c>
      <c r="L8132" s="104">
        <v>2.77</v>
      </c>
      <c r="M8132" s="126">
        <v>0</v>
      </c>
      <c r="N8132" s="76">
        <f t="shared" si="348"/>
        <v>1.6599999999999886</v>
      </c>
    </row>
    <row r="8133" spans="1:14" x14ac:dyDescent="0.25">
      <c r="A8133" s="142" t="s">
        <v>213</v>
      </c>
      <c r="B8133" s="107">
        <v>40683</v>
      </c>
      <c r="C8133" s="121">
        <v>425.3</v>
      </c>
      <c r="D8133" s="122">
        <v>460</v>
      </c>
      <c r="E8133" s="122">
        <f t="shared" si="349"/>
        <v>63.711911357340725</v>
      </c>
      <c r="F8133" s="77">
        <v>6.88</v>
      </c>
      <c r="G8133" s="77">
        <v>0</v>
      </c>
      <c r="H8133" s="144">
        <v>0</v>
      </c>
      <c r="I8133" s="144"/>
      <c r="J8133" s="77">
        <f t="shared" si="350"/>
        <v>6.88</v>
      </c>
      <c r="K8133" s="103">
        <v>0.42000000000002036</v>
      </c>
      <c r="L8133" s="104">
        <v>2.74</v>
      </c>
      <c r="M8133" s="126">
        <v>0</v>
      </c>
      <c r="N8133" s="76">
        <f t="shared" si="348"/>
        <v>0.42000000000002036</v>
      </c>
    </row>
    <row r="8134" spans="1:14" x14ac:dyDescent="0.25">
      <c r="A8134" s="142" t="s">
        <v>214</v>
      </c>
      <c r="B8134" s="107">
        <v>40684</v>
      </c>
      <c r="C8134" s="121">
        <v>424.92</v>
      </c>
      <c r="D8134" s="122">
        <v>453.54</v>
      </c>
      <c r="E8134" s="122">
        <f t="shared" si="349"/>
        <v>62.817174515235465</v>
      </c>
      <c r="F8134" s="77">
        <v>5.38</v>
      </c>
      <c r="G8134" s="77">
        <v>0</v>
      </c>
      <c r="H8134" s="144">
        <v>0</v>
      </c>
      <c r="I8134" s="144"/>
      <c r="J8134" s="77">
        <f t="shared" si="350"/>
        <v>5.38</v>
      </c>
      <c r="K8134" s="103">
        <v>2.049999999999959</v>
      </c>
      <c r="L8134" s="104">
        <v>2.14</v>
      </c>
      <c r="M8134" s="126">
        <v>0</v>
      </c>
      <c r="N8134" s="76">
        <f t="shared" si="348"/>
        <v>2.049999999999959</v>
      </c>
    </row>
    <row r="8135" spans="1:14" x14ac:dyDescent="0.25">
      <c r="A8135" s="142" t="s">
        <v>215</v>
      </c>
      <c r="B8135" s="107">
        <v>40685</v>
      </c>
      <c r="C8135" s="121">
        <v>424.73</v>
      </c>
      <c r="D8135" s="122">
        <v>450.21</v>
      </c>
      <c r="E8135" s="122">
        <f t="shared" si="349"/>
        <v>62.355955678670362</v>
      </c>
      <c r="F8135" s="77">
        <v>5.26</v>
      </c>
      <c r="G8135" s="77">
        <v>0</v>
      </c>
      <c r="H8135" s="144">
        <v>0</v>
      </c>
      <c r="I8135" s="144"/>
      <c r="J8135" s="77">
        <f t="shared" si="350"/>
        <v>5.26</v>
      </c>
      <c r="K8135" s="103">
        <v>1.1800000000000157</v>
      </c>
      <c r="L8135" s="104">
        <v>2.09</v>
      </c>
      <c r="M8135" s="126">
        <v>0</v>
      </c>
      <c r="N8135" s="76">
        <f t="shared" si="348"/>
        <v>1.1800000000000157</v>
      </c>
    </row>
    <row r="8136" spans="1:14" x14ac:dyDescent="0.25">
      <c r="A8136" s="142" t="s">
        <v>216</v>
      </c>
      <c r="B8136" s="107">
        <v>40686</v>
      </c>
      <c r="C8136" s="121">
        <v>424.49</v>
      </c>
      <c r="D8136" s="122">
        <v>446.13</v>
      </c>
      <c r="E8136" s="122">
        <f t="shared" si="349"/>
        <v>61.79085872576178</v>
      </c>
      <c r="F8136" s="77">
        <v>8.77</v>
      </c>
      <c r="G8136" s="77">
        <v>0</v>
      </c>
      <c r="H8136" s="144">
        <v>0</v>
      </c>
      <c r="I8136" s="144"/>
      <c r="J8136" s="77">
        <f t="shared" si="350"/>
        <v>8.77</v>
      </c>
      <c r="K8136" s="103">
        <v>1.56000000000002</v>
      </c>
      <c r="L8136" s="104">
        <v>3.48</v>
      </c>
      <c r="M8136" s="126">
        <v>0</v>
      </c>
      <c r="N8136" s="76">
        <f t="shared" ref="N8136:N8199" si="351">+D8137-D8136+J8136</f>
        <v>1.56000000000002</v>
      </c>
    </row>
    <row r="8137" spans="1:14" x14ac:dyDescent="0.25">
      <c r="A8137" s="142" t="s">
        <v>217</v>
      </c>
      <c r="B8137" s="107">
        <v>40687</v>
      </c>
      <c r="C8137" s="121">
        <v>424.06</v>
      </c>
      <c r="D8137" s="122">
        <v>438.92</v>
      </c>
      <c r="E8137" s="122">
        <f t="shared" si="349"/>
        <v>60.792243767313025</v>
      </c>
      <c r="F8137" s="77">
        <v>7.23</v>
      </c>
      <c r="G8137" s="77">
        <v>0</v>
      </c>
      <c r="H8137" s="144">
        <v>0</v>
      </c>
      <c r="I8137" s="144"/>
      <c r="J8137" s="77">
        <f t="shared" si="350"/>
        <v>7.23</v>
      </c>
      <c r="K8137" s="103">
        <v>2.3999999999999595</v>
      </c>
      <c r="L8137" s="104">
        <v>2.87</v>
      </c>
      <c r="M8137" s="126">
        <v>0</v>
      </c>
      <c r="N8137" s="76">
        <f t="shared" si="351"/>
        <v>2.3999999999999595</v>
      </c>
    </row>
    <row r="8138" spans="1:14" x14ac:dyDescent="0.25">
      <c r="A8138" s="142" t="s">
        <v>218</v>
      </c>
      <c r="B8138" s="107">
        <v>40688</v>
      </c>
      <c r="C8138" s="121">
        <v>423.77</v>
      </c>
      <c r="D8138" s="122">
        <v>434.09</v>
      </c>
      <c r="E8138" s="122">
        <f t="shared" si="349"/>
        <v>60.12326869806094</v>
      </c>
      <c r="F8138" s="77">
        <v>8.4600000000000009</v>
      </c>
      <c r="G8138" s="77">
        <v>0</v>
      </c>
      <c r="H8138" s="144">
        <v>0</v>
      </c>
      <c r="I8138" s="144"/>
      <c r="J8138" s="77">
        <f t="shared" si="350"/>
        <v>8.4600000000000009</v>
      </c>
      <c r="K8138" s="103">
        <v>2.8500000000000441</v>
      </c>
      <c r="L8138" s="104">
        <v>3.34</v>
      </c>
      <c r="M8138" s="126">
        <v>0</v>
      </c>
      <c r="N8138" s="76">
        <f t="shared" si="351"/>
        <v>2.8500000000000441</v>
      </c>
    </row>
    <row r="8139" spans="1:14" x14ac:dyDescent="0.25">
      <c r="A8139" s="142" t="s">
        <v>219</v>
      </c>
      <c r="B8139" s="107">
        <v>40689</v>
      </c>
      <c r="C8139" s="121">
        <v>423.43</v>
      </c>
      <c r="D8139" s="122">
        <v>428.48</v>
      </c>
      <c r="E8139" s="122">
        <f t="shared" si="349"/>
        <v>59.346260387811633</v>
      </c>
      <c r="F8139" s="77">
        <v>8.25</v>
      </c>
      <c r="G8139" s="77">
        <v>0</v>
      </c>
      <c r="H8139" s="144">
        <v>0</v>
      </c>
      <c r="I8139" s="144"/>
      <c r="J8139" s="77">
        <f t="shared" si="350"/>
        <v>8.25</v>
      </c>
      <c r="K8139" s="103">
        <v>1.1699999999999591</v>
      </c>
      <c r="L8139" s="104">
        <v>3.26</v>
      </c>
      <c r="M8139" s="126">
        <v>0</v>
      </c>
      <c r="N8139" s="76">
        <f t="shared" si="351"/>
        <v>1.1699999999999591</v>
      </c>
    </row>
    <row r="8140" spans="1:14" x14ac:dyDescent="0.25">
      <c r="A8140" s="142" t="s">
        <v>220</v>
      </c>
      <c r="B8140" s="107">
        <v>40690</v>
      </c>
      <c r="C8140" s="121">
        <v>423</v>
      </c>
      <c r="D8140" s="122">
        <v>421.4</v>
      </c>
      <c r="E8140" s="122">
        <f t="shared" si="349"/>
        <v>58.365650969529085</v>
      </c>
      <c r="F8140" s="77">
        <v>8.07</v>
      </c>
      <c r="G8140" s="77">
        <v>0</v>
      </c>
      <c r="H8140" s="144">
        <v>0</v>
      </c>
      <c r="I8140" s="144"/>
      <c r="J8140" s="77">
        <f t="shared" si="350"/>
        <v>8.07</v>
      </c>
      <c r="K8140" s="103">
        <v>2.57</v>
      </c>
      <c r="L8140" s="104">
        <v>3.19</v>
      </c>
      <c r="M8140" s="126">
        <v>0</v>
      </c>
      <c r="N8140" s="76">
        <f t="shared" si="351"/>
        <v>2.5700000000000003</v>
      </c>
    </row>
    <row r="8141" spans="1:14" x14ac:dyDescent="0.25">
      <c r="A8141" s="142" t="s">
        <v>221</v>
      </c>
      <c r="B8141" s="107">
        <v>40691</v>
      </c>
      <c r="C8141" s="121">
        <v>422.65</v>
      </c>
      <c r="D8141" s="122">
        <v>415.9</v>
      </c>
      <c r="E8141" s="122">
        <f t="shared" si="349"/>
        <v>57.603878116343488</v>
      </c>
      <c r="F8141" s="77">
        <v>7.01</v>
      </c>
      <c r="G8141" s="77">
        <v>0</v>
      </c>
      <c r="H8141" s="144">
        <v>0</v>
      </c>
      <c r="I8141" s="144"/>
      <c r="J8141" s="77">
        <f t="shared" si="350"/>
        <v>7.01</v>
      </c>
      <c r="K8141" s="103">
        <v>4.0300000000000384</v>
      </c>
      <c r="L8141" s="104">
        <v>2.77</v>
      </c>
      <c r="M8141" s="126">
        <v>0</v>
      </c>
      <c r="N8141" s="76">
        <f t="shared" si="351"/>
        <v>4.0300000000000384</v>
      </c>
    </row>
    <row r="8142" spans="1:14" x14ac:dyDescent="0.25">
      <c r="A8142" s="142" t="s">
        <v>222</v>
      </c>
      <c r="B8142" s="107">
        <v>40692</v>
      </c>
      <c r="C8142" s="121">
        <v>422.47</v>
      </c>
      <c r="D8142" s="122">
        <v>412.92</v>
      </c>
      <c r="E8142" s="122">
        <f t="shared" si="349"/>
        <v>57.191135734072027</v>
      </c>
      <c r="F8142" s="77">
        <v>6.97</v>
      </c>
      <c r="G8142" s="77">
        <v>0</v>
      </c>
      <c r="H8142" s="144">
        <v>0</v>
      </c>
      <c r="I8142" s="144"/>
      <c r="J8142" s="77">
        <f t="shared" si="350"/>
        <v>6.97</v>
      </c>
      <c r="K8142" s="103">
        <v>1.2100000000000088</v>
      </c>
      <c r="L8142" s="104">
        <v>2.76</v>
      </c>
      <c r="M8142" s="126">
        <v>0</v>
      </c>
      <c r="N8142" s="76">
        <f t="shared" si="351"/>
        <v>1.2100000000000088</v>
      </c>
    </row>
    <row r="8143" spans="1:14" x14ac:dyDescent="0.25">
      <c r="A8143" s="142" t="s">
        <v>223</v>
      </c>
      <c r="B8143" s="107">
        <v>40693</v>
      </c>
      <c r="C8143" s="121">
        <v>422.11</v>
      </c>
      <c r="D8143" s="122">
        <v>407.16</v>
      </c>
      <c r="E8143" s="122">
        <f t="shared" si="349"/>
        <v>56.393351800554015</v>
      </c>
      <c r="F8143" s="77">
        <v>9.73</v>
      </c>
      <c r="G8143" s="77">
        <v>0</v>
      </c>
      <c r="H8143" s="144">
        <v>0</v>
      </c>
      <c r="I8143" s="144"/>
      <c r="J8143" s="77">
        <f t="shared" si="350"/>
        <v>9.73</v>
      </c>
      <c r="K8143" s="103">
        <v>3.5899999999999572</v>
      </c>
      <c r="L8143" s="104">
        <v>3.85</v>
      </c>
      <c r="M8143" s="126">
        <v>0</v>
      </c>
      <c r="N8143" s="76">
        <f t="shared" si="351"/>
        <v>3.5899999999999572</v>
      </c>
    </row>
    <row r="8144" spans="1:14" x14ac:dyDescent="0.25">
      <c r="A8144" s="142" t="s">
        <v>224</v>
      </c>
      <c r="B8144" s="107">
        <v>40694</v>
      </c>
      <c r="C8144" s="121">
        <v>421.72</v>
      </c>
      <c r="D8144" s="122">
        <v>401.02</v>
      </c>
      <c r="E8144" s="122">
        <f t="shared" si="349"/>
        <v>55.54293628808864</v>
      </c>
      <c r="F8144" s="77">
        <v>7.1</v>
      </c>
      <c r="G8144" s="77">
        <v>0</v>
      </c>
      <c r="H8144" s="144">
        <v>0</v>
      </c>
      <c r="I8144" s="144"/>
      <c r="J8144" s="77">
        <f t="shared" si="350"/>
        <v>7.1</v>
      </c>
      <c r="K8144" s="103">
        <v>5.5000000000000338</v>
      </c>
      <c r="L8144" s="104">
        <v>2.81</v>
      </c>
      <c r="M8144" s="126">
        <v>3.9</v>
      </c>
      <c r="N8144" s="76">
        <f t="shared" si="351"/>
        <v>5.5000000000000338</v>
      </c>
    </row>
    <row r="8145" spans="1:14" x14ac:dyDescent="0.25">
      <c r="A8145" s="142" t="s">
        <v>225</v>
      </c>
      <c r="B8145" s="107">
        <v>40695</v>
      </c>
      <c r="C8145" s="121">
        <v>421.62</v>
      </c>
      <c r="D8145" s="122">
        <v>399.42</v>
      </c>
      <c r="E8145" s="122">
        <f t="shared" si="349"/>
        <v>55.321329639889193</v>
      </c>
      <c r="F8145" s="77">
        <v>6.9</v>
      </c>
      <c r="G8145" s="77">
        <v>0</v>
      </c>
      <c r="H8145" s="144">
        <v>0</v>
      </c>
      <c r="I8145" s="144"/>
      <c r="J8145" s="77">
        <f t="shared" si="350"/>
        <v>6.9</v>
      </c>
      <c r="K8145" s="103">
        <v>10.17</v>
      </c>
      <c r="L8145" s="104">
        <v>2.73</v>
      </c>
      <c r="M8145" s="126">
        <v>7.6</v>
      </c>
      <c r="N8145" s="76">
        <f t="shared" si="351"/>
        <v>10.169999999999982</v>
      </c>
    </row>
    <row r="8146" spans="1:14" x14ac:dyDescent="0.25">
      <c r="A8146" s="142" t="s">
        <v>226</v>
      </c>
      <c r="B8146" s="107">
        <v>40696</v>
      </c>
      <c r="C8146" s="121">
        <v>421.83</v>
      </c>
      <c r="D8146" s="122">
        <v>402.69</v>
      </c>
      <c r="E8146" s="122">
        <f t="shared" si="349"/>
        <v>55.77423822714681</v>
      </c>
      <c r="F8146" s="77">
        <v>9.1300000000000008</v>
      </c>
      <c r="G8146" s="77">
        <v>0</v>
      </c>
      <c r="H8146" s="144">
        <v>0</v>
      </c>
      <c r="I8146" s="144"/>
      <c r="J8146" s="77">
        <f t="shared" si="350"/>
        <v>9.1300000000000008</v>
      </c>
      <c r="K8146" s="103">
        <v>6.0199999999999871</v>
      </c>
      <c r="L8146" s="104">
        <v>3.61</v>
      </c>
      <c r="M8146" s="126">
        <v>0</v>
      </c>
      <c r="N8146" s="76">
        <f t="shared" si="351"/>
        <v>6.0199999999999871</v>
      </c>
    </row>
    <row r="8147" spans="1:14" x14ac:dyDescent="0.25">
      <c r="A8147" s="142" t="s">
        <v>227</v>
      </c>
      <c r="B8147" s="107">
        <v>40697</v>
      </c>
      <c r="C8147" s="121">
        <v>421.63</v>
      </c>
      <c r="D8147" s="122">
        <v>399.58</v>
      </c>
      <c r="E8147" s="122">
        <f t="shared" si="349"/>
        <v>55.343490304709142</v>
      </c>
      <c r="F8147" s="77">
        <v>7.02</v>
      </c>
      <c r="G8147" s="77">
        <v>0</v>
      </c>
      <c r="H8147" s="144">
        <v>0</v>
      </c>
      <c r="I8147" s="144"/>
      <c r="J8147" s="77">
        <f t="shared" si="350"/>
        <v>7.02</v>
      </c>
      <c r="K8147" s="103">
        <v>3.4400000000000155</v>
      </c>
      <c r="L8147" s="104">
        <v>2.76</v>
      </c>
      <c r="M8147" s="126">
        <v>0</v>
      </c>
      <c r="N8147" s="76">
        <f t="shared" si="351"/>
        <v>3.4400000000000155</v>
      </c>
    </row>
    <row r="8148" spans="1:14" x14ac:dyDescent="0.25">
      <c r="A8148" s="142" t="s">
        <v>228</v>
      </c>
      <c r="B8148" s="107">
        <v>40698</v>
      </c>
      <c r="C8148" s="121">
        <v>421.4</v>
      </c>
      <c r="D8148" s="122">
        <v>396</v>
      </c>
      <c r="E8148" s="122">
        <f t="shared" si="349"/>
        <v>54.847645429362878</v>
      </c>
      <c r="F8148" s="77">
        <v>5.68</v>
      </c>
      <c r="G8148" s="77">
        <v>0</v>
      </c>
      <c r="H8148" s="144">
        <v>0</v>
      </c>
      <c r="I8148" s="144"/>
      <c r="J8148" s="77">
        <f t="shared" si="350"/>
        <v>5.68</v>
      </c>
      <c r="K8148" s="103">
        <v>0.92000000000000881</v>
      </c>
      <c r="L8148" s="104">
        <v>2.2400000000000002</v>
      </c>
      <c r="M8148" s="126">
        <v>0</v>
      </c>
      <c r="N8148" s="76">
        <f t="shared" si="351"/>
        <v>0.92000000000000881</v>
      </c>
    </row>
    <row r="8149" spans="1:14" x14ac:dyDescent="0.25">
      <c r="A8149" s="142" t="s">
        <v>229</v>
      </c>
      <c r="B8149" s="107">
        <v>40699</v>
      </c>
      <c r="C8149" s="121">
        <v>421.09</v>
      </c>
      <c r="D8149" s="122">
        <v>391.24</v>
      </c>
      <c r="E8149" s="122">
        <f t="shared" si="349"/>
        <v>54.18836565096953</v>
      </c>
      <c r="F8149" s="77">
        <v>6.48</v>
      </c>
      <c r="G8149" s="77">
        <v>0</v>
      </c>
      <c r="H8149" s="144">
        <v>0</v>
      </c>
      <c r="I8149" s="144"/>
      <c r="J8149" s="77">
        <f t="shared" si="350"/>
        <v>6.48</v>
      </c>
      <c r="K8149" s="103">
        <v>0.38999999999996859</v>
      </c>
      <c r="L8149" s="104">
        <v>2.5499999999999998</v>
      </c>
      <c r="M8149" s="126">
        <v>0</v>
      </c>
      <c r="N8149" s="76">
        <f t="shared" si="351"/>
        <v>0.38999999999996859</v>
      </c>
    </row>
    <row r="8150" spans="1:14" x14ac:dyDescent="0.25">
      <c r="A8150" s="142" t="s">
        <v>230</v>
      </c>
      <c r="B8150" s="107">
        <v>40700</v>
      </c>
      <c r="C8150" s="121">
        <v>420.69</v>
      </c>
      <c r="D8150" s="122">
        <v>385.15</v>
      </c>
      <c r="E8150" s="122">
        <f t="shared" si="349"/>
        <v>53.344875346260388</v>
      </c>
      <c r="F8150" s="77">
        <v>8.58</v>
      </c>
      <c r="G8150" s="77">
        <v>0</v>
      </c>
      <c r="H8150" s="144">
        <v>0</v>
      </c>
      <c r="I8150" s="144"/>
      <c r="J8150" s="77">
        <f t="shared" si="350"/>
        <v>8.58</v>
      </c>
      <c r="K8150" s="103">
        <v>2.33</v>
      </c>
      <c r="L8150" s="104">
        <v>2.98</v>
      </c>
      <c r="M8150" s="126">
        <v>0</v>
      </c>
      <c r="N8150" s="76">
        <f t="shared" si="351"/>
        <v>2.33</v>
      </c>
    </row>
    <row r="8151" spans="1:14" x14ac:dyDescent="0.25">
      <c r="A8151" s="142" t="s">
        <v>231</v>
      </c>
      <c r="B8151" s="107">
        <v>40701</v>
      </c>
      <c r="C8151" s="121">
        <v>420.28</v>
      </c>
      <c r="D8151" s="122">
        <v>378.9</v>
      </c>
      <c r="E8151" s="122">
        <f t="shared" si="349"/>
        <v>52.479224376731302</v>
      </c>
      <c r="F8151" s="77">
        <v>8.35</v>
      </c>
      <c r="G8151" s="77">
        <v>0</v>
      </c>
      <c r="H8151" s="144">
        <v>0</v>
      </c>
      <c r="I8151" s="144"/>
      <c r="J8151" s="77">
        <f t="shared" si="350"/>
        <v>8.35</v>
      </c>
      <c r="K8151" s="103">
        <v>1.7000000000000224</v>
      </c>
      <c r="L8151" s="104">
        <v>3.27</v>
      </c>
      <c r="M8151" s="126">
        <v>0</v>
      </c>
      <c r="N8151" s="76">
        <f t="shared" si="351"/>
        <v>1.7000000000000224</v>
      </c>
    </row>
    <row r="8152" spans="1:14" x14ac:dyDescent="0.25">
      <c r="A8152" s="142" t="s">
        <v>232</v>
      </c>
      <c r="B8152" s="107">
        <v>40702</v>
      </c>
      <c r="C8152" s="121">
        <v>419.83</v>
      </c>
      <c r="D8152" s="122">
        <v>372.25</v>
      </c>
      <c r="E8152" s="122">
        <f t="shared" si="349"/>
        <v>51.558171745152357</v>
      </c>
      <c r="F8152" s="77">
        <v>9.8000000000000007</v>
      </c>
      <c r="G8152" s="77">
        <v>0</v>
      </c>
      <c r="H8152" s="144">
        <v>0</v>
      </c>
      <c r="I8152" s="144"/>
      <c r="J8152" s="77">
        <f t="shared" si="350"/>
        <v>9.8000000000000007</v>
      </c>
      <c r="K8152" s="103">
        <v>0.69999999999997797</v>
      </c>
      <c r="L8152" s="104">
        <v>3.83</v>
      </c>
      <c r="M8152" s="126">
        <v>0</v>
      </c>
      <c r="N8152" s="76">
        <f t="shared" si="351"/>
        <v>0.69999999999997797</v>
      </c>
    </row>
    <row r="8153" spans="1:14" x14ac:dyDescent="0.25">
      <c r="A8153" s="142" t="s">
        <v>233</v>
      </c>
      <c r="B8153" s="107">
        <v>40703</v>
      </c>
      <c r="C8153" s="121">
        <v>419.21</v>
      </c>
      <c r="D8153" s="122">
        <v>363.15</v>
      </c>
      <c r="E8153" s="122">
        <f t="shared" si="349"/>
        <v>50.297783933518005</v>
      </c>
      <c r="F8153" s="77">
        <v>8.74</v>
      </c>
      <c r="G8153" s="77">
        <v>0</v>
      </c>
      <c r="H8153" s="144">
        <v>0</v>
      </c>
      <c r="I8153" s="144"/>
      <c r="J8153" s="77">
        <f t="shared" si="350"/>
        <v>8.74</v>
      </c>
      <c r="K8153" s="103">
        <v>2.590000000000023</v>
      </c>
      <c r="L8153" s="104">
        <v>3.42</v>
      </c>
      <c r="M8153" s="126">
        <v>0</v>
      </c>
      <c r="N8153" s="76">
        <f t="shared" si="351"/>
        <v>2.590000000000023</v>
      </c>
    </row>
    <row r="8154" spans="1:14" x14ac:dyDescent="0.25">
      <c r="A8154" s="142" t="s">
        <v>234</v>
      </c>
      <c r="B8154" s="107">
        <v>40704</v>
      </c>
      <c r="C8154" s="121">
        <v>418.78</v>
      </c>
      <c r="D8154" s="122">
        <v>357</v>
      </c>
      <c r="E8154" s="122">
        <f t="shared" si="349"/>
        <v>49.445983379501385</v>
      </c>
      <c r="F8154" s="77">
        <v>8.02</v>
      </c>
      <c r="G8154" s="77">
        <v>0</v>
      </c>
      <c r="H8154" s="144">
        <v>0</v>
      </c>
      <c r="I8154" s="144"/>
      <c r="J8154" s="77">
        <f t="shared" si="350"/>
        <v>8.02</v>
      </c>
      <c r="K8154" s="103">
        <v>4.0199999999999996</v>
      </c>
      <c r="L8154" s="104">
        <v>3.13</v>
      </c>
      <c r="M8154" s="126">
        <v>0</v>
      </c>
      <c r="N8154" s="76">
        <f t="shared" si="351"/>
        <v>4.0199999999999996</v>
      </c>
    </row>
    <row r="8155" spans="1:14" x14ac:dyDescent="0.25">
      <c r="A8155" s="142" t="s">
        <v>235</v>
      </c>
      <c r="B8155" s="107">
        <v>40705</v>
      </c>
      <c r="C8155" s="121">
        <v>418.5</v>
      </c>
      <c r="D8155" s="122">
        <v>353</v>
      </c>
      <c r="E8155" s="122">
        <f t="shared" si="349"/>
        <v>48.89196675900277</v>
      </c>
      <c r="F8155" s="77">
        <v>7.74</v>
      </c>
      <c r="G8155" s="77">
        <v>0</v>
      </c>
      <c r="H8155" s="144">
        <v>0</v>
      </c>
      <c r="I8155" s="144"/>
      <c r="J8155" s="77">
        <f t="shared" si="350"/>
        <v>7.74</v>
      </c>
      <c r="K8155" s="103">
        <v>1.7200000000000184</v>
      </c>
      <c r="L8155" s="104">
        <v>3.01</v>
      </c>
      <c r="M8155" s="126">
        <v>0</v>
      </c>
      <c r="N8155" s="76">
        <f t="shared" si="351"/>
        <v>1.7200000000000184</v>
      </c>
    </row>
    <row r="8156" spans="1:14" x14ac:dyDescent="0.25">
      <c r="A8156" s="142" t="s">
        <v>236</v>
      </c>
      <c r="B8156" s="107">
        <v>40706</v>
      </c>
      <c r="C8156" s="121">
        <v>418.07</v>
      </c>
      <c r="D8156" s="122">
        <v>346.98</v>
      </c>
      <c r="E8156" s="122">
        <f t="shared" si="349"/>
        <v>48.058171745152357</v>
      </c>
      <c r="F8156" s="77">
        <v>6.97</v>
      </c>
      <c r="G8156" s="77">
        <v>0</v>
      </c>
      <c r="H8156" s="144">
        <v>0</v>
      </c>
      <c r="I8156" s="144"/>
      <c r="J8156" s="77">
        <f t="shared" si="350"/>
        <v>6.97</v>
      </c>
      <c r="K8156" s="103">
        <v>0.66999999999998838</v>
      </c>
      <c r="L8156" s="104">
        <v>2.71</v>
      </c>
      <c r="M8156" s="126">
        <v>0</v>
      </c>
      <c r="N8156" s="76">
        <f t="shared" si="351"/>
        <v>0.66999999999998838</v>
      </c>
    </row>
    <row r="8157" spans="1:14" x14ac:dyDescent="0.25">
      <c r="A8157" s="142" t="s">
        <v>237</v>
      </c>
      <c r="B8157" s="107">
        <v>40707</v>
      </c>
      <c r="C8157" s="121">
        <v>417.62</v>
      </c>
      <c r="D8157" s="122">
        <v>340.68</v>
      </c>
      <c r="E8157" s="122">
        <f t="shared" si="349"/>
        <v>47.18559556786704</v>
      </c>
      <c r="F8157" s="77">
        <v>9.24</v>
      </c>
      <c r="G8157" s="77">
        <v>0</v>
      </c>
      <c r="H8157" s="144">
        <v>0</v>
      </c>
      <c r="I8157" s="144"/>
      <c r="J8157" s="77">
        <f t="shared" si="350"/>
        <v>9.24</v>
      </c>
      <c r="K8157" s="103">
        <v>0.49999999999999112</v>
      </c>
      <c r="L8157" s="104">
        <v>3.6</v>
      </c>
      <c r="M8157" s="126">
        <v>0</v>
      </c>
      <c r="N8157" s="76">
        <f t="shared" si="351"/>
        <v>0.49999999999999112</v>
      </c>
    </row>
    <row r="8158" spans="1:14" x14ac:dyDescent="0.25">
      <c r="A8158" s="142" t="s">
        <v>238</v>
      </c>
      <c r="B8158" s="107">
        <v>40708</v>
      </c>
      <c r="C8158" s="121">
        <v>416.98</v>
      </c>
      <c r="D8158" s="122">
        <v>331.94</v>
      </c>
      <c r="E8158" s="122">
        <f t="shared" si="349"/>
        <v>45.97506925207756</v>
      </c>
      <c r="F8158" s="77">
        <v>8.51</v>
      </c>
      <c r="G8158" s="77">
        <v>0</v>
      </c>
      <c r="H8158" s="144">
        <v>0</v>
      </c>
      <c r="I8158" s="144"/>
      <c r="J8158" s="77">
        <f t="shared" si="350"/>
        <v>8.51</v>
      </c>
      <c r="K8158" s="103">
        <v>0.90999999999997705</v>
      </c>
      <c r="L8158" s="104">
        <v>3.31</v>
      </c>
      <c r="M8158" s="126">
        <v>0.5</v>
      </c>
      <c r="N8158" s="76">
        <f t="shared" si="351"/>
        <v>0.90999999999997705</v>
      </c>
    </row>
    <row r="8159" spans="1:14" x14ac:dyDescent="0.25">
      <c r="A8159" s="142" t="s">
        <v>239</v>
      </c>
      <c r="B8159" s="107">
        <v>40709</v>
      </c>
      <c r="C8159" s="121">
        <v>416.41</v>
      </c>
      <c r="D8159" s="122">
        <v>324.33999999999997</v>
      </c>
      <c r="E8159" s="122">
        <f t="shared" si="349"/>
        <v>44.92243767313019</v>
      </c>
      <c r="F8159" s="77">
        <v>4.63</v>
      </c>
      <c r="G8159" s="77">
        <v>0</v>
      </c>
      <c r="H8159" s="144">
        <v>0</v>
      </c>
      <c r="I8159" s="144"/>
      <c r="J8159" s="77">
        <f t="shared" si="350"/>
        <v>4.63</v>
      </c>
      <c r="K8159" s="103">
        <v>0.46000000000004082</v>
      </c>
      <c r="L8159" s="104">
        <v>1.8</v>
      </c>
      <c r="M8159" s="126">
        <v>0</v>
      </c>
      <c r="N8159" s="76">
        <f t="shared" si="351"/>
        <v>0.46000000000004082</v>
      </c>
    </row>
    <row r="8160" spans="1:14" x14ac:dyDescent="0.25">
      <c r="A8160" s="142" t="s">
        <v>240</v>
      </c>
      <c r="B8160" s="107">
        <v>40710</v>
      </c>
      <c r="C8160" s="121">
        <v>416.09</v>
      </c>
      <c r="D8160" s="122">
        <v>320.17</v>
      </c>
      <c r="E8160" s="122">
        <f t="shared" si="349"/>
        <v>44.344875346260388</v>
      </c>
      <c r="F8160" s="77">
        <v>7.9</v>
      </c>
      <c r="G8160" s="77">
        <v>0</v>
      </c>
      <c r="H8160" s="144">
        <v>0</v>
      </c>
      <c r="I8160" s="144"/>
      <c r="J8160" s="77">
        <f t="shared" si="350"/>
        <v>7.9</v>
      </c>
      <c r="K8160" s="103">
        <v>0.74999999999996625</v>
      </c>
      <c r="L8160" s="104">
        <v>3.06</v>
      </c>
      <c r="M8160" s="126">
        <v>0</v>
      </c>
      <c r="N8160" s="76">
        <f t="shared" si="351"/>
        <v>0.74999999999996625</v>
      </c>
    </row>
    <row r="8161" spans="1:14" x14ac:dyDescent="0.25">
      <c r="A8161" s="142" t="s">
        <v>241</v>
      </c>
      <c r="B8161" s="107">
        <v>40711</v>
      </c>
      <c r="C8161" s="121">
        <v>415.54</v>
      </c>
      <c r="D8161" s="122">
        <v>313.02</v>
      </c>
      <c r="E8161" s="122">
        <f t="shared" si="349"/>
        <v>43.35457063711911</v>
      </c>
      <c r="F8161" s="77">
        <v>9.23</v>
      </c>
      <c r="G8161" s="77">
        <v>0</v>
      </c>
      <c r="H8161" s="144">
        <v>0</v>
      </c>
      <c r="I8161" s="144"/>
      <c r="J8161" s="77">
        <f t="shared" si="350"/>
        <v>9.23</v>
      </c>
      <c r="K8161" s="103">
        <v>0.72000000000000952</v>
      </c>
      <c r="L8161" s="104">
        <v>3.56</v>
      </c>
      <c r="M8161" s="126">
        <v>0</v>
      </c>
      <c r="N8161" s="76">
        <f t="shared" si="351"/>
        <v>0.72000000000000952</v>
      </c>
    </row>
    <row r="8162" spans="1:14" x14ac:dyDescent="0.25">
      <c r="A8162" s="142" t="s">
        <v>242</v>
      </c>
      <c r="B8162" s="107">
        <v>40712</v>
      </c>
      <c r="C8162" s="121">
        <v>414.87</v>
      </c>
      <c r="D8162" s="122">
        <v>304.51</v>
      </c>
      <c r="E8162" s="122">
        <f t="shared" si="349"/>
        <v>42.17590027700831</v>
      </c>
      <c r="F8162" s="77">
        <v>7.23</v>
      </c>
      <c r="G8162" s="77">
        <v>0</v>
      </c>
      <c r="H8162" s="144">
        <v>0</v>
      </c>
      <c r="I8162" s="144"/>
      <c r="J8162" s="77">
        <f t="shared" si="350"/>
        <v>7.23</v>
      </c>
      <c r="K8162" s="103">
        <v>0.72000000000000952</v>
      </c>
      <c r="L8162" s="104">
        <v>2.78</v>
      </c>
      <c r="M8162" s="126">
        <v>0</v>
      </c>
      <c r="N8162" s="76">
        <f t="shared" si="351"/>
        <v>0.72000000000000952</v>
      </c>
    </row>
    <row r="8163" spans="1:14" x14ac:dyDescent="0.25">
      <c r="A8163" s="142" t="s">
        <v>243</v>
      </c>
      <c r="B8163" s="107">
        <v>40713</v>
      </c>
      <c r="C8163" s="121">
        <v>414.35</v>
      </c>
      <c r="D8163" s="122">
        <v>298</v>
      </c>
      <c r="E8163" s="122">
        <f t="shared" si="349"/>
        <v>41.274238227146817</v>
      </c>
      <c r="F8163" s="77">
        <v>8.5</v>
      </c>
      <c r="G8163" s="77">
        <v>0</v>
      </c>
      <c r="H8163" s="144">
        <v>0</v>
      </c>
      <c r="I8163" s="144"/>
      <c r="J8163" s="77">
        <f t="shared" si="350"/>
        <v>8.5</v>
      </c>
      <c r="K8163" s="103">
        <v>0.60000000000002274</v>
      </c>
      <c r="L8163" s="104">
        <v>3.27</v>
      </c>
      <c r="M8163" s="126">
        <v>0</v>
      </c>
      <c r="N8163" s="76">
        <f t="shared" si="351"/>
        <v>0.60000000000002274</v>
      </c>
    </row>
    <row r="8164" spans="1:14" x14ac:dyDescent="0.25">
      <c r="A8164" s="142" t="s">
        <v>244</v>
      </c>
      <c r="B8164" s="107">
        <v>40714</v>
      </c>
      <c r="C8164" s="121">
        <v>413.7</v>
      </c>
      <c r="D8164" s="122">
        <v>290.10000000000002</v>
      </c>
      <c r="E8164" s="122">
        <f t="shared" si="349"/>
        <v>40.180055401662052</v>
      </c>
      <c r="F8164" s="77">
        <v>9.08</v>
      </c>
      <c r="G8164" s="77">
        <v>0</v>
      </c>
      <c r="H8164" s="144">
        <v>0</v>
      </c>
      <c r="I8164" s="144"/>
      <c r="J8164" s="77">
        <f t="shared" si="350"/>
        <v>9.08</v>
      </c>
      <c r="K8164" s="103">
        <v>0.45999999999999552</v>
      </c>
      <c r="L8164" s="104">
        <v>3.48</v>
      </c>
      <c r="M8164" s="126">
        <v>0</v>
      </c>
      <c r="N8164" s="76">
        <f t="shared" si="351"/>
        <v>0.45999999999999552</v>
      </c>
    </row>
    <row r="8165" spans="1:14" x14ac:dyDescent="0.25">
      <c r="A8165" s="142" t="s">
        <v>245</v>
      </c>
      <c r="B8165" s="107">
        <v>40715</v>
      </c>
      <c r="C8165" s="121">
        <v>412.98</v>
      </c>
      <c r="D8165" s="122">
        <v>281.48</v>
      </c>
      <c r="E8165" s="122">
        <f t="shared" si="349"/>
        <v>38.986149584487542</v>
      </c>
      <c r="F8165" s="77">
        <v>9.01</v>
      </c>
      <c r="G8165" s="77">
        <v>0</v>
      </c>
      <c r="H8165" s="144">
        <v>0</v>
      </c>
      <c r="I8165" s="144"/>
      <c r="J8165" s="77">
        <f t="shared" si="350"/>
        <v>9.01</v>
      </c>
      <c r="K8165" s="103">
        <v>0.35999999999996568</v>
      </c>
      <c r="L8165" s="104">
        <v>3.43</v>
      </c>
      <c r="M8165" s="126">
        <v>0</v>
      </c>
      <c r="N8165" s="76">
        <f t="shared" si="351"/>
        <v>0.35999999999996568</v>
      </c>
    </row>
    <row r="8166" spans="1:14" x14ac:dyDescent="0.25">
      <c r="A8166" s="142" t="s">
        <v>246</v>
      </c>
      <c r="B8166" s="107">
        <v>40716</v>
      </c>
      <c r="C8166" s="121">
        <v>412.23</v>
      </c>
      <c r="D8166" s="122">
        <v>272.83</v>
      </c>
      <c r="E8166" s="122">
        <f t="shared" si="349"/>
        <v>37.788088642659275</v>
      </c>
      <c r="F8166" s="77">
        <v>8.2100000000000009</v>
      </c>
      <c r="G8166" s="77">
        <v>0</v>
      </c>
      <c r="H8166" s="144">
        <v>0</v>
      </c>
      <c r="I8166" s="144"/>
      <c r="J8166" s="77">
        <f t="shared" si="350"/>
        <v>8.2100000000000009</v>
      </c>
      <c r="K8166" s="103">
        <v>0.83999999999999631</v>
      </c>
      <c r="L8166" s="104">
        <v>3.15</v>
      </c>
      <c r="M8166" s="126">
        <v>0</v>
      </c>
      <c r="N8166" s="76">
        <f t="shared" si="351"/>
        <v>0.83999999999999631</v>
      </c>
    </row>
    <row r="8167" spans="1:14" x14ac:dyDescent="0.25">
      <c r="A8167" s="142" t="s">
        <v>247</v>
      </c>
      <c r="B8167" s="107">
        <v>40717</v>
      </c>
      <c r="C8167" s="121">
        <v>411.58</v>
      </c>
      <c r="D8167" s="122">
        <v>265.45999999999998</v>
      </c>
      <c r="E8167" s="122">
        <f t="shared" si="349"/>
        <v>36.767313019390578</v>
      </c>
      <c r="F8167" s="77">
        <v>8.26</v>
      </c>
      <c r="G8167" s="77">
        <v>0</v>
      </c>
      <c r="H8167" s="144">
        <v>0</v>
      </c>
      <c r="I8167" s="144"/>
      <c r="J8167" s="77">
        <f t="shared" si="350"/>
        <v>8.26</v>
      </c>
      <c r="K8167" s="103">
        <v>0.26</v>
      </c>
      <c r="L8167" s="104">
        <v>3.15</v>
      </c>
      <c r="M8167" s="126">
        <v>0</v>
      </c>
      <c r="N8167" s="76">
        <f t="shared" si="351"/>
        <v>0.25999999999999979</v>
      </c>
    </row>
    <row r="8168" spans="1:14" x14ac:dyDescent="0.25">
      <c r="A8168" s="142" t="s">
        <v>248</v>
      </c>
      <c r="B8168" s="107">
        <v>40718</v>
      </c>
      <c r="C8168" s="121">
        <v>410.86</v>
      </c>
      <c r="D8168" s="122">
        <v>257.45999999999998</v>
      </c>
      <c r="E8168" s="122">
        <f t="shared" si="349"/>
        <v>35.659279778393348</v>
      </c>
      <c r="F8168" s="77">
        <v>8.25</v>
      </c>
      <c r="G8168" s="77">
        <v>0</v>
      </c>
      <c r="H8168" s="144">
        <v>0</v>
      </c>
      <c r="I8168" s="144"/>
      <c r="J8168" s="77">
        <f t="shared" si="350"/>
        <v>8.25</v>
      </c>
      <c r="K8168" s="103">
        <v>1.6900000000000261</v>
      </c>
      <c r="L8168" s="104">
        <v>3.14</v>
      </c>
      <c r="M8168" s="126">
        <v>0</v>
      </c>
      <c r="N8168" s="76">
        <f t="shared" si="351"/>
        <v>1.6900000000000261</v>
      </c>
    </row>
    <row r="8169" spans="1:14" x14ac:dyDescent="0.25">
      <c r="A8169" s="142" t="s">
        <v>249</v>
      </c>
      <c r="B8169" s="107">
        <v>40719</v>
      </c>
      <c r="C8169" s="121">
        <v>410.25</v>
      </c>
      <c r="D8169" s="122">
        <v>250.9</v>
      </c>
      <c r="E8169" s="122">
        <f t="shared" si="349"/>
        <v>34.750692520775623</v>
      </c>
      <c r="F8169" s="77">
        <v>4.75</v>
      </c>
      <c r="G8169" s="77">
        <v>0</v>
      </c>
      <c r="H8169" s="144">
        <v>0</v>
      </c>
      <c r="I8169" s="144"/>
      <c r="J8169" s="77">
        <f t="shared" si="350"/>
        <v>4.75</v>
      </c>
      <c r="K8169" s="103">
        <v>2.1500000000000057</v>
      </c>
      <c r="L8169" s="104">
        <v>1.81</v>
      </c>
      <c r="M8169" s="126">
        <v>0</v>
      </c>
      <c r="N8169" s="76">
        <f t="shared" si="351"/>
        <v>2.1500000000000057</v>
      </c>
    </row>
    <row r="8170" spans="1:14" x14ac:dyDescent="0.25">
      <c r="A8170" s="142" t="s">
        <v>250</v>
      </c>
      <c r="B8170" s="107">
        <v>40720</v>
      </c>
      <c r="C8170" s="121">
        <v>410</v>
      </c>
      <c r="D8170" s="122">
        <v>248.3</v>
      </c>
      <c r="E8170" s="122">
        <f t="shared" si="349"/>
        <v>34.390581717451525</v>
      </c>
      <c r="F8170" s="77">
        <v>1.04</v>
      </c>
      <c r="G8170" s="77">
        <v>0</v>
      </c>
      <c r="H8170" s="144">
        <v>0</v>
      </c>
      <c r="I8170" s="144"/>
      <c r="J8170" s="77">
        <f t="shared" si="350"/>
        <v>1.04</v>
      </c>
      <c r="K8170" s="103">
        <v>0.60000000000000231</v>
      </c>
      <c r="L8170" s="104">
        <v>0.39</v>
      </c>
      <c r="M8170" s="126">
        <v>0</v>
      </c>
      <c r="N8170" s="76">
        <f t="shared" si="351"/>
        <v>0.60000000000000231</v>
      </c>
    </row>
    <row r="8171" spans="1:14" x14ac:dyDescent="0.25">
      <c r="A8171" s="142" t="s">
        <v>251</v>
      </c>
      <c r="B8171" s="107">
        <v>40721</v>
      </c>
      <c r="C8171" s="121">
        <v>409.96</v>
      </c>
      <c r="D8171" s="122">
        <v>247.86</v>
      </c>
      <c r="E8171" s="122">
        <f t="shared" si="349"/>
        <v>34.329639889196677</v>
      </c>
      <c r="F8171" s="77">
        <v>3.92</v>
      </c>
      <c r="G8171" s="77">
        <v>0</v>
      </c>
      <c r="H8171" s="144">
        <v>0</v>
      </c>
      <c r="I8171" s="144"/>
      <c r="J8171" s="77">
        <f t="shared" si="350"/>
        <v>3.92</v>
      </c>
      <c r="K8171" s="103">
        <v>0.27999999999998515</v>
      </c>
      <c r="L8171" s="104">
        <v>1.48</v>
      </c>
      <c r="M8171" s="126">
        <v>0.9</v>
      </c>
      <c r="N8171" s="76">
        <f t="shared" si="351"/>
        <v>0.27999999999998515</v>
      </c>
    </row>
    <row r="8172" spans="1:14" x14ac:dyDescent="0.25">
      <c r="A8172" s="142" t="s">
        <v>252</v>
      </c>
      <c r="B8172" s="107">
        <v>40722</v>
      </c>
      <c r="C8172" s="121">
        <v>409.62</v>
      </c>
      <c r="D8172" s="122">
        <v>244.22</v>
      </c>
      <c r="E8172" s="122">
        <f t="shared" si="349"/>
        <v>33.825484764542935</v>
      </c>
      <c r="F8172" s="77">
        <v>4.5599999999999996</v>
      </c>
      <c r="G8172" s="77">
        <v>0</v>
      </c>
      <c r="H8172" s="144">
        <v>0</v>
      </c>
      <c r="I8172" s="144"/>
      <c r="J8172" s="77">
        <f t="shared" si="350"/>
        <v>4.5599999999999996</v>
      </c>
      <c r="K8172" s="103">
        <v>0.53999999999998938</v>
      </c>
      <c r="L8172" s="104">
        <v>1.73</v>
      </c>
      <c r="M8172" s="126">
        <v>0</v>
      </c>
      <c r="N8172" s="76">
        <f t="shared" si="351"/>
        <v>0.53999999999998938</v>
      </c>
    </row>
    <row r="8173" spans="1:14" x14ac:dyDescent="0.25">
      <c r="A8173" s="142" t="s">
        <v>253</v>
      </c>
      <c r="B8173" s="107">
        <v>40723</v>
      </c>
      <c r="C8173" s="121">
        <v>409.23</v>
      </c>
      <c r="D8173" s="122">
        <v>240.2</v>
      </c>
      <c r="E8173" s="122">
        <f t="shared" si="349"/>
        <v>33.268698060941823</v>
      </c>
      <c r="F8173" s="77">
        <v>3.66</v>
      </c>
      <c r="G8173" s="77">
        <v>0</v>
      </c>
      <c r="H8173" s="144">
        <v>0</v>
      </c>
      <c r="I8173" s="144"/>
      <c r="J8173" s="77">
        <f t="shared" si="350"/>
        <v>3.66</v>
      </c>
      <c r="K8173" s="103">
        <v>1.5600000000000058</v>
      </c>
      <c r="L8173" s="104">
        <v>1.38</v>
      </c>
      <c r="M8173" s="126">
        <v>0</v>
      </c>
      <c r="N8173" s="76">
        <f t="shared" si="351"/>
        <v>1.5600000000000058</v>
      </c>
    </row>
    <row r="8174" spans="1:14" x14ac:dyDescent="0.25">
      <c r="A8174" s="142" t="s">
        <v>254</v>
      </c>
      <c r="B8174" s="107">
        <v>40724</v>
      </c>
      <c r="C8174" s="121">
        <v>409.02</v>
      </c>
      <c r="D8174" s="122">
        <v>238.1</v>
      </c>
      <c r="E8174" s="122">
        <f t="shared" si="349"/>
        <v>32.97783933518005</v>
      </c>
      <c r="F8174" s="77">
        <v>3.74</v>
      </c>
      <c r="G8174" s="77">
        <v>0</v>
      </c>
      <c r="H8174" s="144">
        <v>0</v>
      </c>
      <c r="I8174" s="144"/>
      <c r="J8174" s="77">
        <f t="shared" si="350"/>
        <v>3.74</v>
      </c>
      <c r="K8174" s="103">
        <v>0.24</v>
      </c>
      <c r="L8174" s="104">
        <v>1.42</v>
      </c>
      <c r="M8174" s="126">
        <v>0</v>
      </c>
      <c r="N8174" s="76">
        <f t="shared" si="351"/>
        <v>0.24000000000000021</v>
      </c>
    </row>
    <row r="8175" spans="1:14" x14ac:dyDescent="0.25">
      <c r="A8175" s="142" t="s">
        <v>255</v>
      </c>
      <c r="B8175" s="107">
        <v>40725</v>
      </c>
      <c r="C8175" s="121">
        <v>408.68</v>
      </c>
      <c r="D8175" s="122">
        <v>234.6</v>
      </c>
      <c r="E8175" s="122">
        <f t="shared" si="349"/>
        <v>32.493074792243767</v>
      </c>
      <c r="F8175" s="77">
        <v>3.73</v>
      </c>
      <c r="G8175" s="77">
        <v>0</v>
      </c>
      <c r="H8175" s="144">
        <v>0</v>
      </c>
      <c r="I8175" s="144"/>
      <c r="J8175" s="77">
        <f t="shared" si="350"/>
        <v>3.73</v>
      </c>
      <c r="K8175" s="103">
        <v>0.23</v>
      </c>
      <c r="L8175" s="104">
        <v>1.41</v>
      </c>
      <c r="M8175" s="126">
        <v>0</v>
      </c>
      <c r="N8175" s="76">
        <f t="shared" si="351"/>
        <v>0.22999999999999998</v>
      </c>
    </row>
    <row r="8176" spans="1:14" x14ac:dyDescent="0.25">
      <c r="A8176" s="142" t="s">
        <v>256</v>
      </c>
      <c r="B8176" s="107">
        <v>40726</v>
      </c>
      <c r="C8176" s="121">
        <v>408.33</v>
      </c>
      <c r="D8176" s="122">
        <v>231.1</v>
      </c>
      <c r="E8176" s="122">
        <f t="shared" si="349"/>
        <v>32.008310249307485</v>
      </c>
      <c r="F8176" s="77">
        <v>2.15</v>
      </c>
      <c r="G8176" s="77">
        <v>0</v>
      </c>
      <c r="H8176" s="144">
        <v>0</v>
      </c>
      <c r="I8176" s="144"/>
      <c r="J8176" s="77">
        <f t="shared" si="350"/>
        <v>2.15</v>
      </c>
      <c r="K8176" s="103">
        <v>0.24999999999999423</v>
      </c>
      <c r="L8176" s="104">
        <v>0.81</v>
      </c>
      <c r="M8176" s="126">
        <v>0</v>
      </c>
      <c r="N8176" s="76">
        <f t="shared" si="351"/>
        <v>0.24999999999999423</v>
      </c>
    </row>
    <row r="8177" spans="1:14" x14ac:dyDescent="0.25">
      <c r="A8177" s="142" t="s">
        <v>257</v>
      </c>
      <c r="B8177" s="107">
        <v>40727</v>
      </c>
      <c r="C8177" s="121">
        <v>408.14</v>
      </c>
      <c r="D8177" s="122">
        <v>229.2</v>
      </c>
      <c r="E8177" s="122">
        <f t="shared" si="349"/>
        <v>31.745152354570639</v>
      </c>
      <c r="F8177" s="77">
        <v>2.84</v>
      </c>
      <c r="G8177" s="77">
        <v>0</v>
      </c>
      <c r="H8177" s="144">
        <v>0</v>
      </c>
      <c r="I8177" s="144"/>
      <c r="J8177" s="77">
        <f t="shared" si="350"/>
        <v>2.84</v>
      </c>
      <c r="K8177" s="103">
        <v>0.24000000000000554</v>
      </c>
      <c r="L8177" s="104">
        <v>1.07</v>
      </c>
      <c r="M8177" s="126">
        <v>0</v>
      </c>
      <c r="N8177" s="76">
        <f t="shared" si="351"/>
        <v>0.24000000000000554</v>
      </c>
    </row>
    <row r="8178" spans="1:14" x14ac:dyDescent="0.25">
      <c r="A8178" s="142" t="s">
        <v>258</v>
      </c>
      <c r="B8178" s="107">
        <v>40728</v>
      </c>
      <c r="C8178" s="121">
        <v>407.87</v>
      </c>
      <c r="D8178" s="122">
        <v>226.6</v>
      </c>
      <c r="E8178" s="122">
        <f t="shared" si="349"/>
        <v>31.385041551246534</v>
      </c>
      <c r="F8178" s="77">
        <v>3.11</v>
      </c>
      <c r="G8178" s="77">
        <v>0</v>
      </c>
      <c r="H8178" s="144">
        <v>0</v>
      </c>
      <c r="I8178" s="144"/>
      <c r="J8178" s="77">
        <f t="shared" si="350"/>
        <v>3.11</v>
      </c>
      <c r="K8178" s="103">
        <v>0.69000000000001238</v>
      </c>
      <c r="L8178" s="104">
        <v>1.17</v>
      </c>
      <c r="M8178" s="126">
        <v>0</v>
      </c>
      <c r="N8178" s="76">
        <f t="shared" si="351"/>
        <v>0.69000000000001238</v>
      </c>
    </row>
    <row r="8179" spans="1:14" x14ac:dyDescent="0.25">
      <c r="A8179" s="142" t="s">
        <v>259</v>
      </c>
      <c r="B8179" s="107">
        <v>40729</v>
      </c>
      <c r="C8179" s="121">
        <v>407.62</v>
      </c>
      <c r="D8179" s="122">
        <v>224.18</v>
      </c>
      <c r="E8179" s="122">
        <f t="shared" si="349"/>
        <v>31.049861495844876</v>
      </c>
      <c r="F8179" s="77">
        <v>1.8</v>
      </c>
      <c r="G8179" s="77">
        <v>0</v>
      </c>
      <c r="H8179" s="144">
        <v>0</v>
      </c>
      <c r="I8179" s="144"/>
      <c r="J8179" s="77">
        <f t="shared" si="350"/>
        <v>1.8</v>
      </c>
      <c r="K8179" s="103">
        <v>0.71999999999998754</v>
      </c>
      <c r="L8179" s="104">
        <v>0.68</v>
      </c>
      <c r="M8179" s="126">
        <v>4.3</v>
      </c>
      <c r="N8179" s="76">
        <f t="shared" si="351"/>
        <v>0.71999999999998754</v>
      </c>
    </row>
    <row r="8180" spans="1:14" x14ac:dyDescent="0.25">
      <c r="A8180" s="142" t="s">
        <v>260</v>
      </c>
      <c r="B8180" s="107">
        <v>40730</v>
      </c>
      <c r="C8180" s="121">
        <v>407.51</v>
      </c>
      <c r="D8180" s="122">
        <v>223.1</v>
      </c>
      <c r="E8180" s="122">
        <f t="shared" si="349"/>
        <v>30.900277008310251</v>
      </c>
      <c r="F8180" s="77">
        <v>2.06</v>
      </c>
      <c r="G8180" s="77">
        <v>0</v>
      </c>
      <c r="H8180" s="144">
        <v>0</v>
      </c>
      <c r="I8180" s="144"/>
      <c r="J8180" s="77">
        <f t="shared" si="350"/>
        <v>2.06</v>
      </c>
      <c r="K8180" s="103">
        <v>0.4200000000000137</v>
      </c>
      <c r="L8180" s="104">
        <v>0.77</v>
      </c>
      <c r="M8180" s="126">
        <v>0.5</v>
      </c>
      <c r="N8180" s="76">
        <f t="shared" si="351"/>
        <v>0.4200000000000137</v>
      </c>
    </row>
    <row r="8181" spans="1:14" x14ac:dyDescent="0.25">
      <c r="A8181" s="142" t="s">
        <v>261</v>
      </c>
      <c r="B8181" s="107">
        <v>40731</v>
      </c>
      <c r="C8181" s="121">
        <v>407.34</v>
      </c>
      <c r="D8181" s="122">
        <v>221.46</v>
      </c>
      <c r="E8181" s="122">
        <f t="shared" si="349"/>
        <v>30.673130193905816</v>
      </c>
      <c r="F8181" s="77">
        <v>2.29</v>
      </c>
      <c r="G8181" s="77">
        <v>0</v>
      </c>
      <c r="H8181" s="144">
        <v>0</v>
      </c>
      <c r="I8181" s="144"/>
      <c r="J8181" s="77">
        <f t="shared" si="350"/>
        <v>2.29</v>
      </c>
      <c r="K8181" s="103">
        <v>0.29999999999999094</v>
      </c>
      <c r="L8181" s="104">
        <v>0.86</v>
      </c>
      <c r="M8181" s="126">
        <v>0</v>
      </c>
      <c r="N8181" s="76">
        <f t="shared" si="351"/>
        <v>0.29999999999999094</v>
      </c>
    </row>
    <row r="8182" spans="1:14" x14ac:dyDescent="0.25">
      <c r="A8182" s="142" t="s">
        <v>262</v>
      </c>
      <c r="B8182" s="107">
        <v>40732</v>
      </c>
      <c r="C8182" s="121">
        <v>407.13</v>
      </c>
      <c r="D8182" s="122">
        <v>219.47</v>
      </c>
      <c r="E8182" s="122">
        <f t="shared" si="349"/>
        <v>30.397506925207757</v>
      </c>
      <c r="F8182" s="77">
        <v>2.36</v>
      </c>
      <c r="G8182" s="77">
        <v>0</v>
      </c>
      <c r="H8182" s="144">
        <v>0</v>
      </c>
      <c r="I8182" s="144"/>
      <c r="J8182" s="77">
        <f t="shared" si="350"/>
        <v>2.36</v>
      </c>
      <c r="K8182" s="103">
        <v>0.5499999999999976</v>
      </c>
      <c r="L8182" s="104">
        <v>0.89</v>
      </c>
      <c r="M8182" s="126">
        <v>0</v>
      </c>
      <c r="N8182" s="76">
        <f t="shared" si="351"/>
        <v>0.5499999999999976</v>
      </c>
    </row>
    <row r="8183" spans="1:14" x14ac:dyDescent="0.25">
      <c r="A8183" s="142" t="s">
        <v>263</v>
      </c>
      <c r="B8183" s="107">
        <v>40733</v>
      </c>
      <c r="C8183" s="121">
        <v>406.94</v>
      </c>
      <c r="D8183" s="122">
        <v>217.66</v>
      </c>
      <c r="E8183" s="122">
        <f t="shared" si="349"/>
        <v>30.146814404432131</v>
      </c>
      <c r="F8183" s="77">
        <v>1.08</v>
      </c>
      <c r="G8183" s="77">
        <v>0</v>
      </c>
      <c r="H8183" s="144">
        <v>0</v>
      </c>
      <c r="I8183" s="144"/>
      <c r="J8183" s="77">
        <f t="shared" si="350"/>
        <v>1.08</v>
      </c>
      <c r="K8183" s="103">
        <v>0.2699999999999978</v>
      </c>
      <c r="L8183" s="104">
        <v>0.41</v>
      </c>
      <c r="M8183" s="126">
        <v>0</v>
      </c>
      <c r="N8183" s="76">
        <f t="shared" si="351"/>
        <v>0.2699999999999978</v>
      </c>
    </row>
    <row r="8184" spans="1:14" x14ac:dyDescent="0.25">
      <c r="A8184" s="142" t="s">
        <v>264</v>
      </c>
      <c r="B8184" s="107">
        <v>40734</v>
      </c>
      <c r="C8184" s="121">
        <v>406.85</v>
      </c>
      <c r="D8184" s="122">
        <v>216.85</v>
      </c>
      <c r="E8184" s="122">
        <f t="shared" si="349"/>
        <v>30.034626038781166</v>
      </c>
      <c r="F8184" s="77">
        <v>0.57999999999999996</v>
      </c>
      <c r="G8184" s="77">
        <v>0</v>
      </c>
      <c r="H8184" s="144">
        <v>0</v>
      </c>
      <c r="I8184" s="144"/>
      <c r="J8184" s="77">
        <f t="shared" si="350"/>
        <v>0.57999999999999996</v>
      </c>
      <c r="K8184" s="103">
        <v>0.22000000000001474</v>
      </c>
      <c r="L8184" s="104">
        <v>0.22</v>
      </c>
      <c r="M8184" s="126">
        <v>0</v>
      </c>
      <c r="N8184" s="76">
        <f t="shared" si="351"/>
        <v>0.22000000000001474</v>
      </c>
    </row>
    <row r="8185" spans="1:14" x14ac:dyDescent="0.25">
      <c r="A8185" s="142" t="s">
        <v>265</v>
      </c>
      <c r="B8185" s="107">
        <v>40735</v>
      </c>
      <c r="C8185" s="121">
        <v>406.81</v>
      </c>
      <c r="D8185" s="122">
        <v>216.49</v>
      </c>
      <c r="E8185" s="122">
        <f t="shared" si="349"/>
        <v>29.984764542936286</v>
      </c>
      <c r="F8185" s="77">
        <v>0.56999999999999995</v>
      </c>
      <c r="G8185" s="77">
        <v>0</v>
      </c>
      <c r="H8185" s="144">
        <v>0</v>
      </c>
      <c r="I8185" s="144"/>
      <c r="J8185" s="77">
        <f t="shared" si="350"/>
        <v>0.56999999999999995</v>
      </c>
      <c r="K8185" s="103">
        <v>0.17999999999998517</v>
      </c>
      <c r="L8185" s="104">
        <v>0.21</v>
      </c>
      <c r="M8185" s="126">
        <v>0</v>
      </c>
      <c r="N8185" s="76">
        <f t="shared" si="351"/>
        <v>0.17999999999998517</v>
      </c>
    </row>
    <row r="8186" spans="1:14" x14ac:dyDescent="0.25">
      <c r="A8186" s="142" t="s">
        <v>266</v>
      </c>
      <c r="B8186" s="107">
        <v>40736</v>
      </c>
      <c r="C8186" s="121">
        <v>406.77</v>
      </c>
      <c r="D8186" s="122">
        <v>216.1</v>
      </c>
      <c r="E8186" s="122">
        <f t="shared" ref="E8186:E8249" si="352">(D8186/722)*100</f>
        <v>29.930747922437671</v>
      </c>
      <c r="F8186" s="77">
        <v>0.44</v>
      </c>
      <c r="G8186" s="77">
        <v>0</v>
      </c>
      <c r="H8186" s="144">
        <v>0</v>
      </c>
      <c r="I8186" s="144"/>
      <c r="J8186" s="77">
        <f t="shared" ref="J8186:J8249" si="353">SUM(F8186:H8186)</f>
        <v>0.44</v>
      </c>
      <c r="K8186" s="103">
        <v>0.14000000000001706</v>
      </c>
      <c r="L8186" s="104">
        <v>0.17</v>
      </c>
      <c r="M8186" s="126">
        <v>0</v>
      </c>
      <c r="N8186" s="76">
        <f t="shared" si="351"/>
        <v>0.14000000000001706</v>
      </c>
    </row>
    <row r="8187" spans="1:14" x14ac:dyDescent="0.25">
      <c r="A8187" s="142" t="s">
        <v>267</v>
      </c>
      <c r="B8187" s="107">
        <v>40737</v>
      </c>
      <c r="C8187" s="121">
        <v>406.74</v>
      </c>
      <c r="D8187" s="122">
        <v>215.8</v>
      </c>
      <c r="E8187" s="122">
        <f t="shared" si="352"/>
        <v>29.889196675900276</v>
      </c>
      <c r="F8187" s="77">
        <v>0.18</v>
      </c>
      <c r="G8187" s="77">
        <v>0</v>
      </c>
      <c r="H8187" s="144">
        <v>0</v>
      </c>
      <c r="I8187" s="144"/>
      <c r="J8187" s="77">
        <f t="shared" si="353"/>
        <v>0.18</v>
      </c>
      <c r="K8187" s="103">
        <v>0.18</v>
      </c>
      <c r="L8187" s="104">
        <v>7.0000000000000007E-2</v>
      </c>
      <c r="M8187" s="126">
        <v>0.9</v>
      </c>
      <c r="N8187" s="76">
        <f t="shared" si="351"/>
        <v>0.18</v>
      </c>
    </row>
    <row r="8188" spans="1:14" x14ac:dyDescent="0.25">
      <c r="A8188" s="142" t="s">
        <v>268</v>
      </c>
      <c r="B8188" s="107">
        <v>40738</v>
      </c>
      <c r="C8188" s="121">
        <v>406.74</v>
      </c>
      <c r="D8188" s="122">
        <v>215.8</v>
      </c>
      <c r="E8188" s="122">
        <f t="shared" si="352"/>
        <v>29.889196675900276</v>
      </c>
      <c r="F8188" s="77">
        <v>0.33</v>
      </c>
      <c r="G8188" s="77">
        <v>0</v>
      </c>
      <c r="H8188" s="144">
        <v>0</v>
      </c>
      <c r="I8188" s="144"/>
      <c r="J8188" s="77">
        <f t="shared" si="353"/>
        <v>0.33</v>
      </c>
      <c r="K8188" s="103">
        <v>0.22999999999997728</v>
      </c>
      <c r="L8188" s="104">
        <v>0.12</v>
      </c>
      <c r="M8188" s="126">
        <v>0</v>
      </c>
      <c r="N8188" s="76">
        <f t="shared" si="351"/>
        <v>0.22999999999997728</v>
      </c>
    </row>
    <row r="8189" spans="1:14" x14ac:dyDescent="0.25">
      <c r="A8189" s="142" t="s">
        <v>269</v>
      </c>
      <c r="B8189" s="107">
        <v>40739</v>
      </c>
      <c r="C8189" s="121">
        <v>406.73</v>
      </c>
      <c r="D8189" s="122">
        <v>215.7</v>
      </c>
      <c r="E8189" s="122">
        <f t="shared" si="352"/>
        <v>29.875346260387808</v>
      </c>
      <c r="F8189" s="77">
        <v>0.35</v>
      </c>
      <c r="G8189" s="77">
        <v>0</v>
      </c>
      <c r="H8189" s="144">
        <v>0</v>
      </c>
      <c r="I8189" s="144"/>
      <c r="J8189" s="77">
        <f t="shared" si="353"/>
        <v>0.35</v>
      </c>
      <c r="K8189" s="103">
        <v>0.25000000000000566</v>
      </c>
      <c r="L8189" s="104">
        <v>0.13</v>
      </c>
      <c r="M8189" s="126">
        <v>0</v>
      </c>
      <c r="N8189" s="76">
        <f t="shared" si="351"/>
        <v>0.25000000000000566</v>
      </c>
    </row>
    <row r="8190" spans="1:14" x14ac:dyDescent="0.25">
      <c r="A8190" s="142" t="s">
        <v>270</v>
      </c>
      <c r="B8190" s="107">
        <v>40740</v>
      </c>
      <c r="C8190" s="121">
        <v>406.72</v>
      </c>
      <c r="D8190" s="122">
        <v>215.6</v>
      </c>
      <c r="E8190" s="122">
        <f t="shared" si="352"/>
        <v>29.861495844875346</v>
      </c>
      <c r="F8190" s="77">
        <v>0.08</v>
      </c>
      <c r="G8190" s="77">
        <v>0</v>
      </c>
      <c r="H8190" s="144">
        <v>0</v>
      </c>
      <c r="I8190" s="144"/>
      <c r="J8190" s="77">
        <f t="shared" si="353"/>
        <v>0.08</v>
      </c>
      <c r="K8190" s="103">
        <v>0.67999999999999428</v>
      </c>
      <c r="L8190" s="104">
        <v>0.03</v>
      </c>
      <c r="M8190" s="126">
        <v>4.2</v>
      </c>
      <c r="N8190" s="76">
        <f t="shared" si="351"/>
        <v>0.67999999999999428</v>
      </c>
    </row>
    <row r="8191" spans="1:14" x14ac:dyDescent="0.25">
      <c r="A8191" s="142" t="s">
        <v>271</v>
      </c>
      <c r="B8191" s="107">
        <v>40741</v>
      </c>
      <c r="C8191" s="121">
        <v>406.78</v>
      </c>
      <c r="D8191" s="122">
        <v>216.2</v>
      </c>
      <c r="E8191" s="122">
        <f t="shared" si="352"/>
        <v>29.944598337950133</v>
      </c>
      <c r="F8191" s="77">
        <v>1.1399999999999999</v>
      </c>
      <c r="G8191" s="77">
        <v>0</v>
      </c>
      <c r="H8191" s="144">
        <v>0</v>
      </c>
      <c r="I8191" s="144"/>
      <c r="J8191" s="77">
        <f t="shared" si="353"/>
        <v>1.1399999999999999</v>
      </c>
      <c r="K8191" s="103">
        <v>0.25000000000001354</v>
      </c>
      <c r="L8191" s="104">
        <v>0.43</v>
      </c>
      <c r="M8191" s="126">
        <v>0</v>
      </c>
      <c r="N8191" s="76">
        <f t="shared" si="351"/>
        <v>0.25000000000001354</v>
      </c>
    </row>
    <row r="8192" spans="1:14" x14ac:dyDescent="0.25">
      <c r="A8192" s="142" t="s">
        <v>272</v>
      </c>
      <c r="B8192" s="107">
        <v>40742</v>
      </c>
      <c r="C8192" s="121">
        <v>406.69</v>
      </c>
      <c r="D8192" s="122">
        <v>215.31</v>
      </c>
      <c r="E8192" s="122">
        <f t="shared" si="352"/>
        <v>29.8213296398892</v>
      </c>
      <c r="F8192" s="77">
        <v>0.2</v>
      </c>
      <c r="G8192" s="77">
        <v>0</v>
      </c>
      <c r="H8192" s="144">
        <v>0</v>
      </c>
      <c r="I8192" s="144"/>
      <c r="J8192" s="77">
        <f t="shared" si="353"/>
        <v>0.2</v>
      </c>
      <c r="K8192" s="103">
        <v>0.1099999999999966</v>
      </c>
      <c r="L8192" s="104">
        <v>7.0000000000000007E-2</v>
      </c>
      <c r="M8192" s="126">
        <v>0</v>
      </c>
      <c r="N8192" s="76">
        <f t="shared" si="351"/>
        <v>0.1099999999999966</v>
      </c>
    </row>
    <row r="8193" spans="1:14" x14ac:dyDescent="0.25">
      <c r="A8193" s="142" t="s">
        <v>273</v>
      </c>
      <c r="B8193" s="107">
        <v>40743</v>
      </c>
      <c r="C8193" s="121">
        <v>406.68</v>
      </c>
      <c r="D8193" s="122">
        <v>215.22</v>
      </c>
      <c r="E8193" s="122">
        <f t="shared" si="352"/>
        <v>29.808864265927976</v>
      </c>
      <c r="F8193" s="77">
        <v>0.28000000000000003</v>
      </c>
      <c r="G8193" s="77">
        <v>0</v>
      </c>
      <c r="H8193" s="144">
        <v>0</v>
      </c>
      <c r="I8193" s="144"/>
      <c r="J8193" s="77">
        <f t="shared" si="353"/>
        <v>0.28000000000000003</v>
      </c>
      <c r="K8193" s="103">
        <v>0.28000000000000003</v>
      </c>
      <c r="L8193" s="104">
        <v>0.11</v>
      </c>
      <c r="M8193" s="126">
        <v>0</v>
      </c>
      <c r="N8193" s="76">
        <f t="shared" si="351"/>
        <v>0.28000000000000003</v>
      </c>
    </row>
    <row r="8194" spans="1:14" x14ac:dyDescent="0.25">
      <c r="A8194" s="142" t="s">
        <v>274</v>
      </c>
      <c r="B8194" s="107">
        <v>40744</v>
      </c>
      <c r="C8194" s="121">
        <v>406.68</v>
      </c>
      <c r="D8194" s="122">
        <v>215.22</v>
      </c>
      <c r="E8194" s="122">
        <f t="shared" si="352"/>
        <v>29.808864265927976</v>
      </c>
      <c r="F8194" s="77">
        <v>0.15</v>
      </c>
      <c r="G8194" s="77">
        <v>0</v>
      </c>
      <c r="H8194" s="144">
        <v>0</v>
      </c>
      <c r="I8194" s="144"/>
      <c r="J8194" s="77">
        <f t="shared" si="353"/>
        <v>0.15</v>
      </c>
      <c r="K8194" s="103">
        <v>0.52999999999999547</v>
      </c>
      <c r="L8194" s="104">
        <v>0.06</v>
      </c>
      <c r="M8194" s="126">
        <v>0</v>
      </c>
      <c r="N8194" s="76">
        <f t="shared" si="351"/>
        <v>0.52999999999999547</v>
      </c>
    </row>
    <row r="8195" spans="1:14" x14ac:dyDescent="0.25">
      <c r="A8195" s="142" t="s">
        <v>275</v>
      </c>
      <c r="B8195" s="107">
        <v>40745</v>
      </c>
      <c r="C8195" s="121">
        <v>406.72</v>
      </c>
      <c r="D8195" s="122">
        <v>215.6</v>
      </c>
      <c r="E8195" s="122">
        <f t="shared" si="352"/>
        <v>29.861495844875346</v>
      </c>
      <c r="F8195" s="77">
        <v>0.14000000000000001</v>
      </c>
      <c r="G8195" s="77">
        <v>0</v>
      </c>
      <c r="H8195" s="144">
        <v>0</v>
      </c>
      <c r="I8195" s="144"/>
      <c r="J8195" s="77">
        <f t="shared" si="353"/>
        <v>0.14000000000000001</v>
      </c>
      <c r="K8195" s="103">
        <v>0.23999999999999433</v>
      </c>
      <c r="L8195" s="104">
        <v>0.05</v>
      </c>
      <c r="M8195" s="126">
        <v>0</v>
      </c>
      <c r="N8195" s="76">
        <f t="shared" si="351"/>
        <v>0.23999999999999433</v>
      </c>
    </row>
    <row r="8196" spans="1:14" x14ac:dyDescent="0.25">
      <c r="A8196" s="142" t="s">
        <v>276</v>
      </c>
      <c r="B8196" s="107">
        <v>40746</v>
      </c>
      <c r="C8196" s="121">
        <v>406.73</v>
      </c>
      <c r="D8196" s="122">
        <v>215.7</v>
      </c>
      <c r="E8196" s="122">
        <f t="shared" si="352"/>
        <v>29.875346260387808</v>
      </c>
      <c r="F8196" s="77">
        <v>0.43</v>
      </c>
      <c r="G8196" s="77">
        <v>0</v>
      </c>
      <c r="H8196" s="144">
        <v>0</v>
      </c>
      <c r="I8196" s="144"/>
      <c r="J8196" s="77">
        <f t="shared" si="353"/>
        <v>0.43</v>
      </c>
      <c r="K8196" s="103">
        <v>0.63000000000001699</v>
      </c>
      <c r="L8196" s="104">
        <v>0.16</v>
      </c>
      <c r="M8196" s="126">
        <v>0</v>
      </c>
      <c r="N8196" s="76">
        <f t="shared" si="351"/>
        <v>0.63000000000001699</v>
      </c>
    </row>
    <row r="8197" spans="1:14" x14ac:dyDescent="0.25">
      <c r="A8197" s="142" t="s">
        <v>277</v>
      </c>
      <c r="B8197" s="107">
        <v>40747</v>
      </c>
      <c r="C8197" s="121">
        <v>406.75</v>
      </c>
      <c r="D8197" s="122">
        <v>215.9</v>
      </c>
      <c r="E8197" s="122">
        <f t="shared" si="352"/>
        <v>29.903047091412745</v>
      </c>
      <c r="F8197" s="77">
        <v>0.26</v>
      </c>
      <c r="G8197" s="77">
        <v>0</v>
      </c>
      <c r="H8197" s="144">
        <v>0</v>
      </c>
      <c r="I8197" s="144"/>
      <c r="J8197" s="77">
        <f t="shared" si="353"/>
        <v>0.26</v>
      </c>
      <c r="K8197" s="103">
        <v>0.35999999999999432</v>
      </c>
      <c r="L8197" s="104">
        <v>0.1</v>
      </c>
      <c r="M8197" s="126">
        <v>1.7</v>
      </c>
      <c r="N8197" s="76">
        <f t="shared" si="351"/>
        <v>0.35999999999999432</v>
      </c>
    </row>
    <row r="8198" spans="1:14" x14ac:dyDescent="0.25">
      <c r="A8198" s="142" t="s">
        <v>278</v>
      </c>
      <c r="B8198" s="107">
        <v>40748</v>
      </c>
      <c r="C8198" s="121">
        <v>406.76</v>
      </c>
      <c r="D8198" s="122">
        <v>216</v>
      </c>
      <c r="E8198" s="122">
        <f t="shared" si="352"/>
        <v>29.916897506925206</v>
      </c>
      <c r="F8198" s="77">
        <v>0.19</v>
      </c>
      <c r="G8198" s="77">
        <v>0</v>
      </c>
      <c r="H8198" s="144">
        <v>0</v>
      </c>
      <c r="I8198" s="144"/>
      <c r="J8198" s="77">
        <f t="shared" si="353"/>
        <v>0.19</v>
      </c>
      <c r="K8198" s="103">
        <v>9.0000000000005687E-2</v>
      </c>
      <c r="L8198" s="104">
        <v>7.0000000000000007E-2</v>
      </c>
      <c r="M8198" s="126">
        <v>0</v>
      </c>
      <c r="N8198" s="76">
        <f t="shared" si="351"/>
        <v>9.0000000000005687E-2</v>
      </c>
    </row>
    <row r="8199" spans="1:14" x14ac:dyDescent="0.25">
      <c r="A8199" s="142" t="s">
        <v>279</v>
      </c>
      <c r="B8199" s="107">
        <v>40749</v>
      </c>
      <c r="C8199" s="121">
        <v>406.75</v>
      </c>
      <c r="D8199" s="122">
        <v>215.9</v>
      </c>
      <c r="E8199" s="122">
        <f t="shared" si="352"/>
        <v>29.903047091412745</v>
      </c>
      <c r="F8199" s="77">
        <v>0.51</v>
      </c>
      <c r="G8199" s="77">
        <v>0</v>
      </c>
      <c r="H8199" s="144">
        <v>0</v>
      </c>
      <c r="I8199" s="144"/>
      <c r="J8199" s="77">
        <f t="shared" si="353"/>
        <v>0.51</v>
      </c>
      <c r="K8199" s="103">
        <v>5.4100000000000055</v>
      </c>
      <c r="L8199" s="104">
        <v>0.22</v>
      </c>
      <c r="M8199" s="126">
        <v>1.5</v>
      </c>
      <c r="N8199" s="76">
        <f t="shared" si="351"/>
        <v>5.4100000000000055</v>
      </c>
    </row>
    <row r="8200" spans="1:14" x14ac:dyDescent="0.25">
      <c r="A8200" s="142" t="s">
        <v>280</v>
      </c>
      <c r="B8200" s="107">
        <v>40750</v>
      </c>
      <c r="C8200" s="121">
        <v>407.27</v>
      </c>
      <c r="D8200" s="122">
        <v>220.8</v>
      </c>
      <c r="E8200" s="122">
        <f t="shared" si="352"/>
        <v>30.581717451523549</v>
      </c>
      <c r="F8200" s="77">
        <v>0.63</v>
      </c>
      <c r="G8200" s="77">
        <v>0</v>
      </c>
      <c r="H8200" s="144">
        <v>0</v>
      </c>
      <c r="I8200" s="144"/>
      <c r="J8200" s="77">
        <f t="shared" si="353"/>
        <v>0.63</v>
      </c>
      <c r="K8200" s="103">
        <v>0.32999999999998864</v>
      </c>
      <c r="L8200" s="104">
        <v>0.24</v>
      </c>
      <c r="M8200" s="126">
        <v>0</v>
      </c>
      <c r="N8200" s="76">
        <f t="shared" ref="N8200:N8263" si="354">+D8201-D8200+J8200</f>
        <v>0.32999999999998864</v>
      </c>
    </row>
    <row r="8201" spans="1:14" x14ac:dyDescent="0.25">
      <c r="A8201" s="142" t="s">
        <v>281</v>
      </c>
      <c r="B8201" s="107">
        <v>40751</v>
      </c>
      <c r="C8201" s="121">
        <v>407.24</v>
      </c>
      <c r="D8201" s="122">
        <v>220.5</v>
      </c>
      <c r="E8201" s="122">
        <f t="shared" si="352"/>
        <v>30.540166204986154</v>
      </c>
      <c r="F8201" s="77">
        <v>2.99</v>
      </c>
      <c r="G8201" s="77">
        <v>0</v>
      </c>
      <c r="H8201" s="144">
        <v>0</v>
      </c>
      <c r="I8201" s="144"/>
      <c r="J8201" s="77">
        <f t="shared" si="353"/>
        <v>2.99</v>
      </c>
      <c r="K8201" s="103">
        <v>0.79000000000001158</v>
      </c>
      <c r="L8201" s="104">
        <v>1.1299999999999999</v>
      </c>
      <c r="M8201" s="126">
        <v>0</v>
      </c>
      <c r="N8201" s="76">
        <f t="shared" si="354"/>
        <v>0.79000000000001158</v>
      </c>
    </row>
    <row r="8202" spans="1:14" x14ac:dyDescent="0.25">
      <c r="A8202" s="142" t="s">
        <v>282</v>
      </c>
      <c r="B8202" s="107">
        <v>40752</v>
      </c>
      <c r="C8202" s="121">
        <v>407.01</v>
      </c>
      <c r="D8202" s="122">
        <v>218.3</v>
      </c>
      <c r="E8202" s="122">
        <f t="shared" si="352"/>
        <v>30.235457063711912</v>
      </c>
      <c r="F8202" s="77">
        <v>1.73</v>
      </c>
      <c r="G8202" s="77">
        <v>0</v>
      </c>
      <c r="H8202" s="144">
        <v>0</v>
      </c>
      <c r="I8202" s="144"/>
      <c r="J8202" s="77">
        <f t="shared" si="353"/>
        <v>1.73</v>
      </c>
      <c r="K8202" s="103">
        <v>0.18999999999997952</v>
      </c>
      <c r="L8202" s="104">
        <v>0.65</v>
      </c>
      <c r="M8202" s="126">
        <v>0</v>
      </c>
      <c r="N8202" s="76">
        <f t="shared" si="354"/>
        <v>0.18999999999997952</v>
      </c>
    </row>
    <row r="8203" spans="1:14" x14ac:dyDescent="0.25">
      <c r="A8203" s="142" t="s">
        <v>283</v>
      </c>
      <c r="B8203" s="107">
        <v>40753</v>
      </c>
      <c r="C8203" s="121">
        <v>406.84</v>
      </c>
      <c r="D8203" s="122">
        <v>216.76</v>
      </c>
      <c r="E8203" s="122">
        <f t="shared" si="352"/>
        <v>30.022160664819943</v>
      </c>
      <c r="F8203" s="77">
        <v>1.95</v>
      </c>
      <c r="G8203" s="77">
        <v>0</v>
      </c>
      <c r="H8203" s="144">
        <v>0</v>
      </c>
      <c r="I8203" s="144"/>
      <c r="J8203" s="77">
        <f t="shared" si="353"/>
        <v>1.95</v>
      </c>
      <c r="K8203" s="103">
        <v>0.23000000000000109</v>
      </c>
      <c r="L8203" s="104">
        <v>0.73</v>
      </c>
      <c r="M8203" s="126">
        <v>0</v>
      </c>
      <c r="N8203" s="76">
        <f t="shared" si="354"/>
        <v>0.23000000000000109</v>
      </c>
    </row>
    <row r="8204" spans="1:14" x14ac:dyDescent="0.25">
      <c r="A8204" s="142" t="s">
        <v>284</v>
      </c>
      <c r="B8204" s="107">
        <v>40754</v>
      </c>
      <c r="C8204" s="121">
        <v>406.66</v>
      </c>
      <c r="D8204" s="122">
        <v>215.04</v>
      </c>
      <c r="E8204" s="122">
        <f t="shared" si="352"/>
        <v>29.78393351800554</v>
      </c>
      <c r="F8204" s="77">
        <v>7.0000000000000007E-2</v>
      </c>
      <c r="G8204" s="77">
        <v>0</v>
      </c>
      <c r="H8204" s="144">
        <v>0</v>
      </c>
      <c r="I8204" s="144"/>
      <c r="J8204" s="77">
        <f t="shared" si="353"/>
        <v>7.0000000000000007E-2</v>
      </c>
      <c r="K8204" s="103">
        <v>0.25000000000000683</v>
      </c>
      <c r="L8204" s="104">
        <v>0.03</v>
      </c>
      <c r="M8204" s="126">
        <v>0.7</v>
      </c>
      <c r="N8204" s="76">
        <f t="shared" si="354"/>
        <v>0.25000000000000683</v>
      </c>
    </row>
    <row r="8205" spans="1:14" x14ac:dyDescent="0.25">
      <c r="A8205" s="142" t="s">
        <v>285</v>
      </c>
      <c r="B8205" s="107">
        <v>40755</v>
      </c>
      <c r="C8205" s="121">
        <v>406.68</v>
      </c>
      <c r="D8205" s="122">
        <v>215.22</v>
      </c>
      <c r="E8205" s="122">
        <f t="shared" si="352"/>
        <v>29.808864265927976</v>
      </c>
      <c r="F8205" s="77">
        <v>0.55000000000000004</v>
      </c>
      <c r="G8205" s="77">
        <v>0</v>
      </c>
      <c r="H8205" s="144">
        <v>0</v>
      </c>
      <c r="I8205" s="144"/>
      <c r="J8205" s="77">
        <f t="shared" si="353"/>
        <v>0.55000000000000004</v>
      </c>
      <c r="K8205" s="103">
        <v>0.64000000000000346</v>
      </c>
      <c r="L8205" s="104">
        <v>0.21</v>
      </c>
      <c r="M8205" s="126">
        <v>0</v>
      </c>
      <c r="N8205" s="76">
        <f t="shared" si="354"/>
        <v>0.64000000000000346</v>
      </c>
    </row>
    <row r="8206" spans="1:14" x14ac:dyDescent="0.25">
      <c r="A8206" s="142" t="s">
        <v>286</v>
      </c>
      <c r="B8206" s="107">
        <v>40756</v>
      </c>
      <c r="C8206" s="121">
        <v>406.69</v>
      </c>
      <c r="D8206" s="122">
        <v>215.31</v>
      </c>
      <c r="E8206" s="122">
        <f t="shared" si="352"/>
        <v>29.8213296398892</v>
      </c>
      <c r="F8206" s="77">
        <v>0.33</v>
      </c>
      <c r="G8206" s="77">
        <v>0</v>
      </c>
      <c r="H8206" s="144">
        <v>0</v>
      </c>
      <c r="I8206" s="144"/>
      <c r="J8206" s="77">
        <f t="shared" si="353"/>
        <v>0.33</v>
      </c>
      <c r="K8206" s="103">
        <v>0.33</v>
      </c>
      <c r="L8206" s="104">
        <v>0.12</v>
      </c>
      <c r="M8206" s="126">
        <v>0</v>
      </c>
      <c r="N8206" s="76">
        <f t="shared" si="354"/>
        <v>0.33</v>
      </c>
    </row>
    <row r="8207" spans="1:14" x14ac:dyDescent="0.25">
      <c r="A8207" s="142" t="s">
        <v>287</v>
      </c>
      <c r="B8207" s="107">
        <v>40757</v>
      </c>
      <c r="C8207" s="121">
        <v>406.69</v>
      </c>
      <c r="D8207" s="122">
        <v>215.31</v>
      </c>
      <c r="E8207" s="122">
        <f t="shared" si="352"/>
        <v>29.8213296398892</v>
      </c>
      <c r="F8207" s="77">
        <v>0.28999999999999998</v>
      </c>
      <c r="G8207" s="77">
        <v>0</v>
      </c>
      <c r="H8207" s="144">
        <v>0</v>
      </c>
      <c r="I8207" s="144"/>
      <c r="J8207" s="77">
        <f t="shared" si="353"/>
        <v>0.28999999999999998</v>
      </c>
      <c r="K8207" s="103">
        <v>0.28999999999999998</v>
      </c>
      <c r="L8207" s="104">
        <v>0.11</v>
      </c>
      <c r="M8207" s="126">
        <v>0</v>
      </c>
      <c r="N8207" s="76">
        <f t="shared" si="354"/>
        <v>0.28999999999999998</v>
      </c>
    </row>
    <row r="8208" spans="1:14" x14ac:dyDescent="0.25">
      <c r="A8208" s="142" t="s">
        <v>288</v>
      </c>
      <c r="B8208" s="107">
        <v>40758</v>
      </c>
      <c r="C8208" s="121">
        <v>406.69</v>
      </c>
      <c r="D8208" s="122">
        <v>215.31</v>
      </c>
      <c r="E8208" s="122">
        <f t="shared" si="352"/>
        <v>29.8213296398892</v>
      </c>
      <c r="F8208" s="77">
        <v>7.0000000000000007E-2</v>
      </c>
      <c r="G8208" s="77">
        <v>0</v>
      </c>
      <c r="H8208" s="144">
        <v>0</v>
      </c>
      <c r="I8208" s="144"/>
      <c r="J8208" s="77">
        <f t="shared" si="353"/>
        <v>7.0000000000000007E-2</v>
      </c>
      <c r="K8208" s="103">
        <v>0.25999999999999773</v>
      </c>
      <c r="L8208" s="104">
        <v>0.03</v>
      </c>
      <c r="M8208" s="126">
        <v>1.2</v>
      </c>
      <c r="N8208" s="76">
        <f t="shared" si="354"/>
        <v>0.25999999999999773</v>
      </c>
    </row>
    <row r="8209" spans="1:14" x14ac:dyDescent="0.25">
      <c r="A8209" s="142" t="s">
        <v>289</v>
      </c>
      <c r="B8209" s="107">
        <v>40759</v>
      </c>
      <c r="C8209" s="121">
        <v>406.71</v>
      </c>
      <c r="D8209" s="122">
        <v>215.5</v>
      </c>
      <c r="E8209" s="122">
        <f t="shared" si="352"/>
        <v>29.847645429362878</v>
      </c>
      <c r="F8209" s="77">
        <v>7.0000000000000007E-2</v>
      </c>
      <c r="G8209" s="77">
        <v>0</v>
      </c>
      <c r="H8209" s="144">
        <v>0</v>
      </c>
      <c r="I8209" s="144"/>
      <c r="J8209" s="77">
        <f t="shared" si="353"/>
        <v>7.0000000000000007E-2</v>
      </c>
      <c r="K8209" s="103">
        <v>7.0000000000000007E-2</v>
      </c>
      <c r="L8209" s="104">
        <v>0.02</v>
      </c>
      <c r="M8209" s="126">
        <v>0</v>
      </c>
      <c r="N8209" s="76">
        <f t="shared" si="354"/>
        <v>7.0000000000000007E-2</v>
      </c>
    </row>
    <row r="8210" spans="1:14" x14ac:dyDescent="0.25">
      <c r="A8210" s="142" t="s">
        <v>290</v>
      </c>
      <c r="B8210" s="107">
        <v>40760</v>
      </c>
      <c r="C8210" s="121">
        <v>406.71</v>
      </c>
      <c r="D8210" s="122">
        <v>215.5</v>
      </c>
      <c r="E8210" s="122">
        <f t="shared" si="352"/>
        <v>29.847645429362878</v>
      </c>
      <c r="F8210" s="77">
        <v>0.28000000000000003</v>
      </c>
      <c r="G8210" s="77">
        <v>0</v>
      </c>
      <c r="H8210" s="144">
        <v>0</v>
      </c>
      <c r="I8210" s="144"/>
      <c r="J8210" s="77">
        <f t="shared" si="353"/>
        <v>0.28000000000000003</v>
      </c>
      <c r="K8210" s="103">
        <v>0.18000000000000571</v>
      </c>
      <c r="L8210" s="104">
        <v>0.1</v>
      </c>
      <c r="M8210" s="126">
        <v>0</v>
      </c>
      <c r="N8210" s="76">
        <f t="shared" si="354"/>
        <v>0.18000000000000571</v>
      </c>
    </row>
    <row r="8211" spans="1:14" x14ac:dyDescent="0.25">
      <c r="A8211" s="142" t="s">
        <v>291</v>
      </c>
      <c r="B8211" s="107">
        <v>40761</v>
      </c>
      <c r="C8211" s="121">
        <v>406.7</v>
      </c>
      <c r="D8211" s="122">
        <v>215.4</v>
      </c>
      <c r="E8211" s="122">
        <f t="shared" si="352"/>
        <v>29.833795013850416</v>
      </c>
      <c r="F8211" s="77">
        <v>0.3</v>
      </c>
      <c r="G8211" s="77">
        <v>0</v>
      </c>
      <c r="H8211" s="144">
        <v>0</v>
      </c>
      <c r="I8211" s="144"/>
      <c r="J8211" s="77">
        <f t="shared" si="353"/>
        <v>0.3</v>
      </c>
      <c r="K8211" s="103">
        <v>0.20999999999999658</v>
      </c>
      <c r="L8211" s="104">
        <v>0.11</v>
      </c>
      <c r="M8211" s="126">
        <v>0</v>
      </c>
      <c r="N8211" s="76">
        <f t="shared" si="354"/>
        <v>0.20999999999999658</v>
      </c>
    </row>
    <row r="8212" spans="1:14" x14ac:dyDescent="0.25">
      <c r="A8212" s="142" t="s">
        <v>292</v>
      </c>
      <c r="B8212" s="107">
        <v>40762</v>
      </c>
      <c r="C8212" s="121">
        <v>406.69</v>
      </c>
      <c r="D8212" s="122">
        <v>215.31</v>
      </c>
      <c r="E8212" s="122">
        <f t="shared" si="352"/>
        <v>29.8213296398892</v>
      </c>
      <c r="F8212" s="77">
        <v>0.4</v>
      </c>
      <c r="G8212" s="77">
        <v>0</v>
      </c>
      <c r="H8212" s="144">
        <v>0</v>
      </c>
      <c r="I8212" s="144"/>
      <c r="J8212" s="77">
        <f t="shared" si="353"/>
        <v>0.4</v>
      </c>
      <c r="K8212" s="103">
        <v>0.49000000000000343</v>
      </c>
      <c r="L8212" s="104">
        <v>0.15</v>
      </c>
      <c r="M8212" s="126">
        <v>0</v>
      </c>
      <c r="N8212" s="76">
        <f t="shared" si="354"/>
        <v>0.49000000000000343</v>
      </c>
    </row>
    <row r="8213" spans="1:14" x14ac:dyDescent="0.25">
      <c r="A8213" s="142" t="s">
        <v>293</v>
      </c>
      <c r="B8213" s="107">
        <v>40763</v>
      </c>
      <c r="C8213" s="121">
        <v>406.7</v>
      </c>
      <c r="D8213" s="122">
        <v>215.4</v>
      </c>
      <c r="E8213" s="122">
        <f t="shared" si="352"/>
        <v>29.833795013850416</v>
      </c>
      <c r="F8213" s="77">
        <v>0.11</v>
      </c>
      <c r="G8213" s="77">
        <v>0</v>
      </c>
      <c r="H8213" s="144">
        <v>0</v>
      </c>
      <c r="I8213" s="144"/>
      <c r="J8213" s="77">
        <f t="shared" si="353"/>
        <v>0.11</v>
      </c>
      <c r="K8213" s="103">
        <v>0.11</v>
      </c>
      <c r="L8213" s="104">
        <v>0.04</v>
      </c>
      <c r="M8213" s="126">
        <v>0</v>
      </c>
      <c r="N8213" s="76">
        <f t="shared" si="354"/>
        <v>0.11</v>
      </c>
    </row>
    <row r="8214" spans="1:14" x14ac:dyDescent="0.25">
      <c r="A8214" s="142" t="s">
        <v>294</v>
      </c>
      <c r="B8214" s="107">
        <v>40764</v>
      </c>
      <c r="C8214" s="121">
        <v>406.7</v>
      </c>
      <c r="D8214" s="122">
        <v>215.4</v>
      </c>
      <c r="E8214" s="122">
        <f t="shared" si="352"/>
        <v>29.833795013850416</v>
      </c>
      <c r="F8214" s="77">
        <v>0.67</v>
      </c>
      <c r="G8214" s="77">
        <v>0</v>
      </c>
      <c r="H8214" s="144">
        <v>0</v>
      </c>
      <c r="I8214" s="144"/>
      <c r="J8214" s="77">
        <f t="shared" si="353"/>
        <v>0.67</v>
      </c>
      <c r="K8214" s="103">
        <v>0.21999999999998299</v>
      </c>
      <c r="L8214" s="104">
        <v>0.25</v>
      </c>
      <c r="M8214" s="126">
        <v>0</v>
      </c>
      <c r="N8214" s="76">
        <f t="shared" si="354"/>
        <v>0.21999999999998299</v>
      </c>
    </row>
    <row r="8215" spans="1:14" x14ac:dyDescent="0.25">
      <c r="A8215" s="142" t="s">
        <v>295</v>
      </c>
      <c r="B8215" s="107">
        <v>40765</v>
      </c>
      <c r="C8215" s="121">
        <v>406.65</v>
      </c>
      <c r="D8215" s="122">
        <v>214.95</v>
      </c>
      <c r="E8215" s="122">
        <f t="shared" si="352"/>
        <v>29.77146814404432</v>
      </c>
      <c r="F8215" s="77">
        <v>0.83</v>
      </c>
      <c r="G8215" s="77">
        <v>0</v>
      </c>
      <c r="H8215" s="144">
        <v>0</v>
      </c>
      <c r="I8215" s="144"/>
      <c r="J8215" s="77">
        <f t="shared" si="353"/>
        <v>0.83</v>
      </c>
      <c r="K8215" s="103">
        <v>0.20000000000000451</v>
      </c>
      <c r="L8215" s="104">
        <v>0.31</v>
      </c>
      <c r="M8215" s="126">
        <v>0</v>
      </c>
      <c r="N8215" s="76">
        <f t="shared" si="354"/>
        <v>0.20000000000000451</v>
      </c>
    </row>
    <row r="8216" spans="1:14" x14ac:dyDescent="0.25">
      <c r="A8216" s="142" t="s">
        <v>296</v>
      </c>
      <c r="B8216" s="107">
        <v>40766</v>
      </c>
      <c r="C8216" s="121">
        <v>406.58</v>
      </c>
      <c r="D8216" s="122">
        <v>214.32</v>
      </c>
      <c r="E8216" s="122">
        <f t="shared" si="352"/>
        <v>29.684210526315791</v>
      </c>
      <c r="F8216" s="77">
        <v>2.31</v>
      </c>
      <c r="G8216" s="77">
        <v>0</v>
      </c>
      <c r="H8216" s="144">
        <v>0</v>
      </c>
      <c r="I8216" s="144"/>
      <c r="J8216" s="77">
        <f t="shared" si="353"/>
        <v>2.31</v>
      </c>
      <c r="K8216" s="103">
        <v>0.14000000000001256</v>
      </c>
      <c r="L8216" s="104">
        <v>0.87</v>
      </c>
      <c r="M8216" s="126">
        <v>0</v>
      </c>
      <c r="N8216" s="76">
        <f t="shared" si="354"/>
        <v>0.14000000000001256</v>
      </c>
    </row>
    <row r="8217" spans="1:14" x14ac:dyDescent="0.25">
      <c r="A8217" s="142" t="s">
        <v>297</v>
      </c>
      <c r="B8217" s="107">
        <v>40767</v>
      </c>
      <c r="C8217" s="121">
        <v>406.35</v>
      </c>
      <c r="D8217" s="122">
        <v>212.15</v>
      </c>
      <c r="E8217" s="122">
        <f t="shared" si="352"/>
        <v>29.383656509695292</v>
      </c>
      <c r="F8217" s="77">
        <v>0.06</v>
      </c>
      <c r="G8217" s="77">
        <v>0</v>
      </c>
      <c r="H8217" s="144">
        <v>0</v>
      </c>
      <c r="I8217" s="144"/>
      <c r="J8217" s="77">
        <f t="shared" si="353"/>
        <v>0.06</v>
      </c>
      <c r="K8217" s="103">
        <v>0.41999999999998522</v>
      </c>
      <c r="L8217" s="104">
        <v>0.02</v>
      </c>
      <c r="M8217" s="126">
        <v>0</v>
      </c>
      <c r="N8217" s="76">
        <f t="shared" si="354"/>
        <v>0.41999999999998522</v>
      </c>
    </row>
    <row r="8218" spans="1:14" x14ac:dyDescent="0.25">
      <c r="A8218" s="142" t="s">
        <v>298</v>
      </c>
      <c r="B8218" s="107">
        <v>40768</v>
      </c>
      <c r="C8218" s="121">
        <v>406.39</v>
      </c>
      <c r="D8218" s="122">
        <v>212.51</v>
      </c>
      <c r="E8218" s="122">
        <f t="shared" si="352"/>
        <v>29.433518005540165</v>
      </c>
      <c r="F8218" s="77">
        <v>0.09</v>
      </c>
      <c r="G8218" s="77">
        <v>0</v>
      </c>
      <c r="H8218" s="144">
        <v>0</v>
      </c>
      <c r="I8218" s="144"/>
      <c r="J8218" s="77">
        <f t="shared" si="353"/>
        <v>0.09</v>
      </c>
      <c r="K8218" s="103">
        <v>0.18000000000000341</v>
      </c>
      <c r="L8218" s="104">
        <v>0.04</v>
      </c>
      <c r="M8218" s="126">
        <v>0</v>
      </c>
      <c r="N8218" s="76">
        <f t="shared" si="354"/>
        <v>0.18000000000000341</v>
      </c>
    </row>
    <row r="8219" spans="1:14" x14ac:dyDescent="0.25">
      <c r="A8219" s="142" t="s">
        <v>299</v>
      </c>
      <c r="B8219" s="107">
        <v>40769</v>
      </c>
      <c r="C8219" s="121">
        <v>406.4</v>
      </c>
      <c r="D8219" s="122">
        <v>212.6</v>
      </c>
      <c r="E8219" s="122">
        <f t="shared" si="352"/>
        <v>29.445983379501385</v>
      </c>
      <c r="F8219" s="77">
        <v>0.31</v>
      </c>
      <c r="G8219" s="77">
        <v>0</v>
      </c>
      <c r="H8219" s="144">
        <v>0</v>
      </c>
      <c r="I8219" s="144"/>
      <c r="J8219" s="77">
        <f t="shared" si="353"/>
        <v>0.31</v>
      </c>
      <c r="K8219" s="103">
        <v>0.12999999999999318</v>
      </c>
      <c r="L8219" s="104">
        <v>0.12</v>
      </c>
      <c r="M8219" s="126">
        <v>0</v>
      </c>
      <c r="N8219" s="76">
        <f t="shared" si="354"/>
        <v>0.12999999999999318</v>
      </c>
    </row>
    <row r="8220" spans="1:14" x14ac:dyDescent="0.25">
      <c r="A8220" s="142" t="s">
        <v>300</v>
      </c>
      <c r="B8220" s="107">
        <v>40770</v>
      </c>
      <c r="C8220" s="121">
        <v>406.38</v>
      </c>
      <c r="D8220" s="122">
        <v>212.42</v>
      </c>
      <c r="E8220" s="122">
        <f t="shared" si="352"/>
        <v>29.421052631578949</v>
      </c>
      <c r="F8220" s="77">
        <v>0.13</v>
      </c>
      <c r="G8220" s="77">
        <v>0</v>
      </c>
      <c r="H8220" s="144">
        <v>0</v>
      </c>
      <c r="I8220" s="144"/>
      <c r="J8220" s="77">
        <f t="shared" si="353"/>
        <v>0.13</v>
      </c>
      <c r="K8220" s="103">
        <v>0.13</v>
      </c>
      <c r="L8220" s="104">
        <v>0.05</v>
      </c>
      <c r="M8220" s="126">
        <v>0</v>
      </c>
      <c r="N8220" s="76">
        <f t="shared" si="354"/>
        <v>0.13</v>
      </c>
    </row>
    <row r="8221" spans="1:14" x14ac:dyDescent="0.25">
      <c r="A8221" s="142" t="s">
        <v>301</v>
      </c>
      <c r="B8221" s="107">
        <v>40771</v>
      </c>
      <c r="C8221" s="121">
        <v>406.38</v>
      </c>
      <c r="D8221" s="122">
        <v>212.42</v>
      </c>
      <c r="E8221" s="122">
        <f t="shared" si="352"/>
        <v>29.421052631578949</v>
      </c>
      <c r="F8221" s="77">
        <v>0.13</v>
      </c>
      <c r="G8221" s="77">
        <v>0</v>
      </c>
      <c r="H8221" s="144">
        <v>0</v>
      </c>
      <c r="I8221" s="144"/>
      <c r="J8221" s="77">
        <f t="shared" si="353"/>
        <v>0.13</v>
      </c>
      <c r="K8221" s="103">
        <v>1.2100000000000124</v>
      </c>
      <c r="L8221" s="104">
        <v>0.05</v>
      </c>
      <c r="M8221" s="126">
        <v>0</v>
      </c>
      <c r="N8221" s="76">
        <f t="shared" si="354"/>
        <v>1.2100000000000124</v>
      </c>
    </row>
    <row r="8222" spans="1:14" x14ac:dyDescent="0.25">
      <c r="A8222" s="142" t="s">
        <v>302</v>
      </c>
      <c r="B8222" s="107">
        <v>40772</v>
      </c>
      <c r="C8222" s="121">
        <v>406.49</v>
      </c>
      <c r="D8222" s="122">
        <v>213.5</v>
      </c>
      <c r="E8222" s="122">
        <f t="shared" si="352"/>
        <v>29.570637119113574</v>
      </c>
      <c r="F8222" s="77">
        <v>0.1</v>
      </c>
      <c r="G8222" s="77">
        <v>0</v>
      </c>
      <c r="H8222" s="144">
        <v>0</v>
      </c>
      <c r="I8222" s="144"/>
      <c r="J8222" s="77">
        <f t="shared" si="353"/>
        <v>0.1</v>
      </c>
      <c r="K8222" s="103">
        <v>1.5499999999999887</v>
      </c>
      <c r="L8222" s="104">
        <v>0.04</v>
      </c>
      <c r="M8222" s="126">
        <v>0.6</v>
      </c>
      <c r="N8222" s="76">
        <f t="shared" si="354"/>
        <v>1.5499999999999887</v>
      </c>
    </row>
    <row r="8223" spans="1:14" x14ac:dyDescent="0.25">
      <c r="A8223" s="142" t="s">
        <v>303</v>
      </c>
      <c r="B8223" s="107">
        <v>40773</v>
      </c>
      <c r="C8223" s="121">
        <v>406.65</v>
      </c>
      <c r="D8223" s="122">
        <v>214.95</v>
      </c>
      <c r="E8223" s="122">
        <f t="shared" si="352"/>
        <v>29.77146814404432</v>
      </c>
      <c r="F8223" s="77">
        <v>0.09</v>
      </c>
      <c r="G8223" s="77">
        <v>0</v>
      </c>
      <c r="H8223" s="144">
        <v>0</v>
      </c>
      <c r="I8223" s="144"/>
      <c r="J8223" s="77">
        <f t="shared" si="353"/>
        <v>0.09</v>
      </c>
      <c r="K8223" s="103">
        <v>1.9</v>
      </c>
      <c r="L8223" s="104">
        <v>0.03</v>
      </c>
      <c r="M8223" s="126">
        <v>0</v>
      </c>
      <c r="N8223" s="76">
        <f t="shared" si="354"/>
        <v>1.9000000000000024</v>
      </c>
    </row>
    <row r="8224" spans="1:14" x14ac:dyDescent="0.25">
      <c r="A8224" s="142" t="s">
        <v>304</v>
      </c>
      <c r="B8224" s="107">
        <v>40774</v>
      </c>
      <c r="C8224" s="121">
        <v>406.84</v>
      </c>
      <c r="D8224" s="122">
        <v>216.76</v>
      </c>
      <c r="E8224" s="122">
        <f t="shared" si="352"/>
        <v>30.022160664819943</v>
      </c>
      <c r="F8224" s="77">
        <v>0.18</v>
      </c>
      <c r="G8224" s="77">
        <v>0</v>
      </c>
      <c r="H8224" s="144">
        <v>0</v>
      </c>
      <c r="I8224" s="144"/>
      <c r="J8224" s="77">
        <f t="shared" si="353"/>
        <v>0.18</v>
      </c>
      <c r="K8224" s="103">
        <v>1.5300000000000227</v>
      </c>
      <c r="L8224" s="104">
        <v>7.0000000000000007E-2</v>
      </c>
      <c r="M8224" s="126">
        <v>0</v>
      </c>
      <c r="N8224" s="76">
        <f t="shared" si="354"/>
        <v>1.5300000000000227</v>
      </c>
    </row>
    <row r="8225" spans="1:14" x14ac:dyDescent="0.25">
      <c r="A8225" s="142" t="s">
        <v>305</v>
      </c>
      <c r="B8225" s="107">
        <v>40775</v>
      </c>
      <c r="C8225" s="121">
        <v>406.99</v>
      </c>
      <c r="D8225" s="122">
        <v>218.11</v>
      </c>
      <c r="E8225" s="122">
        <f t="shared" si="352"/>
        <v>30.209141274238227</v>
      </c>
      <c r="F8225" s="77">
        <v>0.12</v>
      </c>
      <c r="G8225" s="77">
        <v>0</v>
      </c>
      <c r="H8225" s="144">
        <v>0</v>
      </c>
      <c r="I8225" s="144"/>
      <c r="J8225" s="77">
        <f t="shared" si="353"/>
        <v>0.12</v>
      </c>
      <c r="K8225" s="103">
        <v>1.3899999999999819</v>
      </c>
      <c r="L8225" s="104">
        <v>0.05</v>
      </c>
      <c r="M8225" s="126">
        <v>0</v>
      </c>
      <c r="N8225" s="76">
        <f t="shared" si="354"/>
        <v>1.3899999999999819</v>
      </c>
    </row>
    <row r="8226" spans="1:14" x14ac:dyDescent="0.25">
      <c r="A8226" s="142" t="s">
        <v>306</v>
      </c>
      <c r="B8226" s="107">
        <v>40776</v>
      </c>
      <c r="C8226" s="121">
        <v>407.12</v>
      </c>
      <c r="D8226" s="122">
        <v>219.38</v>
      </c>
      <c r="E8226" s="122">
        <f t="shared" si="352"/>
        <v>30.385041551246537</v>
      </c>
      <c r="F8226" s="77">
        <v>0.24</v>
      </c>
      <c r="G8226" s="77">
        <v>0</v>
      </c>
      <c r="H8226" s="144">
        <v>0</v>
      </c>
      <c r="I8226" s="144"/>
      <c r="J8226" s="77">
        <f t="shared" si="353"/>
        <v>0.24</v>
      </c>
      <c r="K8226" s="103">
        <v>0.3300000000000034</v>
      </c>
      <c r="L8226" s="104">
        <v>0.09</v>
      </c>
      <c r="M8226" s="126">
        <v>0</v>
      </c>
      <c r="N8226" s="76">
        <f t="shared" si="354"/>
        <v>0.3300000000000034</v>
      </c>
    </row>
    <row r="8227" spans="1:14" x14ac:dyDescent="0.25">
      <c r="A8227" s="142" t="s">
        <v>307</v>
      </c>
      <c r="B8227" s="107">
        <v>40777</v>
      </c>
      <c r="C8227" s="121">
        <v>407.13</v>
      </c>
      <c r="D8227" s="122">
        <v>219.47</v>
      </c>
      <c r="E8227" s="122">
        <f t="shared" si="352"/>
        <v>30.397506925207757</v>
      </c>
      <c r="F8227" s="77">
        <v>0.14000000000000001</v>
      </c>
      <c r="G8227" s="77">
        <v>0</v>
      </c>
      <c r="H8227" s="144">
        <v>0</v>
      </c>
      <c r="I8227" s="144"/>
      <c r="J8227" s="77">
        <f t="shared" si="353"/>
        <v>0.14000000000000001</v>
      </c>
      <c r="K8227" s="103">
        <v>1.86</v>
      </c>
      <c r="L8227" s="104">
        <v>0.05</v>
      </c>
      <c r="M8227" s="126">
        <v>0.5</v>
      </c>
      <c r="N8227" s="76">
        <f t="shared" si="354"/>
        <v>1.859999999999999</v>
      </c>
    </row>
    <row r="8228" spans="1:14" x14ac:dyDescent="0.25">
      <c r="A8228" s="142" t="s">
        <v>308</v>
      </c>
      <c r="B8228" s="107">
        <v>40778</v>
      </c>
      <c r="C8228" s="121">
        <v>407.31</v>
      </c>
      <c r="D8228" s="122">
        <v>221.19</v>
      </c>
      <c r="E8228" s="122">
        <f t="shared" si="352"/>
        <v>30.63573407202216</v>
      </c>
      <c r="F8228" s="77">
        <v>3.73</v>
      </c>
      <c r="G8228" s="77">
        <v>0</v>
      </c>
      <c r="H8228" s="144">
        <v>0</v>
      </c>
      <c r="I8228" s="144"/>
      <c r="J8228" s="77">
        <f t="shared" si="353"/>
        <v>3.73</v>
      </c>
      <c r="K8228" s="103">
        <v>3.4400000000000079</v>
      </c>
      <c r="L8228" s="104">
        <v>1.4</v>
      </c>
      <c r="M8228" s="126">
        <v>0</v>
      </c>
      <c r="N8228" s="76">
        <f t="shared" si="354"/>
        <v>3.4400000000000079</v>
      </c>
    </row>
    <row r="8229" spans="1:14" x14ac:dyDescent="0.25">
      <c r="A8229" s="142" t="s">
        <v>309</v>
      </c>
      <c r="B8229" s="107">
        <v>40779</v>
      </c>
      <c r="C8229" s="121">
        <v>407.28</v>
      </c>
      <c r="D8229" s="122">
        <v>220.9</v>
      </c>
      <c r="E8229" s="122">
        <f t="shared" si="352"/>
        <v>30.59556786703601</v>
      </c>
      <c r="F8229" s="77">
        <v>3.51</v>
      </c>
      <c r="G8229" s="77">
        <v>0</v>
      </c>
      <c r="H8229" s="144">
        <v>0</v>
      </c>
      <c r="I8229" s="144"/>
      <c r="J8229" s="77">
        <f t="shared" si="353"/>
        <v>3.51</v>
      </c>
      <c r="K8229" s="103">
        <v>3.1099999999999941</v>
      </c>
      <c r="L8229" s="104">
        <v>1.32</v>
      </c>
      <c r="M8229" s="126">
        <v>0</v>
      </c>
      <c r="N8229" s="76">
        <f t="shared" si="354"/>
        <v>3.1099999999999941</v>
      </c>
    </row>
    <row r="8230" spans="1:14" x14ac:dyDescent="0.25">
      <c r="A8230" s="142" t="s">
        <v>310</v>
      </c>
      <c r="B8230" s="107">
        <v>40780</v>
      </c>
      <c r="C8230" s="121">
        <v>407.24</v>
      </c>
      <c r="D8230" s="122">
        <v>220.5</v>
      </c>
      <c r="E8230" s="122">
        <f t="shared" si="352"/>
        <v>30.540166204986154</v>
      </c>
      <c r="F8230" s="77">
        <v>3.82</v>
      </c>
      <c r="G8230" s="77">
        <v>0</v>
      </c>
      <c r="H8230" s="144">
        <v>0</v>
      </c>
      <c r="I8230" s="144"/>
      <c r="J8230" s="77">
        <f t="shared" si="353"/>
        <v>3.82</v>
      </c>
      <c r="K8230" s="103">
        <v>2.5199999999999885</v>
      </c>
      <c r="L8230" s="104">
        <v>1.43</v>
      </c>
      <c r="M8230" s="126">
        <v>0</v>
      </c>
      <c r="N8230" s="76">
        <f t="shared" si="354"/>
        <v>2.5199999999999885</v>
      </c>
    </row>
    <row r="8231" spans="1:14" x14ac:dyDescent="0.25">
      <c r="A8231" s="142" t="s">
        <v>311</v>
      </c>
      <c r="B8231" s="107">
        <v>40781</v>
      </c>
      <c r="C8231" s="121">
        <v>407.1</v>
      </c>
      <c r="D8231" s="122">
        <v>219.2</v>
      </c>
      <c r="E8231" s="122">
        <f t="shared" si="352"/>
        <v>30.360110803324098</v>
      </c>
      <c r="F8231" s="77">
        <v>3.94</v>
      </c>
      <c r="G8231" s="77">
        <v>0</v>
      </c>
      <c r="H8231" s="144">
        <v>0</v>
      </c>
      <c r="I8231" s="144"/>
      <c r="J8231" s="77">
        <f t="shared" si="353"/>
        <v>3.94</v>
      </c>
      <c r="K8231" s="103">
        <v>2.2200000000000002</v>
      </c>
      <c r="L8231" s="104">
        <v>1.48</v>
      </c>
      <c r="M8231" s="126">
        <v>0</v>
      </c>
      <c r="N8231" s="76">
        <f t="shared" si="354"/>
        <v>2.2200000000000011</v>
      </c>
    </row>
    <row r="8232" spans="1:14" x14ac:dyDescent="0.25">
      <c r="A8232" s="142" t="s">
        <v>312</v>
      </c>
      <c r="B8232" s="107">
        <v>40782</v>
      </c>
      <c r="C8232" s="121">
        <v>406.92</v>
      </c>
      <c r="D8232" s="122">
        <v>217.48</v>
      </c>
      <c r="E8232" s="122">
        <f t="shared" si="352"/>
        <v>30.121883656509695</v>
      </c>
      <c r="F8232" s="77">
        <v>2.27</v>
      </c>
      <c r="G8232" s="77">
        <v>0</v>
      </c>
      <c r="H8232" s="144">
        <v>0</v>
      </c>
      <c r="I8232" s="144"/>
      <c r="J8232" s="77">
        <f t="shared" si="353"/>
        <v>2.27</v>
      </c>
      <c r="K8232" s="103">
        <v>2.5400000000000102</v>
      </c>
      <c r="L8232" s="104">
        <v>0.85</v>
      </c>
      <c r="M8232" s="126">
        <v>0</v>
      </c>
      <c r="N8232" s="76">
        <f t="shared" si="354"/>
        <v>2.5400000000000102</v>
      </c>
    </row>
    <row r="8233" spans="1:14" x14ac:dyDescent="0.25">
      <c r="A8233" s="142" t="s">
        <v>313</v>
      </c>
      <c r="B8233" s="107">
        <v>40783</v>
      </c>
      <c r="C8233" s="121">
        <v>406.95</v>
      </c>
      <c r="D8233" s="122">
        <v>217.75</v>
      </c>
      <c r="E8233" s="122">
        <f t="shared" si="352"/>
        <v>30.159279778393351</v>
      </c>
      <c r="F8233" s="77">
        <v>0.8</v>
      </c>
      <c r="G8233" s="77">
        <v>0</v>
      </c>
      <c r="H8233" s="144">
        <v>0</v>
      </c>
      <c r="I8233" s="144"/>
      <c r="J8233" s="77">
        <f t="shared" si="353"/>
        <v>0.8</v>
      </c>
      <c r="K8233" s="103">
        <v>2.0499999999999998</v>
      </c>
      <c r="L8233" s="104">
        <v>0.3</v>
      </c>
      <c r="M8233" s="126">
        <v>0</v>
      </c>
      <c r="N8233" s="76">
        <f t="shared" si="354"/>
        <v>2.0499999999999998</v>
      </c>
    </row>
    <row r="8234" spans="1:14" x14ac:dyDescent="0.25">
      <c r="A8234" s="142" t="s">
        <v>314</v>
      </c>
      <c r="B8234" s="107">
        <v>40784</v>
      </c>
      <c r="C8234" s="121">
        <v>407.08</v>
      </c>
      <c r="D8234" s="122">
        <v>219</v>
      </c>
      <c r="E8234" s="122">
        <f t="shared" si="352"/>
        <v>30.332409972299168</v>
      </c>
      <c r="F8234" s="77">
        <v>2.2599999999999998</v>
      </c>
      <c r="G8234" s="77">
        <v>0</v>
      </c>
      <c r="H8234" s="144">
        <v>0</v>
      </c>
      <c r="I8234" s="144"/>
      <c r="J8234" s="77">
        <f t="shared" si="353"/>
        <v>2.2599999999999998</v>
      </c>
      <c r="K8234" s="103">
        <v>3.1799999999999873</v>
      </c>
      <c r="L8234" s="104">
        <v>0.85</v>
      </c>
      <c r="M8234" s="126">
        <v>0</v>
      </c>
      <c r="N8234" s="76">
        <f t="shared" si="354"/>
        <v>3.1799999999999873</v>
      </c>
    </row>
    <row r="8235" spans="1:14" x14ac:dyDescent="0.25">
      <c r="A8235" s="142" t="s">
        <v>315</v>
      </c>
      <c r="B8235" s="107">
        <v>40785</v>
      </c>
      <c r="C8235" s="121">
        <v>407.18</v>
      </c>
      <c r="D8235" s="122">
        <v>219.92</v>
      </c>
      <c r="E8235" s="122">
        <f t="shared" si="352"/>
        <v>30.459833795013846</v>
      </c>
      <c r="F8235" s="77">
        <v>1.38</v>
      </c>
      <c r="G8235" s="77">
        <v>0</v>
      </c>
      <c r="H8235" s="144">
        <v>0</v>
      </c>
      <c r="I8235" s="144"/>
      <c r="J8235" s="77">
        <f t="shared" si="353"/>
        <v>1.38</v>
      </c>
      <c r="K8235" s="103">
        <v>3.0100000000000238</v>
      </c>
      <c r="L8235" s="104">
        <v>0.52</v>
      </c>
      <c r="M8235" s="126">
        <v>0.7</v>
      </c>
      <c r="N8235" s="76">
        <f t="shared" si="354"/>
        <v>3.0100000000000238</v>
      </c>
    </row>
    <row r="8236" spans="1:14" x14ac:dyDescent="0.25">
      <c r="A8236" s="142" t="s">
        <v>316</v>
      </c>
      <c r="B8236" s="107">
        <v>40786</v>
      </c>
      <c r="C8236" s="121">
        <v>407.35</v>
      </c>
      <c r="D8236" s="122">
        <v>221.55</v>
      </c>
      <c r="E8236" s="122">
        <f t="shared" si="352"/>
        <v>30.685595567867036</v>
      </c>
      <c r="F8236" s="77">
        <v>0.47</v>
      </c>
      <c r="G8236" s="77">
        <v>0</v>
      </c>
      <c r="H8236" s="144">
        <v>0</v>
      </c>
      <c r="I8236" s="144"/>
      <c r="J8236" s="77">
        <f t="shared" si="353"/>
        <v>0.47</v>
      </c>
      <c r="K8236" s="103">
        <v>3.0099999999999918</v>
      </c>
      <c r="L8236" s="104">
        <v>0.18</v>
      </c>
      <c r="M8236" s="126">
        <v>0.6</v>
      </c>
      <c r="N8236" s="76">
        <f t="shared" si="354"/>
        <v>3.0099999999999918</v>
      </c>
    </row>
    <row r="8237" spans="1:14" x14ac:dyDescent="0.25">
      <c r="A8237" s="142" t="s">
        <v>317</v>
      </c>
      <c r="B8237" s="107">
        <v>40787</v>
      </c>
      <c r="C8237" s="121">
        <v>407.61</v>
      </c>
      <c r="D8237" s="122">
        <v>224.09</v>
      </c>
      <c r="E8237" s="122">
        <f t="shared" si="352"/>
        <v>31.03739612188366</v>
      </c>
      <c r="F8237" s="77">
        <v>2.46</v>
      </c>
      <c r="G8237" s="77">
        <v>0</v>
      </c>
      <c r="H8237" s="144">
        <v>0</v>
      </c>
      <c r="I8237" s="144"/>
      <c r="J8237" s="77">
        <f t="shared" si="353"/>
        <v>2.46</v>
      </c>
      <c r="K8237" s="103">
        <v>3.5699999999999852</v>
      </c>
      <c r="L8237" s="104">
        <v>0.93</v>
      </c>
      <c r="M8237" s="126">
        <v>0</v>
      </c>
      <c r="N8237" s="76">
        <f t="shared" si="354"/>
        <v>3.5699999999999852</v>
      </c>
    </row>
    <row r="8238" spans="1:14" x14ac:dyDescent="0.25">
      <c r="A8238" s="142" t="s">
        <v>318</v>
      </c>
      <c r="B8238" s="107">
        <v>40788</v>
      </c>
      <c r="C8238" s="121">
        <v>407.73</v>
      </c>
      <c r="D8238" s="122">
        <v>225.2</v>
      </c>
      <c r="E8238" s="122">
        <f t="shared" si="352"/>
        <v>31.191135734072024</v>
      </c>
      <c r="F8238" s="77">
        <v>3.45</v>
      </c>
      <c r="G8238" s="77">
        <v>0</v>
      </c>
      <c r="H8238" s="144">
        <v>0</v>
      </c>
      <c r="I8238" s="144"/>
      <c r="J8238" s="77">
        <f t="shared" si="353"/>
        <v>3.45</v>
      </c>
      <c r="K8238" s="103">
        <v>3.8500000000000059</v>
      </c>
      <c r="L8238" s="104">
        <v>1.42</v>
      </c>
      <c r="M8238" s="126">
        <v>0</v>
      </c>
      <c r="N8238" s="76">
        <f t="shared" si="354"/>
        <v>3.8500000000000059</v>
      </c>
    </row>
    <row r="8239" spans="1:14" x14ac:dyDescent="0.25">
      <c r="A8239" s="142" t="s">
        <v>319</v>
      </c>
      <c r="B8239" s="107">
        <v>40789</v>
      </c>
      <c r="C8239" s="121">
        <v>407.77</v>
      </c>
      <c r="D8239" s="122">
        <v>225.6</v>
      </c>
      <c r="E8239" s="122">
        <f t="shared" si="352"/>
        <v>31.24653739612188</v>
      </c>
      <c r="F8239" s="77">
        <v>0.33</v>
      </c>
      <c r="G8239" s="77">
        <v>0</v>
      </c>
      <c r="H8239" s="144">
        <v>0</v>
      </c>
      <c r="I8239" s="144"/>
      <c r="J8239" s="77">
        <f t="shared" si="353"/>
        <v>0.33</v>
      </c>
      <c r="K8239" s="103">
        <v>3.08</v>
      </c>
      <c r="L8239" s="104">
        <v>0.09</v>
      </c>
      <c r="M8239" s="126">
        <v>0</v>
      </c>
      <c r="N8239" s="76">
        <f t="shared" si="354"/>
        <v>3.08</v>
      </c>
    </row>
    <row r="8240" spans="1:14" x14ac:dyDescent="0.25">
      <c r="A8240" s="142" t="s">
        <v>320</v>
      </c>
      <c r="B8240" s="107">
        <v>40790</v>
      </c>
      <c r="C8240" s="121">
        <v>408.05</v>
      </c>
      <c r="D8240" s="122">
        <v>228.35</v>
      </c>
      <c r="E8240" s="122">
        <f t="shared" si="352"/>
        <v>31.627423822714679</v>
      </c>
      <c r="F8240" s="77">
        <v>0.6</v>
      </c>
      <c r="G8240" s="77">
        <v>0</v>
      </c>
      <c r="H8240" s="144">
        <v>0</v>
      </c>
      <c r="I8240" s="144"/>
      <c r="J8240" s="77">
        <f t="shared" si="353"/>
        <v>0.6</v>
      </c>
      <c r="K8240" s="103">
        <v>2.9499999999999944</v>
      </c>
      <c r="L8240" s="104">
        <v>0.2</v>
      </c>
      <c r="M8240" s="126">
        <v>0</v>
      </c>
      <c r="N8240" s="76">
        <f t="shared" si="354"/>
        <v>2.9499999999999944</v>
      </c>
    </row>
    <row r="8241" spans="1:14" x14ac:dyDescent="0.25">
      <c r="A8241" s="142" t="s">
        <v>321</v>
      </c>
      <c r="B8241" s="107">
        <v>40791</v>
      </c>
      <c r="C8241" s="121">
        <v>408.29</v>
      </c>
      <c r="D8241" s="122">
        <v>230.7</v>
      </c>
      <c r="E8241" s="122">
        <f t="shared" si="352"/>
        <v>31.952908587257618</v>
      </c>
      <c r="F8241" s="77">
        <v>0.79</v>
      </c>
      <c r="G8241" s="77">
        <v>0</v>
      </c>
      <c r="H8241" s="144">
        <v>0</v>
      </c>
      <c r="I8241" s="144"/>
      <c r="J8241" s="77">
        <f t="shared" si="353"/>
        <v>0.79</v>
      </c>
      <c r="K8241" s="103">
        <v>3.4900000000000171</v>
      </c>
      <c r="L8241" s="104">
        <v>0.3</v>
      </c>
      <c r="M8241" s="126">
        <v>0</v>
      </c>
      <c r="N8241" s="76">
        <f t="shared" si="354"/>
        <v>3.4900000000000171</v>
      </c>
    </row>
    <row r="8242" spans="1:14" x14ac:dyDescent="0.25">
      <c r="A8242" s="142" t="s">
        <v>322</v>
      </c>
      <c r="B8242" s="107">
        <v>40792</v>
      </c>
      <c r="C8242" s="121">
        <v>408.56</v>
      </c>
      <c r="D8242" s="122">
        <v>233.4</v>
      </c>
      <c r="E8242" s="122">
        <f t="shared" si="352"/>
        <v>32.32686980609418</v>
      </c>
      <c r="F8242" s="77">
        <v>7.0000000000000007E-2</v>
      </c>
      <c r="G8242" s="77">
        <v>0</v>
      </c>
      <c r="H8242" s="144">
        <v>0</v>
      </c>
      <c r="I8242" s="144"/>
      <c r="J8242" s="77">
        <f t="shared" si="353"/>
        <v>7.0000000000000007E-2</v>
      </c>
      <c r="K8242" s="103">
        <v>4.2399999999999878</v>
      </c>
      <c r="L8242" s="104">
        <v>0.03</v>
      </c>
      <c r="M8242" s="126">
        <v>0</v>
      </c>
      <c r="N8242" s="76">
        <f t="shared" si="354"/>
        <v>4.2399999999999878</v>
      </c>
    </row>
    <row r="8243" spans="1:14" x14ac:dyDescent="0.25">
      <c r="A8243" s="142" t="s">
        <v>323</v>
      </c>
      <c r="B8243" s="107">
        <v>40793</v>
      </c>
      <c r="C8243" s="121">
        <v>408.97</v>
      </c>
      <c r="D8243" s="122">
        <v>237.57</v>
      </c>
      <c r="E8243" s="122">
        <f t="shared" si="352"/>
        <v>32.90443213296399</v>
      </c>
      <c r="F8243" s="77">
        <v>0.77</v>
      </c>
      <c r="G8243" s="77">
        <v>0</v>
      </c>
      <c r="H8243" s="144">
        <v>0</v>
      </c>
      <c r="I8243" s="144"/>
      <c r="J8243" s="77">
        <f t="shared" si="353"/>
        <v>0.77</v>
      </c>
      <c r="K8243" s="103">
        <v>1.9</v>
      </c>
      <c r="L8243" s="104">
        <v>0.28999999999999998</v>
      </c>
      <c r="M8243" s="126">
        <v>0</v>
      </c>
      <c r="N8243" s="76">
        <f t="shared" si="354"/>
        <v>1.8999999999999955</v>
      </c>
    </row>
    <row r="8244" spans="1:14" x14ac:dyDescent="0.25">
      <c r="A8244" s="142" t="s">
        <v>324</v>
      </c>
      <c r="B8244" s="107">
        <v>40794</v>
      </c>
      <c r="C8244" s="121">
        <v>409.08</v>
      </c>
      <c r="D8244" s="122">
        <v>238.7</v>
      </c>
      <c r="E8244" s="122">
        <f t="shared" si="352"/>
        <v>33.060941828254848</v>
      </c>
      <c r="F8244" s="77">
        <v>0.31</v>
      </c>
      <c r="G8244" s="77">
        <v>0</v>
      </c>
      <c r="H8244" s="144">
        <v>0</v>
      </c>
      <c r="I8244" s="144"/>
      <c r="J8244" s="77">
        <f t="shared" si="353"/>
        <v>0.31</v>
      </c>
      <c r="K8244" s="103">
        <v>0.31</v>
      </c>
      <c r="L8244" s="104">
        <v>0.12</v>
      </c>
      <c r="M8244" s="126">
        <v>0</v>
      </c>
      <c r="N8244" s="76">
        <f t="shared" si="354"/>
        <v>0.31</v>
      </c>
    </row>
    <row r="8245" spans="1:14" x14ac:dyDescent="0.25">
      <c r="A8245" s="142" t="s">
        <v>325</v>
      </c>
      <c r="B8245" s="107">
        <v>40795</v>
      </c>
      <c r="C8245" s="121">
        <v>409.08</v>
      </c>
      <c r="D8245" s="122">
        <v>238.7</v>
      </c>
      <c r="E8245" s="122">
        <f t="shared" si="352"/>
        <v>33.060941828254848</v>
      </c>
      <c r="F8245" s="77">
        <v>0.43</v>
      </c>
      <c r="G8245" s="77">
        <v>0</v>
      </c>
      <c r="H8245" s="144">
        <v>0</v>
      </c>
      <c r="I8245" s="144"/>
      <c r="J8245" s="77">
        <f t="shared" si="353"/>
        <v>0.43</v>
      </c>
      <c r="K8245" s="103">
        <v>0.33000000000000568</v>
      </c>
      <c r="L8245" s="104">
        <v>0.16</v>
      </c>
      <c r="M8245" s="126">
        <v>0</v>
      </c>
      <c r="N8245" s="76">
        <f t="shared" si="354"/>
        <v>0.33000000000000568</v>
      </c>
    </row>
    <row r="8246" spans="1:14" x14ac:dyDescent="0.25">
      <c r="A8246" s="142" t="s">
        <v>326</v>
      </c>
      <c r="B8246" s="107">
        <v>40796</v>
      </c>
      <c r="C8246" s="121">
        <v>409.07</v>
      </c>
      <c r="D8246" s="122">
        <v>238.6</v>
      </c>
      <c r="E8246" s="122">
        <f t="shared" si="352"/>
        <v>33.047091412742382</v>
      </c>
      <c r="F8246" s="77">
        <v>0.57999999999999996</v>
      </c>
      <c r="G8246" s="77">
        <v>0</v>
      </c>
      <c r="H8246" s="144">
        <v>0</v>
      </c>
      <c r="I8246" s="144"/>
      <c r="J8246" s="77">
        <f t="shared" si="353"/>
        <v>0.57999999999999996</v>
      </c>
      <c r="K8246" s="103">
        <v>2.1799999999999944</v>
      </c>
      <c r="L8246" s="104">
        <v>0.22</v>
      </c>
      <c r="M8246" s="126">
        <v>1.6</v>
      </c>
      <c r="N8246" s="76">
        <f t="shared" si="354"/>
        <v>2.1799999999999944</v>
      </c>
    </row>
    <row r="8247" spans="1:14" x14ac:dyDescent="0.25">
      <c r="A8247" s="142" t="s">
        <v>327</v>
      </c>
      <c r="B8247" s="107">
        <v>40797</v>
      </c>
      <c r="C8247" s="121">
        <v>409.23</v>
      </c>
      <c r="D8247" s="122">
        <v>240.2</v>
      </c>
      <c r="E8247" s="122">
        <f t="shared" si="352"/>
        <v>33.268698060941823</v>
      </c>
      <c r="F8247" s="77">
        <v>1.28</v>
      </c>
      <c r="G8247" s="77">
        <v>0</v>
      </c>
      <c r="H8247" s="144">
        <v>0</v>
      </c>
      <c r="I8247" s="144"/>
      <c r="J8247" s="77">
        <f t="shared" si="353"/>
        <v>1.28</v>
      </c>
      <c r="K8247" s="103">
        <v>4.1800000000000059</v>
      </c>
      <c r="L8247" s="104">
        <v>0.49</v>
      </c>
      <c r="M8247" s="126">
        <v>0</v>
      </c>
      <c r="N8247" s="76">
        <f t="shared" si="354"/>
        <v>4.1800000000000059</v>
      </c>
    </row>
    <row r="8248" spans="1:14" x14ac:dyDescent="0.25">
      <c r="A8248" s="142" t="s">
        <v>328</v>
      </c>
      <c r="B8248" s="107">
        <v>40798</v>
      </c>
      <c r="C8248" s="121">
        <v>409.51</v>
      </c>
      <c r="D8248" s="122">
        <v>243.1</v>
      </c>
      <c r="E8248" s="122">
        <f t="shared" si="352"/>
        <v>33.670360110803323</v>
      </c>
      <c r="F8248" s="77">
        <v>0.71</v>
      </c>
      <c r="G8248" s="77">
        <v>0</v>
      </c>
      <c r="H8248" s="144">
        <v>0</v>
      </c>
      <c r="I8248" s="144"/>
      <c r="J8248" s="77">
        <f t="shared" si="353"/>
        <v>0.71</v>
      </c>
      <c r="K8248" s="103">
        <v>10.88</v>
      </c>
      <c r="L8248" s="104">
        <v>0.27</v>
      </c>
      <c r="M8248" s="126">
        <v>10.5</v>
      </c>
      <c r="N8248" s="76">
        <f t="shared" si="354"/>
        <v>10.880000000000017</v>
      </c>
    </row>
    <row r="8249" spans="1:14" x14ac:dyDescent="0.25">
      <c r="A8249" s="142" t="s">
        <v>329</v>
      </c>
      <c r="B8249" s="107">
        <v>40799</v>
      </c>
      <c r="C8249" s="121">
        <v>410.47</v>
      </c>
      <c r="D8249" s="122">
        <v>253.27</v>
      </c>
      <c r="E8249" s="122">
        <f t="shared" si="352"/>
        <v>35.078947368421055</v>
      </c>
      <c r="F8249" s="77">
        <v>1.03</v>
      </c>
      <c r="G8249" s="77">
        <v>0</v>
      </c>
      <c r="H8249" s="144">
        <v>0</v>
      </c>
      <c r="I8249" s="144"/>
      <c r="J8249" s="77">
        <f t="shared" si="353"/>
        <v>1.03</v>
      </c>
      <c r="K8249" s="103">
        <v>18.95</v>
      </c>
      <c r="L8249" s="104">
        <v>0.39</v>
      </c>
      <c r="M8249" s="126">
        <v>5</v>
      </c>
      <c r="N8249" s="76">
        <f t="shared" si="354"/>
        <v>18.949999999999989</v>
      </c>
    </row>
    <row r="8250" spans="1:14" x14ac:dyDescent="0.25">
      <c r="A8250" s="142" t="s">
        <v>330</v>
      </c>
      <c r="B8250" s="107">
        <v>40800</v>
      </c>
      <c r="C8250" s="121">
        <v>412.09</v>
      </c>
      <c r="D8250" s="122">
        <v>271.19</v>
      </c>
      <c r="E8250" s="122">
        <f t="shared" ref="E8250:E8313" si="355">(D8250/722)*100</f>
        <v>37.560941828254848</v>
      </c>
      <c r="F8250" s="77">
        <v>1.39</v>
      </c>
      <c r="G8250" s="77">
        <v>0</v>
      </c>
      <c r="H8250" s="144">
        <v>0</v>
      </c>
      <c r="I8250" s="144"/>
      <c r="J8250" s="77">
        <f t="shared" ref="J8250:J8313" si="356">SUM(F8250:H8250)</f>
        <v>1.39</v>
      </c>
      <c r="K8250" s="103">
        <v>10.8</v>
      </c>
      <c r="L8250" s="104">
        <v>0.53</v>
      </c>
      <c r="M8250" s="126">
        <v>0</v>
      </c>
      <c r="N8250" s="76">
        <f t="shared" si="354"/>
        <v>10.800000000000026</v>
      </c>
    </row>
    <row r="8251" spans="1:14" x14ac:dyDescent="0.25">
      <c r="A8251" s="142" t="s">
        <v>331</v>
      </c>
      <c r="B8251" s="107">
        <v>40801</v>
      </c>
      <c r="C8251" s="121">
        <v>412.9</v>
      </c>
      <c r="D8251" s="122">
        <v>280.60000000000002</v>
      </c>
      <c r="E8251" s="122">
        <f t="shared" si="355"/>
        <v>38.86426592797784</v>
      </c>
      <c r="F8251" s="77">
        <v>0.6</v>
      </c>
      <c r="G8251" s="77">
        <v>0</v>
      </c>
      <c r="H8251" s="144">
        <v>0</v>
      </c>
      <c r="I8251" s="144"/>
      <c r="J8251" s="77">
        <f t="shared" si="356"/>
        <v>0.6</v>
      </c>
      <c r="K8251" s="103">
        <v>8.2999999999999883</v>
      </c>
      <c r="L8251" s="104">
        <v>0.23</v>
      </c>
      <c r="M8251" s="126">
        <v>0</v>
      </c>
      <c r="N8251" s="76">
        <f t="shared" si="354"/>
        <v>8.2999999999999883</v>
      </c>
    </row>
    <row r="8252" spans="1:14" x14ac:dyDescent="0.25">
      <c r="A8252" s="142" t="s">
        <v>332</v>
      </c>
      <c r="B8252" s="107">
        <v>40802</v>
      </c>
      <c r="C8252" s="121">
        <v>413.55</v>
      </c>
      <c r="D8252" s="122">
        <v>288.3</v>
      </c>
      <c r="E8252" s="122">
        <f t="shared" si="355"/>
        <v>39.930747922437675</v>
      </c>
      <c r="F8252" s="77">
        <v>1.07</v>
      </c>
      <c r="G8252" s="77">
        <v>0</v>
      </c>
      <c r="H8252" s="144">
        <v>0</v>
      </c>
      <c r="I8252" s="144"/>
      <c r="J8252" s="77">
        <f t="shared" si="356"/>
        <v>1.07</v>
      </c>
      <c r="K8252" s="103">
        <v>9.0899999999999821</v>
      </c>
      <c r="L8252" s="104">
        <v>0.41</v>
      </c>
      <c r="M8252" s="126">
        <v>0</v>
      </c>
      <c r="N8252" s="76">
        <f t="shared" si="354"/>
        <v>9.0899999999999821</v>
      </c>
    </row>
    <row r="8253" spans="1:14" x14ac:dyDescent="0.25">
      <c r="A8253" s="142" t="s">
        <v>333</v>
      </c>
      <c r="B8253" s="107">
        <v>40803</v>
      </c>
      <c r="C8253" s="121">
        <v>414.21</v>
      </c>
      <c r="D8253" s="122">
        <v>296.32</v>
      </c>
      <c r="E8253" s="122">
        <f t="shared" si="355"/>
        <v>41.041551246537395</v>
      </c>
      <c r="F8253" s="77">
        <v>1.07</v>
      </c>
      <c r="G8253" s="77">
        <v>0</v>
      </c>
      <c r="H8253" s="144">
        <v>0</v>
      </c>
      <c r="I8253" s="144"/>
      <c r="J8253" s="77">
        <f t="shared" si="356"/>
        <v>1.07</v>
      </c>
      <c r="K8253" s="103">
        <v>7.63</v>
      </c>
      <c r="L8253" s="104">
        <v>0.41</v>
      </c>
      <c r="M8253" s="126">
        <v>0</v>
      </c>
      <c r="N8253" s="76">
        <f t="shared" si="354"/>
        <v>7.6300000000000026</v>
      </c>
    </row>
    <row r="8254" spans="1:14" x14ac:dyDescent="0.25">
      <c r="A8254" s="142" t="s">
        <v>334</v>
      </c>
      <c r="B8254" s="107">
        <v>40804</v>
      </c>
      <c r="C8254" s="121">
        <v>414.74</v>
      </c>
      <c r="D8254" s="122">
        <v>302.88</v>
      </c>
      <c r="E8254" s="122">
        <f t="shared" si="355"/>
        <v>41.950138504155127</v>
      </c>
      <c r="F8254" s="77">
        <v>2.04</v>
      </c>
      <c r="G8254" s="77">
        <v>0</v>
      </c>
      <c r="H8254" s="144">
        <v>0</v>
      </c>
      <c r="I8254" s="144"/>
      <c r="J8254" s="77">
        <f t="shared" si="356"/>
        <v>2.04</v>
      </c>
      <c r="K8254" s="103">
        <v>2.6400000000000228</v>
      </c>
      <c r="L8254" s="104">
        <v>0.79</v>
      </c>
      <c r="M8254" s="126">
        <v>0</v>
      </c>
      <c r="N8254" s="76">
        <f t="shared" si="354"/>
        <v>2.6400000000000228</v>
      </c>
    </row>
    <row r="8255" spans="1:14" x14ac:dyDescent="0.25">
      <c r="A8255" s="142" t="s">
        <v>335</v>
      </c>
      <c r="B8255" s="107">
        <v>40805</v>
      </c>
      <c r="C8255" s="121">
        <v>414.79</v>
      </c>
      <c r="D8255" s="122">
        <v>303.48</v>
      </c>
      <c r="E8255" s="122">
        <f t="shared" si="355"/>
        <v>42.033240997229917</v>
      </c>
      <c r="F8255" s="77">
        <v>0.55000000000000004</v>
      </c>
      <c r="G8255" s="77">
        <v>0</v>
      </c>
      <c r="H8255" s="144">
        <v>0</v>
      </c>
      <c r="I8255" s="144"/>
      <c r="J8255" s="77">
        <f t="shared" si="356"/>
        <v>0.55000000000000004</v>
      </c>
      <c r="K8255" s="103">
        <v>2.4499999999999771</v>
      </c>
      <c r="L8255" s="104">
        <v>0.21</v>
      </c>
      <c r="M8255" s="126">
        <v>0</v>
      </c>
      <c r="N8255" s="76">
        <f t="shared" si="354"/>
        <v>2.4499999999999771</v>
      </c>
    </row>
    <row r="8256" spans="1:14" x14ac:dyDescent="0.25">
      <c r="A8256" s="142" t="s">
        <v>336</v>
      </c>
      <c r="B8256" s="107">
        <v>40806</v>
      </c>
      <c r="C8256" s="121">
        <v>414.94</v>
      </c>
      <c r="D8256" s="122">
        <v>305.38</v>
      </c>
      <c r="E8256" s="122">
        <f t="shared" si="355"/>
        <v>42.29639889196676</v>
      </c>
      <c r="F8256" s="77">
        <v>0.9</v>
      </c>
      <c r="G8256" s="77">
        <v>0</v>
      </c>
      <c r="H8256" s="144">
        <v>0</v>
      </c>
      <c r="I8256" s="144"/>
      <c r="J8256" s="77">
        <f t="shared" si="356"/>
        <v>0.9</v>
      </c>
      <c r="K8256" s="103">
        <v>3.3100000000000249</v>
      </c>
      <c r="L8256" s="104">
        <v>0.35</v>
      </c>
      <c r="M8256" s="126">
        <v>0</v>
      </c>
      <c r="N8256" s="76">
        <f t="shared" si="354"/>
        <v>3.3100000000000249</v>
      </c>
    </row>
    <row r="8257" spans="1:14" x14ac:dyDescent="0.25">
      <c r="A8257" s="142" t="s">
        <v>337</v>
      </c>
      <c r="B8257" s="107">
        <v>40807</v>
      </c>
      <c r="C8257" s="121">
        <v>415.13</v>
      </c>
      <c r="D8257" s="122">
        <v>307.79000000000002</v>
      </c>
      <c r="E8257" s="122">
        <f t="shared" si="355"/>
        <v>42.63019390581718</v>
      </c>
      <c r="F8257" s="77">
        <v>0.61</v>
      </c>
      <c r="G8257" s="77">
        <v>0</v>
      </c>
      <c r="H8257" s="144">
        <v>0</v>
      </c>
      <c r="I8257" s="144"/>
      <c r="J8257" s="77">
        <f t="shared" si="356"/>
        <v>0.61</v>
      </c>
      <c r="K8257" s="103">
        <v>2.98</v>
      </c>
      <c r="L8257" s="104">
        <v>0.23</v>
      </c>
      <c r="M8257" s="126">
        <v>0</v>
      </c>
      <c r="N8257" s="76">
        <f t="shared" si="354"/>
        <v>2.9800000000000044</v>
      </c>
    </row>
    <row r="8258" spans="1:14" x14ac:dyDescent="0.25">
      <c r="A8258" s="142" t="s">
        <v>338</v>
      </c>
      <c r="B8258" s="107">
        <v>40808</v>
      </c>
      <c r="C8258" s="121">
        <v>415.32</v>
      </c>
      <c r="D8258" s="122">
        <v>310.16000000000003</v>
      </c>
      <c r="E8258" s="122">
        <f t="shared" si="355"/>
        <v>42.958448753462605</v>
      </c>
      <c r="F8258" s="77">
        <v>0.88</v>
      </c>
      <c r="G8258" s="77">
        <v>0</v>
      </c>
      <c r="H8258" s="144">
        <v>0</v>
      </c>
      <c r="I8258" s="144"/>
      <c r="J8258" s="77">
        <f t="shared" si="356"/>
        <v>0.88</v>
      </c>
      <c r="K8258" s="103">
        <v>2.57</v>
      </c>
      <c r="L8258" s="104">
        <v>0.34</v>
      </c>
      <c r="M8258" s="126">
        <v>0</v>
      </c>
      <c r="N8258" s="76">
        <f t="shared" si="354"/>
        <v>2.5699999999999976</v>
      </c>
    </row>
    <row r="8259" spans="1:14" x14ac:dyDescent="0.25">
      <c r="A8259" s="142" t="s">
        <v>339</v>
      </c>
      <c r="B8259" s="107">
        <v>40809</v>
      </c>
      <c r="C8259" s="121">
        <v>415.45</v>
      </c>
      <c r="D8259" s="122">
        <v>311.85000000000002</v>
      </c>
      <c r="E8259" s="122">
        <f t="shared" si="355"/>
        <v>43.192520775623272</v>
      </c>
      <c r="F8259" s="77">
        <v>2.04</v>
      </c>
      <c r="G8259" s="77">
        <v>0</v>
      </c>
      <c r="H8259" s="144">
        <v>0</v>
      </c>
      <c r="I8259" s="144"/>
      <c r="J8259" s="77">
        <f t="shared" si="356"/>
        <v>2.04</v>
      </c>
      <c r="K8259" s="103">
        <v>1.6499999999999568</v>
      </c>
      <c r="L8259" s="104">
        <v>0.79</v>
      </c>
      <c r="M8259" s="126">
        <v>0</v>
      </c>
      <c r="N8259" s="76">
        <f t="shared" si="354"/>
        <v>1.6499999999999568</v>
      </c>
    </row>
    <row r="8260" spans="1:14" x14ac:dyDescent="0.25">
      <c r="A8260" s="142" t="s">
        <v>340</v>
      </c>
      <c r="B8260" s="107">
        <v>40810</v>
      </c>
      <c r="C8260" s="121">
        <v>415.42</v>
      </c>
      <c r="D8260" s="122">
        <v>311.45999999999998</v>
      </c>
      <c r="E8260" s="122">
        <f t="shared" si="355"/>
        <v>43.13850415512465</v>
      </c>
      <c r="F8260" s="77">
        <v>0.97</v>
      </c>
      <c r="G8260" s="77">
        <v>0</v>
      </c>
      <c r="H8260" s="144">
        <v>0</v>
      </c>
      <c r="I8260" s="144"/>
      <c r="J8260" s="77">
        <f t="shared" si="356"/>
        <v>0.97</v>
      </c>
      <c r="K8260" s="103">
        <v>2.0100000000000202</v>
      </c>
      <c r="L8260" s="104">
        <v>0.37</v>
      </c>
      <c r="M8260" s="126">
        <v>0</v>
      </c>
      <c r="N8260" s="76">
        <f t="shared" si="354"/>
        <v>2.0100000000000202</v>
      </c>
    </row>
    <row r="8261" spans="1:14" x14ac:dyDescent="0.25">
      <c r="A8261" s="142" t="s">
        <v>341</v>
      </c>
      <c r="B8261" s="107">
        <v>40811</v>
      </c>
      <c r="C8261" s="121">
        <v>415.5</v>
      </c>
      <c r="D8261" s="122">
        <v>312.5</v>
      </c>
      <c r="E8261" s="122">
        <f t="shared" si="355"/>
        <v>43.282548476454288</v>
      </c>
      <c r="F8261" s="77">
        <v>1.44</v>
      </c>
      <c r="G8261" s="77">
        <v>0</v>
      </c>
      <c r="H8261" s="144">
        <v>0</v>
      </c>
      <c r="I8261" s="144"/>
      <c r="J8261" s="77">
        <f t="shared" si="356"/>
        <v>1.44</v>
      </c>
      <c r="K8261" s="103">
        <v>1.9599999999999818</v>
      </c>
      <c r="L8261" s="104">
        <v>0.56000000000000005</v>
      </c>
      <c r="M8261" s="126">
        <v>0</v>
      </c>
      <c r="N8261" s="76">
        <f t="shared" si="354"/>
        <v>1.9599999999999818</v>
      </c>
    </row>
    <row r="8262" spans="1:14" x14ac:dyDescent="0.25">
      <c r="A8262" s="142" t="s">
        <v>342</v>
      </c>
      <c r="B8262" s="107">
        <v>40812</v>
      </c>
      <c r="C8262" s="121">
        <v>415.54</v>
      </c>
      <c r="D8262" s="122">
        <v>313.02</v>
      </c>
      <c r="E8262" s="122">
        <f t="shared" si="355"/>
        <v>43.35457063711911</v>
      </c>
      <c r="F8262" s="77">
        <v>1.32</v>
      </c>
      <c r="G8262" s="77">
        <v>0</v>
      </c>
      <c r="H8262" s="144">
        <v>0</v>
      </c>
      <c r="I8262" s="144"/>
      <c r="J8262" s="77">
        <f t="shared" si="356"/>
        <v>1.32</v>
      </c>
      <c r="K8262" s="103">
        <v>1.19</v>
      </c>
      <c r="L8262" s="104">
        <v>0.51</v>
      </c>
      <c r="M8262" s="126">
        <v>0</v>
      </c>
      <c r="N8262" s="76">
        <f t="shared" si="354"/>
        <v>1.1900000000000046</v>
      </c>
    </row>
    <row r="8263" spans="1:14" x14ac:dyDescent="0.25">
      <c r="A8263" s="142" t="s">
        <v>343</v>
      </c>
      <c r="B8263" s="107">
        <v>40813</v>
      </c>
      <c r="C8263" s="121">
        <v>415.53</v>
      </c>
      <c r="D8263" s="122">
        <v>312.89</v>
      </c>
      <c r="E8263" s="122">
        <f t="shared" si="355"/>
        <v>43.336565096952903</v>
      </c>
      <c r="F8263" s="77">
        <v>1.05</v>
      </c>
      <c r="G8263" s="77">
        <v>0</v>
      </c>
      <c r="H8263" s="144">
        <v>0</v>
      </c>
      <c r="I8263" s="144"/>
      <c r="J8263" s="77">
        <f t="shared" si="356"/>
        <v>1.05</v>
      </c>
      <c r="K8263" s="103">
        <v>1.05</v>
      </c>
      <c r="L8263" s="104">
        <v>0.41</v>
      </c>
      <c r="M8263" s="126">
        <v>0</v>
      </c>
      <c r="N8263" s="76">
        <f t="shared" si="354"/>
        <v>1.05</v>
      </c>
    </row>
    <row r="8264" spans="1:14" x14ac:dyDescent="0.25">
      <c r="A8264" s="142" t="s">
        <v>344</v>
      </c>
      <c r="B8264" s="107">
        <v>40814</v>
      </c>
      <c r="C8264" s="121">
        <v>415.53</v>
      </c>
      <c r="D8264" s="122">
        <v>312.89</v>
      </c>
      <c r="E8264" s="122">
        <f t="shared" si="355"/>
        <v>43.336565096952903</v>
      </c>
      <c r="F8264" s="77">
        <v>2.16</v>
      </c>
      <c r="G8264" s="77">
        <v>0</v>
      </c>
      <c r="H8264" s="144">
        <v>0</v>
      </c>
      <c r="I8264" s="144"/>
      <c r="J8264" s="77">
        <f t="shared" si="356"/>
        <v>2.16</v>
      </c>
      <c r="K8264" s="103">
        <v>1.9000000000000092</v>
      </c>
      <c r="L8264" s="104">
        <v>0.84</v>
      </c>
      <c r="M8264" s="126">
        <v>0</v>
      </c>
      <c r="N8264" s="76">
        <f t="shared" ref="N8264:N8327" si="357">+D8265-D8264+J8264</f>
        <v>1.9000000000000092</v>
      </c>
    </row>
    <row r="8265" spans="1:14" x14ac:dyDescent="0.25">
      <c r="A8265" s="142" t="s">
        <v>345</v>
      </c>
      <c r="B8265" s="107">
        <v>40815</v>
      </c>
      <c r="C8265" s="121">
        <v>415.51</v>
      </c>
      <c r="D8265" s="122">
        <v>312.63</v>
      </c>
      <c r="E8265" s="122">
        <f t="shared" si="355"/>
        <v>43.300554016620495</v>
      </c>
      <c r="F8265" s="77">
        <v>1.1000000000000001</v>
      </c>
      <c r="G8265" s="77">
        <v>0</v>
      </c>
      <c r="H8265" s="144">
        <v>0</v>
      </c>
      <c r="I8265" s="144"/>
      <c r="J8265" s="77">
        <f t="shared" si="356"/>
        <v>1.1000000000000001</v>
      </c>
      <c r="K8265" s="103">
        <v>3.1799999999999842</v>
      </c>
      <c r="L8265" s="104">
        <v>0.43</v>
      </c>
      <c r="M8265" s="126">
        <v>0</v>
      </c>
      <c r="N8265" s="76">
        <f t="shared" si="357"/>
        <v>3.1799999999999842</v>
      </c>
    </row>
    <row r="8266" spans="1:14" x14ac:dyDescent="0.25">
      <c r="A8266" s="142" t="s">
        <v>346</v>
      </c>
      <c r="B8266" s="107">
        <v>40816</v>
      </c>
      <c r="C8266" s="121">
        <v>415.67</v>
      </c>
      <c r="D8266" s="122">
        <v>314.70999999999998</v>
      </c>
      <c r="E8266" s="122">
        <f t="shared" si="355"/>
        <v>43.588642659279778</v>
      </c>
      <c r="F8266" s="77">
        <v>1.65</v>
      </c>
      <c r="G8266" s="77">
        <v>0</v>
      </c>
      <c r="H8266" s="144">
        <v>0</v>
      </c>
      <c r="I8266" s="144"/>
      <c r="J8266" s="77">
        <f t="shared" si="356"/>
        <v>1.65</v>
      </c>
      <c r="K8266" s="103">
        <v>3.9900000000000317</v>
      </c>
      <c r="L8266" s="104">
        <v>0.64</v>
      </c>
      <c r="M8266" s="126">
        <v>1</v>
      </c>
      <c r="N8266" s="76">
        <f t="shared" si="357"/>
        <v>3.9900000000000317</v>
      </c>
    </row>
    <row r="8267" spans="1:14" x14ac:dyDescent="0.25">
      <c r="A8267" s="142" t="s">
        <v>347</v>
      </c>
      <c r="B8267" s="107">
        <v>40817</v>
      </c>
      <c r="C8267" s="121">
        <v>415.85</v>
      </c>
      <c r="D8267" s="122">
        <v>317.05</v>
      </c>
      <c r="E8267" s="122">
        <f t="shared" si="355"/>
        <v>43.912742382271468</v>
      </c>
      <c r="F8267" s="77">
        <v>0.86</v>
      </c>
      <c r="G8267" s="77">
        <v>0</v>
      </c>
      <c r="H8267" s="144">
        <v>0</v>
      </c>
      <c r="I8267" s="144"/>
      <c r="J8267" s="77">
        <f t="shared" si="356"/>
        <v>0.86</v>
      </c>
      <c r="K8267" s="103">
        <v>0.73000000000000453</v>
      </c>
      <c r="L8267" s="104">
        <v>0.33</v>
      </c>
      <c r="M8267" s="126">
        <v>0</v>
      </c>
      <c r="N8267" s="76">
        <f t="shared" si="357"/>
        <v>0.73000000000000453</v>
      </c>
    </row>
    <row r="8268" spans="1:14" x14ac:dyDescent="0.25">
      <c r="A8268" s="142" t="s">
        <v>348</v>
      </c>
      <c r="B8268" s="107">
        <v>40818</v>
      </c>
      <c r="C8268" s="121">
        <v>415.84</v>
      </c>
      <c r="D8268" s="122">
        <v>316.92</v>
      </c>
      <c r="E8268" s="122">
        <f t="shared" si="355"/>
        <v>43.894736842105267</v>
      </c>
      <c r="F8268" s="77">
        <v>1.92</v>
      </c>
      <c r="G8268" s="77">
        <v>0</v>
      </c>
      <c r="H8268" s="144">
        <v>0</v>
      </c>
      <c r="I8268" s="144"/>
      <c r="J8268" s="77">
        <f t="shared" si="356"/>
        <v>1.92</v>
      </c>
      <c r="K8268" s="103">
        <v>0.74999999999998401</v>
      </c>
      <c r="L8268" s="104">
        <v>0.74</v>
      </c>
      <c r="M8268" s="126">
        <v>0</v>
      </c>
      <c r="N8268" s="76">
        <f t="shared" si="357"/>
        <v>0.74999999999998401</v>
      </c>
    </row>
    <row r="8269" spans="1:14" x14ac:dyDescent="0.25">
      <c r="A8269" s="142" t="s">
        <v>349</v>
      </c>
      <c r="B8269" s="107">
        <v>40819</v>
      </c>
      <c r="C8269" s="121">
        <v>415.75</v>
      </c>
      <c r="D8269" s="122">
        <v>315.75</v>
      </c>
      <c r="E8269" s="122">
        <f t="shared" si="355"/>
        <v>43.732686980609422</v>
      </c>
      <c r="F8269" s="77">
        <v>3.8</v>
      </c>
      <c r="G8269" s="77">
        <v>0</v>
      </c>
      <c r="H8269" s="144">
        <v>0</v>
      </c>
      <c r="I8269" s="144"/>
      <c r="J8269" s="77">
        <f t="shared" si="356"/>
        <v>3.8</v>
      </c>
      <c r="K8269" s="103">
        <v>0.29000000000000892</v>
      </c>
      <c r="L8269" s="104">
        <v>1.47</v>
      </c>
      <c r="M8269" s="126">
        <v>0</v>
      </c>
      <c r="N8269" s="76">
        <f t="shared" si="357"/>
        <v>0.29000000000000892</v>
      </c>
    </row>
    <row r="8270" spans="1:14" x14ac:dyDescent="0.25">
      <c r="A8270" s="142" t="s">
        <v>350</v>
      </c>
      <c r="B8270" s="107">
        <v>40820</v>
      </c>
      <c r="C8270" s="121">
        <v>415.48</v>
      </c>
      <c r="D8270" s="122">
        <v>312.24</v>
      </c>
      <c r="E8270" s="122">
        <f t="shared" si="355"/>
        <v>43.246537396121887</v>
      </c>
      <c r="F8270" s="77">
        <v>2.94</v>
      </c>
      <c r="G8270" s="77">
        <v>0</v>
      </c>
      <c r="H8270" s="144">
        <v>0</v>
      </c>
      <c r="I8270" s="144"/>
      <c r="J8270" s="77">
        <f t="shared" si="356"/>
        <v>2.94</v>
      </c>
      <c r="K8270" s="103">
        <v>0.24000000000001132</v>
      </c>
      <c r="L8270" s="104">
        <v>1.1399999999999999</v>
      </c>
      <c r="M8270" s="126">
        <v>0</v>
      </c>
      <c r="N8270" s="76">
        <f t="shared" si="357"/>
        <v>0.24000000000001132</v>
      </c>
    </row>
    <row r="8271" spans="1:14" x14ac:dyDescent="0.25">
      <c r="A8271" s="142" t="s">
        <v>351</v>
      </c>
      <c r="B8271" s="107">
        <v>40821</v>
      </c>
      <c r="C8271" s="121">
        <v>415.27</v>
      </c>
      <c r="D8271" s="122">
        <v>309.54000000000002</v>
      </c>
      <c r="E8271" s="122">
        <f t="shared" si="355"/>
        <v>42.872576177285318</v>
      </c>
      <c r="F8271" s="77">
        <v>2.78</v>
      </c>
      <c r="G8271" s="77">
        <v>0</v>
      </c>
      <c r="H8271" s="144">
        <v>0</v>
      </c>
      <c r="I8271" s="144"/>
      <c r="J8271" s="77">
        <f t="shared" si="356"/>
        <v>2.78</v>
      </c>
      <c r="K8271" s="103">
        <v>0.11999999999997479</v>
      </c>
      <c r="L8271" s="104">
        <v>1.07</v>
      </c>
      <c r="M8271" s="126">
        <v>0</v>
      </c>
      <c r="N8271" s="76">
        <f t="shared" si="357"/>
        <v>0.11999999999997479</v>
      </c>
    </row>
    <row r="8272" spans="1:14" x14ac:dyDescent="0.25">
      <c r="A8272" s="142" t="s">
        <v>352</v>
      </c>
      <c r="B8272" s="107">
        <v>40822</v>
      </c>
      <c r="C8272" s="121">
        <v>415.06</v>
      </c>
      <c r="D8272" s="122">
        <v>306.88</v>
      </c>
      <c r="E8272" s="122">
        <f t="shared" si="355"/>
        <v>42.504155124653735</v>
      </c>
      <c r="F8272" s="77">
        <v>3.53</v>
      </c>
      <c r="G8272" s="77">
        <v>0</v>
      </c>
      <c r="H8272" s="144">
        <v>0</v>
      </c>
      <c r="I8272" s="144"/>
      <c r="J8272" s="77">
        <f t="shared" si="356"/>
        <v>3.53</v>
      </c>
      <c r="K8272" s="103">
        <v>0.25000000000002709</v>
      </c>
      <c r="L8272" s="104">
        <v>1.36</v>
      </c>
      <c r="M8272" s="126">
        <v>0</v>
      </c>
      <c r="N8272" s="76">
        <f t="shared" si="357"/>
        <v>0.25000000000002709</v>
      </c>
    </row>
    <row r="8273" spans="1:14" x14ac:dyDescent="0.25">
      <c r="A8273" s="142" t="s">
        <v>353</v>
      </c>
      <c r="B8273" s="107">
        <v>40823</v>
      </c>
      <c r="C8273" s="121">
        <v>414.8</v>
      </c>
      <c r="D8273" s="122">
        <v>303.60000000000002</v>
      </c>
      <c r="E8273" s="122">
        <f t="shared" si="355"/>
        <v>42.049861495844873</v>
      </c>
      <c r="F8273" s="77">
        <v>3.05</v>
      </c>
      <c r="G8273" s="77">
        <v>0</v>
      </c>
      <c r="H8273" s="144">
        <v>0</v>
      </c>
      <c r="I8273" s="144"/>
      <c r="J8273" s="77">
        <f t="shared" si="356"/>
        <v>3.05</v>
      </c>
      <c r="K8273" s="103">
        <v>0.18999999999998618</v>
      </c>
      <c r="L8273" s="104">
        <v>1.18</v>
      </c>
      <c r="M8273" s="126">
        <v>0</v>
      </c>
      <c r="N8273" s="76">
        <f t="shared" si="357"/>
        <v>0.18999999999998618</v>
      </c>
    </row>
    <row r="8274" spans="1:14" x14ac:dyDescent="0.25">
      <c r="A8274" s="142" t="s">
        <v>354</v>
      </c>
      <c r="B8274" s="107">
        <v>40824</v>
      </c>
      <c r="C8274" s="121">
        <v>414.57</v>
      </c>
      <c r="D8274" s="122">
        <v>300.74</v>
      </c>
      <c r="E8274" s="122">
        <f t="shared" si="355"/>
        <v>41.653739612188367</v>
      </c>
      <c r="F8274" s="77">
        <v>1.41</v>
      </c>
      <c r="G8274" s="77">
        <v>0</v>
      </c>
      <c r="H8274" s="144">
        <v>0</v>
      </c>
      <c r="I8274" s="144"/>
      <c r="J8274" s="77">
        <f t="shared" si="356"/>
        <v>1.41</v>
      </c>
      <c r="K8274" s="103">
        <v>0.17999999999998173</v>
      </c>
      <c r="L8274" s="104">
        <v>0.54</v>
      </c>
      <c r="M8274" s="126">
        <v>0</v>
      </c>
      <c r="N8274" s="76">
        <f t="shared" si="357"/>
        <v>0.17999999999998173</v>
      </c>
    </row>
    <row r="8275" spans="1:14" x14ac:dyDescent="0.25">
      <c r="A8275" s="142" t="s">
        <v>355</v>
      </c>
      <c r="B8275" s="107">
        <v>40825</v>
      </c>
      <c r="C8275" s="121">
        <v>414.47</v>
      </c>
      <c r="D8275" s="122">
        <v>299.51</v>
      </c>
      <c r="E8275" s="122">
        <f t="shared" si="355"/>
        <v>41.483379501385045</v>
      </c>
      <c r="F8275" s="77">
        <v>2.87</v>
      </c>
      <c r="G8275" s="77">
        <v>0</v>
      </c>
      <c r="H8275" s="144">
        <v>0</v>
      </c>
      <c r="I8275" s="144"/>
      <c r="J8275" s="77">
        <f t="shared" si="356"/>
        <v>2.87</v>
      </c>
      <c r="K8275" s="103">
        <v>0.16000000000002057</v>
      </c>
      <c r="L8275" s="104">
        <v>1.1000000000000001</v>
      </c>
      <c r="M8275" s="126">
        <v>0</v>
      </c>
      <c r="N8275" s="76">
        <f t="shared" si="357"/>
        <v>0.16000000000002057</v>
      </c>
    </row>
    <row r="8276" spans="1:14" x14ac:dyDescent="0.25">
      <c r="A8276" s="142" t="s">
        <v>356</v>
      </c>
      <c r="B8276" s="107">
        <v>40826</v>
      </c>
      <c r="C8276" s="121">
        <v>414.25</v>
      </c>
      <c r="D8276" s="122">
        <v>296.8</v>
      </c>
      <c r="E8276" s="122">
        <f t="shared" si="355"/>
        <v>41.10803324099723</v>
      </c>
      <c r="F8276" s="77">
        <v>2.25</v>
      </c>
      <c r="G8276" s="77">
        <v>0</v>
      </c>
      <c r="H8276" s="144">
        <v>0</v>
      </c>
      <c r="I8276" s="144"/>
      <c r="J8276" s="77">
        <f t="shared" si="356"/>
        <v>2.25</v>
      </c>
      <c r="K8276" s="103">
        <v>0.11000000000001364</v>
      </c>
      <c r="L8276" s="104">
        <v>0.79</v>
      </c>
      <c r="M8276" s="126">
        <v>0</v>
      </c>
      <c r="N8276" s="76">
        <f t="shared" si="357"/>
        <v>0.11000000000001364</v>
      </c>
    </row>
    <row r="8277" spans="1:14" x14ac:dyDescent="0.25">
      <c r="A8277" s="142" t="s">
        <v>357</v>
      </c>
      <c r="B8277" s="107">
        <v>40827</v>
      </c>
      <c r="C8277" s="121">
        <v>414.08</v>
      </c>
      <c r="D8277" s="122">
        <v>294.66000000000003</v>
      </c>
      <c r="E8277" s="122">
        <f t="shared" si="355"/>
        <v>40.81163434903047</v>
      </c>
      <c r="F8277" s="77">
        <v>0.79</v>
      </c>
      <c r="G8277" s="77">
        <v>0</v>
      </c>
      <c r="H8277" s="144">
        <v>0</v>
      </c>
      <c r="I8277" s="144"/>
      <c r="J8277" s="77">
        <f t="shared" si="356"/>
        <v>0.79</v>
      </c>
      <c r="K8277" s="103">
        <v>0.1899999999999773</v>
      </c>
      <c r="L8277" s="104">
        <v>0.3</v>
      </c>
      <c r="M8277" s="126">
        <v>0</v>
      </c>
      <c r="N8277" s="76">
        <f t="shared" si="357"/>
        <v>0.1899999999999773</v>
      </c>
    </row>
    <row r="8278" spans="1:14" x14ac:dyDescent="0.25">
      <c r="A8278" s="142" t="s">
        <v>358</v>
      </c>
      <c r="B8278" s="107">
        <v>40828</v>
      </c>
      <c r="C8278" s="121">
        <v>414.03</v>
      </c>
      <c r="D8278" s="122">
        <v>294.06</v>
      </c>
      <c r="E8278" s="122">
        <f t="shared" si="355"/>
        <v>40.72853185595568</v>
      </c>
      <c r="F8278" s="77">
        <v>2.9</v>
      </c>
      <c r="G8278" s="77">
        <v>0</v>
      </c>
      <c r="H8278" s="144">
        <v>0</v>
      </c>
      <c r="I8278" s="144"/>
      <c r="J8278" s="77">
        <f t="shared" si="356"/>
        <v>2.9</v>
      </c>
      <c r="K8278" s="103">
        <v>0.14000000000000901</v>
      </c>
      <c r="L8278" s="104">
        <v>1.04</v>
      </c>
      <c r="M8278" s="126">
        <v>0</v>
      </c>
      <c r="N8278" s="76">
        <f t="shared" si="357"/>
        <v>0.14000000000000901</v>
      </c>
    </row>
    <row r="8279" spans="1:14" x14ac:dyDescent="0.25">
      <c r="A8279" s="142" t="s">
        <v>359</v>
      </c>
      <c r="B8279" s="107">
        <v>40829</v>
      </c>
      <c r="C8279" s="121">
        <v>413.8</v>
      </c>
      <c r="D8279" s="122">
        <v>291.3</v>
      </c>
      <c r="E8279" s="122">
        <f t="shared" si="355"/>
        <v>40.346260387811633</v>
      </c>
      <c r="F8279" s="77">
        <v>3.34</v>
      </c>
      <c r="G8279" s="77">
        <v>0</v>
      </c>
      <c r="H8279" s="144">
        <v>0</v>
      </c>
      <c r="I8279" s="144"/>
      <c r="J8279" s="77">
        <f t="shared" si="356"/>
        <v>3.34</v>
      </c>
      <c r="K8279" s="103">
        <v>0.34</v>
      </c>
      <c r="L8279" s="104">
        <v>1.28</v>
      </c>
      <c r="M8279" s="126">
        <v>0</v>
      </c>
      <c r="N8279" s="76">
        <f t="shared" si="357"/>
        <v>0.33999999999999986</v>
      </c>
    </row>
    <row r="8280" spans="1:14" x14ac:dyDescent="0.25">
      <c r="A8280" s="142" t="s">
        <v>360</v>
      </c>
      <c r="B8280" s="107">
        <v>40830</v>
      </c>
      <c r="C8280" s="121">
        <v>413.55</v>
      </c>
      <c r="D8280" s="122">
        <v>288.3</v>
      </c>
      <c r="E8280" s="122">
        <f t="shared" si="355"/>
        <v>39.930747922437675</v>
      </c>
      <c r="F8280" s="77">
        <v>3.32</v>
      </c>
      <c r="G8280" s="77">
        <v>0</v>
      </c>
      <c r="H8280" s="144">
        <v>0</v>
      </c>
      <c r="I8280" s="144"/>
      <c r="J8280" s="77">
        <f t="shared" si="356"/>
        <v>3.32</v>
      </c>
      <c r="K8280" s="103">
        <v>0.19999999999999529</v>
      </c>
      <c r="L8280" s="104">
        <v>1.27</v>
      </c>
      <c r="M8280" s="126">
        <v>7</v>
      </c>
      <c r="N8280" s="76">
        <f t="shared" si="357"/>
        <v>0.19999999999999529</v>
      </c>
    </row>
    <row r="8281" spans="1:14" x14ac:dyDescent="0.25">
      <c r="A8281" s="142" t="s">
        <v>361</v>
      </c>
      <c r="B8281" s="107">
        <v>40831</v>
      </c>
      <c r="C8281" s="121">
        <v>413.29</v>
      </c>
      <c r="D8281" s="122">
        <v>285.18</v>
      </c>
      <c r="E8281" s="122">
        <f t="shared" si="355"/>
        <v>39.498614958448755</v>
      </c>
      <c r="F8281" s="77">
        <v>3.25</v>
      </c>
      <c r="G8281" s="77">
        <v>0</v>
      </c>
      <c r="H8281" s="144">
        <v>0</v>
      </c>
      <c r="I8281" s="144"/>
      <c r="J8281" s="77">
        <f t="shared" si="356"/>
        <v>3.25</v>
      </c>
      <c r="K8281" s="103">
        <v>1.69</v>
      </c>
      <c r="L8281" s="104">
        <v>1.24</v>
      </c>
      <c r="M8281" s="126">
        <v>38.700000000000003</v>
      </c>
      <c r="N8281" s="76">
        <f t="shared" si="357"/>
        <v>1.6899999999999977</v>
      </c>
    </row>
    <row r="8282" spans="1:14" x14ac:dyDescent="0.25">
      <c r="A8282" s="142" t="s">
        <v>362</v>
      </c>
      <c r="B8282" s="107">
        <v>40832</v>
      </c>
      <c r="C8282" s="121">
        <v>413.16</v>
      </c>
      <c r="D8282" s="122">
        <v>283.62</v>
      </c>
      <c r="E8282" s="122">
        <f t="shared" si="355"/>
        <v>39.282548476454295</v>
      </c>
      <c r="F8282" s="77">
        <v>3.2</v>
      </c>
      <c r="G8282" s="77">
        <v>0</v>
      </c>
      <c r="H8282" s="144">
        <v>0</v>
      </c>
      <c r="I8282" s="144"/>
      <c r="J8282" s="77">
        <f t="shared" si="356"/>
        <v>3.2</v>
      </c>
      <c r="K8282" s="103">
        <v>0.18000000000001837</v>
      </c>
      <c r="L8282" s="104">
        <v>1.23</v>
      </c>
      <c r="M8282" s="126">
        <v>2.2000000000000002</v>
      </c>
      <c r="N8282" s="76">
        <f t="shared" si="357"/>
        <v>0.18000000000001837</v>
      </c>
    </row>
    <row r="8283" spans="1:14" x14ac:dyDescent="0.25">
      <c r="A8283" s="142" t="s">
        <v>363</v>
      </c>
      <c r="B8283" s="107">
        <v>40833</v>
      </c>
      <c r="C8283" s="121">
        <v>412.9</v>
      </c>
      <c r="D8283" s="122">
        <v>280.60000000000002</v>
      </c>
      <c r="E8283" s="122">
        <f t="shared" si="355"/>
        <v>38.86426592797784</v>
      </c>
      <c r="F8283" s="77">
        <v>4.04</v>
      </c>
      <c r="G8283" s="77">
        <v>0</v>
      </c>
      <c r="H8283" s="144">
        <v>0</v>
      </c>
      <c r="I8283" s="144"/>
      <c r="J8283" s="77">
        <f t="shared" si="356"/>
        <v>4.04</v>
      </c>
      <c r="K8283" s="103">
        <v>1.3099999999999818</v>
      </c>
      <c r="L8283" s="104">
        <v>1.55</v>
      </c>
      <c r="M8283" s="126">
        <v>0.6</v>
      </c>
      <c r="N8283" s="76">
        <f t="shared" si="357"/>
        <v>1.3099999999999818</v>
      </c>
    </row>
    <row r="8284" spans="1:14" x14ac:dyDescent="0.25">
      <c r="A8284" s="142" t="s">
        <v>364</v>
      </c>
      <c r="B8284" s="107">
        <v>40834</v>
      </c>
      <c r="C8284" s="121">
        <v>412.67</v>
      </c>
      <c r="D8284" s="122">
        <v>277.87</v>
      </c>
      <c r="E8284" s="122">
        <f t="shared" si="355"/>
        <v>38.486149584487535</v>
      </c>
      <c r="F8284" s="77">
        <v>3.47</v>
      </c>
      <c r="G8284" s="77">
        <v>0</v>
      </c>
      <c r="H8284" s="144">
        <v>0</v>
      </c>
      <c r="I8284" s="144"/>
      <c r="J8284" s="77">
        <f t="shared" si="356"/>
        <v>3.47</v>
      </c>
      <c r="K8284" s="103">
        <v>1.4999999999999729</v>
      </c>
      <c r="L8284" s="104">
        <v>1.32</v>
      </c>
      <c r="M8284" s="126">
        <v>6.1</v>
      </c>
      <c r="N8284" s="76">
        <f t="shared" si="357"/>
        <v>1.4999999999999729</v>
      </c>
    </row>
    <row r="8285" spans="1:14" x14ac:dyDescent="0.25">
      <c r="A8285" s="142" t="s">
        <v>365</v>
      </c>
      <c r="B8285" s="107">
        <v>40835</v>
      </c>
      <c r="C8285" s="121">
        <v>412.5</v>
      </c>
      <c r="D8285" s="122">
        <v>275.89999999999998</v>
      </c>
      <c r="E8285" s="122">
        <f t="shared" si="355"/>
        <v>38.213296398891963</v>
      </c>
      <c r="F8285" s="77">
        <v>3.92</v>
      </c>
      <c r="G8285" s="77">
        <v>0</v>
      </c>
      <c r="H8285" s="144">
        <v>0</v>
      </c>
      <c r="I8285" s="144"/>
      <c r="J8285" s="77">
        <f t="shared" si="356"/>
        <v>3.92</v>
      </c>
      <c r="K8285" s="103">
        <v>3.92</v>
      </c>
      <c r="L8285" s="104">
        <v>1.5</v>
      </c>
      <c r="M8285" s="126">
        <v>22.1</v>
      </c>
      <c r="N8285" s="76">
        <f t="shared" si="357"/>
        <v>3.92</v>
      </c>
    </row>
    <row r="8286" spans="1:14" x14ac:dyDescent="0.25">
      <c r="A8286" s="142" t="s">
        <v>366</v>
      </c>
      <c r="B8286" s="107">
        <v>40836</v>
      </c>
      <c r="C8286" s="121">
        <v>412.5</v>
      </c>
      <c r="D8286" s="122">
        <v>275.89999999999998</v>
      </c>
      <c r="E8286" s="122">
        <f t="shared" si="355"/>
        <v>38.213296398891963</v>
      </c>
      <c r="F8286" s="77">
        <v>3.9</v>
      </c>
      <c r="G8286" s="77">
        <v>0</v>
      </c>
      <c r="H8286" s="144">
        <v>0</v>
      </c>
      <c r="I8286" s="144"/>
      <c r="J8286" s="77">
        <f t="shared" si="356"/>
        <v>3.9</v>
      </c>
      <c r="K8286" s="103">
        <v>6.3200000000000163</v>
      </c>
      <c r="L8286" s="104">
        <v>1.5</v>
      </c>
      <c r="M8286" s="126">
        <v>10.6</v>
      </c>
      <c r="N8286" s="76">
        <f t="shared" si="357"/>
        <v>6.3200000000000163</v>
      </c>
    </row>
    <row r="8287" spans="1:14" x14ac:dyDescent="0.25">
      <c r="A8287" s="142" t="s">
        <v>367</v>
      </c>
      <c r="B8287" s="107">
        <v>40837</v>
      </c>
      <c r="C8287" s="121">
        <v>412.71</v>
      </c>
      <c r="D8287" s="122">
        <v>278.32</v>
      </c>
      <c r="E8287" s="122">
        <f t="shared" si="355"/>
        <v>38.548476454293628</v>
      </c>
      <c r="F8287" s="77">
        <v>3.06</v>
      </c>
      <c r="G8287" s="77">
        <v>0</v>
      </c>
      <c r="H8287" s="144">
        <v>0</v>
      </c>
      <c r="I8287" s="144"/>
      <c r="J8287" s="77">
        <f t="shared" si="356"/>
        <v>3.06</v>
      </c>
      <c r="K8287" s="103">
        <v>1.6000000000000205</v>
      </c>
      <c r="L8287" s="104">
        <v>1.17</v>
      </c>
      <c r="M8287" s="126">
        <v>5.5</v>
      </c>
      <c r="N8287" s="76">
        <f t="shared" si="357"/>
        <v>1.6000000000000205</v>
      </c>
    </row>
    <row r="8288" spans="1:14" x14ac:dyDescent="0.25">
      <c r="A8288" s="142" t="s">
        <v>368</v>
      </c>
      <c r="B8288" s="107">
        <v>40838</v>
      </c>
      <c r="C8288" s="121">
        <v>412.58</v>
      </c>
      <c r="D8288" s="122">
        <v>276.86</v>
      </c>
      <c r="E8288" s="122">
        <f t="shared" si="355"/>
        <v>38.34626038781164</v>
      </c>
      <c r="F8288" s="77">
        <v>2.82</v>
      </c>
      <c r="G8288" s="77">
        <v>0</v>
      </c>
      <c r="H8288" s="144">
        <v>0</v>
      </c>
      <c r="I8288" s="144"/>
      <c r="J8288" s="77">
        <f t="shared" si="356"/>
        <v>2.82</v>
      </c>
      <c r="K8288" s="103">
        <v>0.75999999999999757</v>
      </c>
      <c r="L8288" s="104">
        <v>1.08</v>
      </c>
      <c r="M8288" s="126">
        <v>0</v>
      </c>
      <c r="N8288" s="76">
        <f t="shared" si="357"/>
        <v>0.75999999999999757</v>
      </c>
    </row>
    <row r="8289" spans="1:14" x14ac:dyDescent="0.25">
      <c r="A8289" s="142" t="s">
        <v>369</v>
      </c>
      <c r="B8289" s="107">
        <v>40839</v>
      </c>
      <c r="C8289" s="121">
        <v>412.4</v>
      </c>
      <c r="D8289" s="122">
        <v>274.8</v>
      </c>
      <c r="E8289" s="122">
        <f t="shared" si="355"/>
        <v>38.060941828254855</v>
      </c>
      <c r="F8289" s="77">
        <v>2.06</v>
      </c>
      <c r="G8289" s="77">
        <v>0</v>
      </c>
      <c r="H8289" s="144">
        <v>0</v>
      </c>
      <c r="I8289" s="144"/>
      <c r="J8289" s="77">
        <f t="shared" si="356"/>
        <v>2.06</v>
      </c>
      <c r="K8289" s="103">
        <v>2.06</v>
      </c>
      <c r="L8289" s="104">
        <v>0.79</v>
      </c>
      <c r="M8289" s="126">
        <v>7.6</v>
      </c>
      <c r="N8289" s="76">
        <f t="shared" si="357"/>
        <v>2.06</v>
      </c>
    </row>
    <row r="8290" spans="1:14" x14ac:dyDescent="0.25">
      <c r="A8290" s="142" t="s">
        <v>370</v>
      </c>
      <c r="B8290" s="107">
        <v>40840</v>
      </c>
      <c r="C8290" s="121">
        <v>412.4</v>
      </c>
      <c r="D8290" s="122">
        <v>274.8</v>
      </c>
      <c r="E8290" s="122">
        <f t="shared" si="355"/>
        <v>38.060941828254855</v>
      </c>
      <c r="F8290" s="77">
        <v>0.65</v>
      </c>
      <c r="G8290" s="77">
        <v>0</v>
      </c>
      <c r="H8290" s="144">
        <v>0</v>
      </c>
      <c r="I8290" s="144"/>
      <c r="J8290" s="77">
        <f t="shared" si="356"/>
        <v>0.65</v>
      </c>
      <c r="K8290" s="103">
        <v>2.4699999999999931</v>
      </c>
      <c r="L8290" s="104">
        <v>0.25</v>
      </c>
      <c r="M8290" s="126">
        <v>15.3</v>
      </c>
      <c r="N8290" s="76">
        <f t="shared" si="357"/>
        <v>2.4699999999999931</v>
      </c>
    </row>
    <row r="8291" spans="1:14" x14ac:dyDescent="0.25">
      <c r="A8291" s="142" t="s">
        <v>371</v>
      </c>
      <c r="B8291" s="107">
        <v>40841</v>
      </c>
      <c r="C8291" s="121">
        <v>412.56</v>
      </c>
      <c r="D8291" s="122">
        <v>276.62</v>
      </c>
      <c r="E8291" s="122">
        <f t="shared" si="355"/>
        <v>38.313019390581722</v>
      </c>
      <c r="F8291" s="77">
        <v>0.6</v>
      </c>
      <c r="G8291" s="77">
        <v>0</v>
      </c>
      <c r="H8291" s="144">
        <v>0</v>
      </c>
      <c r="I8291" s="144"/>
      <c r="J8291" s="77">
        <f t="shared" si="356"/>
        <v>0.6</v>
      </c>
      <c r="K8291" s="103">
        <v>13.12</v>
      </c>
      <c r="L8291" s="104">
        <v>0.21</v>
      </c>
      <c r="M8291" s="126">
        <v>42.1</v>
      </c>
      <c r="N8291" s="76">
        <f t="shared" si="357"/>
        <v>13.119999999999981</v>
      </c>
    </row>
    <row r="8292" spans="1:14" x14ac:dyDescent="0.25">
      <c r="A8292" s="142" t="s">
        <v>372</v>
      </c>
      <c r="B8292" s="107">
        <v>40842</v>
      </c>
      <c r="C8292" s="121">
        <v>413.62</v>
      </c>
      <c r="D8292" s="122">
        <v>289.14</v>
      </c>
      <c r="E8292" s="122">
        <f t="shared" si="355"/>
        <v>40.047091412742382</v>
      </c>
      <c r="F8292" s="77">
        <v>1.61</v>
      </c>
      <c r="G8292" s="77">
        <v>0</v>
      </c>
      <c r="H8292" s="144">
        <v>0</v>
      </c>
      <c r="I8292" s="144"/>
      <c r="J8292" s="77">
        <f t="shared" si="356"/>
        <v>1.61</v>
      </c>
      <c r="K8292" s="103">
        <v>9.7499999999999858</v>
      </c>
      <c r="L8292" s="104">
        <v>0.62</v>
      </c>
      <c r="M8292" s="126">
        <v>3.6</v>
      </c>
      <c r="N8292" s="76">
        <f t="shared" si="357"/>
        <v>9.7499999999999858</v>
      </c>
    </row>
    <row r="8293" spans="1:14" x14ac:dyDescent="0.25">
      <c r="A8293" s="142" t="s">
        <v>373</v>
      </c>
      <c r="B8293" s="107">
        <v>40843</v>
      </c>
      <c r="C8293" s="121">
        <v>414.29</v>
      </c>
      <c r="D8293" s="122">
        <v>297.27999999999997</v>
      </c>
      <c r="E8293" s="122">
        <f t="shared" si="355"/>
        <v>41.174515235457058</v>
      </c>
      <c r="F8293" s="77">
        <v>1.59</v>
      </c>
      <c r="G8293" s="77">
        <v>0</v>
      </c>
      <c r="H8293" s="144">
        <v>0</v>
      </c>
      <c r="I8293" s="144"/>
      <c r="J8293" s="77">
        <f t="shared" si="356"/>
        <v>1.59</v>
      </c>
      <c r="K8293" s="103">
        <v>7.070000000000018</v>
      </c>
      <c r="L8293" s="104">
        <v>0.61</v>
      </c>
      <c r="M8293" s="126">
        <v>15.9</v>
      </c>
      <c r="N8293" s="76">
        <f t="shared" si="357"/>
        <v>7.070000000000018</v>
      </c>
    </row>
    <row r="8294" spans="1:14" x14ac:dyDescent="0.25">
      <c r="A8294" s="142" t="s">
        <v>374</v>
      </c>
      <c r="B8294" s="107">
        <v>40844</v>
      </c>
      <c r="C8294" s="121">
        <v>414.73</v>
      </c>
      <c r="D8294" s="122">
        <v>302.76</v>
      </c>
      <c r="E8294" s="122">
        <f t="shared" si="355"/>
        <v>41.933518005540165</v>
      </c>
      <c r="F8294" s="77">
        <v>1.67</v>
      </c>
      <c r="G8294" s="77">
        <v>0</v>
      </c>
      <c r="H8294" s="144">
        <v>0</v>
      </c>
      <c r="I8294" s="144"/>
      <c r="J8294" s="77">
        <f t="shared" si="356"/>
        <v>1.67</v>
      </c>
      <c r="K8294" s="103">
        <v>11.8</v>
      </c>
      <c r="L8294" s="104">
        <v>0.64</v>
      </c>
      <c r="M8294" s="126">
        <v>47.1</v>
      </c>
      <c r="N8294" s="76">
        <f t="shared" si="357"/>
        <v>11.799999999999995</v>
      </c>
    </row>
    <row r="8295" spans="1:14" x14ac:dyDescent="0.25">
      <c r="A8295" s="142" t="s">
        <v>375</v>
      </c>
      <c r="B8295" s="107">
        <v>40845</v>
      </c>
      <c r="C8295" s="121">
        <v>415.53</v>
      </c>
      <c r="D8295" s="122">
        <v>312.89</v>
      </c>
      <c r="E8295" s="122">
        <f t="shared" si="355"/>
        <v>43.336565096952903</v>
      </c>
      <c r="F8295" s="77">
        <v>0.35</v>
      </c>
      <c r="G8295" s="77">
        <v>0</v>
      </c>
      <c r="H8295" s="144">
        <v>0</v>
      </c>
      <c r="I8295" s="144"/>
      <c r="J8295" s="77">
        <f t="shared" si="356"/>
        <v>0.35</v>
      </c>
      <c r="K8295" s="103">
        <v>7.8900000000000201</v>
      </c>
      <c r="L8295" s="104">
        <v>0.13</v>
      </c>
      <c r="M8295" s="126">
        <v>8.3000000000000007</v>
      </c>
      <c r="N8295" s="76">
        <f t="shared" si="357"/>
        <v>7.8900000000000201</v>
      </c>
    </row>
    <row r="8296" spans="1:14" x14ac:dyDescent="0.25">
      <c r="A8296" s="142" t="s">
        <v>376</v>
      </c>
      <c r="B8296" s="107">
        <v>40846</v>
      </c>
      <c r="C8296" s="121">
        <v>416.11</v>
      </c>
      <c r="D8296" s="122">
        <v>320.43</v>
      </c>
      <c r="E8296" s="122">
        <f t="shared" si="355"/>
        <v>44.380886426592795</v>
      </c>
      <c r="F8296" s="77">
        <v>1.81</v>
      </c>
      <c r="G8296" s="77">
        <v>0</v>
      </c>
      <c r="H8296" s="144">
        <v>0</v>
      </c>
      <c r="I8296" s="144"/>
      <c r="J8296" s="77">
        <f t="shared" si="356"/>
        <v>1.81</v>
      </c>
      <c r="K8296" s="103">
        <v>5.0599999999999996</v>
      </c>
      <c r="L8296" s="104">
        <v>0.7</v>
      </c>
      <c r="M8296" s="126">
        <v>5</v>
      </c>
      <c r="N8296" s="76">
        <f t="shared" si="357"/>
        <v>5.0600000000000005</v>
      </c>
    </row>
    <row r="8297" spans="1:14" x14ac:dyDescent="0.25">
      <c r="A8297" s="142" t="s">
        <v>377</v>
      </c>
      <c r="B8297" s="107">
        <v>40847</v>
      </c>
      <c r="C8297" s="121">
        <v>416.36</v>
      </c>
      <c r="D8297" s="122">
        <v>323.68</v>
      </c>
      <c r="E8297" s="122">
        <f t="shared" si="355"/>
        <v>44.831024930747922</v>
      </c>
      <c r="F8297" s="77">
        <v>3.71</v>
      </c>
      <c r="G8297" s="77">
        <v>0</v>
      </c>
      <c r="H8297" s="144">
        <v>0</v>
      </c>
      <c r="I8297" s="144"/>
      <c r="J8297" s="77">
        <f t="shared" si="356"/>
        <v>3.71</v>
      </c>
      <c r="K8297" s="103">
        <v>4.789999999999984</v>
      </c>
      <c r="L8297" s="104">
        <v>1.44</v>
      </c>
      <c r="M8297" s="126">
        <v>1.2</v>
      </c>
      <c r="N8297" s="76">
        <f t="shared" si="357"/>
        <v>4.789999999999984</v>
      </c>
    </row>
    <row r="8298" spans="1:14" x14ac:dyDescent="0.25">
      <c r="A8298" s="142" t="s">
        <v>378</v>
      </c>
      <c r="B8298" s="107">
        <v>40848</v>
      </c>
      <c r="C8298" s="121">
        <v>416.44</v>
      </c>
      <c r="D8298" s="122">
        <v>324.76</v>
      </c>
      <c r="E8298" s="122">
        <f t="shared" si="355"/>
        <v>44.980609418282548</v>
      </c>
      <c r="F8298" s="77">
        <v>2.93</v>
      </c>
      <c r="G8298" s="77">
        <v>0</v>
      </c>
      <c r="H8298" s="144">
        <v>0</v>
      </c>
      <c r="I8298" s="144"/>
      <c r="J8298" s="77">
        <f t="shared" si="356"/>
        <v>2.93</v>
      </c>
      <c r="K8298" s="103">
        <v>4.55</v>
      </c>
      <c r="L8298" s="104">
        <v>1.1399999999999999</v>
      </c>
      <c r="M8298" s="126">
        <v>8.6999999999999993</v>
      </c>
      <c r="N8298" s="76">
        <f t="shared" si="357"/>
        <v>4.5500000000000043</v>
      </c>
    </row>
    <row r="8299" spans="1:14" x14ac:dyDescent="0.25">
      <c r="A8299" s="142" t="s">
        <v>379</v>
      </c>
      <c r="B8299" s="107">
        <v>40849</v>
      </c>
      <c r="C8299" s="121">
        <v>416.56</v>
      </c>
      <c r="D8299" s="122">
        <v>326.38</v>
      </c>
      <c r="E8299" s="122">
        <f t="shared" si="355"/>
        <v>45.204986149584485</v>
      </c>
      <c r="F8299" s="77">
        <v>2.64</v>
      </c>
      <c r="G8299" s="77">
        <v>0</v>
      </c>
      <c r="H8299" s="144">
        <v>0</v>
      </c>
      <c r="I8299" s="144"/>
      <c r="J8299" s="77">
        <f t="shared" si="356"/>
        <v>2.64</v>
      </c>
      <c r="K8299" s="103">
        <v>4.33</v>
      </c>
      <c r="L8299" s="104">
        <v>1.02</v>
      </c>
      <c r="M8299" s="126">
        <v>0.6</v>
      </c>
      <c r="N8299" s="76">
        <f t="shared" si="357"/>
        <v>4.3299999999999983</v>
      </c>
    </row>
    <row r="8300" spans="1:14" x14ac:dyDescent="0.25">
      <c r="A8300" s="142" t="s">
        <v>380</v>
      </c>
      <c r="B8300" s="107">
        <v>40850</v>
      </c>
      <c r="C8300" s="121">
        <v>416.69</v>
      </c>
      <c r="D8300" s="122">
        <v>328.07</v>
      </c>
      <c r="E8300" s="122">
        <f t="shared" si="355"/>
        <v>45.439058171745152</v>
      </c>
      <c r="F8300" s="77">
        <v>2.95</v>
      </c>
      <c r="G8300" s="77">
        <v>0</v>
      </c>
      <c r="H8300" s="144">
        <v>0</v>
      </c>
      <c r="I8300" s="144"/>
      <c r="J8300" s="77">
        <f t="shared" si="356"/>
        <v>2.95</v>
      </c>
      <c r="K8300" s="103">
        <v>4.8700000000000161</v>
      </c>
      <c r="L8300" s="104">
        <v>1.1399999999999999</v>
      </c>
      <c r="M8300" s="126">
        <v>3.1</v>
      </c>
      <c r="N8300" s="76">
        <f t="shared" si="357"/>
        <v>4.8700000000000161</v>
      </c>
    </row>
    <row r="8301" spans="1:14" x14ac:dyDescent="0.25">
      <c r="A8301" s="142" t="s">
        <v>381</v>
      </c>
      <c r="B8301" s="107">
        <v>40851</v>
      </c>
      <c r="C8301" s="121">
        <v>416.83</v>
      </c>
      <c r="D8301" s="122">
        <v>329.99</v>
      </c>
      <c r="E8301" s="122">
        <f t="shared" si="355"/>
        <v>45.704986149584485</v>
      </c>
      <c r="F8301" s="77">
        <v>4.38</v>
      </c>
      <c r="G8301" s="77">
        <v>0</v>
      </c>
      <c r="H8301" s="144">
        <v>0</v>
      </c>
      <c r="I8301" s="144"/>
      <c r="J8301" s="77">
        <f t="shared" si="356"/>
        <v>4.38</v>
      </c>
      <c r="K8301" s="103">
        <v>3.9900000000000135</v>
      </c>
      <c r="L8301" s="104">
        <v>1.71</v>
      </c>
      <c r="M8301" s="126">
        <v>0</v>
      </c>
      <c r="N8301" s="76">
        <f t="shared" si="357"/>
        <v>3.9900000000000135</v>
      </c>
    </row>
    <row r="8302" spans="1:14" x14ac:dyDescent="0.25">
      <c r="A8302" s="142" t="s">
        <v>382</v>
      </c>
      <c r="B8302" s="107">
        <v>40852</v>
      </c>
      <c r="C8302" s="121">
        <v>416.8</v>
      </c>
      <c r="D8302" s="122">
        <v>329.6</v>
      </c>
      <c r="E8302" s="122">
        <f t="shared" si="355"/>
        <v>45.650969529085877</v>
      </c>
      <c r="F8302" s="77">
        <v>4.49</v>
      </c>
      <c r="G8302" s="77">
        <v>0</v>
      </c>
      <c r="H8302" s="144">
        <v>0</v>
      </c>
      <c r="I8302" s="144"/>
      <c r="J8302" s="77">
        <f t="shared" si="356"/>
        <v>4.49</v>
      </c>
      <c r="K8302" s="103">
        <v>2.4399999999999888</v>
      </c>
      <c r="L8302" s="104">
        <v>1.75</v>
      </c>
      <c r="M8302" s="126">
        <v>6.9</v>
      </c>
      <c r="N8302" s="76">
        <f t="shared" si="357"/>
        <v>2.4399999999999888</v>
      </c>
    </row>
    <row r="8303" spans="1:14" x14ac:dyDescent="0.25">
      <c r="A8303" s="142" t="s">
        <v>383</v>
      </c>
      <c r="B8303" s="107">
        <v>40853</v>
      </c>
      <c r="C8303" s="121">
        <v>416.65</v>
      </c>
      <c r="D8303" s="122">
        <v>327.55</v>
      </c>
      <c r="E8303" s="122">
        <f t="shared" si="355"/>
        <v>45.367036011080337</v>
      </c>
      <c r="F8303" s="77">
        <v>1.42</v>
      </c>
      <c r="G8303" s="77">
        <v>0</v>
      </c>
      <c r="H8303" s="144">
        <v>0</v>
      </c>
      <c r="I8303" s="144"/>
      <c r="J8303" s="77">
        <f t="shared" si="356"/>
        <v>1.42</v>
      </c>
      <c r="K8303" s="103">
        <v>4.249999999999984</v>
      </c>
      <c r="L8303" s="104">
        <v>0.55000000000000004</v>
      </c>
      <c r="M8303" s="126">
        <v>10.9</v>
      </c>
      <c r="N8303" s="76">
        <f t="shared" si="357"/>
        <v>4.249999999999984</v>
      </c>
    </row>
    <row r="8304" spans="1:14" x14ac:dyDescent="0.25">
      <c r="A8304" s="142" t="s">
        <v>384</v>
      </c>
      <c r="B8304" s="107">
        <v>40854</v>
      </c>
      <c r="C8304" s="121">
        <v>416.86</v>
      </c>
      <c r="D8304" s="122">
        <v>330.38</v>
      </c>
      <c r="E8304" s="122">
        <f t="shared" si="355"/>
        <v>45.7590027700831</v>
      </c>
      <c r="F8304" s="77">
        <v>1.35</v>
      </c>
      <c r="G8304" s="77">
        <v>0</v>
      </c>
      <c r="H8304" s="144">
        <v>0</v>
      </c>
      <c r="I8304" s="144"/>
      <c r="J8304" s="77">
        <f t="shared" si="356"/>
        <v>1.35</v>
      </c>
      <c r="K8304" s="103">
        <v>8.9500000000000224</v>
      </c>
      <c r="L8304" s="104">
        <v>0.53</v>
      </c>
      <c r="M8304" s="126">
        <v>20.5</v>
      </c>
      <c r="N8304" s="76">
        <f t="shared" si="357"/>
        <v>8.9500000000000224</v>
      </c>
    </row>
    <row r="8305" spans="1:14" x14ac:dyDescent="0.25">
      <c r="A8305" s="142" t="s">
        <v>385</v>
      </c>
      <c r="B8305" s="107">
        <v>40855</v>
      </c>
      <c r="C8305" s="121">
        <v>417.42</v>
      </c>
      <c r="D8305" s="122">
        <v>337.98</v>
      </c>
      <c r="E8305" s="122">
        <f t="shared" si="355"/>
        <v>46.81163434903047</v>
      </c>
      <c r="F8305" s="77">
        <v>3.49</v>
      </c>
      <c r="G8305" s="77">
        <v>0</v>
      </c>
      <c r="H8305" s="144">
        <v>0</v>
      </c>
      <c r="I8305" s="144"/>
      <c r="J8305" s="77">
        <f t="shared" si="356"/>
        <v>3.49</v>
      </c>
      <c r="K8305" s="103">
        <v>6.7499999999999911</v>
      </c>
      <c r="L8305" s="104">
        <v>1.36</v>
      </c>
      <c r="M8305" s="126">
        <v>2.4</v>
      </c>
      <c r="N8305" s="76">
        <f t="shared" si="357"/>
        <v>6.7499999999999911</v>
      </c>
    </row>
    <row r="8306" spans="1:14" x14ac:dyDescent="0.25">
      <c r="A8306" s="142" t="s">
        <v>386</v>
      </c>
      <c r="B8306" s="107">
        <v>40856</v>
      </c>
      <c r="C8306" s="121">
        <v>417.66</v>
      </c>
      <c r="D8306" s="122">
        <v>341.24</v>
      </c>
      <c r="E8306" s="122">
        <f t="shared" si="355"/>
        <v>47.263157894736842</v>
      </c>
      <c r="F8306" s="77">
        <v>3.22</v>
      </c>
      <c r="G8306" s="77">
        <v>0</v>
      </c>
      <c r="H8306" s="144">
        <v>0</v>
      </c>
      <c r="I8306" s="144"/>
      <c r="J8306" s="77">
        <f t="shared" si="356"/>
        <v>3.22</v>
      </c>
      <c r="K8306" s="103">
        <v>3.6400000000000161</v>
      </c>
      <c r="L8306" s="104">
        <v>1.25</v>
      </c>
      <c r="M8306" s="126">
        <v>0</v>
      </c>
      <c r="N8306" s="76">
        <f t="shared" si="357"/>
        <v>3.6400000000000161</v>
      </c>
    </row>
    <row r="8307" spans="1:14" x14ac:dyDescent="0.25">
      <c r="A8307" s="142" t="s">
        <v>387</v>
      </c>
      <c r="B8307" s="107">
        <v>40857</v>
      </c>
      <c r="C8307" s="121">
        <v>417.69</v>
      </c>
      <c r="D8307" s="122">
        <v>341.66</v>
      </c>
      <c r="E8307" s="122">
        <f t="shared" si="355"/>
        <v>47.3213296398892</v>
      </c>
      <c r="F8307" s="77">
        <v>0.89</v>
      </c>
      <c r="G8307" s="77">
        <v>0</v>
      </c>
      <c r="H8307" s="144">
        <v>0</v>
      </c>
      <c r="I8307" s="144"/>
      <c r="J8307" s="77">
        <f t="shared" si="356"/>
        <v>0.89</v>
      </c>
      <c r="K8307" s="103">
        <v>2.4299999999999637</v>
      </c>
      <c r="L8307" s="104">
        <v>0.35</v>
      </c>
      <c r="M8307" s="126">
        <v>0</v>
      </c>
      <c r="N8307" s="76">
        <f t="shared" si="357"/>
        <v>2.4299999999999637</v>
      </c>
    </row>
    <row r="8308" spans="1:14" x14ac:dyDescent="0.25">
      <c r="A8308" s="142" t="s">
        <v>388</v>
      </c>
      <c r="B8308" s="107">
        <v>40858</v>
      </c>
      <c r="C8308" s="121">
        <v>417.8</v>
      </c>
      <c r="D8308" s="122">
        <v>343.2</v>
      </c>
      <c r="E8308" s="122">
        <f t="shared" si="355"/>
        <v>47.534626038781163</v>
      </c>
      <c r="F8308" s="77">
        <v>5.98</v>
      </c>
      <c r="G8308" s="77">
        <v>0</v>
      </c>
      <c r="H8308" s="144">
        <v>0</v>
      </c>
      <c r="I8308" s="144"/>
      <c r="J8308" s="77">
        <f t="shared" si="356"/>
        <v>5.98</v>
      </c>
      <c r="K8308" s="103">
        <v>0.34000000000001407</v>
      </c>
      <c r="L8308" s="104">
        <v>2.17</v>
      </c>
      <c r="M8308" s="126">
        <v>0</v>
      </c>
      <c r="N8308" s="76">
        <f t="shared" si="357"/>
        <v>0.34000000000001407</v>
      </c>
    </row>
    <row r="8309" spans="1:14" x14ac:dyDescent="0.25">
      <c r="A8309" s="142" t="s">
        <v>389</v>
      </c>
      <c r="B8309" s="107">
        <v>40859</v>
      </c>
      <c r="C8309" s="121">
        <v>417.39</v>
      </c>
      <c r="D8309" s="122">
        <v>337.56</v>
      </c>
      <c r="E8309" s="122">
        <f t="shared" si="355"/>
        <v>46.753462603878113</v>
      </c>
      <c r="F8309" s="77">
        <v>7.32</v>
      </c>
      <c r="G8309" s="77">
        <v>0</v>
      </c>
      <c r="H8309" s="144">
        <v>0</v>
      </c>
      <c r="I8309" s="144"/>
      <c r="J8309" s="77">
        <f t="shared" si="356"/>
        <v>7.32</v>
      </c>
      <c r="K8309" s="103">
        <v>1.7</v>
      </c>
      <c r="L8309" s="104">
        <v>2.85</v>
      </c>
      <c r="M8309" s="126">
        <v>0</v>
      </c>
      <c r="N8309" s="76">
        <f t="shared" si="357"/>
        <v>1.6999999999999957</v>
      </c>
    </row>
    <row r="8310" spans="1:14" x14ac:dyDescent="0.25">
      <c r="A8310" s="142" t="s">
        <v>390</v>
      </c>
      <c r="B8310" s="107">
        <v>40860</v>
      </c>
      <c r="C8310" s="121">
        <v>416.98</v>
      </c>
      <c r="D8310" s="122">
        <v>331.94</v>
      </c>
      <c r="E8310" s="122">
        <f t="shared" si="355"/>
        <v>45.97506925207756</v>
      </c>
      <c r="F8310" s="77">
        <v>3.07</v>
      </c>
      <c r="G8310" s="77">
        <v>0</v>
      </c>
      <c r="H8310" s="144">
        <v>0</v>
      </c>
      <c r="I8310" s="144"/>
      <c r="J8310" s="77">
        <f t="shared" si="356"/>
        <v>3.07</v>
      </c>
      <c r="K8310" s="103">
        <v>1.51</v>
      </c>
      <c r="L8310" s="104">
        <v>1.2</v>
      </c>
      <c r="M8310" s="126">
        <v>0</v>
      </c>
      <c r="N8310" s="76">
        <f t="shared" si="357"/>
        <v>1.5099999999999976</v>
      </c>
    </row>
    <row r="8311" spans="1:14" x14ac:dyDescent="0.25">
      <c r="A8311" s="142" t="s">
        <v>391</v>
      </c>
      <c r="B8311" s="107">
        <v>40861</v>
      </c>
      <c r="C8311" s="121">
        <v>416.86</v>
      </c>
      <c r="D8311" s="122">
        <v>330.38</v>
      </c>
      <c r="E8311" s="122">
        <f t="shared" si="355"/>
        <v>45.7590027700831</v>
      </c>
      <c r="F8311" s="77">
        <v>5.32</v>
      </c>
      <c r="G8311" s="77">
        <v>0</v>
      </c>
      <c r="H8311" s="144">
        <v>0</v>
      </c>
      <c r="I8311" s="144"/>
      <c r="J8311" s="77">
        <f t="shared" si="356"/>
        <v>5.32</v>
      </c>
      <c r="K8311" s="103">
        <v>0.12000000000001165</v>
      </c>
      <c r="L8311" s="104">
        <v>2.0699999999999998</v>
      </c>
      <c r="M8311" s="126">
        <v>0</v>
      </c>
      <c r="N8311" s="76">
        <f t="shared" si="357"/>
        <v>0.12000000000001165</v>
      </c>
    </row>
    <row r="8312" spans="1:14" x14ac:dyDescent="0.25">
      <c r="A8312" s="142" t="s">
        <v>392</v>
      </c>
      <c r="B8312" s="107">
        <v>40862</v>
      </c>
      <c r="C8312" s="121">
        <v>416.47</v>
      </c>
      <c r="D8312" s="122">
        <v>325.18</v>
      </c>
      <c r="E8312" s="122">
        <f t="shared" si="355"/>
        <v>45.038781163434905</v>
      </c>
      <c r="F8312" s="77">
        <v>4.7</v>
      </c>
      <c r="G8312" s="77">
        <v>0</v>
      </c>
      <c r="H8312" s="144">
        <v>0</v>
      </c>
      <c r="I8312" s="144"/>
      <c r="J8312" s="77">
        <f t="shared" si="356"/>
        <v>4.7</v>
      </c>
      <c r="K8312" s="103">
        <v>0.59999999999997744</v>
      </c>
      <c r="L8312" s="104">
        <v>1.82</v>
      </c>
      <c r="M8312" s="126">
        <v>0</v>
      </c>
      <c r="N8312" s="76">
        <f t="shared" si="357"/>
        <v>0.59999999999997744</v>
      </c>
    </row>
    <row r="8313" spans="1:14" x14ac:dyDescent="0.25">
      <c r="A8313" s="142" t="s">
        <v>393</v>
      </c>
      <c r="B8313" s="107">
        <v>40863</v>
      </c>
      <c r="C8313" s="121">
        <v>416.16</v>
      </c>
      <c r="D8313" s="122">
        <v>321.08</v>
      </c>
      <c r="E8313" s="122">
        <f t="shared" si="355"/>
        <v>44.470914127423825</v>
      </c>
      <c r="F8313" s="77">
        <v>4.04</v>
      </c>
      <c r="G8313" s="77">
        <v>0</v>
      </c>
      <c r="H8313" s="144">
        <v>0</v>
      </c>
      <c r="I8313" s="144"/>
      <c r="J8313" s="77">
        <f t="shared" si="356"/>
        <v>4.04</v>
      </c>
      <c r="K8313" s="103">
        <v>0.79</v>
      </c>
      <c r="L8313" s="104">
        <v>1.56</v>
      </c>
      <c r="M8313" s="126">
        <v>0</v>
      </c>
      <c r="N8313" s="76">
        <f t="shared" si="357"/>
        <v>0.79</v>
      </c>
    </row>
    <row r="8314" spans="1:14" x14ac:dyDescent="0.25">
      <c r="A8314" s="142" t="s">
        <v>394</v>
      </c>
      <c r="B8314" s="107">
        <v>40864</v>
      </c>
      <c r="C8314" s="121">
        <v>415.91</v>
      </c>
      <c r="D8314" s="122">
        <v>317.83</v>
      </c>
      <c r="E8314" s="122">
        <f t="shared" ref="E8314:E8358" si="358">(D8314/722)*100</f>
        <v>44.02077562326869</v>
      </c>
      <c r="F8314" s="77">
        <v>3.91</v>
      </c>
      <c r="G8314" s="77">
        <v>0</v>
      </c>
      <c r="H8314" s="144">
        <v>0</v>
      </c>
      <c r="I8314" s="144"/>
      <c r="J8314" s="77">
        <f t="shared" ref="J8314:J8358" si="359">SUM(F8314:H8314)</f>
        <v>3.91</v>
      </c>
      <c r="K8314" s="103">
        <v>0.91999999999999105</v>
      </c>
      <c r="L8314" s="104">
        <v>1.52</v>
      </c>
      <c r="M8314" s="126">
        <v>3.3</v>
      </c>
      <c r="N8314" s="76">
        <f t="shared" si="357"/>
        <v>0.91999999999999105</v>
      </c>
    </row>
    <row r="8315" spans="1:14" x14ac:dyDescent="0.25">
      <c r="A8315" s="142" t="s">
        <v>395</v>
      </c>
      <c r="B8315" s="107">
        <v>40865</v>
      </c>
      <c r="C8315" s="121">
        <v>415.68</v>
      </c>
      <c r="D8315" s="122">
        <v>314.83999999999997</v>
      </c>
      <c r="E8315" s="122">
        <f t="shared" si="358"/>
        <v>43.606648199445978</v>
      </c>
      <c r="F8315" s="77">
        <v>4.4800000000000004</v>
      </c>
      <c r="G8315" s="77">
        <v>0</v>
      </c>
      <c r="H8315" s="144">
        <v>0</v>
      </c>
      <c r="I8315" s="144"/>
      <c r="J8315" s="77">
        <f t="shared" si="359"/>
        <v>4.4800000000000004</v>
      </c>
      <c r="K8315" s="103">
        <v>0.97000000000000952</v>
      </c>
      <c r="L8315" s="104">
        <v>1.73</v>
      </c>
      <c r="M8315" s="126">
        <v>1.1000000000000001</v>
      </c>
      <c r="N8315" s="76">
        <f t="shared" si="357"/>
        <v>0.97000000000000952</v>
      </c>
    </row>
    <row r="8316" spans="1:14" x14ac:dyDescent="0.25">
      <c r="A8316" s="142" t="s">
        <v>396</v>
      </c>
      <c r="B8316" s="107">
        <v>40866</v>
      </c>
      <c r="C8316" s="121">
        <v>415.41</v>
      </c>
      <c r="D8316" s="122">
        <v>311.33</v>
      </c>
      <c r="E8316" s="122">
        <f t="shared" si="358"/>
        <v>43.12049861495845</v>
      </c>
      <c r="F8316" s="77">
        <v>3.54</v>
      </c>
      <c r="G8316" s="77">
        <v>0</v>
      </c>
      <c r="H8316" s="144">
        <v>0</v>
      </c>
      <c r="I8316" s="144"/>
      <c r="J8316" s="77">
        <f t="shared" si="359"/>
        <v>3.54</v>
      </c>
      <c r="K8316" s="103">
        <v>1.6300000000000319</v>
      </c>
      <c r="L8316" s="104">
        <v>1.37</v>
      </c>
      <c r="M8316" s="126">
        <v>1.5</v>
      </c>
      <c r="N8316" s="76">
        <f t="shared" si="357"/>
        <v>1.6300000000000319</v>
      </c>
    </row>
    <row r="8317" spans="1:14" x14ac:dyDescent="0.25">
      <c r="A8317" s="142" t="s">
        <v>397</v>
      </c>
      <c r="B8317" s="107">
        <v>40867</v>
      </c>
      <c r="C8317" s="121">
        <v>415.26</v>
      </c>
      <c r="D8317" s="122">
        <v>309.42</v>
      </c>
      <c r="E8317" s="122">
        <f t="shared" si="358"/>
        <v>42.855955678670362</v>
      </c>
      <c r="F8317" s="77">
        <v>3.15</v>
      </c>
      <c r="G8317" s="77">
        <v>0</v>
      </c>
      <c r="H8317" s="144">
        <v>0</v>
      </c>
      <c r="I8317" s="144"/>
      <c r="J8317" s="77">
        <f t="shared" si="359"/>
        <v>3.15</v>
      </c>
      <c r="K8317" s="103">
        <v>0.7399999999999749</v>
      </c>
      <c r="L8317" s="104">
        <v>1.22</v>
      </c>
      <c r="M8317" s="126">
        <v>7</v>
      </c>
      <c r="N8317" s="76">
        <f t="shared" si="357"/>
        <v>0.7399999999999749</v>
      </c>
    </row>
    <row r="8318" spans="1:14" x14ac:dyDescent="0.25">
      <c r="A8318" s="142" t="s">
        <v>398</v>
      </c>
      <c r="B8318" s="107">
        <v>40868</v>
      </c>
      <c r="C8318" s="121">
        <v>415.07</v>
      </c>
      <c r="D8318" s="122">
        <v>307.01</v>
      </c>
      <c r="E8318" s="122">
        <f t="shared" si="358"/>
        <v>42.522160664819943</v>
      </c>
      <c r="F8318" s="77">
        <v>4.75</v>
      </c>
      <c r="G8318" s="77">
        <v>0</v>
      </c>
      <c r="H8318" s="144">
        <v>0</v>
      </c>
      <c r="I8318" s="144"/>
      <c r="J8318" s="77">
        <f t="shared" si="359"/>
        <v>4.75</v>
      </c>
      <c r="K8318" s="103">
        <v>1.9900000000000091</v>
      </c>
      <c r="L8318" s="104">
        <v>1.83</v>
      </c>
      <c r="M8318" s="126">
        <v>9.8000000000000007</v>
      </c>
      <c r="N8318" s="76">
        <f t="shared" si="357"/>
        <v>1.9900000000000091</v>
      </c>
    </row>
    <row r="8319" spans="1:14" x14ac:dyDescent="0.25">
      <c r="A8319" s="142" t="s">
        <v>399</v>
      </c>
      <c r="B8319" s="107">
        <v>40869</v>
      </c>
      <c r="C8319" s="121">
        <v>414.85</v>
      </c>
      <c r="D8319" s="122">
        <v>304.25</v>
      </c>
      <c r="E8319" s="122">
        <f t="shared" si="358"/>
        <v>42.139889196675902</v>
      </c>
      <c r="F8319" s="77">
        <v>4.8</v>
      </c>
      <c r="G8319" s="77">
        <v>0</v>
      </c>
      <c r="H8319" s="144">
        <v>0</v>
      </c>
      <c r="I8319" s="144"/>
      <c r="J8319" s="77">
        <f t="shared" si="359"/>
        <v>4.8</v>
      </c>
      <c r="K8319" s="103">
        <v>3.9100000000000135</v>
      </c>
      <c r="L8319" s="104">
        <v>1.85</v>
      </c>
      <c r="M8319" s="126">
        <v>23.7</v>
      </c>
      <c r="N8319" s="76">
        <f t="shared" si="357"/>
        <v>3.9100000000000135</v>
      </c>
    </row>
    <row r="8320" spans="1:14" x14ac:dyDescent="0.25">
      <c r="A8320" s="142" t="s">
        <v>400</v>
      </c>
      <c r="B8320" s="107">
        <v>40870</v>
      </c>
      <c r="C8320" s="121">
        <v>414.78</v>
      </c>
      <c r="D8320" s="122">
        <v>303.36</v>
      </c>
      <c r="E8320" s="122">
        <f t="shared" si="358"/>
        <v>42.016620498614962</v>
      </c>
      <c r="F8320" s="77">
        <v>4.1100000000000003</v>
      </c>
      <c r="G8320" s="77">
        <v>0</v>
      </c>
      <c r="H8320" s="144">
        <v>0</v>
      </c>
      <c r="I8320" s="144"/>
      <c r="J8320" s="77">
        <f t="shared" si="359"/>
        <v>4.1100000000000003</v>
      </c>
      <c r="K8320" s="103">
        <v>6.49</v>
      </c>
      <c r="L8320" s="104">
        <v>1.59</v>
      </c>
      <c r="M8320" s="126">
        <v>15.2</v>
      </c>
      <c r="N8320" s="76">
        <f t="shared" si="357"/>
        <v>6.4899999999999958</v>
      </c>
    </row>
    <row r="8321" spans="1:14" x14ac:dyDescent="0.25">
      <c r="A8321" s="142" t="s">
        <v>401</v>
      </c>
      <c r="B8321" s="107">
        <v>40871</v>
      </c>
      <c r="C8321" s="121">
        <v>414.97</v>
      </c>
      <c r="D8321" s="122">
        <v>305.74</v>
      </c>
      <c r="E8321" s="122">
        <f t="shared" si="358"/>
        <v>42.346260387811633</v>
      </c>
      <c r="F8321" s="77">
        <v>3.59</v>
      </c>
      <c r="G8321" s="77">
        <v>0</v>
      </c>
      <c r="H8321" s="144">
        <v>0</v>
      </c>
      <c r="I8321" s="144"/>
      <c r="J8321" s="77">
        <f t="shared" si="359"/>
        <v>3.59</v>
      </c>
      <c r="K8321" s="103">
        <v>6.03</v>
      </c>
      <c r="L8321" s="104">
        <v>1.39</v>
      </c>
      <c r="M8321" s="126">
        <v>27.5</v>
      </c>
      <c r="N8321" s="76">
        <f t="shared" si="357"/>
        <v>6.0299999999999976</v>
      </c>
    </row>
    <row r="8322" spans="1:14" x14ac:dyDescent="0.25">
      <c r="A8322" s="142" t="s">
        <v>402</v>
      </c>
      <c r="B8322" s="107">
        <v>40872</v>
      </c>
      <c r="C8322" s="121">
        <v>415.16</v>
      </c>
      <c r="D8322" s="122">
        <v>308.18</v>
      </c>
      <c r="E8322" s="122">
        <f t="shared" si="358"/>
        <v>42.684210526315795</v>
      </c>
      <c r="F8322" s="77">
        <v>3.65</v>
      </c>
      <c r="G8322" s="77">
        <v>0</v>
      </c>
      <c r="H8322" s="144">
        <v>0</v>
      </c>
      <c r="I8322" s="144"/>
      <c r="J8322" s="77">
        <f t="shared" si="359"/>
        <v>3.65</v>
      </c>
      <c r="K8322" s="103">
        <v>11.09</v>
      </c>
      <c r="L8322" s="104">
        <v>1.41</v>
      </c>
      <c r="M8322" s="126">
        <v>17.8</v>
      </c>
      <c r="N8322" s="76">
        <f t="shared" si="357"/>
        <v>11.089999999999998</v>
      </c>
    </row>
    <row r="8323" spans="1:14" x14ac:dyDescent="0.25">
      <c r="A8323" s="142" t="s">
        <v>403</v>
      </c>
      <c r="B8323" s="107">
        <v>40873</v>
      </c>
      <c r="C8323" s="121">
        <v>415.74</v>
      </c>
      <c r="D8323" s="122">
        <v>315.62</v>
      </c>
      <c r="E8323" s="122">
        <f t="shared" si="358"/>
        <v>43.714681440443215</v>
      </c>
      <c r="F8323" s="77">
        <v>4.0599999999999996</v>
      </c>
      <c r="G8323" s="77">
        <v>0</v>
      </c>
      <c r="H8323" s="144">
        <v>0</v>
      </c>
      <c r="I8323" s="144"/>
      <c r="J8323" s="77">
        <f t="shared" si="359"/>
        <v>4.0599999999999996</v>
      </c>
      <c r="K8323" s="103">
        <v>4.449999999999986</v>
      </c>
      <c r="L8323" s="104">
        <v>1.57</v>
      </c>
      <c r="M8323" s="126">
        <v>0</v>
      </c>
      <c r="N8323" s="76">
        <f t="shared" si="357"/>
        <v>4.449999999999986</v>
      </c>
    </row>
    <row r="8324" spans="1:14" x14ac:dyDescent="0.25">
      <c r="A8324" s="142" t="s">
        <v>404</v>
      </c>
      <c r="B8324" s="107">
        <v>40874</v>
      </c>
      <c r="C8324" s="121">
        <v>415.77</v>
      </c>
      <c r="D8324" s="122">
        <v>316.01</v>
      </c>
      <c r="E8324" s="122">
        <f t="shared" si="358"/>
        <v>43.76869806094183</v>
      </c>
      <c r="F8324" s="77">
        <v>4.1399999999999997</v>
      </c>
      <c r="G8324" s="77">
        <v>0</v>
      </c>
      <c r="H8324" s="144">
        <v>0</v>
      </c>
      <c r="I8324" s="144"/>
      <c r="J8324" s="77">
        <f t="shared" si="359"/>
        <v>4.1399999999999997</v>
      </c>
      <c r="K8324" s="103">
        <v>5.7</v>
      </c>
      <c r="L8324" s="104">
        <v>1.6</v>
      </c>
      <c r="M8324" s="126">
        <v>4.4000000000000004</v>
      </c>
      <c r="N8324" s="76">
        <f t="shared" si="357"/>
        <v>5.700000000000002</v>
      </c>
    </row>
    <row r="8325" spans="1:14" x14ac:dyDescent="0.25">
      <c r="A8325" s="142" t="s">
        <v>405</v>
      </c>
      <c r="B8325" s="107">
        <v>40875</v>
      </c>
      <c r="C8325" s="121">
        <v>415.89</v>
      </c>
      <c r="D8325" s="122">
        <v>317.57</v>
      </c>
      <c r="E8325" s="122">
        <f t="shared" si="358"/>
        <v>43.98476454293629</v>
      </c>
      <c r="F8325" s="77">
        <v>4.24</v>
      </c>
      <c r="G8325" s="77">
        <v>0</v>
      </c>
      <c r="H8325" s="144">
        <v>0</v>
      </c>
      <c r="I8325" s="144"/>
      <c r="J8325" s="77">
        <f t="shared" si="359"/>
        <v>4.24</v>
      </c>
      <c r="K8325" s="103">
        <v>4.24</v>
      </c>
      <c r="L8325" s="104">
        <v>1.64</v>
      </c>
      <c r="M8325" s="126">
        <v>0</v>
      </c>
      <c r="N8325" s="76">
        <f t="shared" si="357"/>
        <v>4.24</v>
      </c>
    </row>
    <row r="8326" spans="1:14" x14ac:dyDescent="0.25">
      <c r="A8326" s="142" t="s">
        <v>406</v>
      </c>
      <c r="B8326" s="107">
        <v>40876</v>
      </c>
      <c r="C8326" s="121">
        <v>415.89</v>
      </c>
      <c r="D8326" s="122">
        <v>317.57</v>
      </c>
      <c r="E8326" s="122">
        <f t="shared" si="358"/>
        <v>43.98476454293629</v>
      </c>
      <c r="F8326" s="77">
        <v>4.83</v>
      </c>
      <c r="G8326" s="77">
        <v>0</v>
      </c>
      <c r="H8326" s="144">
        <v>0</v>
      </c>
      <c r="I8326" s="144"/>
      <c r="J8326" s="77">
        <f t="shared" si="359"/>
        <v>4.83</v>
      </c>
      <c r="K8326" s="103">
        <v>4.96</v>
      </c>
      <c r="L8326" s="104">
        <v>1.87</v>
      </c>
      <c r="M8326" s="126">
        <v>0</v>
      </c>
      <c r="N8326" s="76">
        <f t="shared" si="357"/>
        <v>4.9599999999999955</v>
      </c>
    </row>
    <row r="8327" spans="1:14" x14ac:dyDescent="0.25">
      <c r="A8327" s="142" t="s">
        <v>407</v>
      </c>
      <c r="B8327" s="107">
        <v>40877</v>
      </c>
      <c r="C8327" s="121">
        <v>415.9</v>
      </c>
      <c r="D8327" s="122">
        <v>317.7</v>
      </c>
      <c r="E8327" s="122">
        <f t="shared" si="358"/>
        <v>44.00277008310249</v>
      </c>
      <c r="F8327" s="77">
        <v>2.08</v>
      </c>
      <c r="G8327" s="77">
        <v>0</v>
      </c>
      <c r="H8327" s="144">
        <v>0</v>
      </c>
      <c r="I8327" s="144"/>
      <c r="J8327" s="77">
        <f t="shared" si="359"/>
        <v>2.08</v>
      </c>
      <c r="K8327" s="103">
        <v>3.8999999999999932</v>
      </c>
      <c r="L8327" s="104">
        <v>0.81</v>
      </c>
      <c r="M8327" s="126">
        <v>30.9</v>
      </c>
      <c r="N8327" s="76">
        <f t="shared" si="357"/>
        <v>3.8999999999999932</v>
      </c>
    </row>
    <row r="8328" spans="1:14" x14ac:dyDescent="0.25">
      <c r="A8328" s="142" t="s">
        <v>408</v>
      </c>
      <c r="B8328" s="107">
        <v>40878</v>
      </c>
      <c r="C8328" s="121">
        <v>416.04</v>
      </c>
      <c r="D8328" s="122">
        <v>319.52</v>
      </c>
      <c r="E8328" s="122">
        <f t="shared" si="358"/>
        <v>44.254847645429365</v>
      </c>
      <c r="F8328" s="77">
        <v>1.92</v>
      </c>
      <c r="G8328" s="77">
        <v>0</v>
      </c>
      <c r="H8328" s="144">
        <v>0</v>
      </c>
      <c r="I8328" s="144"/>
      <c r="J8328" s="77">
        <f t="shared" si="359"/>
        <v>1.92</v>
      </c>
      <c r="K8328" s="103">
        <v>2.8300000000000249</v>
      </c>
      <c r="L8328" s="104">
        <v>0.75</v>
      </c>
      <c r="M8328" s="126">
        <v>0</v>
      </c>
      <c r="N8328" s="76">
        <f t="shared" ref="N8328:N8391" si="360">+D8329-D8328+J8328</f>
        <v>2.8300000000000249</v>
      </c>
    </row>
    <row r="8329" spans="1:14" x14ac:dyDescent="0.25">
      <c r="A8329" s="142" t="s">
        <v>409</v>
      </c>
      <c r="B8329" s="107">
        <v>40879</v>
      </c>
      <c r="C8329" s="121">
        <v>416.11</v>
      </c>
      <c r="D8329" s="122">
        <v>320.43</v>
      </c>
      <c r="E8329" s="122">
        <f t="shared" si="358"/>
        <v>44.380886426592795</v>
      </c>
      <c r="F8329" s="77">
        <v>1.74</v>
      </c>
      <c r="G8329" s="77">
        <v>0</v>
      </c>
      <c r="H8329" s="144">
        <v>0</v>
      </c>
      <c r="I8329" s="144"/>
      <c r="J8329" s="77">
        <f t="shared" si="359"/>
        <v>1.74</v>
      </c>
      <c r="K8329" s="103">
        <v>1.74</v>
      </c>
      <c r="L8329" s="104">
        <v>0.67</v>
      </c>
      <c r="M8329" s="126">
        <v>7</v>
      </c>
      <c r="N8329" s="76">
        <f t="shared" si="360"/>
        <v>1.74</v>
      </c>
    </row>
    <row r="8330" spans="1:14" x14ac:dyDescent="0.25">
      <c r="A8330" s="142" t="s">
        <v>410</v>
      </c>
      <c r="B8330" s="107">
        <v>40880</v>
      </c>
      <c r="C8330" s="121">
        <v>416.11</v>
      </c>
      <c r="D8330" s="122">
        <v>320.43</v>
      </c>
      <c r="E8330" s="122">
        <f t="shared" si="358"/>
        <v>44.380886426592795</v>
      </c>
      <c r="F8330" s="77">
        <v>1.98</v>
      </c>
      <c r="G8330" s="77">
        <v>0</v>
      </c>
      <c r="H8330" s="144">
        <v>0</v>
      </c>
      <c r="I8330" s="144"/>
      <c r="J8330" s="77">
        <f t="shared" si="359"/>
        <v>1.98</v>
      </c>
      <c r="K8330" s="103">
        <v>2.3699999999999863</v>
      </c>
      <c r="L8330" s="104">
        <v>0.77</v>
      </c>
      <c r="M8330" s="126">
        <v>0</v>
      </c>
      <c r="N8330" s="76">
        <f t="shared" si="360"/>
        <v>2.3699999999999863</v>
      </c>
    </row>
    <row r="8331" spans="1:14" x14ac:dyDescent="0.25">
      <c r="A8331" s="142" t="s">
        <v>411</v>
      </c>
      <c r="B8331" s="107">
        <v>40881</v>
      </c>
      <c r="C8331" s="121">
        <v>416.14</v>
      </c>
      <c r="D8331" s="122">
        <v>320.82</v>
      </c>
      <c r="E8331" s="122">
        <f t="shared" si="358"/>
        <v>44.43490304709141</v>
      </c>
      <c r="F8331" s="77">
        <v>2.86</v>
      </c>
      <c r="G8331" s="77">
        <v>0</v>
      </c>
      <c r="H8331" s="144">
        <v>0</v>
      </c>
      <c r="I8331" s="144"/>
      <c r="J8331" s="77">
        <f t="shared" si="359"/>
        <v>2.86</v>
      </c>
      <c r="K8331" s="103">
        <v>1.689999999999984</v>
      </c>
      <c r="L8331" s="104">
        <v>1.1200000000000001</v>
      </c>
      <c r="M8331" s="126">
        <v>0</v>
      </c>
      <c r="N8331" s="76">
        <f t="shared" si="360"/>
        <v>1.689999999999984</v>
      </c>
    </row>
    <row r="8332" spans="1:14" x14ac:dyDescent="0.25">
      <c r="A8332" s="142" t="s">
        <v>412</v>
      </c>
      <c r="B8332" s="107">
        <v>40882</v>
      </c>
      <c r="C8332" s="121">
        <v>416.05</v>
      </c>
      <c r="D8332" s="122">
        <v>319.64999999999998</v>
      </c>
      <c r="E8332" s="122">
        <f t="shared" si="358"/>
        <v>44.272853185595565</v>
      </c>
      <c r="F8332" s="77">
        <v>2.2000000000000002</v>
      </c>
      <c r="G8332" s="77">
        <v>0</v>
      </c>
      <c r="H8332" s="144">
        <v>0</v>
      </c>
      <c r="I8332" s="144"/>
      <c r="J8332" s="77">
        <f t="shared" si="359"/>
        <v>2.2000000000000002</v>
      </c>
      <c r="K8332" s="103">
        <v>1.1600000000000366</v>
      </c>
      <c r="L8332" s="104">
        <v>0.85</v>
      </c>
      <c r="M8332" s="126">
        <v>0</v>
      </c>
      <c r="N8332" s="76">
        <f t="shared" si="360"/>
        <v>1.1600000000000366</v>
      </c>
    </row>
    <row r="8333" spans="1:14" x14ac:dyDescent="0.25">
      <c r="A8333" s="142" t="s">
        <v>413</v>
      </c>
      <c r="B8333" s="107">
        <v>40883</v>
      </c>
      <c r="C8333" s="121">
        <v>415.97</v>
      </c>
      <c r="D8333" s="122">
        <v>318.61</v>
      </c>
      <c r="E8333" s="122">
        <f t="shared" si="358"/>
        <v>44.128808864265928</v>
      </c>
      <c r="F8333" s="77">
        <v>3.66</v>
      </c>
      <c r="G8333" s="77">
        <v>0</v>
      </c>
      <c r="H8333" s="144">
        <v>0</v>
      </c>
      <c r="I8333" s="144"/>
      <c r="J8333" s="77">
        <f t="shared" si="359"/>
        <v>3.66</v>
      </c>
      <c r="K8333" s="103">
        <v>1.3199999999999683</v>
      </c>
      <c r="L8333" s="104">
        <v>1.42</v>
      </c>
      <c r="M8333" s="126">
        <v>0</v>
      </c>
      <c r="N8333" s="76">
        <f t="shared" si="360"/>
        <v>1.3199999999999683</v>
      </c>
    </row>
    <row r="8334" spans="1:14" x14ac:dyDescent="0.25">
      <c r="A8334" s="142" t="s">
        <v>414</v>
      </c>
      <c r="B8334" s="107">
        <v>40884</v>
      </c>
      <c r="C8334" s="121">
        <v>415.79</v>
      </c>
      <c r="D8334" s="122">
        <v>316.27</v>
      </c>
      <c r="E8334" s="122">
        <f t="shared" si="358"/>
        <v>43.80470914127423</v>
      </c>
      <c r="F8334" s="77">
        <v>1.82</v>
      </c>
      <c r="G8334" s="77">
        <v>0</v>
      </c>
      <c r="H8334" s="144">
        <v>0</v>
      </c>
      <c r="I8334" s="144"/>
      <c r="J8334" s="77">
        <f t="shared" si="359"/>
        <v>1.82</v>
      </c>
      <c r="K8334" s="103">
        <v>1.4300000000000137</v>
      </c>
      <c r="L8334" s="104">
        <v>0.71</v>
      </c>
      <c r="M8334" s="126">
        <v>0</v>
      </c>
      <c r="N8334" s="76">
        <f t="shared" si="360"/>
        <v>1.4300000000000137</v>
      </c>
    </row>
    <row r="8335" spans="1:14" x14ac:dyDescent="0.25">
      <c r="A8335" s="142" t="s">
        <v>415</v>
      </c>
      <c r="B8335" s="107">
        <v>40885</v>
      </c>
      <c r="C8335" s="121">
        <v>415.76</v>
      </c>
      <c r="D8335" s="122">
        <v>315.88</v>
      </c>
      <c r="E8335" s="122">
        <f t="shared" si="358"/>
        <v>43.750692520775623</v>
      </c>
      <c r="F8335" s="77">
        <v>2.67</v>
      </c>
      <c r="G8335" s="77">
        <v>0</v>
      </c>
      <c r="H8335" s="144">
        <v>0</v>
      </c>
      <c r="I8335" s="144"/>
      <c r="J8335" s="77">
        <f t="shared" si="359"/>
        <v>2.67</v>
      </c>
      <c r="K8335" s="103">
        <v>0.9800000000000022</v>
      </c>
      <c r="L8335" s="104">
        <v>1.03</v>
      </c>
      <c r="M8335" s="126">
        <v>0</v>
      </c>
      <c r="N8335" s="76">
        <f t="shared" si="360"/>
        <v>0.9800000000000022</v>
      </c>
    </row>
    <row r="8336" spans="1:14" x14ac:dyDescent="0.25">
      <c r="A8336" s="142" t="s">
        <v>416</v>
      </c>
      <c r="B8336" s="107">
        <v>40886</v>
      </c>
      <c r="C8336" s="121">
        <v>415.63</v>
      </c>
      <c r="D8336" s="122">
        <v>314.19</v>
      </c>
      <c r="E8336" s="122">
        <f t="shared" si="358"/>
        <v>43.516620498614962</v>
      </c>
      <c r="F8336" s="77">
        <v>4</v>
      </c>
      <c r="G8336" s="77">
        <v>0</v>
      </c>
      <c r="H8336" s="144">
        <v>0</v>
      </c>
      <c r="I8336" s="144"/>
      <c r="J8336" s="77">
        <f t="shared" si="359"/>
        <v>4</v>
      </c>
      <c r="K8336" s="103">
        <v>2.1800000000000068</v>
      </c>
      <c r="L8336" s="104">
        <v>1.55</v>
      </c>
      <c r="M8336" s="126">
        <v>0</v>
      </c>
      <c r="N8336" s="76">
        <f t="shared" si="360"/>
        <v>2.1800000000000068</v>
      </c>
    </row>
    <row r="8337" spans="1:14" x14ac:dyDescent="0.25">
      <c r="A8337" s="142" t="s">
        <v>417</v>
      </c>
      <c r="B8337" s="107">
        <v>40887</v>
      </c>
      <c r="C8337" s="121">
        <v>415.49</v>
      </c>
      <c r="D8337" s="122">
        <v>312.37</v>
      </c>
      <c r="E8337" s="122">
        <f t="shared" si="358"/>
        <v>43.264542936288095</v>
      </c>
      <c r="F8337" s="77">
        <v>3.09</v>
      </c>
      <c r="G8337" s="77">
        <v>0</v>
      </c>
      <c r="H8337" s="144">
        <v>0</v>
      </c>
      <c r="I8337" s="144"/>
      <c r="J8337" s="77">
        <f t="shared" si="359"/>
        <v>3.09</v>
      </c>
      <c r="K8337" s="103">
        <v>0.88000000000002032</v>
      </c>
      <c r="L8337" s="104">
        <v>1.1299999999999999</v>
      </c>
      <c r="M8337" s="126">
        <v>0</v>
      </c>
      <c r="N8337" s="76">
        <f t="shared" si="360"/>
        <v>0.88000000000002032</v>
      </c>
    </row>
    <row r="8338" spans="1:14" x14ac:dyDescent="0.25">
      <c r="A8338" s="142" t="s">
        <v>418</v>
      </c>
      <c r="B8338" s="107">
        <v>40888</v>
      </c>
      <c r="C8338" s="121">
        <v>415.32</v>
      </c>
      <c r="D8338" s="122">
        <v>310.16000000000003</v>
      </c>
      <c r="E8338" s="122">
        <f t="shared" si="358"/>
        <v>42.958448753462605</v>
      </c>
      <c r="F8338" s="77">
        <v>2.79</v>
      </c>
      <c r="G8338" s="77">
        <v>0</v>
      </c>
      <c r="H8338" s="144">
        <v>0</v>
      </c>
      <c r="I8338" s="144"/>
      <c r="J8338" s="77">
        <f t="shared" si="359"/>
        <v>2.79</v>
      </c>
      <c r="K8338" s="103">
        <v>1.1999999999999682</v>
      </c>
      <c r="L8338" s="104">
        <v>1.08</v>
      </c>
      <c r="M8338" s="126">
        <v>0</v>
      </c>
      <c r="N8338" s="76">
        <f t="shared" si="360"/>
        <v>1.1999999999999682</v>
      </c>
    </row>
    <row r="8339" spans="1:14" x14ac:dyDescent="0.25">
      <c r="A8339" s="142" t="s">
        <v>419</v>
      </c>
      <c r="B8339" s="107">
        <v>40889</v>
      </c>
      <c r="C8339" s="121">
        <v>415.19</v>
      </c>
      <c r="D8339" s="122">
        <v>308.57</v>
      </c>
      <c r="E8339" s="122">
        <f t="shared" si="358"/>
        <v>42.738227146814403</v>
      </c>
      <c r="F8339" s="77">
        <v>1.21</v>
      </c>
      <c r="G8339" s="77">
        <v>0</v>
      </c>
      <c r="H8339" s="144">
        <v>0</v>
      </c>
      <c r="I8339" s="144"/>
      <c r="J8339" s="77">
        <f t="shared" si="359"/>
        <v>1.21</v>
      </c>
      <c r="K8339" s="103">
        <v>2.539999999999984</v>
      </c>
      <c r="L8339" s="104">
        <v>0.47</v>
      </c>
      <c r="M8339" s="126">
        <v>10.3</v>
      </c>
      <c r="N8339" s="76">
        <f t="shared" si="360"/>
        <v>2.539999999999984</v>
      </c>
    </row>
    <row r="8340" spans="1:14" x14ac:dyDescent="0.25">
      <c r="A8340" s="142" t="s">
        <v>420</v>
      </c>
      <c r="B8340" s="107">
        <v>40890</v>
      </c>
      <c r="C8340" s="121">
        <v>415.3</v>
      </c>
      <c r="D8340" s="122">
        <v>309.89999999999998</v>
      </c>
      <c r="E8340" s="122">
        <f t="shared" si="358"/>
        <v>42.92243767313019</v>
      </c>
      <c r="F8340" s="77">
        <v>0.84</v>
      </c>
      <c r="G8340" s="77">
        <v>0</v>
      </c>
      <c r="H8340" s="144">
        <v>0</v>
      </c>
      <c r="I8340" s="144"/>
      <c r="J8340" s="77">
        <f t="shared" si="359"/>
        <v>0.84</v>
      </c>
      <c r="K8340" s="103">
        <v>3.7000000000000135</v>
      </c>
      <c r="L8340" s="104">
        <v>0.32</v>
      </c>
      <c r="M8340" s="126">
        <v>0.9</v>
      </c>
      <c r="N8340" s="76">
        <f t="shared" si="360"/>
        <v>3.7000000000000135</v>
      </c>
    </row>
    <row r="8341" spans="1:14" x14ac:dyDescent="0.25">
      <c r="A8341" s="142" t="s">
        <v>421</v>
      </c>
      <c r="B8341" s="107">
        <v>40891</v>
      </c>
      <c r="C8341" s="121">
        <v>415.52</v>
      </c>
      <c r="D8341" s="122">
        <v>312.76</v>
      </c>
      <c r="E8341" s="122">
        <f t="shared" si="358"/>
        <v>43.318559556786703</v>
      </c>
      <c r="F8341" s="77">
        <v>0.45</v>
      </c>
      <c r="G8341" s="77">
        <v>0</v>
      </c>
      <c r="H8341" s="144">
        <v>0</v>
      </c>
      <c r="I8341" s="144"/>
      <c r="J8341" s="77">
        <f t="shared" si="359"/>
        <v>0.45</v>
      </c>
      <c r="K8341" s="103">
        <v>4.0899999999999865</v>
      </c>
      <c r="L8341" s="104">
        <v>0.17</v>
      </c>
      <c r="M8341" s="126">
        <v>8</v>
      </c>
      <c r="N8341" s="76">
        <f t="shared" si="360"/>
        <v>4.0899999999999865</v>
      </c>
    </row>
    <row r="8342" spans="1:14" x14ac:dyDescent="0.25">
      <c r="A8342" s="142" t="s">
        <v>422</v>
      </c>
      <c r="B8342" s="107">
        <v>40892</v>
      </c>
      <c r="C8342" s="121">
        <v>415.8</v>
      </c>
      <c r="D8342" s="122">
        <v>316.39999999999998</v>
      </c>
      <c r="E8342" s="122">
        <f t="shared" si="358"/>
        <v>43.822714681440438</v>
      </c>
      <c r="F8342" s="77">
        <v>0.44</v>
      </c>
      <c r="G8342" s="77">
        <v>0</v>
      </c>
      <c r="H8342" s="144">
        <v>0</v>
      </c>
      <c r="I8342" s="144"/>
      <c r="J8342" s="77">
        <f t="shared" si="359"/>
        <v>0.44</v>
      </c>
      <c r="K8342" s="103">
        <v>3.69</v>
      </c>
      <c r="L8342" s="104">
        <v>0.17</v>
      </c>
      <c r="M8342" s="126">
        <v>2.4</v>
      </c>
      <c r="N8342" s="76">
        <f t="shared" si="360"/>
        <v>3.69</v>
      </c>
    </row>
    <row r="8343" spans="1:14" x14ac:dyDescent="0.25">
      <c r="A8343" s="142" t="s">
        <v>423</v>
      </c>
      <c r="B8343" s="107">
        <v>40893</v>
      </c>
      <c r="C8343" s="121">
        <v>416.05</v>
      </c>
      <c r="D8343" s="122">
        <v>319.64999999999998</v>
      </c>
      <c r="E8343" s="122">
        <f t="shared" si="358"/>
        <v>44.272853185595565</v>
      </c>
      <c r="F8343" s="77">
        <v>0.77</v>
      </c>
      <c r="G8343" s="77">
        <v>0</v>
      </c>
      <c r="H8343" s="144">
        <v>0</v>
      </c>
      <c r="I8343" s="144"/>
      <c r="J8343" s="77">
        <f t="shared" si="359"/>
        <v>0.77</v>
      </c>
      <c r="K8343" s="103">
        <v>1.8100000000000205</v>
      </c>
      <c r="L8343" s="104">
        <v>0.3</v>
      </c>
      <c r="M8343" s="126">
        <v>1.1000000000000001</v>
      </c>
      <c r="N8343" s="76">
        <f t="shared" si="360"/>
        <v>1.8100000000000205</v>
      </c>
    </row>
    <row r="8344" spans="1:14" x14ac:dyDescent="0.25">
      <c r="A8344" s="142" t="s">
        <v>424</v>
      </c>
      <c r="B8344" s="107">
        <v>40894</v>
      </c>
      <c r="C8344" s="121">
        <v>416.13</v>
      </c>
      <c r="D8344" s="122">
        <v>320.69</v>
      </c>
      <c r="E8344" s="122">
        <f t="shared" si="358"/>
        <v>44.41689750692521</v>
      </c>
      <c r="F8344" s="77">
        <v>0.69</v>
      </c>
      <c r="G8344" s="77">
        <v>0</v>
      </c>
      <c r="H8344" s="144">
        <v>0</v>
      </c>
      <c r="I8344" s="144"/>
      <c r="J8344" s="77">
        <f t="shared" si="359"/>
        <v>0.69</v>
      </c>
      <c r="K8344" s="103">
        <v>5.1800000000000086</v>
      </c>
      <c r="L8344" s="104">
        <v>0.27</v>
      </c>
      <c r="M8344" s="126">
        <v>18.600000000000001</v>
      </c>
      <c r="N8344" s="76">
        <f t="shared" si="360"/>
        <v>5.1800000000000086</v>
      </c>
    </row>
    <row r="8345" spans="1:14" x14ac:dyDescent="0.25">
      <c r="A8345" s="142" t="s">
        <v>425</v>
      </c>
      <c r="B8345" s="107">
        <v>40895</v>
      </c>
      <c r="C8345" s="121">
        <v>416.47</v>
      </c>
      <c r="D8345" s="122">
        <v>325.18</v>
      </c>
      <c r="E8345" s="122">
        <f t="shared" si="358"/>
        <v>45.038781163434905</v>
      </c>
      <c r="F8345" s="77">
        <v>0.57999999999999996</v>
      </c>
      <c r="G8345" s="77">
        <v>0</v>
      </c>
      <c r="H8345" s="144">
        <v>0</v>
      </c>
      <c r="I8345" s="144"/>
      <c r="J8345" s="77">
        <f t="shared" si="359"/>
        <v>0.57999999999999996</v>
      </c>
      <c r="K8345" s="103">
        <v>7.21</v>
      </c>
      <c r="L8345" s="104">
        <v>0.23</v>
      </c>
      <c r="M8345" s="126">
        <v>31.4</v>
      </c>
      <c r="N8345" s="76">
        <f t="shared" si="360"/>
        <v>7.2099999999999955</v>
      </c>
    </row>
    <row r="8346" spans="1:14" x14ac:dyDescent="0.25">
      <c r="A8346" s="142" t="s">
        <v>426</v>
      </c>
      <c r="B8346" s="107">
        <v>40896</v>
      </c>
      <c r="C8346" s="121">
        <v>416.97</v>
      </c>
      <c r="D8346" s="122">
        <v>331.81</v>
      </c>
      <c r="E8346" s="122">
        <f t="shared" si="358"/>
        <v>45.957063711911353</v>
      </c>
      <c r="F8346" s="77">
        <v>0.21</v>
      </c>
      <c r="G8346" s="77">
        <v>0</v>
      </c>
      <c r="H8346" s="144">
        <v>0</v>
      </c>
      <c r="I8346" s="144"/>
      <c r="J8346" s="77">
        <f t="shared" si="359"/>
        <v>0.21</v>
      </c>
      <c r="K8346" s="103">
        <v>9.779999999999994</v>
      </c>
      <c r="L8346" s="104">
        <v>0.08</v>
      </c>
      <c r="M8346" s="126">
        <v>36.5</v>
      </c>
      <c r="N8346" s="76">
        <f t="shared" si="360"/>
        <v>9.779999999999994</v>
      </c>
    </row>
    <row r="8347" spans="1:14" x14ac:dyDescent="0.25">
      <c r="A8347" s="142" t="s">
        <v>427</v>
      </c>
      <c r="B8347" s="107">
        <v>40897</v>
      </c>
      <c r="C8347" s="121">
        <v>417.67</v>
      </c>
      <c r="D8347" s="122">
        <v>341.38</v>
      </c>
      <c r="E8347" s="122">
        <f t="shared" si="358"/>
        <v>47.282548476454295</v>
      </c>
      <c r="F8347" s="77">
        <v>0.16</v>
      </c>
      <c r="G8347" s="77">
        <v>0</v>
      </c>
      <c r="H8347" s="144">
        <v>0</v>
      </c>
      <c r="I8347" s="144"/>
      <c r="J8347" s="77">
        <f t="shared" si="359"/>
        <v>0.16</v>
      </c>
      <c r="K8347" s="103">
        <v>8.9799999999999933</v>
      </c>
      <c r="L8347" s="104">
        <v>0.06</v>
      </c>
      <c r="M8347" s="126">
        <v>12.5</v>
      </c>
      <c r="N8347" s="76">
        <f t="shared" si="360"/>
        <v>8.9799999999999933</v>
      </c>
    </row>
    <row r="8348" spans="1:14" x14ac:dyDescent="0.25">
      <c r="A8348" s="142" t="s">
        <v>428</v>
      </c>
      <c r="B8348" s="107">
        <v>40898</v>
      </c>
      <c r="C8348" s="121">
        <v>418.3</v>
      </c>
      <c r="D8348" s="122">
        <v>350.2</v>
      </c>
      <c r="E8348" s="122">
        <f t="shared" si="358"/>
        <v>48.504155124653735</v>
      </c>
      <c r="F8348" s="77">
        <v>0</v>
      </c>
      <c r="G8348" s="77">
        <v>0</v>
      </c>
      <c r="H8348" s="144">
        <v>0</v>
      </c>
      <c r="I8348" s="144"/>
      <c r="J8348" s="77">
        <f t="shared" si="359"/>
        <v>0</v>
      </c>
      <c r="K8348" s="103">
        <v>7.5200000000000387</v>
      </c>
      <c r="L8348" s="104">
        <v>0</v>
      </c>
      <c r="M8348" s="126">
        <v>1.6</v>
      </c>
      <c r="N8348" s="76">
        <f t="shared" si="360"/>
        <v>7.5200000000000387</v>
      </c>
    </row>
    <row r="8349" spans="1:14" x14ac:dyDescent="0.25">
      <c r="A8349" s="142" t="s">
        <v>429</v>
      </c>
      <c r="B8349" s="107">
        <v>40899</v>
      </c>
      <c r="C8349" s="121">
        <v>418.83</v>
      </c>
      <c r="D8349" s="122">
        <v>357.72</v>
      </c>
      <c r="E8349" s="122">
        <f t="shared" si="358"/>
        <v>49.545706371191137</v>
      </c>
      <c r="F8349" s="77">
        <v>0</v>
      </c>
      <c r="G8349" s="77">
        <v>0</v>
      </c>
      <c r="H8349" s="144">
        <v>0</v>
      </c>
      <c r="I8349" s="144"/>
      <c r="J8349" s="77">
        <f t="shared" si="359"/>
        <v>0</v>
      </c>
      <c r="K8349" s="103">
        <v>7.4799999999999613</v>
      </c>
      <c r="L8349" s="104">
        <v>0</v>
      </c>
      <c r="M8349" s="126">
        <v>7.8</v>
      </c>
      <c r="N8349" s="76">
        <f t="shared" si="360"/>
        <v>7.4799999999999613</v>
      </c>
    </row>
    <row r="8350" spans="1:14" x14ac:dyDescent="0.25">
      <c r="A8350" s="142" t="s">
        <v>430</v>
      </c>
      <c r="B8350" s="107">
        <v>40900</v>
      </c>
      <c r="C8350" s="121">
        <v>419.35</v>
      </c>
      <c r="D8350" s="122">
        <v>365.2</v>
      </c>
      <c r="E8350" s="122">
        <f t="shared" si="358"/>
        <v>50.581717451523545</v>
      </c>
      <c r="F8350" s="77">
        <v>0</v>
      </c>
      <c r="G8350" s="77">
        <v>0</v>
      </c>
      <c r="H8350" s="144">
        <v>0</v>
      </c>
      <c r="I8350" s="144"/>
      <c r="J8350" s="77">
        <f t="shared" si="359"/>
        <v>0</v>
      </c>
      <c r="K8350" s="103">
        <v>8.5500000000000114</v>
      </c>
      <c r="L8350" s="104">
        <v>0</v>
      </c>
      <c r="M8350" s="126">
        <v>14.8</v>
      </c>
      <c r="N8350" s="76">
        <f t="shared" si="360"/>
        <v>8.5500000000000114</v>
      </c>
    </row>
    <row r="8351" spans="1:14" x14ac:dyDescent="0.25">
      <c r="A8351" s="142" t="s">
        <v>431</v>
      </c>
      <c r="B8351" s="107">
        <v>40901</v>
      </c>
      <c r="C8351" s="121">
        <v>419.93</v>
      </c>
      <c r="D8351" s="122">
        <v>373.75</v>
      </c>
      <c r="E8351" s="122">
        <f t="shared" si="358"/>
        <v>51.765927977839333</v>
      </c>
      <c r="F8351" s="77">
        <v>0.2</v>
      </c>
      <c r="G8351" s="77">
        <v>0</v>
      </c>
      <c r="H8351" s="144">
        <v>0</v>
      </c>
      <c r="I8351" s="144"/>
      <c r="J8351" s="77">
        <f t="shared" si="359"/>
        <v>0.2</v>
      </c>
      <c r="K8351" s="103">
        <v>6.5500000000000229</v>
      </c>
      <c r="L8351" s="104">
        <v>0.08</v>
      </c>
      <c r="M8351" s="126">
        <v>0.9</v>
      </c>
      <c r="N8351" s="76">
        <f t="shared" si="360"/>
        <v>6.5500000000000229</v>
      </c>
    </row>
    <row r="8352" spans="1:14" x14ac:dyDescent="0.25">
      <c r="A8352" s="142" t="s">
        <v>432</v>
      </c>
      <c r="B8352" s="107">
        <v>40902</v>
      </c>
      <c r="C8352" s="121">
        <v>420.36</v>
      </c>
      <c r="D8352" s="122">
        <v>380.1</v>
      </c>
      <c r="E8352" s="122">
        <f t="shared" si="358"/>
        <v>52.64542936288089</v>
      </c>
      <c r="F8352" s="77">
        <v>0</v>
      </c>
      <c r="G8352" s="77">
        <v>0</v>
      </c>
      <c r="H8352" s="144">
        <v>0</v>
      </c>
      <c r="I8352" s="144"/>
      <c r="J8352" s="77">
        <f t="shared" si="359"/>
        <v>0</v>
      </c>
      <c r="K8352" s="103">
        <v>6.0999999999999659</v>
      </c>
      <c r="L8352" s="104">
        <v>0</v>
      </c>
      <c r="M8352" s="126">
        <v>0</v>
      </c>
      <c r="N8352" s="76">
        <f t="shared" si="360"/>
        <v>6.0999999999999659</v>
      </c>
    </row>
    <row r="8353" spans="1:14" x14ac:dyDescent="0.25">
      <c r="A8353" s="142" t="s">
        <v>433</v>
      </c>
      <c r="B8353" s="107">
        <v>40903</v>
      </c>
      <c r="C8353" s="121">
        <v>420.76</v>
      </c>
      <c r="D8353" s="122">
        <v>386.2</v>
      </c>
      <c r="E8353" s="122">
        <f t="shared" si="358"/>
        <v>53.49030470914127</v>
      </c>
      <c r="F8353" s="77">
        <v>0.11</v>
      </c>
      <c r="G8353" s="77">
        <v>0</v>
      </c>
      <c r="H8353" s="144">
        <v>0</v>
      </c>
      <c r="I8353" s="144"/>
      <c r="J8353" s="77">
        <f t="shared" si="359"/>
        <v>0.11</v>
      </c>
      <c r="K8353" s="103">
        <v>4.8300000000000276</v>
      </c>
      <c r="L8353" s="104">
        <v>0.04</v>
      </c>
      <c r="M8353" s="126">
        <v>0</v>
      </c>
      <c r="N8353" s="76">
        <f t="shared" si="360"/>
        <v>4.8300000000000276</v>
      </c>
    </row>
    <row r="8354" spans="1:14" x14ac:dyDescent="0.25">
      <c r="A8354" s="142" t="s">
        <v>434</v>
      </c>
      <c r="B8354" s="107">
        <v>40904</v>
      </c>
      <c r="C8354" s="121">
        <v>421.07</v>
      </c>
      <c r="D8354" s="122">
        <v>390.92</v>
      </c>
      <c r="E8354" s="122">
        <f t="shared" si="358"/>
        <v>54.144044321329645</v>
      </c>
      <c r="F8354" s="77">
        <v>0.8</v>
      </c>
      <c r="G8354" s="77">
        <v>0</v>
      </c>
      <c r="H8354" s="144">
        <v>0</v>
      </c>
      <c r="I8354" s="144"/>
      <c r="J8354" s="77">
        <f t="shared" si="359"/>
        <v>0.8</v>
      </c>
      <c r="K8354" s="103">
        <v>4.2199999999999589</v>
      </c>
      <c r="L8354" s="104">
        <v>0.28000000000000003</v>
      </c>
      <c r="M8354" s="126">
        <v>0</v>
      </c>
      <c r="N8354" s="76">
        <f t="shared" si="360"/>
        <v>4.2199999999999589</v>
      </c>
    </row>
    <row r="8355" spans="1:14" x14ac:dyDescent="0.25">
      <c r="A8355" s="142" t="s">
        <v>435</v>
      </c>
      <c r="B8355" s="107">
        <v>40905</v>
      </c>
      <c r="C8355" s="121">
        <v>421.29</v>
      </c>
      <c r="D8355" s="122">
        <v>394.34</v>
      </c>
      <c r="E8355" s="122">
        <f t="shared" si="358"/>
        <v>54.617728531855946</v>
      </c>
      <c r="F8355" s="77">
        <v>0.27</v>
      </c>
      <c r="G8355" s="77">
        <v>0</v>
      </c>
      <c r="H8355" s="144">
        <v>0</v>
      </c>
      <c r="I8355" s="144"/>
      <c r="J8355" s="77">
        <f t="shared" si="359"/>
        <v>0.27</v>
      </c>
      <c r="K8355" s="103">
        <v>4.2800000000000473</v>
      </c>
      <c r="L8355" s="104">
        <v>0.11</v>
      </c>
      <c r="M8355" s="126">
        <v>0</v>
      </c>
      <c r="N8355" s="76">
        <f t="shared" si="360"/>
        <v>4.2800000000000473</v>
      </c>
    </row>
    <row r="8356" spans="1:14" x14ac:dyDescent="0.25">
      <c r="A8356" s="142" t="s">
        <v>436</v>
      </c>
      <c r="B8356" s="107">
        <v>40906</v>
      </c>
      <c r="C8356" s="121">
        <v>421.55</v>
      </c>
      <c r="D8356" s="122">
        <v>398.35</v>
      </c>
      <c r="E8356" s="122">
        <f t="shared" si="358"/>
        <v>55.17313019390582</v>
      </c>
      <c r="F8356" s="77">
        <v>1</v>
      </c>
      <c r="G8356" s="77">
        <v>0</v>
      </c>
      <c r="H8356" s="144">
        <v>0</v>
      </c>
      <c r="I8356" s="144"/>
      <c r="J8356" s="77">
        <f t="shared" si="359"/>
        <v>1</v>
      </c>
      <c r="K8356" s="103">
        <v>3.6699999999999591</v>
      </c>
      <c r="L8356" s="104">
        <v>0.4</v>
      </c>
      <c r="M8356" s="126">
        <v>0</v>
      </c>
      <c r="N8356" s="76">
        <f t="shared" si="360"/>
        <v>3.6699999999999591</v>
      </c>
    </row>
    <row r="8357" spans="1:14" x14ac:dyDescent="0.25">
      <c r="A8357" s="142" t="s">
        <v>437</v>
      </c>
      <c r="B8357" s="107">
        <v>40907</v>
      </c>
      <c r="C8357" s="121">
        <v>421.72</v>
      </c>
      <c r="D8357" s="122">
        <v>401.02</v>
      </c>
      <c r="E8357" s="122">
        <f t="shared" si="358"/>
        <v>55.54293628808864</v>
      </c>
      <c r="F8357" s="77">
        <v>0.57999999999999996</v>
      </c>
      <c r="G8357" s="77">
        <v>0</v>
      </c>
      <c r="H8357" s="144">
        <v>0</v>
      </c>
      <c r="I8357" s="144"/>
      <c r="J8357" s="77">
        <f t="shared" si="359"/>
        <v>0.57999999999999996</v>
      </c>
      <c r="K8357" s="103">
        <v>4.0600000000000183</v>
      </c>
      <c r="L8357" s="104">
        <v>0.23</v>
      </c>
      <c r="M8357" s="126">
        <v>0</v>
      </c>
      <c r="N8357" s="76">
        <f t="shared" si="360"/>
        <v>4.0600000000000183</v>
      </c>
    </row>
    <row r="8358" spans="1:14" x14ac:dyDescent="0.25">
      <c r="A8358" s="142" t="s">
        <v>438</v>
      </c>
      <c r="B8358" s="107">
        <v>40908</v>
      </c>
      <c r="C8358" s="121">
        <v>421.95</v>
      </c>
      <c r="D8358" s="122">
        <v>404.5</v>
      </c>
      <c r="E8358" s="122">
        <f t="shared" si="358"/>
        <v>56.02493074792244</v>
      </c>
      <c r="F8358" s="77">
        <v>0.16</v>
      </c>
      <c r="G8358" s="77">
        <v>0</v>
      </c>
      <c r="H8358" s="144">
        <v>0</v>
      </c>
      <c r="I8358" s="144"/>
      <c r="J8358" s="77">
        <f t="shared" si="359"/>
        <v>0.16</v>
      </c>
      <c r="K8358" s="103">
        <v>3.9399999999999729</v>
      </c>
      <c r="L8358" s="104">
        <v>0.06</v>
      </c>
      <c r="M8358" s="126">
        <v>0</v>
      </c>
      <c r="N8358" s="76">
        <f t="shared" si="360"/>
        <v>-404.34</v>
      </c>
    </row>
    <row r="8359" spans="1:14" x14ac:dyDescent="0.25">
      <c r="C8359" s="121"/>
      <c r="D8359" s="122"/>
      <c r="E8359" s="122"/>
      <c r="H8359" s="144"/>
      <c r="I8359" s="144"/>
      <c r="L8359" s="104"/>
      <c r="M8359" s="126"/>
      <c r="N8359" s="76">
        <f t="shared" si="360"/>
        <v>0</v>
      </c>
    </row>
    <row r="8360" spans="1:14" x14ac:dyDescent="0.25">
      <c r="B8360" s="107" t="s">
        <v>72</v>
      </c>
      <c r="C8360" s="121"/>
      <c r="D8360" s="122"/>
      <c r="E8360" s="122"/>
      <c r="F8360" s="117">
        <f>SUM(F7994:F8359)</f>
        <v>1864.5099999999991</v>
      </c>
      <c r="G8360" s="117">
        <f t="shared" ref="G8360:M8360" si="361">SUM(G7994:G8359)</f>
        <v>0</v>
      </c>
      <c r="H8360" s="117">
        <f t="shared" si="361"/>
        <v>345.88000000000005</v>
      </c>
      <c r="I8360" s="117"/>
      <c r="J8360" s="117">
        <f t="shared" si="361"/>
        <v>2210.3899999999976</v>
      </c>
      <c r="K8360" s="118">
        <f t="shared" si="361"/>
        <v>1916.9200000000005</v>
      </c>
      <c r="L8360" s="119">
        <f t="shared" si="361"/>
        <v>746.6599999999986</v>
      </c>
      <c r="M8360" s="120">
        <f t="shared" si="361"/>
        <v>1648.3899999999999</v>
      </c>
      <c r="N8360" s="76">
        <f t="shared" si="360"/>
        <v>2618.6699999999973</v>
      </c>
    </row>
    <row r="8361" spans="1:14" x14ac:dyDescent="0.25">
      <c r="B8361" s="107">
        <v>40909</v>
      </c>
      <c r="C8361" s="121">
        <v>422.18</v>
      </c>
      <c r="D8361" s="122">
        <v>408.28</v>
      </c>
      <c r="E8361" s="122">
        <f>(D8361/722)*100</f>
        <v>56.548476454293628</v>
      </c>
      <c r="F8361" s="77">
        <v>0</v>
      </c>
      <c r="G8361" s="77">
        <v>0</v>
      </c>
      <c r="H8361" s="144">
        <v>0</v>
      </c>
      <c r="I8361" s="144"/>
      <c r="J8361" s="77">
        <f>SUM(F8361:H8361)</f>
        <v>0</v>
      </c>
      <c r="K8361" s="103">
        <f t="shared" ref="K8361:K8424" si="362">D8362-D8361+J8361</f>
        <v>1.4400000000000546</v>
      </c>
      <c r="L8361" s="145">
        <v>0</v>
      </c>
      <c r="M8361" s="146">
        <v>0</v>
      </c>
      <c r="N8361" s="76">
        <f t="shared" si="360"/>
        <v>1.4400000000000546</v>
      </c>
    </row>
    <row r="8362" spans="1:14" x14ac:dyDescent="0.25">
      <c r="B8362" s="107">
        <v>40910</v>
      </c>
      <c r="C8362" s="121">
        <v>422.28</v>
      </c>
      <c r="D8362" s="122">
        <v>409.72</v>
      </c>
      <c r="E8362" s="122">
        <f t="shared" ref="E8362:E8425" si="363">(D8362/722)*100</f>
        <v>56.747922437673139</v>
      </c>
      <c r="F8362" s="77">
        <v>0</v>
      </c>
      <c r="G8362" s="77">
        <v>0</v>
      </c>
      <c r="H8362" s="144">
        <v>0</v>
      </c>
      <c r="I8362" s="144"/>
      <c r="J8362" s="77">
        <f>SUM(F8362:H8362)</f>
        <v>0</v>
      </c>
      <c r="K8362" s="103">
        <f t="shared" si="362"/>
        <v>1.7599999999999909</v>
      </c>
      <c r="L8362" s="145">
        <v>0</v>
      </c>
      <c r="M8362" s="146">
        <v>0</v>
      </c>
      <c r="N8362" s="76">
        <f t="shared" si="360"/>
        <v>1.7599999999999909</v>
      </c>
    </row>
    <row r="8363" spans="1:14" x14ac:dyDescent="0.25">
      <c r="B8363" s="107">
        <v>40911</v>
      </c>
      <c r="C8363" s="121">
        <v>422.39</v>
      </c>
      <c r="D8363" s="122">
        <v>411.48</v>
      </c>
      <c r="E8363" s="122">
        <f t="shared" si="363"/>
        <v>56.991689750692522</v>
      </c>
      <c r="F8363" s="77">
        <v>6.3E-2</v>
      </c>
      <c r="G8363" s="77">
        <v>0</v>
      </c>
      <c r="H8363" s="144">
        <v>0</v>
      </c>
      <c r="I8363" s="144"/>
      <c r="J8363" s="77">
        <f>SUM(F8363:H8363)</f>
        <v>6.3E-2</v>
      </c>
      <c r="K8363" s="103">
        <f t="shared" si="362"/>
        <v>1.0229999999999795</v>
      </c>
      <c r="L8363" s="145">
        <v>2.5000000000000001E-2</v>
      </c>
      <c r="M8363" s="146">
        <v>0</v>
      </c>
      <c r="N8363" s="76">
        <f t="shared" si="360"/>
        <v>1.0229999999999795</v>
      </c>
    </row>
    <row r="8364" spans="1:14" x14ac:dyDescent="0.25">
      <c r="B8364" s="107">
        <v>40912</v>
      </c>
      <c r="C8364" s="100">
        <v>422.44</v>
      </c>
      <c r="D8364" s="128">
        <v>412.44</v>
      </c>
      <c r="E8364" s="122">
        <f t="shared" si="363"/>
        <v>57.124653739612185</v>
      </c>
      <c r="F8364" s="77">
        <v>0.11</v>
      </c>
      <c r="G8364" s="77">
        <v>0</v>
      </c>
      <c r="H8364" s="144">
        <v>0</v>
      </c>
      <c r="I8364" s="144"/>
      <c r="J8364" s="77">
        <v>0.11</v>
      </c>
      <c r="K8364" s="103">
        <f t="shared" si="362"/>
        <v>1.2300000000000046</v>
      </c>
      <c r="L8364" s="145">
        <v>0.04</v>
      </c>
      <c r="M8364" s="146">
        <v>5.3</v>
      </c>
      <c r="N8364" s="76">
        <f t="shared" si="360"/>
        <v>1.2300000000000046</v>
      </c>
    </row>
    <row r="8365" spans="1:14" x14ac:dyDescent="0.25">
      <c r="B8365" s="107">
        <v>40913</v>
      </c>
      <c r="C8365" s="100">
        <v>422.51</v>
      </c>
      <c r="D8365" s="128">
        <v>413.56</v>
      </c>
      <c r="E8365" s="122">
        <f t="shared" si="363"/>
        <v>57.279778393351798</v>
      </c>
      <c r="F8365" s="77">
        <v>0.45</v>
      </c>
      <c r="G8365" s="77">
        <v>0</v>
      </c>
      <c r="H8365" s="144">
        <v>0</v>
      </c>
      <c r="I8365" s="144"/>
      <c r="J8365" s="77">
        <v>0.45</v>
      </c>
      <c r="K8365" s="103">
        <f t="shared" si="362"/>
        <v>2.6100000000000252</v>
      </c>
      <c r="L8365" s="145">
        <v>0.18</v>
      </c>
      <c r="M8365" s="146">
        <v>16.8</v>
      </c>
      <c r="N8365" s="76">
        <f t="shared" si="360"/>
        <v>2.6100000000000252</v>
      </c>
    </row>
    <row r="8366" spans="1:14" x14ac:dyDescent="0.25">
      <c r="B8366" s="107">
        <v>40914</v>
      </c>
      <c r="C8366" s="100">
        <v>422.65</v>
      </c>
      <c r="D8366" s="128">
        <v>415.72</v>
      </c>
      <c r="E8366" s="122">
        <f t="shared" si="363"/>
        <v>57.578947368421055</v>
      </c>
      <c r="F8366" s="77">
        <v>0.24</v>
      </c>
      <c r="G8366" s="77">
        <v>0</v>
      </c>
      <c r="H8366" s="144">
        <v>0</v>
      </c>
      <c r="I8366" s="144"/>
      <c r="J8366" s="77">
        <v>0.24</v>
      </c>
      <c r="K8366" s="103">
        <f t="shared" si="362"/>
        <v>2.7199999999999616</v>
      </c>
      <c r="L8366" s="145">
        <v>0.09</v>
      </c>
      <c r="M8366" s="146">
        <v>22.5</v>
      </c>
      <c r="N8366" s="76">
        <f t="shared" si="360"/>
        <v>2.7199999999999616</v>
      </c>
    </row>
    <row r="8367" spans="1:14" x14ac:dyDescent="0.25">
      <c r="B8367" s="107">
        <v>40915</v>
      </c>
      <c r="C8367" s="100">
        <v>422.8</v>
      </c>
      <c r="D8367" s="128">
        <v>418.2</v>
      </c>
      <c r="E8367" s="122">
        <f t="shared" si="363"/>
        <v>57.92243767313019</v>
      </c>
      <c r="F8367" s="77">
        <v>0.05</v>
      </c>
      <c r="G8367" s="77">
        <v>0</v>
      </c>
      <c r="H8367" s="144">
        <v>0</v>
      </c>
      <c r="I8367" s="144"/>
      <c r="J8367" s="77">
        <v>0.05</v>
      </c>
      <c r="K8367" s="103">
        <f t="shared" si="362"/>
        <v>1.4899999999999978</v>
      </c>
      <c r="L8367" s="145">
        <v>0.02</v>
      </c>
      <c r="M8367" s="146">
        <v>0.9</v>
      </c>
      <c r="N8367" s="76">
        <f t="shared" si="360"/>
        <v>1.4899999999999978</v>
      </c>
    </row>
    <row r="8368" spans="1:14" x14ac:dyDescent="0.25">
      <c r="B8368" s="107">
        <v>40916</v>
      </c>
      <c r="C8368" s="100">
        <v>422.9</v>
      </c>
      <c r="D8368" s="128">
        <v>419.64</v>
      </c>
      <c r="E8368" s="122">
        <f t="shared" si="363"/>
        <v>58.121883656509695</v>
      </c>
      <c r="F8368" s="77">
        <v>0</v>
      </c>
      <c r="G8368" s="77">
        <v>0</v>
      </c>
      <c r="H8368" s="144">
        <v>0</v>
      </c>
      <c r="I8368" s="144"/>
      <c r="J8368" s="77">
        <v>0</v>
      </c>
      <c r="K8368" s="103">
        <f t="shared" si="362"/>
        <v>0.80000000000001137</v>
      </c>
      <c r="L8368" s="145">
        <v>0</v>
      </c>
      <c r="M8368" s="146">
        <v>1.7</v>
      </c>
      <c r="N8368" s="76">
        <f t="shared" si="360"/>
        <v>0.80000000000001137</v>
      </c>
    </row>
    <row r="8369" spans="2:14" x14ac:dyDescent="0.25">
      <c r="B8369" s="107">
        <v>40917</v>
      </c>
      <c r="C8369" s="100">
        <v>422.95</v>
      </c>
      <c r="D8369" s="128">
        <v>420.44</v>
      </c>
      <c r="E8369" s="122">
        <f t="shared" si="363"/>
        <v>58.232686980609415</v>
      </c>
      <c r="F8369" s="77">
        <v>0.99</v>
      </c>
      <c r="G8369" s="77">
        <v>0</v>
      </c>
      <c r="H8369" s="144">
        <v>0</v>
      </c>
      <c r="I8369" s="144"/>
      <c r="J8369" s="77">
        <v>0.99</v>
      </c>
      <c r="K8369" s="103">
        <f t="shared" si="362"/>
        <v>2.8000000000000025</v>
      </c>
      <c r="L8369" s="145">
        <v>0.39</v>
      </c>
      <c r="M8369" s="146">
        <v>0.5</v>
      </c>
      <c r="N8369" s="76">
        <f t="shared" si="360"/>
        <v>2.8000000000000025</v>
      </c>
    </row>
    <row r="8370" spans="2:14" x14ac:dyDescent="0.25">
      <c r="B8370" s="107">
        <v>40918</v>
      </c>
      <c r="C8370" s="100">
        <v>423.05</v>
      </c>
      <c r="D8370" s="128">
        <v>422.25</v>
      </c>
      <c r="E8370" s="122">
        <f t="shared" si="363"/>
        <v>58.483379501385045</v>
      </c>
      <c r="F8370" s="77">
        <v>0.09</v>
      </c>
      <c r="G8370" s="77">
        <v>0</v>
      </c>
      <c r="H8370" s="144">
        <v>0</v>
      </c>
      <c r="I8370" s="144"/>
      <c r="J8370" s="77">
        <v>0.09</v>
      </c>
      <c r="K8370" s="103">
        <f t="shared" si="362"/>
        <v>0.94000000000002271</v>
      </c>
      <c r="L8370" s="145">
        <v>0.04</v>
      </c>
      <c r="M8370" s="146">
        <v>0</v>
      </c>
      <c r="N8370" s="76">
        <f t="shared" si="360"/>
        <v>0.94000000000002271</v>
      </c>
    </row>
    <row r="8371" spans="2:14" x14ac:dyDescent="0.25">
      <c r="B8371" s="107">
        <v>40919</v>
      </c>
      <c r="C8371" s="100">
        <v>423.1</v>
      </c>
      <c r="D8371" s="128">
        <v>423.1</v>
      </c>
      <c r="E8371" s="122">
        <f t="shared" si="363"/>
        <v>58.601108033240997</v>
      </c>
      <c r="F8371" s="77">
        <v>0</v>
      </c>
      <c r="G8371" s="77">
        <v>0</v>
      </c>
      <c r="H8371" s="144">
        <v>0</v>
      </c>
      <c r="I8371" s="144"/>
      <c r="J8371" s="77">
        <v>0</v>
      </c>
      <c r="K8371" s="103">
        <f t="shared" si="362"/>
        <v>1.5999999999999659</v>
      </c>
      <c r="L8371" s="145">
        <v>0</v>
      </c>
      <c r="M8371" s="146">
        <v>0</v>
      </c>
      <c r="N8371" s="76">
        <f t="shared" si="360"/>
        <v>1.5999999999999659</v>
      </c>
    </row>
    <row r="8372" spans="2:14" x14ac:dyDescent="0.25">
      <c r="B8372" s="107">
        <v>40920</v>
      </c>
      <c r="C8372" s="100">
        <v>423.21</v>
      </c>
      <c r="D8372" s="128">
        <v>424.7</v>
      </c>
      <c r="E8372" s="122">
        <f t="shared" si="363"/>
        <v>58.822714681440445</v>
      </c>
      <c r="F8372" s="77">
        <v>0.04</v>
      </c>
      <c r="G8372" s="77">
        <v>0</v>
      </c>
      <c r="H8372" s="144">
        <v>0</v>
      </c>
      <c r="I8372" s="144"/>
      <c r="J8372" s="77">
        <v>0.04</v>
      </c>
      <c r="K8372" s="103">
        <f t="shared" si="362"/>
        <v>2.8300000000000205</v>
      </c>
      <c r="L8372" s="145">
        <v>0.02</v>
      </c>
      <c r="M8372" s="146">
        <v>0</v>
      </c>
      <c r="N8372" s="76">
        <f t="shared" si="360"/>
        <v>2.8300000000000205</v>
      </c>
    </row>
    <row r="8373" spans="2:14" x14ac:dyDescent="0.25">
      <c r="B8373" s="107">
        <v>40921</v>
      </c>
      <c r="C8373" s="100">
        <v>423.37</v>
      </c>
      <c r="D8373" s="128">
        <v>427.49</v>
      </c>
      <c r="E8373" s="122">
        <f t="shared" si="363"/>
        <v>59.209141274238227</v>
      </c>
      <c r="F8373" s="77">
        <v>0</v>
      </c>
      <c r="G8373" s="77">
        <v>0</v>
      </c>
      <c r="H8373" s="144">
        <v>0</v>
      </c>
      <c r="I8373" s="144"/>
      <c r="J8373" s="77">
        <v>0</v>
      </c>
      <c r="K8373" s="103">
        <f t="shared" si="362"/>
        <v>2.2799999999999727</v>
      </c>
      <c r="L8373" s="145">
        <v>0</v>
      </c>
      <c r="M8373" s="146">
        <v>0</v>
      </c>
      <c r="N8373" s="76">
        <f t="shared" si="360"/>
        <v>2.2799999999999727</v>
      </c>
    </row>
    <row r="8374" spans="2:14" x14ac:dyDescent="0.25">
      <c r="B8374" s="107">
        <v>40922</v>
      </c>
      <c r="C8374" s="100">
        <v>423.52</v>
      </c>
      <c r="D8374" s="128">
        <v>429.77</v>
      </c>
      <c r="E8374" s="122">
        <f t="shared" si="363"/>
        <v>59.524930747922433</v>
      </c>
      <c r="F8374" s="77">
        <v>0.96</v>
      </c>
      <c r="G8374" s="77">
        <v>0</v>
      </c>
      <c r="H8374" s="144">
        <v>0</v>
      </c>
      <c r="I8374" s="144"/>
      <c r="J8374" s="77">
        <v>0.96</v>
      </c>
      <c r="K8374" s="103">
        <f t="shared" si="362"/>
        <v>2.9699999999999909</v>
      </c>
      <c r="L8374" s="145">
        <v>0.38</v>
      </c>
      <c r="M8374" s="146">
        <v>0</v>
      </c>
      <c r="N8374" s="76">
        <f t="shared" si="360"/>
        <v>2.9699999999999909</v>
      </c>
    </row>
    <row r="8375" spans="2:14" x14ac:dyDescent="0.25">
      <c r="B8375" s="107">
        <v>40923</v>
      </c>
      <c r="C8375" s="100">
        <v>423.63</v>
      </c>
      <c r="D8375" s="128">
        <v>431.78</v>
      </c>
      <c r="E8375" s="122">
        <f t="shared" si="363"/>
        <v>59.803324099722985</v>
      </c>
      <c r="F8375" s="77">
        <v>0.05</v>
      </c>
      <c r="G8375" s="77">
        <v>0</v>
      </c>
      <c r="H8375" s="144">
        <v>0</v>
      </c>
      <c r="I8375" s="144"/>
      <c r="J8375" s="77">
        <v>0.05</v>
      </c>
      <c r="K8375" s="103">
        <f t="shared" si="362"/>
        <v>1.1700000000000046</v>
      </c>
      <c r="L8375" s="145">
        <v>0.02</v>
      </c>
      <c r="M8375" s="146">
        <v>0</v>
      </c>
      <c r="N8375" s="76">
        <f t="shared" si="360"/>
        <v>1.1700000000000046</v>
      </c>
    </row>
    <row r="8376" spans="2:14" x14ac:dyDescent="0.25">
      <c r="B8376" s="107">
        <v>40924</v>
      </c>
      <c r="C8376" s="100">
        <v>423.71</v>
      </c>
      <c r="D8376" s="128">
        <v>432.9</v>
      </c>
      <c r="E8376" s="122">
        <f t="shared" si="363"/>
        <v>59.958448753462598</v>
      </c>
      <c r="F8376" s="77">
        <v>0.12</v>
      </c>
      <c r="G8376" s="77">
        <v>0</v>
      </c>
      <c r="H8376" s="144">
        <v>0</v>
      </c>
      <c r="I8376" s="144"/>
      <c r="J8376" s="77">
        <v>0.12</v>
      </c>
      <c r="K8376" s="103">
        <f t="shared" si="362"/>
        <v>0.97000000000002273</v>
      </c>
      <c r="L8376" s="145">
        <v>0.05</v>
      </c>
      <c r="M8376" s="146">
        <v>0</v>
      </c>
      <c r="N8376" s="76">
        <f t="shared" si="360"/>
        <v>0.97000000000002273</v>
      </c>
    </row>
    <row r="8377" spans="2:14" x14ac:dyDescent="0.25">
      <c r="B8377" s="107">
        <v>40925</v>
      </c>
      <c r="C8377" s="100">
        <v>423.75</v>
      </c>
      <c r="D8377" s="128">
        <v>433.75</v>
      </c>
      <c r="E8377" s="122">
        <f t="shared" si="363"/>
        <v>60.076177285318558</v>
      </c>
      <c r="F8377" s="77">
        <v>0.19</v>
      </c>
      <c r="G8377" s="77">
        <v>0</v>
      </c>
      <c r="H8377" s="144">
        <v>0</v>
      </c>
      <c r="I8377" s="144"/>
      <c r="J8377" s="77">
        <v>0.19</v>
      </c>
      <c r="K8377" s="103">
        <f t="shared" si="362"/>
        <v>0.19</v>
      </c>
      <c r="L8377" s="145">
        <v>0.08</v>
      </c>
      <c r="M8377" s="146">
        <v>0</v>
      </c>
      <c r="N8377" s="76">
        <f t="shared" si="360"/>
        <v>0.19</v>
      </c>
    </row>
    <row r="8378" spans="2:14" x14ac:dyDescent="0.25">
      <c r="B8378" s="107">
        <v>40926</v>
      </c>
      <c r="C8378" s="100">
        <v>423.75</v>
      </c>
      <c r="D8378" s="128">
        <v>433.75</v>
      </c>
      <c r="E8378" s="122">
        <f t="shared" si="363"/>
        <v>60.076177285318558</v>
      </c>
      <c r="F8378" s="77">
        <v>0.79</v>
      </c>
      <c r="G8378" s="77">
        <v>0</v>
      </c>
      <c r="H8378" s="144">
        <v>0</v>
      </c>
      <c r="I8378" s="144"/>
      <c r="J8378" s="77">
        <v>0.79</v>
      </c>
      <c r="K8378" s="103">
        <f t="shared" si="362"/>
        <v>0.96000000000001595</v>
      </c>
      <c r="L8378" s="145">
        <v>0.31</v>
      </c>
      <c r="M8378" s="146">
        <v>0</v>
      </c>
      <c r="N8378" s="76">
        <f t="shared" si="360"/>
        <v>0.96000000000001595</v>
      </c>
    </row>
    <row r="8379" spans="2:14" x14ac:dyDescent="0.25">
      <c r="B8379" s="107">
        <v>40927</v>
      </c>
      <c r="C8379" s="100">
        <v>423.77</v>
      </c>
      <c r="D8379" s="128">
        <v>433.92</v>
      </c>
      <c r="E8379" s="122">
        <f t="shared" si="363"/>
        <v>60.099722991689752</v>
      </c>
      <c r="F8379" s="77">
        <v>0.49</v>
      </c>
      <c r="G8379" s="77">
        <v>0</v>
      </c>
      <c r="H8379" s="144">
        <v>0</v>
      </c>
      <c r="I8379" s="144"/>
      <c r="J8379" s="77">
        <v>0.49</v>
      </c>
      <c r="K8379" s="103">
        <f t="shared" si="362"/>
        <v>0.49</v>
      </c>
      <c r="L8379" s="145">
        <v>0.13</v>
      </c>
      <c r="M8379" s="146">
        <v>0</v>
      </c>
      <c r="N8379" s="76">
        <f t="shared" si="360"/>
        <v>0.49</v>
      </c>
    </row>
    <row r="8380" spans="2:14" x14ac:dyDescent="0.25">
      <c r="B8380" s="107">
        <v>40928</v>
      </c>
      <c r="C8380" s="100">
        <v>423.77</v>
      </c>
      <c r="D8380" s="128">
        <v>433.92</v>
      </c>
      <c r="E8380" s="122">
        <f t="shared" si="363"/>
        <v>60.099722991689752</v>
      </c>
      <c r="F8380" s="77">
        <v>0.24</v>
      </c>
      <c r="G8380" s="77">
        <v>0</v>
      </c>
      <c r="H8380" s="144">
        <v>0</v>
      </c>
      <c r="I8380" s="144"/>
      <c r="J8380" s="77">
        <v>0.24</v>
      </c>
      <c r="K8380" s="103">
        <f t="shared" si="362"/>
        <v>0.92000000000000681</v>
      </c>
      <c r="L8380" s="145">
        <v>0.09</v>
      </c>
      <c r="M8380" s="146">
        <v>0</v>
      </c>
      <c r="N8380" s="76">
        <f t="shared" si="360"/>
        <v>0.92000000000000681</v>
      </c>
    </row>
    <row r="8381" spans="2:14" x14ac:dyDescent="0.25">
      <c r="B8381" s="107">
        <v>40929</v>
      </c>
      <c r="C8381" s="100">
        <v>423.8</v>
      </c>
      <c r="D8381" s="128">
        <v>434.6</v>
      </c>
      <c r="E8381" s="122">
        <f t="shared" si="363"/>
        <v>60.193905817174517</v>
      </c>
      <c r="F8381" s="77">
        <v>0.47</v>
      </c>
      <c r="G8381" s="77">
        <v>0</v>
      </c>
      <c r="H8381" s="144">
        <v>0</v>
      </c>
      <c r="I8381" s="144"/>
      <c r="J8381" s="77">
        <v>0.47</v>
      </c>
      <c r="K8381" s="103">
        <f t="shared" si="362"/>
        <v>0.29999999999998406</v>
      </c>
      <c r="L8381" s="145">
        <v>0.18</v>
      </c>
      <c r="M8381" s="146">
        <v>0</v>
      </c>
      <c r="N8381" s="76">
        <f t="shared" si="360"/>
        <v>0.29999999999998406</v>
      </c>
    </row>
    <row r="8382" spans="2:14" x14ac:dyDescent="0.25">
      <c r="B8382" s="107">
        <v>40930</v>
      </c>
      <c r="C8382" s="100">
        <v>423.79</v>
      </c>
      <c r="D8382" s="128">
        <v>434.43</v>
      </c>
      <c r="E8382" s="122">
        <f t="shared" si="363"/>
        <v>60.170360110803323</v>
      </c>
      <c r="F8382" s="77">
        <v>0.08</v>
      </c>
      <c r="G8382" s="77">
        <v>0</v>
      </c>
      <c r="H8382" s="144">
        <v>0</v>
      </c>
      <c r="I8382" s="144"/>
      <c r="J8382" s="77">
        <v>0.08</v>
      </c>
      <c r="K8382" s="103">
        <f t="shared" si="362"/>
        <v>0.4099999999999841</v>
      </c>
      <c r="L8382" s="145">
        <v>0.03</v>
      </c>
      <c r="M8382" s="146">
        <v>0</v>
      </c>
      <c r="N8382" s="76">
        <f t="shared" si="360"/>
        <v>0.4099999999999841</v>
      </c>
    </row>
    <row r="8383" spans="2:14" x14ac:dyDescent="0.25">
      <c r="B8383" s="107">
        <v>40931</v>
      </c>
      <c r="C8383" s="100">
        <v>423.81</v>
      </c>
      <c r="D8383" s="128">
        <v>434.76</v>
      </c>
      <c r="E8383" s="122">
        <f t="shared" si="363"/>
        <v>60.21606648199446</v>
      </c>
      <c r="F8383" s="77">
        <v>3.83</v>
      </c>
      <c r="G8383" s="77">
        <v>0</v>
      </c>
      <c r="H8383" s="144">
        <v>0</v>
      </c>
      <c r="I8383" s="144"/>
      <c r="J8383" s="77">
        <v>3.83</v>
      </c>
      <c r="K8383" s="103">
        <f t="shared" si="362"/>
        <v>2.9999999999988702E-2</v>
      </c>
      <c r="L8383" s="145">
        <v>1.38</v>
      </c>
      <c r="M8383" s="146">
        <v>0</v>
      </c>
      <c r="N8383" s="76">
        <f t="shared" si="360"/>
        <v>2.9999999999988702E-2</v>
      </c>
    </row>
    <row r="8384" spans="2:14" x14ac:dyDescent="0.25">
      <c r="B8384" s="107">
        <v>40932</v>
      </c>
      <c r="C8384" s="100">
        <v>423.59</v>
      </c>
      <c r="D8384" s="128">
        <v>430.96</v>
      </c>
      <c r="E8384" s="122">
        <f t="shared" si="363"/>
        <v>59.689750692520768</v>
      </c>
      <c r="F8384" s="77">
        <v>3.04</v>
      </c>
      <c r="G8384" s="77">
        <v>0</v>
      </c>
      <c r="H8384" s="144">
        <v>0</v>
      </c>
      <c r="I8384" s="144"/>
      <c r="J8384" s="77">
        <v>3.04</v>
      </c>
      <c r="K8384" s="103">
        <f t="shared" si="362"/>
        <v>0.72000000000000686</v>
      </c>
      <c r="L8384" s="145">
        <v>1.2</v>
      </c>
      <c r="M8384" s="146">
        <v>0</v>
      </c>
      <c r="N8384" s="76">
        <f t="shared" si="360"/>
        <v>0.72000000000000686</v>
      </c>
    </row>
    <row r="8385" spans="2:14" x14ac:dyDescent="0.25">
      <c r="B8385" s="107">
        <v>40933</v>
      </c>
      <c r="C8385" s="100">
        <v>423.45</v>
      </c>
      <c r="D8385" s="128">
        <v>428.64</v>
      </c>
      <c r="E8385" s="122">
        <f t="shared" si="363"/>
        <v>59.368421052631582</v>
      </c>
      <c r="F8385" s="77">
        <v>3.94</v>
      </c>
      <c r="G8385" s="77">
        <v>0</v>
      </c>
      <c r="H8385" s="144">
        <v>0</v>
      </c>
      <c r="I8385" s="144"/>
      <c r="J8385" s="77">
        <v>3.94</v>
      </c>
      <c r="K8385" s="103">
        <f t="shared" si="362"/>
        <v>0.9600000000000386</v>
      </c>
      <c r="L8385" s="145">
        <v>1.56</v>
      </c>
      <c r="M8385" s="146">
        <v>0</v>
      </c>
      <c r="N8385" s="76">
        <f t="shared" si="360"/>
        <v>0.9600000000000386</v>
      </c>
    </row>
    <row r="8386" spans="2:14" x14ac:dyDescent="0.25">
      <c r="B8386" s="107">
        <v>40934</v>
      </c>
      <c r="C8386" s="100">
        <v>423.26</v>
      </c>
      <c r="D8386" s="128">
        <v>425.66</v>
      </c>
      <c r="E8386" s="122">
        <f t="shared" si="363"/>
        <v>58.955678670360115</v>
      </c>
      <c r="F8386" s="77">
        <v>4</v>
      </c>
      <c r="G8386" s="77">
        <v>0</v>
      </c>
      <c r="H8386" s="144">
        <v>0</v>
      </c>
      <c r="I8386" s="144"/>
      <c r="J8386" s="77">
        <v>4</v>
      </c>
      <c r="K8386" s="103">
        <f t="shared" si="362"/>
        <v>7.9999999999984084E-2</v>
      </c>
      <c r="L8386" s="145">
        <v>1.58</v>
      </c>
      <c r="M8386" s="146">
        <v>0</v>
      </c>
      <c r="N8386" s="76">
        <f t="shared" si="360"/>
        <v>7.9999999999984084E-2</v>
      </c>
    </row>
    <row r="8387" spans="2:14" x14ac:dyDescent="0.25">
      <c r="B8387" s="107">
        <v>40935</v>
      </c>
      <c r="C8387" s="100">
        <v>423.03</v>
      </c>
      <c r="D8387" s="128">
        <v>421.74</v>
      </c>
      <c r="E8387" s="122">
        <f t="shared" si="363"/>
        <v>58.412742382271468</v>
      </c>
      <c r="F8387" s="77">
        <v>3.55</v>
      </c>
      <c r="G8387" s="77">
        <v>0</v>
      </c>
      <c r="H8387" s="144">
        <v>0</v>
      </c>
      <c r="I8387" s="144"/>
      <c r="J8387" s="77">
        <v>3.55</v>
      </c>
      <c r="K8387" s="103">
        <f t="shared" si="362"/>
        <v>0.32999999999997254</v>
      </c>
      <c r="L8387" s="145">
        <v>1.4</v>
      </c>
      <c r="M8387" s="146">
        <v>0</v>
      </c>
      <c r="N8387" s="76">
        <f t="shared" si="360"/>
        <v>0.32999999999997254</v>
      </c>
    </row>
    <row r="8388" spans="2:14" x14ac:dyDescent="0.25">
      <c r="B8388" s="107">
        <v>40936</v>
      </c>
      <c r="C8388" s="100">
        <v>422.83</v>
      </c>
      <c r="D8388" s="128">
        <v>418.52</v>
      </c>
      <c r="E8388" s="122">
        <f t="shared" si="363"/>
        <v>57.966759002770083</v>
      </c>
      <c r="F8388" s="77">
        <v>3.36</v>
      </c>
      <c r="G8388" s="77">
        <v>0</v>
      </c>
      <c r="H8388" s="144">
        <v>0</v>
      </c>
      <c r="I8388" s="144"/>
      <c r="J8388" s="77">
        <v>3.36</v>
      </c>
      <c r="K8388" s="103">
        <f t="shared" si="362"/>
        <v>0.56000000000004535</v>
      </c>
      <c r="L8388" s="145">
        <v>1.33</v>
      </c>
      <c r="M8388" s="146">
        <v>0</v>
      </c>
      <c r="N8388" s="76">
        <f t="shared" si="360"/>
        <v>0.56000000000004535</v>
      </c>
    </row>
    <row r="8389" spans="2:14" x14ac:dyDescent="0.25">
      <c r="B8389" s="107">
        <v>40937</v>
      </c>
      <c r="C8389" s="100">
        <v>422.65</v>
      </c>
      <c r="D8389" s="128">
        <v>415.72</v>
      </c>
      <c r="E8389" s="122">
        <f t="shared" si="363"/>
        <v>57.578947368421055</v>
      </c>
      <c r="F8389" s="77">
        <v>3.1</v>
      </c>
      <c r="G8389" s="77">
        <v>0</v>
      </c>
      <c r="H8389" s="144">
        <v>0</v>
      </c>
      <c r="I8389" s="144"/>
      <c r="J8389" s="77">
        <v>3.1</v>
      </c>
      <c r="K8389" s="103">
        <f t="shared" si="362"/>
        <v>0.93999999999997508</v>
      </c>
      <c r="L8389" s="145">
        <v>1.23</v>
      </c>
      <c r="M8389" s="146">
        <v>0</v>
      </c>
      <c r="N8389" s="76">
        <f t="shared" si="360"/>
        <v>0.93999999999997508</v>
      </c>
    </row>
    <row r="8390" spans="2:14" x14ac:dyDescent="0.25">
      <c r="B8390" s="107">
        <v>40938</v>
      </c>
      <c r="C8390" s="100">
        <v>422.52</v>
      </c>
      <c r="D8390" s="128">
        <v>413.56</v>
      </c>
      <c r="E8390" s="122">
        <f t="shared" si="363"/>
        <v>57.279778393351798</v>
      </c>
      <c r="F8390" s="77">
        <v>2.19</v>
      </c>
      <c r="G8390" s="77">
        <v>0</v>
      </c>
      <c r="H8390" s="144">
        <v>0</v>
      </c>
      <c r="I8390" s="144"/>
      <c r="J8390" s="77">
        <v>2.19</v>
      </c>
      <c r="K8390" s="103">
        <f t="shared" si="362"/>
        <v>0.90999999999997039</v>
      </c>
      <c r="L8390" s="145">
        <v>0.87</v>
      </c>
      <c r="M8390" s="146">
        <v>0</v>
      </c>
      <c r="N8390" s="76">
        <f t="shared" si="360"/>
        <v>0.90999999999997039</v>
      </c>
    </row>
    <row r="8391" spans="2:14" x14ac:dyDescent="0.25">
      <c r="B8391" s="107">
        <v>40939</v>
      </c>
      <c r="C8391" s="100">
        <v>422.43</v>
      </c>
      <c r="D8391" s="128">
        <v>412.28</v>
      </c>
      <c r="E8391" s="122">
        <f t="shared" si="363"/>
        <v>57.102493074792235</v>
      </c>
      <c r="F8391" s="77">
        <v>1.1399999999999999</v>
      </c>
      <c r="G8391" s="77">
        <v>0</v>
      </c>
      <c r="H8391" s="144">
        <v>0</v>
      </c>
      <c r="I8391" s="144"/>
      <c r="J8391" s="77">
        <v>1.1399999999999999</v>
      </c>
      <c r="K8391" s="103">
        <f t="shared" si="362"/>
        <v>0.34000000000004538</v>
      </c>
      <c r="L8391" s="145">
        <v>0.45</v>
      </c>
      <c r="M8391" s="146">
        <v>0</v>
      </c>
      <c r="N8391" s="76">
        <f t="shared" si="360"/>
        <v>0.34000000000004538</v>
      </c>
    </row>
    <row r="8392" spans="2:14" x14ac:dyDescent="0.25">
      <c r="B8392" s="107">
        <v>40940</v>
      </c>
      <c r="C8392" s="100">
        <v>422.38</v>
      </c>
      <c r="D8392" s="128">
        <v>411.48</v>
      </c>
      <c r="E8392" s="122">
        <f t="shared" si="363"/>
        <v>56.991689750692522</v>
      </c>
      <c r="F8392" s="77">
        <v>2.9</v>
      </c>
      <c r="G8392" s="77">
        <v>0</v>
      </c>
      <c r="H8392" s="144">
        <v>0</v>
      </c>
      <c r="I8392" s="144"/>
      <c r="J8392" s="77">
        <v>2.9</v>
      </c>
      <c r="K8392" s="103">
        <f t="shared" si="362"/>
        <v>2.0000000000004459E-2</v>
      </c>
      <c r="L8392" s="145">
        <v>1.1499999999999999</v>
      </c>
      <c r="M8392" s="146">
        <v>0</v>
      </c>
      <c r="N8392" s="76">
        <f t="shared" ref="N8392:N8455" si="364">+D8393-D8392+J8392</f>
        <v>2.0000000000004459E-2</v>
      </c>
    </row>
    <row r="8393" spans="2:14" x14ac:dyDescent="0.25">
      <c r="B8393" s="107">
        <v>40941</v>
      </c>
      <c r="C8393" s="100">
        <v>422.21</v>
      </c>
      <c r="D8393" s="128">
        <v>408.6</v>
      </c>
      <c r="E8393" s="122">
        <f t="shared" si="363"/>
        <v>56.592797783933527</v>
      </c>
      <c r="F8393" s="77">
        <v>3.12</v>
      </c>
      <c r="G8393" s="77">
        <v>0</v>
      </c>
      <c r="H8393" s="144">
        <v>0</v>
      </c>
      <c r="I8393" s="144"/>
      <c r="J8393" s="77">
        <v>3.12</v>
      </c>
      <c r="K8393" s="103">
        <f t="shared" si="362"/>
        <v>0.87999999999999101</v>
      </c>
      <c r="L8393" s="145">
        <v>1.03</v>
      </c>
      <c r="M8393" s="146">
        <v>0</v>
      </c>
      <c r="N8393" s="76">
        <f t="shared" si="364"/>
        <v>0.87999999999999101</v>
      </c>
    </row>
    <row r="8394" spans="2:14" x14ac:dyDescent="0.25">
      <c r="B8394" s="107">
        <v>40942</v>
      </c>
      <c r="C8394" s="100">
        <v>422.06</v>
      </c>
      <c r="D8394" s="128">
        <v>406.36</v>
      </c>
      <c r="E8394" s="122">
        <f t="shared" si="363"/>
        <v>56.282548476454295</v>
      </c>
      <c r="F8394" s="77">
        <v>2.0699999999999998</v>
      </c>
      <c r="G8394" s="77">
        <v>0</v>
      </c>
      <c r="H8394" s="144">
        <v>0</v>
      </c>
      <c r="I8394" s="144"/>
      <c r="J8394" s="77">
        <v>2.0699999999999998</v>
      </c>
      <c r="K8394" s="103">
        <f t="shared" si="362"/>
        <v>0.56999999999999984</v>
      </c>
      <c r="L8394" s="145">
        <v>0.82</v>
      </c>
      <c r="M8394" s="146">
        <v>2.1</v>
      </c>
      <c r="N8394" s="76">
        <f t="shared" si="364"/>
        <v>0.56999999999999984</v>
      </c>
    </row>
    <row r="8395" spans="2:14" x14ac:dyDescent="0.25">
      <c r="B8395" s="107">
        <v>40943</v>
      </c>
      <c r="C8395" s="100">
        <v>421.97</v>
      </c>
      <c r="D8395" s="128">
        <v>404.86</v>
      </c>
      <c r="E8395" s="122">
        <f t="shared" si="363"/>
        <v>56.074792243767313</v>
      </c>
      <c r="F8395" s="77">
        <v>2.91</v>
      </c>
      <c r="G8395" s="77">
        <v>0</v>
      </c>
      <c r="H8395" s="144">
        <v>0</v>
      </c>
      <c r="I8395" s="144"/>
      <c r="J8395" s="77">
        <v>2.91</v>
      </c>
      <c r="K8395" s="103">
        <f t="shared" si="362"/>
        <v>0.47999999999999332</v>
      </c>
      <c r="L8395" s="145">
        <v>1.1499999999999999</v>
      </c>
      <c r="M8395" s="146">
        <v>0</v>
      </c>
      <c r="N8395" s="76">
        <f t="shared" si="364"/>
        <v>0.47999999999999332</v>
      </c>
    </row>
    <row r="8396" spans="2:14" x14ac:dyDescent="0.25">
      <c r="B8396" s="107">
        <v>40944</v>
      </c>
      <c r="C8396" s="100">
        <v>421.81</v>
      </c>
      <c r="D8396" s="128">
        <v>402.43</v>
      </c>
      <c r="E8396" s="122">
        <f t="shared" si="363"/>
        <v>55.738227146814403</v>
      </c>
      <c r="F8396" s="77">
        <v>3.09</v>
      </c>
      <c r="G8396" s="77">
        <v>0</v>
      </c>
      <c r="H8396" s="144">
        <v>0</v>
      </c>
      <c r="I8396" s="144"/>
      <c r="J8396" s="77">
        <v>3.09</v>
      </c>
      <c r="K8396" s="103">
        <f t="shared" si="362"/>
        <v>3.6099999999999817</v>
      </c>
      <c r="L8396" s="145">
        <v>1.22</v>
      </c>
      <c r="M8396" s="146">
        <v>28.5</v>
      </c>
      <c r="N8396" s="76">
        <f t="shared" si="364"/>
        <v>3.6099999999999817</v>
      </c>
    </row>
    <row r="8397" spans="2:14" x14ac:dyDescent="0.25">
      <c r="B8397" s="107">
        <v>40945</v>
      </c>
      <c r="C8397" s="100">
        <v>421.85</v>
      </c>
      <c r="D8397" s="128">
        <v>402.95</v>
      </c>
      <c r="E8397" s="122">
        <f t="shared" si="363"/>
        <v>55.810249307479218</v>
      </c>
      <c r="F8397" s="77">
        <v>3.91</v>
      </c>
      <c r="G8397" s="77">
        <v>0</v>
      </c>
      <c r="H8397" s="144">
        <v>0</v>
      </c>
      <c r="I8397" s="144"/>
      <c r="J8397" s="77">
        <v>3.91</v>
      </c>
      <c r="K8397" s="103">
        <f t="shared" si="362"/>
        <v>1.500000000000032</v>
      </c>
      <c r="L8397" s="145">
        <v>1.54</v>
      </c>
      <c r="M8397" s="146">
        <v>4.4000000000000004</v>
      </c>
      <c r="N8397" s="76">
        <f t="shared" si="364"/>
        <v>1.500000000000032</v>
      </c>
    </row>
    <row r="8398" spans="2:14" x14ac:dyDescent="0.25">
      <c r="B8398" s="107">
        <v>40946</v>
      </c>
      <c r="C8398" s="100">
        <v>421.69</v>
      </c>
      <c r="D8398" s="128">
        <v>400.54</v>
      </c>
      <c r="E8398" s="122">
        <f t="shared" si="363"/>
        <v>55.476454293628805</v>
      </c>
      <c r="F8398" s="77">
        <v>3.66</v>
      </c>
      <c r="G8398" s="77">
        <v>0</v>
      </c>
      <c r="H8398" s="144">
        <v>0</v>
      </c>
      <c r="I8398" s="144"/>
      <c r="J8398" s="77">
        <v>3.66</v>
      </c>
      <c r="K8398" s="103">
        <f t="shared" si="362"/>
        <v>2.3799999999999706</v>
      </c>
      <c r="L8398" s="145">
        <v>1.45</v>
      </c>
      <c r="M8398" s="146">
        <v>10.8</v>
      </c>
      <c r="N8398" s="76">
        <f t="shared" si="364"/>
        <v>2.3799999999999706</v>
      </c>
    </row>
    <row r="8399" spans="2:14" x14ac:dyDescent="0.25">
      <c r="B8399" s="107">
        <v>40947</v>
      </c>
      <c r="C8399" s="100">
        <v>421.61</v>
      </c>
      <c r="D8399" s="128">
        <v>399.26</v>
      </c>
      <c r="E8399" s="122">
        <f t="shared" si="363"/>
        <v>55.299168975069243</v>
      </c>
      <c r="F8399" s="77">
        <v>5.91</v>
      </c>
      <c r="G8399" s="77">
        <v>0</v>
      </c>
      <c r="H8399" s="144">
        <v>0</v>
      </c>
      <c r="I8399" s="144"/>
      <c r="J8399" s="77">
        <v>5.91</v>
      </c>
      <c r="K8399" s="103">
        <f t="shared" si="362"/>
        <v>1.4500000000000206</v>
      </c>
      <c r="L8399" s="145">
        <v>2.33</v>
      </c>
      <c r="M8399" s="146">
        <v>0</v>
      </c>
      <c r="N8399" s="76">
        <f t="shared" si="364"/>
        <v>1.4500000000000206</v>
      </c>
    </row>
    <row r="8400" spans="2:14" x14ac:dyDescent="0.25">
      <c r="B8400" s="107">
        <v>40948</v>
      </c>
      <c r="C8400" s="100">
        <v>421.33</v>
      </c>
      <c r="D8400" s="128">
        <v>394.8</v>
      </c>
      <c r="E8400" s="122">
        <f t="shared" si="363"/>
        <v>54.681440443213305</v>
      </c>
      <c r="F8400" s="77">
        <v>5.45</v>
      </c>
      <c r="G8400" s="77">
        <v>0</v>
      </c>
      <c r="H8400" s="144">
        <v>0</v>
      </c>
      <c r="I8400" s="144"/>
      <c r="J8400" s="77">
        <v>5.45</v>
      </c>
      <c r="K8400" s="103">
        <f t="shared" si="362"/>
        <v>2.6499999999999888</v>
      </c>
      <c r="L8400" s="145">
        <v>2.14</v>
      </c>
      <c r="M8400" s="146">
        <v>0.7</v>
      </c>
      <c r="N8400" s="76">
        <f t="shared" si="364"/>
        <v>2.6499999999999888</v>
      </c>
    </row>
    <row r="8401" spans="2:14" x14ac:dyDescent="0.25">
      <c r="B8401" s="107">
        <v>40949</v>
      </c>
      <c r="C8401" s="100">
        <v>421.15</v>
      </c>
      <c r="D8401" s="128">
        <v>392</v>
      </c>
      <c r="E8401" s="122">
        <f t="shared" si="363"/>
        <v>54.29362880886427</v>
      </c>
      <c r="F8401" s="77">
        <v>4.3600000000000003</v>
      </c>
      <c r="G8401" s="77">
        <v>0</v>
      </c>
      <c r="H8401" s="144">
        <v>0</v>
      </c>
      <c r="I8401" s="144"/>
      <c r="J8401" s="77">
        <v>4.3600000000000003</v>
      </c>
      <c r="K8401" s="103">
        <f t="shared" si="362"/>
        <v>0.80999999999998895</v>
      </c>
      <c r="L8401" s="145">
        <v>1.71</v>
      </c>
      <c r="M8401" s="146">
        <v>0</v>
      </c>
      <c r="N8401" s="76">
        <f t="shared" si="364"/>
        <v>0.80999999999998895</v>
      </c>
    </row>
    <row r="8402" spans="2:14" x14ac:dyDescent="0.25">
      <c r="B8402" s="107">
        <v>40950</v>
      </c>
      <c r="C8402" s="100">
        <v>420.91</v>
      </c>
      <c r="D8402" s="128">
        <v>388.45</v>
      </c>
      <c r="E8402" s="122">
        <f t="shared" si="363"/>
        <v>53.80193905817174</v>
      </c>
      <c r="F8402" s="77">
        <v>6.05</v>
      </c>
      <c r="G8402" s="77">
        <v>0</v>
      </c>
      <c r="H8402" s="144">
        <v>0</v>
      </c>
      <c r="I8402" s="144"/>
      <c r="J8402" s="77">
        <v>6.05</v>
      </c>
      <c r="K8402" s="103">
        <f t="shared" si="362"/>
        <v>1.4000000000000226</v>
      </c>
      <c r="L8402" s="145">
        <v>2.38</v>
      </c>
      <c r="M8402" s="146">
        <v>0</v>
      </c>
      <c r="N8402" s="76">
        <f t="shared" si="364"/>
        <v>1.4000000000000226</v>
      </c>
    </row>
    <row r="8403" spans="2:14" x14ac:dyDescent="0.25">
      <c r="B8403" s="107">
        <v>40951</v>
      </c>
      <c r="C8403" s="100">
        <v>420.6</v>
      </c>
      <c r="D8403" s="128">
        <v>383.8</v>
      </c>
      <c r="E8403" s="122">
        <f t="shared" si="363"/>
        <v>53.157894736842103</v>
      </c>
      <c r="F8403" s="77">
        <v>4.29</v>
      </c>
      <c r="G8403" s="77">
        <v>0</v>
      </c>
      <c r="H8403" s="144">
        <v>0</v>
      </c>
      <c r="I8403" s="144"/>
      <c r="J8403" s="77">
        <v>4.29</v>
      </c>
      <c r="K8403" s="103">
        <f t="shared" si="362"/>
        <v>1.4899999999999887</v>
      </c>
      <c r="L8403" s="145">
        <v>1.69</v>
      </c>
      <c r="M8403" s="146">
        <v>0</v>
      </c>
      <c r="N8403" s="76">
        <f t="shared" si="364"/>
        <v>1.4899999999999887</v>
      </c>
    </row>
    <row r="8404" spans="2:14" x14ac:dyDescent="0.25">
      <c r="B8404" s="107">
        <v>40952</v>
      </c>
      <c r="C8404" s="100">
        <v>420.42</v>
      </c>
      <c r="D8404" s="128">
        <v>381</v>
      </c>
      <c r="E8404" s="122">
        <f t="shared" si="363"/>
        <v>52.770083102493068</v>
      </c>
      <c r="F8404" s="77">
        <v>4.95</v>
      </c>
      <c r="G8404" s="77">
        <v>0</v>
      </c>
      <c r="H8404" s="144">
        <v>0</v>
      </c>
      <c r="I8404" s="144"/>
      <c r="J8404" s="77">
        <v>4.95</v>
      </c>
      <c r="K8404" s="103">
        <f t="shared" si="362"/>
        <v>0.59999999999997744</v>
      </c>
      <c r="L8404" s="145">
        <v>1.94</v>
      </c>
      <c r="M8404" s="146">
        <v>0</v>
      </c>
      <c r="N8404" s="76">
        <f t="shared" si="364"/>
        <v>0.59999999999997744</v>
      </c>
    </row>
    <row r="8405" spans="2:14" x14ac:dyDescent="0.25">
      <c r="B8405" s="107">
        <v>40953</v>
      </c>
      <c r="C8405" s="100">
        <v>420.14</v>
      </c>
      <c r="D8405" s="128">
        <v>376.65</v>
      </c>
      <c r="E8405" s="122">
        <f t="shared" si="363"/>
        <v>52.167590027700825</v>
      </c>
      <c r="F8405" s="77">
        <v>4.4000000000000004</v>
      </c>
      <c r="G8405" s="77">
        <v>0</v>
      </c>
      <c r="H8405" s="144">
        <v>0</v>
      </c>
      <c r="I8405" s="144"/>
      <c r="J8405" s="77">
        <v>4.4000000000000004</v>
      </c>
      <c r="K8405" s="103">
        <f t="shared" si="362"/>
        <v>2.1000000000000458</v>
      </c>
      <c r="L8405" s="145">
        <v>1.76</v>
      </c>
      <c r="M8405" s="146">
        <v>17.5</v>
      </c>
      <c r="N8405" s="76">
        <f t="shared" si="364"/>
        <v>2.1000000000000458</v>
      </c>
    </row>
    <row r="8406" spans="2:14" x14ac:dyDescent="0.25">
      <c r="B8406" s="107">
        <v>40954</v>
      </c>
      <c r="C8406" s="100">
        <v>419.97</v>
      </c>
      <c r="D8406" s="128">
        <v>374.35</v>
      </c>
      <c r="E8406" s="122">
        <f t="shared" si="363"/>
        <v>51.849030470914123</v>
      </c>
      <c r="F8406" s="77">
        <v>3.92</v>
      </c>
      <c r="G8406" s="77">
        <v>0</v>
      </c>
      <c r="H8406" s="144">
        <v>0</v>
      </c>
      <c r="I8406" s="144"/>
      <c r="J8406" s="77">
        <v>3.92</v>
      </c>
      <c r="K8406" s="103">
        <f t="shared" si="362"/>
        <v>1.3699999999999886</v>
      </c>
      <c r="L8406" s="145">
        <v>1.54</v>
      </c>
      <c r="M8406" s="146">
        <v>0.4</v>
      </c>
      <c r="N8406" s="76">
        <f t="shared" si="364"/>
        <v>1.3699999999999886</v>
      </c>
    </row>
    <row r="8407" spans="2:14" x14ac:dyDescent="0.25">
      <c r="B8407" s="107">
        <v>40955</v>
      </c>
      <c r="C8407" s="100">
        <v>419.8</v>
      </c>
      <c r="D8407" s="128">
        <v>371.8</v>
      </c>
      <c r="E8407" s="122">
        <f t="shared" si="363"/>
        <v>51.495844875346265</v>
      </c>
      <c r="F8407" s="77">
        <v>4.1500000000000004</v>
      </c>
      <c r="G8407" s="77">
        <v>0</v>
      </c>
      <c r="H8407" s="144">
        <v>0</v>
      </c>
      <c r="I8407" s="144"/>
      <c r="J8407" s="77">
        <v>4.1500000000000004</v>
      </c>
      <c r="K8407" s="103">
        <f t="shared" si="362"/>
        <v>0.72999999999998444</v>
      </c>
      <c r="L8407" s="145">
        <v>1.63</v>
      </c>
      <c r="M8407" s="146">
        <v>0</v>
      </c>
      <c r="N8407" s="76">
        <f t="shared" si="364"/>
        <v>0.72999999999998444</v>
      </c>
    </row>
    <row r="8408" spans="2:14" x14ac:dyDescent="0.25">
      <c r="B8408" s="107">
        <v>40956</v>
      </c>
      <c r="C8408" s="100">
        <v>419.58</v>
      </c>
      <c r="D8408" s="128">
        <v>368.38</v>
      </c>
      <c r="E8408" s="122">
        <f t="shared" si="363"/>
        <v>51.02216066481995</v>
      </c>
      <c r="F8408" s="77">
        <v>4.01</v>
      </c>
      <c r="G8408" s="77">
        <v>0</v>
      </c>
      <c r="H8408" s="144">
        <v>0</v>
      </c>
      <c r="I8408" s="144"/>
      <c r="J8408" s="77">
        <v>4.01</v>
      </c>
      <c r="K8408" s="103">
        <f t="shared" si="362"/>
        <v>1.6800000000000157</v>
      </c>
      <c r="L8408" s="145">
        <v>1.57</v>
      </c>
      <c r="M8408" s="146">
        <v>0</v>
      </c>
      <c r="N8408" s="76">
        <f t="shared" si="364"/>
        <v>1.6800000000000157</v>
      </c>
    </row>
    <row r="8409" spans="2:14" x14ac:dyDescent="0.25">
      <c r="B8409" s="107">
        <v>40957</v>
      </c>
      <c r="C8409" s="100">
        <v>419.41</v>
      </c>
      <c r="D8409" s="128">
        <v>366.05</v>
      </c>
      <c r="E8409" s="122">
        <f t="shared" si="363"/>
        <v>50.699445983379498</v>
      </c>
      <c r="F8409" s="77">
        <v>3.27</v>
      </c>
      <c r="G8409" s="77">
        <v>0</v>
      </c>
      <c r="H8409" s="144">
        <v>0</v>
      </c>
      <c r="I8409" s="144"/>
      <c r="J8409" s="77">
        <v>3.27</v>
      </c>
      <c r="K8409" s="103">
        <f t="shared" si="362"/>
        <v>0.96999999999998865</v>
      </c>
      <c r="L8409" s="145">
        <v>1.28</v>
      </c>
      <c r="M8409" s="146">
        <v>0</v>
      </c>
      <c r="N8409" s="76">
        <f t="shared" si="364"/>
        <v>0.96999999999998865</v>
      </c>
    </row>
    <row r="8410" spans="2:14" x14ac:dyDescent="0.25">
      <c r="B8410" s="107">
        <v>40958</v>
      </c>
      <c r="C8410" s="100">
        <v>419.26</v>
      </c>
      <c r="D8410" s="128">
        <v>363.75</v>
      </c>
      <c r="E8410" s="122">
        <f t="shared" si="363"/>
        <v>50.380886426592795</v>
      </c>
      <c r="F8410" s="77">
        <v>3.25</v>
      </c>
      <c r="G8410" s="77">
        <v>0</v>
      </c>
      <c r="H8410" s="144">
        <v>0</v>
      </c>
      <c r="I8410" s="144"/>
      <c r="J8410" s="77">
        <v>3.25</v>
      </c>
      <c r="K8410" s="103">
        <f t="shared" si="362"/>
        <v>0.5</v>
      </c>
      <c r="L8410" s="145">
        <v>1.27</v>
      </c>
      <c r="M8410" s="146">
        <v>0</v>
      </c>
      <c r="N8410" s="76">
        <f t="shared" si="364"/>
        <v>0.5</v>
      </c>
    </row>
    <row r="8411" spans="2:14" x14ac:dyDescent="0.25">
      <c r="B8411" s="107">
        <v>40959</v>
      </c>
      <c r="C8411" s="100">
        <v>419.06</v>
      </c>
      <c r="D8411" s="128">
        <v>361</v>
      </c>
      <c r="E8411" s="122">
        <f t="shared" si="363"/>
        <v>50</v>
      </c>
      <c r="F8411" s="77">
        <v>3.66</v>
      </c>
      <c r="G8411" s="77">
        <v>0</v>
      </c>
      <c r="H8411" s="144">
        <v>0</v>
      </c>
      <c r="I8411" s="144"/>
      <c r="J8411" s="77">
        <v>3.66</v>
      </c>
      <c r="K8411" s="103">
        <f t="shared" si="362"/>
        <v>0.7999999999999865</v>
      </c>
      <c r="L8411" s="145">
        <v>1.43</v>
      </c>
      <c r="M8411" s="146">
        <v>0</v>
      </c>
      <c r="N8411" s="76">
        <f t="shared" si="364"/>
        <v>0.7999999999999865</v>
      </c>
    </row>
    <row r="8412" spans="2:14" x14ac:dyDescent="0.25">
      <c r="B8412" s="107">
        <v>40960</v>
      </c>
      <c r="C8412" s="100">
        <v>418.86</v>
      </c>
      <c r="D8412" s="128">
        <v>358.14</v>
      </c>
      <c r="E8412" s="122">
        <f t="shared" si="363"/>
        <v>49.603878116343488</v>
      </c>
      <c r="F8412" s="77">
        <v>1.47</v>
      </c>
      <c r="G8412" s="77">
        <v>0</v>
      </c>
      <c r="H8412" s="144">
        <v>0</v>
      </c>
      <c r="I8412" s="144"/>
      <c r="J8412" s="77">
        <v>1.47</v>
      </c>
      <c r="K8412" s="103">
        <f t="shared" si="362"/>
        <v>0.63000000000002498</v>
      </c>
      <c r="L8412" s="145">
        <v>0.56999999999999995</v>
      </c>
      <c r="M8412" s="146">
        <v>0</v>
      </c>
      <c r="N8412" s="76">
        <f t="shared" si="364"/>
        <v>0.63000000000002498</v>
      </c>
    </row>
    <row r="8413" spans="2:14" x14ac:dyDescent="0.25">
      <c r="B8413" s="107">
        <v>40961</v>
      </c>
      <c r="C8413" s="100">
        <v>418.8</v>
      </c>
      <c r="D8413" s="128">
        <v>357.3</v>
      </c>
      <c r="E8413" s="122">
        <f t="shared" si="363"/>
        <v>49.48753462603878</v>
      </c>
      <c r="F8413" s="77">
        <v>1.74</v>
      </c>
      <c r="G8413" s="77">
        <v>0</v>
      </c>
      <c r="H8413" s="144">
        <v>0</v>
      </c>
      <c r="I8413" s="144"/>
      <c r="J8413" s="77">
        <v>1.74</v>
      </c>
      <c r="K8413" s="103">
        <f t="shared" si="362"/>
        <v>0.83999999999996589</v>
      </c>
      <c r="L8413" s="145">
        <v>0.68</v>
      </c>
      <c r="M8413" s="146">
        <v>0</v>
      </c>
      <c r="N8413" s="76">
        <f t="shared" si="364"/>
        <v>0.83999999999996589</v>
      </c>
    </row>
    <row r="8414" spans="2:14" x14ac:dyDescent="0.25">
      <c r="B8414" s="107">
        <v>40962</v>
      </c>
      <c r="C8414" s="100">
        <v>418.74</v>
      </c>
      <c r="D8414" s="128">
        <v>356.4</v>
      </c>
      <c r="E8414" s="122">
        <f t="shared" si="363"/>
        <v>49.362880886426588</v>
      </c>
      <c r="F8414" s="77">
        <v>0.35</v>
      </c>
      <c r="G8414" s="77">
        <v>0</v>
      </c>
      <c r="H8414" s="144">
        <v>0</v>
      </c>
      <c r="I8414" s="144"/>
      <c r="J8414" s="77">
        <v>0.35</v>
      </c>
      <c r="K8414" s="103">
        <f t="shared" si="362"/>
        <v>0.50000000000003408</v>
      </c>
      <c r="L8414" s="145">
        <v>0.13</v>
      </c>
      <c r="M8414" s="146">
        <v>0</v>
      </c>
      <c r="N8414" s="76">
        <f t="shared" si="364"/>
        <v>0.50000000000003408</v>
      </c>
    </row>
    <row r="8415" spans="2:14" x14ac:dyDescent="0.25">
      <c r="B8415" s="107">
        <v>40963</v>
      </c>
      <c r="C8415" s="100">
        <v>418.76</v>
      </c>
      <c r="D8415" s="128">
        <v>356.55</v>
      </c>
      <c r="E8415" s="122">
        <f t="shared" si="363"/>
        <v>49.383656509695292</v>
      </c>
      <c r="F8415" s="77">
        <v>0.4</v>
      </c>
      <c r="G8415" s="77">
        <v>0</v>
      </c>
      <c r="H8415" s="144">
        <v>0</v>
      </c>
      <c r="I8415" s="144"/>
      <c r="J8415" s="77">
        <v>0.4</v>
      </c>
      <c r="K8415" s="103">
        <f t="shared" si="362"/>
        <v>0.4</v>
      </c>
      <c r="L8415" s="145">
        <v>0.16</v>
      </c>
      <c r="M8415" s="146">
        <v>0</v>
      </c>
      <c r="N8415" s="76">
        <f t="shared" si="364"/>
        <v>0.4</v>
      </c>
    </row>
    <row r="8416" spans="2:14" x14ac:dyDescent="0.25">
      <c r="B8416" s="107">
        <v>40964</v>
      </c>
      <c r="C8416" s="100">
        <v>418.75</v>
      </c>
      <c r="D8416" s="128">
        <v>356.55</v>
      </c>
      <c r="E8416" s="122">
        <f t="shared" si="363"/>
        <v>49.383656509695292</v>
      </c>
      <c r="F8416" s="77">
        <v>0.65</v>
      </c>
      <c r="G8416" s="77">
        <v>0</v>
      </c>
      <c r="H8416" s="144">
        <v>0</v>
      </c>
      <c r="I8416" s="144"/>
      <c r="J8416" s="77">
        <v>0.65</v>
      </c>
      <c r="K8416" s="103">
        <f t="shared" si="362"/>
        <v>0.20000000000001139</v>
      </c>
      <c r="L8416" s="145">
        <v>0.25</v>
      </c>
      <c r="M8416" s="146">
        <v>0</v>
      </c>
      <c r="N8416" s="76">
        <f t="shared" si="364"/>
        <v>0.20000000000001139</v>
      </c>
    </row>
    <row r="8417" spans="2:14" x14ac:dyDescent="0.25">
      <c r="B8417" s="107">
        <v>40965</v>
      </c>
      <c r="C8417" s="100">
        <v>418.72</v>
      </c>
      <c r="D8417" s="128">
        <v>356.1</v>
      </c>
      <c r="E8417" s="122">
        <f t="shared" si="363"/>
        <v>49.3213296398892</v>
      </c>
      <c r="F8417" s="77">
        <v>0.44</v>
      </c>
      <c r="G8417" s="77">
        <v>0</v>
      </c>
      <c r="H8417" s="144">
        <v>0</v>
      </c>
      <c r="I8417" s="144"/>
      <c r="J8417" s="77">
        <v>0.44</v>
      </c>
      <c r="K8417" s="103">
        <f t="shared" si="362"/>
        <v>0.13999999999998863</v>
      </c>
      <c r="L8417" s="145">
        <v>0.17</v>
      </c>
      <c r="M8417" s="146">
        <v>0</v>
      </c>
      <c r="N8417" s="76">
        <f t="shared" si="364"/>
        <v>0.13999999999998863</v>
      </c>
    </row>
    <row r="8418" spans="2:14" x14ac:dyDescent="0.25">
      <c r="B8418" s="107">
        <v>40966</v>
      </c>
      <c r="C8418" s="100">
        <v>418.71</v>
      </c>
      <c r="D8418" s="128">
        <v>355.8</v>
      </c>
      <c r="E8418" s="122">
        <f t="shared" si="363"/>
        <v>49.279778393351805</v>
      </c>
      <c r="F8418" s="77">
        <v>1.83</v>
      </c>
      <c r="G8418" s="77">
        <v>0</v>
      </c>
      <c r="H8418" s="144">
        <v>0</v>
      </c>
      <c r="I8418" s="144"/>
      <c r="J8418" s="77">
        <v>1.83</v>
      </c>
      <c r="K8418" s="103">
        <f t="shared" si="362"/>
        <v>1.2699999999999978</v>
      </c>
      <c r="L8418" s="145">
        <v>0.72</v>
      </c>
      <c r="M8418" s="146">
        <v>13.5</v>
      </c>
      <c r="N8418" s="76">
        <f t="shared" si="364"/>
        <v>1.2699999999999978</v>
      </c>
    </row>
    <row r="8419" spans="2:14" x14ac:dyDescent="0.25">
      <c r="B8419" s="107">
        <v>40967</v>
      </c>
      <c r="C8419" s="100">
        <v>418.66</v>
      </c>
      <c r="D8419" s="128">
        <v>355.24</v>
      </c>
      <c r="E8419" s="122">
        <f t="shared" si="363"/>
        <v>49.202216066481995</v>
      </c>
      <c r="F8419" s="77">
        <v>1.76</v>
      </c>
      <c r="G8419" s="77">
        <v>0</v>
      </c>
      <c r="H8419" s="144">
        <v>0</v>
      </c>
      <c r="I8419" s="144"/>
      <c r="J8419" s="77">
        <v>1.76</v>
      </c>
      <c r="K8419" s="103">
        <f t="shared" si="362"/>
        <v>0.5000000000000091</v>
      </c>
      <c r="L8419" s="145">
        <v>0.68</v>
      </c>
      <c r="M8419" s="146">
        <v>25.8</v>
      </c>
      <c r="N8419" s="76">
        <f t="shared" si="364"/>
        <v>0.5000000000000091</v>
      </c>
    </row>
    <row r="8420" spans="2:14" x14ac:dyDescent="0.25">
      <c r="B8420" s="107">
        <v>40968</v>
      </c>
      <c r="C8420" s="100">
        <v>418.58</v>
      </c>
      <c r="D8420" s="128">
        <v>353.98</v>
      </c>
      <c r="E8420" s="122">
        <f t="shared" si="363"/>
        <v>49.027700831024937</v>
      </c>
      <c r="F8420" s="77">
        <v>3.71</v>
      </c>
      <c r="G8420" s="77">
        <v>0</v>
      </c>
      <c r="H8420" s="144">
        <v>0</v>
      </c>
      <c r="I8420" s="144"/>
      <c r="J8420" s="77">
        <v>3.71</v>
      </c>
      <c r="K8420" s="103">
        <f t="shared" si="362"/>
        <v>0.77000000000000224</v>
      </c>
      <c r="L8420" s="145">
        <v>1.44</v>
      </c>
      <c r="M8420" s="146">
        <v>0</v>
      </c>
      <c r="N8420" s="76">
        <f t="shared" si="364"/>
        <v>0.77000000000000224</v>
      </c>
    </row>
    <row r="8421" spans="2:14" x14ac:dyDescent="0.25">
      <c r="B8421" s="107">
        <v>40969</v>
      </c>
      <c r="C8421" s="100">
        <v>418.36</v>
      </c>
      <c r="D8421" s="128">
        <v>351.04</v>
      </c>
      <c r="E8421" s="122">
        <f t="shared" si="363"/>
        <v>48.62049861495845</v>
      </c>
      <c r="F8421" s="77">
        <v>3.92</v>
      </c>
      <c r="G8421" s="77">
        <v>0</v>
      </c>
      <c r="H8421" s="144">
        <v>0</v>
      </c>
      <c r="I8421" s="144"/>
      <c r="J8421" s="77">
        <v>3.92</v>
      </c>
      <c r="K8421" s="103">
        <f t="shared" si="362"/>
        <v>0.69999999999997264</v>
      </c>
      <c r="L8421" s="145">
        <v>1.52</v>
      </c>
      <c r="M8421" s="146">
        <v>0</v>
      </c>
      <c r="N8421" s="76">
        <f t="shared" si="364"/>
        <v>0.69999999999997264</v>
      </c>
    </row>
    <row r="8422" spans="2:14" x14ac:dyDescent="0.25">
      <c r="B8422" s="107">
        <v>40970</v>
      </c>
      <c r="C8422" s="100">
        <v>418.14</v>
      </c>
      <c r="D8422" s="128">
        <v>347.82</v>
      </c>
      <c r="E8422" s="122">
        <f t="shared" si="363"/>
        <v>48.174515235457058</v>
      </c>
      <c r="F8422" s="77">
        <v>3.31</v>
      </c>
      <c r="G8422" s="77">
        <v>0</v>
      </c>
      <c r="H8422" s="144">
        <v>0</v>
      </c>
      <c r="I8422" s="144"/>
      <c r="J8422" s="77">
        <v>3.31</v>
      </c>
      <c r="K8422" s="103">
        <f t="shared" si="362"/>
        <v>0.65000000000003189</v>
      </c>
      <c r="L8422" s="145">
        <v>1.17</v>
      </c>
      <c r="M8422" s="146">
        <v>0</v>
      </c>
      <c r="N8422" s="76">
        <f t="shared" si="364"/>
        <v>0.65000000000003189</v>
      </c>
    </row>
    <row r="8423" spans="2:14" x14ac:dyDescent="0.25">
      <c r="B8423" s="107">
        <v>40971</v>
      </c>
      <c r="C8423" s="100">
        <v>417.94</v>
      </c>
      <c r="D8423" s="128">
        <v>345.16</v>
      </c>
      <c r="E8423" s="122">
        <f t="shared" si="363"/>
        <v>47.80609418282549</v>
      </c>
      <c r="F8423" s="77">
        <v>0.75</v>
      </c>
      <c r="G8423" s="77">
        <v>0</v>
      </c>
      <c r="H8423" s="144">
        <v>0</v>
      </c>
      <c r="I8423" s="144"/>
      <c r="J8423" s="77">
        <v>0.75</v>
      </c>
      <c r="K8423" s="103">
        <f t="shared" si="362"/>
        <v>0.46999999999997044</v>
      </c>
      <c r="L8423" s="145">
        <v>0.28999999999999998</v>
      </c>
      <c r="M8423" s="146">
        <v>0</v>
      </c>
      <c r="N8423" s="76">
        <f t="shared" si="364"/>
        <v>0.46999999999997044</v>
      </c>
    </row>
    <row r="8424" spans="2:14" x14ac:dyDescent="0.25">
      <c r="B8424" s="107">
        <v>40972</v>
      </c>
      <c r="C8424" s="100">
        <v>417.92</v>
      </c>
      <c r="D8424" s="128">
        <v>344.88</v>
      </c>
      <c r="E8424" s="122">
        <f t="shared" si="363"/>
        <v>47.767313019390585</v>
      </c>
      <c r="F8424" s="77">
        <v>3.53</v>
      </c>
      <c r="G8424" s="77">
        <v>0</v>
      </c>
      <c r="H8424" s="144">
        <v>0</v>
      </c>
      <c r="I8424" s="144"/>
      <c r="J8424" s="77">
        <v>3.53</v>
      </c>
      <c r="K8424" s="103">
        <f t="shared" si="362"/>
        <v>0.31000000000002936</v>
      </c>
      <c r="L8424" s="145">
        <v>1.38</v>
      </c>
      <c r="M8424" s="146">
        <v>0</v>
      </c>
      <c r="N8424" s="76">
        <f t="shared" si="364"/>
        <v>0.31000000000002936</v>
      </c>
    </row>
    <row r="8425" spans="2:14" x14ac:dyDescent="0.25">
      <c r="B8425" s="107">
        <v>40973</v>
      </c>
      <c r="C8425" s="100">
        <v>417.69</v>
      </c>
      <c r="D8425" s="128">
        <v>341.66</v>
      </c>
      <c r="E8425" s="122">
        <f t="shared" si="363"/>
        <v>47.3213296398892</v>
      </c>
      <c r="F8425" s="77">
        <v>3.9</v>
      </c>
      <c r="G8425" s="77">
        <v>0</v>
      </c>
      <c r="H8425" s="144">
        <v>0</v>
      </c>
      <c r="I8425" s="144"/>
      <c r="J8425" s="77">
        <v>3.9</v>
      </c>
      <c r="K8425" s="103">
        <f t="shared" ref="K8425:K8488" si="365">D8426-D8425+J8425</f>
        <v>0.35999999999997945</v>
      </c>
      <c r="L8425" s="145">
        <v>1.52</v>
      </c>
      <c r="M8425" s="146">
        <v>0</v>
      </c>
      <c r="N8425" s="76">
        <f t="shared" si="364"/>
        <v>0.35999999999997945</v>
      </c>
    </row>
    <row r="8426" spans="2:14" x14ac:dyDescent="0.25">
      <c r="B8426" s="107">
        <v>40974</v>
      </c>
      <c r="C8426" s="100">
        <v>417.43</v>
      </c>
      <c r="D8426" s="128">
        <v>338.12</v>
      </c>
      <c r="E8426" s="122">
        <f t="shared" ref="E8426:E8489" si="366">(D8426/722)*100</f>
        <v>46.831024930747922</v>
      </c>
      <c r="F8426" s="77">
        <v>2.77</v>
      </c>
      <c r="G8426" s="77">
        <v>0</v>
      </c>
      <c r="H8426" s="144">
        <v>0</v>
      </c>
      <c r="I8426" s="144"/>
      <c r="J8426" s="77">
        <v>2.77</v>
      </c>
      <c r="K8426" s="103">
        <f t="shared" si="365"/>
        <v>0.42999999999996819</v>
      </c>
      <c r="L8426" s="145">
        <v>1.08</v>
      </c>
      <c r="M8426" s="146">
        <v>0</v>
      </c>
      <c r="N8426" s="76">
        <f t="shared" si="364"/>
        <v>0.42999999999996819</v>
      </c>
    </row>
    <row r="8427" spans="2:14" x14ac:dyDescent="0.25">
      <c r="B8427" s="107">
        <v>40975</v>
      </c>
      <c r="C8427" s="100">
        <v>417.27</v>
      </c>
      <c r="D8427" s="128">
        <v>335.78</v>
      </c>
      <c r="E8427" s="122">
        <f t="shared" si="366"/>
        <v>46.506925207756225</v>
      </c>
      <c r="F8427" s="77">
        <v>0</v>
      </c>
      <c r="G8427" s="77">
        <v>0</v>
      </c>
      <c r="H8427" s="144">
        <v>0</v>
      </c>
      <c r="I8427" s="144"/>
      <c r="J8427" s="77">
        <v>0</v>
      </c>
      <c r="K8427" s="103">
        <f t="shared" si="365"/>
        <v>0.3900000000000432</v>
      </c>
      <c r="L8427" s="145">
        <v>0</v>
      </c>
      <c r="M8427" s="146">
        <v>0</v>
      </c>
      <c r="N8427" s="76">
        <f t="shared" si="364"/>
        <v>0.3900000000000432</v>
      </c>
    </row>
    <row r="8428" spans="2:14" x14ac:dyDescent="0.25">
      <c r="B8428" s="107">
        <v>40976</v>
      </c>
      <c r="C8428" s="100">
        <v>417.29</v>
      </c>
      <c r="D8428" s="128">
        <v>336.17</v>
      </c>
      <c r="E8428" s="122">
        <f t="shared" si="366"/>
        <v>46.560941828254848</v>
      </c>
      <c r="F8428" s="77">
        <v>2.0499999999999998</v>
      </c>
      <c r="G8428" s="77">
        <v>0</v>
      </c>
      <c r="H8428" s="144">
        <v>0</v>
      </c>
      <c r="I8428" s="144"/>
      <c r="J8428" s="77">
        <v>2.0499999999999998</v>
      </c>
      <c r="K8428" s="103">
        <f t="shared" si="365"/>
        <v>4.0000000000008917E-2</v>
      </c>
      <c r="L8428" s="145">
        <v>0.8</v>
      </c>
      <c r="M8428" s="146">
        <v>0</v>
      </c>
      <c r="N8428" s="76">
        <f t="shared" si="364"/>
        <v>4.0000000000008917E-2</v>
      </c>
    </row>
    <row r="8429" spans="2:14" x14ac:dyDescent="0.25">
      <c r="B8429" s="107">
        <v>40977</v>
      </c>
      <c r="C8429" s="100">
        <v>417.15</v>
      </c>
      <c r="D8429" s="128">
        <v>334.16</v>
      </c>
      <c r="E8429" s="122">
        <f t="shared" si="366"/>
        <v>46.282548476454302</v>
      </c>
      <c r="F8429" s="77">
        <v>3.31</v>
      </c>
      <c r="G8429" s="77">
        <v>0</v>
      </c>
      <c r="H8429" s="144">
        <v>0</v>
      </c>
      <c r="I8429" s="144"/>
      <c r="J8429" s="77">
        <v>3.31</v>
      </c>
      <c r="K8429" s="103">
        <f t="shared" si="365"/>
        <v>0.56999999999999096</v>
      </c>
      <c r="L8429" s="145">
        <v>1.29</v>
      </c>
      <c r="M8429" s="146">
        <v>0</v>
      </c>
      <c r="N8429" s="76">
        <f t="shared" si="364"/>
        <v>0.56999999999999096</v>
      </c>
    </row>
    <row r="8430" spans="2:14" x14ac:dyDescent="0.25">
      <c r="B8430" s="107">
        <v>40978</v>
      </c>
      <c r="C8430" s="100">
        <v>416.94</v>
      </c>
      <c r="D8430" s="128">
        <v>331.42</v>
      </c>
      <c r="E8430" s="122">
        <f t="shared" si="366"/>
        <v>45.903047091412745</v>
      </c>
      <c r="F8430" s="77">
        <v>1.42</v>
      </c>
      <c r="G8430" s="77">
        <v>0</v>
      </c>
      <c r="H8430" s="144">
        <v>0</v>
      </c>
      <c r="I8430" s="144"/>
      <c r="J8430" s="77">
        <v>1.42</v>
      </c>
      <c r="K8430" s="103">
        <f t="shared" si="365"/>
        <v>0.37999999999997947</v>
      </c>
      <c r="L8430" s="145">
        <v>0.55000000000000004</v>
      </c>
      <c r="M8430" s="146">
        <v>0</v>
      </c>
      <c r="N8430" s="76">
        <f t="shared" si="364"/>
        <v>0.37999999999997947</v>
      </c>
    </row>
    <row r="8431" spans="2:14" x14ac:dyDescent="0.25">
      <c r="B8431" s="107">
        <v>40979</v>
      </c>
      <c r="C8431" s="100">
        <v>416.86</v>
      </c>
      <c r="D8431" s="128">
        <v>330.38</v>
      </c>
      <c r="E8431" s="122">
        <f t="shared" si="366"/>
        <v>45.7590027700831</v>
      </c>
      <c r="F8431" s="77">
        <v>2.72</v>
      </c>
      <c r="G8431" s="77">
        <v>0</v>
      </c>
      <c r="H8431" s="144">
        <v>0</v>
      </c>
      <c r="I8431" s="144"/>
      <c r="J8431" s="77">
        <v>2.72</v>
      </c>
      <c r="K8431" s="103">
        <f t="shared" si="365"/>
        <v>0.28000000000000247</v>
      </c>
      <c r="L8431" s="145">
        <v>1.06</v>
      </c>
      <c r="M8431" s="146">
        <v>0</v>
      </c>
      <c r="N8431" s="76">
        <f t="shared" si="364"/>
        <v>0.28000000000000247</v>
      </c>
    </row>
    <row r="8432" spans="2:14" x14ac:dyDescent="0.25">
      <c r="B8432" s="107">
        <v>40980</v>
      </c>
      <c r="C8432" s="100">
        <v>416.68</v>
      </c>
      <c r="D8432" s="128">
        <v>327.94</v>
      </c>
      <c r="E8432" s="122">
        <f t="shared" si="366"/>
        <v>45.421052631578945</v>
      </c>
      <c r="F8432" s="77">
        <v>2.58</v>
      </c>
      <c r="G8432" s="77">
        <v>0</v>
      </c>
      <c r="H8432" s="144">
        <v>0</v>
      </c>
      <c r="I8432" s="144"/>
      <c r="J8432" s="77">
        <v>2.58</v>
      </c>
      <c r="K8432" s="103">
        <f t="shared" si="365"/>
        <v>0.24000000000002508</v>
      </c>
      <c r="L8432" s="145">
        <v>1</v>
      </c>
      <c r="M8432" s="146">
        <v>0</v>
      </c>
      <c r="N8432" s="76">
        <f t="shared" si="364"/>
        <v>0.24000000000002508</v>
      </c>
    </row>
    <row r="8433" spans="2:14" x14ac:dyDescent="0.25">
      <c r="B8433" s="107">
        <v>40981</v>
      </c>
      <c r="C8433" s="100">
        <v>416.51</v>
      </c>
      <c r="D8433" s="128">
        <v>325.60000000000002</v>
      </c>
      <c r="E8433" s="122">
        <f t="shared" si="366"/>
        <v>45.096952908587262</v>
      </c>
      <c r="F8433" s="77">
        <v>3.96</v>
      </c>
      <c r="G8433" s="77">
        <v>0</v>
      </c>
      <c r="H8433" s="144">
        <v>0</v>
      </c>
      <c r="I8433" s="144"/>
      <c r="J8433" s="77">
        <v>3.96</v>
      </c>
      <c r="K8433" s="103">
        <f t="shared" si="365"/>
        <v>0.34999999999998632</v>
      </c>
      <c r="L8433" s="145">
        <v>1.46</v>
      </c>
      <c r="M8433" s="146">
        <v>0</v>
      </c>
      <c r="N8433" s="76">
        <f t="shared" si="364"/>
        <v>0.34999999999998632</v>
      </c>
    </row>
    <row r="8434" spans="2:14" x14ac:dyDescent="0.25">
      <c r="B8434" s="107">
        <v>40982</v>
      </c>
      <c r="C8434" s="100">
        <v>416.23</v>
      </c>
      <c r="D8434" s="128">
        <v>321.99</v>
      </c>
      <c r="E8434" s="122">
        <f t="shared" si="366"/>
        <v>44.596952908587255</v>
      </c>
      <c r="F8434" s="77">
        <v>3.7</v>
      </c>
      <c r="G8434" s="77">
        <v>0</v>
      </c>
      <c r="H8434" s="144">
        <v>0</v>
      </c>
      <c r="I8434" s="144"/>
      <c r="J8434" s="77">
        <v>3.7</v>
      </c>
      <c r="K8434" s="103">
        <f t="shared" si="365"/>
        <v>6.000000000001382E-2</v>
      </c>
      <c r="L8434" s="145">
        <v>1.43</v>
      </c>
      <c r="M8434" s="146">
        <v>0</v>
      </c>
      <c r="N8434" s="76">
        <f t="shared" si="364"/>
        <v>6.000000000001382E-2</v>
      </c>
    </row>
    <row r="8435" spans="2:14" x14ac:dyDescent="0.25">
      <c r="B8435" s="107">
        <v>40983</v>
      </c>
      <c r="C8435" s="100">
        <v>415.96</v>
      </c>
      <c r="D8435" s="128">
        <v>318.35000000000002</v>
      </c>
      <c r="E8435" s="122">
        <f t="shared" si="366"/>
        <v>44.092797783933527</v>
      </c>
      <c r="F8435" s="77">
        <v>4.12</v>
      </c>
      <c r="G8435" s="77">
        <v>0</v>
      </c>
      <c r="H8435" s="144">
        <v>0</v>
      </c>
      <c r="I8435" s="144"/>
      <c r="J8435" s="77">
        <v>4.12</v>
      </c>
      <c r="K8435" s="103">
        <f t="shared" si="365"/>
        <v>0.34999999999996145</v>
      </c>
      <c r="L8435" s="145">
        <v>1.6</v>
      </c>
      <c r="M8435" s="146">
        <v>0</v>
      </c>
      <c r="N8435" s="76">
        <f t="shared" si="364"/>
        <v>0.34999999999996145</v>
      </c>
    </row>
    <row r="8436" spans="2:14" x14ac:dyDescent="0.25">
      <c r="B8436" s="107">
        <v>40984</v>
      </c>
      <c r="C8436" s="100">
        <v>415.66</v>
      </c>
      <c r="D8436" s="128">
        <v>314.58</v>
      </c>
      <c r="E8436" s="122">
        <f t="shared" si="366"/>
        <v>43.57063711911357</v>
      </c>
      <c r="F8436" s="77">
        <v>3.81</v>
      </c>
      <c r="G8436" s="77">
        <v>0</v>
      </c>
      <c r="H8436" s="144">
        <v>0</v>
      </c>
      <c r="I8436" s="144"/>
      <c r="J8436" s="77">
        <v>3.81</v>
      </c>
      <c r="K8436" s="103">
        <f t="shared" si="365"/>
        <v>0.68999999999999551</v>
      </c>
      <c r="L8436" s="145">
        <v>1.48</v>
      </c>
      <c r="M8436" s="146">
        <v>0</v>
      </c>
      <c r="N8436" s="76">
        <f t="shared" si="364"/>
        <v>0.68999999999999551</v>
      </c>
    </row>
    <row r="8437" spans="2:14" x14ac:dyDescent="0.25">
      <c r="B8437" s="107">
        <v>40985</v>
      </c>
      <c r="C8437" s="100">
        <v>415.42</v>
      </c>
      <c r="D8437" s="128">
        <v>311.45999999999998</v>
      </c>
      <c r="E8437" s="122">
        <f t="shared" si="366"/>
        <v>43.13850415512465</v>
      </c>
      <c r="F8437" s="77">
        <v>2.69</v>
      </c>
      <c r="G8437" s="77">
        <v>0</v>
      </c>
      <c r="H8437" s="144">
        <v>0</v>
      </c>
      <c r="I8437" s="144"/>
      <c r="J8437" s="77">
        <v>2.69</v>
      </c>
      <c r="K8437" s="103">
        <f t="shared" si="365"/>
        <v>0.53000000000003178</v>
      </c>
      <c r="L8437" s="145">
        <v>1.04</v>
      </c>
      <c r="M8437" s="146">
        <v>0</v>
      </c>
      <c r="N8437" s="76">
        <f t="shared" si="364"/>
        <v>0.53000000000003178</v>
      </c>
    </row>
    <row r="8438" spans="2:14" x14ac:dyDescent="0.25">
      <c r="B8438" s="107">
        <v>40986</v>
      </c>
      <c r="C8438" s="100">
        <v>415.26</v>
      </c>
      <c r="D8438" s="128">
        <v>309.3</v>
      </c>
      <c r="E8438" s="122">
        <f t="shared" si="366"/>
        <v>42.839335180055407</v>
      </c>
      <c r="F8438" s="77">
        <v>2.93</v>
      </c>
      <c r="G8438" s="77">
        <v>0</v>
      </c>
      <c r="H8438" s="144">
        <v>0</v>
      </c>
      <c r="I8438" s="144"/>
      <c r="J8438" s="77">
        <v>2.93</v>
      </c>
      <c r="K8438" s="103">
        <f t="shared" si="365"/>
        <v>0.50999999999998424</v>
      </c>
      <c r="L8438" s="145">
        <v>1.1299999999999999</v>
      </c>
      <c r="M8438" s="146">
        <v>0</v>
      </c>
      <c r="N8438" s="76">
        <f t="shared" si="364"/>
        <v>0.50999999999998424</v>
      </c>
    </row>
    <row r="8439" spans="2:14" x14ac:dyDescent="0.25">
      <c r="B8439" s="107">
        <v>40987</v>
      </c>
      <c r="C8439" s="100">
        <v>415.07</v>
      </c>
      <c r="D8439" s="128">
        <v>306.88</v>
      </c>
      <c r="E8439" s="122">
        <f t="shared" si="366"/>
        <v>42.504155124653735</v>
      </c>
      <c r="F8439" s="77">
        <v>3.76</v>
      </c>
      <c r="G8439" s="77">
        <v>0</v>
      </c>
      <c r="H8439" s="144">
        <v>0</v>
      </c>
      <c r="I8439" s="144"/>
      <c r="J8439" s="77">
        <v>3.76</v>
      </c>
      <c r="K8439" s="103">
        <f t="shared" si="365"/>
        <v>0.12000000000001343</v>
      </c>
      <c r="L8439" s="145">
        <v>1.45</v>
      </c>
      <c r="M8439" s="146">
        <v>0</v>
      </c>
      <c r="N8439" s="76">
        <f t="shared" si="364"/>
        <v>0.12000000000001343</v>
      </c>
    </row>
    <row r="8440" spans="2:14" x14ac:dyDescent="0.25">
      <c r="B8440" s="107">
        <v>40988</v>
      </c>
      <c r="C8440" s="100">
        <v>414.78</v>
      </c>
      <c r="D8440" s="128">
        <v>303.24</v>
      </c>
      <c r="E8440" s="122">
        <f t="shared" si="366"/>
        <v>42.000000000000007</v>
      </c>
      <c r="F8440" s="77">
        <v>3.05</v>
      </c>
      <c r="G8440" s="77">
        <v>0</v>
      </c>
      <c r="H8440" s="144">
        <v>0</v>
      </c>
      <c r="I8440" s="144"/>
      <c r="J8440" s="77">
        <v>3.05</v>
      </c>
      <c r="K8440" s="103">
        <f t="shared" si="365"/>
        <v>0.67000000000000437</v>
      </c>
      <c r="L8440" s="145">
        <v>1.17</v>
      </c>
      <c r="M8440" s="146">
        <v>0</v>
      </c>
      <c r="N8440" s="76">
        <f t="shared" si="364"/>
        <v>0.67000000000000437</v>
      </c>
    </row>
    <row r="8441" spans="2:14" x14ac:dyDescent="0.25">
      <c r="B8441" s="107">
        <v>40989</v>
      </c>
      <c r="C8441" s="100">
        <v>414.59</v>
      </c>
      <c r="D8441" s="128">
        <v>300.86</v>
      </c>
      <c r="E8441" s="122">
        <f t="shared" si="366"/>
        <v>41.67036011080333</v>
      </c>
      <c r="F8441" s="77">
        <v>4.21</v>
      </c>
      <c r="G8441" s="77">
        <v>0</v>
      </c>
      <c r="H8441" s="144">
        <v>0</v>
      </c>
      <c r="I8441" s="144"/>
      <c r="J8441" s="77">
        <v>4.21</v>
      </c>
      <c r="K8441" s="103">
        <f t="shared" si="365"/>
        <v>0.14999999999999769</v>
      </c>
      <c r="L8441" s="145">
        <v>1.62</v>
      </c>
      <c r="M8441" s="146">
        <v>0</v>
      </c>
      <c r="N8441" s="76">
        <f t="shared" si="364"/>
        <v>0.14999999999999769</v>
      </c>
    </row>
    <row r="8442" spans="2:14" x14ac:dyDescent="0.25">
      <c r="B8442" s="107">
        <v>40990</v>
      </c>
      <c r="C8442" s="100">
        <v>414.26</v>
      </c>
      <c r="D8442" s="128">
        <v>296.8</v>
      </c>
      <c r="E8442" s="122">
        <f t="shared" si="366"/>
        <v>41.10803324099723</v>
      </c>
      <c r="F8442" s="77">
        <v>4.5599999999999996</v>
      </c>
      <c r="G8442" s="77">
        <v>0</v>
      </c>
      <c r="H8442" s="144">
        <v>0</v>
      </c>
      <c r="I8442" s="144"/>
      <c r="J8442" s="77">
        <v>4.5599999999999996</v>
      </c>
      <c r="K8442" s="103">
        <f t="shared" si="365"/>
        <v>1.9999999999979146E-2</v>
      </c>
      <c r="L8442" s="145">
        <v>1.75</v>
      </c>
      <c r="M8442" s="146">
        <v>0</v>
      </c>
      <c r="N8442" s="76">
        <f t="shared" si="364"/>
        <v>1.9999999999979146E-2</v>
      </c>
    </row>
    <row r="8443" spans="2:14" x14ac:dyDescent="0.25">
      <c r="B8443" s="107">
        <v>40991</v>
      </c>
      <c r="C8443" s="100">
        <v>413.89</v>
      </c>
      <c r="D8443" s="128">
        <v>292.26</v>
      </c>
      <c r="E8443" s="122">
        <f t="shared" si="366"/>
        <v>40.479224376731295</v>
      </c>
      <c r="F8443" s="77">
        <v>4.09</v>
      </c>
      <c r="G8443" s="77">
        <v>0</v>
      </c>
      <c r="H8443" s="144">
        <v>0</v>
      </c>
      <c r="I8443" s="144"/>
      <c r="J8443" s="77">
        <v>4.09</v>
      </c>
      <c r="K8443" s="103">
        <f t="shared" si="365"/>
        <v>0.25000000000002487</v>
      </c>
      <c r="L8443" s="145">
        <v>1.58</v>
      </c>
      <c r="M8443" s="146">
        <v>0</v>
      </c>
      <c r="N8443" s="76">
        <f t="shared" si="364"/>
        <v>0.25000000000002487</v>
      </c>
    </row>
    <row r="8444" spans="2:14" x14ac:dyDescent="0.25">
      <c r="B8444" s="107">
        <v>40992</v>
      </c>
      <c r="C8444" s="100">
        <v>413.57</v>
      </c>
      <c r="D8444" s="128">
        <v>288.42</v>
      </c>
      <c r="E8444" s="122">
        <f t="shared" si="366"/>
        <v>39.94736842105263</v>
      </c>
      <c r="F8444" s="77">
        <v>3.09</v>
      </c>
      <c r="G8444" s="77">
        <v>0</v>
      </c>
      <c r="H8444" s="144">
        <v>0</v>
      </c>
      <c r="I8444" s="144"/>
      <c r="J8444" s="77">
        <v>3.09</v>
      </c>
      <c r="K8444" s="103">
        <f t="shared" si="365"/>
        <v>8.9999999999999858E-2</v>
      </c>
      <c r="L8444" s="145">
        <v>1.19</v>
      </c>
      <c r="M8444" s="146">
        <v>0</v>
      </c>
      <c r="N8444" s="76">
        <f t="shared" si="364"/>
        <v>8.9999999999999858E-2</v>
      </c>
    </row>
    <row r="8445" spans="2:14" x14ac:dyDescent="0.25">
      <c r="B8445" s="107">
        <v>40993</v>
      </c>
      <c r="C8445" s="100">
        <v>413.32</v>
      </c>
      <c r="D8445" s="128">
        <v>285.42</v>
      </c>
      <c r="E8445" s="122">
        <f t="shared" si="366"/>
        <v>39.531855955678672</v>
      </c>
      <c r="F8445" s="77">
        <v>2.4300000000000002</v>
      </c>
      <c r="G8445" s="77">
        <v>0</v>
      </c>
      <c r="H8445" s="144">
        <v>0</v>
      </c>
      <c r="I8445" s="144"/>
      <c r="J8445" s="77">
        <v>2.4300000000000002</v>
      </c>
      <c r="K8445" s="103">
        <f t="shared" si="365"/>
        <v>0.26999999999997515</v>
      </c>
      <c r="L8445" s="145">
        <v>0.93</v>
      </c>
      <c r="M8445" s="146">
        <v>0</v>
      </c>
      <c r="N8445" s="76">
        <f t="shared" si="364"/>
        <v>0.26999999999997515</v>
      </c>
    </row>
    <row r="8446" spans="2:14" x14ac:dyDescent="0.25">
      <c r="B8446" s="107">
        <v>40994</v>
      </c>
      <c r="C8446" s="100">
        <v>413.13</v>
      </c>
      <c r="D8446" s="128">
        <v>283.26</v>
      </c>
      <c r="E8446" s="122">
        <f t="shared" si="366"/>
        <v>39.232686980609415</v>
      </c>
      <c r="F8446" s="77">
        <v>2.93</v>
      </c>
      <c r="G8446" s="77">
        <v>0</v>
      </c>
      <c r="H8446" s="144">
        <v>0</v>
      </c>
      <c r="I8446" s="144"/>
      <c r="J8446" s="77">
        <v>2.93</v>
      </c>
      <c r="K8446" s="103">
        <f t="shared" si="365"/>
        <v>3.0000000000022897E-2</v>
      </c>
      <c r="L8446" s="145">
        <v>1.1200000000000001</v>
      </c>
      <c r="M8446" s="146">
        <v>0</v>
      </c>
      <c r="N8446" s="76">
        <f t="shared" si="364"/>
        <v>3.0000000000022897E-2</v>
      </c>
    </row>
    <row r="8447" spans="2:14" x14ac:dyDescent="0.25">
      <c r="B8447" s="107">
        <v>40995</v>
      </c>
      <c r="C8447" s="100">
        <v>412.89</v>
      </c>
      <c r="D8447" s="128">
        <v>280.36</v>
      </c>
      <c r="E8447" s="122">
        <f t="shared" si="366"/>
        <v>38.83102493074793</v>
      </c>
      <c r="F8447" s="77">
        <v>3.54</v>
      </c>
      <c r="G8447" s="77">
        <v>0</v>
      </c>
      <c r="H8447" s="144">
        <v>0</v>
      </c>
      <c r="I8447" s="144"/>
      <c r="J8447" s="77">
        <v>3.54</v>
      </c>
      <c r="K8447" s="103">
        <f t="shared" si="365"/>
        <v>0.28000000000000913</v>
      </c>
      <c r="L8447" s="145">
        <v>1.36</v>
      </c>
      <c r="M8447" s="146">
        <v>0</v>
      </c>
      <c r="N8447" s="76">
        <f t="shared" si="364"/>
        <v>0.28000000000000913</v>
      </c>
    </row>
    <row r="8448" spans="2:14" x14ac:dyDescent="0.25">
      <c r="B8448" s="107">
        <v>40996</v>
      </c>
      <c r="C8448" s="100">
        <v>412.6</v>
      </c>
      <c r="D8448" s="128">
        <v>277.10000000000002</v>
      </c>
      <c r="E8448" s="122">
        <f t="shared" si="366"/>
        <v>38.37950138504155</v>
      </c>
      <c r="F8448" s="77">
        <v>3.5</v>
      </c>
      <c r="G8448" s="77">
        <v>0</v>
      </c>
      <c r="H8448" s="144">
        <v>0</v>
      </c>
      <c r="I8448" s="144"/>
      <c r="J8448" s="77">
        <v>3.5</v>
      </c>
      <c r="K8448" s="103">
        <f t="shared" si="365"/>
        <v>0.71999999999997044</v>
      </c>
      <c r="L8448" s="145">
        <v>1.34</v>
      </c>
      <c r="M8448" s="146">
        <v>18.2</v>
      </c>
      <c r="N8448" s="76">
        <f t="shared" si="364"/>
        <v>0.71999999999997044</v>
      </c>
    </row>
    <row r="8449" spans="1:14" s="153" customFormat="1" x14ac:dyDescent="0.25">
      <c r="A8449" s="147"/>
      <c r="B8449" s="148">
        <v>40997</v>
      </c>
      <c r="C8449" s="147">
        <v>412.36</v>
      </c>
      <c r="D8449" s="149">
        <v>274.32</v>
      </c>
      <c r="E8449" s="150">
        <f t="shared" si="366"/>
        <v>37.994459833795013</v>
      </c>
      <c r="F8449" s="151">
        <v>3.22</v>
      </c>
      <c r="G8449" s="151">
        <v>0</v>
      </c>
      <c r="H8449" s="152">
        <v>0</v>
      </c>
      <c r="I8449" s="152"/>
      <c r="J8449" s="151">
        <v>3.22</v>
      </c>
      <c r="K8449" s="103">
        <f t="shared" si="365"/>
        <v>1.400000000000007</v>
      </c>
      <c r="L8449" s="145">
        <v>1.23</v>
      </c>
      <c r="M8449" s="146">
        <v>0.32</v>
      </c>
      <c r="N8449" s="76">
        <f t="shared" si="364"/>
        <v>1.400000000000007</v>
      </c>
    </row>
    <row r="8450" spans="1:14" x14ac:dyDescent="0.25">
      <c r="B8450" s="107">
        <v>40998</v>
      </c>
      <c r="C8450" s="100">
        <v>412.21</v>
      </c>
      <c r="D8450" s="128">
        <v>272.5</v>
      </c>
      <c r="E8450" s="122">
        <f t="shared" si="366"/>
        <v>37.742382271468145</v>
      </c>
      <c r="F8450" s="77">
        <v>2.69</v>
      </c>
      <c r="G8450" s="77">
        <v>0</v>
      </c>
      <c r="H8450" s="144">
        <v>0</v>
      </c>
      <c r="I8450" s="144"/>
      <c r="J8450" s="77">
        <v>2.69</v>
      </c>
      <c r="K8450" s="103">
        <f t="shared" si="365"/>
        <v>1.269999999999984</v>
      </c>
      <c r="L8450" s="145">
        <v>1.03</v>
      </c>
      <c r="M8450" s="146">
        <v>0</v>
      </c>
      <c r="N8450" s="76">
        <f t="shared" si="364"/>
        <v>1.269999999999984</v>
      </c>
    </row>
    <row r="8451" spans="1:14" x14ac:dyDescent="0.25">
      <c r="B8451" s="107">
        <v>40999</v>
      </c>
      <c r="C8451" s="100">
        <v>412.09</v>
      </c>
      <c r="D8451" s="128">
        <v>271.08</v>
      </c>
      <c r="E8451" s="122">
        <f t="shared" si="366"/>
        <v>37.545706371191137</v>
      </c>
      <c r="F8451" s="77">
        <v>2.85</v>
      </c>
      <c r="G8451" s="77">
        <v>0</v>
      </c>
      <c r="H8451" s="144">
        <v>0</v>
      </c>
      <c r="I8451" s="144"/>
      <c r="J8451" s="77">
        <v>2.85</v>
      </c>
      <c r="K8451" s="103">
        <f t="shared" si="365"/>
        <v>0.54999999999998872</v>
      </c>
      <c r="L8451" s="145">
        <v>1.0900000000000001</v>
      </c>
      <c r="M8451" s="146">
        <v>0.7</v>
      </c>
      <c r="N8451" s="76">
        <f t="shared" si="364"/>
        <v>0.54999999999998872</v>
      </c>
    </row>
    <row r="8452" spans="1:14" x14ac:dyDescent="0.25">
      <c r="B8452" s="107">
        <v>41000</v>
      </c>
      <c r="C8452" s="100">
        <v>411.88</v>
      </c>
      <c r="D8452" s="128">
        <v>268.77999999999997</v>
      </c>
      <c r="E8452" s="122">
        <f t="shared" si="366"/>
        <v>37.227146814404428</v>
      </c>
      <c r="F8452" s="77">
        <v>3.13</v>
      </c>
      <c r="G8452" s="77">
        <v>0</v>
      </c>
      <c r="H8452" s="144">
        <v>0</v>
      </c>
      <c r="I8452" s="144"/>
      <c r="J8452" s="77">
        <v>3.13</v>
      </c>
      <c r="K8452" s="103">
        <f t="shared" si="365"/>
        <v>0.27000000000004309</v>
      </c>
      <c r="L8452" s="145">
        <v>1.19</v>
      </c>
      <c r="M8452" s="146">
        <v>0.6</v>
      </c>
      <c r="N8452" s="76">
        <f t="shared" si="364"/>
        <v>0.27000000000004309</v>
      </c>
    </row>
    <row r="8453" spans="1:14" x14ac:dyDescent="0.25">
      <c r="B8453" s="107">
        <v>41001</v>
      </c>
      <c r="C8453" s="100">
        <v>411.62</v>
      </c>
      <c r="D8453" s="128">
        <v>265.92</v>
      </c>
      <c r="E8453" s="122">
        <f t="shared" si="366"/>
        <v>36.831024930747922</v>
      </c>
      <c r="F8453" s="77">
        <v>3.45</v>
      </c>
      <c r="G8453" s="77">
        <v>0</v>
      </c>
      <c r="H8453" s="144">
        <v>0</v>
      </c>
      <c r="I8453" s="144"/>
      <c r="J8453" s="77">
        <v>3.45</v>
      </c>
      <c r="K8453" s="103">
        <f t="shared" si="365"/>
        <v>0.70999999999999108</v>
      </c>
      <c r="L8453" s="145">
        <v>1.32</v>
      </c>
      <c r="M8453" s="146">
        <v>1</v>
      </c>
      <c r="N8453" s="76">
        <f t="shared" si="364"/>
        <v>0.70999999999999108</v>
      </c>
    </row>
    <row r="8454" spans="1:14" x14ac:dyDescent="0.25">
      <c r="B8454" s="107">
        <v>41002</v>
      </c>
      <c r="C8454" s="100">
        <v>411.39</v>
      </c>
      <c r="D8454" s="128">
        <v>263.18</v>
      </c>
      <c r="E8454" s="122">
        <f t="shared" si="366"/>
        <v>36.451523545706372</v>
      </c>
      <c r="F8454" s="77">
        <v>2.79</v>
      </c>
      <c r="G8454" s="77">
        <v>0</v>
      </c>
      <c r="H8454" s="144">
        <v>0</v>
      </c>
      <c r="I8454" s="144"/>
      <c r="J8454" s="77">
        <v>2.79</v>
      </c>
      <c r="K8454" s="103">
        <f t="shared" si="365"/>
        <v>2.0200000000000182</v>
      </c>
      <c r="L8454" s="145">
        <v>1.07</v>
      </c>
      <c r="M8454" s="146">
        <v>15.1</v>
      </c>
      <c r="N8454" s="76">
        <f t="shared" si="364"/>
        <v>2.0200000000000182</v>
      </c>
    </row>
    <row r="8455" spans="1:14" x14ac:dyDescent="0.25">
      <c r="B8455" s="107">
        <v>41003</v>
      </c>
      <c r="C8455" s="100">
        <v>411.32</v>
      </c>
      <c r="D8455" s="128">
        <v>262.41000000000003</v>
      </c>
      <c r="E8455" s="122">
        <f t="shared" si="366"/>
        <v>36.344875346260395</v>
      </c>
      <c r="F8455" s="77">
        <v>2.59</v>
      </c>
      <c r="G8455" s="77">
        <v>0</v>
      </c>
      <c r="H8455" s="144">
        <v>0</v>
      </c>
      <c r="I8455" s="144"/>
      <c r="J8455" s="77">
        <v>2.59</v>
      </c>
      <c r="K8455" s="103">
        <f t="shared" si="365"/>
        <v>3.4699999999999953</v>
      </c>
      <c r="L8455" s="145">
        <v>0.99</v>
      </c>
      <c r="M8455" s="146">
        <v>42.3</v>
      </c>
      <c r="N8455" s="76">
        <f t="shared" si="364"/>
        <v>3.4699999999999953</v>
      </c>
    </row>
    <row r="8456" spans="1:14" x14ac:dyDescent="0.25">
      <c r="B8456" s="107">
        <v>41004</v>
      </c>
      <c r="C8456" s="100">
        <v>411.4</v>
      </c>
      <c r="D8456" s="128">
        <v>263.29000000000002</v>
      </c>
      <c r="E8456" s="122">
        <f t="shared" si="366"/>
        <v>36.46675900277009</v>
      </c>
      <c r="F8456" s="77">
        <v>2.11</v>
      </c>
      <c r="G8456" s="77">
        <v>0</v>
      </c>
      <c r="H8456" s="144">
        <v>0</v>
      </c>
      <c r="I8456" s="144"/>
      <c r="J8456" s="77">
        <v>2.11</v>
      </c>
      <c r="K8456" s="103">
        <f t="shared" si="365"/>
        <v>1.1199999999999908</v>
      </c>
      <c r="L8456" s="145">
        <v>0.81</v>
      </c>
      <c r="M8456" s="146">
        <v>0</v>
      </c>
      <c r="N8456" s="76">
        <f t="shared" ref="N8456:N8519" si="367">+D8457-D8456+J8456</f>
        <v>1.1199999999999908</v>
      </c>
    </row>
    <row r="8457" spans="1:14" x14ac:dyDescent="0.25">
      <c r="B8457" s="107">
        <v>41005</v>
      </c>
      <c r="C8457" s="100">
        <v>411.3</v>
      </c>
      <c r="D8457" s="128">
        <v>262.3</v>
      </c>
      <c r="E8457" s="122">
        <f t="shared" si="366"/>
        <v>36.329639889196677</v>
      </c>
      <c r="F8457" s="77">
        <v>2.88</v>
      </c>
      <c r="G8457" s="77">
        <v>0</v>
      </c>
      <c r="H8457" s="144">
        <v>0</v>
      </c>
      <c r="I8457" s="144"/>
      <c r="J8457" s="77">
        <v>2.88</v>
      </c>
      <c r="K8457" s="103">
        <f t="shared" si="365"/>
        <v>1.5600000000000067</v>
      </c>
      <c r="L8457" s="145">
        <v>1.1000000000000001</v>
      </c>
      <c r="M8457" s="146">
        <v>0.2</v>
      </c>
      <c r="N8457" s="76">
        <f t="shared" si="367"/>
        <v>1.5600000000000067</v>
      </c>
    </row>
    <row r="8458" spans="1:14" x14ac:dyDescent="0.25">
      <c r="B8458" s="107">
        <v>41006</v>
      </c>
      <c r="C8458" s="100">
        <v>411.18</v>
      </c>
      <c r="D8458" s="128">
        <v>260.98</v>
      </c>
      <c r="E8458" s="122">
        <f t="shared" si="366"/>
        <v>36.146814404432135</v>
      </c>
      <c r="F8458" s="77">
        <v>2.98</v>
      </c>
      <c r="G8458" s="77">
        <v>0</v>
      </c>
      <c r="H8458" s="144">
        <v>0</v>
      </c>
      <c r="I8458" s="144"/>
      <c r="J8458" s="77">
        <v>2.98</v>
      </c>
      <c r="K8458" s="103">
        <f t="shared" si="365"/>
        <v>0.99999999999998179</v>
      </c>
      <c r="L8458" s="145">
        <v>1.1399999999999999</v>
      </c>
      <c r="M8458" s="146">
        <v>0</v>
      </c>
      <c r="N8458" s="76">
        <f t="shared" si="367"/>
        <v>0.99999999999998179</v>
      </c>
    </row>
    <row r="8459" spans="1:14" x14ac:dyDescent="0.25">
      <c r="B8459" s="107">
        <v>41007</v>
      </c>
      <c r="C8459" s="100">
        <v>411.01</v>
      </c>
      <c r="D8459" s="128">
        <v>259</v>
      </c>
      <c r="E8459" s="122">
        <f t="shared" si="366"/>
        <v>35.872576177285318</v>
      </c>
      <c r="F8459" s="77">
        <v>1.54</v>
      </c>
      <c r="G8459" s="77">
        <v>0</v>
      </c>
      <c r="H8459" s="144">
        <v>0</v>
      </c>
      <c r="I8459" s="144"/>
      <c r="J8459" s="77">
        <v>1.54</v>
      </c>
      <c r="K8459" s="103">
        <f t="shared" si="365"/>
        <v>0.98999999999998867</v>
      </c>
      <c r="L8459" s="145">
        <v>0.59</v>
      </c>
      <c r="M8459" s="146">
        <v>0.5</v>
      </c>
      <c r="N8459" s="76">
        <f t="shared" si="367"/>
        <v>0.98999999999998867</v>
      </c>
    </row>
    <row r="8460" spans="1:14" x14ac:dyDescent="0.25">
      <c r="B8460" s="107">
        <v>41008</v>
      </c>
      <c r="C8460" s="100">
        <v>410.96</v>
      </c>
      <c r="D8460" s="128">
        <v>258.45</v>
      </c>
      <c r="E8460" s="122">
        <f t="shared" si="366"/>
        <v>35.79639889196676</v>
      </c>
      <c r="F8460" s="77">
        <v>2.86</v>
      </c>
      <c r="G8460" s="77">
        <v>0</v>
      </c>
      <c r="H8460" s="144">
        <v>0</v>
      </c>
      <c r="I8460" s="144"/>
      <c r="J8460" s="77">
        <v>2.86</v>
      </c>
      <c r="K8460" s="103">
        <f t="shared" si="365"/>
        <v>3.189999999999984</v>
      </c>
      <c r="L8460" s="145">
        <v>1.0900000000000001</v>
      </c>
      <c r="M8460" s="146">
        <v>7.3</v>
      </c>
      <c r="N8460" s="76">
        <f t="shared" si="367"/>
        <v>3.189999999999984</v>
      </c>
    </row>
    <row r="8461" spans="1:14" x14ac:dyDescent="0.25">
      <c r="B8461" s="107">
        <v>41009</v>
      </c>
      <c r="C8461" s="100">
        <v>410.98</v>
      </c>
      <c r="D8461" s="128">
        <v>258.77999999999997</v>
      </c>
      <c r="E8461" s="122">
        <f t="shared" si="366"/>
        <v>35.84210526315789</v>
      </c>
      <c r="F8461" s="77">
        <v>2.27</v>
      </c>
      <c r="G8461" s="77">
        <v>0</v>
      </c>
      <c r="H8461" s="144">
        <v>0</v>
      </c>
      <c r="I8461" s="144"/>
      <c r="J8461" s="77">
        <v>2.27</v>
      </c>
      <c r="K8461" s="103">
        <f t="shared" si="365"/>
        <v>3.3700000000000228</v>
      </c>
      <c r="L8461" s="145">
        <v>0.87</v>
      </c>
      <c r="M8461" s="146">
        <v>14</v>
      </c>
      <c r="N8461" s="76">
        <f t="shared" si="367"/>
        <v>3.3700000000000228</v>
      </c>
    </row>
    <row r="8462" spans="1:14" x14ac:dyDescent="0.25">
      <c r="B8462" s="107">
        <v>41010</v>
      </c>
      <c r="C8462" s="100">
        <v>411.09</v>
      </c>
      <c r="D8462" s="128">
        <v>259.88</v>
      </c>
      <c r="E8462" s="122">
        <f t="shared" si="366"/>
        <v>35.994459833795013</v>
      </c>
      <c r="F8462" s="77">
        <v>3.59</v>
      </c>
      <c r="G8462" s="77">
        <v>0</v>
      </c>
      <c r="H8462" s="144">
        <v>0</v>
      </c>
      <c r="I8462" s="144"/>
      <c r="J8462" s="77">
        <v>3.59</v>
      </c>
      <c r="K8462" s="103">
        <f t="shared" si="365"/>
        <v>2.7100000000000044</v>
      </c>
      <c r="L8462" s="145">
        <v>1.37</v>
      </c>
      <c r="M8462" s="146">
        <v>0</v>
      </c>
      <c r="N8462" s="76">
        <f t="shared" si="367"/>
        <v>2.7100000000000044</v>
      </c>
    </row>
    <row r="8463" spans="1:14" x14ac:dyDescent="0.25">
      <c r="B8463" s="107">
        <v>41011</v>
      </c>
      <c r="C8463" s="100">
        <v>411.01</v>
      </c>
      <c r="D8463" s="128">
        <v>259</v>
      </c>
      <c r="E8463" s="122">
        <f t="shared" si="366"/>
        <v>35.872576177285318</v>
      </c>
      <c r="F8463" s="77">
        <v>3.74</v>
      </c>
      <c r="G8463" s="77">
        <v>0</v>
      </c>
      <c r="H8463" s="144">
        <v>0</v>
      </c>
      <c r="I8463" s="144"/>
      <c r="J8463" s="77">
        <v>3.74</v>
      </c>
      <c r="K8463" s="103">
        <f t="shared" si="365"/>
        <v>1.6500000000000252</v>
      </c>
      <c r="L8463" s="145">
        <v>1.43</v>
      </c>
      <c r="M8463" s="146">
        <v>0</v>
      </c>
      <c r="N8463" s="76">
        <f t="shared" si="367"/>
        <v>1.6500000000000252</v>
      </c>
    </row>
    <row r="8464" spans="1:14" x14ac:dyDescent="0.25">
      <c r="B8464" s="107">
        <v>41012</v>
      </c>
      <c r="C8464" s="100">
        <v>410.81</v>
      </c>
      <c r="D8464" s="128">
        <v>256.91000000000003</v>
      </c>
      <c r="E8464" s="122">
        <f t="shared" si="366"/>
        <v>35.583102493074797</v>
      </c>
      <c r="F8464" s="77">
        <v>3.37</v>
      </c>
      <c r="G8464" s="77">
        <v>0</v>
      </c>
      <c r="H8464" s="144">
        <v>0</v>
      </c>
      <c r="I8464" s="144"/>
      <c r="J8464" s="77">
        <v>3.37</v>
      </c>
      <c r="K8464" s="103">
        <f t="shared" si="365"/>
        <v>0.719999999999966</v>
      </c>
      <c r="L8464" s="145">
        <v>1.28</v>
      </c>
      <c r="M8464" s="146">
        <v>0</v>
      </c>
      <c r="N8464" s="76">
        <f t="shared" si="367"/>
        <v>0.719999999999966</v>
      </c>
    </row>
    <row r="8465" spans="2:14" x14ac:dyDescent="0.25">
      <c r="B8465" s="107">
        <v>41013</v>
      </c>
      <c r="C8465" s="100">
        <v>410.56</v>
      </c>
      <c r="D8465" s="128">
        <v>254.26</v>
      </c>
      <c r="E8465" s="122">
        <f t="shared" si="366"/>
        <v>35.21606648199446</v>
      </c>
      <c r="F8465" s="77">
        <v>3.45</v>
      </c>
      <c r="G8465" s="77">
        <v>0</v>
      </c>
      <c r="H8465" s="144">
        <v>0</v>
      </c>
      <c r="I8465" s="144"/>
      <c r="J8465" s="77">
        <v>3.45</v>
      </c>
      <c r="K8465" s="103">
        <f t="shared" si="365"/>
        <v>6.540000000000032</v>
      </c>
      <c r="L8465" s="145">
        <v>1.32</v>
      </c>
      <c r="M8465" s="146">
        <v>18.5</v>
      </c>
      <c r="N8465" s="76">
        <f t="shared" si="367"/>
        <v>6.540000000000032</v>
      </c>
    </row>
    <row r="8466" spans="2:14" x14ac:dyDescent="0.25">
      <c r="B8466" s="107">
        <v>41014</v>
      </c>
      <c r="C8466" s="100">
        <v>410.85</v>
      </c>
      <c r="D8466" s="128">
        <v>257.35000000000002</v>
      </c>
      <c r="E8466" s="122">
        <f t="shared" si="366"/>
        <v>35.644044321329645</v>
      </c>
      <c r="F8466" s="77">
        <v>2.88</v>
      </c>
      <c r="G8466" s="77">
        <v>0</v>
      </c>
      <c r="H8466" s="144">
        <v>0</v>
      </c>
      <c r="I8466" s="144"/>
      <c r="J8466" s="77">
        <v>2.88</v>
      </c>
      <c r="K8466" s="103">
        <f t="shared" si="365"/>
        <v>4.1999999999999931</v>
      </c>
      <c r="L8466" s="145">
        <v>1.1000000000000001</v>
      </c>
      <c r="M8466" s="146">
        <v>1.2</v>
      </c>
      <c r="N8466" s="76">
        <f t="shared" si="367"/>
        <v>4.1999999999999931</v>
      </c>
    </row>
    <row r="8467" spans="2:14" x14ac:dyDescent="0.25">
      <c r="B8467" s="107">
        <v>41015</v>
      </c>
      <c r="C8467" s="100">
        <v>410.97</v>
      </c>
      <c r="D8467" s="128">
        <v>258.67</v>
      </c>
      <c r="E8467" s="122">
        <f t="shared" si="366"/>
        <v>35.826869806094187</v>
      </c>
      <c r="F8467" s="77">
        <v>2.12</v>
      </c>
      <c r="G8467" s="77">
        <v>0</v>
      </c>
      <c r="H8467" s="144">
        <v>0</v>
      </c>
      <c r="I8467" s="144"/>
      <c r="J8467" s="77">
        <v>2.12</v>
      </c>
      <c r="K8467" s="103">
        <f t="shared" si="365"/>
        <v>6.7400000000000047</v>
      </c>
      <c r="L8467" s="145">
        <v>0.81</v>
      </c>
      <c r="M8467" s="146">
        <v>17.2</v>
      </c>
      <c r="N8467" s="76">
        <f t="shared" si="367"/>
        <v>6.7400000000000047</v>
      </c>
    </row>
    <row r="8468" spans="2:14" x14ac:dyDescent="0.25">
      <c r="B8468" s="107">
        <v>41016</v>
      </c>
      <c r="C8468" s="100">
        <v>411.4</v>
      </c>
      <c r="D8468" s="128">
        <v>263.29000000000002</v>
      </c>
      <c r="E8468" s="122">
        <f t="shared" si="366"/>
        <v>36.46675900277009</v>
      </c>
      <c r="F8468" s="77">
        <v>0.57999999999999996</v>
      </c>
      <c r="G8468" s="77">
        <v>0</v>
      </c>
      <c r="H8468" s="144">
        <v>0</v>
      </c>
      <c r="I8468" s="144"/>
      <c r="J8468" s="77">
        <v>0.57999999999999996</v>
      </c>
      <c r="K8468" s="103">
        <f t="shared" si="365"/>
        <v>4.3099999999999614</v>
      </c>
      <c r="L8468" s="145">
        <v>0.22</v>
      </c>
      <c r="M8468" s="146">
        <v>7.1</v>
      </c>
      <c r="N8468" s="76">
        <f t="shared" si="367"/>
        <v>4.3099999999999614</v>
      </c>
    </row>
    <row r="8469" spans="2:14" x14ac:dyDescent="0.25">
      <c r="B8469" s="107">
        <v>41017</v>
      </c>
      <c r="C8469" s="100">
        <v>411.72</v>
      </c>
      <c r="D8469" s="128">
        <v>267.02</v>
      </c>
      <c r="E8469" s="122">
        <f t="shared" si="366"/>
        <v>36.983379501385038</v>
      </c>
      <c r="F8469" s="77">
        <v>1.19</v>
      </c>
      <c r="G8469" s="77">
        <v>0</v>
      </c>
      <c r="H8469" s="144">
        <v>0</v>
      </c>
      <c r="I8469" s="144"/>
      <c r="J8469" s="77">
        <v>1.19</v>
      </c>
      <c r="K8469" s="103">
        <f t="shared" si="365"/>
        <v>10.069999999999995</v>
      </c>
      <c r="L8469" s="145">
        <v>0.46</v>
      </c>
      <c r="M8469" s="146">
        <v>0.7</v>
      </c>
      <c r="N8469" s="76">
        <f t="shared" si="367"/>
        <v>10.069999999999995</v>
      </c>
    </row>
    <row r="8470" spans="2:14" x14ac:dyDescent="0.25">
      <c r="B8470" s="107">
        <v>41018</v>
      </c>
      <c r="C8470" s="100">
        <v>412.51</v>
      </c>
      <c r="D8470" s="128">
        <v>275.89999999999998</v>
      </c>
      <c r="E8470" s="122">
        <f t="shared" si="366"/>
        <v>38.213296398891963</v>
      </c>
      <c r="F8470" s="77">
        <v>0.92</v>
      </c>
      <c r="G8470" s="77">
        <v>0</v>
      </c>
      <c r="H8470" s="144">
        <v>0</v>
      </c>
      <c r="I8470" s="144"/>
      <c r="J8470" s="77">
        <v>0.92</v>
      </c>
      <c r="K8470" s="103">
        <f t="shared" si="365"/>
        <v>5.2600000000000318</v>
      </c>
      <c r="L8470" s="145">
        <v>0.35</v>
      </c>
      <c r="M8470" s="146">
        <v>7.2</v>
      </c>
      <c r="N8470" s="76">
        <f t="shared" si="367"/>
        <v>5.2600000000000318</v>
      </c>
    </row>
    <row r="8471" spans="2:14" x14ac:dyDescent="0.25">
      <c r="B8471" s="107">
        <v>41019</v>
      </c>
      <c r="C8471" s="100">
        <v>412.87</v>
      </c>
      <c r="D8471" s="128">
        <v>280.24</v>
      </c>
      <c r="E8471" s="122">
        <f t="shared" si="366"/>
        <v>38.814404432132967</v>
      </c>
      <c r="F8471" s="77">
        <v>0.73</v>
      </c>
      <c r="G8471" s="77">
        <v>0</v>
      </c>
      <c r="H8471" s="144">
        <v>0</v>
      </c>
      <c r="I8471" s="144"/>
      <c r="J8471" s="77">
        <v>0.73</v>
      </c>
      <c r="K8471" s="103">
        <f t="shared" si="365"/>
        <v>4.4700000000000095</v>
      </c>
      <c r="L8471" s="145">
        <v>0.27</v>
      </c>
      <c r="M8471" s="146">
        <v>0.6</v>
      </c>
      <c r="N8471" s="76">
        <f t="shared" si="367"/>
        <v>4.4700000000000095</v>
      </c>
    </row>
    <row r="8472" spans="2:14" x14ac:dyDescent="0.25">
      <c r="B8472" s="107">
        <v>41020</v>
      </c>
      <c r="C8472" s="100">
        <v>413.19</v>
      </c>
      <c r="D8472" s="128">
        <v>283.98</v>
      </c>
      <c r="E8472" s="122">
        <f t="shared" si="366"/>
        <v>39.332409972299168</v>
      </c>
      <c r="F8472" s="77">
        <v>0.88</v>
      </c>
      <c r="G8472" s="77">
        <v>0</v>
      </c>
      <c r="H8472" s="144">
        <v>0</v>
      </c>
      <c r="I8472" s="144"/>
      <c r="J8472" s="77">
        <v>0.88</v>
      </c>
      <c r="K8472" s="103">
        <f t="shared" si="365"/>
        <v>3.88</v>
      </c>
      <c r="L8472" s="145">
        <v>0.34</v>
      </c>
      <c r="M8472" s="146">
        <v>5.9</v>
      </c>
      <c r="N8472" s="76">
        <f t="shared" si="367"/>
        <v>3.88</v>
      </c>
    </row>
    <row r="8473" spans="2:14" x14ac:dyDescent="0.25">
      <c r="B8473" s="107">
        <v>41021</v>
      </c>
      <c r="C8473" s="100">
        <v>413.45</v>
      </c>
      <c r="D8473" s="128">
        <v>286.98</v>
      </c>
      <c r="E8473" s="122">
        <f t="shared" si="366"/>
        <v>39.747922437673132</v>
      </c>
      <c r="F8473" s="77">
        <v>0.38</v>
      </c>
      <c r="G8473" s="77">
        <v>0</v>
      </c>
      <c r="H8473" s="144">
        <v>0</v>
      </c>
      <c r="I8473" s="144"/>
      <c r="J8473" s="77">
        <v>0.38</v>
      </c>
      <c r="K8473" s="103">
        <f t="shared" si="365"/>
        <v>4.8199999999999976</v>
      </c>
      <c r="L8473" s="145">
        <v>0.15</v>
      </c>
      <c r="M8473" s="146">
        <v>0.5</v>
      </c>
      <c r="N8473" s="76">
        <f t="shared" si="367"/>
        <v>4.8199999999999976</v>
      </c>
    </row>
    <row r="8474" spans="2:14" x14ac:dyDescent="0.25">
      <c r="B8474" s="107">
        <v>41022</v>
      </c>
      <c r="C8474" s="100">
        <v>413.82</v>
      </c>
      <c r="D8474" s="128">
        <v>291.42</v>
      </c>
      <c r="E8474" s="122">
        <f t="shared" si="366"/>
        <v>40.362880886426595</v>
      </c>
      <c r="F8474" s="77">
        <v>0.24</v>
      </c>
      <c r="G8474" s="77">
        <v>0</v>
      </c>
      <c r="H8474" s="144">
        <v>0</v>
      </c>
      <c r="I8474" s="144"/>
      <c r="J8474" s="77">
        <v>0.24</v>
      </c>
      <c r="K8474" s="103">
        <f t="shared" si="365"/>
        <v>5.6199999999999957</v>
      </c>
      <c r="L8474" s="145">
        <v>0.09</v>
      </c>
      <c r="M8474" s="146">
        <v>0.7</v>
      </c>
      <c r="N8474" s="76">
        <f t="shared" si="367"/>
        <v>5.6199999999999957</v>
      </c>
    </row>
    <row r="8475" spans="2:14" x14ac:dyDescent="0.25">
      <c r="B8475" s="107">
        <v>41023</v>
      </c>
      <c r="C8475" s="100">
        <v>414.25</v>
      </c>
      <c r="D8475" s="128">
        <v>296.8</v>
      </c>
      <c r="E8475" s="122">
        <f t="shared" si="366"/>
        <v>41.10803324099723</v>
      </c>
      <c r="F8475" s="77">
        <v>0.17</v>
      </c>
      <c r="G8475" s="77">
        <v>0</v>
      </c>
      <c r="H8475" s="144">
        <v>0</v>
      </c>
      <c r="I8475" s="144"/>
      <c r="J8475" s="77">
        <v>0.17</v>
      </c>
      <c r="K8475" s="103">
        <f t="shared" si="365"/>
        <v>6.3699999999999886</v>
      </c>
      <c r="L8475" s="145">
        <v>0.06</v>
      </c>
      <c r="M8475" s="146">
        <v>1.1000000000000001</v>
      </c>
      <c r="N8475" s="76">
        <f t="shared" si="367"/>
        <v>6.3699999999999886</v>
      </c>
    </row>
    <row r="8476" spans="2:14" x14ac:dyDescent="0.25">
      <c r="B8476" s="107">
        <v>41024</v>
      </c>
      <c r="C8476" s="100">
        <v>414.75</v>
      </c>
      <c r="D8476" s="128">
        <v>303</v>
      </c>
      <c r="E8476" s="122">
        <f t="shared" si="366"/>
        <v>41.966759002770083</v>
      </c>
      <c r="F8476" s="77">
        <v>0.54</v>
      </c>
      <c r="G8476" s="77">
        <v>0</v>
      </c>
      <c r="H8476" s="144">
        <v>0</v>
      </c>
      <c r="I8476" s="144"/>
      <c r="J8476" s="77">
        <v>0.54</v>
      </c>
      <c r="K8476" s="103">
        <f t="shared" si="365"/>
        <v>5.200000000000025</v>
      </c>
      <c r="L8476" s="145">
        <v>0.21</v>
      </c>
      <c r="M8476" s="146">
        <v>0</v>
      </c>
      <c r="N8476" s="76">
        <f t="shared" si="367"/>
        <v>5.200000000000025</v>
      </c>
    </row>
    <row r="8477" spans="2:14" x14ac:dyDescent="0.25">
      <c r="B8477" s="107">
        <v>41025</v>
      </c>
      <c r="C8477" s="100">
        <v>415.12</v>
      </c>
      <c r="D8477" s="128">
        <v>307.66000000000003</v>
      </c>
      <c r="E8477" s="122">
        <f t="shared" si="366"/>
        <v>42.612188365650972</v>
      </c>
      <c r="F8477" s="77">
        <v>0.62</v>
      </c>
      <c r="G8477" s="77">
        <v>0</v>
      </c>
      <c r="H8477" s="144">
        <v>0</v>
      </c>
      <c r="I8477" s="144"/>
      <c r="J8477" s="77">
        <v>0.62</v>
      </c>
      <c r="K8477" s="103">
        <f t="shared" si="365"/>
        <v>4.5499999999999501</v>
      </c>
      <c r="L8477" s="145">
        <v>0.24</v>
      </c>
      <c r="M8477" s="146">
        <v>0</v>
      </c>
      <c r="N8477" s="76">
        <f t="shared" si="367"/>
        <v>4.5499999999999501</v>
      </c>
    </row>
    <row r="8478" spans="2:14" x14ac:dyDescent="0.25">
      <c r="B8478" s="107">
        <v>41026</v>
      </c>
      <c r="C8478" s="100">
        <v>415.43</v>
      </c>
      <c r="D8478" s="128">
        <v>311.58999999999997</v>
      </c>
      <c r="E8478" s="122">
        <f t="shared" si="366"/>
        <v>43.156509695290858</v>
      </c>
      <c r="F8478" s="77">
        <v>2.2000000000000002</v>
      </c>
      <c r="G8478" s="77">
        <v>0</v>
      </c>
      <c r="H8478" s="144">
        <v>0</v>
      </c>
      <c r="I8478" s="144"/>
      <c r="J8478" s="77">
        <v>2.2000000000000002</v>
      </c>
      <c r="K8478" s="103">
        <f t="shared" si="365"/>
        <v>5.1900000000000093</v>
      </c>
      <c r="L8478" s="145">
        <v>0.85</v>
      </c>
      <c r="M8478" s="146">
        <v>0</v>
      </c>
      <c r="N8478" s="76">
        <f t="shared" si="367"/>
        <v>5.1900000000000093</v>
      </c>
    </row>
    <row r="8479" spans="2:14" x14ac:dyDescent="0.25">
      <c r="B8479" s="107">
        <v>41027</v>
      </c>
      <c r="C8479" s="100">
        <v>415.66</v>
      </c>
      <c r="D8479" s="128">
        <v>314.58</v>
      </c>
      <c r="E8479" s="122">
        <f t="shared" si="366"/>
        <v>43.57063711911357</v>
      </c>
      <c r="F8479" s="77">
        <v>0.13</v>
      </c>
      <c r="G8479" s="77">
        <v>0</v>
      </c>
      <c r="H8479" s="144">
        <v>0</v>
      </c>
      <c r="I8479" s="144"/>
      <c r="J8479" s="77">
        <v>0.13</v>
      </c>
      <c r="K8479" s="103">
        <f t="shared" si="365"/>
        <v>3.6399999999999908</v>
      </c>
      <c r="L8479" s="145">
        <v>0.05</v>
      </c>
      <c r="M8479" s="146">
        <v>0</v>
      </c>
      <c r="N8479" s="76">
        <f t="shared" si="367"/>
        <v>3.6399999999999908</v>
      </c>
    </row>
    <row r="8480" spans="2:14" x14ac:dyDescent="0.25">
      <c r="B8480" s="107">
        <v>41028</v>
      </c>
      <c r="C8480" s="100">
        <v>415.93</v>
      </c>
      <c r="D8480" s="128">
        <v>318.08999999999997</v>
      </c>
      <c r="E8480" s="122">
        <f t="shared" si="366"/>
        <v>44.056786703601105</v>
      </c>
      <c r="F8480" s="77">
        <v>0.95</v>
      </c>
      <c r="G8480" s="77">
        <v>0</v>
      </c>
      <c r="H8480" s="144">
        <v>0</v>
      </c>
      <c r="I8480" s="144"/>
      <c r="J8480" s="77">
        <v>0.95</v>
      </c>
      <c r="K8480" s="103">
        <f t="shared" si="365"/>
        <v>2.6399999999999979</v>
      </c>
      <c r="L8480" s="145">
        <v>0.37</v>
      </c>
      <c r="M8480" s="146">
        <v>0</v>
      </c>
      <c r="N8480" s="76">
        <f t="shared" si="367"/>
        <v>2.6399999999999979</v>
      </c>
    </row>
    <row r="8481" spans="2:14" x14ac:dyDescent="0.25">
      <c r="B8481" s="107">
        <v>41029</v>
      </c>
      <c r="C8481" s="100">
        <v>416.06</v>
      </c>
      <c r="D8481" s="128">
        <v>319.77999999999997</v>
      </c>
      <c r="E8481" s="122">
        <f t="shared" si="366"/>
        <v>44.290858725761765</v>
      </c>
      <c r="F8481" s="77">
        <v>1.7</v>
      </c>
      <c r="G8481" s="77">
        <v>0</v>
      </c>
      <c r="H8481" s="144">
        <v>0</v>
      </c>
      <c r="I8481" s="144"/>
      <c r="J8481" s="77">
        <v>1.7</v>
      </c>
      <c r="K8481" s="103">
        <f t="shared" si="365"/>
        <v>0.66000000000003634</v>
      </c>
      <c r="L8481" s="145">
        <v>0.66</v>
      </c>
      <c r="M8481" s="146">
        <v>0</v>
      </c>
      <c r="N8481" s="76">
        <f t="shared" si="367"/>
        <v>0.66000000000003634</v>
      </c>
    </row>
    <row r="8482" spans="2:14" x14ac:dyDescent="0.25">
      <c r="B8482" s="107">
        <v>41030</v>
      </c>
      <c r="C8482" s="100">
        <v>415.98</v>
      </c>
      <c r="D8482" s="128">
        <v>318.74</v>
      </c>
      <c r="E8482" s="122">
        <f t="shared" si="366"/>
        <v>44.146814404432135</v>
      </c>
      <c r="F8482" s="77">
        <v>3.12</v>
      </c>
      <c r="G8482" s="77">
        <v>0</v>
      </c>
      <c r="H8482" s="144">
        <v>0</v>
      </c>
      <c r="I8482" s="144"/>
      <c r="J8482" s="77">
        <v>3.12</v>
      </c>
      <c r="K8482" s="103">
        <f t="shared" si="365"/>
        <v>0.12999999999999101</v>
      </c>
      <c r="L8482" s="145">
        <v>1.21</v>
      </c>
      <c r="M8482" s="146">
        <v>0</v>
      </c>
      <c r="N8482" s="76">
        <f t="shared" si="367"/>
        <v>0.12999999999999101</v>
      </c>
    </row>
    <row r="8483" spans="2:14" x14ac:dyDescent="0.25">
      <c r="B8483" s="107">
        <v>41031</v>
      </c>
      <c r="C8483" s="100">
        <v>415.75</v>
      </c>
      <c r="D8483" s="128">
        <v>315.75</v>
      </c>
      <c r="E8483" s="122">
        <f t="shared" si="366"/>
        <v>43.732686980609422</v>
      </c>
      <c r="F8483" s="77">
        <v>3.79</v>
      </c>
      <c r="G8483" s="77">
        <v>0</v>
      </c>
      <c r="H8483" s="144">
        <v>0</v>
      </c>
      <c r="I8483" s="144"/>
      <c r="J8483" s="77">
        <v>3.79</v>
      </c>
      <c r="K8483" s="103">
        <f t="shared" si="365"/>
        <v>0.28000000000000913</v>
      </c>
      <c r="L8483" s="145">
        <v>1.47</v>
      </c>
      <c r="M8483" s="146">
        <v>0</v>
      </c>
      <c r="N8483" s="76">
        <f t="shared" si="367"/>
        <v>0.28000000000000913</v>
      </c>
    </row>
    <row r="8484" spans="2:14" x14ac:dyDescent="0.25">
      <c r="B8484" s="107">
        <v>41032</v>
      </c>
      <c r="C8484" s="100">
        <v>415.48</v>
      </c>
      <c r="D8484" s="128">
        <v>312.24</v>
      </c>
      <c r="E8484" s="122">
        <f t="shared" si="366"/>
        <v>43.246537396121887</v>
      </c>
      <c r="F8484" s="77">
        <v>1.88</v>
      </c>
      <c r="G8484" s="77">
        <v>0</v>
      </c>
      <c r="H8484" s="144">
        <v>0</v>
      </c>
      <c r="I8484" s="144"/>
      <c r="J8484" s="77">
        <v>1.88</v>
      </c>
      <c r="K8484" s="103">
        <f t="shared" si="365"/>
        <v>0.19000000000000217</v>
      </c>
      <c r="L8484" s="145">
        <v>0.73</v>
      </c>
      <c r="M8484" s="146">
        <v>0</v>
      </c>
      <c r="N8484" s="76">
        <f t="shared" si="367"/>
        <v>0.19000000000000217</v>
      </c>
    </row>
    <row r="8485" spans="2:14" x14ac:dyDescent="0.25">
      <c r="B8485" s="107">
        <v>41033</v>
      </c>
      <c r="C8485" s="100">
        <v>415.35</v>
      </c>
      <c r="D8485" s="128">
        <v>310.55</v>
      </c>
      <c r="E8485" s="122">
        <f t="shared" si="366"/>
        <v>43.01246537396122</v>
      </c>
      <c r="F8485" s="77">
        <v>2.66</v>
      </c>
      <c r="G8485" s="77">
        <v>0</v>
      </c>
      <c r="H8485" s="144">
        <v>0</v>
      </c>
      <c r="I8485" s="144"/>
      <c r="J8485" s="77">
        <v>2.66</v>
      </c>
      <c r="K8485" s="103">
        <f t="shared" si="365"/>
        <v>3.000000000000469E-2</v>
      </c>
      <c r="L8485" s="145">
        <v>1.03</v>
      </c>
      <c r="M8485" s="146">
        <v>0</v>
      </c>
      <c r="N8485" s="76">
        <f t="shared" si="367"/>
        <v>3.000000000000469E-2</v>
      </c>
    </row>
    <row r="8486" spans="2:14" x14ac:dyDescent="0.25">
      <c r="B8486" s="107">
        <v>41034</v>
      </c>
      <c r="C8486" s="100">
        <v>415.15</v>
      </c>
      <c r="D8486" s="128">
        <v>307.92</v>
      </c>
      <c r="E8486" s="122">
        <f t="shared" si="366"/>
        <v>42.64819944598338</v>
      </c>
      <c r="F8486" s="77">
        <v>2.84</v>
      </c>
      <c r="G8486" s="77">
        <v>0</v>
      </c>
      <c r="H8486" s="144">
        <v>0</v>
      </c>
      <c r="I8486" s="144"/>
      <c r="J8486" s="77">
        <v>2.84</v>
      </c>
      <c r="K8486" s="103">
        <f t="shared" si="365"/>
        <v>0.29999999999997939</v>
      </c>
      <c r="L8486" s="145">
        <v>1.1000000000000001</v>
      </c>
      <c r="M8486" s="146">
        <v>0</v>
      </c>
      <c r="N8486" s="76">
        <f t="shared" si="367"/>
        <v>0.29999999999997939</v>
      </c>
    </row>
    <row r="8487" spans="2:14" x14ac:dyDescent="0.25">
      <c r="B8487" s="107">
        <v>41035</v>
      </c>
      <c r="C8487" s="100">
        <v>414.94</v>
      </c>
      <c r="D8487" s="128">
        <v>305.38</v>
      </c>
      <c r="E8487" s="122">
        <f t="shared" si="366"/>
        <v>42.29639889196676</v>
      </c>
      <c r="F8487" s="77">
        <v>3.25</v>
      </c>
      <c r="G8487" s="77">
        <v>0</v>
      </c>
      <c r="H8487" s="144">
        <v>0</v>
      </c>
      <c r="I8487" s="144"/>
      <c r="J8487" s="77">
        <v>3.25</v>
      </c>
      <c r="K8487" s="103">
        <f t="shared" si="365"/>
        <v>0.13999999999998636</v>
      </c>
      <c r="L8487" s="145">
        <v>1.22</v>
      </c>
      <c r="M8487" s="146">
        <v>0</v>
      </c>
      <c r="N8487" s="76">
        <f t="shared" si="367"/>
        <v>0.13999999999998636</v>
      </c>
    </row>
    <row r="8488" spans="2:14" x14ac:dyDescent="0.25">
      <c r="B8488" s="107">
        <v>41036</v>
      </c>
      <c r="C8488" s="100">
        <v>414.69</v>
      </c>
      <c r="D8488" s="128">
        <v>302.27</v>
      </c>
      <c r="E8488" s="122">
        <f t="shared" si="366"/>
        <v>41.865650969529085</v>
      </c>
      <c r="F8488" s="77">
        <v>4.57</v>
      </c>
      <c r="G8488" s="77">
        <v>0</v>
      </c>
      <c r="H8488" s="144">
        <v>0</v>
      </c>
      <c r="I8488" s="144"/>
      <c r="J8488" s="77">
        <v>4.57</v>
      </c>
      <c r="K8488" s="103">
        <f t="shared" si="365"/>
        <v>6.0000000000009379E-2</v>
      </c>
      <c r="L8488" s="145">
        <v>1.65</v>
      </c>
      <c r="M8488" s="146">
        <v>2.2999999999999998</v>
      </c>
      <c r="N8488" s="76">
        <f t="shared" si="367"/>
        <v>6.0000000000009379E-2</v>
      </c>
    </row>
    <row r="8489" spans="2:14" x14ac:dyDescent="0.25">
      <c r="B8489" s="107">
        <v>41037</v>
      </c>
      <c r="C8489" s="100">
        <v>414.34</v>
      </c>
      <c r="D8489" s="128">
        <v>297.76</v>
      </c>
      <c r="E8489" s="122">
        <f t="shared" si="366"/>
        <v>41.2409972299169</v>
      </c>
      <c r="F8489" s="77">
        <v>3.96</v>
      </c>
      <c r="G8489" s="77">
        <v>0</v>
      </c>
      <c r="H8489" s="144">
        <v>0</v>
      </c>
      <c r="I8489" s="144"/>
      <c r="J8489" s="77">
        <v>3.96</v>
      </c>
      <c r="K8489" s="103">
        <f t="shared" ref="K8489:K8552" si="368">D8490-D8489+J8489</f>
        <v>0.14000000000000679</v>
      </c>
      <c r="L8489" s="145">
        <v>1.52</v>
      </c>
      <c r="M8489" s="146">
        <v>0</v>
      </c>
      <c r="N8489" s="76">
        <f t="shared" si="367"/>
        <v>0.14000000000000679</v>
      </c>
    </row>
    <row r="8490" spans="2:14" x14ac:dyDescent="0.25">
      <c r="B8490" s="107">
        <v>41038</v>
      </c>
      <c r="C8490" s="100">
        <v>414.03</v>
      </c>
      <c r="D8490" s="128">
        <v>293.94</v>
      </c>
      <c r="E8490" s="122">
        <f t="shared" ref="E8490:E8553" si="369">(D8490/722)*100</f>
        <v>40.711911357340718</v>
      </c>
      <c r="F8490" s="77">
        <v>4.87</v>
      </c>
      <c r="G8490" s="77">
        <v>0</v>
      </c>
      <c r="H8490" s="144">
        <v>0</v>
      </c>
      <c r="I8490" s="144"/>
      <c r="J8490" s="77">
        <v>4.87</v>
      </c>
      <c r="K8490" s="103">
        <f t="shared" si="368"/>
        <v>0.18999999999999329</v>
      </c>
      <c r="L8490" s="145">
        <v>1.68</v>
      </c>
      <c r="M8490" s="146">
        <v>0</v>
      </c>
      <c r="N8490" s="76">
        <f t="shared" si="367"/>
        <v>0.18999999999999329</v>
      </c>
    </row>
    <row r="8491" spans="2:14" x14ac:dyDescent="0.25">
      <c r="B8491" s="107">
        <v>41039</v>
      </c>
      <c r="C8491" s="100">
        <v>413.63</v>
      </c>
      <c r="D8491" s="128">
        <v>289.26</v>
      </c>
      <c r="E8491" s="122">
        <f t="shared" si="369"/>
        <v>40.063711911357345</v>
      </c>
      <c r="F8491" s="77">
        <v>4.6100000000000003</v>
      </c>
      <c r="G8491" s="77">
        <v>0</v>
      </c>
      <c r="H8491" s="144">
        <v>0</v>
      </c>
      <c r="I8491" s="144"/>
      <c r="J8491" s="77">
        <v>4.6100000000000003</v>
      </c>
      <c r="K8491" s="103">
        <f t="shared" si="368"/>
        <v>0.17000000000000259</v>
      </c>
      <c r="L8491" s="145">
        <v>1.77</v>
      </c>
      <c r="M8491" s="146">
        <v>0</v>
      </c>
      <c r="N8491" s="76">
        <f t="shared" si="367"/>
        <v>0.17000000000000259</v>
      </c>
    </row>
    <row r="8492" spans="2:14" x14ac:dyDescent="0.25">
      <c r="B8492" s="107">
        <v>41040</v>
      </c>
      <c r="C8492" s="100">
        <v>413.27</v>
      </c>
      <c r="D8492" s="128">
        <v>284.82</v>
      </c>
      <c r="E8492" s="122">
        <f t="shared" si="369"/>
        <v>39.448753462603875</v>
      </c>
      <c r="F8492" s="77">
        <v>4.83</v>
      </c>
      <c r="G8492" s="77">
        <v>0</v>
      </c>
      <c r="H8492" s="144">
        <v>0</v>
      </c>
      <c r="I8492" s="144"/>
      <c r="J8492" s="77">
        <v>4.83</v>
      </c>
      <c r="K8492" s="103">
        <f t="shared" si="368"/>
        <v>0.71999999999998643</v>
      </c>
      <c r="L8492" s="145">
        <v>1.85</v>
      </c>
      <c r="M8492" s="146">
        <v>0</v>
      </c>
      <c r="N8492" s="76">
        <f t="shared" si="367"/>
        <v>0.71999999999998643</v>
      </c>
    </row>
    <row r="8493" spans="2:14" x14ac:dyDescent="0.25">
      <c r="B8493" s="107">
        <v>41041</v>
      </c>
      <c r="C8493" s="100">
        <v>412.91</v>
      </c>
      <c r="D8493" s="128">
        <v>280.70999999999998</v>
      </c>
      <c r="E8493" s="122">
        <f t="shared" si="369"/>
        <v>38.87950138504155</v>
      </c>
      <c r="F8493" s="77">
        <v>3.07</v>
      </c>
      <c r="G8493" s="77">
        <v>0</v>
      </c>
      <c r="H8493" s="144">
        <v>0</v>
      </c>
      <c r="I8493" s="144"/>
      <c r="J8493" s="77">
        <v>3.07</v>
      </c>
      <c r="K8493" s="103">
        <f t="shared" si="368"/>
        <v>0.23000000000002485</v>
      </c>
      <c r="L8493" s="145">
        <v>1.17</v>
      </c>
      <c r="M8493" s="146">
        <v>0</v>
      </c>
      <c r="N8493" s="76">
        <f t="shared" si="367"/>
        <v>0.23000000000002485</v>
      </c>
    </row>
    <row r="8494" spans="2:14" x14ac:dyDescent="0.25">
      <c r="B8494" s="107">
        <v>41042</v>
      </c>
      <c r="C8494" s="100">
        <v>412.67</v>
      </c>
      <c r="D8494" s="128">
        <v>277.87</v>
      </c>
      <c r="E8494" s="122">
        <f t="shared" si="369"/>
        <v>38.486149584487535</v>
      </c>
      <c r="F8494" s="77">
        <v>4.41</v>
      </c>
      <c r="G8494" s="77">
        <v>0</v>
      </c>
      <c r="H8494" s="144">
        <v>0</v>
      </c>
      <c r="I8494" s="144"/>
      <c r="J8494" s="77">
        <v>4.41</v>
      </c>
      <c r="K8494" s="103">
        <f t="shared" si="368"/>
        <v>0.14000000000001833</v>
      </c>
      <c r="L8494" s="145">
        <v>1.63</v>
      </c>
      <c r="M8494" s="146">
        <v>0</v>
      </c>
      <c r="N8494" s="76">
        <f t="shared" si="367"/>
        <v>0.14000000000001833</v>
      </c>
    </row>
    <row r="8495" spans="2:14" x14ac:dyDescent="0.25">
      <c r="B8495" s="107">
        <v>41043</v>
      </c>
      <c r="C8495" s="100">
        <v>412.3</v>
      </c>
      <c r="D8495" s="128">
        <v>273.60000000000002</v>
      </c>
      <c r="E8495" s="122">
        <f t="shared" si="369"/>
        <v>37.894736842105267</v>
      </c>
      <c r="F8495" s="77">
        <v>5.97</v>
      </c>
      <c r="G8495" s="77">
        <v>0</v>
      </c>
      <c r="H8495" s="144">
        <v>0</v>
      </c>
      <c r="I8495" s="144"/>
      <c r="J8495" s="77">
        <v>5.97</v>
      </c>
      <c r="K8495" s="103">
        <f t="shared" si="368"/>
        <v>0.15999999999999748</v>
      </c>
      <c r="L8495" s="145">
        <v>2.29</v>
      </c>
      <c r="M8495" s="146">
        <v>0</v>
      </c>
      <c r="N8495" s="76">
        <f t="shared" si="367"/>
        <v>0.15999999999999748</v>
      </c>
    </row>
    <row r="8496" spans="2:14" x14ac:dyDescent="0.25">
      <c r="B8496" s="107">
        <v>41044</v>
      </c>
      <c r="C8496" s="100">
        <v>411.79</v>
      </c>
      <c r="D8496" s="128">
        <v>267.79000000000002</v>
      </c>
      <c r="E8496" s="122">
        <f t="shared" si="369"/>
        <v>37.09002770083103</v>
      </c>
      <c r="F8496" s="77">
        <v>4.18</v>
      </c>
      <c r="G8496" s="77">
        <v>0</v>
      </c>
      <c r="H8496" s="144">
        <v>0</v>
      </c>
      <c r="I8496" s="144"/>
      <c r="J8496" s="77">
        <v>4.18</v>
      </c>
      <c r="K8496" s="103">
        <f t="shared" si="368"/>
        <v>0.11999999999999744</v>
      </c>
      <c r="L8496" s="145">
        <v>1.6</v>
      </c>
      <c r="M8496" s="146">
        <v>0</v>
      </c>
      <c r="N8496" s="76">
        <f t="shared" si="367"/>
        <v>0.11999999999999744</v>
      </c>
    </row>
    <row r="8497" spans="2:14" x14ac:dyDescent="0.25">
      <c r="B8497" s="107">
        <v>41045</v>
      </c>
      <c r="C8497" s="100">
        <v>411.43</v>
      </c>
      <c r="D8497" s="128">
        <v>263.73</v>
      </c>
      <c r="E8497" s="122">
        <f t="shared" si="369"/>
        <v>36.527700831024937</v>
      </c>
      <c r="F8497" s="77">
        <v>3.5</v>
      </c>
      <c r="G8497" s="77">
        <v>0</v>
      </c>
      <c r="H8497" s="144">
        <v>0</v>
      </c>
      <c r="I8497" s="144"/>
      <c r="J8497" s="77">
        <v>3.5</v>
      </c>
      <c r="K8497" s="103">
        <f t="shared" si="368"/>
        <v>8.9999999999974989E-2</v>
      </c>
      <c r="L8497" s="145">
        <v>1.34</v>
      </c>
      <c r="M8497" s="146">
        <v>0</v>
      </c>
      <c r="N8497" s="76">
        <f t="shared" si="367"/>
        <v>8.9999999999974989E-2</v>
      </c>
    </row>
    <row r="8498" spans="2:14" x14ac:dyDescent="0.25">
      <c r="B8498" s="107">
        <v>41046</v>
      </c>
      <c r="C8498" s="100">
        <v>411.12</v>
      </c>
      <c r="D8498" s="128">
        <v>260.32</v>
      </c>
      <c r="E8498" s="122">
        <f t="shared" si="369"/>
        <v>36.05540166204986</v>
      </c>
      <c r="F8498" s="77">
        <v>4.26</v>
      </c>
      <c r="G8498" s="77">
        <v>0</v>
      </c>
      <c r="H8498" s="144">
        <v>0</v>
      </c>
      <c r="I8498" s="144"/>
      <c r="J8498" s="77">
        <v>4.26</v>
      </c>
      <c r="K8498" s="103">
        <f t="shared" si="368"/>
        <v>7.9999999999992966E-2</v>
      </c>
      <c r="L8498" s="145">
        <v>1.57</v>
      </c>
      <c r="M8498" s="146">
        <v>0</v>
      </c>
      <c r="N8498" s="76">
        <f t="shared" si="367"/>
        <v>7.9999999999992966E-2</v>
      </c>
    </row>
    <row r="8499" spans="2:14" x14ac:dyDescent="0.25">
      <c r="B8499" s="107">
        <v>41047</v>
      </c>
      <c r="C8499" s="100">
        <v>410.74</v>
      </c>
      <c r="D8499" s="128">
        <v>256.14</v>
      </c>
      <c r="E8499" s="122">
        <f t="shared" si="369"/>
        <v>35.476454293628805</v>
      </c>
      <c r="F8499" s="77">
        <v>4.46</v>
      </c>
      <c r="G8499" s="77">
        <v>0</v>
      </c>
      <c r="H8499" s="144">
        <v>0</v>
      </c>
      <c r="I8499" s="144"/>
      <c r="J8499" s="77">
        <v>4.46</v>
      </c>
      <c r="K8499" s="103">
        <f t="shared" si="368"/>
        <v>0.27000000000000224</v>
      </c>
      <c r="L8499" s="145">
        <v>1.7</v>
      </c>
      <c r="M8499" s="146">
        <v>0</v>
      </c>
      <c r="N8499" s="76">
        <f t="shared" si="367"/>
        <v>0.27000000000000224</v>
      </c>
    </row>
    <row r="8500" spans="2:14" x14ac:dyDescent="0.25">
      <c r="B8500" s="107">
        <v>41048</v>
      </c>
      <c r="C8500" s="100">
        <v>410.35</v>
      </c>
      <c r="D8500" s="128">
        <v>251.95</v>
      </c>
      <c r="E8500" s="122">
        <f t="shared" si="369"/>
        <v>34.896121883656505</v>
      </c>
      <c r="F8500" s="77">
        <v>2.887</v>
      </c>
      <c r="G8500" s="77">
        <v>0</v>
      </c>
      <c r="H8500" s="144">
        <v>0</v>
      </c>
      <c r="I8500" s="144"/>
      <c r="J8500" s="77">
        <v>2.887</v>
      </c>
      <c r="K8500" s="103">
        <f t="shared" si="368"/>
        <v>3.7000000000005695E-2</v>
      </c>
      <c r="L8500" s="145">
        <v>1.1000000000000001</v>
      </c>
      <c r="M8500" s="146">
        <v>0</v>
      </c>
      <c r="N8500" s="76">
        <f t="shared" si="367"/>
        <v>3.7000000000005695E-2</v>
      </c>
    </row>
    <row r="8501" spans="2:14" x14ac:dyDescent="0.25">
      <c r="B8501" s="107">
        <v>41049</v>
      </c>
      <c r="C8501" s="100">
        <v>410.09</v>
      </c>
      <c r="D8501" s="128">
        <v>249.1</v>
      </c>
      <c r="E8501" s="122">
        <f t="shared" si="369"/>
        <v>34.501385041551245</v>
      </c>
      <c r="F8501" s="77">
        <v>3.11</v>
      </c>
      <c r="G8501" s="77">
        <v>0</v>
      </c>
      <c r="H8501" s="144">
        <v>0</v>
      </c>
      <c r="I8501" s="144"/>
      <c r="J8501" s="77">
        <v>3.11</v>
      </c>
      <c r="K8501" s="103">
        <f t="shared" si="368"/>
        <v>0.22000000000001352</v>
      </c>
      <c r="L8501" s="145">
        <v>1.18</v>
      </c>
      <c r="M8501" s="146">
        <v>0</v>
      </c>
      <c r="N8501" s="76">
        <f t="shared" si="367"/>
        <v>0.22000000000001352</v>
      </c>
    </row>
    <row r="8502" spans="2:14" x14ac:dyDescent="0.25">
      <c r="B8502" s="107">
        <v>41050</v>
      </c>
      <c r="C8502" s="100">
        <v>409.81</v>
      </c>
      <c r="D8502" s="128">
        <v>246.21</v>
      </c>
      <c r="E8502" s="122">
        <f t="shared" si="369"/>
        <v>34.101108033241005</v>
      </c>
      <c r="F8502" s="77">
        <v>4.1900000000000004</v>
      </c>
      <c r="G8502" s="77">
        <v>0</v>
      </c>
      <c r="H8502" s="144">
        <v>0</v>
      </c>
      <c r="I8502" s="144"/>
      <c r="J8502" s="77">
        <v>4.1900000000000004</v>
      </c>
      <c r="K8502" s="103">
        <f t="shared" si="368"/>
        <v>7.9999999999986748E-2</v>
      </c>
      <c r="L8502" s="145">
        <v>1.58</v>
      </c>
      <c r="M8502" s="146">
        <v>0</v>
      </c>
      <c r="N8502" s="76">
        <f t="shared" si="367"/>
        <v>7.9999999999986748E-2</v>
      </c>
    </row>
    <row r="8503" spans="2:14" x14ac:dyDescent="0.25">
      <c r="B8503" s="107">
        <v>41051</v>
      </c>
      <c r="C8503" s="100">
        <v>409.41</v>
      </c>
      <c r="D8503" s="128">
        <v>242.1</v>
      </c>
      <c r="E8503" s="122">
        <f t="shared" si="369"/>
        <v>33.531855955678665</v>
      </c>
      <c r="F8503" s="77">
        <v>5.77</v>
      </c>
      <c r="G8503" s="77">
        <v>0</v>
      </c>
      <c r="H8503" s="144">
        <v>0</v>
      </c>
      <c r="I8503" s="144"/>
      <c r="J8503" s="77">
        <v>5.77</v>
      </c>
      <c r="K8503" s="103">
        <f t="shared" si="368"/>
        <v>7.0000000000010942E-2</v>
      </c>
      <c r="L8503" s="145">
        <v>2.19</v>
      </c>
      <c r="M8503" s="146">
        <v>0</v>
      </c>
      <c r="N8503" s="76">
        <f t="shared" si="367"/>
        <v>7.0000000000010942E-2</v>
      </c>
    </row>
    <row r="8504" spans="2:14" x14ac:dyDescent="0.25">
      <c r="B8504" s="107">
        <v>41052</v>
      </c>
      <c r="C8504" s="100">
        <v>408.86</v>
      </c>
      <c r="D8504" s="128">
        <v>236.4</v>
      </c>
      <c r="E8504" s="122">
        <f t="shared" si="369"/>
        <v>32.742382271468145</v>
      </c>
      <c r="F8504" s="77">
        <v>3.94</v>
      </c>
      <c r="G8504" s="77">
        <v>0</v>
      </c>
      <c r="H8504" s="144">
        <v>0</v>
      </c>
      <c r="I8504" s="144"/>
      <c r="J8504" s="77">
        <v>3.94</v>
      </c>
      <c r="K8504" s="103">
        <f t="shared" si="368"/>
        <v>0.34000000000000563</v>
      </c>
      <c r="L8504" s="145">
        <v>1.49</v>
      </c>
      <c r="M8504" s="146">
        <v>0</v>
      </c>
      <c r="N8504" s="76">
        <f t="shared" si="367"/>
        <v>0.34000000000000563</v>
      </c>
    </row>
    <row r="8505" spans="2:14" x14ac:dyDescent="0.25">
      <c r="B8505" s="107">
        <v>41053</v>
      </c>
      <c r="C8505" s="100">
        <v>408.5</v>
      </c>
      <c r="D8505" s="128">
        <v>232.8</v>
      </c>
      <c r="E8505" s="122">
        <f t="shared" si="369"/>
        <v>32.243767313019397</v>
      </c>
      <c r="F8505" s="77">
        <v>4.0199999999999996</v>
      </c>
      <c r="G8505" s="77">
        <v>0</v>
      </c>
      <c r="H8505" s="144">
        <v>0</v>
      </c>
      <c r="I8505" s="144"/>
      <c r="J8505" s="77">
        <v>4.0199999999999996</v>
      </c>
      <c r="K8505" s="103">
        <f t="shared" si="368"/>
        <v>0.11999999999999389</v>
      </c>
      <c r="L8505" s="145">
        <v>1.52</v>
      </c>
      <c r="M8505" s="146">
        <v>0</v>
      </c>
      <c r="N8505" s="76">
        <f t="shared" si="367"/>
        <v>0.11999999999999389</v>
      </c>
    </row>
    <row r="8506" spans="2:14" x14ac:dyDescent="0.25">
      <c r="B8506" s="107">
        <v>41054</v>
      </c>
      <c r="C8506" s="100">
        <v>408.11</v>
      </c>
      <c r="D8506" s="128">
        <v>228.9</v>
      </c>
      <c r="E8506" s="122">
        <f t="shared" si="369"/>
        <v>31.70360110803324</v>
      </c>
      <c r="F8506" s="77">
        <v>2.65</v>
      </c>
      <c r="G8506" s="77">
        <v>0</v>
      </c>
      <c r="H8506" s="144">
        <v>0</v>
      </c>
      <c r="I8506" s="144"/>
      <c r="J8506" s="77">
        <v>2.65</v>
      </c>
      <c r="K8506" s="103">
        <f t="shared" si="368"/>
        <v>-5.0000000000017142E-2</v>
      </c>
      <c r="L8506" s="145">
        <v>1</v>
      </c>
      <c r="M8506" s="146">
        <v>0</v>
      </c>
      <c r="N8506" s="76">
        <f t="shared" si="367"/>
        <v>-5.0000000000017142E-2</v>
      </c>
    </row>
    <row r="8507" spans="2:14" x14ac:dyDescent="0.25">
      <c r="B8507" s="107">
        <v>41055</v>
      </c>
      <c r="C8507" s="100">
        <v>407.84</v>
      </c>
      <c r="D8507" s="128">
        <v>226.2</v>
      </c>
      <c r="E8507" s="122">
        <f t="shared" si="369"/>
        <v>31.329639889196674</v>
      </c>
      <c r="F8507" s="77">
        <v>2.97</v>
      </c>
      <c r="G8507" s="77">
        <v>0</v>
      </c>
      <c r="H8507" s="144">
        <v>0</v>
      </c>
      <c r="I8507" s="144"/>
      <c r="J8507" s="77">
        <v>2.97</v>
      </c>
      <c r="K8507" s="103">
        <f t="shared" si="368"/>
        <v>0.17000000000001725</v>
      </c>
      <c r="L8507" s="145">
        <v>1.1200000000000001</v>
      </c>
      <c r="M8507" s="146">
        <v>0</v>
      </c>
      <c r="N8507" s="76">
        <f t="shared" si="367"/>
        <v>0.17000000000001725</v>
      </c>
    </row>
    <row r="8508" spans="2:14" x14ac:dyDescent="0.25">
      <c r="B8508" s="107">
        <v>41056</v>
      </c>
      <c r="C8508" s="100">
        <v>407.54</v>
      </c>
      <c r="D8508" s="128">
        <v>223.4</v>
      </c>
      <c r="E8508" s="122">
        <f t="shared" si="369"/>
        <v>30.941828254847646</v>
      </c>
      <c r="F8508" s="77">
        <v>3.5</v>
      </c>
      <c r="G8508" s="77">
        <v>0</v>
      </c>
      <c r="H8508" s="144">
        <v>0</v>
      </c>
      <c r="I8508" s="144"/>
      <c r="J8508" s="77">
        <v>3.5</v>
      </c>
      <c r="K8508" s="103">
        <f t="shared" si="368"/>
        <v>0.10999999999998522</v>
      </c>
      <c r="L8508" s="145">
        <v>1.21</v>
      </c>
      <c r="M8508" s="146">
        <v>0</v>
      </c>
      <c r="N8508" s="76">
        <f t="shared" si="367"/>
        <v>0.10999999999998522</v>
      </c>
    </row>
    <row r="8509" spans="2:14" x14ac:dyDescent="0.25">
      <c r="B8509" s="107">
        <v>41057</v>
      </c>
      <c r="C8509" s="100">
        <v>407.19</v>
      </c>
      <c r="D8509" s="128">
        <v>220.01</v>
      </c>
      <c r="E8509" s="122">
        <f t="shared" si="369"/>
        <v>30.47229916897507</v>
      </c>
      <c r="F8509" s="77">
        <v>4.88</v>
      </c>
      <c r="G8509" s="77">
        <v>0</v>
      </c>
      <c r="H8509" s="144">
        <v>0</v>
      </c>
      <c r="I8509" s="144"/>
      <c r="J8509" s="77">
        <v>4.88</v>
      </c>
      <c r="K8509" s="103">
        <f t="shared" si="368"/>
        <v>9.0000000000007851E-2</v>
      </c>
      <c r="L8509" s="145">
        <v>1.8</v>
      </c>
      <c r="M8509" s="146">
        <v>0</v>
      </c>
      <c r="N8509" s="76">
        <f t="shared" si="367"/>
        <v>9.0000000000007851E-2</v>
      </c>
    </row>
    <row r="8510" spans="2:14" x14ac:dyDescent="0.25">
      <c r="B8510" s="107">
        <v>41058</v>
      </c>
      <c r="C8510" s="100">
        <v>406.68</v>
      </c>
      <c r="D8510" s="128">
        <v>215.22</v>
      </c>
      <c r="E8510" s="122">
        <f t="shared" si="369"/>
        <v>29.808864265927976</v>
      </c>
      <c r="F8510" s="77">
        <v>5.09</v>
      </c>
      <c r="G8510" s="77">
        <v>0</v>
      </c>
      <c r="H8510" s="144">
        <v>0</v>
      </c>
      <c r="I8510" s="144"/>
      <c r="J8510" s="77">
        <v>5.09</v>
      </c>
      <c r="K8510" s="103">
        <f t="shared" si="368"/>
        <v>3.9999999999988489E-2</v>
      </c>
      <c r="L8510" s="145">
        <v>1.91</v>
      </c>
      <c r="M8510" s="146">
        <v>0</v>
      </c>
      <c r="N8510" s="76">
        <f t="shared" si="367"/>
        <v>3.9999999999988489E-2</v>
      </c>
    </row>
    <row r="8511" spans="2:14" x14ac:dyDescent="0.25">
      <c r="B8511" s="107">
        <v>41059</v>
      </c>
      <c r="C8511" s="100">
        <v>406.14</v>
      </c>
      <c r="D8511" s="128">
        <v>210.17</v>
      </c>
      <c r="E8511" s="122">
        <f t="shared" si="369"/>
        <v>29.109418282548479</v>
      </c>
      <c r="F8511" s="77">
        <v>4.62</v>
      </c>
      <c r="G8511" s="77">
        <v>0</v>
      </c>
      <c r="H8511" s="144">
        <v>0</v>
      </c>
      <c r="I8511" s="144"/>
      <c r="J8511" s="77">
        <v>4.62</v>
      </c>
      <c r="K8511" s="103">
        <f t="shared" si="368"/>
        <v>0.12000000000000011</v>
      </c>
      <c r="L8511" s="145">
        <v>1.73</v>
      </c>
      <c r="M8511" s="146">
        <v>0</v>
      </c>
      <c r="N8511" s="76">
        <f t="shared" si="367"/>
        <v>0.12000000000000011</v>
      </c>
    </row>
    <row r="8512" spans="2:14" x14ac:dyDescent="0.25">
      <c r="B8512" s="107">
        <v>41060</v>
      </c>
      <c r="C8512" s="100">
        <v>405.64</v>
      </c>
      <c r="D8512" s="128">
        <v>205.67</v>
      </c>
      <c r="E8512" s="122">
        <f t="shared" si="369"/>
        <v>28.486149584487535</v>
      </c>
      <c r="F8512" s="77">
        <v>3.9</v>
      </c>
      <c r="G8512" s="77">
        <v>0</v>
      </c>
      <c r="H8512" s="144">
        <v>0</v>
      </c>
      <c r="I8512" s="144"/>
      <c r="J8512" s="77">
        <v>3.9</v>
      </c>
      <c r="K8512" s="103">
        <f t="shared" si="368"/>
        <v>0.29000000000001469</v>
      </c>
      <c r="L8512" s="145">
        <v>1.46</v>
      </c>
      <c r="M8512" s="146">
        <v>0</v>
      </c>
      <c r="N8512" s="76">
        <f t="shared" si="367"/>
        <v>0.29000000000001469</v>
      </c>
    </row>
    <row r="8513" spans="2:14" x14ac:dyDescent="0.25">
      <c r="B8513" s="107">
        <v>41061</v>
      </c>
      <c r="C8513" s="100">
        <v>405.22</v>
      </c>
      <c r="D8513" s="128">
        <v>202.06</v>
      </c>
      <c r="E8513" s="122">
        <f t="shared" si="369"/>
        <v>27.986149584487535</v>
      </c>
      <c r="F8513" s="77">
        <v>3.44</v>
      </c>
      <c r="G8513" s="77">
        <v>0</v>
      </c>
      <c r="H8513" s="144">
        <v>0</v>
      </c>
      <c r="I8513" s="144"/>
      <c r="J8513" s="77">
        <v>3.44</v>
      </c>
      <c r="K8513" s="103">
        <f t="shared" si="368"/>
        <v>4.9999999999985167E-2</v>
      </c>
      <c r="L8513" s="145">
        <v>1.28</v>
      </c>
      <c r="M8513" s="146">
        <v>0</v>
      </c>
      <c r="N8513" s="76">
        <f t="shared" si="367"/>
        <v>4.9999999999985167E-2</v>
      </c>
    </row>
    <row r="8514" spans="2:14" x14ac:dyDescent="0.25">
      <c r="B8514" s="107">
        <v>41062</v>
      </c>
      <c r="C8514" s="100">
        <v>404.84</v>
      </c>
      <c r="D8514" s="128">
        <v>198.67</v>
      </c>
      <c r="E8514" s="122">
        <f t="shared" si="369"/>
        <v>27.516620498614959</v>
      </c>
      <c r="F8514" s="77">
        <v>2.7</v>
      </c>
      <c r="G8514" s="77">
        <v>0</v>
      </c>
      <c r="H8514" s="144">
        <v>0</v>
      </c>
      <c r="I8514" s="144"/>
      <c r="J8514" s="77">
        <v>2.7</v>
      </c>
      <c r="K8514" s="103">
        <f t="shared" si="368"/>
        <v>0.37000000000001609</v>
      </c>
      <c r="L8514" s="145">
        <v>1.01</v>
      </c>
      <c r="M8514" s="146">
        <v>0</v>
      </c>
      <c r="N8514" s="76">
        <f t="shared" si="367"/>
        <v>0.37000000000001609</v>
      </c>
    </row>
    <row r="8515" spans="2:14" x14ac:dyDescent="0.25">
      <c r="B8515" s="107">
        <v>41063</v>
      </c>
      <c r="C8515" s="100">
        <v>404.57</v>
      </c>
      <c r="D8515" s="128">
        <v>196.34</v>
      </c>
      <c r="E8515" s="122">
        <f t="shared" si="369"/>
        <v>27.193905817174514</v>
      </c>
      <c r="F8515" s="77">
        <v>4.49</v>
      </c>
      <c r="G8515" s="77">
        <v>0</v>
      </c>
      <c r="H8515" s="144">
        <v>0</v>
      </c>
      <c r="I8515" s="144"/>
      <c r="J8515" s="77">
        <v>4.49</v>
      </c>
      <c r="K8515" s="103">
        <f t="shared" si="368"/>
        <v>0.33000000000000362</v>
      </c>
      <c r="L8515" s="145">
        <v>1.67</v>
      </c>
      <c r="M8515" s="146">
        <v>0</v>
      </c>
      <c r="N8515" s="76">
        <f t="shared" si="367"/>
        <v>0.33000000000000362</v>
      </c>
    </row>
    <row r="8516" spans="2:14" x14ac:dyDescent="0.25">
      <c r="B8516" s="107">
        <v>41064</v>
      </c>
      <c r="C8516" s="100">
        <v>404.06</v>
      </c>
      <c r="D8516" s="128">
        <v>192.18</v>
      </c>
      <c r="E8516" s="122">
        <f t="shared" si="369"/>
        <v>26.617728531855956</v>
      </c>
      <c r="F8516" s="77">
        <v>1.8</v>
      </c>
      <c r="G8516" s="77">
        <v>0</v>
      </c>
      <c r="H8516" s="144">
        <v>0</v>
      </c>
      <c r="I8516" s="144"/>
      <c r="J8516" s="77">
        <v>1.8</v>
      </c>
      <c r="K8516" s="103">
        <f t="shared" si="368"/>
        <v>9.9999999999982991E-2</v>
      </c>
      <c r="L8516" s="145">
        <v>0.67</v>
      </c>
      <c r="M8516" s="146">
        <v>0</v>
      </c>
      <c r="N8516" s="76">
        <f t="shared" si="367"/>
        <v>9.9999999999982991E-2</v>
      </c>
    </row>
    <row r="8517" spans="2:14" x14ac:dyDescent="0.25">
      <c r="B8517" s="107">
        <v>41065</v>
      </c>
      <c r="C8517" s="100">
        <v>403.86</v>
      </c>
      <c r="D8517" s="128">
        <v>190.48</v>
      </c>
      <c r="E8517" s="122">
        <f t="shared" si="369"/>
        <v>26.38227146814404</v>
      </c>
      <c r="F8517" s="77">
        <v>2.46</v>
      </c>
      <c r="G8517" s="77">
        <v>0</v>
      </c>
      <c r="H8517" s="144">
        <v>0</v>
      </c>
      <c r="I8517" s="144"/>
      <c r="J8517" s="77">
        <v>2.46</v>
      </c>
      <c r="K8517" s="103">
        <f t="shared" si="368"/>
        <v>0.14000000000000679</v>
      </c>
      <c r="L8517" s="145">
        <v>0.92</v>
      </c>
      <c r="M8517" s="146">
        <v>0</v>
      </c>
      <c r="N8517" s="76">
        <f t="shared" si="367"/>
        <v>0.14000000000000679</v>
      </c>
    </row>
    <row r="8518" spans="2:14" x14ac:dyDescent="0.25">
      <c r="B8518" s="107">
        <v>41066</v>
      </c>
      <c r="C8518" s="100">
        <v>403.58</v>
      </c>
      <c r="D8518" s="128">
        <v>188.16</v>
      </c>
      <c r="E8518" s="122">
        <f t="shared" si="369"/>
        <v>26.060941828254848</v>
      </c>
      <c r="F8518" s="77">
        <v>2.58</v>
      </c>
      <c r="G8518" s="77">
        <v>0</v>
      </c>
      <c r="H8518" s="144">
        <v>0</v>
      </c>
      <c r="I8518" s="144"/>
      <c r="J8518" s="77">
        <v>2.58</v>
      </c>
      <c r="K8518" s="103">
        <f t="shared" si="368"/>
        <v>0.23999999999999666</v>
      </c>
      <c r="L8518" s="145">
        <v>0.96</v>
      </c>
      <c r="M8518" s="146">
        <v>0</v>
      </c>
      <c r="N8518" s="76">
        <f t="shared" si="367"/>
        <v>0.23999999999999666</v>
      </c>
    </row>
    <row r="8519" spans="2:14" x14ac:dyDescent="0.25">
      <c r="B8519" s="107">
        <v>41067</v>
      </c>
      <c r="C8519" s="100">
        <v>403.29</v>
      </c>
      <c r="D8519" s="128">
        <v>185.82</v>
      </c>
      <c r="E8519" s="122">
        <f t="shared" si="369"/>
        <v>25.736842105263158</v>
      </c>
      <c r="F8519" s="77">
        <v>2.56</v>
      </c>
      <c r="G8519" s="77">
        <v>0</v>
      </c>
      <c r="H8519" s="144">
        <v>0</v>
      </c>
      <c r="I8519" s="144"/>
      <c r="J8519" s="77">
        <v>2.56</v>
      </c>
      <c r="K8519" s="103">
        <f t="shared" si="368"/>
        <v>0.32000000000001938</v>
      </c>
      <c r="L8519" s="145">
        <v>0.98</v>
      </c>
      <c r="M8519" s="146">
        <v>0</v>
      </c>
      <c r="N8519" s="76">
        <f t="shared" si="367"/>
        <v>0.32000000000001938</v>
      </c>
    </row>
    <row r="8520" spans="2:14" x14ac:dyDescent="0.25">
      <c r="B8520" s="107">
        <v>41068</v>
      </c>
      <c r="C8520" s="100">
        <v>403.02</v>
      </c>
      <c r="D8520" s="128">
        <v>183.58</v>
      </c>
      <c r="E8520" s="122">
        <f t="shared" si="369"/>
        <v>25.426592797783936</v>
      </c>
      <c r="F8520" s="77">
        <v>1.86</v>
      </c>
      <c r="G8520" s="77">
        <v>0</v>
      </c>
      <c r="H8520" s="144">
        <v>0</v>
      </c>
      <c r="I8520" s="144"/>
      <c r="J8520" s="77">
        <v>1.86</v>
      </c>
      <c r="K8520" s="103">
        <f t="shared" si="368"/>
        <v>0.19999999999997509</v>
      </c>
      <c r="L8520" s="145">
        <v>0.65</v>
      </c>
      <c r="M8520" s="146">
        <v>0</v>
      </c>
      <c r="N8520" s="76">
        <f t="shared" ref="N8520:N8583" si="370">+D8521-D8520+J8520</f>
        <v>0.19999999999997509</v>
      </c>
    </row>
    <row r="8521" spans="2:14" x14ac:dyDescent="0.25">
      <c r="B8521" s="107">
        <v>41069</v>
      </c>
      <c r="C8521" s="100">
        <v>402.79</v>
      </c>
      <c r="D8521" s="128">
        <v>181.92</v>
      </c>
      <c r="E8521" s="122">
        <f t="shared" si="369"/>
        <v>25.196675900277004</v>
      </c>
      <c r="F8521" s="77">
        <v>3.28</v>
      </c>
      <c r="G8521" s="77">
        <v>0</v>
      </c>
      <c r="H8521" s="144">
        <v>0</v>
      </c>
      <c r="I8521" s="144"/>
      <c r="J8521" s="77">
        <v>3.28</v>
      </c>
      <c r="K8521" s="103">
        <f t="shared" si="368"/>
        <v>2.00000000000089E-2</v>
      </c>
      <c r="L8521" s="145">
        <v>1.22</v>
      </c>
      <c r="M8521" s="146">
        <v>0</v>
      </c>
      <c r="N8521" s="76">
        <f t="shared" si="370"/>
        <v>2.00000000000089E-2</v>
      </c>
    </row>
    <row r="8522" spans="2:14" x14ac:dyDescent="0.25">
      <c r="B8522" s="107">
        <v>41070</v>
      </c>
      <c r="C8522" s="100">
        <v>402.39</v>
      </c>
      <c r="D8522" s="128">
        <v>178.66</v>
      </c>
      <c r="E8522" s="122">
        <f t="shared" si="369"/>
        <v>24.745152354570639</v>
      </c>
      <c r="F8522" s="77">
        <v>3.8</v>
      </c>
      <c r="G8522" s="77">
        <v>0</v>
      </c>
      <c r="H8522" s="144">
        <v>0</v>
      </c>
      <c r="I8522" s="144"/>
      <c r="J8522" s="77">
        <v>3.8</v>
      </c>
      <c r="K8522" s="103">
        <f t="shared" si="368"/>
        <v>0.29999999999999982</v>
      </c>
      <c r="L8522" s="145">
        <v>1.41</v>
      </c>
      <c r="M8522" s="146">
        <v>0</v>
      </c>
      <c r="N8522" s="76">
        <f t="shared" si="370"/>
        <v>0.29999999999999982</v>
      </c>
    </row>
    <row r="8523" spans="2:14" x14ac:dyDescent="0.25">
      <c r="B8523" s="107">
        <v>41071</v>
      </c>
      <c r="C8523" s="100">
        <v>401.92</v>
      </c>
      <c r="D8523" s="128">
        <v>175.16</v>
      </c>
      <c r="E8523" s="122">
        <f t="shared" si="369"/>
        <v>24.260387811634349</v>
      </c>
      <c r="F8523" s="77">
        <v>3.89</v>
      </c>
      <c r="G8523" s="77">
        <v>0</v>
      </c>
      <c r="H8523" s="144">
        <v>0</v>
      </c>
      <c r="I8523" s="144"/>
      <c r="J8523" s="77">
        <v>3.89</v>
      </c>
      <c r="K8523" s="103">
        <f t="shared" si="368"/>
        <v>0.17000000000000126</v>
      </c>
      <c r="L8523" s="145">
        <v>1.44</v>
      </c>
      <c r="M8523" s="146">
        <v>0</v>
      </c>
      <c r="N8523" s="76">
        <f t="shared" si="370"/>
        <v>0.17000000000000126</v>
      </c>
    </row>
    <row r="8524" spans="2:14" x14ac:dyDescent="0.25">
      <c r="B8524" s="107">
        <v>41072</v>
      </c>
      <c r="C8524" s="100">
        <v>401.42</v>
      </c>
      <c r="D8524" s="128">
        <v>171.44</v>
      </c>
      <c r="E8524" s="122">
        <f t="shared" si="369"/>
        <v>23.745152354570635</v>
      </c>
      <c r="F8524" s="77">
        <v>1.1100000000000001</v>
      </c>
      <c r="G8524" s="77">
        <v>0</v>
      </c>
      <c r="H8524" s="144">
        <v>0</v>
      </c>
      <c r="I8524" s="144"/>
      <c r="J8524" s="77">
        <v>1.1100000000000001</v>
      </c>
      <c r="K8524" s="103">
        <f t="shared" si="368"/>
        <v>0.89000000000000123</v>
      </c>
      <c r="L8524" s="145">
        <v>0.41</v>
      </c>
      <c r="M8524" s="146">
        <v>1.8</v>
      </c>
      <c r="N8524" s="76">
        <f t="shared" si="370"/>
        <v>0.89000000000000123</v>
      </c>
    </row>
    <row r="8525" spans="2:14" x14ac:dyDescent="0.25">
      <c r="B8525" s="107">
        <v>41073</v>
      </c>
      <c r="C8525" s="100">
        <v>401.4</v>
      </c>
      <c r="D8525" s="128">
        <v>171.22</v>
      </c>
      <c r="E8525" s="122">
        <f t="shared" si="369"/>
        <v>23.714681440443215</v>
      </c>
      <c r="F8525" s="77">
        <v>0.96</v>
      </c>
      <c r="G8525" s="77">
        <v>0</v>
      </c>
      <c r="H8525" s="144">
        <v>0</v>
      </c>
      <c r="I8525" s="144"/>
      <c r="J8525" s="77">
        <v>0.96</v>
      </c>
      <c r="K8525" s="103">
        <f t="shared" si="368"/>
        <v>0.17000000000000792</v>
      </c>
      <c r="L8525" s="145">
        <v>0.35</v>
      </c>
      <c r="M8525" s="146">
        <v>0.7</v>
      </c>
      <c r="N8525" s="76">
        <f t="shared" si="370"/>
        <v>0.17000000000000792</v>
      </c>
    </row>
    <row r="8526" spans="2:14" x14ac:dyDescent="0.25">
      <c r="B8526" s="107">
        <v>41074</v>
      </c>
      <c r="C8526" s="100">
        <v>401.29</v>
      </c>
      <c r="D8526" s="128">
        <v>170.43</v>
      </c>
      <c r="E8526" s="122">
        <f t="shared" si="369"/>
        <v>23.605263157894736</v>
      </c>
      <c r="F8526" s="77">
        <v>1.79</v>
      </c>
      <c r="G8526" s="77">
        <v>0</v>
      </c>
      <c r="H8526" s="144">
        <v>0</v>
      </c>
      <c r="I8526" s="144"/>
      <c r="J8526" s="77">
        <v>1.79</v>
      </c>
      <c r="K8526" s="103">
        <f t="shared" si="368"/>
        <v>7.9999999999992077E-2</v>
      </c>
      <c r="L8526" s="145">
        <v>0.55000000000000004</v>
      </c>
      <c r="M8526" s="146">
        <v>0</v>
      </c>
      <c r="N8526" s="76">
        <f t="shared" si="370"/>
        <v>7.9999999999992077E-2</v>
      </c>
    </row>
    <row r="8527" spans="2:14" x14ac:dyDescent="0.25">
      <c r="B8527" s="107">
        <v>41075</v>
      </c>
      <c r="C8527" s="100">
        <v>401.06</v>
      </c>
      <c r="D8527" s="128">
        <v>168.72</v>
      </c>
      <c r="E8527" s="122">
        <f t="shared" si="369"/>
        <v>23.368421052631579</v>
      </c>
      <c r="F8527" s="77">
        <v>1.57</v>
      </c>
      <c r="G8527" s="77">
        <v>0</v>
      </c>
      <c r="H8527" s="144">
        <v>0</v>
      </c>
      <c r="I8527" s="144"/>
      <c r="J8527" s="77">
        <v>1.57</v>
      </c>
      <c r="K8527" s="103">
        <f t="shared" si="368"/>
        <v>0.1000000000000012</v>
      </c>
      <c r="L8527" s="145">
        <v>0.51</v>
      </c>
      <c r="M8527" s="146">
        <v>0</v>
      </c>
      <c r="N8527" s="76">
        <f t="shared" si="370"/>
        <v>0.1000000000000012</v>
      </c>
    </row>
    <row r="8528" spans="2:14" x14ac:dyDescent="0.25">
      <c r="B8528" s="107">
        <v>41076</v>
      </c>
      <c r="C8528" s="100">
        <v>400.85</v>
      </c>
      <c r="D8528" s="128">
        <v>167.25</v>
      </c>
      <c r="E8528" s="122">
        <f t="shared" si="369"/>
        <v>23.164819944598339</v>
      </c>
      <c r="F8528" s="77">
        <v>3.82</v>
      </c>
      <c r="G8528" s="77">
        <v>0</v>
      </c>
      <c r="H8528" s="144">
        <v>0</v>
      </c>
      <c r="I8528" s="144"/>
      <c r="J8528" s="77">
        <v>3.82</v>
      </c>
      <c r="K8528" s="103">
        <f t="shared" si="368"/>
        <v>9.9999999999975664E-3</v>
      </c>
      <c r="L8528" s="145">
        <v>1.3</v>
      </c>
      <c r="M8528" s="146">
        <v>0</v>
      </c>
      <c r="N8528" s="76">
        <f t="shared" si="370"/>
        <v>9.9999999999975664E-3</v>
      </c>
    </row>
    <row r="8529" spans="2:14" x14ac:dyDescent="0.25">
      <c r="B8529" s="107">
        <v>41077</v>
      </c>
      <c r="C8529" s="100">
        <v>400.33</v>
      </c>
      <c r="D8529" s="128">
        <v>163.44</v>
      </c>
      <c r="E8529" s="122">
        <f t="shared" si="369"/>
        <v>22.637119113573405</v>
      </c>
      <c r="F8529" s="77">
        <v>3.34</v>
      </c>
      <c r="G8529" s="77">
        <v>0</v>
      </c>
      <c r="H8529" s="144">
        <v>0</v>
      </c>
      <c r="I8529" s="144"/>
      <c r="J8529" s="77">
        <v>3.34</v>
      </c>
      <c r="K8529" s="103">
        <f t="shared" si="368"/>
        <v>0.12000000000000099</v>
      </c>
      <c r="L8529" s="145">
        <v>1.1200000000000001</v>
      </c>
      <c r="M8529" s="146">
        <v>0</v>
      </c>
      <c r="N8529" s="76">
        <f t="shared" si="370"/>
        <v>0.12000000000000099</v>
      </c>
    </row>
    <row r="8530" spans="2:14" x14ac:dyDescent="0.25">
      <c r="B8530" s="107">
        <v>41078</v>
      </c>
      <c r="C8530" s="100">
        <v>399.96</v>
      </c>
      <c r="D8530" s="128">
        <v>160.22</v>
      </c>
      <c r="E8530" s="122">
        <f t="shared" si="369"/>
        <v>22.191135734072024</v>
      </c>
      <c r="F8530" s="77">
        <v>3.54</v>
      </c>
      <c r="G8530" s="77">
        <v>0</v>
      </c>
      <c r="H8530" s="144">
        <v>0</v>
      </c>
      <c r="I8530" s="144"/>
      <c r="J8530" s="77">
        <v>3.54</v>
      </c>
      <c r="K8530" s="103">
        <f t="shared" si="368"/>
        <v>0.18000000000001481</v>
      </c>
      <c r="L8530" s="145">
        <v>1.19</v>
      </c>
      <c r="M8530" s="146">
        <v>0</v>
      </c>
      <c r="N8530" s="76">
        <f t="shared" si="370"/>
        <v>0.18000000000001481</v>
      </c>
    </row>
    <row r="8531" spans="2:14" x14ac:dyDescent="0.25">
      <c r="B8531" s="107">
        <v>41079</v>
      </c>
      <c r="C8531" s="100">
        <v>399.47</v>
      </c>
      <c r="D8531" s="128">
        <v>156.86000000000001</v>
      </c>
      <c r="E8531" s="122">
        <f t="shared" si="369"/>
        <v>21.72576177285319</v>
      </c>
      <c r="F8531" s="77">
        <v>2.83</v>
      </c>
      <c r="G8531" s="77">
        <v>0</v>
      </c>
      <c r="H8531" s="144">
        <v>0</v>
      </c>
      <c r="I8531" s="144"/>
      <c r="J8531" s="77">
        <v>2.83</v>
      </c>
      <c r="K8531" s="103">
        <f t="shared" si="368"/>
        <v>5.9999999999989839E-2</v>
      </c>
      <c r="L8531" s="145">
        <v>1.04</v>
      </c>
      <c r="M8531" s="146">
        <v>0</v>
      </c>
      <c r="N8531" s="76">
        <f t="shared" si="370"/>
        <v>5.9999999999989839E-2</v>
      </c>
    </row>
    <row r="8532" spans="2:14" x14ac:dyDescent="0.25">
      <c r="B8532" s="107">
        <v>41080</v>
      </c>
      <c r="C8532" s="100">
        <v>399.06</v>
      </c>
      <c r="D8532" s="128">
        <v>154.09</v>
      </c>
      <c r="E8532" s="122">
        <f t="shared" si="369"/>
        <v>21.342105263157897</v>
      </c>
      <c r="F8532" s="77">
        <v>2.56</v>
      </c>
      <c r="G8532" s="77">
        <v>0</v>
      </c>
      <c r="H8532" s="144">
        <v>0</v>
      </c>
      <c r="I8532" s="144"/>
      <c r="J8532" s="77">
        <v>2.56</v>
      </c>
      <c r="K8532" s="103">
        <f t="shared" si="368"/>
        <v>0.27999999999999892</v>
      </c>
      <c r="L8532" s="145">
        <v>0.94</v>
      </c>
      <c r="M8532" s="146">
        <v>0</v>
      </c>
      <c r="N8532" s="76">
        <f t="shared" si="370"/>
        <v>0.27999999999999892</v>
      </c>
    </row>
    <row r="8533" spans="2:14" x14ac:dyDescent="0.25">
      <c r="B8533" s="107">
        <v>41081</v>
      </c>
      <c r="C8533" s="100">
        <v>398.72</v>
      </c>
      <c r="D8533" s="128">
        <v>151.81</v>
      </c>
      <c r="E8533" s="122">
        <f t="shared" si="369"/>
        <v>21.026315789473685</v>
      </c>
      <c r="F8533" s="77">
        <v>2.83</v>
      </c>
      <c r="G8533" s="77">
        <v>0</v>
      </c>
      <c r="H8533" s="144">
        <v>0</v>
      </c>
      <c r="I8533" s="144"/>
      <c r="J8533" s="77">
        <v>2.83</v>
      </c>
      <c r="K8533" s="103">
        <f t="shared" si="368"/>
        <v>0.20000000000000462</v>
      </c>
      <c r="L8533" s="145">
        <v>1.02</v>
      </c>
      <c r="M8533" s="146">
        <v>0</v>
      </c>
      <c r="N8533" s="76">
        <f t="shared" si="370"/>
        <v>0.20000000000000462</v>
      </c>
    </row>
    <row r="8534" spans="2:14" x14ac:dyDescent="0.25">
      <c r="B8534" s="107">
        <v>41082</v>
      </c>
      <c r="C8534" s="100">
        <v>398.33</v>
      </c>
      <c r="D8534" s="128">
        <v>149.18</v>
      </c>
      <c r="E8534" s="122">
        <f t="shared" si="369"/>
        <v>20.662049861495845</v>
      </c>
      <c r="F8534" s="77">
        <v>2.4700000000000002</v>
      </c>
      <c r="G8534" s="77">
        <v>0</v>
      </c>
      <c r="H8534" s="144">
        <v>0</v>
      </c>
      <c r="I8534" s="144"/>
      <c r="J8534" s="77">
        <v>2.4700000000000002</v>
      </c>
      <c r="K8534" s="103">
        <f t="shared" si="368"/>
        <v>0.16999999999998883</v>
      </c>
      <c r="L8534" s="145">
        <v>0.9</v>
      </c>
      <c r="M8534" s="146">
        <v>0</v>
      </c>
      <c r="N8534" s="76">
        <f t="shared" si="370"/>
        <v>0.16999999999998883</v>
      </c>
    </row>
    <row r="8535" spans="2:14" x14ac:dyDescent="0.25">
      <c r="B8535" s="107">
        <v>41083</v>
      </c>
      <c r="C8535" s="100">
        <v>397.97</v>
      </c>
      <c r="D8535" s="128">
        <v>146.88</v>
      </c>
      <c r="E8535" s="122">
        <f t="shared" si="369"/>
        <v>20.343490304709142</v>
      </c>
      <c r="F8535" s="77">
        <v>2.56</v>
      </c>
      <c r="G8535" s="77">
        <v>0</v>
      </c>
      <c r="H8535" s="144">
        <v>0</v>
      </c>
      <c r="I8535" s="144"/>
      <c r="J8535" s="77">
        <v>2.56</v>
      </c>
      <c r="K8535" s="103">
        <f t="shared" si="368"/>
        <v>0.4200000000000137</v>
      </c>
      <c r="L8535" s="145">
        <v>0.93</v>
      </c>
      <c r="M8535" s="146">
        <v>0</v>
      </c>
      <c r="N8535" s="76">
        <f t="shared" si="370"/>
        <v>0.4200000000000137</v>
      </c>
    </row>
    <row r="8536" spans="2:14" x14ac:dyDescent="0.25">
      <c r="B8536" s="107">
        <v>41084</v>
      </c>
      <c r="C8536" s="100">
        <v>397.63</v>
      </c>
      <c r="D8536" s="128">
        <v>144.74</v>
      </c>
      <c r="E8536" s="122">
        <f t="shared" si="369"/>
        <v>20.047091412742382</v>
      </c>
      <c r="F8536" s="77">
        <v>2.5</v>
      </c>
      <c r="G8536" s="77">
        <v>0</v>
      </c>
      <c r="H8536" s="144">
        <v>0</v>
      </c>
      <c r="I8536" s="144"/>
      <c r="J8536" s="77">
        <v>2.5</v>
      </c>
      <c r="K8536" s="103">
        <f t="shared" si="368"/>
        <v>0.21999999999999886</v>
      </c>
      <c r="L8536" s="145">
        <v>0.91</v>
      </c>
      <c r="M8536" s="146">
        <v>0.6</v>
      </c>
      <c r="N8536" s="76">
        <f t="shared" si="370"/>
        <v>0.21999999999999886</v>
      </c>
    </row>
    <row r="8537" spans="2:14" x14ac:dyDescent="0.25">
      <c r="B8537" s="107">
        <v>41085</v>
      </c>
      <c r="C8537" s="100">
        <v>397.28</v>
      </c>
      <c r="D8537" s="128">
        <v>142.46</v>
      </c>
      <c r="E8537" s="122">
        <f t="shared" si="369"/>
        <v>19.731301939058174</v>
      </c>
      <c r="F8537" s="77">
        <v>2.36</v>
      </c>
      <c r="G8537" s="77">
        <v>0</v>
      </c>
      <c r="H8537" s="144">
        <v>0</v>
      </c>
      <c r="I8537" s="144"/>
      <c r="J8537" s="77">
        <v>2.36</v>
      </c>
      <c r="K8537" s="103">
        <f t="shared" si="368"/>
        <v>1.0199999999999965</v>
      </c>
      <c r="L8537" s="145">
        <v>0.86</v>
      </c>
      <c r="M8537" s="146">
        <v>0</v>
      </c>
      <c r="N8537" s="76">
        <f t="shared" si="370"/>
        <v>1.0199999999999965</v>
      </c>
    </row>
    <row r="8538" spans="2:14" x14ac:dyDescent="0.25">
      <c r="B8538" s="107">
        <v>41086</v>
      </c>
      <c r="C8538" s="100">
        <v>397.07</v>
      </c>
      <c r="D8538" s="128">
        <v>141.12</v>
      </c>
      <c r="E8538" s="122">
        <f t="shared" si="369"/>
        <v>19.545706371191137</v>
      </c>
      <c r="F8538" s="77">
        <v>0.32</v>
      </c>
      <c r="G8538" s="77">
        <v>0</v>
      </c>
      <c r="H8538" s="144">
        <v>0</v>
      </c>
      <c r="I8538" s="144"/>
      <c r="J8538" s="77">
        <v>0.32</v>
      </c>
      <c r="K8538" s="103">
        <f t="shared" si="368"/>
        <v>0.32</v>
      </c>
      <c r="L8538" s="145">
        <v>0.12</v>
      </c>
      <c r="M8538" s="146">
        <v>0</v>
      </c>
      <c r="N8538" s="76">
        <f t="shared" si="370"/>
        <v>0.32</v>
      </c>
    </row>
    <row r="8539" spans="2:14" x14ac:dyDescent="0.25">
      <c r="B8539" s="107">
        <v>41087</v>
      </c>
      <c r="C8539" s="100">
        <v>397.06</v>
      </c>
      <c r="D8539" s="128">
        <v>141.12</v>
      </c>
      <c r="E8539" s="122">
        <f t="shared" si="369"/>
        <v>19.545706371191137</v>
      </c>
      <c r="F8539" s="77">
        <v>1.37</v>
      </c>
      <c r="G8539" s="77">
        <v>0</v>
      </c>
      <c r="H8539" s="144">
        <v>0</v>
      </c>
      <c r="I8539" s="144"/>
      <c r="J8539" s="77">
        <v>1.37</v>
      </c>
      <c r="K8539" s="103">
        <f t="shared" si="368"/>
        <v>0.34999999999998987</v>
      </c>
      <c r="L8539" s="145">
        <v>0.5</v>
      </c>
      <c r="M8539" s="146">
        <v>0</v>
      </c>
      <c r="N8539" s="76">
        <f t="shared" si="370"/>
        <v>0.34999999999998987</v>
      </c>
    </row>
    <row r="8540" spans="2:14" x14ac:dyDescent="0.25">
      <c r="B8540" s="107">
        <v>41088</v>
      </c>
      <c r="C8540" s="100">
        <v>396.9</v>
      </c>
      <c r="D8540" s="128">
        <v>140.1</v>
      </c>
      <c r="E8540" s="122">
        <f t="shared" si="369"/>
        <v>19.40443213296399</v>
      </c>
      <c r="F8540" s="77">
        <v>0.41</v>
      </c>
      <c r="G8540" s="77">
        <v>0</v>
      </c>
      <c r="H8540" s="144">
        <v>0</v>
      </c>
      <c r="I8540" s="144"/>
      <c r="J8540" s="77">
        <v>0.41</v>
      </c>
      <c r="K8540" s="103">
        <f t="shared" si="368"/>
        <v>0.22999999999999315</v>
      </c>
      <c r="L8540" s="145">
        <v>0.15</v>
      </c>
      <c r="M8540" s="146">
        <v>0</v>
      </c>
      <c r="N8540" s="76">
        <f t="shared" si="370"/>
        <v>0.22999999999999315</v>
      </c>
    </row>
    <row r="8541" spans="2:14" x14ac:dyDescent="0.25">
      <c r="B8541" s="107">
        <v>41089</v>
      </c>
      <c r="C8541" s="100">
        <v>396.86</v>
      </c>
      <c r="D8541" s="128">
        <v>139.91999999999999</v>
      </c>
      <c r="E8541" s="122">
        <f t="shared" si="369"/>
        <v>19.37950138504155</v>
      </c>
      <c r="F8541" s="77">
        <v>0.13</v>
      </c>
      <c r="G8541" s="77">
        <v>0</v>
      </c>
      <c r="H8541" s="144">
        <v>0</v>
      </c>
      <c r="I8541" s="144"/>
      <c r="J8541" s="77">
        <v>0.13</v>
      </c>
      <c r="K8541" s="103">
        <f t="shared" si="368"/>
        <v>7.0000000000026152E-2</v>
      </c>
      <c r="L8541" s="145">
        <v>0.05</v>
      </c>
      <c r="M8541" s="146">
        <v>0</v>
      </c>
      <c r="N8541" s="76">
        <f t="shared" si="370"/>
        <v>7.0000000000026152E-2</v>
      </c>
    </row>
    <row r="8542" spans="2:14" x14ac:dyDescent="0.25">
      <c r="B8542" s="107">
        <v>41090</v>
      </c>
      <c r="C8542" s="100">
        <v>396.85</v>
      </c>
      <c r="D8542" s="128">
        <v>139.86000000000001</v>
      </c>
      <c r="E8542" s="122">
        <f t="shared" si="369"/>
        <v>19.371191135734072</v>
      </c>
      <c r="F8542" s="77">
        <v>0</v>
      </c>
      <c r="G8542" s="77">
        <v>0</v>
      </c>
      <c r="H8542" s="144">
        <v>0</v>
      </c>
      <c r="I8542" s="144"/>
      <c r="J8542" s="77">
        <v>0</v>
      </c>
      <c r="K8542" s="103">
        <f t="shared" si="368"/>
        <v>5.9999999999973852E-2</v>
      </c>
      <c r="L8542" s="145">
        <v>0</v>
      </c>
      <c r="M8542" s="146">
        <v>0</v>
      </c>
      <c r="N8542" s="76">
        <f t="shared" si="370"/>
        <v>5.9999999999973852E-2</v>
      </c>
    </row>
    <row r="8543" spans="2:14" x14ac:dyDescent="0.25">
      <c r="B8543" s="107">
        <v>41091</v>
      </c>
      <c r="C8543" s="100">
        <v>396.86</v>
      </c>
      <c r="D8543" s="128">
        <v>139.91999999999999</v>
      </c>
      <c r="E8543" s="122">
        <f t="shared" si="369"/>
        <v>19.37950138504155</v>
      </c>
      <c r="F8543" s="77">
        <v>1.69</v>
      </c>
      <c r="G8543" s="77">
        <v>0</v>
      </c>
      <c r="H8543" s="144">
        <v>0</v>
      </c>
      <c r="I8543" s="144"/>
      <c r="J8543" s="77">
        <v>1.69</v>
      </c>
      <c r="K8543" s="103">
        <f t="shared" si="368"/>
        <v>9.0000000000005631E-2</v>
      </c>
      <c r="L8543" s="145">
        <v>0.51</v>
      </c>
      <c r="M8543" s="146">
        <v>7.1</v>
      </c>
      <c r="N8543" s="76">
        <f t="shared" si="370"/>
        <v>9.0000000000005631E-2</v>
      </c>
    </row>
    <row r="8544" spans="2:14" x14ac:dyDescent="0.25">
      <c r="B8544" s="107">
        <v>41092</v>
      </c>
      <c r="C8544" s="100">
        <v>396.61</v>
      </c>
      <c r="D8544" s="128">
        <v>138.32</v>
      </c>
      <c r="E8544" s="122">
        <f t="shared" si="369"/>
        <v>19.157894736842103</v>
      </c>
      <c r="F8544" s="77">
        <v>2.4700000000000002</v>
      </c>
      <c r="G8544" s="77">
        <v>0</v>
      </c>
      <c r="H8544" s="144">
        <v>0</v>
      </c>
      <c r="I8544" s="144"/>
      <c r="J8544" s="77">
        <v>2.4700000000000002</v>
      </c>
      <c r="K8544" s="103">
        <f t="shared" si="368"/>
        <v>0.37000000000000588</v>
      </c>
      <c r="L8544" s="145">
        <v>0.89</v>
      </c>
      <c r="M8544" s="146">
        <v>7.4</v>
      </c>
      <c r="N8544" s="76">
        <f t="shared" si="370"/>
        <v>0.37000000000000588</v>
      </c>
    </row>
    <row r="8545" spans="2:14" x14ac:dyDescent="0.25">
      <c r="B8545" s="107">
        <v>41093</v>
      </c>
      <c r="C8545" s="100">
        <v>396.27</v>
      </c>
      <c r="D8545" s="128">
        <v>136.22</v>
      </c>
      <c r="E8545" s="122">
        <f t="shared" si="369"/>
        <v>18.867036011080334</v>
      </c>
      <c r="F8545" s="77">
        <v>2.5</v>
      </c>
      <c r="G8545" s="77">
        <v>0</v>
      </c>
      <c r="H8545" s="144">
        <v>0</v>
      </c>
      <c r="I8545" s="144"/>
      <c r="J8545" s="77">
        <v>2.5</v>
      </c>
      <c r="K8545" s="103">
        <f t="shared" si="368"/>
        <v>1.2400000000000091</v>
      </c>
      <c r="L8545" s="145">
        <v>0.91</v>
      </c>
      <c r="M8545" s="146">
        <v>0</v>
      </c>
      <c r="N8545" s="76">
        <f t="shared" si="370"/>
        <v>1.2400000000000091</v>
      </c>
    </row>
    <row r="8546" spans="2:14" x14ac:dyDescent="0.25">
      <c r="B8546" s="107">
        <v>41094</v>
      </c>
      <c r="C8546" s="100">
        <v>396.05</v>
      </c>
      <c r="D8546" s="128">
        <v>134.96</v>
      </c>
      <c r="E8546" s="122">
        <f t="shared" si="369"/>
        <v>18.692520775623269</v>
      </c>
      <c r="F8546" s="77">
        <v>2.5</v>
      </c>
      <c r="G8546" s="77">
        <v>0</v>
      </c>
      <c r="H8546" s="144">
        <v>0</v>
      </c>
      <c r="I8546" s="144"/>
      <c r="J8546" s="77">
        <v>2.5</v>
      </c>
      <c r="K8546" s="103">
        <f t="shared" si="368"/>
        <v>0.69999999999998863</v>
      </c>
      <c r="L8546" s="145">
        <v>0.91</v>
      </c>
      <c r="M8546" s="146">
        <v>0</v>
      </c>
      <c r="N8546" s="76">
        <f t="shared" si="370"/>
        <v>0.69999999999998863</v>
      </c>
    </row>
    <row r="8547" spans="2:14" x14ac:dyDescent="0.25">
      <c r="B8547" s="107">
        <v>41095</v>
      </c>
      <c r="C8547" s="100">
        <v>395.75</v>
      </c>
      <c r="D8547" s="128">
        <v>133.16</v>
      </c>
      <c r="E8547" s="122">
        <f t="shared" si="369"/>
        <v>18.443213296398891</v>
      </c>
      <c r="F8547" s="77">
        <v>2.46</v>
      </c>
      <c r="G8547" s="77">
        <v>0</v>
      </c>
      <c r="H8547" s="144">
        <v>0</v>
      </c>
      <c r="I8547" s="144"/>
      <c r="J8547" s="77">
        <v>2.46</v>
      </c>
      <c r="K8547" s="103">
        <f t="shared" si="368"/>
        <v>0.60000000000001474</v>
      </c>
      <c r="L8547" s="145">
        <v>0.89</v>
      </c>
      <c r="M8547" s="146">
        <v>0</v>
      </c>
      <c r="N8547" s="76">
        <f t="shared" si="370"/>
        <v>0.60000000000001474</v>
      </c>
    </row>
    <row r="8548" spans="2:14" x14ac:dyDescent="0.25">
      <c r="B8548" s="107">
        <v>41096</v>
      </c>
      <c r="C8548" s="100">
        <v>395.45</v>
      </c>
      <c r="D8548" s="128">
        <v>131.30000000000001</v>
      </c>
      <c r="E8548" s="122">
        <f t="shared" si="369"/>
        <v>18.18559556786704</v>
      </c>
      <c r="F8548" s="77">
        <v>2.11</v>
      </c>
      <c r="G8548" s="77">
        <v>0</v>
      </c>
      <c r="H8548" s="144">
        <v>0</v>
      </c>
      <c r="I8548" s="144"/>
      <c r="J8548" s="77">
        <v>2.11</v>
      </c>
      <c r="K8548" s="103">
        <f t="shared" si="368"/>
        <v>0.70999999999999419</v>
      </c>
      <c r="L8548" s="145">
        <v>0.76</v>
      </c>
      <c r="M8548" s="146">
        <v>0</v>
      </c>
      <c r="N8548" s="76">
        <f t="shared" si="370"/>
        <v>0.70999999999999419</v>
      </c>
    </row>
    <row r="8549" spans="2:14" x14ac:dyDescent="0.25">
      <c r="B8549" s="107">
        <v>41097</v>
      </c>
      <c r="C8549" s="100">
        <v>395.2</v>
      </c>
      <c r="D8549" s="128">
        <v>129.9</v>
      </c>
      <c r="E8549" s="122">
        <f t="shared" si="369"/>
        <v>17.991689750692522</v>
      </c>
      <c r="F8549" s="77">
        <v>0.22</v>
      </c>
      <c r="G8549" s="77">
        <v>0</v>
      </c>
      <c r="H8549" s="144">
        <v>0</v>
      </c>
      <c r="I8549" s="144"/>
      <c r="J8549" s="77">
        <v>0.22</v>
      </c>
      <c r="K8549" s="103">
        <f t="shared" si="368"/>
        <v>0.40000000000000679</v>
      </c>
      <c r="L8549" s="145">
        <v>0.08</v>
      </c>
      <c r="M8549" s="146">
        <v>0</v>
      </c>
      <c r="N8549" s="76">
        <f t="shared" si="370"/>
        <v>0.40000000000000679</v>
      </c>
    </row>
    <row r="8550" spans="2:14" x14ac:dyDescent="0.25">
      <c r="B8550" s="107">
        <v>41098</v>
      </c>
      <c r="C8550" s="100">
        <v>395.22</v>
      </c>
      <c r="D8550" s="128">
        <v>130.08000000000001</v>
      </c>
      <c r="E8550" s="122">
        <f t="shared" si="369"/>
        <v>18.016620498614959</v>
      </c>
      <c r="F8550" s="77">
        <v>0.26</v>
      </c>
      <c r="G8550" s="77">
        <v>0</v>
      </c>
      <c r="H8550" s="144">
        <v>0</v>
      </c>
      <c r="I8550" s="144"/>
      <c r="J8550" s="77">
        <v>0.26</v>
      </c>
      <c r="K8550" s="103">
        <f t="shared" si="368"/>
        <v>7.9999999999993188E-2</v>
      </c>
      <c r="L8550" s="145">
        <v>0.09</v>
      </c>
      <c r="M8550" s="146">
        <v>0</v>
      </c>
      <c r="N8550" s="76">
        <f t="shared" si="370"/>
        <v>7.9999999999993188E-2</v>
      </c>
    </row>
    <row r="8551" spans="2:14" x14ac:dyDescent="0.25">
      <c r="B8551" s="107">
        <v>41099</v>
      </c>
      <c r="C8551" s="100">
        <v>395.2</v>
      </c>
      <c r="D8551" s="128">
        <v>129.9</v>
      </c>
      <c r="E8551" s="122">
        <f t="shared" si="369"/>
        <v>17.991689750692522</v>
      </c>
      <c r="F8551" s="77">
        <v>0.86</v>
      </c>
      <c r="G8551" s="77">
        <v>0</v>
      </c>
      <c r="H8551" s="144">
        <v>0</v>
      </c>
      <c r="I8551" s="144"/>
      <c r="J8551" s="77">
        <v>0.86</v>
      </c>
      <c r="K8551" s="103">
        <f t="shared" si="368"/>
        <v>15.179999999999993</v>
      </c>
      <c r="L8551" s="145">
        <v>0.31</v>
      </c>
      <c r="M8551" s="146">
        <v>13.4</v>
      </c>
      <c r="N8551" s="76">
        <f t="shared" si="370"/>
        <v>15.179999999999993</v>
      </c>
    </row>
    <row r="8552" spans="2:14" x14ac:dyDescent="0.25">
      <c r="B8552" s="107">
        <v>41100</v>
      </c>
      <c r="C8552" s="100">
        <v>397.55</v>
      </c>
      <c r="D8552" s="128">
        <v>144.22</v>
      </c>
      <c r="E8552" s="122">
        <f t="shared" si="369"/>
        <v>19.975069252077564</v>
      </c>
      <c r="F8552" s="77">
        <v>2.4900000000000002</v>
      </c>
      <c r="G8552" s="77">
        <v>0</v>
      </c>
      <c r="H8552" s="144">
        <v>0</v>
      </c>
      <c r="I8552" s="144"/>
      <c r="J8552" s="77">
        <v>2.4900000000000002</v>
      </c>
      <c r="K8552" s="103">
        <f t="shared" si="368"/>
        <v>10.21999999999999</v>
      </c>
      <c r="L8552" s="145">
        <v>0.91</v>
      </c>
      <c r="M8552" s="146">
        <v>2.7</v>
      </c>
      <c r="N8552" s="76">
        <f t="shared" si="370"/>
        <v>10.21999999999999</v>
      </c>
    </row>
    <row r="8553" spans="2:14" x14ac:dyDescent="0.25">
      <c r="B8553" s="107">
        <v>41101</v>
      </c>
      <c r="C8553" s="100">
        <v>398.74</v>
      </c>
      <c r="D8553" s="128">
        <v>151.94999999999999</v>
      </c>
      <c r="E8553" s="122">
        <f t="shared" si="369"/>
        <v>21.045706371191134</v>
      </c>
      <c r="F8553" s="77">
        <v>2.74</v>
      </c>
      <c r="G8553" s="77">
        <v>0</v>
      </c>
      <c r="H8553" s="144">
        <v>0</v>
      </c>
      <c r="I8553" s="144"/>
      <c r="J8553" s="77">
        <v>2.74</v>
      </c>
      <c r="K8553" s="103">
        <f t="shared" ref="K8553:K8616" si="371">D8554-D8553+J8553</f>
        <v>4.5300000000000207</v>
      </c>
      <c r="L8553" s="145">
        <v>1</v>
      </c>
      <c r="M8553" s="146">
        <v>0</v>
      </c>
      <c r="N8553" s="76">
        <f t="shared" si="370"/>
        <v>4.5300000000000207</v>
      </c>
    </row>
    <row r="8554" spans="2:14" x14ac:dyDescent="0.25">
      <c r="B8554" s="107">
        <v>41102</v>
      </c>
      <c r="C8554" s="100">
        <v>399.02</v>
      </c>
      <c r="D8554" s="128">
        <v>153.74</v>
      </c>
      <c r="E8554" s="122">
        <f t="shared" ref="E8554:E8617" si="372">(D8554/722)*100</f>
        <v>21.293628808864266</v>
      </c>
      <c r="F8554" s="77">
        <v>2.76</v>
      </c>
      <c r="G8554" s="77">
        <v>0</v>
      </c>
      <c r="H8554" s="144">
        <v>0</v>
      </c>
      <c r="I8554" s="144"/>
      <c r="J8554" s="77">
        <v>2.76</v>
      </c>
      <c r="K8554" s="103">
        <f t="shared" si="371"/>
        <v>1.8599999999999941</v>
      </c>
      <c r="L8554" s="145">
        <v>1.01</v>
      </c>
      <c r="M8554" s="146">
        <v>0</v>
      </c>
      <c r="N8554" s="76">
        <f t="shared" si="370"/>
        <v>1.8599999999999941</v>
      </c>
    </row>
    <row r="8555" spans="2:14" x14ac:dyDescent="0.25">
      <c r="B8555" s="107">
        <v>41103</v>
      </c>
      <c r="C8555" s="100">
        <v>398.88</v>
      </c>
      <c r="D8555" s="128">
        <v>152.84</v>
      </c>
      <c r="E8555" s="122">
        <f t="shared" si="372"/>
        <v>21.168975069252078</v>
      </c>
      <c r="F8555" s="77">
        <v>1.51</v>
      </c>
      <c r="G8555" s="77">
        <v>0</v>
      </c>
      <c r="H8555" s="144">
        <v>0</v>
      </c>
      <c r="I8555" s="144"/>
      <c r="J8555" s="77">
        <v>1.51</v>
      </c>
      <c r="K8555" s="103">
        <f t="shared" si="371"/>
        <v>0.26999999999999091</v>
      </c>
      <c r="L8555" s="145">
        <v>0.55000000000000004</v>
      </c>
      <c r="M8555" s="146">
        <v>0</v>
      </c>
      <c r="N8555" s="76">
        <f t="shared" si="370"/>
        <v>0.26999999999999091</v>
      </c>
    </row>
    <row r="8556" spans="2:14" x14ac:dyDescent="0.25">
      <c r="B8556" s="107">
        <v>41104</v>
      </c>
      <c r="C8556" s="100">
        <v>398.7</v>
      </c>
      <c r="D8556" s="128">
        <v>151.6</v>
      </c>
      <c r="E8556" s="122">
        <f t="shared" si="372"/>
        <v>20.997229916897506</v>
      </c>
      <c r="F8556" s="77">
        <v>1.83</v>
      </c>
      <c r="G8556" s="77">
        <v>0</v>
      </c>
      <c r="H8556" s="144">
        <v>0</v>
      </c>
      <c r="I8556" s="144"/>
      <c r="J8556" s="77">
        <v>1.83</v>
      </c>
      <c r="K8556" s="103">
        <f t="shared" si="371"/>
        <v>0.5900000000000194</v>
      </c>
      <c r="L8556" s="145">
        <v>0.67</v>
      </c>
      <c r="M8556" s="146">
        <v>11.5</v>
      </c>
      <c r="N8556" s="76">
        <f t="shared" si="370"/>
        <v>0.5900000000000194</v>
      </c>
    </row>
    <row r="8557" spans="2:14" x14ac:dyDescent="0.25">
      <c r="B8557" s="107">
        <v>41105</v>
      </c>
      <c r="C8557" s="100">
        <v>398.5</v>
      </c>
      <c r="D8557" s="128">
        <v>150.36000000000001</v>
      </c>
      <c r="E8557" s="122">
        <f t="shared" si="372"/>
        <v>20.825484764542939</v>
      </c>
      <c r="F8557" s="77">
        <v>2.27</v>
      </c>
      <c r="G8557" s="77">
        <v>0</v>
      </c>
      <c r="H8557" s="144">
        <v>0</v>
      </c>
      <c r="I8557" s="144"/>
      <c r="J8557" s="77">
        <v>2.27</v>
      </c>
      <c r="K8557" s="103">
        <f t="shared" si="371"/>
        <v>0.20999999999999774</v>
      </c>
      <c r="L8557" s="145">
        <v>0.79</v>
      </c>
      <c r="M8557" s="146">
        <v>0</v>
      </c>
      <c r="N8557" s="76">
        <f t="shared" si="370"/>
        <v>0.20999999999999774</v>
      </c>
    </row>
    <row r="8558" spans="2:14" x14ac:dyDescent="0.25">
      <c r="B8558" s="107">
        <v>41106</v>
      </c>
      <c r="C8558" s="100">
        <v>398.19</v>
      </c>
      <c r="D8558" s="128">
        <v>148.30000000000001</v>
      </c>
      <c r="E8558" s="122">
        <f t="shared" si="372"/>
        <v>20.54016620498615</v>
      </c>
      <c r="F8558" s="77">
        <v>3.24</v>
      </c>
      <c r="G8558" s="77">
        <v>0</v>
      </c>
      <c r="H8558" s="144">
        <v>0</v>
      </c>
      <c r="I8558" s="144"/>
      <c r="J8558" s="77">
        <v>3.24</v>
      </c>
      <c r="K8558" s="103">
        <f t="shared" si="371"/>
        <v>0.3999999999999968</v>
      </c>
      <c r="L8558" s="145">
        <v>1.18</v>
      </c>
      <c r="M8558" s="146">
        <v>0</v>
      </c>
      <c r="N8558" s="76">
        <f t="shared" si="370"/>
        <v>0.3999999999999968</v>
      </c>
    </row>
    <row r="8559" spans="2:14" x14ac:dyDescent="0.25">
      <c r="B8559" s="107">
        <v>41107</v>
      </c>
      <c r="C8559" s="100">
        <v>397.76</v>
      </c>
      <c r="D8559" s="128">
        <v>145.46</v>
      </c>
      <c r="E8559" s="122">
        <f t="shared" si="372"/>
        <v>20.146814404432135</v>
      </c>
      <c r="F8559" s="77">
        <v>1.53</v>
      </c>
      <c r="G8559" s="77">
        <v>0</v>
      </c>
      <c r="H8559" s="144">
        <v>0</v>
      </c>
      <c r="I8559" s="144"/>
      <c r="J8559" s="77">
        <v>1.53</v>
      </c>
      <c r="K8559" s="103">
        <f t="shared" si="371"/>
        <v>0.62999999999999434</v>
      </c>
      <c r="L8559" s="145">
        <v>0.56000000000000005</v>
      </c>
      <c r="M8559" s="146">
        <v>0</v>
      </c>
      <c r="N8559" s="76">
        <f t="shared" si="370"/>
        <v>0.62999999999999434</v>
      </c>
    </row>
    <row r="8560" spans="2:14" x14ac:dyDescent="0.25">
      <c r="B8560" s="107">
        <v>41108</v>
      </c>
      <c r="C8560" s="100">
        <v>397.6</v>
      </c>
      <c r="D8560" s="128">
        <v>144.56</v>
      </c>
      <c r="E8560" s="122">
        <f t="shared" si="372"/>
        <v>20.022160664819946</v>
      </c>
      <c r="F8560" s="77">
        <v>1.77</v>
      </c>
      <c r="G8560" s="77">
        <v>0</v>
      </c>
      <c r="H8560" s="144">
        <v>0</v>
      </c>
      <c r="I8560" s="144"/>
      <c r="J8560" s="77">
        <v>1.77</v>
      </c>
      <c r="K8560" s="103">
        <f t="shared" si="371"/>
        <v>-1.0000000000001119E-2</v>
      </c>
      <c r="L8560" s="145">
        <v>0.65</v>
      </c>
      <c r="M8560" s="146">
        <v>0</v>
      </c>
      <c r="N8560" s="76">
        <f t="shared" si="370"/>
        <v>-1.0000000000001119E-2</v>
      </c>
    </row>
    <row r="8561" spans="2:14" x14ac:dyDescent="0.25">
      <c r="B8561" s="107">
        <v>41109</v>
      </c>
      <c r="C8561" s="100">
        <v>397.33</v>
      </c>
      <c r="D8561" s="128">
        <v>142.78</v>
      </c>
      <c r="E8561" s="122">
        <f t="shared" si="372"/>
        <v>19.775623268698062</v>
      </c>
      <c r="F8561" s="77">
        <v>2.64</v>
      </c>
      <c r="G8561" s="77">
        <v>0</v>
      </c>
      <c r="H8561" s="144">
        <v>0</v>
      </c>
      <c r="I8561" s="144"/>
      <c r="J8561" s="77">
        <v>2.64</v>
      </c>
      <c r="K8561" s="103">
        <f t="shared" si="371"/>
        <v>0.2000000000000024</v>
      </c>
      <c r="L8561" s="145">
        <v>0.96</v>
      </c>
      <c r="M8561" s="146">
        <v>0</v>
      </c>
      <c r="N8561" s="76">
        <f t="shared" si="370"/>
        <v>0.2000000000000024</v>
      </c>
    </row>
    <row r="8562" spans="2:14" x14ac:dyDescent="0.25">
      <c r="B8562" s="107">
        <v>41110</v>
      </c>
      <c r="C8562" s="100">
        <v>396.93</v>
      </c>
      <c r="D8562" s="128">
        <v>140.34</v>
      </c>
      <c r="E8562" s="122">
        <f t="shared" si="372"/>
        <v>19.437673130193904</v>
      </c>
      <c r="F8562" s="77">
        <v>1.91</v>
      </c>
      <c r="G8562" s="77">
        <v>0</v>
      </c>
      <c r="H8562" s="144">
        <v>0</v>
      </c>
      <c r="I8562" s="144"/>
      <c r="J8562" s="77">
        <v>1.91</v>
      </c>
      <c r="K8562" s="103">
        <f t="shared" si="371"/>
        <v>0.37000000000000788</v>
      </c>
      <c r="L8562" s="145">
        <v>0.7</v>
      </c>
      <c r="M8562" s="146">
        <v>0</v>
      </c>
      <c r="N8562" s="76">
        <f t="shared" si="370"/>
        <v>0.37000000000000788</v>
      </c>
    </row>
    <row r="8563" spans="2:14" x14ac:dyDescent="0.25">
      <c r="B8563" s="107">
        <v>41111</v>
      </c>
      <c r="C8563" s="100">
        <v>396.7</v>
      </c>
      <c r="D8563" s="128">
        <v>138.80000000000001</v>
      </c>
      <c r="E8563" s="122">
        <f t="shared" si="372"/>
        <v>19.224376731301941</v>
      </c>
      <c r="F8563" s="77">
        <v>2.15</v>
      </c>
      <c r="G8563" s="77">
        <v>0</v>
      </c>
      <c r="H8563" s="144">
        <v>0</v>
      </c>
      <c r="I8563" s="144"/>
      <c r="J8563" s="77">
        <v>2.15</v>
      </c>
      <c r="K8563" s="103">
        <f t="shared" si="371"/>
        <v>0.58999999999999764</v>
      </c>
      <c r="L8563" s="145">
        <v>0.78</v>
      </c>
      <c r="M8563" s="146">
        <v>0</v>
      </c>
      <c r="N8563" s="76">
        <f t="shared" si="370"/>
        <v>0.58999999999999764</v>
      </c>
    </row>
    <row r="8564" spans="2:14" x14ac:dyDescent="0.25">
      <c r="B8564" s="107">
        <v>41112</v>
      </c>
      <c r="C8564" s="100">
        <v>396.43</v>
      </c>
      <c r="D8564" s="128">
        <v>137.24</v>
      </c>
      <c r="E8564" s="122">
        <f t="shared" si="372"/>
        <v>19.008310249307481</v>
      </c>
      <c r="F8564" s="77">
        <v>2.86</v>
      </c>
      <c r="G8564" s="77">
        <v>0</v>
      </c>
      <c r="H8564" s="144">
        <v>0</v>
      </c>
      <c r="I8564" s="144"/>
      <c r="J8564" s="77">
        <v>2.86</v>
      </c>
      <c r="K8564" s="103">
        <f t="shared" si="371"/>
        <v>0.64000000000000101</v>
      </c>
      <c r="L8564" s="145">
        <v>1.04</v>
      </c>
      <c r="M8564" s="146">
        <v>1.9</v>
      </c>
      <c r="N8564" s="76">
        <f t="shared" si="370"/>
        <v>0.64000000000000101</v>
      </c>
    </row>
    <row r="8565" spans="2:14" x14ac:dyDescent="0.25">
      <c r="B8565" s="107">
        <v>41113</v>
      </c>
      <c r="C8565" s="100">
        <v>396.07</v>
      </c>
      <c r="D8565" s="128">
        <v>135.02000000000001</v>
      </c>
      <c r="E8565" s="122">
        <f t="shared" si="372"/>
        <v>18.70083102493075</v>
      </c>
      <c r="F8565" s="77">
        <v>2.59</v>
      </c>
      <c r="G8565" s="77">
        <v>0</v>
      </c>
      <c r="H8565" s="144">
        <v>0</v>
      </c>
      <c r="I8565" s="144"/>
      <c r="J8565" s="77">
        <v>2.59</v>
      </c>
      <c r="K8565" s="103">
        <f t="shared" si="371"/>
        <v>0.30999999999999872</v>
      </c>
      <c r="L8565" s="145">
        <v>0.94</v>
      </c>
      <c r="M8565" s="146">
        <v>0</v>
      </c>
      <c r="N8565" s="76">
        <f t="shared" si="370"/>
        <v>0.30999999999999872</v>
      </c>
    </row>
    <row r="8566" spans="2:14" x14ac:dyDescent="0.25">
      <c r="B8566" s="107">
        <v>41114</v>
      </c>
      <c r="C8566" s="100">
        <v>395.68</v>
      </c>
      <c r="D8566" s="128">
        <v>132.74</v>
      </c>
      <c r="E8566" s="122">
        <f t="shared" si="372"/>
        <v>18.385041551246537</v>
      </c>
      <c r="F8566" s="77">
        <v>2.11</v>
      </c>
      <c r="G8566" s="77">
        <v>0</v>
      </c>
      <c r="H8566" s="144">
        <v>0</v>
      </c>
      <c r="I8566" s="144"/>
      <c r="J8566" s="77">
        <v>2.11</v>
      </c>
      <c r="K8566" s="103">
        <f t="shared" si="371"/>
        <v>0.17000000000000215</v>
      </c>
      <c r="L8566" s="145">
        <v>0.76</v>
      </c>
      <c r="M8566" s="146">
        <v>0</v>
      </c>
      <c r="N8566" s="76">
        <f t="shared" si="370"/>
        <v>0.17000000000000215</v>
      </c>
    </row>
    <row r="8567" spans="2:14" x14ac:dyDescent="0.25">
      <c r="B8567" s="107">
        <v>41115</v>
      </c>
      <c r="C8567" s="100">
        <v>395.35</v>
      </c>
      <c r="D8567" s="128">
        <v>130.80000000000001</v>
      </c>
      <c r="E8567" s="122">
        <f t="shared" si="372"/>
        <v>18.116343490304708</v>
      </c>
      <c r="F8567" s="77">
        <v>2.4700000000000002</v>
      </c>
      <c r="G8567" s="77">
        <v>0</v>
      </c>
      <c r="H8567" s="144">
        <v>0</v>
      </c>
      <c r="I8567" s="144"/>
      <c r="J8567" s="77">
        <v>2.4700000000000002</v>
      </c>
      <c r="K8567" s="103">
        <f t="shared" si="371"/>
        <v>6.9999999999994511E-2</v>
      </c>
      <c r="L8567" s="145">
        <v>0.89</v>
      </c>
      <c r="M8567" s="146">
        <v>0.4</v>
      </c>
      <c r="N8567" s="76">
        <f t="shared" si="370"/>
        <v>6.9999999999994511E-2</v>
      </c>
    </row>
    <row r="8568" spans="2:14" x14ac:dyDescent="0.25">
      <c r="B8568" s="107">
        <v>41116</v>
      </c>
      <c r="C8568" s="100">
        <v>394.95</v>
      </c>
      <c r="D8568" s="128">
        <v>128.4</v>
      </c>
      <c r="E8568" s="122">
        <f t="shared" si="372"/>
        <v>17.78393351800554</v>
      </c>
      <c r="F8568" s="77">
        <v>3.65</v>
      </c>
      <c r="G8568" s="77">
        <v>0</v>
      </c>
      <c r="H8568" s="144">
        <v>0</v>
      </c>
      <c r="I8568" s="144"/>
      <c r="J8568" s="77">
        <v>3.65</v>
      </c>
      <c r="K8568" s="103">
        <f t="shared" si="371"/>
        <v>9.9999999999988542E-2</v>
      </c>
      <c r="L8568" s="145">
        <v>1.25</v>
      </c>
      <c r="M8568" s="146">
        <v>0</v>
      </c>
      <c r="N8568" s="76">
        <f t="shared" si="370"/>
        <v>9.9999999999988542E-2</v>
      </c>
    </row>
    <row r="8569" spans="2:14" x14ac:dyDescent="0.25">
      <c r="B8569" s="107">
        <v>41117</v>
      </c>
      <c r="C8569" s="100">
        <v>394.33</v>
      </c>
      <c r="D8569" s="128">
        <v>124.85</v>
      </c>
      <c r="E8569" s="122">
        <f t="shared" si="372"/>
        <v>17.292243767313018</v>
      </c>
      <c r="F8569" s="77">
        <v>4.2300000000000004</v>
      </c>
      <c r="G8569" s="77">
        <v>0</v>
      </c>
      <c r="H8569" s="144">
        <v>0</v>
      </c>
      <c r="I8569" s="144"/>
      <c r="J8569" s="77">
        <v>4.2300000000000004</v>
      </c>
      <c r="K8569" s="103">
        <f t="shared" si="371"/>
        <v>0.56000000000001293</v>
      </c>
      <c r="L8569" s="145">
        <v>1.52</v>
      </c>
      <c r="M8569" s="146">
        <v>0</v>
      </c>
      <c r="N8569" s="76">
        <f t="shared" si="370"/>
        <v>0.56000000000001293</v>
      </c>
    </row>
    <row r="8570" spans="2:14" x14ac:dyDescent="0.25">
      <c r="B8570" s="107">
        <v>41118</v>
      </c>
      <c r="C8570" s="100">
        <v>393.67</v>
      </c>
      <c r="D8570" s="128">
        <v>121.18</v>
      </c>
      <c r="E8570" s="122">
        <f t="shared" si="372"/>
        <v>16.783933518005544</v>
      </c>
      <c r="F8570" s="77">
        <v>2.33</v>
      </c>
      <c r="G8570" s="77">
        <v>0</v>
      </c>
      <c r="H8570" s="144">
        <v>0</v>
      </c>
      <c r="I8570" s="144"/>
      <c r="J8570" s="77">
        <v>2.33</v>
      </c>
      <c r="K8570" s="103">
        <f t="shared" si="371"/>
        <v>0.29999999999999893</v>
      </c>
      <c r="L8570" s="145">
        <v>0.84</v>
      </c>
      <c r="M8570" s="146">
        <v>0</v>
      </c>
      <c r="N8570" s="76">
        <f t="shared" si="370"/>
        <v>0.29999999999999893</v>
      </c>
    </row>
    <row r="8571" spans="2:14" x14ac:dyDescent="0.25">
      <c r="B8571" s="107">
        <v>41119</v>
      </c>
      <c r="C8571" s="100">
        <v>393.3</v>
      </c>
      <c r="D8571" s="128">
        <v>119.15</v>
      </c>
      <c r="E8571" s="122">
        <f t="shared" si="372"/>
        <v>16.502770083102494</v>
      </c>
      <c r="F8571" s="77">
        <v>2.65</v>
      </c>
      <c r="G8571" s="77">
        <v>0</v>
      </c>
      <c r="H8571" s="144">
        <v>0</v>
      </c>
      <c r="I8571" s="144"/>
      <c r="J8571" s="77">
        <v>2.65</v>
      </c>
      <c r="K8571" s="103">
        <f t="shared" si="371"/>
        <v>0.21999999999999309</v>
      </c>
      <c r="L8571" s="145">
        <v>0.95</v>
      </c>
      <c r="M8571" s="146">
        <v>0</v>
      </c>
      <c r="N8571" s="76">
        <f t="shared" si="370"/>
        <v>0.21999999999999309</v>
      </c>
    </row>
    <row r="8572" spans="2:14" x14ac:dyDescent="0.25">
      <c r="B8572" s="107">
        <v>41120</v>
      </c>
      <c r="C8572" s="100">
        <v>392.86</v>
      </c>
      <c r="D8572" s="128">
        <v>116.72</v>
      </c>
      <c r="E8572" s="122">
        <f t="shared" si="372"/>
        <v>16.166204986149584</v>
      </c>
      <c r="F8572" s="77">
        <v>4.9400000000000004</v>
      </c>
      <c r="G8572" s="77">
        <v>0</v>
      </c>
      <c r="H8572" s="144">
        <v>0</v>
      </c>
      <c r="I8572" s="144"/>
      <c r="J8572" s="77">
        <v>4.9400000000000004</v>
      </c>
      <c r="K8572" s="103">
        <f t="shared" si="371"/>
        <v>6.9999999999995843E-2</v>
      </c>
      <c r="L8572" s="145">
        <v>1.74</v>
      </c>
      <c r="M8572" s="146">
        <v>0</v>
      </c>
      <c r="N8572" s="76">
        <f t="shared" si="370"/>
        <v>6.9999999999995843E-2</v>
      </c>
    </row>
    <row r="8573" spans="2:14" x14ac:dyDescent="0.25">
      <c r="B8573" s="107">
        <v>41121</v>
      </c>
      <c r="C8573" s="100">
        <v>391.95</v>
      </c>
      <c r="D8573" s="128">
        <v>111.85</v>
      </c>
      <c r="E8573" s="122">
        <f t="shared" si="372"/>
        <v>15.491689750692519</v>
      </c>
      <c r="F8573" s="77">
        <v>4.83</v>
      </c>
      <c r="G8573" s="77">
        <v>0</v>
      </c>
      <c r="H8573" s="144">
        <v>0</v>
      </c>
      <c r="I8573" s="144"/>
      <c r="J8573" s="77">
        <v>4.83</v>
      </c>
      <c r="K8573" s="103">
        <f t="shared" si="371"/>
        <v>0.1800000000000086</v>
      </c>
      <c r="L8573" s="145">
        <v>1.72</v>
      </c>
      <c r="M8573" s="146">
        <v>0</v>
      </c>
      <c r="N8573" s="76">
        <f t="shared" si="370"/>
        <v>0.1800000000000086</v>
      </c>
    </row>
    <row r="8574" spans="2:14" x14ac:dyDescent="0.25">
      <c r="B8574" s="107">
        <v>41122</v>
      </c>
      <c r="C8574" s="100">
        <v>391.05</v>
      </c>
      <c r="D8574" s="128">
        <v>107.2</v>
      </c>
      <c r="E8574" s="122">
        <f t="shared" si="372"/>
        <v>14.847645429362883</v>
      </c>
      <c r="F8574" s="77">
        <v>3.89</v>
      </c>
      <c r="G8574" s="77">
        <v>0</v>
      </c>
      <c r="H8574" s="144">
        <v>0</v>
      </c>
      <c r="I8574" s="144"/>
      <c r="J8574" s="77">
        <v>3.89</v>
      </c>
      <c r="K8574" s="103">
        <f t="shared" si="371"/>
        <v>9.0000000000002967E-2</v>
      </c>
      <c r="L8574" s="145">
        <v>1.39</v>
      </c>
      <c r="M8574" s="146">
        <v>0</v>
      </c>
      <c r="N8574" s="76">
        <f t="shared" si="370"/>
        <v>9.0000000000002967E-2</v>
      </c>
    </row>
    <row r="8575" spans="2:14" x14ac:dyDescent="0.25">
      <c r="B8575" s="107">
        <v>41123</v>
      </c>
      <c r="C8575" s="100">
        <v>390.29</v>
      </c>
      <c r="D8575" s="128">
        <v>103.4</v>
      </c>
      <c r="E8575" s="122">
        <f t="shared" si="372"/>
        <v>14.321329639889196</v>
      </c>
      <c r="F8575" s="77">
        <v>3.16</v>
      </c>
      <c r="G8575" s="77">
        <v>0</v>
      </c>
      <c r="H8575" s="144">
        <v>0</v>
      </c>
      <c r="I8575" s="144"/>
      <c r="J8575" s="77">
        <v>3.16</v>
      </c>
      <c r="K8575" s="103">
        <f t="shared" si="371"/>
        <v>0.2099999999999973</v>
      </c>
      <c r="L8575" s="145">
        <v>1.1299999999999999</v>
      </c>
      <c r="M8575" s="146">
        <v>0</v>
      </c>
      <c r="N8575" s="76">
        <f t="shared" si="370"/>
        <v>0.2099999999999973</v>
      </c>
    </row>
    <row r="8576" spans="2:14" x14ac:dyDescent="0.25">
      <c r="B8576" s="107">
        <v>41124</v>
      </c>
      <c r="C8576" s="100">
        <v>389.68</v>
      </c>
      <c r="D8576" s="128">
        <v>100.45</v>
      </c>
      <c r="E8576" s="122">
        <f t="shared" si="372"/>
        <v>13.912742382271468</v>
      </c>
      <c r="F8576" s="77">
        <v>2.95</v>
      </c>
      <c r="G8576" s="77">
        <v>0</v>
      </c>
      <c r="H8576" s="144">
        <v>0</v>
      </c>
      <c r="I8576" s="144"/>
      <c r="J8576" s="77">
        <v>2.95</v>
      </c>
      <c r="K8576" s="103">
        <f t="shared" si="371"/>
        <v>0.49999999999999734</v>
      </c>
      <c r="L8576" s="145">
        <v>1.05</v>
      </c>
      <c r="M8576" s="146">
        <v>0</v>
      </c>
      <c r="N8576" s="76">
        <f t="shared" si="370"/>
        <v>0.49999999999999734</v>
      </c>
    </row>
    <row r="8577" spans="2:14" x14ac:dyDescent="0.25">
      <c r="B8577" s="107">
        <v>41125</v>
      </c>
      <c r="C8577" s="100">
        <v>389.17</v>
      </c>
      <c r="D8577" s="128">
        <v>98</v>
      </c>
      <c r="E8577" s="122">
        <f t="shared" si="372"/>
        <v>13.573407202216067</v>
      </c>
      <c r="F8577" s="77">
        <v>1.39</v>
      </c>
      <c r="G8577" s="77">
        <v>0</v>
      </c>
      <c r="H8577" s="144">
        <v>0</v>
      </c>
      <c r="I8577" s="144"/>
      <c r="J8577" s="77">
        <v>1.39</v>
      </c>
      <c r="K8577" s="103">
        <f t="shared" si="371"/>
        <v>9.0000000000002744E-2</v>
      </c>
      <c r="L8577" s="145">
        <v>0.42</v>
      </c>
      <c r="M8577" s="146">
        <v>0</v>
      </c>
      <c r="N8577" s="76">
        <f t="shared" si="370"/>
        <v>9.0000000000002744E-2</v>
      </c>
    </row>
    <row r="8578" spans="2:14" x14ac:dyDescent="0.25">
      <c r="B8578" s="107">
        <v>41126</v>
      </c>
      <c r="C8578" s="100">
        <v>388.9</v>
      </c>
      <c r="D8578" s="128">
        <v>96.7</v>
      </c>
      <c r="E8578" s="122">
        <f t="shared" si="372"/>
        <v>13.393351800554019</v>
      </c>
      <c r="F8578" s="77">
        <v>1.24</v>
      </c>
      <c r="G8578" s="77">
        <v>0</v>
      </c>
      <c r="H8578" s="144">
        <v>0</v>
      </c>
      <c r="I8578" s="144"/>
      <c r="J8578" s="77">
        <v>1.24</v>
      </c>
      <c r="K8578" s="103">
        <f t="shared" si="371"/>
        <v>0.19000000000000283</v>
      </c>
      <c r="L8578" s="145">
        <v>0.4</v>
      </c>
      <c r="M8578" s="146">
        <v>0</v>
      </c>
      <c r="N8578" s="76">
        <f t="shared" si="370"/>
        <v>0.19000000000000283</v>
      </c>
    </row>
    <row r="8579" spans="2:14" x14ac:dyDescent="0.25">
      <c r="B8579" s="107">
        <v>41127</v>
      </c>
      <c r="C8579" s="100">
        <v>388.66</v>
      </c>
      <c r="D8579" s="128">
        <v>95.65</v>
      </c>
      <c r="E8579" s="122">
        <f t="shared" si="372"/>
        <v>13.247922437673132</v>
      </c>
      <c r="F8579" s="77">
        <v>3.37</v>
      </c>
      <c r="G8579" s="77">
        <v>0</v>
      </c>
      <c r="H8579" s="144">
        <v>0</v>
      </c>
      <c r="I8579" s="144"/>
      <c r="J8579" s="77">
        <v>3.37</v>
      </c>
      <c r="K8579" s="103">
        <f t="shared" si="371"/>
        <v>1.999999999999158E-2</v>
      </c>
      <c r="L8579" s="145">
        <v>1.19</v>
      </c>
      <c r="M8579" s="146">
        <v>0.5</v>
      </c>
      <c r="N8579" s="76">
        <f t="shared" si="370"/>
        <v>1.999999999999158E-2</v>
      </c>
    </row>
    <row r="8580" spans="2:14" x14ac:dyDescent="0.25">
      <c r="B8580" s="107">
        <v>41128</v>
      </c>
      <c r="C8580" s="100">
        <v>387.93</v>
      </c>
      <c r="D8580" s="128">
        <v>92.3</v>
      </c>
      <c r="E8580" s="122">
        <f t="shared" si="372"/>
        <v>12.783933518005538</v>
      </c>
      <c r="F8580" s="77">
        <v>4.29</v>
      </c>
      <c r="G8580" s="77">
        <v>0</v>
      </c>
      <c r="H8580" s="144">
        <v>0</v>
      </c>
      <c r="I8580" s="144"/>
      <c r="J8580" s="77">
        <v>4.29</v>
      </c>
      <c r="K8580" s="103">
        <f t="shared" si="371"/>
        <v>5.0000000000005151E-2</v>
      </c>
      <c r="L8580" s="145">
        <v>1.51</v>
      </c>
      <c r="M8580" s="146">
        <v>0</v>
      </c>
      <c r="N8580" s="76">
        <f t="shared" si="370"/>
        <v>5.0000000000005151E-2</v>
      </c>
    </row>
    <row r="8581" spans="2:14" x14ac:dyDescent="0.25">
      <c r="B8581" s="107">
        <v>41129</v>
      </c>
      <c r="C8581" s="100">
        <v>386.98</v>
      </c>
      <c r="D8581" s="128">
        <v>88.06</v>
      </c>
      <c r="E8581" s="122">
        <f t="shared" si="372"/>
        <v>12.196675900277008</v>
      </c>
      <c r="F8581" s="77">
        <v>6.59</v>
      </c>
      <c r="G8581" s="77">
        <v>0</v>
      </c>
      <c r="H8581" s="144">
        <v>0</v>
      </c>
      <c r="I8581" s="144"/>
      <c r="J8581" s="77">
        <v>6.59</v>
      </c>
      <c r="K8581" s="103">
        <f t="shared" si="371"/>
        <v>8.9999999999999858E-2</v>
      </c>
      <c r="L8581" s="145">
        <v>2.0299999999999998</v>
      </c>
      <c r="M8581" s="146">
        <v>0</v>
      </c>
      <c r="N8581" s="76">
        <f t="shared" si="370"/>
        <v>8.9999999999999858E-2</v>
      </c>
    </row>
    <row r="8582" spans="2:14" x14ac:dyDescent="0.25">
      <c r="B8582" s="107">
        <v>41130</v>
      </c>
      <c r="C8582" s="100">
        <v>385.43</v>
      </c>
      <c r="D8582" s="128">
        <v>81.56</v>
      </c>
      <c r="E8582" s="122">
        <f t="shared" si="372"/>
        <v>11.29639889196676</v>
      </c>
      <c r="F8582" s="77">
        <v>5.58</v>
      </c>
      <c r="G8582" s="77">
        <v>0</v>
      </c>
      <c r="H8582" s="144">
        <v>0</v>
      </c>
      <c r="I8582" s="144"/>
      <c r="J8582" s="77">
        <v>5.58</v>
      </c>
      <c r="K8582" s="103">
        <f t="shared" si="371"/>
        <v>2.2599999999999927</v>
      </c>
      <c r="L8582" s="145">
        <v>1.95</v>
      </c>
      <c r="M8582" s="146">
        <v>0.6</v>
      </c>
      <c r="N8582" s="76">
        <f t="shared" si="370"/>
        <v>2.2599999999999927</v>
      </c>
    </row>
    <row r="8583" spans="2:14" x14ac:dyDescent="0.25">
      <c r="B8583" s="107">
        <v>41131</v>
      </c>
      <c r="C8583" s="100">
        <v>384.6</v>
      </c>
      <c r="D8583" s="128">
        <v>78.239999999999995</v>
      </c>
      <c r="E8583" s="122">
        <f t="shared" si="372"/>
        <v>10.836565096952908</v>
      </c>
      <c r="F8583" s="77">
        <v>5.42</v>
      </c>
      <c r="G8583" s="77">
        <v>0</v>
      </c>
      <c r="H8583" s="144">
        <v>0</v>
      </c>
      <c r="I8583" s="144"/>
      <c r="J8583" s="77">
        <v>5.42</v>
      </c>
      <c r="K8583" s="103">
        <f t="shared" si="371"/>
        <v>4.9000000000000039</v>
      </c>
      <c r="L8583" s="145">
        <v>1.29</v>
      </c>
      <c r="M8583" s="146">
        <v>4.0999999999999996</v>
      </c>
      <c r="N8583" s="76">
        <f t="shared" si="370"/>
        <v>4.9000000000000039</v>
      </c>
    </row>
    <row r="8584" spans="2:14" x14ac:dyDescent="0.25">
      <c r="B8584" s="107">
        <v>41132</v>
      </c>
      <c r="C8584" s="100">
        <v>384.47</v>
      </c>
      <c r="D8584" s="128">
        <v>77.72</v>
      </c>
      <c r="E8584" s="122">
        <f t="shared" si="372"/>
        <v>10.764542936288088</v>
      </c>
      <c r="F8584" s="77">
        <v>2</v>
      </c>
      <c r="G8584" s="77">
        <v>0</v>
      </c>
      <c r="H8584" s="144">
        <v>0</v>
      </c>
      <c r="I8584" s="144"/>
      <c r="J8584" s="77">
        <v>2</v>
      </c>
      <c r="K8584" s="103">
        <f t="shared" si="371"/>
        <v>3.3599999999999994</v>
      </c>
      <c r="L8584" s="145">
        <v>0.71</v>
      </c>
      <c r="M8584" s="146">
        <v>0</v>
      </c>
      <c r="N8584" s="76">
        <f t="shared" ref="N8584:N8647" si="373">+D8585-D8584+J8584</f>
        <v>3.3599999999999994</v>
      </c>
    </row>
    <row r="8585" spans="2:14" x14ac:dyDescent="0.25">
      <c r="B8585" s="107">
        <v>41133</v>
      </c>
      <c r="C8585" s="100">
        <v>384.81</v>
      </c>
      <c r="D8585" s="128">
        <v>79.08</v>
      </c>
      <c r="E8585" s="122">
        <f t="shared" si="372"/>
        <v>10.952908587257618</v>
      </c>
      <c r="F8585" s="77">
        <v>2.0099999999999998</v>
      </c>
      <c r="G8585" s="77">
        <v>0</v>
      </c>
      <c r="H8585" s="144">
        <v>0</v>
      </c>
      <c r="I8585" s="144"/>
      <c r="J8585" s="77">
        <v>2.0099999999999998</v>
      </c>
      <c r="K8585" s="103">
        <f t="shared" si="371"/>
        <v>0.7700000000000049</v>
      </c>
      <c r="L8585" s="145">
        <v>0.7</v>
      </c>
      <c r="M8585" s="146">
        <v>0</v>
      </c>
      <c r="N8585" s="76">
        <f t="shared" si="373"/>
        <v>0.7700000000000049</v>
      </c>
    </row>
    <row r="8586" spans="2:14" x14ac:dyDescent="0.25">
      <c r="B8586" s="107">
        <v>41134</v>
      </c>
      <c r="C8586" s="100">
        <v>384.51</v>
      </c>
      <c r="D8586" s="128">
        <v>77.84</v>
      </c>
      <c r="E8586" s="122">
        <f t="shared" si="372"/>
        <v>10.781163434903048</v>
      </c>
      <c r="F8586" s="77">
        <v>3.52</v>
      </c>
      <c r="G8586" s="77">
        <v>0</v>
      </c>
      <c r="H8586" s="144">
        <v>0</v>
      </c>
      <c r="I8586" s="144"/>
      <c r="J8586" s="77">
        <v>3.52</v>
      </c>
      <c r="K8586" s="103">
        <f t="shared" si="371"/>
        <v>0.2599999999999949</v>
      </c>
      <c r="L8586" s="145">
        <v>1.23</v>
      </c>
      <c r="M8586" s="146">
        <v>0</v>
      </c>
      <c r="N8586" s="76">
        <f t="shared" si="373"/>
        <v>0.2599999999999949</v>
      </c>
    </row>
    <row r="8587" spans="2:14" x14ac:dyDescent="0.25">
      <c r="B8587" s="107">
        <v>41135</v>
      </c>
      <c r="C8587" s="100">
        <v>383.66</v>
      </c>
      <c r="D8587" s="128">
        <v>74.58</v>
      </c>
      <c r="E8587" s="122">
        <f t="shared" si="372"/>
        <v>10.329639889196676</v>
      </c>
      <c r="F8587" s="77">
        <v>4.75</v>
      </c>
      <c r="G8587" s="77">
        <v>0</v>
      </c>
      <c r="H8587" s="144">
        <v>0</v>
      </c>
      <c r="I8587" s="144"/>
      <c r="J8587" s="77">
        <v>4.75</v>
      </c>
      <c r="K8587" s="103">
        <f t="shared" si="371"/>
        <v>0.18999999999999773</v>
      </c>
      <c r="L8587" s="145">
        <v>1.65</v>
      </c>
      <c r="M8587" s="146">
        <v>0</v>
      </c>
      <c r="N8587" s="76">
        <f t="shared" si="373"/>
        <v>0.18999999999999773</v>
      </c>
    </row>
    <row r="8588" spans="2:14" x14ac:dyDescent="0.25">
      <c r="B8588" s="107">
        <v>41136</v>
      </c>
      <c r="C8588" s="100">
        <v>382.43</v>
      </c>
      <c r="D8588" s="128">
        <v>70.02</v>
      </c>
      <c r="E8588" s="122">
        <f t="shared" si="372"/>
        <v>9.6980609418282544</v>
      </c>
      <c r="F8588" s="77">
        <v>4.0999999999999996</v>
      </c>
      <c r="G8588" s="77">
        <v>0</v>
      </c>
      <c r="H8588" s="144">
        <v>0</v>
      </c>
      <c r="I8588" s="144"/>
      <c r="J8588" s="77">
        <v>4.0999999999999996</v>
      </c>
      <c r="K8588" s="103">
        <f t="shared" si="371"/>
        <v>0.38000000000000078</v>
      </c>
      <c r="L8588" s="145">
        <v>1.42</v>
      </c>
      <c r="M8588" s="146">
        <v>0.8</v>
      </c>
      <c r="N8588" s="76">
        <f t="shared" si="373"/>
        <v>0.38000000000000078</v>
      </c>
    </row>
    <row r="8589" spans="2:14" x14ac:dyDescent="0.25">
      <c r="B8589" s="107">
        <v>41137</v>
      </c>
      <c r="C8589" s="100">
        <v>381.4</v>
      </c>
      <c r="D8589" s="128">
        <v>66.3</v>
      </c>
      <c r="E8589" s="122">
        <f t="shared" si="372"/>
        <v>9.1828254847645425</v>
      </c>
      <c r="F8589" s="77">
        <v>3.46</v>
      </c>
      <c r="G8589" s="77">
        <v>0</v>
      </c>
      <c r="H8589" s="144">
        <v>0</v>
      </c>
      <c r="I8589" s="144"/>
      <c r="J8589" s="77">
        <v>3.46</v>
      </c>
      <c r="K8589" s="103">
        <f t="shared" si="371"/>
        <v>2.3400000000000096</v>
      </c>
      <c r="L8589" s="145">
        <v>1.19</v>
      </c>
      <c r="M8589" s="146">
        <v>1.3</v>
      </c>
      <c r="N8589" s="76">
        <f t="shared" si="373"/>
        <v>2.3400000000000096</v>
      </c>
    </row>
    <row r="8590" spans="2:14" x14ac:dyDescent="0.25">
      <c r="B8590" s="107">
        <v>41138</v>
      </c>
      <c r="C8590" s="100">
        <v>381.05</v>
      </c>
      <c r="D8590" s="128">
        <v>65.180000000000007</v>
      </c>
      <c r="E8590" s="122">
        <f t="shared" si="372"/>
        <v>9.0277008310249318</v>
      </c>
      <c r="F8590" s="77">
        <v>0.36</v>
      </c>
      <c r="G8590" s="77">
        <v>0</v>
      </c>
      <c r="H8590" s="144">
        <v>0</v>
      </c>
      <c r="I8590" s="144"/>
      <c r="J8590" s="77">
        <v>0.36</v>
      </c>
      <c r="K8590" s="103">
        <f t="shared" si="371"/>
        <v>3.6999999999999891</v>
      </c>
      <c r="L8590" s="145">
        <v>0.1</v>
      </c>
      <c r="M8590" s="146">
        <v>0</v>
      </c>
      <c r="N8590" s="76">
        <f t="shared" si="373"/>
        <v>3.6999999999999891</v>
      </c>
    </row>
    <row r="8591" spans="2:14" x14ac:dyDescent="0.25">
      <c r="B8591" s="107">
        <v>41139</v>
      </c>
      <c r="C8591" s="100">
        <v>382.03</v>
      </c>
      <c r="D8591" s="128">
        <v>68.52</v>
      </c>
      <c r="E8591" s="122">
        <f t="shared" si="372"/>
        <v>9.4903047091412738</v>
      </c>
      <c r="F8591" s="77">
        <v>0.16</v>
      </c>
      <c r="G8591" s="77">
        <v>0</v>
      </c>
      <c r="H8591" s="144">
        <v>0</v>
      </c>
      <c r="I8591" s="144"/>
      <c r="J8591" s="77">
        <v>0.16</v>
      </c>
      <c r="K8591" s="103">
        <f t="shared" si="371"/>
        <v>2.7600000000000087</v>
      </c>
      <c r="L8591" s="145">
        <v>0.05</v>
      </c>
      <c r="M8591" s="146">
        <v>0.4</v>
      </c>
      <c r="N8591" s="76">
        <f t="shared" si="373"/>
        <v>2.7600000000000087</v>
      </c>
    </row>
    <row r="8592" spans="2:14" x14ac:dyDescent="0.25">
      <c r="B8592" s="107">
        <v>41140</v>
      </c>
      <c r="C8592" s="100">
        <v>382.73</v>
      </c>
      <c r="D8592" s="128">
        <v>71.12</v>
      </c>
      <c r="E8592" s="122">
        <f t="shared" si="372"/>
        <v>9.8504155124653749</v>
      </c>
      <c r="F8592" s="77">
        <v>0.66</v>
      </c>
      <c r="G8592" s="77">
        <v>0</v>
      </c>
      <c r="H8592" s="144">
        <v>0</v>
      </c>
      <c r="I8592" s="144"/>
      <c r="J8592" s="77">
        <v>0.66</v>
      </c>
      <c r="K8592" s="103">
        <f t="shared" si="371"/>
        <v>2.2200000000000024</v>
      </c>
      <c r="L8592" s="145">
        <v>0.23</v>
      </c>
      <c r="M8592" s="146">
        <v>0</v>
      </c>
      <c r="N8592" s="76">
        <f t="shared" si="373"/>
        <v>2.2200000000000024</v>
      </c>
    </row>
    <row r="8593" spans="2:14" x14ac:dyDescent="0.25">
      <c r="B8593" s="107">
        <v>41141</v>
      </c>
      <c r="C8593" s="100">
        <v>383.16</v>
      </c>
      <c r="D8593" s="128">
        <v>72.680000000000007</v>
      </c>
      <c r="E8593" s="122">
        <f t="shared" si="372"/>
        <v>10.066481994459835</v>
      </c>
      <c r="F8593" s="77">
        <v>1.46</v>
      </c>
      <c r="G8593" s="77">
        <v>0</v>
      </c>
      <c r="H8593" s="144">
        <v>0</v>
      </c>
      <c r="I8593" s="144"/>
      <c r="J8593" s="77">
        <v>1.46</v>
      </c>
      <c r="K8593" s="103">
        <f t="shared" si="371"/>
        <v>2.4399999999999897</v>
      </c>
      <c r="L8593" s="145">
        <v>0.51</v>
      </c>
      <c r="M8593" s="146">
        <v>0</v>
      </c>
      <c r="N8593" s="76">
        <f t="shared" si="373"/>
        <v>2.4399999999999897</v>
      </c>
    </row>
    <row r="8594" spans="2:14" x14ac:dyDescent="0.25">
      <c r="B8594" s="107">
        <v>41142</v>
      </c>
      <c r="C8594" s="100">
        <v>383.41</v>
      </c>
      <c r="D8594" s="128">
        <v>73.66</v>
      </c>
      <c r="E8594" s="122">
        <f t="shared" si="372"/>
        <v>10.202216066481993</v>
      </c>
      <c r="F8594" s="77">
        <v>1.61</v>
      </c>
      <c r="G8594" s="77">
        <v>0</v>
      </c>
      <c r="H8594" s="144">
        <v>0</v>
      </c>
      <c r="I8594" s="144"/>
      <c r="J8594" s="77">
        <v>1.61</v>
      </c>
      <c r="K8594" s="103">
        <f t="shared" si="371"/>
        <v>2.6500000000000066</v>
      </c>
      <c r="L8594" s="145">
        <v>0.56000000000000005</v>
      </c>
      <c r="M8594" s="146">
        <v>0</v>
      </c>
      <c r="N8594" s="76">
        <f t="shared" si="373"/>
        <v>2.6500000000000066</v>
      </c>
    </row>
    <row r="8595" spans="2:14" x14ac:dyDescent="0.25">
      <c r="B8595" s="107">
        <v>41143</v>
      </c>
      <c r="C8595" s="100">
        <v>383.7</v>
      </c>
      <c r="D8595" s="128">
        <v>74.7</v>
      </c>
      <c r="E8595" s="122">
        <f t="shared" si="372"/>
        <v>10.346260387811634</v>
      </c>
      <c r="F8595" s="77">
        <v>1.22</v>
      </c>
      <c r="G8595" s="77">
        <v>0</v>
      </c>
      <c r="H8595" s="144">
        <v>0</v>
      </c>
      <c r="I8595" s="144"/>
      <c r="J8595" s="77">
        <v>1.22</v>
      </c>
      <c r="K8595" s="103">
        <f t="shared" si="371"/>
        <v>2.3600000000000003</v>
      </c>
      <c r="L8595" s="145">
        <v>0.42</v>
      </c>
      <c r="M8595" s="146">
        <v>0</v>
      </c>
      <c r="N8595" s="76">
        <f t="shared" si="373"/>
        <v>2.3600000000000003</v>
      </c>
    </row>
    <row r="8596" spans="2:14" x14ac:dyDescent="0.25">
      <c r="B8596" s="107">
        <v>41144</v>
      </c>
      <c r="C8596" s="100">
        <v>384</v>
      </c>
      <c r="D8596" s="128">
        <v>75.84</v>
      </c>
      <c r="E8596" s="122">
        <f t="shared" si="372"/>
        <v>10.504155124653741</v>
      </c>
      <c r="F8596" s="77">
        <v>1.24</v>
      </c>
      <c r="G8596" s="77">
        <v>0</v>
      </c>
      <c r="H8596" s="144">
        <v>0</v>
      </c>
      <c r="I8596" s="144"/>
      <c r="J8596" s="77">
        <v>1.24</v>
      </c>
      <c r="K8596" s="103">
        <f t="shared" si="371"/>
        <v>2.9999999999999911</v>
      </c>
      <c r="L8596" s="145">
        <v>0.43</v>
      </c>
      <c r="M8596" s="146">
        <v>0</v>
      </c>
      <c r="N8596" s="76">
        <f t="shared" si="373"/>
        <v>2.9999999999999911</v>
      </c>
    </row>
    <row r="8597" spans="2:14" x14ac:dyDescent="0.25">
      <c r="B8597" s="107">
        <v>41145</v>
      </c>
      <c r="C8597" s="100">
        <v>384.44</v>
      </c>
      <c r="D8597" s="128">
        <v>77.599999999999994</v>
      </c>
      <c r="E8597" s="122">
        <f t="shared" si="372"/>
        <v>10.747922437673129</v>
      </c>
      <c r="F8597" s="77">
        <v>0.89</v>
      </c>
      <c r="G8597" s="77">
        <v>0</v>
      </c>
      <c r="H8597" s="144">
        <v>0</v>
      </c>
      <c r="I8597" s="144"/>
      <c r="J8597" s="77">
        <v>0.89</v>
      </c>
      <c r="K8597" s="103">
        <f t="shared" si="371"/>
        <v>1.609999999999999</v>
      </c>
      <c r="L8597" s="145">
        <v>0.31</v>
      </c>
      <c r="M8597" s="146">
        <v>0.5</v>
      </c>
      <c r="N8597" s="76">
        <f t="shared" si="373"/>
        <v>1.609999999999999</v>
      </c>
    </row>
    <row r="8598" spans="2:14" x14ac:dyDescent="0.25">
      <c r="B8598" s="107">
        <v>41146</v>
      </c>
      <c r="C8598" s="100">
        <v>384.62</v>
      </c>
      <c r="D8598" s="128">
        <v>78.319999999999993</v>
      </c>
      <c r="E8598" s="122">
        <f t="shared" si="372"/>
        <v>10.847645429362879</v>
      </c>
      <c r="F8598" s="77">
        <v>0.43</v>
      </c>
      <c r="G8598" s="77">
        <v>0</v>
      </c>
      <c r="H8598" s="144">
        <v>0</v>
      </c>
      <c r="I8598" s="144"/>
      <c r="J8598" s="77">
        <v>0.43</v>
      </c>
      <c r="K8598" s="103">
        <f t="shared" si="371"/>
        <v>1.5100000000000124</v>
      </c>
      <c r="L8598" s="145">
        <v>0.15</v>
      </c>
      <c r="M8598" s="146">
        <v>1.7</v>
      </c>
      <c r="N8598" s="76">
        <f t="shared" si="373"/>
        <v>1.5100000000000124</v>
      </c>
    </row>
    <row r="8599" spans="2:14" x14ac:dyDescent="0.25">
      <c r="B8599" s="107">
        <v>41147</v>
      </c>
      <c r="C8599" s="100">
        <v>384.9</v>
      </c>
      <c r="D8599" s="128">
        <v>79.400000000000006</v>
      </c>
      <c r="E8599" s="122">
        <f t="shared" si="372"/>
        <v>10.997229916897508</v>
      </c>
      <c r="F8599" s="77">
        <v>2.63</v>
      </c>
      <c r="G8599" s="77">
        <v>0</v>
      </c>
      <c r="H8599" s="144">
        <v>0</v>
      </c>
      <c r="I8599" s="144"/>
      <c r="J8599" s="77">
        <v>2.63</v>
      </c>
      <c r="K8599" s="103">
        <f t="shared" si="371"/>
        <v>2.7899999999999965</v>
      </c>
      <c r="L8599" s="145">
        <v>0.92</v>
      </c>
      <c r="M8599" s="146">
        <v>0</v>
      </c>
      <c r="N8599" s="76">
        <f t="shared" si="373"/>
        <v>2.7899999999999965</v>
      </c>
    </row>
    <row r="8600" spans="2:14" x14ac:dyDescent="0.25">
      <c r="B8600" s="107">
        <v>41148</v>
      </c>
      <c r="C8600" s="100">
        <v>384.93</v>
      </c>
      <c r="D8600" s="128">
        <v>79.56</v>
      </c>
      <c r="E8600" s="122">
        <f t="shared" si="372"/>
        <v>11.019390581717452</v>
      </c>
      <c r="F8600" s="77">
        <v>2.94</v>
      </c>
      <c r="G8600" s="77">
        <v>0</v>
      </c>
      <c r="H8600" s="144">
        <v>0</v>
      </c>
      <c r="I8600" s="144"/>
      <c r="J8600" s="77">
        <v>2.94</v>
      </c>
      <c r="K8600" s="103">
        <f t="shared" si="371"/>
        <v>1.8600000000000017</v>
      </c>
      <c r="L8600" s="145">
        <v>1.03</v>
      </c>
      <c r="M8600" s="146">
        <v>0</v>
      </c>
      <c r="N8600" s="76">
        <f t="shared" si="373"/>
        <v>1.8600000000000017</v>
      </c>
    </row>
    <row r="8601" spans="2:14" x14ac:dyDescent="0.25">
      <c r="B8601" s="107">
        <v>41149</v>
      </c>
      <c r="C8601" s="100">
        <v>384.66</v>
      </c>
      <c r="D8601" s="128">
        <v>78.48</v>
      </c>
      <c r="E8601" s="122">
        <f t="shared" si="372"/>
        <v>10.869806094182827</v>
      </c>
      <c r="F8601" s="77">
        <v>2.2999999999999998</v>
      </c>
      <c r="G8601" s="77">
        <v>0</v>
      </c>
      <c r="H8601" s="144">
        <v>0</v>
      </c>
      <c r="I8601" s="144"/>
      <c r="J8601" s="77">
        <v>2.2999999999999998</v>
      </c>
      <c r="K8601" s="103">
        <f t="shared" si="371"/>
        <v>0.41999999999999016</v>
      </c>
      <c r="L8601" s="145">
        <v>0.81</v>
      </c>
      <c r="M8601" s="146">
        <v>0</v>
      </c>
      <c r="N8601" s="76">
        <f t="shared" si="373"/>
        <v>0.41999999999999016</v>
      </c>
    </row>
    <row r="8602" spans="2:14" x14ac:dyDescent="0.25">
      <c r="B8602" s="107">
        <v>41150</v>
      </c>
      <c r="C8602" s="100">
        <v>384.2</v>
      </c>
      <c r="D8602" s="128">
        <v>76.599999999999994</v>
      </c>
      <c r="E8602" s="122">
        <f t="shared" si="372"/>
        <v>10.609418282548475</v>
      </c>
      <c r="F8602" s="77">
        <v>2.11</v>
      </c>
      <c r="G8602" s="77">
        <v>0</v>
      </c>
      <c r="H8602" s="144">
        <v>0</v>
      </c>
      <c r="I8602" s="144"/>
      <c r="J8602" s="77">
        <v>2.11</v>
      </c>
      <c r="K8602" s="103">
        <f t="shared" si="371"/>
        <v>1.5100000000000056</v>
      </c>
      <c r="L8602" s="145">
        <v>0.73</v>
      </c>
      <c r="M8602" s="146">
        <v>9.1</v>
      </c>
      <c r="N8602" s="76">
        <f t="shared" si="373"/>
        <v>1.5100000000000056</v>
      </c>
    </row>
    <row r="8603" spans="2:14" x14ac:dyDescent="0.25">
      <c r="B8603" s="107">
        <v>41151</v>
      </c>
      <c r="C8603" s="100">
        <v>384.04</v>
      </c>
      <c r="D8603" s="128">
        <v>76</v>
      </c>
      <c r="E8603" s="122">
        <f t="shared" si="372"/>
        <v>10.526315789473683</v>
      </c>
      <c r="F8603" s="77">
        <v>2.0499999999999998</v>
      </c>
      <c r="G8603" s="77">
        <v>0</v>
      </c>
      <c r="H8603" s="144">
        <v>0</v>
      </c>
      <c r="I8603" s="144"/>
      <c r="J8603" s="77">
        <v>2.0499999999999998</v>
      </c>
      <c r="K8603" s="103">
        <f t="shared" si="371"/>
        <v>2.369999999999993</v>
      </c>
      <c r="L8603" s="145">
        <v>0.71</v>
      </c>
      <c r="M8603" s="146">
        <v>0</v>
      </c>
      <c r="N8603" s="76">
        <f t="shared" si="373"/>
        <v>2.369999999999993</v>
      </c>
    </row>
    <row r="8604" spans="2:14" x14ac:dyDescent="0.25">
      <c r="B8604" s="107">
        <v>41152</v>
      </c>
      <c r="C8604" s="100">
        <v>384.12</v>
      </c>
      <c r="D8604" s="128">
        <v>76.319999999999993</v>
      </c>
      <c r="E8604" s="122">
        <f t="shared" si="372"/>
        <v>10.570637119113572</v>
      </c>
      <c r="F8604" s="77">
        <v>2.19</v>
      </c>
      <c r="G8604" s="77">
        <v>0</v>
      </c>
      <c r="H8604" s="144">
        <v>0</v>
      </c>
      <c r="I8604" s="144"/>
      <c r="J8604" s="77">
        <v>2.19</v>
      </c>
      <c r="K8604" s="103">
        <f t="shared" si="371"/>
        <v>4.1100000000000012</v>
      </c>
      <c r="L8604" s="145">
        <v>0.76</v>
      </c>
      <c r="M8604" s="146">
        <v>2.1</v>
      </c>
      <c r="N8604" s="76">
        <f t="shared" si="373"/>
        <v>4.1100000000000012</v>
      </c>
    </row>
    <row r="8605" spans="2:14" x14ac:dyDescent="0.25">
      <c r="B8605" s="107">
        <v>41153</v>
      </c>
      <c r="C8605" s="100">
        <v>384.6</v>
      </c>
      <c r="D8605" s="128">
        <v>78.239999999999995</v>
      </c>
      <c r="E8605" s="122">
        <f t="shared" si="372"/>
        <v>10.836565096952908</v>
      </c>
      <c r="F8605" s="77">
        <v>1.86</v>
      </c>
      <c r="G8605" s="77">
        <v>0</v>
      </c>
      <c r="H8605" s="144">
        <v>0</v>
      </c>
      <c r="I8605" s="144"/>
      <c r="J8605" s="77">
        <v>1.86</v>
      </c>
      <c r="K8605" s="103">
        <f t="shared" si="371"/>
        <v>2.2199999999999998</v>
      </c>
      <c r="L8605" s="145">
        <v>0.65</v>
      </c>
      <c r="M8605" s="146">
        <v>0</v>
      </c>
      <c r="N8605" s="76">
        <f t="shared" si="373"/>
        <v>2.2199999999999998</v>
      </c>
    </row>
    <row r="8606" spans="2:14" x14ac:dyDescent="0.25">
      <c r="B8606" s="107">
        <v>41154</v>
      </c>
      <c r="C8606" s="100">
        <v>384.7</v>
      </c>
      <c r="D8606" s="128">
        <v>78.599999999999994</v>
      </c>
      <c r="E8606" s="122">
        <f t="shared" si="372"/>
        <v>10.886426592797784</v>
      </c>
      <c r="F8606" s="77">
        <v>1.81</v>
      </c>
      <c r="G8606" s="77">
        <v>0</v>
      </c>
      <c r="H8606" s="144">
        <v>0</v>
      </c>
      <c r="I8606" s="144"/>
      <c r="J8606" s="77">
        <v>1.81</v>
      </c>
      <c r="K8606" s="103">
        <f t="shared" si="371"/>
        <v>2.4500000000000006</v>
      </c>
      <c r="L8606" s="145">
        <v>0.63</v>
      </c>
      <c r="M8606" s="146">
        <v>0</v>
      </c>
      <c r="N8606" s="76">
        <f t="shared" si="373"/>
        <v>2.4500000000000006</v>
      </c>
    </row>
    <row r="8607" spans="2:14" x14ac:dyDescent="0.25">
      <c r="B8607" s="107">
        <v>41155</v>
      </c>
      <c r="C8607" s="100">
        <v>384.85</v>
      </c>
      <c r="D8607" s="128">
        <v>79.239999999999995</v>
      </c>
      <c r="E8607" s="122">
        <f t="shared" si="372"/>
        <v>10.975069252077562</v>
      </c>
      <c r="F8607" s="77">
        <v>0.53</v>
      </c>
      <c r="G8607" s="77">
        <v>0</v>
      </c>
      <c r="H8607" s="144">
        <v>0</v>
      </c>
      <c r="I8607" s="144"/>
      <c r="J8607" s="77">
        <v>0.53</v>
      </c>
      <c r="K8607" s="103">
        <f t="shared" si="371"/>
        <v>3.8500000000000076</v>
      </c>
      <c r="L8607" s="145">
        <v>0.19</v>
      </c>
      <c r="M8607" s="146">
        <v>0</v>
      </c>
      <c r="N8607" s="76">
        <f t="shared" si="373"/>
        <v>3.8500000000000076</v>
      </c>
    </row>
    <row r="8608" spans="2:14" x14ac:dyDescent="0.25">
      <c r="B8608" s="107">
        <v>41156</v>
      </c>
      <c r="C8608" s="100">
        <v>385.68</v>
      </c>
      <c r="D8608" s="128">
        <v>82.56</v>
      </c>
      <c r="E8608" s="122">
        <f t="shared" si="372"/>
        <v>11.434903047091414</v>
      </c>
      <c r="F8608" s="77">
        <v>0.93</v>
      </c>
      <c r="G8608" s="77">
        <v>0</v>
      </c>
      <c r="H8608" s="144">
        <v>0</v>
      </c>
      <c r="I8608" s="144"/>
      <c r="J8608" s="77">
        <v>0.93</v>
      </c>
      <c r="K8608" s="103">
        <f t="shared" si="371"/>
        <v>3.5099999999999985</v>
      </c>
      <c r="L8608" s="145">
        <v>0.33</v>
      </c>
      <c r="M8608" s="146">
        <v>0</v>
      </c>
      <c r="N8608" s="76">
        <f t="shared" si="373"/>
        <v>3.5099999999999985</v>
      </c>
    </row>
    <row r="8609" spans="1:14" x14ac:dyDescent="0.25">
      <c r="B8609" s="107">
        <v>41157</v>
      </c>
      <c r="C8609" s="100">
        <v>386.3</v>
      </c>
      <c r="D8609" s="128">
        <v>85.14</v>
      </c>
      <c r="E8609" s="122">
        <f t="shared" si="372"/>
        <v>11.792243767313019</v>
      </c>
      <c r="F8609" s="77">
        <v>1.06</v>
      </c>
      <c r="G8609" s="77">
        <v>0</v>
      </c>
      <c r="H8609" s="144">
        <v>0</v>
      </c>
      <c r="I8609" s="144"/>
      <c r="J8609" s="77">
        <v>1.06</v>
      </c>
      <c r="K8609" s="103">
        <f t="shared" si="371"/>
        <v>3.0700000000000052</v>
      </c>
      <c r="L8609" s="145">
        <v>0.37</v>
      </c>
      <c r="M8609" s="146">
        <v>0</v>
      </c>
      <c r="N8609" s="76">
        <f t="shared" si="373"/>
        <v>3.0700000000000052</v>
      </c>
    </row>
    <row r="8610" spans="1:14" x14ac:dyDescent="0.25">
      <c r="B8610" s="107">
        <v>41158</v>
      </c>
      <c r="C8610" s="100">
        <v>386.77</v>
      </c>
      <c r="D8610" s="128">
        <v>87.15</v>
      </c>
      <c r="E8610" s="122">
        <f t="shared" si="372"/>
        <v>12.070637119113574</v>
      </c>
      <c r="F8610" s="77">
        <v>1.85</v>
      </c>
      <c r="G8610" s="77">
        <v>0</v>
      </c>
      <c r="H8610" s="144">
        <v>0</v>
      </c>
      <c r="I8610" s="144"/>
      <c r="J8610" s="77">
        <v>1.85</v>
      </c>
      <c r="K8610" s="103">
        <f t="shared" si="371"/>
        <v>4.5499999999999883</v>
      </c>
      <c r="L8610" s="145">
        <v>0.65</v>
      </c>
      <c r="M8610" s="146">
        <v>0</v>
      </c>
      <c r="N8610" s="76">
        <f t="shared" si="373"/>
        <v>4.5499999999999883</v>
      </c>
    </row>
    <row r="8611" spans="1:14" x14ac:dyDescent="0.25">
      <c r="B8611" s="107">
        <v>41159</v>
      </c>
      <c r="C8611" s="100">
        <v>387.39</v>
      </c>
      <c r="D8611" s="128">
        <v>89.85</v>
      </c>
      <c r="E8611" s="122">
        <f t="shared" si="372"/>
        <v>12.444598337950136</v>
      </c>
      <c r="F8611" s="77">
        <v>1.22</v>
      </c>
      <c r="G8611" s="77">
        <v>0</v>
      </c>
      <c r="H8611" s="144">
        <v>0</v>
      </c>
      <c r="I8611" s="144"/>
      <c r="J8611" s="77">
        <v>1.22</v>
      </c>
      <c r="K8611" s="103">
        <f t="shared" si="371"/>
        <v>2.0200000000000111</v>
      </c>
      <c r="L8611" s="145">
        <v>0.43</v>
      </c>
      <c r="M8611" s="146">
        <v>0.5</v>
      </c>
      <c r="N8611" s="76">
        <f t="shared" si="373"/>
        <v>2.0200000000000111</v>
      </c>
    </row>
    <row r="8612" spans="1:14" x14ac:dyDescent="0.25">
      <c r="B8612" s="107">
        <v>41160</v>
      </c>
      <c r="C8612" s="100">
        <v>387.57</v>
      </c>
      <c r="D8612" s="128">
        <v>90.65</v>
      </c>
      <c r="E8612" s="122">
        <f t="shared" si="372"/>
        <v>12.555401662049862</v>
      </c>
      <c r="F8612" s="77">
        <v>0.14000000000000001</v>
      </c>
      <c r="G8612" s="77">
        <v>0</v>
      </c>
      <c r="H8612" s="144">
        <v>0</v>
      </c>
      <c r="I8612" s="144"/>
      <c r="J8612" s="77">
        <v>0.14000000000000001</v>
      </c>
      <c r="K8612" s="103">
        <f t="shared" si="371"/>
        <v>2.9899999999999944</v>
      </c>
      <c r="L8612" s="145">
        <v>0.05</v>
      </c>
      <c r="M8612" s="146">
        <v>0</v>
      </c>
      <c r="N8612" s="76">
        <f t="shared" si="373"/>
        <v>2.9899999999999944</v>
      </c>
    </row>
    <row r="8613" spans="1:14" x14ac:dyDescent="0.25">
      <c r="B8613" s="107">
        <v>41161</v>
      </c>
      <c r="C8613" s="121">
        <v>388.2</v>
      </c>
      <c r="D8613" s="128">
        <v>93.5</v>
      </c>
      <c r="E8613" s="122">
        <f t="shared" si="372"/>
        <v>12.950138504155126</v>
      </c>
      <c r="F8613" s="77">
        <v>0.72</v>
      </c>
      <c r="G8613" s="77">
        <v>0</v>
      </c>
      <c r="H8613" s="144">
        <v>0</v>
      </c>
      <c r="I8613" s="144"/>
      <c r="J8613" s="77">
        <v>0.72</v>
      </c>
      <c r="K8613" s="103">
        <f t="shared" si="371"/>
        <v>3.8199999999999941</v>
      </c>
      <c r="L8613" s="145">
        <v>0.26</v>
      </c>
      <c r="M8613" s="146">
        <v>0</v>
      </c>
      <c r="N8613" s="76">
        <f t="shared" si="373"/>
        <v>3.8199999999999941</v>
      </c>
    </row>
    <row r="8614" spans="1:14" x14ac:dyDescent="0.25">
      <c r="B8614" s="107">
        <v>41162</v>
      </c>
      <c r="C8614" s="100">
        <v>388.87</v>
      </c>
      <c r="D8614" s="128">
        <v>96.6</v>
      </c>
      <c r="E8614" s="122">
        <f t="shared" si="372"/>
        <v>13.37950138504155</v>
      </c>
      <c r="F8614" s="77">
        <v>2.68</v>
      </c>
      <c r="G8614" s="77">
        <v>0</v>
      </c>
      <c r="H8614" s="144">
        <v>0</v>
      </c>
      <c r="I8614" s="144"/>
      <c r="J8614" s="77">
        <v>2.68</v>
      </c>
      <c r="K8614" s="103">
        <f t="shared" si="371"/>
        <v>1.630000000000003</v>
      </c>
      <c r="L8614" s="145">
        <v>0.95</v>
      </c>
      <c r="M8614" s="146">
        <v>0</v>
      </c>
      <c r="N8614" s="76">
        <f t="shared" si="373"/>
        <v>1.630000000000003</v>
      </c>
    </row>
    <row r="8615" spans="1:14" x14ac:dyDescent="0.25">
      <c r="B8615" s="107">
        <v>41163</v>
      </c>
      <c r="C8615" s="100">
        <v>388.65</v>
      </c>
      <c r="D8615" s="128">
        <v>95.55</v>
      </c>
      <c r="E8615" s="122">
        <f t="shared" si="372"/>
        <v>13.234072022160664</v>
      </c>
      <c r="F8615" s="77">
        <v>3.6</v>
      </c>
      <c r="G8615" s="77">
        <v>0</v>
      </c>
      <c r="H8615" s="144">
        <v>0</v>
      </c>
      <c r="I8615" s="144"/>
      <c r="J8615" s="77">
        <v>3.6</v>
      </c>
      <c r="K8615" s="103">
        <f t="shared" si="371"/>
        <v>0.30000000000000293</v>
      </c>
      <c r="L8615" s="145">
        <v>1.27</v>
      </c>
      <c r="M8615" s="146">
        <v>0</v>
      </c>
      <c r="N8615" s="76">
        <f t="shared" si="373"/>
        <v>0.30000000000000293</v>
      </c>
    </row>
    <row r="8616" spans="1:14" x14ac:dyDescent="0.25">
      <c r="B8616" s="107">
        <v>41164</v>
      </c>
      <c r="C8616" s="100">
        <v>387.92</v>
      </c>
      <c r="D8616" s="128">
        <v>92.25</v>
      </c>
      <c r="E8616" s="122">
        <f t="shared" si="372"/>
        <v>12.777008310249307</v>
      </c>
      <c r="F8616" s="77">
        <v>4.49</v>
      </c>
      <c r="G8616" s="77">
        <v>0</v>
      </c>
      <c r="H8616" s="144">
        <v>0</v>
      </c>
      <c r="I8616" s="144"/>
      <c r="J8616" s="77">
        <v>4.49</v>
      </c>
      <c r="K8616" s="103">
        <f t="shared" si="371"/>
        <v>3.9400000000000031</v>
      </c>
      <c r="L8616" s="145">
        <v>1.59</v>
      </c>
      <c r="M8616" s="146">
        <v>0.9</v>
      </c>
      <c r="N8616" s="76">
        <f t="shared" si="373"/>
        <v>3.9400000000000031</v>
      </c>
    </row>
    <row r="8617" spans="1:14" x14ac:dyDescent="0.25">
      <c r="B8617" s="107">
        <v>41165</v>
      </c>
      <c r="C8617" s="100">
        <v>387.79</v>
      </c>
      <c r="D8617" s="128">
        <v>91.7</v>
      </c>
      <c r="E8617" s="122">
        <f t="shared" si="372"/>
        <v>12.700831024930748</v>
      </c>
      <c r="F8617" s="77">
        <v>3.54</v>
      </c>
      <c r="G8617" s="77">
        <v>0</v>
      </c>
      <c r="H8617" s="144">
        <v>0</v>
      </c>
      <c r="I8617" s="144"/>
      <c r="J8617" s="77">
        <v>3.54</v>
      </c>
      <c r="K8617" s="103">
        <f t="shared" ref="K8617:K8680" si="374">D8618-D8617+J8617</f>
        <v>2.9199999999999955</v>
      </c>
      <c r="L8617" s="145">
        <v>1.25</v>
      </c>
      <c r="M8617" s="146">
        <v>0</v>
      </c>
      <c r="N8617" s="76">
        <f t="shared" si="373"/>
        <v>2.9199999999999955</v>
      </c>
    </row>
    <row r="8618" spans="1:14" x14ac:dyDescent="0.25">
      <c r="B8618" s="107">
        <v>41166</v>
      </c>
      <c r="C8618" s="100">
        <v>387.66</v>
      </c>
      <c r="D8618" s="128">
        <v>91.08</v>
      </c>
      <c r="E8618" s="122">
        <f t="shared" ref="E8618:E8681" si="375">(D8618/722)*100</f>
        <v>12.614958448753463</v>
      </c>
      <c r="F8618" s="77">
        <v>3.73</v>
      </c>
      <c r="G8618" s="77">
        <v>0</v>
      </c>
      <c r="H8618" s="144">
        <v>0</v>
      </c>
      <c r="I8618" s="144"/>
      <c r="J8618" s="77">
        <v>3.73</v>
      </c>
      <c r="K8618" s="103">
        <f t="shared" si="374"/>
        <v>2.499999999999996</v>
      </c>
      <c r="L8618" s="145">
        <v>1.31</v>
      </c>
      <c r="M8618" s="146">
        <v>0</v>
      </c>
      <c r="N8618" s="76">
        <f t="shared" si="373"/>
        <v>2.499999999999996</v>
      </c>
    </row>
    <row r="8619" spans="1:14" x14ac:dyDescent="0.25">
      <c r="A8619" s="121">
        <f>+MIN(C8361:C8766)</f>
        <v>381.05</v>
      </c>
      <c r="B8619" s="107">
        <v>41167</v>
      </c>
      <c r="C8619" s="100">
        <v>387.39</v>
      </c>
      <c r="D8619" s="128">
        <v>89.85</v>
      </c>
      <c r="E8619" s="122">
        <f t="shared" si="375"/>
        <v>12.444598337950136</v>
      </c>
      <c r="F8619" s="77">
        <v>2.11</v>
      </c>
      <c r="G8619" s="77">
        <v>0</v>
      </c>
      <c r="H8619" s="144">
        <v>0</v>
      </c>
      <c r="I8619" s="144"/>
      <c r="J8619" s="77">
        <v>2.11</v>
      </c>
      <c r="K8619" s="103">
        <f t="shared" si="374"/>
        <v>0.7100000000000084</v>
      </c>
      <c r="L8619" s="145">
        <v>0.74</v>
      </c>
      <c r="M8619" s="146">
        <v>0</v>
      </c>
      <c r="N8619" s="76">
        <f t="shared" si="373"/>
        <v>0.7100000000000084</v>
      </c>
    </row>
    <row r="8620" spans="1:14" x14ac:dyDescent="0.25">
      <c r="B8620" s="107">
        <v>41168</v>
      </c>
      <c r="C8620" s="100">
        <v>387.06</v>
      </c>
      <c r="D8620" s="128">
        <v>88.45</v>
      </c>
      <c r="E8620" s="122">
        <f t="shared" si="375"/>
        <v>12.250692520775623</v>
      </c>
      <c r="F8620" s="77">
        <v>2.37</v>
      </c>
      <c r="G8620" s="77">
        <v>0</v>
      </c>
      <c r="H8620" s="144">
        <v>0</v>
      </c>
      <c r="I8620" s="144"/>
      <c r="J8620" s="77">
        <v>2.37</v>
      </c>
      <c r="K8620" s="103">
        <f t="shared" si="374"/>
        <v>0.96999999999999442</v>
      </c>
      <c r="L8620" s="145">
        <v>0.83</v>
      </c>
      <c r="M8620" s="146">
        <v>0</v>
      </c>
      <c r="N8620" s="76">
        <f t="shared" si="373"/>
        <v>0.96999999999999442</v>
      </c>
    </row>
    <row r="8621" spans="1:14" x14ac:dyDescent="0.25">
      <c r="B8621" s="107">
        <v>41169</v>
      </c>
      <c r="C8621" s="100">
        <v>386.74</v>
      </c>
      <c r="D8621" s="128">
        <v>87.05</v>
      </c>
      <c r="E8621" s="122">
        <f t="shared" si="375"/>
        <v>12.056786703601109</v>
      </c>
      <c r="F8621" s="77">
        <v>3.05</v>
      </c>
      <c r="G8621" s="77">
        <v>0</v>
      </c>
      <c r="H8621" s="144">
        <v>0</v>
      </c>
      <c r="I8621" s="144"/>
      <c r="J8621" s="77">
        <v>3.05</v>
      </c>
      <c r="K8621" s="103">
        <f t="shared" si="374"/>
        <v>1.599999999999997</v>
      </c>
      <c r="L8621" s="145">
        <v>1.07</v>
      </c>
      <c r="M8621" s="146">
        <v>0</v>
      </c>
      <c r="N8621" s="76">
        <f t="shared" si="373"/>
        <v>1.599999999999997</v>
      </c>
    </row>
    <row r="8622" spans="1:14" x14ac:dyDescent="0.25">
      <c r="B8622" s="107">
        <v>41170</v>
      </c>
      <c r="C8622" s="100">
        <v>386.41</v>
      </c>
      <c r="D8622" s="128">
        <v>85.6</v>
      </c>
      <c r="E8622" s="122">
        <f t="shared" si="375"/>
        <v>11.855955678670359</v>
      </c>
      <c r="F8622" s="77">
        <v>3.52</v>
      </c>
      <c r="G8622" s="77">
        <v>0</v>
      </c>
      <c r="H8622" s="144">
        <v>0</v>
      </c>
      <c r="I8622" s="144"/>
      <c r="J8622" s="77">
        <v>3.52</v>
      </c>
      <c r="K8622" s="103">
        <f t="shared" si="374"/>
        <v>2.1800000000000108</v>
      </c>
      <c r="L8622" s="145">
        <v>1.23</v>
      </c>
      <c r="M8622" s="146">
        <v>0</v>
      </c>
      <c r="N8622" s="76">
        <f t="shared" si="373"/>
        <v>2.1800000000000108</v>
      </c>
    </row>
    <row r="8623" spans="1:14" x14ac:dyDescent="0.25">
      <c r="B8623" s="107">
        <v>41171</v>
      </c>
      <c r="C8623" s="100">
        <v>386.09</v>
      </c>
      <c r="D8623" s="128">
        <v>84.26</v>
      </c>
      <c r="E8623" s="122">
        <f t="shared" si="375"/>
        <v>11.670360110803326</v>
      </c>
      <c r="F8623" s="77">
        <v>2.72</v>
      </c>
      <c r="G8623" s="77">
        <v>0</v>
      </c>
      <c r="H8623" s="144">
        <v>0</v>
      </c>
      <c r="I8623" s="144"/>
      <c r="J8623" s="77">
        <v>2.72</v>
      </c>
      <c r="K8623" s="103">
        <f t="shared" si="374"/>
        <v>1.0599999999999894</v>
      </c>
      <c r="L8623" s="145">
        <v>0.96</v>
      </c>
      <c r="M8623" s="146">
        <v>0</v>
      </c>
      <c r="N8623" s="76">
        <f t="shared" si="373"/>
        <v>1.0599999999999894</v>
      </c>
    </row>
    <row r="8624" spans="1:14" x14ac:dyDescent="0.25">
      <c r="B8624" s="107">
        <v>41172</v>
      </c>
      <c r="C8624" s="121">
        <v>385.7</v>
      </c>
      <c r="D8624" s="128">
        <v>82.6</v>
      </c>
      <c r="E8624" s="122">
        <f t="shared" si="375"/>
        <v>11.440443213296399</v>
      </c>
      <c r="F8624" s="77">
        <v>2.5299999999999998</v>
      </c>
      <c r="G8624" s="77">
        <v>0</v>
      </c>
      <c r="H8624" s="144">
        <v>0</v>
      </c>
      <c r="I8624" s="144"/>
      <c r="J8624" s="77">
        <v>2.5299999999999998</v>
      </c>
      <c r="K8624" s="103">
        <f t="shared" si="374"/>
        <v>0.57000000000000606</v>
      </c>
      <c r="L8624" s="145">
        <v>0.89</v>
      </c>
      <c r="M8624" s="146">
        <v>0</v>
      </c>
      <c r="N8624" s="76">
        <f t="shared" si="373"/>
        <v>0.57000000000000606</v>
      </c>
    </row>
    <row r="8625" spans="2:14" x14ac:dyDescent="0.25">
      <c r="B8625" s="107">
        <v>41173</v>
      </c>
      <c r="C8625" s="100">
        <v>385.21</v>
      </c>
      <c r="D8625" s="128">
        <v>80.64</v>
      </c>
      <c r="E8625" s="122">
        <f t="shared" si="375"/>
        <v>11.168975069252078</v>
      </c>
      <c r="F8625" s="77">
        <v>2.71</v>
      </c>
      <c r="G8625" s="77">
        <v>0</v>
      </c>
      <c r="H8625" s="144">
        <v>0</v>
      </c>
      <c r="I8625" s="144"/>
      <c r="J8625" s="77">
        <v>2.71</v>
      </c>
      <c r="K8625" s="103">
        <f t="shared" si="374"/>
        <v>1.3099999999999943</v>
      </c>
      <c r="L8625" s="145">
        <v>0.95</v>
      </c>
      <c r="M8625" s="146">
        <v>50.3</v>
      </c>
      <c r="N8625" s="76">
        <f t="shared" si="373"/>
        <v>1.3099999999999943</v>
      </c>
    </row>
    <row r="8626" spans="2:14" x14ac:dyDescent="0.25">
      <c r="B8626" s="107">
        <v>41174</v>
      </c>
      <c r="C8626" s="100">
        <v>384.85</v>
      </c>
      <c r="D8626" s="128">
        <v>79.239999999999995</v>
      </c>
      <c r="E8626" s="122">
        <f t="shared" si="375"/>
        <v>10.975069252077562</v>
      </c>
      <c r="F8626" s="77">
        <v>1.3</v>
      </c>
      <c r="G8626" s="77">
        <v>0</v>
      </c>
      <c r="H8626" s="144">
        <v>0</v>
      </c>
      <c r="I8626" s="144"/>
      <c r="J8626" s="77">
        <v>1.3</v>
      </c>
      <c r="K8626" s="103">
        <f t="shared" si="374"/>
        <v>0.86000000000000232</v>
      </c>
      <c r="L8626" s="145">
        <v>0.46</v>
      </c>
      <c r="M8626" s="146">
        <v>0</v>
      </c>
      <c r="N8626" s="76">
        <f t="shared" si="373"/>
        <v>0.86000000000000232</v>
      </c>
    </row>
    <row r="8627" spans="2:14" x14ac:dyDescent="0.25">
      <c r="B8627" s="107">
        <v>41175</v>
      </c>
      <c r="C8627" s="100">
        <v>384.74</v>
      </c>
      <c r="D8627" s="128">
        <v>78.8</v>
      </c>
      <c r="E8627" s="122">
        <f t="shared" si="375"/>
        <v>10.914127423822714</v>
      </c>
      <c r="F8627" s="77">
        <v>1.54</v>
      </c>
      <c r="G8627" s="77">
        <v>0</v>
      </c>
      <c r="H8627" s="144">
        <v>0</v>
      </c>
      <c r="I8627" s="144"/>
      <c r="J8627" s="77">
        <v>1.54</v>
      </c>
      <c r="K8627" s="103">
        <f t="shared" si="374"/>
        <v>0.97999999999999776</v>
      </c>
      <c r="L8627" s="145">
        <v>0.54</v>
      </c>
      <c r="M8627" s="146">
        <v>0</v>
      </c>
      <c r="N8627" s="76">
        <f t="shared" si="373"/>
        <v>0.97999999999999776</v>
      </c>
    </row>
    <row r="8628" spans="2:14" x14ac:dyDescent="0.25">
      <c r="B8628" s="107">
        <v>41176</v>
      </c>
      <c r="C8628" s="100">
        <v>384.6</v>
      </c>
      <c r="D8628" s="128">
        <v>78.239999999999995</v>
      </c>
      <c r="E8628" s="122">
        <f t="shared" si="375"/>
        <v>10.836565096952908</v>
      </c>
      <c r="F8628" s="77">
        <v>1.41</v>
      </c>
      <c r="G8628" s="77">
        <v>0</v>
      </c>
      <c r="H8628" s="144">
        <v>0</v>
      </c>
      <c r="I8628" s="144"/>
      <c r="J8628" s="77">
        <v>1.41</v>
      </c>
      <c r="K8628" s="103">
        <f t="shared" si="374"/>
        <v>1.3300000000000016</v>
      </c>
      <c r="L8628" s="145">
        <v>0.49</v>
      </c>
      <c r="M8628" s="146">
        <v>0</v>
      </c>
      <c r="N8628" s="76">
        <f t="shared" si="373"/>
        <v>1.3300000000000016</v>
      </c>
    </row>
    <row r="8629" spans="2:14" x14ac:dyDescent="0.25">
      <c r="B8629" s="107">
        <v>41177</v>
      </c>
      <c r="C8629" s="100">
        <v>384.59</v>
      </c>
      <c r="D8629" s="128">
        <v>78.16</v>
      </c>
      <c r="E8629" s="122">
        <f t="shared" si="375"/>
        <v>10.825484764542937</v>
      </c>
      <c r="F8629" s="77">
        <v>1.3</v>
      </c>
      <c r="G8629" s="77">
        <v>0</v>
      </c>
      <c r="H8629" s="144">
        <v>0</v>
      </c>
      <c r="I8629" s="144"/>
      <c r="J8629" s="77">
        <v>1.3</v>
      </c>
      <c r="K8629" s="103">
        <f t="shared" si="374"/>
        <v>0.78000000000000402</v>
      </c>
      <c r="L8629" s="145">
        <v>0.45</v>
      </c>
      <c r="M8629" s="146">
        <v>0</v>
      </c>
      <c r="N8629" s="76">
        <f t="shared" si="373"/>
        <v>0.78000000000000402</v>
      </c>
    </row>
    <row r="8630" spans="2:14" x14ac:dyDescent="0.25">
      <c r="B8630" s="107">
        <v>41178</v>
      </c>
      <c r="C8630" s="100">
        <v>384.46</v>
      </c>
      <c r="D8630" s="128">
        <v>77.64</v>
      </c>
      <c r="E8630" s="122">
        <f t="shared" si="375"/>
        <v>10.753462603878116</v>
      </c>
      <c r="F8630" s="77">
        <v>1.21</v>
      </c>
      <c r="G8630" s="77">
        <v>0</v>
      </c>
      <c r="H8630" s="144">
        <v>0</v>
      </c>
      <c r="I8630" s="144"/>
      <c r="J8630" s="77">
        <v>1.21</v>
      </c>
      <c r="K8630" s="103">
        <f t="shared" si="374"/>
        <v>0.72999999999999599</v>
      </c>
      <c r="L8630" s="145">
        <v>0.42</v>
      </c>
      <c r="M8630" s="146">
        <v>0</v>
      </c>
      <c r="N8630" s="76">
        <f t="shared" si="373"/>
        <v>0.72999999999999599</v>
      </c>
    </row>
    <row r="8631" spans="2:14" x14ac:dyDescent="0.25">
      <c r="B8631" s="107">
        <v>41179</v>
      </c>
      <c r="C8631" s="100">
        <v>384.34</v>
      </c>
      <c r="D8631" s="128">
        <v>77.16</v>
      </c>
      <c r="E8631" s="122">
        <f t="shared" si="375"/>
        <v>10.686980609418283</v>
      </c>
      <c r="F8631" s="77">
        <v>1.24</v>
      </c>
      <c r="G8631" s="77">
        <v>0</v>
      </c>
      <c r="H8631" s="144">
        <v>0</v>
      </c>
      <c r="I8631" s="144"/>
      <c r="J8631" s="77">
        <v>1.24</v>
      </c>
      <c r="K8631" s="103">
        <f t="shared" si="374"/>
        <v>0.36000000000000454</v>
      </c>
      <c r="L8631" s="145">
        <v>0.47</v>
      </c>
      <c r="M8631" s="146">
        <v>0</v>
      </c>
      <c r="N8631" s="76">
        <f t="shared" si="373"/>
        <v>0.36000000000000454</v>
      </c>
    </row>
    <row r="8632" spans="2:14" x14ac:dyDescent="0.25">
      <c r="B8632" s="107">
        <v>41180</v>
      </c>
      <c r="C8632" s="100">
        <v>384.11</v>
      </c>
      <c r="D8632" s="128">
        <v>76.28</v>
      </c>
      <c r="E8632" s="122">
        <f t="shared" si="375"/>
        <v>10.565096952908586</v>
      </c>
      <c r="F8632" s="77">
        <v>0.32</v>
      </c>
      <c r="G8632" s="77">
        <v>0</v>
      </c>
      <c r="H8632" s="144">
        <v>0</v>
      </c>
      <c r="I8632" s="144"/>
      <c r="J8632" s="77">
        <v>0.32</v>
      </c>
      <c r="K8632" s="103">
        <f t="shared" si="374"/>
        <v>0.16000000000000342</v>
      </c>
      <c r="L8632" s="145">
        <v>0.11</v>
      </c>
      <c r="M8632" s="146">
        <v>0</v>
      </c>
      <c r="N8632" s="76">
        <f t="shared" si="373"/>
        <v>0.16000000000000342</v>
      </c>
    </row>
    <row r="8633" spans="2:14" x14ac:dyDescent="0.25">
      <c r="B8633" s="107">
        <v>41181</v>
      </c>
      <c r="C8633" s="100">
        <v>384.08</v>
      </c>
      <c r="D8633" s="128">
        <v>76.12</v>
      </c>
      <c r="E8633" s="122">
        <f t="shared" si="375"/>
        <v>10.542936288088644</v>
      </c>
      <c r="F8633" s="77">
        <v>0</v>
      </c>
      <c r="G8633" s="77">
        <v>0</v>
      </c>
      <c r="H8633" s="144">
        <v>0</v>
      </c>
      <c r="I8633" s="144"/>
      <c r="J8633" s="77">
        <v>0</v>
      </c>
      <c r="K8633" s="103">
        <f t="shared" si="374"/>
        <v>0.23999999999999488</v>
      </c>
      <c r="L8633" s="145">
        <v>0</v>
      </c>
      <c r="M8633" s="146">
        <v>0</v>
      </c>
      <c r="N8633" s="76">
        <f t="shared" si="373"/>
        <v>0.23999999999999488</v>
      </c>
    </row>
    <row r="8634" spans="2:14" x14ac:dyDescent="0.25">
      <c r="B8634" s="107">
        <v>41182</v>
      </c>
      <c r="C8634" s="100">
        <v>384.14</v>
      </c>
      <c r="D8634" s="128">
        <v>76.36</v>
      </c>
      <c r="E8634" s="122">
        <f t="shared" si="375"/>
        <v>10.576177285318559</v>
      </c>
      <c r="F8634" s="77">
        <v>0</v>
      </c>
      <c r="G8634" s="77">
        <v>0</v>
      </c>
      <c r="H8634" s="144">
        <v>0</v>
      </c>
      <c r="I8634" s="144"/>
      <c r="J8634" s="77">
        <v>0</v>
      </c>
      <c r="K8634" s="103">
        <f t="shared" si="374"/>
        <v>0.43999999999999773</v>
      </c>
      <c r="L8634" s="145">
        <v>0</v>
      </c>
      <c r="M8634" s="146">
        <v>0</v>
      </c>
      <c r="N8634" s="76">
        <f t="shared" si="373"/>
        <v>0.43999999999999773</v>
      </c>
    </row>
    <row r="8635" spans="2:14" x14ac:dyDescent="0.25">
      <c r="B8635" s="107">
        <v>41183</v>
      </c>
      <c r="C8635" s="100">
        <v>384.24</v>
      </c>
      <c r="D8635" s="128">
        <v>76.8</v>
      </c>
      <c r="E8635" s="122">
        <f t="shared" si="375"/>
        <v>10.637119113573407</v>
      </c>
      <c r="F8635" s="77">
        <v>0.09</v>
      </c>
      <c r="G8635" s="77">
        <v>0</v>
      </c>
      <c r="H8635" s="144">
        <v>0</v>
      </c>
      <c r="I8635" s="144"/>
      <c r="J8635" s="77">
        <v>0.09</v>
      </c>
      <c r="K8635" s="103">
        <f t="shared" si="374"/>
        <v>0.13000000000000625</v>
      </c>
      <c r="L8635" s="145">
        <v>0.03</v>
      </c>
      <c r="M8635" s="146">
        <v>0</v>
      </c>
      <c r="N8635" s="76">
        <f t="shared" si="373"/>
        <v>0.13000000000000625</v>
      </c>
    </row>
    <row r="8636" spans="2:14" x14ac:dyDescent="0.25">
      <c r="B8636" s="107">
        <v>41184</v>
      </c>
      <c r="C8636" s="100">
        <v>384.25</v>
      </c>
      <c r="D8636" s="128">
        <v>76.84</v>
      </c>
      <c r="E8636" s="122">
        <f t="shared" si="375"/>
        <v>10.642659279778394</v>
      </c>
      <c r="F8636" s="77">
        <v>0</v>
      </c>
      <c r="G8636" s="77">
        <v>0</v>
      </c>
      <c r="H8636" s="144">
        <v>0</v>
      </c>
      <c r="I8636" s="144"/>
      <c r="J8636" s="77">
        <v>0</v>
      </c>
      <c r="K8636" s="103">
        <f t="shared" si="374"/>
        <v>0.28000000000000114</v>
      </c>
      <c r="L8636" s="145">
        <v>0</v>
      </c>
      <c r="M8636" s="146">
        <v>0</v>
      </c>
      <c r="N8636" s="76">
        <f t="shared" si="373"/>
        <v>0.28000000000000114</v>
      </c>
    </row>
    <row r="8637" spans="2:14" x14ac:dyDescent="0.25">
      <c r="B8637" s="107">
        <v>41185</v>
      </c>
      <c r="C8637" s="100">
        <v>384.33</v>
      </c>
      <c r="D8637" s="128">
        <v>77.12</v>
      </c>
      <c r="E8637" s="122">
        <f t="shared" si="375"/>
        <v>10.681440443213297</v>
      </c>
      <c r="F8637" s="77">
        <v>0.86</v>
      </c>
      <c r="G8637" s="77">
        <v>0</v>
      </c>
      <c r="H8637" s="144">
        <v>0</v>
      </c>
      <c r="I8637" s="144"/>
      <c r="J8637" s="77">
        <v>0.86</v>
      </c>
      <c r="K8637" s="103">
        <f t="shared" si="374"/>
        <v>0.25999999999999146</v>
      </c>
      <c r="L8637" s="145">
        <v>0.3</v>
      </c>
      <c r="M8637" s="146">
        <v>0</v>
      </c>
      <c r="N8637" s="76">
        <f t="shared" si="373"/>
        <v>0.25999999999999146</v>
      </c>
    </row>
    <row r="8638" spans="2:14" x14ac:dyDescent="0.25">
      <c r="B8638" s="107">
        <v>41186</v>
      </c>
      <c r="C8638" s="100">
        <v>384.17</v>
      </c>
      <c r="D8638" s="128">
        <v>76.52</v>
      </c>
      <c r="E8638" s="122">
        <f t="shared" si="375"/>
        <v>10.598337950138504</v>
      </c>
      <c r="F8638" s="77">
        <v>2.2599999999999998</v>
      </c>
      <c r="G8638" s="77">
        <v>0</v>
      </c>
      <c r="H8638" s="144">
        <v>0</v>
      </c>
      <c r="I8638" s="144"/>
      <c r="J8638" s="77">
        <v>2.2599999999999998</v>
      </c>
      <c r="K8638" s="103">
        <f t="shared" si="374"/>
        <v>0.16000000000000547</v>
      </c>
      <c r="L8638" s="145">
        <v>0.75</v>
      </c>
      <c r="M8638" s="146">
        <v>0</v>
      </c>
      <c r="N8638" s="76">
        <f t="shared" si="373"/>
        <v>0.16000000000000547</v>
      </c>
    </row>
    <row r="8639" spans="2:14" x14ac:dyDescent="0.25">
      <c r="B8639" s="107">
        <v>41187</v>
      </c>
      <c r="C8639" s="100">
        <v>383.62</v>
      </c>
      <c r="D8639" s="128">
        <v>74.42</v>
      </c>
      <c r="E8639" s="122">
        <f t="shared" si="375"/>
        <v>10.307479224376731</v>
      </c>
      <c r="F8639" s="77">
        <v>1.42</v>
      </c>
      <c r="G8639" s="77">
        <v>0</v>
      </c>
      <c r="H8639" s="144">
        <v>0</v>
      </c>
      <c r="I8639" s="144"/>
      <c r="J8639" s="77">
        <v>1.42</v>
      </c>
      <c r="K8639" s="103">
        <f t="shared" si="374"/>
        <v>0.12000000000000277</v>
      </c>
      <c r="L8639" s="145">
        <v>0.49</v>
      </c>
      <c r="M8639" s="146">
        <v>0</v>
      </c>
      <c r="N8639" s="76">
        <f t="shared" si="373"/>
        <v>0.12000000000000277</v>
      </c>
    </row>
    <row r="8640" spans="2:14" x14ac:dyDescent="0.25">
      <c r="B8640" s="107">
        <v>41188</v>
      </c>
      <c r="C8640" s="100">
        <v>383.28</v>
      </c>
      <c r="D8640" s="128">
        <v>73.12</v>
      </c>
      <c r="E8640" s="122">
        <f t="shared" si="375"/>
        <v>10.127423822714682</v>
      </c>
      <c r="F8640" s="77">
        <v>1.75</v>
      </c>
      <c r="G8640" s="77">
        <v>0</v>
      </c>
      <c r="H8640" s="144">
        <v>0</v>
      </c>
      <c r="I8640" s="144"/>
      <c r="J8640" s="77">
        <v>1.75</v>
      </c>
      <c r="K8640" s="103">
        <f t="shared" si="374"/>
        <v>0.48999999999999488</v>
      </c>
      <c r="L8640" s="145">
        <v>0.61</v>
      </c>
      <c r="M8640" s="146">
        <v>7.3</v>
      </c>
      <c r="N8640" s="76">
        <f t="shared" si="373"/>
        <v>0.48999999999999488</v>
      </c>
    </row>
    <row r="8641" spans="2:14" x14ac:dyDescent="0.25">
      <c r="B8641" s="107">
        <v>41189</v>
      </c>
      <c r="C8641" s="100">
        <v>382.93</v>
      </c>
      <c r="D8641" s="128">
        <v>71.86</v>
      </c>
      <c r="E8641" s="122">
        <f t="shared" si="375"/>
        <v>9.9529085872576175</v>
      </c>
      <c r="F8641" s="77">
        <v>1.1599999999999999</v>
      </c>
      <c r="G8641" s="77">
        <v>0</v>
      </c>
      <c r="H8641" s="144">
        <v>0</v>
      </c>
      <c r="I8641" s="144"/>
      <c r="J8641" s="77">
        <v>1.1599999999999999</v>
      </c>
      <c r="K8641" s="103">
        <f t="shared" si="374"/>
        <v>2.5399999999999956</v>
      </c>
      <c r="L8641" s="145">
        <v>0.4</v>
      </c>
      <c r="M8641" s="146">
        <v>0</v>
      </c>
      <c r="N8641" s="76">
        <f t="shared" si="373"/>
        <v>2.5399999999999956</v>
      </c>
    </row>
    <row r="8642" spans="2:14" x14ac:dyDescent="0.25">
      <c r="B8642" s="107">
        <v>41190</v>
      </c>
      <c r="C8642" s="100">
        <v>383.3</v>
      </c>
      <c r="D8642" s="128">
        <v>73.239999999999995</v>
      </c>
      <c r="E8642" s="122">
        <f t="shared" si="375"/>
        <v>10.144044321329639</v>
      </c>
      <c r="F8642" s="77">
        <v>2.25</v>
      </c>
      <c r="G8642" s="77">
        <v>0</v>
      </c>
      <c r="H8642" s="144">
        <v>0</v>
      </c>
      <c r="I8642" s="144"/>
      <c r="J8642" s="77">
        <v>2.25</v>
      </c>
      <c r="K8642" s="103">
        <f t="shared" si="374"/>
        <v>4.1900000000000119</v>
      </c>
      <c r="L8642" s="145">
        <v>0.78</v>
      </c>
      <c r="M8642" s="146">
        <v>4.2</v>
      </c>
      <c r="N8642" s="76">
        <f t="shared" si="373"/>
        <v>4.1900000000000119</v>
      </c>
    </row>
    <row r="8643" spans="2:14" x14ac:dyDescent="0.25">
      <c r="B8643" s="107">
        <v>41191</v>
      </c>
      <c r="C8643" s="100">
        <v>383.81</v>
      </c>
      <c r="D8643" s="128">
        <v>75.180000000000007</v>
      </c>
      <c r="E8643" s="122">
        <f t="shared" si="375"/>
        <v>10.412742382271469</v>
      </c>
      <c r="F8643" s="77">
        <v>1.19</v>
      </c>
      <c r="G8643" s="77">
        <v>0</v>
      </c>
      <c r="H8643" s="144">
        <v>0</v>
      </c>
      <c r="I8643" s="144"/>
      <c r="J8643" s="77">
        <v>1.19</v>
      </c>
      <c r="K8643" s="103">
        <f t="shared" si="374"/>
        <v>4.8499999999999961</v>
      </c>
      <c r="L8643" s="145">
        <v>0.42</v>
      </c>
      <c r="M8643" s="146">
        <v>69.099999999999994</v>
      </c>
      <c r="N8643" s="76">
        <f t="shared" si="373"/>
        <v>4.8499999999999961</v>
      </c>
    </row>
    <row r="8644" spans="2:14" x14ac:dyDescent="0.25">
      <c r="B8644" s="107">
        <v>41192</v>
      </c>
      <c r="C8644" s="100">
        <v>384.75</v>
      </c>
      <c r="D8644" s="128">
        <v>78.84</v>
      </c>
      <c r="E8644" s="122">
        <f t="shared" si="375"/>
        <v>10.919667590027702</v>
      </c>
      <c r="F8644" s="77">
        <v>1.1299999999999999</v>
      </c>
      <c r="G8644" s="77">
        <v>0</v>
      </c>
      <c r="H8644" s="144">
        <v>0</v>
      </c>
      <c r="I8644" s="144"/>
      <c r="J8644" s="77">
        <v>1.1299999999999999</v>
      </c>
      <c r="K8644" s="103">
        <f t="shared" si="374"/>
        <v>4.5299999999999914</v>
      </c>
      <c r="L8644" s="145">
        <v>0.4</v>
      </c>
      <c r="M8644" s="146">
        <v>23.2</v>
      </c>
      <c r="N8644" s="76">
        <f t="shared" si="373"/>
        <v>4.5299999999999914</v>
      </c>
    </row>
    <row r="8645" spans="2:14" x14ac:dyDescent="0.25">
      <c r="B8645" s="107">
        <v>41193</v>
      </c>
      <c r="C8645" s="100">
        <v>385.6</v>
      </c>
      <c r="D8645" s="128">
        <v>82.24</v>
      </c>
      <c r="E8645" s="122">
        <f t="shared" si="375"/>
        <v>11.390581717451523</v>
      </c>
      <c r="F8645" s="77">
        <v>1.51</v>
      </c>
      <c r="G8645" s="77">
        <v>0</v>
      </c>
      <c r="H8645" s="144">
        <v>0</v>
      </c>
      <c r="I8645" s="144"/>
      <c r="J8645" s="77">
        <v>1.51</v>
      </c>
      <c r="K8645" s="103">
        <f t="shared" si="374"/>
        <v>1.8699999999999994</v>
      </c>
      <c r="L8645" s="145">
        <v>0.53</v>
      </c>
      <c r="M8645" s="146">
        <v>3</v>
      </c>
      <c r="N8645" s="76">
        <f t="shared" si="373"/>
        <v>1.8699999999999994</v>
      </c>
    </row>
    <row r="8646" spans="2:14" x14ac:dyDescent="0.25">
      <c r="B8646" s="107">
        <v>41194</v>
      </c>
      <c r="C8646" s="100">
        <v>385.7</v>
      </c>
      <c r="D8646" s="128">
        <v>82.6</v>
      </c>
      <c r="E8646" s="122">
        <f t="shared" si="375"/>
        <v>11.440443213296399</v>
      </c>
      <c r="F8646" s="77">
        <v>2.23</v>
      </c>
      <c r="G8646" s="77">
        <v>0</v>
      </c>
      <c r="H8646" s="144">
        <v>0</v>
      </c>
      <c r="I8646" s="144"/>
      <c r="J8646" s="77">
        <v>2.23</v>
      </c>
      <c r="K8646" s="103">
        <f t="shared" si="374"/>
        <v>4.2900000000000027</v>
      </c>
      <c r="L8646" s="145">
        <v>0.78</v>
      </c>
      <c r="M8646" s="146">
        <v>0</v>
      </c>
      <c r="N8646" s="76">
        <f t="shared" si="373"/>
        <v>4.2900000000000027</v>
      </c>
    </row>
    <row r="8647" spans="2:14" x14ac:dyDescent="0.25">
      <c r="B8647" s="107">
        <v>41195</v>
      </c>
      <c r="C8647" s="100">
        <v>386.18</v>
      </c>
      <c r="D8647" s="128">
        <v>84.66</v>
      </c>
      <c r="E8647" s="122">
        <f t="shared" si="375"/>
        <v>11.725761772853186</v>
      </c>
      <c r="F8647" s="77">
        <v>0</v>
      </c>
      <c r="G8647" s="77">
        <v>0</v>
      </c>
      <c r="H8647" s="144">
        <v>0</v>
      </c>
      <c r="I8647" s="144"/>
      <c r="J8647" s="77">
        <v>0</v>
      </c>
      <c r="K8647" s="103">
        <f t="shared" si="374"/>
        <v>2.8800000000000097</v>
      </c>
      <c r="L8647" s="145">
        <v>0</v>
      </c>
      <c r="M8647" s="146">
        <v>5.0999999999999996</v>
      </c>
      <c r="N8647" s="76">
        <f t="shared" si="373"/>
        <v>2.8800000000000097</v>
      </c>
    </row>
    <row r="8648" spans="2:14" x14ac:dyDescent="0.25">
      <c r="B8648" s="107">
        <v>41196</v>
      </c>
      <c r="C8648" s="100">
        <v>386.85</v>
      </c>
      <c r="D8648" s="128">
        <v>87.54</v>
      </c>
      <c r="E8648" s="122">
        <f t="shared" si="375"/>
        <v>12.124653739612189</v>
      </c>
      <c r="F8648" s="77">
        <v>0</v>
      </c>
      <c r="G8648" s="77">
        <v>0</v>
      </c>
      <c r="H8648" s="144">
        <v>0</v>
      </c>
      <c r="I8648" s="144"/>
      <c r="J8648" s="77">
        <v>0</v>
      </c>
      <c r="K8648" s="103">
        <f t="shared" si="374"/>
        <v>5.0999999999999943</v>
      </c>
      <c r="L8648" s="145">
        <v>0</v>
      </c>
      <c r="M8648" s="146">
        <v>31.6</v>
      </c>
      <c r="N8648" s="76">
        <f t="shared" ref="N8648:N8711" si="376">+D8649-D8648+J8648</f>
        <v>5.0999999999999943</v>
      </c>
    </row>
    <row r="8649" spans="2:14" x14ac:dyDescent="0.25">
      <c r="B8649" s="107">
        <v>41197</v>
      </c>
      <c r="C8649" s="100">
        <v>388</v>
      </c>
      <c r="D8649" s="128">
        <v>92.64</v>
      </c>
      <c r="E8649" s="122">
        <f t="shared" si="375"/>
        <v>12.831024930747922</v>
      </c>
      <c r="F8649" s="77">
        <v>0.98</v>
      </c>
      <c r="G8649" s="77">
        <v>0</v>
      </c>
      <c r="H8649" s="144">
        <v>0</v>
      </c>
      <c r="I8649" s="144"/>
      <c r="J8649" s="77">
        <v>0.98</v>
      </c>
      <c r="K8649" s="103">
        <f t="shared" si="374"/>
        <v>5.9000000000000021</v>
      </c>
      <c r="L8649" s="145">
        <v>0.35</v>
      </c>
      <c r="M8649" s="146">
        <v>4.5</v>
      </c>
      <c r="N8649" s="76">
        <f t="shared" si="376"/>
        <v>5.9000000000000021</v>
      </c>
    </row>
    <row r="8650" spans="2:14" x14ac:dyDescent="0.25">
      <c r="B8650" s="107">
        <v>41198</v>
      </c>
      <c r="C8650" s="100">
        <v>389.09</v>
      </c>
      <c r="D8650" s="128">
        <v>97.56</v>
      </c>
      <c r="E8650" s="122">
        <f t="shared" si="375"/>
        <v>13.512465373961218</v>
      </c>
      <c r="F8650" s="77">
        <v>1.24</v>
      </c>
      <c r="G8650" s="77">
        <v>0</v>
      </c>
      <c r="H8650" s="144">
        <v>0</v>
      </c>
      <c r="I8650" s="144"/>
      <c r="J8650" s="77">
        <v>1.24</v>
      </c>
      <c r="K8650" s="103">
        <f t="shared" si="374"/>
        <v>6.8300000000000036</v>
      </c>
      <c r="L8650" s="145">
        <v>0.44</v>
      </c>
      <c r="M8650" s="146">
        <v>26.1</v>
      </c>
      <c r="N8650" s="76">
        <f t="shared" si="376"/>
        <v>6.8300000000000036</v>
      </c>
    </row>
    <row r="8651" spans="2:14" x14ac:dyDescent="0.25">
      <c r="B8651" s="107">
        <v>41199</v>
      </c>
      <c r="C8651" s="100">
        <v>390.24</v>
      </c>
      <c r="D8651" s="128">
        <v>103.15</v>
      </c>
      <c r="E8651" s="122">
        <f t="shared" si="375"/>
        <v>14.286703601108034</v>
      </c>
      <c r="F8651" s="77">
        <v>0.56000000000000005</v>
      </c>
      <c r="G8651" s="77">
        <v>0</v>
      </c>
      <c r="H8651" s="144">
        <v>0</v>
      </c>
      <c r="I8651" s="144"/>
      <c r="J8651" s="77">
        <v>0.56000000000000005</v>
      </c>
      <c r="K8651" s="103">
        <f t="shared" si="374"/>
        <v>4.7599999999999891</v>
      </c>
      <c r="L8651" s="145">
        <v>0.2</v>
      </c>
      <c r="M8651" s="146">
        <v>4.3</v>
      </c>
      <c r="N8651" s="76">
        <f t="shared" si="376"/>
        <v>4.7599999999999891</v>
      </c>
    </row>
    <row r="8652" spans="2:14" x14ac:dyDescent="0.25">
      <c r="B8652" s="107">
        <v>41200</v>
      </c>
      <c r="C8652" s="100">
        <v>391.09</v>
      </c>
      <c r="D8652" s="128">
        <v>107.35</v>
      </c>
      <c r="E8652" s="122">
        <f t="shared" si="375"/>
        <v>14.868421052631579</v>
      </c>
      <c r="F8652" s="77">
        <v>0.66</v>
      </c>
      <c r="G8652" s="77">
        <v>0</v>
      </c>
      <c r="H8652" s="144">
        <v>0</v>
      </c>
      <c r="I8652" s="144"/>
      <c r="J8652" s="77">
        <v>0.66</v>
      </c>
      <c r="K8652" s="103">
        <f t="shared" si="374"/>
        <v>4.8500000000000121</v>
      </c>
      <c r="L8652" s="145">
        <v>0.24</v>
      </c>
      <c r="M8652" s="146">
        <v>23.5</v>
      </c>
      <c r="N8652" s="76">
        <f t="shared" si="376"/>
        <v>4.8500000000000121</v>
      </c>
    </row>
    <row r="8653" spans="2:14" x14ac:dyDescent="0.25">
      <c r="B8653" s="107">
        <v>41201</v>
      </c>
      <c r="C8653" s="100">
        <v>391.89</v>
      </c>
      <c r="D8653" s="128">
        <v>111.54</v>
      </c>
      <c r="E8653" s="122">
        <f t="shared" si="375"/>
        <v>15.448753462603879</v>
      </c>
      <c r="F8653" s="77">
        <v>2.56</v>
      </c>
      <c r="G8653" s="77">
        <v>0</v>
      </c>
      <c r="H8653" s="144">
        <v>0</v>
      </c>
      <c r="I8653" s="144"/>
      <c r="J8653" s="77">
        <v>2.56</v>
      </c>
      <c r="K8653" s="103">
        <f t="shared" si="374"/>
        <v>19.659999999999979</v>
      </c>
      <c r="L8653" s="145">
        <v>0.72</v>
      </c>
      <c r="M8653" s="146">
        <v>39.200000000000003</v>
      </c>
      <c r="N8653" s="76">
        <f t="shared" si="376"/>
        <v>19.659999999999979</v>
      </c>
    </row>
    <row r="8654" spans="2:14" x14ac:dyDescent="0.25">
      <c r="B8654" s="107">
        <v>41202</v>
      </c>
      <c r="C8654" s="100">
        <v>394.98</v>
      </c>
      <c r="D8654" s="128">
        <v>128.63999999999999</v>
      </c>
      <c r="E8654" s="122">
        <f t="shared" si="375"/>
        <v>17.817174515235454</v>
      </c>
      <c r="F8654" s="77">
        <v>2.69</v>
      </c>
      <c r="G8654" s="77">
        <v>0</v>
      </c>
      <c r="H8654" s="144">
        <v>0</v>
      </c>
      <c r="I8654" s="144"/>
      <c r="J8654" s="77">
        <v>2.69</v>
      </c>
      <c r="K8654" s="103">
        <f t="shared" si="374"/>
        <v>10.030000000000003</v>
      </c>
      <c r="L8654" s="145">
        <v>0.97</v>
      </c>
      <c r="M8654" s="146">
        <v>4.5</v>
      </c>
      <c r="N8654" s="76">
        <f t="shared" si="376"/>
        <v>10.030000000000003</v>
      </c>
    </row>
    <row r="8655" spans="2:14" x14ac:dyDescent="0.25">
      <c r="B8655" s="107">
        <v>41203</v>
      </c>
      <c r="C8655" s="100">
        <v>396.22</v>
      </c>
      <c r="D8655" s="128">
        <v>135.97999999999999</v>
      </c>
      <c r="E8655" s="122">
        <f t="shared" si="375"/>
        <v>18.833795013850413</v>
      </c>
      <c r="F8655" s="77">
        <v>1.07</v>
      </c>
      <c r="G8655" s="77">
        <v>0</v>
      </c>
      <c r="H8655" s="144">
        <v>0</v>
      </c>
      <c r="I8655" s="144"/>
      <c r="J8655" s="77">
        <v>1.07</v>
      </c>
      <c r="K8655" s="103">
        <f t="shared" si="374"/>
        <v>7.7500000000000071</v>
      </c>
      <c r="L8655" s="145">
        <v>0.39</v>
      </c>
      <c r="M8655" s="146">
        <v>8.1</v>
      </c>
      <c r="N8655" s="76">
        <f t="shared" si="376"/>
        <v>7.7500000000000071</v>
      </c>
    </row>
    <row r="8656" spans="2:14" x14ac:dyDescent="0.25">
      <c r="B8656" s="107">
        <v>41204</v>
      </c>
      <c r="C8656" s="100">
        <v>397.3</v>
      </c>
      <c r="D8656" s="128">
        <v>142.66</v>
      </c>
      <c r="E8656" s="122">
        <f t="shared" si="375"/>
        <v>19.759002770083104</v>
      </c>
      <c r="F8656" s="77">
        <v>2.25</v>
      </c>
      <c r="G8656" s="77">
        <v>0</v>
      </c>
      <c r="H8656" s="144">
        <v>0</v>
      </c>
      <c r="I8656" s="144"/>
      <c r="J8656" s="77">
        <v>2.25</v>
      </c>
      <c r="K8656" s="103">
        <f t="shared" si="374"/>
        <v>6.6599999999999966</v>
      </c>
      <c r="L8656" s="145">
        <v>0.82</v>
      </c>
      <c r="M8656" s="146">
        <v>2.1</v>
      </c>
      <c r="N8656" s="76">
        <f t="shared" si="376"/>
        <v>6.6599999999999966</v>
      </c>
    </row>
    <row r="8657" spans="2:14" x14ac:dyDescent="0.25">
      <c r="B8657" s="107">
        <v>41205</v>
      </c>
      <c r="C8657" s="100">
        <v>398</v>
      </c>
      <c r="D8657" s="128">
        <v>147.07</v>
      </c>
      <c r="E8657" s="122">
        <f t="shared" si="375"/>
        <v>20.369806094182824</v>
      </c>
      <c r="F8657" s="77">
        <v>1.85</v>
      </c>
      <c r="G8657" s="77">
        <v>0</v>
      </c>
      <c r="H8657" s="144">
        <v>0</v>
      </c>
      <c r="I8657" s="144"/>
      <c r="J8657" s="77">
        <v>1.85</v>
      </c>
      <c r="K8657" s="103">
        <f t="shared" si="374"/>
        <v>4.8000000000000167</v>
      </c>
      <c r="L8657" s="145">
        <v>0.68</v>
      </c>
      <c r="M8657" s="146">
        <v>25</v>
      </c>
      <c r="N8657" s="76">
        <f t="shared" si="376"/>
        <v>4.8000000000000167</v>
      </c>
    </row>
    <row r="8658" spans="2:14" x14ac:dyDescent="0.25">
      <c r="B8658" s="107">
        <v>41206</v>
      </c>
      <c r="C8658" s="100">
        <v>398.46</v>
      </c>
      <c r="D8658" s="128">
        <v>150.02000000000001</v>
      </c>
      <c r="E8658" s="122">
        <f t="shared" si="375"/>
        <v>20.778393351800556</v>
      </c>
      <c r="F8658" s="77">
        <v>1.86</v>
      </c>
      <c r="G8658" s="77">
        <v>0</v>
      </c>
      <c r="H8658" s="144">
        <v>0</v>
      </c>
      <c r="I8658" s="144"/>
      <c r="J8658" s="77">
        <v>1.86</v>
      </c>
      <c r="K8658" s="103">
        <f t="shared" si="374"/>
        <v>3.299999999999998</v>
      </c>
      <c r="L8658" s="145">
        <v>0.68</v>
      </c>
      <c r="M8658" s="146">
        <v>2.2000000000000002</v>
      </c>
      <c r="N8658" s="76">
        <f t="shared" si="376"/>
        <v>3.299999999999998</v>
      </c>
    </row>
    <row r="8659" spans="2:14" x14ac:dyDescent="0.25">
      <c r="B8659" s="107">
        <v>41207</v>
      </c>
      <c r="C8659" s="100">
        <v>398.67</v>
      </c>
      <c r="D8659" s="128">
        <v>151.46</v>
      </c>
      <c r="E8659" s="122">
        <f t="shared" si="375"/>
        <v>20.977839335180057</v>
      </c>
      <c r="F8659" s="77">
        <v>2.4500000000000002</v>
      </c>
      <c r="G8659" s="77">
        <v>0</v>
      </c>
      <c r="H8659" s="144">
        <v>0</v>
      </c>
      <c r="I8659" s="144"/>
      <c r="J8659" s="77">
        <v>2.4500000000000002</v>
      </c>
      <c r="K8659" s="103">
        <f t="shared" si="374"/>
        <v>2.5199999999999934</v>
      </c>
      <c r="L8659" s="145">
        <v>0.9</v>
      </c>
      <c r="M8659" s="146">
        <v>0</v>
      </c>
      <c r="N8659" s="76">
        <f t="shared" si="376"/>
        <v>2.5199999999999934</v>
      </c>
    </row>
    <row r="8660" spans="2:14" x14ac:dyDescent="0.25">
      <c r="B8660" s="107">
        <v>41208</v>
      </c>
      <c r="C8660" s="100">
        <v>398.68</v>
      </c>
      <c r="D8660" s="128">
        <v>151.53</v>
      </c>
      <c r="E8660" s="122">
        <f t="shared" si="375"/>
        <v>20.98753462603878</v>
      </c>
      <c r="F8660" s="77">
        <v>1.59</v>
      </c>
      <c r="G8660" s="77">
        <v>0</v>
      </c>
      <c r="H8660" s="144">
        <v>0</v>
      </c>
      <c r="I8660" s="144"/>
      <c r="J8660" s="77">
        <v>1.59</v>
      </c>
      <c r="K8660" s="103">
        <f t="shared" si="374"/>
        <v>4.0099999999999874</v>
      </c>
      <c r="L8660" s="145">
        <v>0.57999999999999996</v>
      </c>
      <c r="M8660" s="146">
        <v>0</v>
      </c>
      <c r="N8660" s="76">
        <f t="shared" si="376"/>
        <v>4.0099999999999874</v>
      </c>
    </row>
    <row r="8661" spans="2:14" x14ac:dyDescent="0.25">
      <c r="B8661" s="107">
        <v>41209</v>
      </c>
      <c r="C8661" s="100">
        <v>399.04</v>
      </c>
      <c r="D8661" s="128">
        <v>153.94999999999999</v>
      </c>
      <c r="E8661" s="122">
        <f t="shared" si="375"/>
        <v>21.322714681440441</v>
      </c>
      <c r="F8661" s="77">
        <v>1.41</v>
      </c>
      <c r="G8661" s="77">
        <v>0</v>
      </c>
      <c r="H8661" s="144">
        <v>0</v>
      </c>
      <c r="I8661" s="144"/>
      <c r="J8661" s="77">
        <v>1.41</v>
      </c>
      <c r="K8661" s="103">
        <f t="shared" si="374"/>
        <v>9.5700000000000252</v>
      </c>
      <c r="L8661" s="145">
        <v>0.52</v>
      </c>
      <c r="M8661" s="146">
        <v>9.1</v>
      </c>
      <c r="N8661" s="76">
        <f t="shared" si="376"/>
        <v>9.5700000000000252</v>
      </c>
    </row>
    <row r="8662" spans="2:14" x14ac:dyDescent="0.25">
      <c r="B8662" s="107">
        <v>41210</v>
      </c>
      <c r="C8662" s="100">
        <v>400.14</v>
      </c>
      <c r="D8662" s="128">
        <v>162.11000000000001</v>
      </c>
      <c r="E8662" s="122">
        <f t="shared" si="375"/>
        <v>22.452908587257621</v>
      </c>
      <c r="F8662" s="77">
        <v>1.5</v>
      </c>
      <c r="G8662" s="77">
        <v>0</v>
      </c>
      <c r="H8662" s="144">
        <v>0</v>
      </c>
      <c r="I8662" s="144"/>
      <c r="J8662" s="77">
        <v>1.5</v>
      </c>
      <c r="K8662" s="103">
        <f t="shared" si="374"/>
        <v>7.6899999999999977</v>
      </c>
      <c r="L8662" s="145">
        <v>0.55000000000000004</v>
      </c>
      <c r="M8662" s="146">
        <v>7.5</v>
      </c>
      <c r="N8662" s="76">
        <f t="shared" si="376"/>
        <v>7.6899999999999977</v>
      </c>
    </row>
    <row r="8663" spans="2:14" x14ac:dyDescent="0.25">
      <c r="B8663" s="107">
        <v>41211</v>
      </c>
      <c r="C8663" s="100">
        <v>401</v>
      </c>
      <c r="D8663" s="128">
        <v>168.3</v>
      </c>
      <c r="E8663" s="122">
        <f t="shared" si="375"/>
        <v>23.310249307479225</v>
      </c>
      <c r="F8663" s="77">
        <v>2.02</v>
      </c>
      <c r="G8663" s="77">
        <v>0</v>
      </c>
      <c r="H8663" s="144">
        <v>0</v>
      </c>
      <c r="I8663" s="144"/>
      <c r="J8663" s="77">
        <v>2.02</v>
      </c>
      <c r="K8663" s="103">
        <f t="shared" si="374"/>
        <v>23.319999999999983</v>
      </c>
      <c r="L8663" s="145">
        <v>0.75</v>
      </c>
      <c r="M8663" s="146">
        <v>39.1</v>
      </c>
      <c r="N8663" s="76">
        <f t="shared" si="376"/>
        <v>23.319999999999983</v>
      </c>
    </row>
    <row r="8664" spans="2:14" x14ac:dyDescent="0.25">
      <c r="B8664" s="107">
        <v>41212</v>
      </c>
      <c r="C8664" s="100">
        <v>403.75</v>
      </c>
      <c r="D8664" s="128">
        <v>189.6</v>
      </c>
      <c r="E8664" s="122">
        <f t="shared" si="375"/>
        <v>26.260387811634349</v>
      </c>
      <c r="F8664" s="77">
        <v>3.17</v>
      </c>
      <c r="G8664" s="77">
        <v>0</v>
      </c>
      <c r="H8664" s="144">
        <v>0</v>
      </c>
      <c r="I8664" s="144"/>
      <c r="J8664" s="77">
        <v>3.17</v>
      </c>
      <c r="K8664" s="103">
        <f t="shared" si="374"/>
        <v>19.060000000000016</v>
      </c>
      <c r="L8664" s="145">
        <v>1.18</v>
      </c>
      <c r="M8664" s="146">
        <v>7.9</v>
      </c>
      <c r="N8664" s="76">
        <f t="shared" si="376"/>
        <v>19.060000000000016</v>
      </c>
    </row>
    <row r="8665" spans="2:14" x14ac:dyDescent="0.25">
      <c r="B8665" s="107">
        <v>41213</v>
      </c>
      <c r="C8665" s="100">
        <v>405.61</v>
      </c>
      <c r="D8665" s="128">
        <v>205.49</v>
      </c>
      <c r="E8665" s="122">
        <f t="shared" si="375"/>
        <v>28.461218836565099</v>
      </c>
      <c r="F8665" s="77">
        <v>1.95</v>
      </c>
      <c r="G8665" s="77">
        <v>0</v>
      </c>
      <c r="H8665" s="144">
        <v>0</v>
      </c>
      <c r="I8665" s="144"/>
      <c r="J8665" s="77">
        <v>1.95</v>
      </c>
      <c r="K8665" s="103">
        <f t="shared" si="374"/>
        <v>18.010000000000002</v>
      </c>
      <c r="L8665" s="145">
        <v>0.73</v>
      </c>
      <c r="M8665" s="146">
        <v>9.3000000000000007</v>
      </c>
      <c r="N8665" s="76">
        <f t="shared" si="376"/>
        <v>18.010000000000002</v>
      </c>
    </row>
    <row r="8666" spans="2:14" x14ac:dyDescent="0.25">
      <c r="B8666" s="107">
        <v>41214</v>
      </c>
      <c r="C8666" s="100">
        <v>407.35</v>
      </c>
      <c r="D8666" s="128">
        <v>221.55</v>
      </c>
      <c r="E8666" s="122">
        <f t="shared" si="375"/>
        <v>30.685595567867036</v>
      </c>
      <c r="F8666" s="77">
        <v>1.94</v>
      </c>
      <c r="G8666" s="77">
        <v>0</v>
      </c>
      <c r="H8666" s="144">
        <v>0</v>
      </c>
      <c r="I8666" s="144"/>
      <c r="J8666" s="77">
        <v>1.94</v>
      </c>
      <c r="K8666" s="103">
        <f t="shared" si="374"/>
        <v>49.870000000000005</v>
      </c>
      <c r="L8666" s="145">
        <v>0.5</v>
      </c>
      <c r="M8666" s="146">
        <v>26.9</v>
      </c>
      <c r="N8666" s="76">
        <f t="shared" si="376"/>
        <v>49.870000000000005</v>
      </c>
    </row>
    <row r="8667" spans="2:14" x14ac:dyDescent="0.25">
      <c r="B8667" s="107">
        <v>41215</v>
      </c>
      <c r="C8667" s="100">
        <v>411.94</v>
      </c>
      <c r="D8667" s="128">
        <v>269.48</v>
      </c>
      <c r="E8667" s="122">
        <f t="shared" si="375"/>
        <v>37.324099722991697</v>
      </c>
      <c r="F8667" s="77">
        <v>2.29</v>
      </c>
      <c r="G8667" s="77">
        <v>0</v>
      </c>
      <c r="H8667" s="144">
        <v>0</v>
      </c>
      <c r="I8667" s="144"/>
      <c r="J8667" s="77">
        <v>2.29</v>
      </c>
      <c r="K8667" s="103">
        <f t="shared" si="374"/>
        <v>23.149999999999956</v>
      </c>
      <c r="L8667" s="145">
        <v>0.88</v>
      </c>
      <c r="M8667" s="146">
        <v>0</v>
      </c>
      <c r="N8667" s="76">
        <f t="shared" si="376"/>
        <v>23.149999999999956</v>
      </c>
    </row>
    <row r="8668" spans="2:14" x14ac:dyDescent="0.25">
      <c r="B8668" s="107">
        <v>41216</v>
      </c>
      <c r="C8668" s="100">
        <v>413.72</v>
      </c>
      <c r="D8668" s="128">
        <v>290.33999999999997</v>
      </c>
      <c r="E8668" s="122">
        <f t="shared" si="375"/>
        <v>40.213296398891963</v>
      </c>
      <c r="F8668" s="77">
        <v>1.84</v>
      </c>
      <c r="G8668" s="77">
        <v>0</v>
      </c>
      <c r="H8668" s="144">
        <v>0</v>
      </c>
      <c r="I8668" s="144"/>
      <c r="J8668" s="77">
        <v>1.84</v>
      </c>
      <c r="K8668" s="103">
        <f t="shared" si="374"/>
        <v>17.360000000000039</v>
      </c>
      <c r="L8668" s="145">
        <v>0.71</v>
      </c>
      <c r="M8668" s="146">
        <v>0</v>
      </c>
      <c r="N8668" s="76">
        <f t="shared" si="376"/>
        <v>17.360000000000039</v>
      </c>
    </row>
    <row r="8669" spans="2:14" x14ac:dyDescent="0.25">
      <c r="B8669" s="107">
        <v>41217</v>
      </c>
      <c r="C8669" s="100">
        <v>414.98</v>
      </c>
      <c r="D8669" s="128">
        <v>305.86</v>
      </c>
      <c r="E8669" s="122">
        <f t="shared" si="375"/>
        <v>42.362880886426595</v>
      </c>
      <c r="F8669" s="77">
        <v>1.05</v>
      </c>
      <c r="G8669" s="77">
        <v>0</v>
      </c>
      <c r="H8669" s="144">
        <v>0</v>
      </c>
      <c r="I8669" s="144"/>
      <c r="J8669" s="77">
        <v>1.05</v>
      </c>
      <c r="K8669" s="103">
        <f t="shared" si="374"/>
        <v>15.489999999999998</v>
      </c>
      <c r="L8669" s="145">
        <v>0.41</v>
      </c>
      <c r="M8669" s="146">
        <v>0.4</v>
      </c>
      <c r="N8669" s="76">
        <f t="shared" si="376"/>
        <v>15.489999999999998</v>
      </c>
    </row>
    <row r="8670" spans="2:14" x14ac:dyDescent="0.25">
      <c r="B8670" s="107">
        <v>41218</v>
      </c>
      <c r="C8670" s="100">
        <v>416.1</v>
      </c>
      <c r="D8670" s="128">
        <v>320.3</v>
      </c>
      <c r="E8670" s="122">
        <f t="shared" si="375"/>
        <v>44.362880886426595</v>
      </c>
      <c r="F8670" s="77">
        <v>1.01</v>
      </c>
      <c r="G8670" s="77">
        <v>0</v>
      </c>
      <c r="H8670" s="144">
        <v>0</v>
      </c>
      <c r="I8670" s="144"/>
      <c r="J8670" s="77">
        <v>1.01</v>
      </c>
      <c r="K8670" s="103">
        <f t="shared" si="374"/>
        <v>13.889999999999995</v>
      </c>
      <c r="L8670" s="145">
        <v>0.39</v>
      </c>
      <c r="M8670" s="146">
        <v>55.1</v>
      </c>
      <c r="N8670" s="76">
        <f t="shared" si="376"/>
        <v>13.889999999999995</v>
      </c>
    </row>
    <row r="8671" spans="2:14" x14ac:dyDescent="0.25">
      <c r="B8671" s="107">
        <v>41219</v>
      </c>
      <c r="C8671" s="100">
        <v>417.08</v>
      </c>
      <c r="D8671" s="128">
        <v>333.18</v>
      </c>
      <c r="E8671" s="122">
        <f t="shared" si="375"/>
        <v>46.146814404432135</v>
      </c>
      <c r="F8671" s="77">
        <v>1.04</v>
      </c>
      <c r="G8671" s="77">
        <v>0</v>
      </c>
      <c r="H8671" s="144">
        <v>0</v>
      </c>
      <c r="I8671" s="144"/>
      <c r="J8671" s="77">
        <v>1.04</v>
      </c>
      <c r="K8671" s="103">
        <f t="shared" si="374"/>
        <v>14.699999999999967</v>
      </c>
      <c r="L8671" s="145">
        <v>0.41</v>
      </c>
      <c r="M8671" s="146">
        <v>0.8</v>
      </c>
      <c r="N8671" s="76">
        <f t="shared" si="376"/>
        <v>14.699999999999967</v>
      </c>
    </row>
    <row r="8672" spans="2:14" x14ac:dyDescent="0.25">
      <c r="B8672" s="107">
        <v>41220</v>
      </c>
      <c r="C8672" s="100">
        <v>418.07</v>
      </c>
      <c r="D8672" s="128">
        <v>346.84</v>
      </c>
      <c r="E8672" s="122">
        <f t="shared" si="375"/>
        <v>48.038781163434905</v>
      </c>
      <c r="F8672" s="77">
        <v>2.93</v>
      </c>
      <c r="G8672" s="77">
        <v>0</v>
      </c>
      <c r="H8672" s="144">
        <v>0</v>
      </c>
      <c r="I8672" s="144"/>
      <c r="J8672" s="77">
        <v>2.93</v>
      </c>
      <c r="K8672" s="103">
        <f t="shared" si="374"/>
        <v>10.490000000000002</v>
      </c>
      <c r="L8672" s="145">
        <v>1.1399999999999999</v>
      </c>
      <c r="M8672" s="146">
        <v>4.5</v>
      </c>
      <c r="N8672" s="76">
        <f t="shared" si="376"/>
        <v>10.490000000000002</v>
      </c>
    </row>
    <row r="8673" spans="2:14" x14ac:dyDescent="0.25">
      <c r="B8673" s="107">
        <v>41221</v>
      </c>
      <c r="C8673" s="100">
        <v>418.6</v>
      </c>
      <c r="D8673" s="128">
        <v>354.4</v>
      </c>
      <c r="E8673" s="122">
        <f t="shared" si="375"/>
        <v>49.08587257617728</v>
      </c>
      <c r="F8673" s="77">
        <v>1.06</v>
      </c>
      <c r="G8673" s="77">
        <v>0</v>
      </c>
      <c r="H8673" s="144">
        <v>0</v>
      </c>
      <c r="I8673" s="144"/>
      <c r="J8673" s="77">
        <v>1.06</v>
      </c>
      <c r="K8673" s="103">
        <f t="shared" si="374"/>
        <v>10.56</v>
      </c>
      <c r="L8673" s="145">
        <v>0.42</v>
      </c>
      <c r="M8673" s="146">
        <v>0</v>
      </c>
      <c r="N8673" s="76">
        <f t="shared" si="376"/>
        <v>10.56</v>
      </c>
    </row>
    <row r="8674" spans="2:14" x14ac:dyDescent="0.25">
      <c r="B8674" s="107">
        <v>41222</v>
      </c>
      <c r="C8674" s="100">
        <v>419.27</v>
      </c>
      <c r="D8674" s="128">
        <v>363.9</v>
      </c>
      <c r="E8674" s="122">
        <f t="shared" si="375"/>
        <v>50.401662049861493</v>
      </c>
      <c r="F8674" s="77">
        <v>0.42</v>
      </c>
      <c r="G8674" s="77">
        <v>0</v>
      </c>
      <c r="H8674" s="144">
        <v>0</v>
      </c>
      <c r="I8674" s="144"/>
      <c r="J8674" s="77">
        <v>0.42</v>
      </c>
      <c r="K8674" s="103">
        <f t="shared" si="374"/>
        <v>9.3700000000000454</v>
      </c>
      <c r="L8674" s="145">
        <v>0.16</v>
      </c>
      <c r="M8674" s="146">
        <v>0.7</v>
      </c>
      <c r="N8674" s="76">
        <f t="shared" si="376"/>
        <v>9.3700000000000454</v>
      </c>
    </row>
    <row r="8675" spans="2:14" x14ac:dyDescent="0.25">
      <c r="B8675" s="107">
        <v>41223</v>
      </c>
      <c r="C8675" s="100">
        <v>419.87</v>
      </c>
      <c r="D8675" s="128">
        <v>372.85</v>
      </c>
      <c r="E8675" s="122">
        <f t="shared" si="375"/>
        <v>51.641274238227155</v>
      </c>
      <c r="F8675" s="77">
        <v>0.71</v>
      </c>
      <c r="G8675" s="77">
        <v>0</v>
      </c>
      <c r="H8675" s="144">
        <v>0</v>
      </c>
      <c r="I8675" s="144"/>
      <c r="J8675" s="77">
        <v>0.71</v>
      </c>
      <c r="K8675" s="103">
        <f t="shared" si="374"/>
        <v>8.2599999999999554</v>
      </c>
      <c r="L8675" s="145">
        <v>0.28000000000000003</v>
      </c>
      <c r="M8675" s="146">
        <v>2</v>
      </c>
      <c r="N8675" s="76">
        <f t="shared" si="376"/>
        <v>8.2599999999999554</v>
      </c>
    </row>
    <row r="8676" spans="2:14" x14ac:dyDescent="0.25">
      <c r="B8676" s="107">
        <v>41224</v>
      </c>
      <c r="C8676" s="100">
        <v>420.38</v>
      </c>
      <c r="D8676" s="128">
        <v>380.4</v>
      </c>
      <c r="E8676" s="122">
        <f t="shared" si="375"/>
        <v>52.686980609418278</v>
      </c>
      <c r="F8676" s="77">
        <v>0.99</v>
      </c>
      <c r="G8676" s="77">
        <v>0</v>
      </c>
      <c r="H8676" s="144">
        <v>0</v>
      </c>
      <c r="I8676" s="144"/>
      <c r="J8676" s="77">
        <v>0.99</v>
      </c>
      <c r="K8676" s="103">
        <f t="shared" si="374"/>
        <v>10.710000000000027</v>
      </c>
      <c r="L8676" s="145">
        <v>0.39</v>
      </c>
      <c r="M8676" s="146">
        <v>6.8</v>
      </c>
      <c r="N8676" s="76">
        <f t="shared" si="376"/>
        <v>10.710000000000027</v>
      </c>
    </row>
    <row r="8677" spans="2:14" x14ac:dyDescent="0.25">
      <c r="B8677" s="107">
        <v>41225</v>
      </c>
      <c r="C8677" s="100">
        <v>421.03</v>
      </c>
      <c r="D8677" s="128">
        <v>390.12</v>
      </c>
      <c r="E8677" s="122">
        <f t="shared" si="375"/>
        <v>54.033240997229917</v>
      </c>
      <c r="F8677" s="77">
        <v>1.23</v>
      </c>
      <c r="G8677" s="77">
        <v>0</v>
      </c>
      <c r="H8677" s="144">
        <v>0</v>
      </c>
      <c r="I8677" s="144"/>
      <c r="J8677" s="77">
        <v>1.23</v>
      </c>
      <c r="K8677" s="103">
        <f t="shared" si="374"/>
        <v>5.1299999999999777</v>
      </c>
      <c r="L8677" s="145">
        <v>0.48</v>
      </c>
      <c r="M8677" s="146">
        <v>1.2</v>
      </c>
      <c r="N8677" s="76">
        <f t="shared" si="376"/>
        <v>5.1299999999999777</v>
      </c>
    </row>
    <row r="8678" spans="2:14" x14ac:dyDescent="0.25">
      <c r="B8678" s="107">
        <v>41226</v>
      </c>
      <c r="C8678" s="100">
        <v>421.28</v>
      </c>
      <c r="D8678" s="128">
        <v>394.02</v>
      </c>
      <c r="E8678" s="122">
        <f t="shared" si="375"/>
        <v>54.57340720221606</v>
      </c>
      <c r="F8678" s="77">
        <v>0.48</v>
      </c>
      <c r="G8678" s="77">
        <v>0</v>
      </c>
      <c r="H8678" s="144">
        <v>0</v>
      </c>
      <c r="I8678" s="144"/>
      <c r="J8678" s="77">
        <v>0.48</v>
      </c>
      <c r="K8678" s="103">
        <f t="shared" si="374"/>
        <v>4.6600000000000072</v>
      </c>
      <c r="L8678" s="145">
        <v>0.19</v>
      </c>
      <c r="M8678" s="146">
        <v>14.6</v>
      </c>
      <c r="N8678" s="76">
        <f t="shared" si="376"/>
        <v>4.6600000000000072</v>
      </c>
    </row>
    <row r="8679" spans="2:14" x14ac:dyDescent="0.25">
      <c r="B8679" s="107">
        <v>41227</v>
      </c>
      <c r="C8679" s="100">
        <v>421.54</v>
      </c>
      <c r="D8679" s="128">
        <v>398.2</v>
      </c>
      <c r="E8679" s="122">
        <f t="shared" si="375"/>
        <v>55.152354570637115</v>
      </c>
      <c r="F8679" s="77">
        <v>0.82</v>
      </c>
      <c r="G8679" s="77">
        <v>0</v>
      </c>
      <c r="H8679" s="144">
        <v>0</v>
      </c>
      <c r="I8679" s="144"/>
      <c r="J8679" s="77">
        <v>0.82</v>
      </c>
      <c r="K8679" s="103">
        <f t="shared" si="374"/>
        <v>4.1200000000000117</v>
      </c>
      <c r="L8679" s="145">
        <v>0.32</v>
      </c>
      <c r="M8679" s="146">
        <v>6.2</v>
      </c>
      <c r="N8679" s="76">
        <f t="shared" si="376"/>
        <v>4.1200000000000117</v>
      </c>
    </row>
    <row r="8680" spans="2:14" x14ac:dyDescent="0.25">
      <c r="B8680" s="107">
        <v>41228</v>
      </c>
      <c r="C8680" s="100">
        <v>421.75</v>
      </c>
      <c r="D8680" s="128">
        <v>401.5</v>
      </c>
      <c r="E8680" s="122">
        <f t="shared" si="375"/>
        <v>55.609418282548475</v>
      </c>
      <c r="F8680" s="77">
        <v>0.7</v>
      </c>
      <c r="G8680" s="77">
        <v>0</v>
      </c>
      <c r="H8680" s="144">
        <v>0</v>
      </c>
      <c r="I8680" s="144"/>
      <c r="J8680" s="77">
        <v>0.7</v>
      </c>
      <c r="K8680" s="103">
        <f t="shared" si="374"/>
        <v>5.719999999999982</v>
      </c>
      <c r="L8680" s="145">
        <v>0.28000000000000003</v>
      </c>
      <c r="M8680" s="146">
        <v>10.4</v>
      </c>
      <c r="N8680" s="76">
        <f t="shared" si="376"/>
        <v>5.719999999999982</v>
      </c>
    </row>
    <row r="8681" spans="2:14" x14ac:dyDescent="0.25">
      <c r="B8681" s="107">
        <v>41229</v>
      </c>
      <c r="C8681" s="100">
        <v>422.08</v>
      </c>
      <c r="D8681" s="128">
        <v>406.52</v>
      </c>
      <c r="E8681" s="122">
        <f t="shared" si="375"/>
        <v>56.30470914127423</v>
      </c>
      <c r="F8681" s="77">
        <v>2.0099999999999998</v>
      </c>
      <c r="G8681" s="77">
        <v>0</v>
      </c>
      <c r="H8681" s="144">
        <v>0</v>
      </c>
      <c r="I8681" s="144"/>
      <c r="J8681" s="77">
        <v>2.0099999999999998</v>
      </c>
      <c r="K8681" s="103">
        <f t="shared" ref="K8681:K8726" si="377">D8682-D8681+J8681</f>
        <v>4.0900000000000407</v>
      </c>
      <c r="L8681" s="145">
        <v>0.8</v>
      </c>
      <c r="M8681" s="146">
        <v>0.2</v>
      </c>
      <c r="N8681" s="76">
        <f t="shared" si="376"/>
        <v>4.0900000000000407</v>
      </c>
    </row>
    <row r="8682" spans="2:14" x14ac:dyDescent="0.25">
      <c r="B8682" s="107">
        <v>41230</v>
      </c>
      <c r="C8682" s="100">
        <v>422.21</v>
      </c>
      <c r="D8682" s="128">
        <v>408.6</v>
      </c>
      <c r="E8682" s="122">
        <f t="shared" ref="E8682:E8726" si="378">(D8682/722)*100</f>
        <v>56.592797783933527</v>
      </c>
      <c r="F8682" s="77">
        <v>3.16</v>
      </c>
      <c r="G8682" s="77">
        <v>0</v>
      </c>
      <c r="H8682" s="144">
        <v>0</v>
      </c>
      <c r="I8682" s="144"/>
      <c r="J8682" s="77">
        <v>3.16</v>
      </c>
      <c r="K8682" s="103">
        <f t="shared" si="377"/>
        <v>6.9999999999999751</v>
      </c>
      <c r="L8682" s="145">
        <v>1.24</v>
      </c>
      <c r="M8682" s="146">
        <v>0</v>
      </c>
      <c r="N8682" s="76">
        <f t="shared" si="376"/>
        <v>6.9999999999999751</v>
      </c>
    </row>
    <row r="8683" spans="2:14" x14ac:dyDescent="0.25">
      <c r="B8683" s="107">
        <v>41231</v>
      </c>
      <c r="C8683" s="100">
        <v>422.44</v>
      </c>
      <c r="D8683" s="128">
        <v>412.44</v>
      </c>
      <c r="E8683" s="122">
        <f t="shared" si="378"/>
        <v>57.124653739612185</v>
      </c>
      <c r="F8683" s="77">
        <v>1.29</v>
      </c>
      <c r="G8683" s="77">
        <v>0</v>
      </c>
      <c r="H8683" s="144">
        <v>0</v>
      </c>
      <c r="I8683" s="144"/>
      <c r="J8683" s="77">
        <v>1.29</v>
      </c>
      <c r="K8683" s="103">
        <f t="shared" si="377"/>
        <v>2.4100000000000046</v>
      </c>
      <c r="L8683" s="145">
        <v>0.51</v>
      </c>
      <c r="M8683" s="146">
        <v>0</v>
      </c>
      <c r="N8683" s="76">
        <f t="shared" si="376"/>
        <v>2.4100000000000046</v>
      </c>
    </row>
    <row r="8684" spans="2:14" x14ac:dyDescent="0.25">
      <c r="B8684" s="107">
        <v>41232</v>
      </c>
      <c r="C8684" s="100">
        <v>422.52</v>
      </c>
      <c r="D8684" s="128">
        <v>413.56</v>
      </c>
      <c r="E8684" s="122">
        <f t="shared" si="378"/>
        <v>57.279778393351798</v>
      </c>
      <c r="F8684" s="77">
        <v>3.38</v>
      </c>
      <c r="G8684" s="77">
        <v>0</v>
      </c>
      <c r="H8684" s="144">
        <v>0</v>
      </c>
      <c r="I8684" s="144"/>
      <c r="J8684" s="77">
        <v>3.38</v>
      </c>
      <c r="K8684" s="103">
        <f t="shared" si="377"/>
        <v>2.2599999999999953</v>
      </c>
      <c r="L8684" s="145">
        <v>1.34</v>
      </c>
      <c r="M8684" s="146">
        <v>0</v>
      </c>
      <c r="N8684" s="76">
        <f t="shared" si="376"/>
        <v>2.2599999999999953</v>
      </c>
    </row>
    <row r="8685" spans="2:14" x14ac:dyDescent="0.25">
      <c r="B8685" s="107">
        <v>41233</v>
      </c>
      <c r="C8685" s="100">
        <v>422.45</v>
      </c>
      <c r="D8685" s="128">
        <v>412.44</v>
      </c>
      <c r="E8685" s="122">
        <f t="shared" si="378"/>
        <v>57.124653739612185</v>
      </c>
      <c r="F8685" s="77">
        <v>1.78</v>
      </c>
      <c r="G8685" s="77">
        <v>0</v>
      </c>
      <c r="H8685" s="144">
        <v>0</v>
      </c>
      <c r="I8685" s="144"/>
      <c r="J8685" s="77">
        <v>1.78</v>
      </c>
      <c r="K8685" s="103">
        <f t="shared" si="377"/>
        <v>1.4600000000000068</v>
      </c>
      <c r="L8685" s="145">
        <v>0.75</v>
      </c>
      <c r="M8685" s="146">
        <v>0</v>
      </c>
      <c r="N8685" s="76">
        <f t="shared" si="376"/>
        <v>1.4600000000000068</v>
      </c>
    </row>
    <row r="8686" spans="2:14" x14ac:dyDescent="0.25">
      <c r="B8686" s="107">
        <v>41234</v>
      </c>
      <c r="C8686" s="100">
        <v>422.42</v>
      </c>
      <c r="D8686" s="128">
        <v>412.12</v>
      </c>
      <c r="E8686" s="122">
        <f t="shared" si="378"/>
        <v>57.0803324099723</v>
      </c>
      <c r="F8686" s="77">
        <v>1.37</v>
      </c>
      <c r="G8686" s="77">
        <v>0</v>
      </c>
      <c r="H8686" s="144">
        <v>0</v>
      </c>
      <c r="I8686" s="144"/>
      <c r="J8686" s="77">
        <v>1.37</v>
      </c>
      <c r="K8686" s="103">
        <f t="shared" si="377"/>
        <v>1.2099999999999751</v>
      </c>
      <c r="L8686" s="145">
        <v>0.54</v>
      </c>
      <c r="M8686" s="146">
        <v>0</v>
      </c>
      <c r="N8686" s="76">
        <f t="shared" si="376"/>
        <v>1.2099999999999751</v>
      </c>
    </row>
    <row r="8687" spans="2:14" x14ac:dyDescent="0.25">
      <c r="B8687" s="107">
        <v>41235</v>
      </c>
      <c r="C8687" s="100">
        <v>422.41</v>
      </c>
      <c r="D8687" s="128">
        <v>411.96</v>
      </c>
      <c r="E8687" s="122">
        <f t="shared" si="378"/>
        <v>57.05817174515235</v>
      </c>
      <c r="F8687" s="77">
        <v>1.42</v>
      </c>
      <c r="G8687" s="77">
        <v>0</v>
      </c>
      <c r="H8687" s="144">
        <v>0</v>
      </c>
      <c r="I8687" s="144"/>
      <c r="J8687" s="77">
        <v>1.42</v>
      </c>
      <c r="K8687" s="103">
        <f t="shared" si="377"/>
        <v>1.1000000000000068</v>
      </c>
      <c r="L8687" s="145">
        <v>0.56000000000000005</v>
      </c>
      <c r="M8687" s="146">
        <v>0.5</v>
      </c>
      <c r="N8687" s="76">
        <f t="shared" si="376"/>
        <v>1.1000000000000068</v>
      </c>
    </row>
    <row r="8688" spans="2:14" x14ac:dyDescent="0.25">
      <c r="B8688" s="107">
        <v>41236</v>
      </c>
      <c r="C8688" s="100">
        <v>422.4</v>
      </c>
      <c r="D8688" s="128">
        <v>411.64</v>
      </c>
      <c r="E8688" s="122">
        <f t="shared" si="378"/>
        <v>57.013850415512465</v>
      </c>
      <c r="F8688" s="77">
        <v>1.34</v>
      </c>
      <c r="G8688" s="77">
        <v>0</v>
      </c>
      <c r="H8688" s="144">
        <v>0</v>
      </c>
      <c r="I8688" s="144"/>
      <c r="J8688" s="77">
        <v>1.34</v>
      </c>
      <c r="K8688" s="103">
        <f t="shared" si="377"/>
        <v>4.0600000000000271</v>
      </c>
      <c r="L8688" s="145">
        <v>0.53</v>
      </c>
      <c r="M8688" s="146">
        <v>10.1</v>
      </c>
      <c r="N8688" s="76">
        <f t="shared" si="376"/>
        <v>4.0600000000000271</v>
      </c>
    </row>
    <row r="8689" spans="2:14" x14ac:dyDescent="0.25">
      <c r="B8689" s="107">
        <v>41237</v>
      </c>
      <c r="C8689" s="100">
        <v>422.56</v>
      </c>
      <c r="D8689" s="128">
        <v>414.36</v>
      </c>
      <c r="E8689" s="122">
        <f t="shared" si="378"/>
        <v>57.390581717451525</v>
      </c>
      <c r="F8689" s="77">
        <v>2.88</v>
      </c>
      <c r="G8689" s="77">
        <v>0</v>
      </c>
      <c r="H8689" s="144">
        <v>0</v>
      </c>
      <c r="I8689" s="144"/>
      <c r="J8689" s="77">
        <v>2.88</v>
      </c>
      <c r="K8689" s="103">
        <f t="shared" si="377"/>
        <v>2.88</v>
      </c>
      <c r="L8689" s="145">
        <v>1.1399999999999999</v>
      </c>
      <c r="M8689" s="146">
        <v>0</v>
      </c>
      <c r="N8689" s="76">
        <f t="shared" si="376"/>
        <v>2.88</v>
      </c>
    </row>
    <row r="8690" spans="2:14" x14ac:dyDescent="0.25">
      <c r="B8690" s="107">
        <v>41238</v>
      </c>
      <c r="C8690" s="100">
        <v>422.56</v>
      </c>
      <c r="D8690" s="128">
        <v>414.36</v>
      </c>
      <c r="E8690" s="122">
        <f t="shared" si="378"/>
        <v>57.390581717451525</v>
      </c>
      <c r="F8690" s="77">
        <v>3.14</v>
      </c>
      <c r="G8690" s="77">
        <v>0</v>
      </c>
      <c r="H8690" s="144">
        <v>0</v>
      </c>
      <c r="I8690" s="144"/>
      <c r="J8690" s="77">
        <v>3.14</v>
      </c>
      <c r="K8690" s="103">
        <f t="shared" si="377"/>
        <v>4.1400000000000006</v>
      </c>
      <c r="L8690" s="145">
        <v>1.24</v>
      </c>
      <c r="M8690" s="146">
        <v>23.9</v>
      </c>
      <c r="N8690" s="76">
        <f t="shared" si="376"/>
        <v>4.1400000000000006</v>
      </c>
    </row>
    <row r="8691" spans="2:14" x14ac:dyDescent="0.25">
      <c r="B8691" s="107">
        <v>41239</v>
      </c>
      <c r="C8691" s="100">
        <v>422.62</v>
      </c>
      <c r="D8691" s="128">
        <v>415.36</v>
      </c>
      <c r="E8691" s="122">
        <f t="shared" si="378"/>
        <v>57.529085872576182</v>
      </c>
      <c r="F8691" s="77">
        <v>0.11</v>
      </c>
      <c r="G8691" s="77">
        <v>0</v>
      </c>
      <c r="H8691" s="144">
        <v>0</v>
      </c>
      <c r="I8691" s="144"/>
      <c r="J8691" s="77">
        <v>3.49</v>
      </c>
      <c r="K8691" s="103">
        <f t="shared" si="377"/>
        <v>24.499999999999993</v>
      </c>
      <c r="L8691" s="145">
        <v>1.38</v>
      </c>
      <c r="M8691" s="146">
        <v>62.1</v>
      </c>
      <c r="N8691" s="76">
        <f t="shared" si="376"/>
        <v>24.499999999999993</v>
      </c>
    </row>
    <row r="8692" spans="2:14" x14ac:dyDescent="0.25">
      <c r="B8692" s="107">
        <v>41240</v>
      </c>
      <c r="C8692" s="100">
        <v>423.91</v>
      </c>
      <c r="D8692" s="128">
        <v>436.37</v>
      </c>
      <c r="E8692" s="122">
        <f t="shared" si="378"/>
        <v>60.439058171745152</v>
      </c>
      <c r="F8692" s="77">
        <v>0.45</v>
      </c>
      <c r="G8692" s="77">
        <v>0</v>
      </c>
      <c r="H8692" s="144">
        <v>0</v>
      </c>
      <c r="I8692" s="144"/>
      <c r="J8692" s="77">
        <v>1.64</v>
      </c>
      <c r="K8692" s="103">
        <f t="shared" si="377"/>
        <v>32.990000000000023</v>
      </c>
      <c r="L8692" s="145">
        <v>0.65</v>
      </c>
      <c r="M8692" s="146">
        <v>66.2</v>
      </c>
      <c r="N8692" s="76">
        <f t="shared" si="376"/>
        <v>32.990000000000023</v>
      </c>
    </row>
    <row r="8693" spans="2:14" x14ac:dyDescent="0.25">
      <c r="B8693" s="107">
        <v>41241</v>
      </c>
      <c r="C8693" s="100">
        <v>425.74</v>
      </c>
      <c r="D8693" s="128">
        <v>467.72</v>
      </c>
      <c r="E8693" s="122">
        <f t="shared" si="378"/>
        <v>64.78116343490305</v>
      </c>
      <c r="F8693" s="77">
        <v>0.24</v>
      </c>
      <c r="G8693" s="77">
        <v>0</v>
      </c>
      <c r="H8693" s="144">
        <v>0</v>
      </c>
      <c r="I8693" s="144"/>
      <c r="J8693" s="77">
        <v>1.96</v>
      </c>
      <c r="K8693" s="103">
        <f t="shared" si="377"/>
        <v>23.439999999999962</v>
      </c>
      <c r="L8693" s="145">
        <v>0.78</v>
      </c>
      <c r="M8693" s="146">
        <v>0.3</v>
      </c>
      <c r="N8693" s="76">
        <f t="shared" si="376"/>
        <v>23.439999999999962</v>
      </c>
    </row>
    <row r="8694" spans="2:14" x14ac:dyDescent="0.25">
      <c r="B8694" s="107">
        <v>41242</v>
      </c>
      <c r="C8694" s="100">
        <v>426.96</v>
      </c>
      <c r="D8694" s="128">
        <v>489.2</v>
      </c>
      <c r="E8694" s="122">
        <f t="shared" si="378"/>
        <v>67.75623268698061</v>
      </c>
      <c r="F8694" s="77">
        <v>0.05</v>
      </c>
      <c r="G8694" s="77">
        <v>0</v>
      </c>
      <c r="H8694" s="144">
        <v>0</v>
      </c>
      <c r="I8694" s="144"/>
      <c r="J8694" s="77">
        <v>2.81</v>
      </c>
      <c r="K8694" s="103">
        <f t="shared" si="377"/>
        <v>15.970000000000026</v>
      </c>
      <c r="L8694" s="145">
        <v>1.1200000000000001</v>
      </c>
      <c r="M8694" s="146">
        <v>0</v>
      </c>
      <c r="N8694" s="76">
        <f t="shared" si="376"/>
        <v>15.970000000000026</v>
      </c>
    </row>
    <row r="8695" spans="2:14" x14ac:dyDescent="0.25">
      <c r="B8695" s="107">
        <v>41243</v>
      </c>
      <c r="C8695" s="100">
        <v>427.67</v>
      </c>
      <c r="D8695" s="128">
        <v>502.36</v>
      </c>
      <c r="E8695" s="122">
        <f t="shared" si="378"/>
        <v>69.578947368421055</v>
      </c>
      <c r="F8695" s="77">
        <v>0</v>
      </c>
      <c r="G8695" s="77">
        <v>0</v>
      </c>
      <c r="H8695" s="144">
        <v>0</v>
      </c>
      <c r="I8695" s="144"/>
      <c r="J8695" s="77">
        <v>2.37</v>
      </c>
      <c r="K8695" s="103">
        <f t="shared" si="377"/>
        <v>11.829999999999981</v>
      </c>
      <c r="L8695" s="145">
        <v>0.95</v>
      </c>
      <c r="M8695" s="146">
        <v>0</v>
      </c>
      <c r="N8695" s="76">
        <f t="shared" si="376"/>
        <v>11.829999999999981</v>
      </c>
    </row>
    <row r="8696" spans="2:14" x14ac:dyDescent="0.25">
      <c r="B8696" s="107">
        <v>41244</v>
      </c>
      <c r="C8696" s="100">
        <v>428.18</v>
      </c>
      <c r="D8696" s="128">
        <v>511.82</v>
      </c>
      <c r="E8696" s="122">
        <f t="shared" si="378"/>
        <v>70.88919667590028</v>
      </c>
      <c r="F8696" s="77">
        <v>0.99</v>
      </c>
      <c r="G8696" s="77">
        <v>0</v>
      </c>
      <c r="H8696" s="144">
        <v>0</v>
      </c>
      <c r="I8696" s="144"/>
      <c r="J8696" s="77">
        <v>2</v>
      </c>
      <c r="K8696" s="103">
        <f t="shared" si="377"/>
        <v>10.260000000000048</v>
      </c>
      <c r="L8696" s="145">
        <v>0.81</v>
      </c>
      <c r="M8696" s="146">
        <v>0</v>
      </c>
      <c r="N8696" s="76">
        <f t="shared" si="376"/>
        <v>10.260000000000048</v>
      </c>
    </row>
    <row r="8697" spans="2:14" x14ac:dyDescent="0.25">
      <c r="B8697" s="107">
        <v>41245</v>
      </c>
      <c r="C8697" s="100">
        <v>428.62</v>
      </c>
      <c r="D8697" s="128">
        <v>520.08000000000004</v>
      </c>
      <c r="E8697" s="122">
        <f t="shared" si="378"/>
        <v>72.033240997229925</v>
      </c>
      <c r="F8697" s="77">
        <v>0.09</v>
      </c>
      <c r="G8697" s="77">
        <v>0</v>
      </c>
      <c r="H8697" s="144">
        <v>0</v>
      </c>
      <c r="I8697" s="144"/>
      <c r="J8697" s="77">
        <v>0.69</v>
      </c>
      <c r="K8697" s="103">
        <f t="shared" si="377"/>
        <v>7.3399999999999768</v>
      </c>
      <c r="L8697" s="145">
        <v>0.28000000000000003</v>
      </c>
      <c r="M8697" s="146">
        <v>0</v>
      </c>
      <c r="N8697" s="76">
        <f t="shared" si="376"/>
        <v>7.3399999999999768</v>
      </c>
    </row>
    <row r="8698" spans="2:14" x14ac:dyDescent="0.25">
      <c r="B8698" s="107">
        <v>41246</v>
      </c>
      <c r="C8698" s="100">
        <v>428.97</v>
      </c>
      <c r="D8698" s="128">
        <v>526.73</v>
      </c>
      <c r="E8698" s="122">
        <f t="shared" si="378"/>
        <v>72.95429362880887</v>
      </c>
      <c r="F8698" s="77">
        <v>0</v>
      </c>
      <c r="G8698" s="77">
        <v>0</v>
      </c>
      <c r="H8698" s="144">
        <v>0</v>
      </c>
      <c r="I8698" s="144"/>
      <c r="J8698" s="77">
        <v>5.38</v>
      </c>
      <c r="K8698" s="103">
        <f t="shared" si="377"/>
        <v>5.38</v>
      </c>
      <c r="L8698" s="145">
        <v>2.17</v>
      </c>
      <c r="M8698" s="146">
        <v>0</v>
      </c>
      <c r="N8698" s="76">
        <f t="shared" si="376"/>
        <v>5.38</v>
      </c>
    </row>
    <row r="8699" spans="2:14" x14ac:dyDescent="0.25">
      <c r="B8699" s="107">
        <v>41247</v>
      </c>
      <c r="C8699" s="100">
        <v>428.97</v>
      </c>
      <c r="D8699" s="128">
        <v>526.73</v>
      </c>
      <c r="E8699" s="122">
        <f t="shared" si="378"/>
        <v>72.95429362880887</v>
      </c>
      <c r="F8699" s="77">
        <v>0.04</v>
      </c>
      <c r="G8699" s="77">
        <v>0</v>
      </c>
      <c r="H8699" s="144">
        <v>0</v>
      </c>
      <c r="I8699" s="144"/>
      <c r="J8699" s="77">
        <v>4.8899999999999997</v>
      </c>
      <c r="K8699" s="103">
        <f t="shared" si="377"/>
        <v>3.9399999999999542</v>
      </c>
      <c r="L8699" s="145">
        <v>1.97</v>
      </c>
      <c r="M8699" s="146">
        <v>1.8</v>
      </c>
      <c r="N8699" s="76">
        <f t="shared" si="376"/>
        <v>3.9399999999999542</v>
      </c>
    </row>
    <row r="8700" spans="2:14" x14ac:dyDescent="0.25">
      <c r="B8700" s="107">
        <v>41248</v>
      </c>
      <c r="C8700" s="100">
        <v>428.92</v>
      </c>
      <c r="D8700" s="128">
        <v>525.78</v>
      </c>
      <c r="E8700" s="122">
        <f t="shared" si="378"/>
        <v>72.822714681440431</v>
      </c>
      <c r="F8700" s="77">
        <v>0</v>
      </c>
      <c r="G8700" s="77">
        <v>0</v>
      </c>
      <c r="H8700" s="144">
        <v>0</v>
      </c>
      <c r="I8700" s="144"/>
      <c r="J8700" s="77">
        <v>6.34</v>
      </c>
      <c r="K8700" s="103">
        <f t="shared" si="377"/>
        <v>4.0600000000000271</v>
      </c>
      <c r="L8700" s="145">
        <v>2.5499999999999998</v>
      </c>
      <c r="M8700" s="146">
        <v>2.5</v>
      </c>
      <c r="N8700" s="76">
        <f t="shared" si="376"/>
        <v>4.0600000000000271</v>
      </c>
    </row>
    <row r="8701" spans="2:14" x14ac:dyDescent="0.25">
      <c r="B8701" s="107">
        <v>41249</v>
      </c>
      <c r="C8701" s="100">
        <v>428.8</v>
      </c>
      <c r="D8701" s="128">
        <v>523.5</v>
      </c>
      <c r="E8701" s="122">
        <f t="shared" si="378"/>
        <v>72.50692520775624</v>
      </c>
      <c r="F8701" s="77">
        <v>0.96</v>
      </c>
      <c r="G8701" s="77">
        <v>0</v>
      </c>
      <c r="H8701" s="144">
        <v>0</v>
      </c>
      <c r="I8701" s="144"/>
      <c r="J8701" s="77">
        <v>6.78</v>
      </c>
      <c r="K8701" s="103">
        <f t="shared" si="377"/>
        <v>8.2999999999999829</v>
      </c>
      <c r="L8701" s="145">
        <v>2.74</v>
      </c>
      <c r="M8701" s="146">
        <v>15.1</v>
      </c>
      <c r="N8701" s="76">
        <f t="shared" si="376"/>
        <v>8.2999999999999829</v>
      </c>
    </row>
    <row r="8702" spans="2:14" x14ac:dyDescent="0.25">
      <c r="B8702" s="107">
        <v>41250</v>
      </c>
      <c r="C8702" s="100">
        <v>428.89</v>
      </c>
      <c r="D8702" s="128">
        <v>525.02</v>
      </c>
      <c r="E8702" s="122">
        <f t="shared" si="378"/>
        <v>72.717451523545705</v>
      </c>
      <c r="F8702" s="77">
        <v>0.05</v>
      </c>
      <c r="G8702" s="77">
        <v>0</v>
      </c>
      <c r="H8702" s="144">
        <v>0</v>
      </c>
      <c r="I8702" s="144"/>
      <c r="J8702" s="77">
        <v>5.46</v>
      </c>
      <c r="K8702" s="103">
        <f t="shared" si="377"/>
        <v>6.5999999999999863</v>
      </c>
      <c r="L8702" s="145">
        <v>2.2000000000000002</v>
      </c>
      <c r="M8702" s="146">
        <v>1.1000000000000001</v>
      </c>
      <c r="N8702" s="76">
        <f t="shared" si="376"/>
        <v>6.5999999999999863</v>
      </c>
    </row>
    <row r="8703" spans="2:14" x14ac:dyDescent="0.25">
      <c r="B8703" s="107">
        <v>41251</v>
      </c>
      <c r="C8703" s="100">
        <v>428.94</v>
      </c>
      <c r="D8703" s="128">
        <v>526.16</v>
      </c>
      <c r="E8703" s="122">
        <f t="shared" si="378"/>
        <v>72.875346260387801</v>
      </c>
      <c r="F8703" s="77">
        <v>0.12</v>
      </c>
      <c r="G8703" s="77">
        <v>0</v>
      </c>
      <c r="H8703" s="144">
        <v>0</v>
      </c>
      <c r="I8703" s="144"/>
      <c r="J8703" s="77">
        <v>5.91</v>
      </c>
      <c r="K8703" s="103">
        <f t="shared" si="377"/>
        <v>4.2000000000000774</v>
      </c>
      <c r="L8703" s="145">
        <v>2.38</v>
      </c>
      <c r="M8703" s="146">
        <v>0</v>
      </c>
      <c r="N8703" s="76">
        <f t="shared" si="376"/>
        <v>4.2000000000000774</v>
      </c>
    </row>
    <row r="8704" spans="2:14" x14ac:dyDescent="0.25">
      <c r="B8704" s="107">
        <v>41252</v>
      </c>
      <c r="C8704" s="100">
        <v>428.85</v>
      </c>
      <c r="D8704" s="128">
        <v>524.45000000000005</v>
      </c>
      <c r="E8704" s="122">
        <f t="shared" si="378"/>
        <v>72.638504155124664</v>
      </c>
      <c r="F8704" s="77">
        <v>0.19</v>
      </c>
      <c r="G8704" s="77">
        <v>0</v>
      </c>
      <c r="H8704" s="144">
        <v>0</v>
      </c>
      <c r="I8704" s="144"/>
      <c r="J8704" s="77">
        <v>4.99</v>
      </c>
      <c r="K8704" s="103">
        <f t="shared" si="377"/>
        <v>3.4699999999999047</v>
      </c>
      <c r="L8704" s="145">
        <v>2.0099999999999998</v>
      </c>
      <c r="M8704" s="146">
        <v>0</v>
      </c>
      <c r="N8704" s="76">
        <f t="shared" si="376"/>
        <v>3.4699999999999047</v>
      </c>
    </row>
    <row r="8705" spans="2:14" x14ac:dyDescent="0.25">
      <c r="B8705" s="107">
        <v>41253</v>
      </c>
      <c r="C8705" s="100">
        <v>428.78</v>
      </c>
      <c r="D8705" s="128">
        <v>522.92999999999995</v>
      </c>
      <c r="E8705" s="122">
        <f t="shared" si="378"/>
        <v>72.427977839335185</v>
      </c>
      <c r="F8705" s="77">
        <v>0.79</v>
      </c>
      <c r="G8705" s="77">
        <v>0</v>
      </c>
      <c r="H8705" s="144">
        <v>0</v>
      </c>
      <c r="I8705" s="144"/>
      <c r="J8705" s="77">
        <v>5.23</v>
      </c>
      <c r="K8705" s="103">
        <f t="shared" si="377"/>
        <v>5.0400000000000595</v>
      </c>
      <c r="L8705" s="145">
        <v>2.11</v>
      </c>
      <c r="M8705" s="146">
        <v>0</v>
      </c>
      <c r="N8705" s="76">
        <f t="shared" si="376"/>
        <v>5.0400000000000595</v>
      </c>
    </row>
    <row r="8706" spans="2:14" x14ac:dyDescent="0.25">
      <c r="B8706" s="107">
        <v>41254</v>
      </c>
      <c r="C8706" s="100">
        <v>428.77</v>
      </c>
      <c r="D8706" s="128">
        <v>522.74</v>
      </c>
      <c r="E8706" s="122">
        <f t="shared" si="378"/>
        <v>72.4016620498615</v>
      </c>
      <c r="F8706" s="77">
        <v>0.49</v>
      </c>
      <c r="G8706" s="77">
        <v>0</v>
      </c>
      <c r="H8706" s="144">
        <v>0</v>
      </c>
      <c r="I8706" s="144"/>
      <c r="J8706" s="77">
        <v>4.2</v>
      </c>
      <c r="K8706" s="103">
        <f t="shared" si="377"/>
        <v>2.8699999999999593</v>
      </c>
      <c r="L8706" s="145">
        <v>1.7</v>
      </c>
      <c r="M8706" s="146">
        <v>0</v>
      </c>
      <c r="N8706" s="76">
        <f t="shared" si="376"/>
        <v>2.8699999999999593</v>
      </c>
    </row>
    <row r="8707" spans="2:14" x14ac:dyDescent="0.25">
      <c r="B8707" s="107">
        <v>41255</v>
      </c>
      <c r="C8707" s="100">
        <v>428.7</v>
      </c>
      <c r="D8707" s="128">
        <v>521.41</v>
      </c>
      <c r="E8707" s="122">
        <f t="shared" si="378"/>
        <v>72.217451523545705</v>
      </c>
      <c r="F8707" s="77">
        <v>0.24</v>
      </c>
      <c r="G8707" s="77">
        <v>0</v>
      </c>
      <c r="H8707" s="144">
        <v>0</v>
      </c>
      <c r="I8707" s="144"/>
      <c r="J8707" s="77">
        <v>2.68</v>
      </c>
      <c r="K8707" s="103">
        <f t="shared" si="377"/>
        <v>2.1100000000000638</v>
      </c>
      <c r="L8707" s="145">
        <v>1.08</v>
      </c>
      <c r="M8707" s="146">
        <v>0</v>
      </c>
      <c r="N8707" s="76">
        <f t="shared" si="376"/>
        <v>2.1100000000000638</v>
      </c>
    </row>
    <row r="8708" spans="2:14" x14ac:dyDescent="0.25">
      <c r="B8708" s="107">
        <v>41256</v>
      </c>
      <c r="C8708" s="100">
        <v>428.66</v>
      </c>
      <c r="D8708" s="128">
        <v>520.84</v>
      </c>
      <c r="E8708" s="122">
        <f t="shared" si="378"/>
        <v>72.138504155124664</v>
      </c>
      <c r="F8708" s="77">
        <v>0.47</v>
      </c>
      <c r="G8708" s="77">
        <v>0</v>
      </c>
      <c r="H8708" s="144">
        <v>0</v>
      </c>
      <c r="I8708" s="144"/>
      <c r="J8708" s="77">
        <v>3.85</v>
      </c>
      <c r="K8708" s="103">
        <f t="shared" si="377"/>
        <v>1.9500000000000228</v>
      </c>
      <c r="L8708" s="145">
        <v>1.55</v>
      </c>
      <c r="M8708" s="146">
        <v>0</v>
      </c>
      <c r="N8708" s="76">
        <f t="shared" si="376"/>
        <v>1.9500000000000228</v>
      </c>
    </row>
    <row r="8709" spans="2:14" x14ac:dyDescent="0.25">
      <c r="B8709" s="107">
        <v>41257</v>
      </c>
      <c r="C8709" s="100">
        <v>428.56</v>
      </c>
      <c r="D8709" s="128">
        <v>518.94000000000005</v>
      </c>
      <c r="E8709" s="122">
        <f t="shared" si="378"/>
        <v>71.875346260387815</v>
      </c>
      <c r="F8709" s="77">
        <v>0.08</v>
      </c>
      <c r="G8709" s="77">
        <v>0</v>
      </c>
      <c r="H8709" s="144">
        <v>0</v>
      </c>
      <c r="I8709" s="144"/>
      <c r="J8709" s="77">
        <v>3.86</v>
      </c>
      <c r="K8709" s="103">
        <f t="shared" si="377"/>
        <v>1.8199999999999226</v>
      </c>
      <c r="L8709" s="145">
        <v>1.55</v>
      </c>
      <c r="M8709" s="146">
        <v>0</v>
      </c>
      <c r="N8709" s="76">
        <f t="shared" si="376"/>
        <v>1.8199999999999226</v>
      </c>
    </row>
    <row r="8710" spans="2:14" x14ac:dyDescent="0.25">
      <c r="B8710" s="107">
        <v>41258</v>
      </c>
      <c r="C8710" s="100">
        <v>428.46</v>
      </c>
      <c r="D8710" s="128">
        <v>516.9</v>
      </c>
      <c r="E8710" s="122">
        <f t="shared" si="378"/>
        <v>71.59279778393352</v>
      </c>
      <c r="F8710" s="77">
        <v>3.83</v>
      </c>
      <c r="G8710" s="77">
        <v>0</v>
      </c>
      <c r="H8710" s="144">
        <v>0</v>
      </c>
      <c r="I8710" s="144"/>
      <c r="J8710" s="77">
        <v>2.33</v>
      </c>
      <c r="K8710" s="103">
        <f t="shared" si="377"/>
        <v>1.9699999999999864</v>
      </c>
      <c r="L8710" s="145">
        <v>0.93</v>
      </c>
      <c r="M8710" s="146">
        <v>10.14</v>
      </c>
      <c r="N8710" s="76">
        <f t="shared" si="376"/>
        <v>1.9699999999999864</v>
      </c>
    </row>
    <row r="8711" spans="2:14" x14ac:dyDescent="0.25">
      <c r="B8711" s="107">
        <v>41259</v>
      </c>
      <c r="C8711" s="100">
        <v>428.43</v>
      </c>
      <c r="D8711" s="128">
        <v>516.54</v>
      </c>
      <c r="E8711" s="122">
        <f t="shared" si="378"/>
        <v>71.542936288088626</v>
      </c>
      <c r="F8711" s="77">
        <v>3.04</v>
      </c>
      <c r="G8711" s="77">
        <v>0</v>
      </c>
      <c r="H8711" s="144">
        <v>0</v>
      </c>
      <c r="I8711" s="144"/>
      <c r="J8711" s="77">
        <v>2.4500000000000002</v>
      </c>
      <c r="K8711" s="103">
        <f t="shared" si="377"/>
        <v>41.910000000000039</v>
      </c>
      <c r="L8711" s="145">
        <v>0.99</v>
      </c>
      <c r="M8711" s="146">
        <v>113.9</v>
      </c>
      <c r="N8711" s="76">
        <f t="shared" si="376"/>
        <v>41.910000000000039</v>
      </c>
    </row>
    <row r="8712" spans="2:14" x14ac:dyDescent="0.25">
      <c r="B8712" s="107">
        <v>41260</v>
      </c>
      <c r="C8712" s="100">
        <v>430.48</v>
      </c>
      <c r="D8712" s="128">
        <v>556</v>
      </c>
      <c r="E8712" s="122">
        <f t="shared" si="378"/>
        <v>77.00831024930747</v>
      </c>
      <c r="F8712" s="77">
        <v>3.94</v>
      </c>
      <c r="G8712" s="77">
        <v>0</v>
      </c>
      <c r="H8712" s="144">
        <v>0</v>
      </c>
      <c r="I8712" s="144"/>
      <c r="J8712" s="77">
        <v>2.54</v>
      </c>
      <c r="K8712" s="103">
        <f t="shared" si="377"/>
        <v>119.00000000000004</v>
      </c>
      <c r="L8712" s="145">
        <v>1.04</v>
      </c>
      <c r="M8712" s="146">
        <v>220.8</v>
      </c>
      <c r="N8712" s="76">
        <f t="shared" ref="N8712:N8775" si="379">+D8713-D8712+J8712</f>
        <v>119.00000000000004</v>
      </c>
    </row>
    <row r="8713" spans="2:14" x14ac:dyDescent="0.25">
      <c r="B8713" s="107">
        <v>41261</v>
      </c>
      <c r="C8713" s="100">
        <v>435.95</v>
      </c>
      <c r="D8713" s="128">
        <v>672.46</v>
      </c>
      <c r="E8713" s="122">
        <f t="shared" si="378"/>
        <v>93.13850415512465</v>
      </c>
      <c r="F8713" s="77">
        <v>4</v>
      </c>
      <c r="G8713" s="77">
        <v>0</v>
      </c>
      <c r="H8713" s="144">
        <v>0</v>
      </c>
      <c r="I8713" s="144"/>
      <c r="J8713" s="77">
        <v>10.76</v>
      </c>
      <c r="K8713" s="103">
        <f t="shared" si="377"/>
        <v>43.199999999999939</v>
      </c>
      <c r="L8713" s="145">
        <v>4.4400000000000004</v>
      </c>
      <c r="M8713" s="146">
        <v>11.1</v>
      </c>
      <c r="N8713" s="76">
        <f t="shared" si="379"/>
        <v>43.199999999999939</v>
      </c>
    </row>
    <row r="8714" spans="2:14" x14ac:dyDescent="0.25">
      <c r="B8714" s="107">
        <v>41262</v>
      </c>
      <c r="C8714" s="100">
        <v>437.3</v>
      </c>
      <c r="D8714" s="128">
        <v>704.9</v>
      </c>
      <c r="E8714" s="122">
        <f t="shared" si="378"/>
        <v>97.631578947368411</v>
      </c>
      <c r="F8714" s="77">
        <v>3.55</v>
      </c>
      <c r="G8714" s="77">
        <v>0</v>
      </c>
      <c r="H8714" s="144">
        <v>0</v>
      </c>
      <c r="I8714" s="144"/>
      <c r="J8714" s="77">
        <v>13.35</v>
      </c>
      <c r="K8714" s="103">
        <f t="shared" si="377"/>
        <v>25.550000000000047</v>
      </c>
      <c r="L8714" s="145">
        <v>5.54</v>
      </c>
      <c r="M8714" s="146">
        <v>2.2000000000000002</v>
      </c>
      <c r="N8714" s="76">
        <f t="shared" si="379"/>
        <v>25.550000000000047</v>
      </c>
    </row>
    <row r="8715" spans="2:14" x14ac:dyDescent="0.25">
      <c r="B8715" s="107">
        <v>41263</v>
      </c>
      <c r="C8715" s="100">
        <v>437.8</v>
      </c>
      <c r="D8715" s="128">
        <v>717.1</v>
      </c>
      <c r="E8715" s="122">
        <f t="shared" si="378"/>
        <v>99.3213296398892</v>
      </c>
      <c r="F8715" s="77">
        <v>3.36</v>
      </c>
      <c r="G8715" s="77">
        <v>0</v>
      </c>
      <c r="H8715" s="144">
        <v>0</v>
      </c>
      <c r="I8715" s="144"/>
      <c r="J8715" s="77">
        <v>13.67</v>
      </c>
      <c r="K8715" s="103">
        <f t="shared" si="377"/>
        <v>17.319999999999979</v>
      </c>
      <c r="L8715" s="145">
        <v>5.67</v>
      </c>
      <c r="M8715" s="146">
        <v>5.5</v>
      </c>
      <c r="N8715" s="76">
        <f t="shared" si="379"/>
        <v>17.319999999999979</v>
      </c>
    </row>
    <row r="8716" spans="2:14" x14ac:dyDescent="0.25">
      <c r="B8716" s="107">
        <v>41264</v>
      </c>
      <c r="C8716" s="100">
        <v>437.96</v>
      </c>
      <c r="D8716" s="128">
        <v>720.75</v>
      </c>
      <c r="E8716" s="122">
        <f t="shared" si="378"/>
        <v>99.82686980609418</v>
      </c>
      <c r="F8716" s="77">
        <v>3.1</v>
      </c>
      <c r="G8716" s="77">
        <v>0</v>
      </c>
      <c r="H8716" s="144">
        <v>0</v>
      </c>
      <c r="I8716" s="144"/>
      <c r="J8716" s="77">
        <v>13.38</v>
      </c>
      <c r="K8716" s="103">
        <f t="shared" si="377"/>
        <v>13.88</v>
      </c>
      <c r="L8716" s="145">
        <v>5.53</v>
      </c>
      <c r="M8716" s="146">
        <v>1.5</v>
      </c>
      <c r="N8716" s="76">
        <f t="shared" si="379"/>
        <v>13.88</v>
      </c>
    </row>
    <row r="8717" spans="2:14" x14ac:dyDescent="0.25">
      <c r="B8717" s="107">
        <v>41265</v>
      </c>
      <c r="C8717" s="100">
        <v>437.97</v>
      </c>
      <c r="D8717" s="128">
        <v>721.25</v>
      </c>
      <c r="E8717" s="122">
        <f t="shared" si="378"/>
        <v>99.896121883656505</v>
      </c>
      <c r="F8717" s="77">
        <v>2.19</v>
      </c>
      <c r="G8717" s="77">
        <v>0</v>
      </c>
      <c r="H8717" s="144">
        <v>0</v>
      </c>
      <c r="I8717" s="144"/>
      <c r="J8717" s="77">
        <v>18.237200000000001</v>
      </c>
      <c r="K8717" s="103">
        <f t="shared" si="377"/>
        <v>18.487200000000001</v>
      </c>
      <c r="L8717" s="145">
        <v>5.52</v>
      </c>
      <c r="M8717" s="146">
        <v>31.8</v>
      </c>
      <c r="N8717" s="76">
        <f t="shared" si="379"/>
        <v>18.487200000000001</v>
      </c>
    </row>
    <row r="8718" spans="2:14" x14ac:dyDescent="0.25">
      <c r="B8718" s="107">
        <v>41266</v>
      </c>
      <c r="C8718" s="100">
        <v>437.98</v>
      </c>
      <c r="D8718" s="128">
        <v>721.5</v>
      </c>
      <c r="E8718" s="122">
        <f t="shared" si="378"/>
        <v>99.930747922437675</v>
      </c>
      <c r="F8718" s="77">
        <v>1.1399999999999999</v>
      </c>
      <c r="G8718" s="77">
        <v>0</v>
      </c>
      <c r="H8718" s="144">
        <v>0</v>
      </c>
      <c r="I8718" s="144"/>
      <c r="J8718" s="77">
        <v>13.8248</v>
      </c>
      <c r="K8718" s="103">
        <f t="shared" si="377"/>
        <v>14.5748</v>
      </c>
      <c r="L8718" s="145">
        <v>5.57</v>
      </c>
      <c r="M8718" s="146">
        <v>4</v>
      </c>
      <c r="N8718" s="76">
        <f t="shared" si="379"/>
        <v>14.5748</v>
      </c>
    </row>
    <row r="8719" spans="2:14" x14ac:dyDescent="0.25">
      <c r="B8719" s="107">
        <v>41267</v>
      </c>
      <c r="C8719" s="100">
        <v>438.01</v>
      </c>
      <c r="D8719" s="128">
        <v>722.25</v>
      </c>
      <c r="E8719" s="122">
        <f t="shared" si="378"/>
        <v>100.03462603878117</v>
      </c>
      <c r="F8719" s="77">
        <v>2.9</v>
      </c>
      <c r="G8719" s="77">
        <v>0</v>
      </c>
      <c r="H8719" s="144">
        <v>0</v>
      </c>
      <c r="I8719" s="144"/>
      <c r="J8719" s="77">
        <v>12.940099999999999</v>
      </c>
      <c r="K8719" s="103">
        <f t="shared" si="377"/>
        <v>12.690099999999999</v>
      </c>
      <c r="L8719" s="145">
        <v>5.34</v>
      </c>
      <c r="M8719" s="146">
        <v>6.3</v>
      </c>
      <c r="N8719" s="76">
        <f t="shared" si="379"/>
        <v>12.690099999999999</v>
      </c>
    </row>
    <row r="8720" spans="2:14" x14ac:dyDescent="0.25">
      <c r="B8720" s="107">
        <v>41268</v>
      </c>
      <c r="C8720" s="100">
        <v>438</v>
      </c>
      <c r="D8720" s="128">
        <v>722</v>
      </c>
      <c r="E8720" s="122">
        <f t="shared" si="378"/>
        <v>100</v>
      </c>
      <c r="F8720" s="77">
        <v>3.12</v>
      </c>
      <c r="G8720" s="77">
        <v>0</v>
      </c>
      <c r="H8720" s="144">
        <v>0</v>
      </c>
      <c r="I8720" s="144"/>
      <c r="J8720" s="77">
        <v>13.604000000000001</v>
      </c>
      <c r="K8720" s="103">
        <f t="shared" si="377"/>
        <v>13.854000000000001</v>
      </c>
      <c r="L8720" s="145">
        <v>5.49</v>
      </c>
      <c r="M8720" s="146">
        <v>10.1</v>
      </c>
      <c r="N8720" s="76">
        <f t="shared" si="379"/>
        <v>13.854000000000001</v>
      </c>
    </row>
    <row r="8721" spans="1:14" x14ac:dyDescent="0.25">
      <c r="B8721" s="107">
        <v>41269</v>
      </c>
      <c r="C8721" s="100">
        <v>438.02</v>
      </c>
      <c r="D8721" s="128">
        <v>722.25</v>
      </c>
      <c r="E8721" s="122">
        <f t="shared" si="378"/>
        <v>100.03462603878117</v>
      </c>
      <c r="F8721" s="77">
        <v>2.0699999999999998</v>
      </c>
      <c r="G8721" s="77">
        <v>0</v>
      </c>
      <c r="H8721" s="144">
        <v>0</v>
      </c>
      <c r="I8721" s="144"/>
      <c r="J8721" s="77">
        <v>15.085000000000001</v>
      </c>
      <c r="K8721" s="103">
        <f t="shared" si="377"/>
        <v>14.835000000000001</v>
      </c>
      <c r="L8721" s="145">
        <v>5.56</v>
      </c>
      <c r="M8721" s="146">
        <v>4.5</v>
      </c>
      <c r="N8721" s="76">
        <f t="shared" si="379"/>
        <v>14.835000000000001</v>
      </c>
    </row>
    <row r="8722" spans="1:14" x14ac:dyDescent="0.25">
      <c r="B8722" s="107">
        <v>41270</v>
      </c>
      <c r="C8722" s="100">
        <v>438</v>
      </c>
      <c r="D8722" s="128">
        <v>722</v>
      </c>
      <c r="E8722" s="122">
        <f t="shared" si="378"/>
        <v>100</v>
      </c>
      <c r="F8722" s="77">
        <v>2.91</v>
      </c>
      <c r="G8722" s="77">
        <v>0</v>
      </c>
      <c r="H8722" s="144">
        <v>0</v>
      </c>
      <c r="I8722" s="144"/>
      <c r="J8722" s="77">
        <v>25.799999999999997</v>
      </c>
      <c r="K8722" s="103">
        <f t="shared" si="377"/>
        <v>26.049999999999997</v>
      </c>
      <c r="L8722" s="145">
        <v>5.68</v>
      </c>
      <c r="M8722" s="146">
        <v>19</v>
      </c>
      <c r="N8722" s="76">
        <f t="shared" si="379"/>
        <v>26.049999999999997</v>
      </c>
    </row>
    <row r="8723" spans="1:14" x14ac:dyDescent="0.25">
      <c r="B8723" s="107">
        <v>41271</v>
      </c>
      <c r="C8723" s="100">
        <v>438.02</v>
      </c>
      <c r="D8723" s="128">
        <v>722.25</v>
      </c>
      <c r="E8723" s="122">
        <f t="shared" si="378"/>
        <v>100.03462603878117</v>
      </c>
      <c r="F8723" s="77">
        <v>3.09</v>
      </c>
      <c r="G8723" s="77">
        <v>0</v>
      </c>
      <c r="H8723" s="144">
        <v>0</v>
      </c>
      <c r="I8723" s="144"/>
      <c r="J8723" s="77">
        <v>24.074999999999999</v>
      </c>
      <c r="K8723" s="103">
        <f t="shared" si="377"/>
        <v>24.074999999999999</v>
      </c>
      <c r="L8723" s="145">
        <v>5.49</v>
      </c>
      <c r="M8723" s="146">
        <v>0.8</v>
      </c>
      <c r="N8723" s="76">
        <f t="shared" si="379"/>
        <v>24.074999999999999</v>
      </c>
    </row>
    <row r="8724" spans="1:14" x14ac:dyDescent="0.25">
      <c r="B8724" s="107">
        <v>41272</v>
      </c>
      <c r="C8724" s="100">
        <v>438.02</v>
      </c>
      <c r="D8724" s="128">
        <v>722.25</v>
      </c>
      <c r="E8724" s="122">
        <f t="shared" si="378"/>
        <v>100.03462603878117</v>
      </c>
      <c r="F8724" s="77">
        <v>3.91</v>
      </c>
      <c r="G8724" s="77">
        <v>0</v>
      </c>
      <c r="H8724" s="144">
        <v>0</v>
      </c>
      <c r="I8724" s="144"/>
      <c r="J8724" s="77">
        <v>16.41</v>
      </c>
      <c r="K8724" s="103">
        <f t="shared" si="377"/>
        <v>16.41</v>
      </c>
      <c r="L8724" s="145">
        <v>5.43</v>
      </c>
      <c r="M8724" s="146">
        <v>1.9</v>
      </c>
      <c r="N8724" s="76">
        <f t="shared" si="379"/>
        <v>16.41</v>
      </c>
    </row>
    <row r="8725" spans="1:14" x14ac:dyDescent="0.25">
      <c r="B8725" s="107">
        <v>41273</v>
      </c>
      <c r="C8725" s="100">
        <v>438.02</v>
      </c>
      <c r="D8725" s="128">
        <v>722.25</v>
      </c>
      <c r="E8725" s="122">
        <f t="shared" si="378"/>
        <v>100.03462603878117</v>
      </c>
      <c r="F8725" s="77">
        <v>3.66</v>
      </c>
      <c r="G8725" s="77">
        <v>0</v>
      </c>
      <c r="H8725" s="144">
        <v>0</v>
      </c>
      <c r="I8725" s="144"/>
      <c r="J8725" s="77">
        <v>16.7</v>
      </c>
      <c r="K8725" s="103">
        <f t="shared" si="377"/>
        <v>16.45</v>
      </c>
      <c r="L8725" s="145">
        <v>5.56</v>
      </c>
      <c r="M8725" s="146">
        <v>8.3000000000000007</v>
      </c>
      <c r="N8725" s="76">
        <f t="shared" si="379"/>
        <v>16.45</v>
      </c>
    </row>
    <row r="8726" spans="1:14" x14ac:dyDescent="0.25">
      <c r="B8726" s="107">
        <v>41274</v>
      </c>
      <c r="C8726" s="100">
        <v>438</v>
      </c>
      <c r="D8726" s="128">
        <v>722</v>
      </c>
      <c r="E8726" s="122">
        <f t="shared" si="378"/>
        <v>100</v>
      </c>
      <c r="F8726" s="77">
        <v>5.91</v>
      </c>
      <c r="G8726" s="77">
        <v>0</v>
      </c>
      <c r="H8726" s="144">
        <v>0</v>
      </c>
      <c r="I8726" s="144"/>
      <c r="J8726" s="77">
        <v>13.22</v>
      </c>
      <c r="K8726" s="103">
        <f t="shared" si="377"/>
        <v>10.97</v>
      </c>
      <c r="L8726" s="145">
        <v>5.49</v>
      </c>
      <c r="M8726" s="146">
        <v>3.5</v>
      </c>
      <c r="N8726" s="76">
        <f t="shared" si="379"/>
        <v>10.97</v>
      </c>
    </row>
    <row r="8727" spans="1:14" s="153" customFormat="1" x14ac:dyDescent="0.25">
      <c r="A8727" s="147"/>
      <c r="B8727" s="148"/>
      <c r="C8727" s="147"/>
      <c r="D8727" s="154">
        <v>719.75</v>
      </c>
      <c r="E8727" s="149"/>
      <c r="F8727" s="151">
        <f t="shared" ref="F8727:M8727" si="380">SUM(F8361:F8726)</f>
        <v>825.76</v>
      </c>
      <c r="G8727" s="151">
        <f t="shared" si="380"/>
        <v>0</v>
      </c>
      <c r="H8727" s="151">
        <f t="shared" si="380"/>
        <v>0</v>
      </c>
      <c r="I8727" s="151"/>
      <c r="J8727" s="151">
        <f t="shared" si="380"/>
        <v>1067.5861000000002</v>
      </c>
      <c r="K8727" s="103">
        <f t="shared" si="380"/>
        <v>1379.0561000000012</v>
      </c>
      <c r="L8727" s="104">
        <f t="shared" si="380"/>
        <v>392.57499999999987</v>
      </c>
      <c r="M8727" s="141">
        <f t="shared" si="380"/>
        <v>1559.56</v>
      </c>
      <c r="N8727" s="76">
        <f t="shared" si="379"/>
        <v>1067.5861000000002</v>
      </c>
    </row>
    <row r="8728" spans="1:14" x14ac:dyDescent="0.25">
      <c r="B8728" s="155">
        <v>41275</v>
      </c>
      <c r="C8728" s="78">
        <v>437.91</v>
      </c>
      <c r="D8728" s="154">
        <v>719.75</v>
      </c>
      <c r="E8728" s="122">
        <f>+(D8728/722)*100</f>
        <v>99.68836565096953</v>
      </c>
      <c r="F8728" s="77">
        <v>13.47</v>
      </c>
      <c r="G8728" s="77">
        <v>0</v>
      </c>
      <c r="H8728" s="77">
        <v>0</v>
      </c>
      <c r="J8728" s="76">
        <v>13.47</v>
      </c>
      <c r="K8728" s="103">
        <v>9.0700000000000234</v>
      </c>
      <c r="L8728" s="145">
        <v>5.58</v>
      </c>
      <c r="M8728" s="146">
        <v>0</v>
      </c>
      <c r="N8728" s="76">
        <f t="shared" si="379"/>
        <v>9.0700000000000234</v>
      </c>
    </row>
    <row r="8729" spans="1:14" x14ac:dyDescent="0.25">
      <c r="B8729" s="155">
        <v>41276</v>
      </c>
      <c r="C8729" s="78">
        <v>437.73</v>
      </c>
      <c r="D8729" s="154">
        <v>715.35</v>
      </c>
      <c r="E8729" s="122">
        <f t="shared" ref="E8729:E8792" si="381">+(D8729/722)*100</f>
        <v>99.078947368421055</v>
      </c>
      <c r="F8729" s="77">
        <v>13.47</v>
      </c>
      <c r="G8729" s="77">
        <v>0</v>
      </c>
      <c r="H8729" s="77">
        <v>0</v>
      </c>
      <c r="J8729" s="76">
        <v>13.47</v>
      </c>
      <c r="K8729" s="103">
        <v>11.039999999999937</v>
      </c>
      <c r="L8729" s="145">
        <v>5.58</v>
      </c>
      <c r="M8729" s="146">
        <v>3.1</v>
      </c>
      <c r="N8729" s="76">
        <f t="shared" si="379"/>
        <v>11.039999999999937</v>
      </c>
    </row>
    <row r="8730" spans="1:14" x14ac:dyDescent="0.25">
      <c r="B8730" s="155">
        <v>41277</v>
      </c>
      <c r="C8730" s="78">
        <v>437.63</v>
      </c>
      <c r="D8730" s="154">
        <v>712.92</v>
      </c>
      <c r="E8730" s="122">
        <f t="shared" si="381"/>
        <v>98.742382271468145</v>
      </c>
      <c r="F8730" s="77">
        <v>12.8</v>
      </c>
      <c r="G8730" s="77">
        <v>0</v>
      </c>
      <c r="H8730" s="77">
        <v>0</v>
      </c>
      <c r="J8730" s="76">
        <v>12.8</v>
      </c>
      <c r="K8730" s="103">
        <v>11.330000000000087</v>
      </c>
      <c r="L8730" s="145">
        <v>5.31</v>
      </c>
      <c r="M8730" s="146">
        <v>8.8000000000000007</v>
      </c>
      <c r="N8730" s="76">
        <f t="shared" si="379"/>
        <v>11.330000000000087</v>
      </c>
    </row>
    <row r="8731" spans="1:14" x14ac:dyDescent="0.25">
      <c r="B8731" s="155">
        <v>41278</v>
      </c>
      <c r="C8731" s="78">
        <v>437.57</v>
      </c>
      <c r="D8731" s="154">
        <v>711.45</v>
      </c>
      <c r="E8731" s="122">
        <f t="shared" si="381"/>
        <v>98.538781163434905</v>
      </c>
      <c r="F8731" s="77">
        <v>12.65</v>
      </c>
      <c r="G8731" s="77">
        <v>0</v>
      </c>
      <c r="H8731" s="77">
        <v>0</v>
      </c>
      <c r="J8731" s="76">
        <v>12.65</v>
      </c>
      <c r="K8731" s="103">
        <v>11.15</v>
      </c>
      <c r="L8731" s="145">
        <v>5.25</v>
      </c>
      <c r="M8731" s="146">
        <v>5.8</v>
      </c>
      <c r="N8731" s="76">
        <f t="shared" si="379"/>
        <v>11.15</v>
      </c>
    </row>
    <row r="8732" spans="1:14" x14ac:dyDescent="0.25">
      <c r="B8732" s="155">
        <v>41279</v>
      </c>
      <c r="C8732" s="78">
        <v>437.51</v>
      </c>
      <c r="D8732" s="154">
        <v>709.95</v>
      </c>
      <c r="E8732" s="122">
        <f t="shared" si="381"/>
        <v>98.33102493074793</v>
      </c>
      <c r="F8732" s="77">
        <v>12.55</v>
      </c>
      <c r="G8732" s="77">
        <v>0</v>
      </c>
      <c r="H8732" s="77">
        <v>0</v>
      </c>
      <c r="J8732" s="76">
        <v>12.55</v>
      </c>
      <c r="K8732" s="103">
        <v>7.9799999999999507</v>
      </c>
      <c r="L8732" s="145">
        <v>5.19</v>
      </c>
      <c r="M8732" s="146">
        <v>0</v>
      </c>
      <c r="N8732" s="76">
        <f t="shared" si="379"/>
        <v>7.9799999999999507</v>
      </c>
    </row>
    <row r="8733" spans="1:14" x14ac:dyDescent="0.25">
      <c r="B8733" s="155">
        <v>41280</v>
      </c>
      <c r="C8733" s="78">
        <v>437.33</v>
      </c>
      <c r="D8733" s="154">
        <v>705.38</v>
      </c>
      <c r="E8733" s="122">
        <f t="shared" si="381"/>
        <v>97.69806094182826</v>
      </c>
      <c r="F8733" s="77">
        <v>12.8</v>
      </c>
      <c r="G8733" s="77">
        <v>0</v>
      </c>
      <c r="H8733" s="77">
        <v>0</v>
      </c>
      <c r="J8733" s="76">
        <v>12.8</v>
      </c>
      <c r="K8733" s="103">
        <v>3.5799999999999734</v>
      </c>
      <c r="L8733" s="145">
        <v>5.29</v>
      </c>
      <c r="M8733" s="146">
        <v>4.5</v>
      </c>
      <c r="N8733" s="76">
        <f t="shared" si="379"/>
        <v>3.5799999999999734</v>
      </c>
    </row>
    <row r="8734" spans="1:14" x14ac:dyDescent="0.25">
      <c r="B8734" s="155">
        <v>41281</v>
      </c>
      <c r="C8734" s="78">
        <v>436.95</v>
      </c>
      <c r="D8734" s="154">
        <v>696.16</v>
      </c>
      <c r="E8734" s="122">
        <f t="shared" si="381"/>
        <v>96.421052631578945</v>
      </c>
      <c r="F8734" s="77">
        <v>12.66</v>
      </c>
      <c r="G8734" s="77">
        <v>0</v>
      </c>
      <c r="H8734" s="77">
        <v>0</v>
      </c>
      <c r="J8734" s="76">
        <v>12.66</v>
      </c>
      <c r="K8734" s="103">
        <v>27.700000000000077</v>
      </c>
      <c r="L8734" s="145">
        <v>5.23</v>
      </c>
      <c r="M8734" s="146">
        <v>51.1</v>
      </c>
      <c r="N8734" s="76">
        <f t="shared" si="379"/>
        <v>27.700000000000077</v>
      </c>
    </row>
    <row r="8735" spans="1:14" x14ac:dyDescent="0.25">
      <c r="B8735" s="155">
        <v>41282</v>
      </c>
      <c r="C8735" s="78">
        <v>437.56</v>
      </c>
      <c r="D8735" s="154">
        <v>711.2</v>
      </c>
      <c r="E8735" s="122">
        <f t="shared" si="381"/>
        <v>98.504155124653749</v>
      </c>
      <c r="F8735" s="77">
        <v>10.77</v>
      </c>
      <c r="G8735" s="77">
        <v>0</v>
      </c>
      <c r="H8735" s="77">
        <v>0</v>
      </c>
      <c r="J8735" s="76">
        <v>10.77</v>
      </c>
      <c r="K8735" s="103">
        <v>15.669999999999977</v>
      </c>
      <c r="L8735" s="145">
        <v>4.47</v>
      </c>
      <c r="M8735" s="146">
        <v>0</v>
      </c>
      <c r="N8735" s="76">
        <f t="shared" si="379"/>
        <v>15.669999999999977</v>
      </c>
    </row>
    <row r="8736" spans="1:14" x14ac:dyDescent="0.25">
      <c r="B8736" s="155">
        <v>41283</v>
      </c>
      <c r="C8736" s="78">
        <v>437.77</v>
      </c>
      <c r="D8736" s="154">
        <v>716.1</v>
      </c>
      <c r="E8736" s="122">
        <f t="shared" si="381"/>
        <v>99.18282548476455</v>
      </c>
      <c r="F8736" s="77">
        <v>12.19</v>
      </c>
      <c r="G8736" s="77">
        <v>0</v>
      </c>
      <c r="H8736" s="77">
        <v>0</v>
      </c>
      <c r="J8736" s="76">
        <v>12.19</v>
      </c>
      <c r="K8736" s="103">
        <v>17.589999999999975</v>
      </c>
      <c r="L8736" s="145">
        <v>5.0599999999999996</v>
      </c>
      <c r="M8736" s="146">
        <v>30.6</v>
      </c>
      <c r="N8736" s="76">
        <f t="shared" si="379"/>
        <v>17.589999999999975</v>
      </c>
    </row>
    <row r="8737" spans="2:14" x14ac:dyDescent="0.25">
      <c r="B8737" s="155">
        <v>41284</v>
      </c>
      <c r="C8737" s="78">
        <v>437.98</v>
      </c>
      <c r="D8737" s="154">
        <v>721.5</v>
      </c>
      <c r="E8737" s="122">
        <f t="shared" si="381"/>
        <v>99.930747922437675</v>
      </c>
      <c r="F8737" s="77">
        <v>12.79</v>
      </c>
      <c r="G8737" s="77">
        <v>0</v>
      </c>
      <c r="H8737" s="77">
        <v>0</v>
      </c>
      <c r="J8737" s="76">
        <v>61.98</v>
      </c>
      <c r="K8737" s="103">
        <v>62.73</v>
      </c>
      <c r="L8737" s="145">
        <v>5.31</v>
      </c>
      <c r="M8737" s="146">
        <v>110.8</v>
      </c>
      <c r="N8737" s="76">
        <f t="shared" si="379"/>
        <v>62.73</v>
      </c>
    </row>
    <row r="8738" spans="2:14" x14ac:dyDescent="0.25">
      <c r="B8738" s="155">
        <v>41285</v>
      </c>
      <c r="C8738" s="78">
        <v>438.02</v>
      </c>
      <c r="D8738" s="154">
        <v>722.25</v>
      </c>
      <c r="E8738" s="122">
        <f t="shared" si="381"/>
        <v>100.03462603878117</v>
      </c>
      <c r="F8738" s="77">
        <v>12.85</v>
      </c>
      <c r="G8738" s="77">
        <v>0</v>
      </c>
      <c r="H8738" s="77">
        <v>0</v>
      </c>
      <c r="J8738" s="76">
        <v>37.44</v>
      </c>
      <c r="K8738" s="103">
        <v>36.69</v>
      </c>
      <c r="L8738" s="145">
        <v>5.33</v>
      </c>
      <c r="M8738" s="146">
        <v>0</v>
      </c>
      <c r="N8738" s="76">
        <f t="shared" si="379"/>
        <v>36.69</v>
      </c>
    </row>
    <row r="8739" spans="2:14" x14ac:dyDescent="0.25">
      <c r="B8739" s="155">
        <v>41286</v>
      </c>
      <c r="C8739" s="78">
        <v>437.98</v>
      </c>
      <c r="D8739" s="154">
        <v>721.5</v>
      </c>
      <c r="E8739" s="122">
        <f t="shared" si="381"/>
        <v>99.930747922437675</v>
      </c>
      <c r="F8739" s="77">
        <v>12.52</v>
      </c>
      <c r="G8739" s="77">
        <v>0</v>
      </c>
      <c r="H8739" s="77">
        <v>0</v>
      </c>
      <c r="J8739" s="76">
        <v>17.46</v>
      </c>
      <c r="K8739" s="103">
        <v>18.21</v>
      </c>
      <c r="L8739" s="145">
        <v>5.19</v>
      </c>
      <c r="M8739" s="146">
        <v>0</v>
      </c>
      <c r="N8739" s="76">
        <f t="shared" si="379"/>
        <v>18.21</v>
      </c>
    </row>
    <row r="8740" spans="2:14" x14ac:dyDescent="0.25">
      <c r="B8740" s="155">
        <v>41287</v>
      </c>
      <c r="C8740" s="78">
        <v>438.01</v>
      </c>
      <c r="D8740" s="154">
        <v>722.25</v>
      </c>
      <c r="E8740" s="122">
        <f t="shared" si="381"/>
        <v>100.03462603878117</v>
      </c>
      <c r="F8740" s="77">
        <v>12.65</v>
      </c>
      <c r="G8740" s="77">
        <v>0</v>
      </c>
      <c r="H8740" s="77">
        <v>0</v>
      </c>
      <c r="J8740" s="76">
        <v>14.34</v>
      </c>
      <c r="K8740" s="103">
        <v>11.84</v>
      </c>
      <c r="L8740" s="145">
        <v>5.25</v>
      </c>
      <c r="M8740" s="146">
        <v>0</v>
      </c>
      <c r="N8740" s="76">
        <f t="shared" si="379"/>
        <v>11.84</v>
      </c>
    </row>
    <row r="8741" spans="2:14" x14ac:dyDescent="0.25">
      <c r="B8741" s="155">
        <v>41288</v>
      </c>
      <c r="C8741" s="78">
        <v>437.91</v>
      </c>
      <c r="D8741" s="154">
        <v>719.75</v>
      </c>
      <c r="E8741" s="122">
        <f t="shared" si="381"/>
        <v>99.68836565096953</v>
      </c>
      <c r="F8741" s="77">
        <v>12.81</v>
      </c>
      <c r="G8741" s="77">
        <v>0</v>
      </c>
      <c r="H8741" s="77">
        <v>0</v>
      </c>
      <c r="J8741" s="76">
        <v>12.81</v>
      </c>
      <c r="K8741" s="103">
        <v>12.81</v>
      </c>
      <c r="L8741" s="145">
        <v>5.32</v>
      </c>
      <c r="M8741" s="146">
        <v>0</v>
      </c>
      <c r="N8741" s="76">
        <f t="shared" si="379"/>
        <v>12.81</v>
      </c>
    </row>
    <row r="8742" spans="2:14" x14ac:dyDescent="0.25">
      <c r="B8742" s="155">
        <v>41289</v>
      </c>
      <c r="C8742" s="78">
        <v>437.91</v>
      </c>
      <c r="D8742" s="154">
        <v>719.75</v>
      </c>
      <c r="E8742" s="122">
        <f t="shared" si="381"/>
        <v>99.68836565096953</v>
      </c>
      <c r="F8742" s="77">
        <v>12.65</v>
      </c>
      <c r="G8742" s="77">
        <v>0</v>
      </c>
      <c r="H8742" s="77">
        <v>0</v>
      </c>
      <c r="J8742" s="76">
        <v>12.65</v>
      </c>
      <c r="K8742" s="103">
        <v>10.480000000000041</v>
      </c>
      <c r="L8742" s="145">
        <v>5.25</v>
      </c>
      <c r="M8742" s="146">
        <v>0</v>
      </c>
      <c r="N8742" s="76">
        <f t="shared" si="379"/>
        <v>10.480000000000041</v>
      </c>
    </row>
    <row r="8743" spans="2:14" x14ac:dyDescent="0.25">
      <c r="B8743" s="155">
        <v>41290</v>
      </c>
      <c r="C8743" s="78">
        <v>437.83</v>
      </c>
      <c r="D8743" s="154">
        <v>717.58</v>
      </c>
      <c r="E8743" s="122">
        <f t="shared" si="381"/>
        <v>99.387811634349035</v>
      </c>
      <c r="F8743" s="77">
        <v>11.53</v>
      </c>
      <c r="G8743" s="77">
        <v>0</v>
      </c>
      <c r="H8743" s="77">
        <v>0</v>
      </c>
      <c r="J8743" s="76">
        <v>11.53</v>
      </c>
      <c r="K8743" s="103">
        <v>9.2999999999999812</v>
      </c>
      <c r="L8743" s="145">
        <v>4.78</v>
      </c>
      <c r="M8743" s="146">
        <v>0</v>
      </c>
      <c r="N8743" s="76">
        <f t="shared" si="379"/>
        <v>9.2999999999999812</v>
      </c>
    </row>
    <row r="8744" spans="2:14" x14ac:dyDescent="0.25">
      <c r="B8744" s="155">
        <v>41291</v>
      </c>
      <c r="C8744" s="78">
        <v>437.73</v>
      </c>
      <c r="D8744" s="154">
        <v>715.35</v>
      </c>
      <c r="E8744" s="122">
        <f t="shared" si="381"/>
        <v>99.078947368421055</v>
      </c>
      <c r="F8744" s="77">
        <v>8.9</v>
      </c>
      <c r="G8744" s="77">
        <v>0</v>
      </c>
      <c r="H8744" s="77">
        <v>0</v>
      </c>
      <c r="J8744" s="76">
        <v>8.9</v>
      </c>
      <c r="K8744" s="103">
        <v>5.0000000000000231</v>
      </c>
      <c r="L8744" s="145">
        <v>3.69</v>
      </c>
      <c r="M8744" s="146">
        <v>0</v>
      </c>
      <c r="N8744" s="76">
        <f t="shared" si="379"/>
        <v>5.0000000000000231</v>
      </c>
    </row>
    <row r="8745" spans="2:14" x14ac:dyDescent="0.25">
      <c r="B8745" s="155">
        <v>41292</v>
      </c>
      <c r="C8745" s="78">
        <v>437.58</v>
      </c>
      <c r="D8745" s="154">
        <v>711.45</v>
      </c>
      <c r="E8745" s="122">
        <f t="shared" si="381"/>
        <v>98.538781163434905</v>
      </c>
      <c r="F8745" s="77">
        <v>12.91</v>
      </c>
      <c r="G8745" s="77">
        <v>0</v>
      </c>
      <c r="H8745" s="77">
        <v>0</v>
      </c>
      <c r="J8745" s="76">
        <v>12.91</v>
      </c>
      <c r="K8745" s="103">
        <v>10.919999999999991</v>
      </c>
      <c r="L8745" s="145">
        <v>5.36</v>
      </c>
      <c r="M8745" s="146">
        <v>0</v>
      </c>
      <c r="N8745" s="76">
        <f t="shared" si="379"/>
        <v>10.919999999999991</v>
      </c>
    </row>
    <row r="8746" spans="2:14" x14ac:dyDescent="0.25">
      <c r="B8746" s="155">
        <v>41293</v>
      </c>
      <c r="C8746" s="78">
        <v>437.49</v>
      </c>
      <c r="D8746" s="154">
        <v>709.46</v>
      </c>
      <c r="E8746" s="122">
        <f t="shared" si="381"/>
        <v>98.26315789473685</v>
      </c>
      <c r="F8746" s="77">
        <v>10.85</v>
      </c>
      <c r="G8746" s="77">
        <v>0</v>
      </c>
      <c r="H8746" s="77">
        <v>0</v>
      </c>
      <c r="J8746" s="76">
        <v>10.85</v>
      </c>
      <c r="K8746" s="103">
        <v>8.9299999999999269</v>
      </c>
      <c r="L8746" s="145">
        <v>4.4800000000000004</v>
      </c>
      <c r="M8746" s="146">
        <v>0</v>
      </c>
      <c r="N8746" s="76">
        <f t="shared" si="379"/>
        <v>8.9299999999999269</v>
      </c>
    </row>
    <row r="8747" spans="2:14" x14ac:dyDescent="0.25">
      <c r="B8747" s="155">
        <v>41294</v>
      </c>
      <c r="C8747" s="78">
        <v>437.41</v>
      </c>
      <c r="D8747" s="154">
        <v>707.54</v>
      </c>
      <c r="E8747" s="122">
        <f t="shared" si="381"/>
        <v>97.997229916897496</v>
      </c>
      <c r="F8747" s="77">
        <v>12.21</v>
      </c>
      <c r="G8747" s="77">
        <v>0</v>
      </c>
      <c r="H8747" s="77">
        <v>0</v>
      </c>
      <c r="J8747" s="76">
        <v>12.21</v>
      </c>
      <c r="K8747" s="103">
        <v>10.050000000000033</v>
      </c>
      <c r="L8747" s="145">
        <v>5.05</v>
      </c>
      <c r="M8747" s="146">
        <v>0</v>
      </c>
      <c r="N8747" s="76">
        <f t="shared" si="379"/>
        <v>10.050000000000033</v>
      </c>
    </row>
    <row r="8748" spans="2:14" x14ac:dyDescent="0.25">
      <c r="B8748" s="155">
        <v>41295</v>
      </c>
      <c r="C8748" s="78">
        <v>437.33</v>
      </c>
      <c r="D8748" s="154">
        <v>705.38</v>
      </c>
      <c r="E8748" s="122">
        <f t="shared" si="381"/>
        <v>97.69806094182826</v>
      </c>
      <c r="F8748" s="77">
        <v>12</v>
      </c>
      <c r="G8748" s="77">
        <v>0</v>
      </c>
      <c r="H8748" s="77">
        <v>0</v>
      </c>
      <c r="J8748" s="76">
        <v>12</v>
      </c>
      <c r="K8748" s="103">
        <v>7.6200000000000045</v>
      </c>
      <c r="L8748" s="145">
        <v>4.96</v>
      </c>
      <c r="M8748" s="146">
        <v>0</v>
      </c>
      <c r="N8748" s="76">
        <f t="shared" si="379"/>
        <v>7.6200000000000045</v>
      </c>
    </row>
    <row r="8749" spans="2:14" x14ac:dyDescent="0.25">
      <c r="B8749" s="155">
        <v>41296</v>
      </c>
      <c r="C8749" s="78">
        <v>437.15</v>
      </c>
      <c r="D8749" s="154">
        <v>701</v>
      </c>
      <c r="E8749" s="122">
        <f t="shared" si="381"/>
        <v>97.091412742382261</v>
      </c>
      <c r="F8749" s="77">
        <v>11.86</v>
      </c>
      <c r="G8749" s="77">
        <v>0</v>
      </c>
      <c r="H8749" s="77">
        <v>0</v>
      </c>
      <c r="J8749" s="76">
        <v>11.86</v>
      </c>
      <c r="K8749" s="103">
        <v>5.8200000000000358</v>
      </c>
      <c r="L8749" s="145">
        <v>4.9000000000000004</v>
      </c>
      <c r="M8749" s="146">
        <v>0.2</v>
      </c>
      <c r="N8749" s="76">
        <f t="shared" si="379"/>
        <v>5.8200000000000358</v>
      </c>
    </row>
    <row r="8750" spans="2:14" x14ac:dyDescent="0.25">
      <c r="B8750" s="155">
        <v>41297</v>
      </c>
      <c r="C8750" s="78">
        <v>436.9</v>
      </c>
      <c r="D8750" s="154">
        <v>694.96</v>
      </c>
      <c r="E8750" s="122">
        <f t="shared" si="381"/>
        <v>96.254847645429365</v>
      </c>
      <c r="F8750" s="77">
        <v>11.32</v>
      </c>
      <c r="G8750" s="77">
        <v>0</v>
      </c>
      <c r="H8750" s="77">
        <v>0</v>
      </c>
      <c r="J8750" s="76">
        <v>11.32</v>
      </c>
      <c r="K8750" s="103">
        <v>12.519999999999932</v>
      </c>
      <c r="L8750" s="145">
        <v>4.68</v>
      </c>
      <c r="M8750" s="146">
        <v>71.5</v>
      </c>
      <c r="N8750" s="76">
        <f t="shared" si="379"/>
        <v>12.519999999999932</v>
      </c>
    </row>
    <row r="8751" spans="2:14" x14ac:dyDescent="0.25">
      <c r="B8751" s="155">
        <v>41298</v>
      </c>
      <c r="C8751" s="78">
        <v>436.95</v>
      </c>
      <c r="D8751" s="154">
        <v>696.16</v>
      </c>
      <c r="E8751" s="122">
        <f t="shared" si="381"/>
        <v>96.421052631578945</v>
      </c>
      <c r="F8751" s="77">
        <v>9.5500000000000007</v>
      </c>
      <c r="G8751" s="77">
        <v>0</v>
      </c>
      <c r="H8751" s="77">
        <v>0</v>
      </c>
      <c r="J8751" s="76">
        <v>9.5500000000000007</v>
      </c>
      <c r="K8751" s="103">
        <v>20.210000000000083</v>
      </c>
      <c r="L8751" s="145">
        <v>3.95</v>
      </c>
      <c r="M8751" s="146">
        <v>17.329999999999998</v>
      </c>
      <c r="N8751" s="76">
        <f t="shared" si="379"/>
        <v>20.210000000000083</v>
      </c>
    </row>
    <row r="8752" spans="2:14" x14ac:dyDescent="0.25">
      <c r="B8752" s="155">
        <v>41299</v>
      </c>
      <c r="C8752" s="78">
        <v>437.38</v>
      </c>
      <c r="D8752" s="154">
        <v>706.82</v>
      </c>
      <c r="E8752" s="122">
        <f t="shared" si="381"/>
        <v>97.897506925207765</v>
      </c>
      <c r="F8752" s="77">
        <v>9.8800000000000008</v>
      </c>
      <c r="G8752" s="77">
        <v>0</v>
      </c>
      <c r="H8752" s="77">
        <v>0</v>
      </c>
      <c r="J8752" s="76">
        <v>9.8800000000000008</v>
      </c>
      <c r="K8752" s="103">
        <v>13.009999999999996</v>
      </c>
      <c r="L8752" s="145">
        <v>4.08</v>
      </c>
      <c r="M8752" s="146">
        <v>10.5</v>
      </c>
      <c r="N8752" s="76">
        <f t="shared" si="379"/>
        <v>13.009999999999996</v>
      </c>
    </row>
    <row r="8753" spans="2:14" x14ac:dyDescent="0.25">
      <c r="B8753" s="155">
        <v>41300</v>
      </c>
      <c r="C8753" s="78">
        <v>437.51</v>
      </c>
      <c r="D8753" s="154">
        <v>709.95</v>
      </c>
      <c r="E8753" s="122">
        <f t="shared" si="381"/>
        <v>98.33102493074793</v>
      </c>
      <c r="F8753" s="77">
        <v>11.85</v>
      </c>
      <c r="G8753" s="77">
        <v>0</v>
      </c>
      <c r="H8753" s="77">
        <v>0</v>
      </c>
      <c r="J8753" s="76">
        <v>11.85</v>
      </c>
      <c r="K8753" s="103">
        <v>10.879999999999972</v>
      </c>
      <c r="L8753" s="145">
        <v>4.9000000000000004</v>
      </c>
      <c r="M8753" s="146">
        <v>0</v>
      </c>
      <c r="N8753" s="76">
        <f t="shared" si="379"/>
        <v>10.879999999999972</v>
      </c>
    </row>
    <row r="8754" spans="2:14" x14ac:dyDescent="0.25">
      <c r="B8754" s="155">
        <v>41301</v>
      </c>
      <c r="C8754" s="78">
        <v>437.47</v>
      </c>
      <c r="D8754" s="154">
        <v>708.98</v>
      </c>
      <c r="E8754" s="122">
        <f t="shared" si="381"/>
        <v>98.196675900277015</v>
      </c>
      <c r="F8754" s="77">
        <v>11.59</v>
      </c>
      <c r="G8754" s="77">
        <v>0</v>
      </c>
      <c r="H8754" s="77">
        <v>0</v>
      </c>
      <c r="J8754" s="76">
        <v>11.59</v>
      </c>
      <c r="K8754" s="103">
        <v>8.2299999999999862</v>
      </c>
      <c r="L8754" s="145">
        <v>4.79</v>
      </c>
      <c r="M8754" s="146">
        <v>0</v>
      </c>
      <c r="N8754" s="76">
        <f t="shared" si="379"/>
        <v>8.2299999999999862</v>
      </c>
    </row>
    <row r="8755" spans="2:14" x14ac:dyDescent="0.25">
      <c r="B8755" s="155">
        <v>41302</v>
      </c>
      <c r="C8755" s="78">
        <v>437.34</v>
      </c>
      <c r="D8755" s="154">
        <v>705.62</v>
      </c>
      <c r="E8755" s="122">
        <f t="shared" si="381"/>
        <v>97.73130193905817</v>
      </c>
      <c r="F8755" s="77">
        <v>11.8</v>
      </c>
      <c r="G8755" s="77">
        <v>0</v>
      </c>
      <c r="H8755" s="77">
        <v>0</v>
      </c>
      <c r="J8755" s="76">
        <v>11.8</v>
      </c>
      <c r="K8755" s="103">
        <v>3.7800000000000189</v>
      </c>
      <c r="L8755" s="145">
        <v>4.87</v>
      </c>
      <c r="M8755" s="146">
        <v>0</v>
      </c>
      <c r="N8755" s="76">
        <f t="shared" si="379"/>
        <v>3.7800000000000189</v>
      </c>
    </row>
    <row r="8756" spans="2:14" x14ac:dyDescent="0.25">
      <c r="B8756" s="155">
        <v>41303</v>
      </c>
      <c r="C8756" s="78">
        <v>437</v>
      </c>
      <c r="D8756" s="154">
        <v>697.6</v>
      </c>
      <c r="E8756" s="122">
        <f t="shared" si="381"/>
        <v>96.62049861495845</v>
      </c>
      <c r="F8756" s="77">
        <v>10.66</v>
      </c>
      <c r="G8756" s="77">
        <v>0</v>
      </c>
      <c r="H8756" s="77">
        <v>0</v>
      </c>
      <c r="J8756" s="76">
        <v>10.66</v>
      </c>
      <c r="K8756" s="103">
        <v>7.5399999999999956</v>
      </c>
      <c r="L8756" s="145">
        <v>4.41</v>
      </c>
      <c r="M8756" s="146">
        <v>0</v>
      </c>
      <c r="N8756" s="76">
        <f t="shared" si="379"/>
        <v>7.5399999999999956</v>
      </c>
    </row>
    <row r="8757" spans="2:14" x14ac:dyDescent="0.25">
      <c r="B8757" s="155">
        <v>41304</v>
      </c>
      <c r="C8757" s="78">
        <v>436.87</v>
      </c>
      <c r="D8757" s="154">
        <v>694.48</v>
      </c>
      <c r="E8757" s="122">
        <f t="shared" si="381"/>
        <v>96.18836565096953</v>
      </c>
      <c r="F8757" s="77">
        <v>9.0399999999999991</v>
      </c>
      <c r="G8757" s="77">
        <v>0</v>
      </c>
      <c r="H8757" s="77">
        <v>0</v>
      </c>
      <c r="J8757" s="76">
        <v>9.0399999999999991</v>
      </c>
      <c r="K8757" s="103">
        <v>4.9599999999999582</v>
      </c>
      <c r="L8757" s="145">
        <v>3.74</v>
      </c>
      <c r="M8757" s="146">
        <v>0</v>
      </c>
      <c r="N8757" s="76">
        <f t="shared" si="379"/>
        <v>4.9599999999999582</v>
      </c>
    </row>
    <row r="8758" spans="2:14" x14ac:dyDescent="0.25">
      <c r="B8758" s="155">
        <v>41305</v>
      </c>
      <c r="C8758" s="78">
        <v>436.71</v>
      </c>
      <c r="D8758" s="154">
        <v>690.4</v>
      </c>
      <c r="E8758" s="122">
        <f t="shared" si="381"/>
        <v>95.62326869806094</v>
      </c>
      <c r="F8758" s="77">
        <v>10.55</v>
      </c>
      <c r="G8758" s="77">
        <v>0</v>
      </c>
      <c r="H8758" s="77">
        <v>0</v>
      </c>
      <c r="J8758" s="76">
        <v>10.55</v>
      </c>
      <c r="K8758" s="103">
        <v>8.2500000000000462</v>
      </c>
      <c r="L8758" s="145">
        <v>4.3600000000000003</v>
      </c>
      <c r="M8758" s="146">
        <v>0</v>
      </c>
      <c r="N8758" s="76">
        <f t="shared" si="379"/>
        <v>8.2500000000000462</v>
      </c>
    </row>
    <row r="8759" spans="2:14" x14ac:dyDescent="0.25">
      <c r="B8759" s="155">
        <v>41306</v>
      </c>
      <c r="C8759" s="78">
        <v>436.6</v>
      </c>
      <c r="D8759" s="154">
        <v>688.1</v>
      </c>
      <c r="E8759" s="122">
        <f t="shared" si="381"/>
        <v>95.304709141274245</v>
      </c>
      <c r="F8759" s="77">
        <v>11.09</v>
      </c>
      <c r="G8759" s="77">
        <v>0</v>
      </c>
      <c r="H8759" s="77">
        <v>0</v>
      </c>
      <c r="J8759" s="76">
        <v>11.09</v>
      </c>
      <c r="K8759" s="103">
        <v>4.6099999999999817</v>
      </c>
      <c r="L8759" s="145">
        <v>4.5599999999999996</v>
      </c>
      <c r="M8759" s="146">
        <v>0</v>
      </c>
      <c r="N8759" s="76">
        <f t="shared" si="379"/>
        <v>4.6099999999999817</v>
      </c>
    </row>
    <row r="8760" spans="2:14" x14ac:dyDescent="0.25">
      <c r="B8760" s="155">
        <v>41307</v>
      </c>
      <c r="C8760" s="78">
        <v>436.34</v>
      </c>
      <c r="D8760" s="154">
        <v>681.62</v>
      </c>
      <c r="E8760" s="122">
        <f t="shared" si="381"/>
        <v>94.407202216066494</v>
      </c>
      <c r="F8760" s="77">
        <v>9.73</v>
      </c>
      <c r="G8760" s="77">
        <v>0</v>
      </c>
      <c r="H8760" s="77">
        <v>0</v>
      </c>
      <c r="J8760" s="76">
        <v>9.73</v>
      </c>
      <c r="K8760" s="103">
        <v>4.3100000000000414</v>
      </c>
      <c r="L8760" s="145">
        <v>4</v>
      </c>
      <c r="M8760" s="146">
        <v>0</v>
      </c>
      <c r="N8760" s="76">
        <f t="shared" si="379"/>
        <v>4.3100000000000414</v>
      </c>
    </row>
    <row r="8761" spans="2:14" x14ac:dyDescent="0.25">
      <c r="B8761" s="155">
        <v>41308</v>
      </c>
      <c r="C8761" s="78">
        <v>436.1</v>
      </c>
      <c r="D8761" s="154">
        <v>676.2</v>
      </c>
      <c r="E8761" s="122">
        <f t="shared" si="381"/>
        <v>93.656509695290865</v>
      </c>
      <c r="F8761" s="77">
        <v>11.7</v>
      </c>
      <c r="G8761" s="77">
        <v>0</v>
      </c>
      <c r="H8761" s="77">
        <v>0</v>
      </c>
      <c r="J8761" s="76">
        <v>11.7</v>
      </c>
      <c r="K8761" s="103">
        <v>6.3099999999998992</v>
      </c>
      <c r="L8761" s="145">
        <v>4.82</v>
      </c>
      <c r="M8761" s="146">
        <v>0</v>
      </c>
      <c r="N8761" s="76">
        <f t="shared" si="379"/>
        <v>6.3099999999998992</v>
      </c>
    </row>
    <row r="8762" spans="2:14" x14ac:dyDescent="0.25">
      <c r="B8762" s="155">
        <v>41309</v>
      </c>
      <c r="C8762" s="78">
        <v>435.87</v>
      </c>
      <c r="D8762" s="154">
        <v>670.81</v>
      </c>
      <c r="E8762" s="122">
        <f t="shared" si="381"/>
        <v>92.90997229916897</v>
      </c>
      <c r="F8762" s="77">
        <v>11.1</v>
      </c>
      <c r="G8762" s="77">
        <v>0</v>
      </c>
      <c r="H8762" s="77">
        <v>0</v>
      </c>
      <c r="J8762" s="76">
        <v>11.1</v>
      </c>
      <c r="K8762" s="103">
        <v>6.4700000000000042</v>
      </c>
      <c r="L8762" s="145">
        <v>4.93</v>
      </c>
      <c r="M8762" s="146">
        <v>5.5</v>
      </c>
      <c r="N8762" s="76">
        <f t="shared" si="379"/>
        <v>6.4700000000000042</v>
      </c>
    </row>
    <row r="8763" spans="2:14" x14ac:dyDescent="0.25">
      <c r="B8763" s="155">
        <v>41310</v>
      </c>
      <c r="C8763" s="78">
        <v>435.67</v>
      </c>
      <c r="D8763" s="154">
        <v>666.18</v>
      </c>
      <c r="E8763" s="122">
        <f t="shared" si="381"/>
        <v>92.26869806094183</v>
      </c>
      <c r="F8763" s="77">
        <v>11.17</v>
      </c>
      <c r="G8763" s="77">
        <v>0</v>
      </c>
      <c r="H8763" s="77">
        <v>0</v>
      </c>
      <c r="J8763" s="76">
        <v>11.17</v>
      </c>
      <c r="K8763" s="103">
        <v>5.3500000000000636</v>
      </c>
      <c r="L8763" s="145">
        <v>4.59</v>
      </c>
      <c r="M8763" s="146">
        <v>0</v>
      </c>
      <c r="N8763" s="76">
        <f t="shared" si="379"/>
        <v>5.3500000000000636</v>
      </c>
    </row>
    <row r="8764" spans="2:14" x14ac:dyDescent="0.25">
      <c r="B8764" s="155">
        <v>41311</v>
      </c>
      <c r="C8764" s="78">
        <v>435.42</v>
      </c>
      <c r="D8764" s="154">
        <v>660.36</v>
      </c>
      <c r="E8764" s="122">
        <f t="shared" si="381"/>
        <v>91.46260387811634</v>
      </c>
      <c r="F8764" s="77">
        <v>11.86</v>
      </c>
      <c r="G8764" s="77">
        <v>0</v>
      </c>
      <c r="H8764" s="77">
        <v>0</v>
      </c>
      <c r="J8764" s="76">
        <v>11.86</v>
      </c>
      <c r="K8764" s="103">
        <v>6.1099999999999994</v>
      </c>
      <c r="L8764" s="145">
        <v>4.8600000000000003</v>
      </c>
      <c r="M8764" s="146">
        <v>1.2</v>
      </c>
      <c r="N8764" s="76">
        <f t="shared" si="379"/>
        <v>6.1099999999999994</v>
      </c>
    </row>
    <row r="8765" spans="2:14" x14ac:dyDescent="0.25">
      <c r="B8765" s="155">
        <v>41312</v>
      </c>
      <c r="C8765" s="78">
        <v>435.17</v>
      </c>
      <c r="D8765" s="154">
        <v>654.61</v>
      </c>
      <c r="E8765" s="122">
        <f t="shared" si="381"/>
        <v>90.666204986149594</v>
      </c>
      <c r="F8765" s="77">
        <v>11.73</v>
      </c>
      <c r="G8765" s="77">
        <v>0</v>
      </c>
      <c r="H8765" s="77">
        <v>0</v>
      </c>
      <c r="J8765" s="76">
        <v>11.73</v>
      </c>
      <c r="K8765" s="103">
        <v>5.1799999999999322</v>
      </c>
      <c r="L8765" s="145">
        <v>4.8099999999999996</v>
      </c>
      <c r="M8765" s="146">
        <v>0</v>
      </c>
      <c r="N8765" s="76">
        <f t="shared" si="379"/>
        <v>5.1799999999999322</v>
      </c>
    </row>
    <row r="8766" spans="2:14" x14ac:dyDescent="0.25">
      <c r="B8766" s="155">
        <v>41313</v>
      </c>
      <c r="C8766" s="78">
        <v>434.89</v>
      </c>
      <c r="D8766" s="154">
        <v>648.05999999999995</v>
      </c>
      <c r="E8766" s="122">
        <f t="shared" si="381"/>
        <v>89.7590027700831</v>
      </c>
      <c r="F8766" s="77">
        <v>11.05</v>
      </c>
      <c r="G8766" s="77">
        <v>0</v>
      </c>
      <c r="H8766" s="77">
        <v>0</v>
      </c>
      <c r="J8766" s="76">
        <v>11.05</v>
      </c>
      <c r="K8766" s="103">
        <v>5.020000000000028</v>
      </c>
      <c r="L8766" s="145">
        <v>4.7</v>
      </c>
      <c r="M8766" s="146">
        <v>0</v>
      </c>
      <c r="N8766" s="76">
        <f t="shared" si="379"/>
        <v>5.020000000000028</v>
      </c>
    </row>
    <row r="8767" spans="2:14" x14ac:dyDescent="0.25">
      <c r="B8767" s="155">
        <v>41314</v>
      </c>
      <c r="C8767" s="78">
        <v>434.61</v>
      </c>
      <c r="D8767" s="154">
        <v>642.03</v>
      </c>
      <c r="E8767" s="122">
        <f t="shared" si="381"/>
        <v>88.923822714681435</v>
      </c>
      <c r="F8767" s="77">
        <v>8.76</v>
      </c>
      <c r="G8767" s="77">
        <v>0</v>
      </c>
      <c r="H8767" s="77">
        <v>0</v>
      </c>
      <c r="J8767" s="76">
        <v>8.76</v>
      </c>
      <c r="K8767" s="103">
        <v>4.3500000000000316</v>
      </c>
      <c r="L8767" s="145">
        <v>3.6</v>
      </c>
      <c r="M8767" s="146">
        <v>1.5</v>
      </c>
      <c r="N8767" s="76">
        <f t="shared" si="379"/>
        <v>4.3500000000000316</v>
      </c>
    </row>
    <row r="8768" spans="2:14" x14ac:dyDescent="0.25">
      <c r="B8768" s="155">
        <v>41315</v>
      </c>
      <c r="C8768" s="78">
        <v>434.41</v>
      </c>
      <c r="D8768" s="154">
        <v>637.62</v>
      </c>
      <c r="E8768" s="122">
        <f t="shared" si="381"/>
        <v>88.313019390581715</v>
      </c>
      <c r="F8768" s="77">
        <v>9.65</v>
      </c>
      <c r="G8768" s="77">
        <v>0</v>
      </c>
      <c r="H8768" s="77">
        <v>0</v>
      </c>
      <c r="J8768" s="76">
        <v>9.65</v>
      </c>
      <c r="K8768" s="103">
        <v>4.4700000000000504</v>
      </c>
      <c r="L8768" s="145">
        <v>3.96</v>
      </c>
      <c r="M8768" s="146">
        <v>1.4</v>
      </c>
      <c r="N8768" s="76">
        <f t="shared" si="379"/>
        <v>4.4700000000000504</v>
      </c>
    </row>
    <row r="8769" spans="2:14" x14ac:dyDescent="0.25">
      <c r="B8769" s="155">
        <v>41316</v>
      </c>
      <c r="C8769" s="78">
        <v>434.17</v>
      </c>
      <c r="D8769" s="154">
        <v>632.44000000000005</v>
      </c>
      <c r="E8769" s="122">
        <f t="shared" si="381"/>
        <v>87.59556786703601</v>
      </c>
      <c r="F8769" s="77">
        <v>10.68</v>
      </c>
      <c r="G8769" s="77">
        <v>0</v>
      </c>
      <c r="H8769" s="77">
        <v>0</v>
      </c>
      <c r="J8769" s="76">
        <v>10.68</v>
      </c>
      <c r="K8769" s="103">
        <v>8.259999999999927</v>
      </c>
      <c r="L8769" s="145">
        <v>4.37</v>
      </c>
      <c r="M8769" s="146">
        <v>17.8</v>
      </c>
      <c r="N8769" s="76">
        <f t="shared" si="379"/>
        <v>8.259999999999927</v>
      </c>
    </row>
    <row r="8770" spans="2:14" x14ac:dyDescent="0.25">
      <c r="B8770" s="155">
        <v>41317</v>
      </c>
      <c r="C8770" s="78">
        <v>434.06</v>
      </c>
      <c r="D8770" s="154">
        <v>630.02</v>
      </c>
      <c r="E8770" s="122">
        <f t="shared" si="381"/>
        <v>87.260387811634345</v>
      </c>
      <c r="F8770" s="77">
        <v>8.4</v>
      </c>
      <c r="G8770" s="77">
        <v>0</v>
      </c>
      <c r="H8770" s="77">
        <v>0</v>
      </c>
      <c r="J8770" s="76">
        <v>8.4</v>
      </c>
      <c r="K8770" s="103">
        <v>5.5399999999999867</v>
      </c>
      <c r="L8770" s="145">
        <v>3.44</v>
      </c>
      <c r="M8770" s="146">
        <v>26.8</v>
      </c>
      <c r="N8770" s="76">
        <f t="shared" si="379"/>
        <v>5.5399999999999867</v>
      </c>
    </row>
    <row r="8771" spans="2:14" x14ac:dyDescent="0.25">
      <c r="B8771" s="155">
        <v>41318</v>
      </c>
      <c r="C8771" s="78">
        <v>433.93</v>
      </c>
      <c r="D8771" s="154">
        <v>627.16</v>
      </c>
      <c r="E8771" s="122">
        <f t="shared" si="381"/>
        <v>86.86426592797784</v>
      </c>
      <c r="F8771" s="77">
        <v>7.34</v>
      </c>
      <c r="G8771" s="77">
        <v>0</v>
      </c>
      <c r="H8771" s="77">
        <v>0</v>
      </c>
      <c r="J8771" s="76">
        <v>7.34</v>
      </c>
      <c r="K8771" s="103">
        <v>9.320000000000018</v>
      </c>
      <c r="L8771" s="145">
        <v>3.02</v>
      </c>
      <c r="M8771" s="146">
        <v>31.1</v>
      </c>
      <c r="N8771" s="76">
        <f t="shared" si="379"/>
        <v>9.320000000000018</v>
      </c>
    </row>
    <row r="8772" spans="2:14" x14ac:dyDescent="0.25">
      <c r="B8772" s="155">
        <v>41319</v>
      </c>
      <c r="C8772" s="78">
        <v>434.03</v>
      </c>
      <c r="D8772" s="154">
        <v>629.14</v>
      </c>
      <c r="E8772" s="122">
        <f t="shared" si="381"/>
        <v>87.13850415512465</v>
      </c>
      <c r="F8772" s="77">
        <v>3.99</v>
      </c>
      <c r="G8772" s="77">
        <v>0</v>
      </c>
      <c r="H8772" s="77">
        <v>0</v>
      </c>
      <c r="J8772" s="76">
        <v>3.99</v>
      </c>
      <c r="K8772" s="103">
        <v>6.4099999999999593</v>
      </c>
      <c r="L8772" s="145">
        <v>1.64</v>
      </c>
      <c r="M8772" s="146">
        <v>0.6</v>
      </c>
      <c r="N8772" s="76">
        <f t="shared" si="379"/>
        <v>6.4099999999999593</v>
      </c>
    </row>
    <row r="8773" spans="2:14" x14ac:dyDescent="0.25">
      <c r="B8773" s="155">
        <v>41320</v>
      </c>
      <c r="C8773" s="78">
        <v>434.14</v>
      </c>
      <c r="D8773" s="154">
        <v>631.55999999999995</v>
      </c>
      <c r="E8773" s="122">
        <f t="shared" si="381"/>
        <v>87.473684210526301</v>
      </c>
      <c r="F8773" s="77">
        <v>8.02</v>
      </c>
      <c r="G8773" s="77">
        <v>0</v>
      </c>
      <c r="H8773" s="77">
        <v>0</v>
      </c>
      <c r="J8773" s="76">
        <v>8.02</v>
      </c>
      <c r="K8773" s="103">
        <v>5.1600000000000996</v>
      </c>
      <c r="L8773" s="145">
        <v>3.29</v>
      </c>
      <c r="M8773" s="146">
        <v>0</v>
      </c>
      <c r="N8773" s="76">
        <f t="shared" si="379"/>
        <v>5.1600000000000996</v>
      </c>
    </row>
    <row r="8774" spans="2:14" x14ac:dyDescent="0.25">
      <c r="B8774" s="155">
        <v>41321</v>
      </c>
      <c r="C8774" s="78">
        <v>434</v>
      </c>
      <c r="D8774" s="154">
        <v>628.70000000000005</v>
      </c>
      <c r="E8774" s="122">
        <f t="shared" si="381"/>
        <v>87.077562326869824</v>
      </c>
      <c r="F8774" s="77">
        <v>6.93</v>
      </c>
      <c r="G8774" s="77">
        <v>0</v>
      </c>
      <c r="H8774" s="77">
        <v>0</v>
      </c>
      <c r="J8774" s="76">
        <v>6.93</v>
      </c>
      <c r="K8774" s="103">
        <v>6.4899999999999451</v>
      </c>
      <c r="L8774" s="145">
        <v>2.64</v>
      </c>
      <c r="M8774" s="146">
        <v>0</v>
      </c>
      <c r="N8774" s="76">
        <f t="shared" si="379"/>
        <v>6.4899999999999451</v>
      </c>
    </row>
    <row r="8775" spans="2:14" x14ac:dyDescent="0.25">
      <c r="B8775" s="155">
        <v>41322</v>
      </c>
      <c r="C8775" s="78">
        <v>433.98</v>
      </c>
      <c r="D8775" s="154">
        <v>628.26</v>
      </c>
      <c r="E8775" s="122">
        <f t="shared" si="381"/>
        <v>87.016620498614955</v>
      </c>
      <c r="F8775" s="77">
        <v>4.93</v>
      </c>
      <c r="G8775" s="77">
        <v>0</v>
      </c>
      <c r="H8775" s="77">
        <v>0</v>
      </c>
      <c r="J8775" s="76">
        <v>4.93</v>
      </c>
      <c r="K8775" s="103">
        <v>5.3700000000000543</v>
      </c>
      <c r="L8775" s="145">
        <v>2.02</v>
      </c>
      <c r="M8775" s="146">
        <v>12</v>
      </c>
      <c r="N8775" s="76">
        <f t="shared" si="379"/>
        <v>5.3700000000000543</v>
      </c>
    </row>
    <row r="8776" spans="2:14" x14ac:dyDescent="0.25">
      <c r="B8776" s="155">
        <v>41323</v>
      </c>
      <c r="C8776" s="78">
        <v>434</v>
      </c>
      <c r="D8776" s="154">
        <v>628.70000000000005</v>
      </c>
      <c r="E8776" s="122">
        <f t="shared" si="381"/>
        <v>87.077562326869824</v>
      </c>
      <c r="F8776" s="77">
        <v>7.68</v>
      </c>
      <c r="G8776" s="77">
        <v>0</v>
      </c>
      <c r="H8776" s="77">
        <v>0</v>
      </c>
      <c r="J8776" s="76">
        <v>7.68</v>
      </c>
      <c r="K8776" s="103">
        <v>7.0199999999999179</v>
      </c>
      <c r="L8776" s="145">
        <v>3.15</v>
      </c>
      <c r="M8776" s="146">
        <v>16.100000000000001</v>
      </c>
      <c r="N8776" s="76">
        <f t="shared" ref="N8776:N8839" si="382">+D8777-D8776+J8776</f>
        <v>7.0199999999999179</v>
      </c>
    </row>
    <row r="8777" spans="2:14" x14ac:dyDescent="0.25">
      <c r="B8777" s="155">
        <v>41324</v>
      </c>
      <c r="C8777" s="78">
        <v>433.97</v>
      </c>
      <c r="D8777" s="154">
        <v>628.04</v>
      </c>
      <c r="E8777" s="122">
        <f t="shared" si="381"/>
        <v>86.986149584487521</v>
      </c>
      <c r="F8777" s="77">
        <v>6.99</v>
      </c>
      <c r="G8777" s="77">
        <v>0</v>
      </c>
      <c r="H8777" s="77">
        <v>0</v>
      </c>
      <c r="J8777" s="76">
        <v>6.99</v>
      </c>
      <c r="K8777" s="103">
        <v>6.5500000000000593</v>
      </c>
      <c r="L8777" s="145">
        <v>2.66</v>
      </c>
      <c r="M8777" s="146">
        <v>0</v>
      </c>
      <c r="N8777" s="76">
        <f t="shared" si="382"/>
        <v>6.5500000000000593</v>
      </c>
    </row>
    <row r="8778" spans="2:14" x14ac:dyDescent="0.25">
      <c r="B8778" s="155">
        <v>41325</v>
      </c>
      <c r="C8778" s="78">
        <v>433.96</v>
      </c>
      <c r="D8778" s="154">
        <v>627.6</v>
      </c>
      <c r="E8778" s="122">
        <f t="shared" si="381"/>
        <v>86.925207756232695</v>
      </c>
      <c r="F8778" s="77">
        <v>8.57</v>
      </c>
      <c r="G8778" s="77">
        <v>0</v>
      </c>
      <c r="H8778" s="77">
        <v>0</v>
      </c>
      <c r="J8778" s="76">
        <v>8.57</v>
      </c>
      <c r="K8778" s="103">
        <v>6.420000000000023</v>
      </c>
      <c r="L8778" s="145">
        <v>3.51</v>
      </c>
      <c r="M8778" s="146">
        <v>0</v>
      </c>
      <c r="N8778" s="76">
        <f t="shared" si="382"/>
        <v>6.420000000000023</v>
      </c>
    </row>
    <row r="8779" spans="2:14" x14ac:dyDescent="0.25">
      <c r="B8779" s="155">
        <v>41326</v>
      </c>
      <c r="C8779" s="78">
        <v>433.85</v>
      </c>
      <c r="D8779" s="154">
        <v>625.45000000000005</v>
      </c>
      <c r="E8779" s="122">
        <f t="shared" si="381"/>
        <v>86.62742382271469</v>
      </c>
      <c r="F8779" s="77">
        <v>7.7</v>
      </c>
      <c r="G8779" s="77">
        <v>0</v>
      </c>
      <c r="H8779" s="77">
        <v>0</v>
      </c>
      <c r="J8779" s="76">
        <v>7.7</v>
      </c>
      <c r="K8779" s="103">
        <v>3.8200000000000047</v>
      </c>
      <c r="L8779" s="145">
        <v>3.16</v>
      </c>
      <c r="M8779" s="146">
        <v>0</v>
      </c>
      <c r="N8779" s="76">
        <f t="shared" si="382"/>
        <v>3.8200000000000047</v>
      </c>
    </row>
    <row r="8780" spans="2:14" x14ac:dyDescent="0.25">
      <c r="B8780" s="155">
        <v>41327</v>
      </c>
      <c r="C8780" s="78">
        <v>433.67</v>
      </c>
      <c r="D8780" s="154">
        <v>621.57000000000005</v>
      </c>
      <c r="E8780" s="122">
        <f t="shared" si="381"/>
        <v>86.09002770083103</v>
      </c>
      <c r="F8780" s="77">
        <v>6.63</v>
      </c>
      <c r="G8780" s="77">
        <v>0</v>
      </c>
      <c r="H8780" s="77">
        <v>0</v>
      </c>
      <c r="J8780" s="76">
        <v>6.63</v>
      </c>
      <c r="K8780" s="103">
        <v>3.3999999999999817</v>
      </c>
      <c r="L8780" s="145">
        <v>2.7</v>
      </c>
      <c r="M8780" s="146">
        <v>0</v>
      </c>
      <c r="N8780" s="76">
        <f t="shared" si="382"/>
        <v>3.3999999999999817</v>
      </c>
    </row>
    <row r="8781" spans="2:14" x14ac:dyDescent="0.25">
      <c r="B8781" s="155">
        <v>41328</v>
      </c>
      <c r="C8781" s="78">
        <v>433.53</v>
      </c>
      <c r="D8781" s="154">
        <v>618.34</v>
      </c>
      <c r="E8781" s="122">
        <f t="shared" si="381"/>
        <v>85.6426592797784</v>
      </c>
      <c r="F8781" s="77">
        <v>6.59</v>
      </c>
      <c r="G8781" s="77">
        <v>0</v>
      </c>
      <c r="H8781" s="77">
        <v>0</v>
      </c>
      <c r="J8781" s="76">
        <v>6.59</v>
      </c>
      <c r="K8781" s="103">
        <v>2.070000000000018</v>
      </c>
      <c r="L8781" s="145">
        <v>2.4900000000000002</v>
      </c>
      <c r="M8781" s="146">
        <v>0</v>
      </c>
      <c r="N8781" s="76">
        <f t="shared" si="382"/>
        <v>2.070000000000018</v>
      </c>
    </row>
    <row r="8782" spans="2:14" x14ac:dyDescent="0.25">
      <c r="B8782" s="155">
        <v>41329</v>
      </c>
      <c r="C8782" s="78">
        <v>433.31</v>
      </c>
      <c r="D8782" s="154">
        <v>613.82000000000005</v>
      </c>
      <c r="E8782" s="122">
        <f t="shared" si="381"/>
        <v>85.016620498614969</v>
      </c>
      <c r="F8782" s="77">
        <v>7.17</v>
      </c>
      <c r="G8782" s="77">
        <v>0</v>
      </c>
      <c r="H8782" s="77">
        <v>0</v>
      </c>
      <c r="J8782" s="76">
        <v>7.17</v>
      </c>
      <c r="K8782" s="103">
        <v>3.3799999999999226</v>
      </c>
      <c r="L8782" s="145">
        <v>2.93</v>
      </c>
      <c r="M8782" s="146">
        <v>0</v>
      </c>
      <c r="N8782" s="76">
        <f t="shared" si="382"/>
        <v>3.3799999999999226</v>
      </c>
    </row>
    <row r="8783" spans="2:14" x14ac:dyDescent="0.25">
      <c r="B8783" s="155">
        <v>41330</v>
      </c>
      <c r="C8783" s="78">
        <v>433.14</v>
      </c>
      <c r="D8783" s="154">
        <v>610.03</v>
      </c>
      <c r="E8783" s="122">
        <f t="shared" si="381"/>
        <v>84.49168975069253</v>
      </c>
      <c r="F8783" s="77">
        <v>5.0599999999999996</v>
      </c>
      <c r="G8783" s="77">
        <v>0</v>
      </c>
      <c r="H8783" s="77">
        <v>0</v>
      </c>
      <c r="J8783" s="76">
        <v>5.0599999999999996</v>
      </c>
      <c r="K8783" s="103">
        <v>2.5400000000000178</v>
      </c>
      <c r="L8783" s="145">
        <v>2.0699999999999998</v>
      </c>
      <c r="M8783" s="146">
        <v>0</v>
      </c>
      <c r="N8783" s="76">
        <f t="shared" si="382"/>
        <v>2.5400000000000178</v>
      </c>
    </row>
    <row r="8784" spans="2:14" x14ac:dyDescent="0.25">
      <c r="B8784" s="155">
        <v>41331</v>
      </c>
      <c r="C8784" s="78">
        <v>433.02</v>
      </c>
      <c r="D8784" s="154">
        <v>607.51</v>
      </c>
      <c r="E8784" s="122">
        <f t="shared" si="381"/>
        <v>84.142659279778385</v>
      </c>
      <c r="F8784" s="77">
        <v>8.5299999999999994</v>
      </c>
      <c r="G8784" s="77">
        <v>0</v>
      </c>
      <c r="H8784" s="77">
        <v>0</v>
      </c>
      <c r="J8784" s="76">
        <v>8.5299999999999994</v>
      </c>
      <c r="K8784" s="103">
        <v>3.2799999999999994</v>
      </c>
      <c r="L8784" s="145">
        <v>3.48</v>
      </c>
      <c r="M8784" s="146">
        <v>0</v>
      </c>
      <c r="N8784" s="76">
        <f t="shared" si="382"/>
        <v>3.2799999999999994</v>
      </c>
    </row>
    <row r="8785" spans="2:14" x14ac:dyDescent="0.25">
      <c r="B8785" s="155">
        <v>41332</v>
      </c>
      <c r="C8785" s="78">
        <v>432.76</v>
      </c>
      <c r="D8785" s="154">
        <v>602.26</v>
      </c>
      <c r="E8785" s="122">
        <f t="shared" si="381"/>
        <v>83.415512465373965</v>
      </c>
      <c r="F8785" s="77">
        <v>8.7899999999999991</v>
      </c>
      <c r="G8785" s="77">
        <v>0</v>
      </c>
      <c r="H8785" s="77">
        <v>0</v>
      </c>
      <c r="J8785" s="76">
        <v>8.7899999999999991</v>
      </c>
      <c r="K8785" s="103">
        <v>2.9299999999999855</v>
      </c>
      <c r="L8785" s="145">
        <v>3.57</v>
      </c>
      <c r="M8785" s="146">
        <v>0</v>
      </c>
      <c r="N8785" s="76">
        <f t="shared" si="382"/>
        <v>2.9299999999999855</v>
      </c>
    </row>
    <row r="8786" spans="2:14" x14ac:dyDescent="0.25">
      <c r="B8786" s="155">
        <v>41333</v>
      </c>
      <c r="C8786" s="78">
        <v>432.48</v>
      </c>
      <c r="D8786" s="154">
        <v>596.4</v>
      </c>
      <c r="E8786" s="122">
        <f t="shared" si="381"/>
        <v>82.603878116343481</v>
      </c>
      <c r="F8786" s="77">
        <v>9.3800000000000008</v>
      </c>
      <c r="G8786" s="77">
        <v>0</v>
      </c>
      <c r="H8786" s="77">
        <v>0</v>
      </c>
      <c r="J8786" s="76">
        <v>9.3800000000000008</v>
      </c>
      <c r="K8786" s="103">
        <v>4.4200000000000781</v>
      </c>
      <c r="L8786" s="145">
        <v>3.81</v>
      </c>
      <c r="M8786" s="146">
        <v>0</v>
      </c>
      <c r="N8786" s="76">
        <f t="shared" si="382"/>
        <v>4.4200000000000781</v>
      </c>
    </row>
    <row r="8787" spans="2:14" x14ac:dyDescent="0.25">
      <c r="B8787" s="155">
        <v>41334</v>
      </c>
      <c r="C8787" s="78">
        <v>432.24</v>
      </c>
      <c r="D8787" s="154">
        <v>591.44000000000005</v>
      </c>
      <c r="E8787" s="122">
        <f t="shared" si="381"/>
        <v>81.91689750692521</v>
      </c>
      <c r="F8787" s="77">
        <v>7.86</v>
      </c>
      <c r="G8787" s="77">
        <v>0</v>
      </c>
      <c r="H8787" s="77">
        <v>0</v>
      </c>
      <c r="J8787" s="76">
        <v>7.86</v>
      </c>
      <c r="K8787" s="103">
        <v>3.7599999999999776</v>
      </c>
      <c r="L8787" s="145">
        <v>3.19</v>
      </c>
      <c r="M8787" s="146">
        <v>0</v>
      </c>
      <c r="N8787" s="76">
        <f t="shared" si="382"/>
        <v>3.7599999999999776</v>
      </c>
    </row>
    <row r="8788" spans="2:14" x14ac:dyDescent="0.25">
      <c r="B8788" s="155">
        <v>41335</v>
      </c>
      <c r="C8788" s="78">
        <v>432.04</v>
      </c>
      <c r="D8788" s="154">
        <v>587.34</v>
      </c>
      <c r="E8788" s="122">
        <f t="shared" si="381"/>
        <v>81.34903047091413</v>
      </c>
      <c r="F8788" s="77">
        <v>5.17</v>
      </c>
      <c r="G8788" s="77">
        <v>0</v>
      </c>
      <c r="H8788" s="77">
        <v>0</v>
      </c>
      <c r="J8788" s="76">
        <v>5.17</v>
      </c>
      <c r="K8788" s="103">
        <v>1.5499999999999954</v>
      </c>
      <c r="L8788" s="145">
        <v>2.1</v>
      </c>
      <c r="M8788" s="146">
        <v>0</v>
      </c>
      <c r="N8788" s="76">
        <f t="shared" si="382"/>
        <v>1.5499999999999954</v>
      </c>
    </row>
    <row r="8789" spans="2:14" x14ac:dyDescent="0.25">
      <c r="B8789" s="155">
        <v>41336</v>
      </c>
      <c r="C8789" s="78">
        <v>431.86</v>
      </c>
      <c r="D8789" s="154">
        <v>583.72</v>
      </c>
      <c r="E8789" s="122">
        <f t="shared" si="381"/>
        <v>80.847645429362885</v>
      </c>
      <c r="F8789" s="77">
        <v>4.2300000000000004</v>
      </c>
      <c r="G8789" s="77">
        <v>0</v>
      </c>
      <c r="H8789" s="77">
        <v>0</v>
      </c>
      <c r="J8789" s="76">
        <v>4.2300000000000004</v>
      </c>
      <c r="K8789" s="103">
        <v>1.7100000000000186</v>
      </c>
      <c r="L8789" s="145">
        <v>1.72</v>
      </c>
      <c r="M8789" s="146">
        <v>4.5</v>
      </c>
      <c r="N8789" s="76">
        <f t="shared" si="382"/>
        <v>1.7100000000000186</v>
      </c>
    </row>
    <row r="8790" spans="2:14" x14ac:dyDescent="0.25">
      <c r="B8790" s="155">
        <v>41337</v>
      </c>
      <c r="C8790" s="78">
        <v>431.74</v>
      </c>
      <c r="D8790" s="154">
        <v>581.20000000000005</v>
      </c>
      <c r="E8790" s="122">
        <f t="shared" si="381"/>
        <v>80.498614958448755</v>
      </c>
      <c r="F8790" s="77">
        <v>5.41</v>
      </c>
      <c r="G8790" s="77">
        <v>0</v>
      </c>
      <c r="H8790" s="77">
        <v>0</v>
      </c>
      <c r="J8790" s="76">
        <v>5.41</v>
      </c>
      <c r="K8790" s="103">
        <v>4.41</v>
      </c>
      <c r="L8790" s="145">
        <v>2.2000000000000002</v>
      </c>
      <c r="M8790" s="146">
        <v>12.4</v>
      </c>
      <c r="N8790" s="76">
        <f t="shared" si="382"/>
        <v>4.41</v>
      </c>
    </row>
    <row r="8791" spans="2:14" x14ac:dyDescent="0.25">
      <c r="B8791" s="155">
        <v>41338</v>
      </c>
      <c r="C8791" s="78">
        <v>431.7</v>
      </c>
      <c r="D8791" s="154">
        <v>580.20000000000005</v>
      </c>
      <c r="E8791" s="122">
        <f t="shared" si="381"/>
        <v>80.360110803324105</v>
      </c>
      <c r="F8791" s="77">
        <v>6.59</v>
      </c>
      <c r="G8791" s="77">
        <v>0</v>
      </c>
      <c r="H8791" s="77">
        <v>0</v>
      </c>
      <c r="J8791" s="76">
        <v>6.59</v>
      </c>
      <c r="K8791" s="103">
        <v>2.6899999999999089</v>
      </c>
      <c r="L8791" s="145">
        <v>2.67</v>
      </c>
      <c r="M8791" s="146">
        <v>1.5</v>
      </c>
      <c r="N8791" s="76">
        <f t="shared" si="382"/>
        <v>2.6899999999999089</v>
      </c>
    </row>
    <row r="8792" spans="2:14" x14ac:dyDescent="0.25">
      <c r="B8792" s="155">
        <v>41339</v>
      </c>
      <c r="C8792" s="78">
        <v>431.5</v>
      </c>
      <c r="D8792" s="154">
        <v>576.29999999999995</v>
      </c>
      <c r="E8792" s="122">
        <f t="shared" si="381"/>
        <v>79.819944598337941</v>
      </c>
      <c r="F8792" s="77">
        <v>7.12</v>
      </c>
      <c r="G8792" s="77">
        <v>0</v>
      </c>
      <c r="H8792" s="77">
        <v>0</v>
      </c>
      <c r="J8792" s="76">
        <v>7.12</v>
      </c>
      <c r="K8792" s="103">
        <v>2.3200000000000456</v>
      </c>
      <c r="L8792" s="145">
        <v>2.88</v>
      </c>
      <c r="M8792" s="146">
        <v>0</v>
      </c>
      <c r="N8792" s="76">
        <f t="shared" si="382"/>
        <v>2.3200000000000456</v>
      </c>
    </row>
    <row r="8793" spans="2:14" x14ac:dyDescent="0.25">
      <c r="B8793" s="155">
        <v>41340</v>
      </c>
      <c r="C8793" s="78">
        <v>431.27</v>
      </c>
      <c r="D8793" s="154">
        <v>571.5</v>
      </c>
      <c r="E8793" s="122">
        <f t="shared" ref="E8793:E8856" si="383">+(D8793/722)*100</f>
        <v>79.15512465373962</v>
      </c>
      <c r="F8793" s="77">
        <v>7.77</v>
      </c>
      <c r="G8793" s="77">
        <v>0</v>
      </c>
      <c r="H8793" s="77">
        <v>0</v>
      </c>
      <c r="J8793" s="76">
        <v>7.77</v>
      </c>
      <c r="K8793" s="103">
        <v>6.3700000000000223</v>
      </c>
      <c r="L8793" s="145">
        <v>3.55</v>
      </c>
      <c r="M8793" s="146">
        <v>16</v>
      </c>
      <c r="N8793" s="76">
        <f t="shared" si="382"/>
        <v>6.3700000000000223</v>
      </c>
    </row>
    <row r="8794" spans="2:14" x14ac:dyDescent="0.25">
      <c r="B8794" s="155">
        <v>41341</v>
      </c>
      <c r="C8794" s="78">
        <v>431.19</v>
      </c>
      <c r="D8794" s="154">
        <v>570.1</v>
      </c>
      <c r="E8794" s="122">
        <f t="shared" si="383"/>
        <v>78.961218836565095</v>
      </c>
      <c r="F8794" s="77">
        <v>7.24</v>
      </c>
      <c r="G8794" s="77">
        <v>0</v>
      </c>
      <c r="H8794" s="77">
        <v>0</v>
      </c>
      <c r="J8794" s="76">
        <v>7.24</v>
      </c>
      <c r="K8794" s="103">
        <v>4.24</v>
      </c>
      <c r="L8794" s="145">
        <v>3</v>
      </c>
      <c r="M8794" s="146">
        <v>2.2000000000000002</v>
      </c>
      <c r="N8794" s="76">
        <f t="shared" si="382"/>
        <v>4.24</v>
      </c>
    </row>
    <row r="8795" spans="2:14" x14ac:dyDescent="0.25">
      <c r="B8795" s="155">
        <v>41342</v>
      </c>
      <c r="C8795" s="78">
        <v>431.04</v>
      </c>
      <c r="D8795" s="154">
        <v>567.1</v>
      </c>
      <c r="E8795" s="122">
        <f t="shared" si="383"/>
        <v>78.54570637119113</v>
      </c>
      <c r="F8795" s="77">
        <v>6.26</v>
      </c>
      <c r="G8795" s="77">
        <v>0</v>
      </c>
      <c r="H8795" s="77">
        <v>0</v>
      </c>
      <c r="J8795" s="76">
        <v>6.26</v>
      </c>
      <c r="K8795" s="103">
        <v>8.8600000000000225</v>
      </c>
      <c r="L8795" s="145">
        <v>2.5299999999999998</v>
      </c>
      <c r="M8795" s="146">
        <v>0</v>
      </c>
      <c r="N8795" s="76">
        <f t="shared" si="382"/>
        <v>8.8600000000000225</v>
      </c>
    </row>
    <row r="8796" spans="2:14" x14ac:dyDescent="0.25">
      <c r="B8796" s="155">
        <v>41343</v>
      </c>
      <c r="C8796" s="78">
        <v>431.17</v>
      </c>
      <c r="D8796" s="154">
        <v>569.70000000000005</v>
      </c>
      <c r="E8796" s="122">
        <f t="shared" si="383"/>
        <v>78.905817174515249</v>
      </c>
      <c r="F8796" s="77">
        <v>7.14</v>
      </c>
      <c r="G8796" s="77">
        <v>0</v>
      </c>
      <c r="H8796" s="77">
        <v>0</v>
      </c>
      <c r="J8796" s="76">
        <v>7.14</v>
      </c>
      <c r="K8796" s="103">
        <v>3.1399999999999997</v>
      </c>
      <c r="L8796" s="145">
        <v>2.89</v>
      </c>
      <c r="M8796" s="146">
        <v>0</v>
      </c>
      <c r="N8796" s="76">
        <f t="shared" si="382"/>
        <v>3.1399999999999997</v>
      </c>
    </row>
    <row r="8797" spans="2:14" x14ac:dyDescent="0.25">
      <c r="B8797" s="155">
        <v>41344</v>
      </c>
      <c r="C8797" s="78">
        <v>430.97</v>
      </c>
      <c r="D8797" s="154">
        <v>565.70000000000005</v>
      </c>
      <c r="E8797" s="122">
        <f t="shared" si="383"/>
        <v>78.35180055401662</v>
      </c>
      <c r="F8797" s="77">
        <v>6.51</v>
      </c>
      <c r="G8797" s="77">
        <v>0</v>
      </c>
      <c r="H8797" s="77">
        <v>0</v>
      </c>
      <c r="J8797" s="76">
        <v>6.51</v>
      </c>
      <c r="K8797" s="103">
        <v>4.3099999999999543</v>
      </c>
      <c r="L8797" s="145">
        <v>2.64</v>
      </c>
      <c r="M8797" s="146">
        <v>0</v>
      </c>
      <c r="N8797" s="76">
        <f t="shared" si="382"/>
        <v>4.3099999999999543</v>
      </c>
    </row>
    <row r="8798" spans="2:14" x14ac:dyDescent="0.25">
      <c r="B8798" s="155">
        <v>41345</v>
      </c>
      <c r="C8798" s="78">
        <v>430.86</v>
      </c>
      <c r="D8798" s="154">
        <v>563.5</v>
      </c>
      <c r="E8798" s="122">
        <f t="shared" si="383"/>
        <v>78.04709141274239</v>
      </c>
      <c r="F8798" s="77">
        <v>7.53</v>
      </c>
      <c r="G8798" s="77">
        <v>0</v>
      </c>
      <c r="H8798" s="77">
        <v>0</v>
      </c>
      <c r="J8798" s="76">
        <v>7.53</v>
      </c>
      <c r="K8798" s="103">
        <v>5.130000000000023</v>
      </c>
      <c r="L8798" s="145">
        <v>3.05</v>
      </c>
      <c r="M8798" s="146">
        <v>0</v>
      </c>
      <c r="N8798" s="76">
        <f t="shared" si="382"/>
        <v>5.130000000000023</v>
      </c>
    </row>
    <row r="8799" spans="2:14" x14ac:dyDescent="0.25">
      <c r="B8799" s="155">
        <v>41346</v>
      </c>
      <c r="C8799" s="78">
        <v>430.74</v>
      </c>
      <c r="D8799" s="154">
        <v>561.1</v>
      </c>
      <c r="E8799" s="122">
        <f t="shared" si="383"/>
        <v>77.714681440443215</v>
      </c>
      <c r="F8799" s="77">
        <v>6.76</v>
      </c>
      <c r="G8799" s="77">
        <v>0</v>
      </c>
      <c r="H8799" s="77">
        <v>0</v>
      </c>
      <c r="J8799" s="76">
        <v>6.76</v>
      </c>
      <c r="K8799" s="103">
        <v>5.3899999999999952</v>
      </c>
      <c r="L8799" s="145">
        <v>2.78</v>
      </c>
      <c r="M8799" s="146">
        <v>10.4</v>
      </c>
      <c r="N8799" s="76">
        <f t="shared" si="382"/>
        <v>5.3899999999999952</v>
      </c>
    </row>
    <row r="8800" spans="2:14" x14ac:dyDescent="0.25">
      <c r="B8800" s="155">
        <v>41347</v>
      </c>
      <c r="C8800" s="78">
        <v>430.67</v>
      </c>
      <c r="D8800" s="154">
        <v>559.73</v>
      </c>
      <c r="E8800" s="122">
        <f t="shared" si="383"/>
        <v>77.52493074792244</v>
      </c>
      <c r="F8800" s="77">
        <v>7.41</v>
      </c>
      <c r="G8800" s="77">
        <v>0</v>
      </c>
      <c r="H8800" s="77">
        <v>0</v>
      </c>
      <c r="J8800" s="76">
        <v>7.41</v>
      </c>
      <c r="K8800" s="103">
        <v>7.2199999999999456</v>
      </c>
      <c r="L8800" s="145">
        <v>3</v>
      </c>
      <c r="M8800" s="146">
        <v>2.5</v>
      </c>
      <c r="N8800" s="76">
        <f t="shared" si="382"/>
        <v>7.2199999999999456</v>
      </c>
    </row>
    <row r="8801" spans="2:14" x14ac:dyDescent="0.25">
      <c r="B8801" s="155">
        <v>41348</v>
      </c>
      <c r="C8801" s="78">
        <v>430.66</v>
      </c>
      <c r="D8801" s="154">
        <v>559.54</v>
      </c>
      <c r="E8801" s="122">
        <f t="shared" si="383"/>
        <v>77.498614958448755</v>
      </c>
      <c r="F8801" s="77">
        <v>5.58</v>
      </c>
      <c r="G8801" s="77">
        <v>0</v>
      </c>
      <c r="H8801" s="77">
        <v>0</v>
      </c>
      <c r="J8801" s="76">
        <v>5.58</v>
      </c>
      <c r="K8801" s="103">
        <v>12.339999999999991</v>
      </c>
      <c r="L8801" s="145">
        <v>2.2599999999999998</v>
      </c>
      <c r="M8801" s="146">
        <v>75.2</v>
      </c>
      <c r="N8801" s="76">
        <f t="shared" si="382"/>
        <v>12.339999999999991</v>
      </c>
    </row>
    <row r="8802" spans="2:14" x14ac:dyDescent="0.25">
      <c r="B8802" s="155">
        <v>41349</v>
      </c>
      <c r="C8802" s="78">
        <v>431</v>
      </c>
      <c r="D8802" s="154">
        <v>566.29999999999995</v>
      </c>
      <c r="E8802" s="122">
        <f t="shared" si="383"/>
        <v>78.43490304709141</v>
      </c>
      <c r="F8802" s="77">
        <v>6.72</v>
      </c>
      <c r="G8802" s="77">
        <v>0</v>
      </c>
      <c r="H8802" s="77">
        <v>0</v>
      </c>
      <c r="J8802" s="76">
        <v>6.72</v>
      </c>
      <c r="K8802" s="103">
        <v>7.520000000000068</v>
      </c>
      <c r="L8802" s="145">
        <v>2.73</v>
      </c>
      <c r="M8802" s="146">
        <v>0</v>
      </c>
      <c r="N8802" s="76">
        <f t="shared" si="382"/>
        <v>7.520000000000068</v>
      </c>
    </row>
    <row r="8803" spans="2:14" x14ac:dyDescent="0.25">
      <c r="B8803" s="155">
        <v>41350</v>
      </c>
      <c r="C8803" s="78">
        <v>431.04</v>
      </c>
      <c r="D8803" s="154">
        <v>567.1</v>
      </c>
      <c r="E8803" s="122">
        <f t="shared" si="383"/>
        <v>78.54570637119113</v>
      </c>
      <c r="F8803" s="77">
        <v>3.28</v>
      </c>
      <c r="G8803" s="77">
        <v>0</v>
      </c>
      <c r="H8803" s="77">
        <v>0</v>
      </c>
      <c r="J8803" s="76">
        <v>3.28</v>
      </c>
      <c r="K8803" s="103">
        <v>3.8800000000000225</v>
      </c>
      <c r="L8803" s="145">
        <v>1.33</v>
      </c>
      <c r="M8803" s="146">
        <v>0</v>
      </c>
      <c r="N8803" s="76">
        <f t="shared" si="382"/>
        <v>3.8800000000000225</v>
      </c>
    </row>
    <row r="8804" spans="2:14" x14ac:dyDescent="0.25">
      <c r="B8804" s="155">
        <v>41351</v>
      </c>
      <c r="C8804" s="78">
        <v>431.08</v>
      </c>
      <c r="D8804" s="154">
        <v>567.70000000000005</v>
      </c>
      <c r="E8804" s="122">
        <f t="shared" si="383"/>
        <v>78.628808864265935</v>
      </c>
      <c r="F8804" s="77">
        <v>5.25</v>
      </c>
      <c r="G8804" s="77">
        <v>0</v>
      </c>
      <c r="H8804" s="77">
        <v>0</v>
      </c>
      <c r="J8804" s="76">
        <v>5.25</v>
      </c>
      <c r="K8804" s="103">
        <v>4.8499999999999091</v>
      </c>
      <c r="L8804" s="145">
        <v>2.12</v>
      </c>
      <c r="M8804" s="146">
        <v>0</v>
      </c>
      <c r="N8804" s="76">
        <f t="shared" si="382"/>
        <v>4.8499999999999091</v>
      </c>
    </row>
    <row r="8805" spans="2:14" x14ac:dyDescent="0.25">
      <c r="B8805" s="155">
        <v>41352</v>
      </c>
      <c r="C8805" s="78">
        <v>431.05</v>
      </c>
      <c r="D8805" s="154">
        <v>567.29999999999995</v>
      </c>
      <c r="E8805" s="122">
        <f t="shared" si="383"/>
        <v>78.57340720221606</v>
      </c>
      <c r="F8805" s="77">
        <v>6.76</v>
      </c>
      <c r="G8805" s="77">
        <v>0</v>
      </c>
      <c r="H8805" s="77">
        <v>0</v>
      </c>
      <c r="J8805" s="76">
        <v>6.76</v>
      </c>
      <c r="K8805" s="103">
        <v>4.560000000000068</v>
      </c>
      <c r="L8805" s="145">
        <v>2.74</v>
      </c>
      <c r="M8805" s="146">
        <v>0</v>
      </c>
      <c r="N8805" s="76">
        <f t="shared" si="382"/>
        <v>4.560000000000068</v>
      </c>
    </row>
    <row r="8806" spans="2:14" x14ac:dyDescent="0.25">
      <c r="B8806" s="155">
        <v>41353</v>
      </c>
      <c r="C8806" s="78">
        <v>430.94</v>
      </c>
      <c r="D8806" s="154">
        <v>565.1</v>
      </c>
      <c r="E8806" s="122">
        <f t="shared" si="383"/>
        <v>78.26869806094183</v>
      </c>
      <c r="F8806" s="77">
        <v>7.23</v>
      </c>
      <c r="G8806" s="77">
        <v>0</v>
      </c>
      <c r="H8806" s="77">
        <v>0</v>
      </c>
      <c r="J8806" s="76">
        <v>7.23</v>
      </c>
      <c r="K8806" s="103">
        <v>5.029999999999955</v>
      </c>
      <c r="L8806" s="145">
        <v>2.93</v>
      </c>
      <c r="M8806" s="146">
        <v>0</v>
      </c>
      <c r="N8806" s="76">
        <f t="shared" si="382"/>
        <v>5.029999999999955</v>
      </c>
    </row>
    <row r="8807" spans="2:14" x14ac:dyDescent="0.25">
      <c r="B8807" s="155">
        <v>41354</v>
      </c>
      <c r="C8807" s="78">
        <v>430.84</v>
      </c>
      <c r="D8807" s="154">
        <v>562.9</v>
      </c>
      <c r="E8807" s="122">
        <f t="shared" si="383"/>
        <v>77.963988919667585</v>
      </c>
      <c r="F8807" s="77">
        <v>7.99</v>
      </c>
      <c r="G8807" s="77">
        <v>0</v>
      </c>
      <c r="H8807" s="77">
        <v>0</v>
      </c>
      <c r="J8807" s="76">
        <v>7.99</v>
      </c>
      <c r="K8807" s="103">
        <v>5.009999999999982</v>
      </c>
      <c r="L8807" s="145">
        <v>3.24</v>
      </c>
      <c r="M8807" s="146">
        <v>0</v>
      </c>
      <c r="N8807" s="76">
        <f t="shared" si="382"/>
        <v>5.009999999999982</v>
      </c>
    </row>
    <row r="8808" spans="2:14" x14ac:dyDescent="0.25">
      <c r="B8808" s="155">
        <v>41355</v>
      </c>
      <c r="C8808" s="78">
        <v>430.68</v>
      </c>
      <c r="D8808" s="154">
        <v>559.91999999999996</v>
      </c>
      <c r="E8808" s="122">
        <f t="shared" si="383"/>
        <v>77.551246537396111</v>
      </c>
      <c r="F8808" s="77">
        <v>7.69</v>
      </c>
      <c r="G8808" s="77">
        <v>0</v>
      </c>
      <c r="H8808" s="77">
        <v>0</v>
      </c>
      <c r="J8808" s="76">
        <v>7.69</v>
      </c>
      <c r="K8808" s="103">
        <v>4.5699999999999958</v>
      </c>
      <c r="L8808" s="145">
        <v>3.11</v>
      </c>
      <c r="M8808" s="146">
        <v>0</v>
      </c>
      <c r="N8808" s="76">
        <f t="shared" si="382"/>
        <v>4.5699999999999958</v>
      </c>
    </row>
    <row r="8809" spans="2:14" x14ac:dyDescent="0.25">
      <c r="B8809" s="155">
        <v>41356</v>
      </c>
      <c r="C8809" s="78">
        <v>430.53</v>
      </c>
      <c r="D8809" s="154">
        <v>556.79999999999995</v>
      </c>
      <c r="E8809" s="122">
        <f t="shared" si="383"/>
        <v>77.119113573407191</v>
      </c>
      <c r="F8809" s="77">
        <v>7.81</v>
      </c>
      <c r="G8809" s="77">
        <v>0</v>
      </c>
      <c r="H8809" s="77">
        <v>0</v>
      </c>
      <c r="J8809" s="76">
        <v>7.81</v>
      </c>
      <c r="K8809" s="103">
        <v>7.0100000000000451</v>
      </c>
      <c r="L8809" s="145">
        <v>3.16</v>
      </c>
      <c r="M8809" s="146">
        <v>0</v>
      </c>
      <c r="N8809" s="76">
        <f t="shared" si="382"/>
        <v>7.0100000000000451</v>
      </c>
    </row>
    <row r="8810" spans="2:14" x14ac:dyDescent="0.25">
      <c r="B8810" s="155">
        <v>41357</v>
      </c>
      <c r="C8810" s="78">
        <v>430.48</v>
      </c>
      <c r="D8810" s="154">
        <v>556</v>
      </c>
      <c r="E8810" s="122">
        <f t="shared" si="383"/>
        <v>77.00831024930747</v>
      </c>
      <c r="F8810" s="77">
        <v>6.96</v>
      </c>
      <c r="G8810" s="77">
        <v>0</v>
      </c>
      <c r="H8810" s="77">
        <v>0</v>
      </c>
      <c r="J8810" s="76">
        <v>6.96</v>
      </c>
      <c r="K8810" s="103">
        <v>4.4100000000000454</v>
      </c>
      <c r="L8810" s="145">
        <v>2.82</v>
      </c>
      <c r="M8810" s="146">
        <v>0</v>
      </c>
      <c r="N8810" s="76">
        <f t="shared" si="382"/>
        <v>4.4100000000000454</v>
      </c>
    </row>
    <row r="8811" spans="2:14" x14ac:dyDescent="0.25">
      <c r="B8811" s="155">
        <v>41358</v>
      </c>
      <c r="C8811" s="78">
        <v>430.35</v>
      </c>
      <c r="D8811" s="154">
        <v>553.45000000000005</v>
      </c>
      <c r="E8811" s="122">
        <f t="shared" si="383"/>
        <v>76.65512465373962</v>
      </c>
      <c r="F8811" s="77">
        <v>5.53</v>
      </c>
      <c r="G8811" s="77">
        <v>0</v>
      </c>
      <c r="H8811" s="77">
        <v>0</v>
      </c>
      <c r="J8811" s="76">
        <v>5.53</v>
      </c>
      <c r="K8811" s="103">
        <v>6.0999999999999366</v>
      </c>
      <c r="L8811" s="145">
        <v>2.2400000000000002</v>
      </c>
      <c r="M8811" s="146">
        <v>0.8</v>
      </c>
      <c r="N8811" s="76">
        <f t="shared" si="382"/>
        <v>6.0999999999999366</v>
      </c>
    </row>
    <row r="8812" spans="2:14" x14ac:dyDescent="0.25">
      <c r="B8812" s="155">
        <v>41359</v>
      </c>
      <c r="C8812" s="78">
        <v>430.38</v>
      </c>
      <c r="D8812" s="154">
        <v>554.02</v>
      </c>
      <c r="E8812" s="122">
        <f t="shared" si="383"/>
        <v>76.73407202216066</v>
      </c>
      <c r="F8812" s="77">
        <v>3.43</v>
      </c>
      <c r="G8812" s="77">
        <v>0</v>
      </c>
      <c r="H8812" s="77">
        <v>0</v>
      </c>
      <c r="J8812" s="76">
        <v>3.43</v>
      </c>
      <c r="K8812" s="103">
        <v>3.6200000000000547</v>
      </c>
      <c r="L8812" s="145">
        <v>1.39</v>
      </c>
      <c r="M8812" s="146">
        <v>20.3</v>
      </c>
      <c r="N8812" s="76">
        <f t="shared" si="382"/>
        <v>3.6200000000000547</v>
      </c>
    </row>
    <row r="8813" spans="2:14" x14ac:dyDescent="0.25">
      <c r="B8813" s="155">
        <v>41360</v>
      </c>
      <c r="C8813" s="78">
        <v>430.4</v>
      </c>
      <c r="D8813" s="154">
        <v>554.21</v>
      </c>
      <c r="E8813" s="122">
        <f t="shared" si="383"/>
        <v>76.760387811634359</v>
      </c>
      <c r="F8813" s="77">
        <v>5.53</v>
      </c>
      <c r="G8813" s="77">
        <v>0</v>
      </c>
      <c r="H8813" s="77">
        <v>0</v>
      </c>
      <c r="J8813" s="76">
        <v>5.53</v>
      </c>
      <c r="K8813" s="103">
        <v>3.8199999999999639</v>
      </c>
      <c r="L8813" s="145">
        <v>2.2400000000000002</v>
      </c>
      <c r="M8813" s="146">
        <v>0</v>
      </c>
      <c r="N8813" s="76">
        <f t="shared" si="382"/>
        <v>3.8199999999999639</v>
      </c>
    </row>
    <row r="8814" spans="2:14" x14ac:dyDescent="0.25">
      <c r="B8814" s="155">
        <v>41361</v>
      </c>
      <c r="C8814" s="78">
        <v>430.3</v>
      </c>
      <c r="D8814" s="154">
        <v>552.5</v>
      </c>
      <c r="E8814" s="122">
        <f t="shared" si="383"/>
        <v>76.523545706371181</v>
      </c>
      <c r="F8814" s="77">
        <v>6.48</v>
      </c>
      <c r="G8814" s="77">
        <v>0</v>
      </c>
      <c r="H8814" s="77">
        <v>0</v>
      </c>
      <c r="J8814" s="76">
        <v>6.48</v>
      </c>
      <c r="K8814" s="103">
        <v>2.769999999999964</v>
      </c>
      <c r="L8814" s="145">
        <v>2.62</v>
      </c>
      <c r="M8814" s="146">
        <v>0</v>
      </c>
      <c r="N8814" s="76">
        <f t="shared" si="382"/>
        <v>2.769999999999964</v>
      </c>
    </row>
    <row r="8815" spans="2:14" x14ac:dyDescent="0.25">
      <c r="B8815" s="155">
        <v>41362</v>
      </c>
      <c r="C8815" s="78">
        <v>430.11</v>
      </c>
      <c r="D8815" s="154">
        <v>548.79</v>
      </c>
      <c r="E8815" s="122">
        <f t="shared" si="383"/>
        <v>76.00969529085873</v>
      </c>
      <c r="F8815" s="77">
        <v>5.66</v>
      </c>
      <c r="G8815" s="77">
        <v>0</v>
      </c>
      <c r="H8815" s="77">
        <v>0</v>
      </c>
      <c r="J8815" s="76">
        <v>5.66</v>
      </c>
      <c r="K8815" s="103">
        <v>4.4700000000000593</v>
      </c>
      <c r="L8815" s="145">
        <v>2.29</v>
      </c>
      <c r="M8815" s="146">
        <v>1.4</v>
      </c>
      <c r="N8815" s="76">
        <f t="shared" si="382"/>
        <v>4.4700000000000593</v>
      </c>
    </row>
    <row r="8816" spans="2:14" x14ac:dyDescent="0.25">
      <c r="B8816" s="155">
        <v>41363</v>
      </c>
      <c r="C8816" s="78">
        <v>430.05</v>
      </c>
      <c r="D8816" s="154">
        <v>547.6</v>
      </c>
      <c r="E8816" s="122">
        <f t="shared" si="383"/>
        <v>75.84487534626038</v>
      </c>
      <c r="F8816" s="77">
        <v>4.72</v>
      </c>
      <c r="G8816" s="77">
        <v>0</v>
      </c>
      <c r="H8816" s="77">
        <v>0</v>
      </c>
      <c r="J8816" s="76">
        <v>4.72</v>
      </c>
      <c r="K8816" s="103">
        <v>2.0099999999999634</v>
      </c>
      <c r="L8816" s="145">
        <v>1.91</v>
      </c>
      <c r="M8816" s="146">
        <v>0</v>
      </c>
      <c r="N8816" s="76">
        <f t="shared" si="382"/>
        <v>2.0099999999999634</v>
      </c>
    </row>
    <row r="8817" spans="2:14" x14ac:dyDescent="0.25">
      <c r="B8817" s="155">
        <v>41364</v>
      </c>
      <c r="C8817" s="78">
        <v>429.91</v>
      </c>
      <c r="D8817" s="154">
        <v>544.89</v>
      </c>
      <c r="E8817" s="122">
        <f t="shared" si="383"/>
        <v>75.46952908587258</v>
      </c>
      <c r="F8817" s="77">
        <v>7.97</v>
      </c>
      <c r="G8817" s="77">
        <v>0</v>
      </c>
      <c r="H8817" s="77">
        <v>0</v>
      </c>
      <c r="J8817" s="76">
        <v>7.97</v>
      </c>
      <c r="K8817" s="103">
        <v>3.6800000000000361</v>
      </c>
      <c r="L8817" s="145">
        <v>3.23</v>
      </c>
      <c r="M8817" s="146">
        <v>0</v>
      </c>
      <c r="N8817" s="76">
        <f t="shared" si="382"/>
        <v>3.6800000000000361</v>
      </c>
    </row>
    <row r="8818" spans="2:14" x14ac:dyDescent="0.25">
      <c r="B8818" s="155">
        <v>41365</v>
      </c>
      <c r="C8818" s="78">
        <v>429.69</v>
      </c>
      <c r="D8818" s="154">
        <v>540.6</v>
      </c>
      <c r="E8818" s="122">
        <f t="shared" si="383"/>
        <v>74.875346260387815</v>
      </c>
      <c r="F8818" s="77">
        <v>7.07</v>
      </c>
      <c r="G8818" s="77">
        <v>0</v>
      </c>
      <c r="H8818" s="77">
        <v>0</v>
      </c>
      <c r="J8818" s="76">
        <v>7.07</v>
      </c>
      <c r="K8818" s="103">
        <v>3.5600000000000094</v>
      </c>
      <c r="L8818" s="145">
        <v>2.85</v>
      </c>
      <c r="M8818" s="146">
        <v>0</v>
      </c>
      <c r="N8818" s="76">
        <f t="shared" si="382"/>
        <v>3.5600000000000094</v>
      </c>
    </row>
    <row r="8819" spans="2:14" x14ac:dyDescent="0.25">
      <c r="B8819" s="155">
        <v>41366</v>
      </c>
      <c r="C8819" s="78">
        <v>429.51</v>
      </c>
      <c r="D8819" s="154">
        <v>537.09</v>
      </c>
      <c r="E8819" s="122">
        <f t="shared" si="383"/>
        <v>74.38919667590028</v>
      </c>
      <c r="F8819" s="77">
        <v>5.53</v>
      </c>
      <c r="G8819" s="77">
        <v>0</v>
      </c>
      <c r="H8819" s="77">
        <v>0</v>
      </c>
      <c r="J8819" s="76">
        <v>5.53</v>
      </c>
      <c r="K8819" s="103">
        <v>4.9599999999999502</v>
      </c>
      <c r="L8819" s="145">
        <v>2.33</v>
      </c>
      <c r="M8819" s="146">
        <v>0</v>
      </c>
      <c r="N8819" s="76">
        <f t="shared" si="382"/>
        <v>4.9599999999999502</v>
      </c>
    </row>
    <row r="8820" spans="2:14" x14ac:dyDescent="0.25">
      <c r="B8820" s="155">
        <v>41367</v>
      </c>
      <c r="C8820" s="78">
        <v>429.48</v>
      </c>
      <c r="D8820" s="154">
        <v>536.52</v>
      </c>
      <c r="E8820" s="122">
        <f t="shared" si="383"/>
        <v>74.310249307479225</v>
      </c>
      <c r="F8820" s="77">
        <v>5.94</v>
      </c>
      <c r="G8820" s="77">
        <v>0</v>
      </c>
      <c r="H8820" s="77">
        <v>0</v>
      </c>
      <c r="J8820" s="76">
        <v>5.94</v>
      </c>
      <c r="K8820" s="103">
        <v>2.7099999999999822</v>
      </c>
      <c r="L8820" s="145">
        <v>2.4</v>
      </c>
      <c r="M8820" s="146">
        <v>0</v>
      </c>
      <c r="N8820" s="76">
        <f t="shared" si="382"/>
        <v>2.7099999999999822</v>
      </c>
    </row>
    <row r="8821" spans="2:14" x14ac:dyDescent="0.25">
      <c r="B8821" s="155">
        <v>41368</v>
      </c>
      <c r="C8821" s="78">
        <v>429.31</v>
      </c>
      <c r="D8821" s="154">
        <v>533.29</v>
      </c>
      <c r="E8821" s="122">
        <f t="shared" si="383"/>
        <v>73.862880886426581</v>
      </c>
      <c r="F8821" s="77">
        <v>4.62</v>
      </c>
      <c r="G8821" s="77">
        <v>0</v>
      </c>
      <c r="H8821" s="77">
        <v>0</v>
      </c>
      <c r="J8821" s="76">
        <v>4.62</v>
      </c>
      <c r="K8821" s="103">
        <v>1.1000000000000183</v>
      </c>
      <c r="L8821" s="145">
        <v>1.86</v>
      </c>
      <c r="M8821" s="146">
        <v>0</v>
      </c>
      <c r="N8821" s="76">
        <f t="shared" si="382"/>
        <v>1.1000000000000183</v>
      </c>
    </row>
    <row r="8822" spans="2:14" x14ac:dyDescent="0.25">
      <c r="B8822" s="155">
        <v>41369</v>
      </c>
      <c r="C8822" s="78">
        <v>429.14</v>
      </c>
      <c r="D8822" s="154">
        <v>529.77</v>
      </c>
      <c r="E8822" s="122">
        <f t="shared" si="383"/>
        <v>73.375346260387815</v>
      </c>
      <c r="F8822" s="77">
        <v>6.15</v>
      </c>
      <c r="G8822" s="77">
        <v>0</v>
      </c>
      <c r="H8822" s="77">
        <v>0</v>
      </c>
      <c r="J8822" s="76">
        <v>6.15</v>
      </c>
      <c r="K8822" s="103">
        <v>2.5399999999999867</v>
      </c>
      <c r="L8822" s="145">
        <v>2.48</v>
      </c>
      <c r="M8822" s="146">
        <v>0</v>
      </c>
      <c r="N8822" s="76">
        <f t="shared" si="382"/>
        <v>2.5399999999999867</v>
      </c>
    </row>
    <row r="8823" spans="2:14" x14ac:dyDescent="0.25">
      <c r="B8823" s="155">
        <v>41370</v>
      </c>
      <c r="C8823" s="78">
        <v>428.94</v>
      </c>
      <c r="D8823" s="154">
        <v>526.16</v>
      </c>
      <c r="E8823" s="122">
        <f t="shared" si="383"/>
        <v>72.875346260387801</v>
      </c>
      <c r="F8823" s="77">
        <v>4.46</v>
      </c>
      <c r="G8823" s="77">
        <v>0</v>
      </c>
      <c r="H8823" s="77">
        <v>0</v>
      </c>
      <c r="J8823" s="76">
        <v>4.46</v>
      </c>
      <c r="K8823" s="103">
        <v>0.84999999999998632</v>
      </c>
      <c r="L8823" s="145">
        <v>1.8</v>
      </c>
      <c r="M8823" s="146">
        <v>0</v>
      </c>
      <c r="N8823" s="76">
        <f t="shared" si="382"/>
        <v>0.84999999999998632</v>
      </c>
    </row>
    <row r="8824" spans="2:14" x14ac:dyDescent="0.25">
      <c r="B8824" s="155">
        <v>41371</v>
      </c>
      <c r="C8824" s="78">
        <v>428.75</v>
      </c>
      <c r="D8824" s="154">
        <v>522.54999999999995</v>
      </c>
      <c r="E8824" s="122">
        <f t="shared" si="383"/>
        <v>72.375346260387801</v>
      </c>
      <c r="F8824" s="77">
        <v>5.81</v>
      </c>
      <c r="G8824" s="77">
        <v>0</v>
      </c>
      <c r="H8824" s="77">
        <v>0</v>
      </c>
      <c r="J8824" s="76">
        <v>5.81</v>
      </c>
      <c r="K8824" s="103">
        <v>0.70000000000009965</v>
      </c>
      <c r="L8824" s="145">
        <v>2.21</v>
      </c>
      <c r="M8824" s="146">
        <v>0</v>
      </c>
      <c r="N8824" s="76">
        <f t="shared" si="382"/>
        <v>0.70000000000009965</v>
      </c>
    </row>
    <row r="8825" spans="2:14" x14ac:dyDescent="0.25">
      <c r="B8825" s="155">
        <v>41372</v>
      </c>
      <c r="C8825" s="78">
        <v>428.48</v>
      </c>
      <c r="D8825" s="154">
        <v>517.44000000000005</v>
      </c>
      <c r="E8825" s="122">
        <f t="shared" si="383"/>
        <v>71.66759002770084</v>
      </c>
      <c r="F8825" s="77">
        <v>8.64</v>
      </c>
      <c r="G8825" s="77">
        <v>0</v>
      </c>
      <c r="H8825" s="77">
        <v>0</v>
      </c>
      <c r="J8825" s="76">
        <v>8.64</v>
      </c>
      <c r="K8825" s="103">
        <v>2.8299999999999415</v>
      </c>
      <c r="L8825" s="145">
        <v>3.47</v>
      </c>
      <c r="M8825" s="146">
        <v>0</v>
      </c>
      <c r="N8825" s="76">
        <f t="shared" si="382"/>
        <v>2.8299999999999415</v>
      </c>
    </row>
    <row r="8826" spans="2:14" x14ac:dyDescent="0.25">
      <c r="B8826" s="155">
        <v>41373</v>
      </c>
      <c r="C8826" s="78">
        <v>428.17</v>
      </c>
      <c r="D8826" s="154">
        <v>511.63</v>
      </c>
      <c r="E8826" s="122">
        <f t="shared" si="383"/>
        <v>70.862880886426595</v>
      </c>
      <c r="F8826" s="77">
        <v>5.94</v>
      </c>
      <c r="G8826" s="77">
        <v>0</v>
      </c>
      <c r="H8826" s="77">
        <v>0</v>
      </c>
      <c r="J8826" s="76">
        <v>5.94</v>
      </c>
      <c r="K8826" s="103">
        <v>1.8600000000000163</v>
      </c>
      <c r="L8826" s="145">
        <v>2.0499999999999998</v>
      </c>
      <c r="M8826" s="146">
        <v>10.3</v>
      </c>
      <c r="N8826" s="76">
        <f t="shared" si="382"/>
        <v>1.8600000000000163</v>
      </c>
    </row>
    <row r="8827" spans="2:14" x14ac:dyDescent="0.25">
      <c r="B8827" s="155">
        <v>41374</v>
      </c>
      <c r="C8827" s="78">
        <v>427.96</v>
      </c>
      <c r="D8827" s="154">
        <v>507.55</v>
      </c>
      <c r="E8827" s="122">
        <f t="shared" si="383"/>
        <v>70.297783933518005</v>
      </c>
      <c r="F8827" s="77">
        <v>5.13</v>
      </c>
      <c r="G8827" s="77">
        <v>0</v>
      </c>
      <c r="H8827" s="77">
        <v>0</v>
      </c>
      <c r="J8827" s="76">
        <v>5.13</v>
      </c>
      <c r="K8827" s="103">
        <v>2.7400000000000135</v>
      </c>
      <c r="L8827" s="145">
        <v>2.06</v>
      </c>
      <c r="M8827" s="146">
        <v>1.1000000000000001</v>
      </c>
      <c r="N8827" s="76">
        <f t="shared" si="382"/>
        <v>2.7400000000000135</v>
      </c>
    </row>
    <row r="8828" spans="2:14" x14ac:dyDescent="0.25">
      <c r="B8828" s="155">
        <v>41375</v>
      </c>
      <c r="C8828" s="78">
        <v>427.83</v>
      </c>
      <c r="D8828" s="154">
        <v>505.16</v>
      </c>
      <c r="E8828" s="122">
        <f t="shared" si="383"/>
        <v>69.96675900277009</v>
      </c>
      <c r="F8828" s="77">
        <v>6.08</v>
      </c>
      <c r="G8828" s="77">
        <v>0</v>
      </c>
      <c r="H8828" s="77">
        <v>0</v>
      </c>
      <c r="J8828" s="76">
        <v>6.08</v>
      </c>
      <c r="K8828" s="103">
        <v>1.6599999999999842</v>
      </c>
      <c r="L8828" s="145">
        <v>2.44</v>
      </c>
      <c r="M8828" s="146">
        <v>0</v>
      </c>
      <c r="N8828" s="76">
        <f t="shared" si="382"/>
        <v>1.6599999999999842</v>
      </c>
    </row>
    <row r="8829" spans="2:14" x14ac:dyDescent="0.25">
      <c r="B8829" s="155">
        <v>41376</v>
      </c>
      <c r="C8829" s="78">
        <v>427.59</v>
      </c>
      <c r="D8829" s="154">
        <v>500.74</v>
      </c>
      <c r="E8829" s="122">
        <f t="shared" si="383"/>
        <v>69.35457063711911</v>
      </c>
      <c r="F8829" s="77">
        <v>4.42</v>
      </c>
      <c r="G8829" s="77">
        <v>0</v>
      </c>
      <c r="H8829" s="77">
        <v>0</v>
      </c>
      <c r="J8829" s="76">
        <v>4.42</v>
      </c>
      <c r="K8829" s="103">
        <v>0.90000000000001812</v>
      </c>
      <c r="L8829" s="145">
        <v>1.77</v>
      </c>
      <c r="M8829" s="146">
        <v>4.5</v>
      </c>
      <c r="N8829" s="76">
        <f t="shared" si="382"/>
        <v>0.90000000000001812</v>
      </c>
    </row>
    <row r="8830" spans="2:14" x14ac:dyDescent="0.25">
      <c r="B8830" s="155">
        <v>41377</v>
      </c>
      <c r="C8830" s="78">
        <v>427.4</v>
      </c>
      <c r="D8830" s="154">
        <v>497.22</v>
      </c>
      <c r="E8830" s="122">
        <f t="shared" si="383"/>
        <v>68.867036011080344</v>
      </c>
      <c r="F8830" s="77">
        <v>5.36</v>
      </c>
      <c r="G8830" s="77">
        <v>0</v>
      </c>
      <c r="H8830" s="77">
        <v>0</v>
      </c>
      <c r="J8830" s="76">
        <v>5.36</v>
      </c>
      <c r="K8830" s="103">
        <v>12.36999999999999</v>
      </c>
      <c r="L8830" s="145">
        <v>2.14</v>
      </c>
      <c r="M8830" s="146">
        <v>66.5</v>
      </c>
      <c r="N8830" s="76">
        <f t="shared" si="382"/>
        <v>12.36999999999999</v>
      </c>
    </row>
    <row r="8831" spans="2:14" x14ac:dyDescent="0.25">
      <c r="B8831" s="155">
        <v>41378</v>
      </c>
      <c r="C8831" s="78">
        <v>427.78</v>
      </c>
      <c r="D8831" s="154">
        <v>504.23</v>
      </c>
      <c r="E8831" s="122">
        <f t="shared" si="383"/>
        <v>69.837950138504155</v>
      </c>
      <c r="F8831" s="77">
        <v>5.21</v>
      </c>
      <c r="G8831" s="77">
        <v>0</v>
      </c>
      <c r="H8831" s="77">
        <v>0</v>
      </c>
      <c r="J8831" s="76">
        <v>5.21</v>
      </c>
      <c r="K8831" s="103">
        <v>2.799999999999975</v>
      </c>
      <c r="L8831" s="145">
        <v>2.08</v>
      </c>
      <c r="M8831" s="146">
        <v>0</v>
      </c>
      <c r="N8831" s="76">
        <f t="shared" si="382"/>
        <v>2.799999999999975</v>
      </c>
    </row>
    <row r="8832" spans="2:14" x14ac:dyDescent="0.25">
      <c r="B8832" s="155">
        <v>41379</v>
      </c>
      <c r="C8832" s="78">
        <v>427.65</v>
      </c>
      <c r="D8832" s="154">
        <v>501.82</v>
      </c>
      <c r="E8832" s="122">
        <f t="shared" si="383"/>
        <v>69.504155124653749</v>
      </c>
      <c r="F8832" s="77">
        <v>4.6900000000000004</v>
      </c>
      <c r="G8832" s="77">
        <v>0</v>
      </c>
      <c r="H8832" s="77">
        <v>0</v>
      </c>
      <c r="J8832" s="76">
        <v>4.6900000000000004</v>
      </c>
      <c r="K8832" s="103">
        <v>3.2500000000000027</v>
      </c>
      <c r="L8832" s="145">
        <v>1.68</v>
      </c>
      <c r="M8832" s="146">
        <v>0.2</v>
      </c>
      <c r="N8832" s="76">
        <f t="shared" si="382"/>
        <v>3.2500000000000027</v>
      </c>
    </row>
    <row r="8833" spans="2:14" x14ac:dyDescent="0.25">
      <c r="B8833" s="155">
        <v>41380</v>
      </c>
      <c r="C8833" s="78">
        <v>427.56</v>
      </c>
      <c r="D8833" s="154">
        <v>500.38</v>
      </c>
      <c r="E8833" s="122">
        <f t="shared" si="383"/>
        <v>69.30470914127423</v>
      </c>
      <c r="F8833" s="77">
        <v>5.59</v>
      </c>
      <c r="G8833" s="77">
        <v>0</v>
      </c>
      <c r="H8833" s="77">
        <v>0</v>
      </c>
      <c r="J8833" s="76">
        <v>5.59</v>
      </c>
      <c r="K8833" s="103">
        <v>0.63000000000002032</v>
      </c>
      <c r="L8833" s="145">
        <v>2.12</v>
      </c>
      <c r="M8833" s="146">
        <v>0</v>
      </c>
      <c r="N8833" s="76">
        <f t="shared" si="382"/>
        <v>0.63000000000002032</v>
      </c>
    </row>
    <row r="8834" spans="2:14" x14ac:dyDescent="0.25">
      <c r="B8834" s="155">
        <v>41381</v>
      </c>
      <c r="C8834" s="78">
        <v>427.29</v>
      </c>
      <c r="D8834" s="154">
        <v>495.42</v>
      </c>
      <c r="E8834" s="122">
        <f t="shared" si="383"/>
        <v>68.61772853185596</v>
      </c>
      <c r="F8834" s="77">
        <v>7.24</v>
      </c>
      <c r="G8834" s="77">
        <v>0</v>
      </c>
      <c r="H8834" s="77">
        <v>0</v>
      </c>
      <c r="J8834" s="76">
        <v>7.24</v>
      </c>
      <c r="K8834" s="103">
        <v>0.83999999999996611</v>
      </c>
      <c r="L8834" s="145">
        <v>2.89</v>
      </c>
      <c r="M8834" s="146">
        <v>0</v>
      </c>
      <c r="N8834" s="76">
        <f t="shared" si="382"/>
        <v>0.83999999999996611</v>
      </c>
    </row>
    <row r="8835" spans="2:14" x14ac:dyDescent="0.25">
      <c r="B8835" s="155">
        <v>41382</v>
      </c>
      <c r="C8835" s="78">
        <v>426.94</v>
      </c>
      <c r="D8835" s="154">
        <v>489.02</v>
      </c>
      <c r="E8835" s="122">
        <f t="shared" si="383"/>
        <v>67.73130193905817</v>
      </c>
      <c r="F8835" s="77">
        <v>6.74</v>
      </c>
      <c r="G8835" s="77">
        <v>0</v>
      </c>
      <c r="H8835" s="77">
        <v>0</v>
      </c>
      <c r="J8835" s="76">
        <v>6.74</v>
      </c>
      <c r="K8835" s="103">
        <v>1.1600000000000161</v>
      </c>
      <c r="L8835" s="145">
        <v>2.69</v>
      </c>
      <c r="M8835" s="146">
        <v>29.6</v>
      </c>
      <c r="N8835" s="76">
        <f t="shared" si="382"/>
        <v>1.1600000000000161</v>
      </c>
    </row>
    <row r="8836" spans="2:14" x14ac:dyDescent="0.25">
      <c r="B8836" s="155">
        <v>41383</v>
      </c>
      <c r="C8836" s="78">
        <v>426.63</v>
      </c>
      <c r="D8836" s="154">
        <v>483.44</v>
      </c>
      <c r="E8836" s="122">
        <f t="shared" si="383"/>
        <v>66.958448753462605</v>
      </c>
      <c r="F8836" s="77">
        <v>9.14</v>
      </c>
      <c r="G8836" s="77">
        <v>0</v>
      </c>
      <c r="H8836" s="77">
        <v>0</v>
      </c>
      <c r="J8836" s="76">
        <v>9.14</v>
      </c>
      <c r="K8836" s="103">
        <v>2.7600000000000051</v>
      </c>
      <c r="L8836" s="145">
        <v>3.66</v>
      </c>
      <c r="M8836" s="146">
        <v>0.8</v>
      </c>
      <c r="N8836" s="76">
        <f t="shared" si="382"/>
        <v>2.7600000000000051</v>
      </c>
    </row>
    <row r="8837" spans="2:14" x14ac:dyDescent="0.25">
      <c r="B8837" s="155">
        <v>41384</v>
      </c>
      <c r="C8837" s="78">
        <v>426.28</v>
      </c>
      <c r="D8837" s="154">
        <v>477.06</v>
      </c>
      <c r="E8837" s="122">
        <f t="shared" si="383"/>
        <v>66.074792243767305</v>
      </c>
      <c r="F8837" s="77">
        <v>5.86</v>
      </c>
      <c r="G8837" s="77">
        <v>0</v>
      </c>
      <c r="H8837" s="77">
        <v>0</v>
      </c>
      <c r="J8837" s="76">
        <v>5.86</v>
      </c>
      <c r="K8837" s="103">
        <v>1.2700000000000253</v>
      </c>
      <c r="L8837" s="145">
        <v>2.34</v>
      </c>
      <c r="M8837" s="146">
        <v>0</v>
      </c>
      <c r="N8837" s="76">
        <f t="shared" si="382"/>
        <v>1.2700000000000253</v>
      </c>
    </row>
    <row r="8838" spans="2:14" x14ac:dyDescent="0.25">
      <c r="B8838" s="155">
        <v>41385</v>
      </c>
      <c r="C8838" s="78">
        <v>426.02</v>
      </c>
      <c r="D8838" s="154">
        <v>472.47</v>
      </c>
      <c r="E8838" s="122">
        <f t="shared" si="383"/>
        <v>65.43905817174516</v>
      </c>
      <c r="F8838" s="77">
        <v>5.48</v>
      </c>
      <c r="G8838" s="77">
        <v>0</v>
      </c>
      <c r="H8838" s="77">
        <v>0</v>
      </c>
      <c r="J8838" s="76">
        <v>5.48</v>
      </c>
      <c r="K8838" s="103">
        <v>1.0899999999999572</v>
      </c>
      <c r="L8838" s="145">
        <v>2.19</v>
      </c>
      <c r="M8838" s="146">
        <v>0</v>
      </c>
      <c r="N8838" s="76">
        <f t="shared" si="382"/>
        <v>1.0899999999999572</v>
      </c>
    </row>
    <row r="8839" spans="2:14" x14ac:dyDescent="0.25">
      <c r="B8839" s="155">
        <v>41386</v>
      </c>
      <c r="C8839" s="78">
        <v>425.76</v>
      </c>
      <c r="D8839" s="154">
        <v>468.08</v>
      </c>
      <c r="E8839" s="122">
        <f t="shared" si="383"/>
        <v>64.831024930747915</v>
      </c>
      <c r="F8839" s="77">
        <v>5.44</v>
      </c>
      <c r="G8839" s="77">
        <v>0</v>
      </c>
      <c r="H8839" s="77">
        <v>0</v>
      </c>
      <c r="J8839" s="76">
        <v>5.44</v>
      </c>
      <c r="K8839" s="103">
        <v>2.1200000000000072</v>
      </c>
      <c r="L8839" s="145">
        <v>2.17</v>
      </c>
      <c r="M8839" s="146">
        <v>0</v>
      </c>
      <c r="N8839" s="76">
        <f t="shared" si="382"/>
        <v>2.1200000000000072</v>
      </c>
    </row>
    <row r="8840" spans="2:14" x14ac:dyDescent="0.25">
      <c r="B8840" s="155">
        <v>41387</v>
      </c>
      <c r="C8840" s="78">
        <v>425.57</v>
      </c>
      <c r="D8840" s="154">
        <v>464.76</v>
      </c>
      <c r="E8840" s="122">
        <f t="shared" si="383"/>
        <v>64.37119113573408</v>
      </c>
      <c r="F8840" s="77">
        <v>5.96</v>
      </c>
      <c r="G8840" s="77">
        <v>0</v>
      </c>
      <c r="H8840" s="77">
        <v>0</v>
      </c>
      <c r="J8840" s="76">
        <v>5.96</v>
      </c>
      <c r="K8840" s="103">
        <v>1.5600000000000227</v>
      </c>
      <c r="L8840" s="145">
        <v>2.35</v>
      </c>
      <c r="M8840" s="146">
        <v>0</v>
      </c>
      <c r="N8840" s="76">
        <f t="shared" ref="N8840:N8903" si="384">+D8841-D8840+J8840</f>
        <v>1.5600000000000227</v>
      </c>
    </row>
    <row r="8841" spans="2:14" x14ac:dyDescent="0.25">
      <c r="B8841" s="155">
        <v>41388</v>
      </c>
      <c r="C8841" s="78">
        <v>425.32</v>
      </c>
      <c r="D8841" s="154">
        <v>460.36</v>
      </c>
      <c r="E8841" s="122">
        <f t="shared" si="383"/>
        <v>63.761772853185597</v>
      </c>
      <c r="F8841" s="77">
        <v>5.31</v>
      </c>
      <c r="G8841" s="77">
        <v>0</v>
      </c>
      <c r="H8841" s="77">
        <v>0</v>
      </c>
      <c r="J8841" s="76">
        <v>5.31</v>
      </c>
      <c r="K8841" s="103">
        <v>0.87000000000000188</v>
      </c>
      <c r="L8841" s="145">
        <v>2.11</v>
      </c>
      <c r="M8841" s="146">
        <v>0</v>
      </c>
      <c r="N8841" s="76">
        <f t="shared" si="384"/>
        <v>0.87000000000000188</v>
      </c>
    </row>
    <row r="8842" spans="2:14" x14ac:dyDescent="0.25">
      <c r="B8842" s="155">
        <v>41389</v>
      </c>
      <c r="C8842" s="78">
        <v>425.06</v>
      </c>
      <c r="D8842" s="154">
        <v>455.92</v>
      </c>
      <c r="E8842" s="122">
        <f t="shared" si="383"/>
        <v>63.146814404432142</v>
      </c>
      <c r="F8842" s="77">
        <v>6.66</v>
      </c>
      <c r="G8842" s="77">
        <v>0</v>
      </c>
      <c r="H8842" s="77">
        <v>0</v>
      </c>
      <c r="J8842" s="76">
        <v>6.66</v>
      </c>
      <c r="K8842" s="103">
        <v>0.78000000000000469</v>
      </c>
      <c r="L8842" s="145">
        <v>2.7</v>
      </c>
      <c r="M8842" s="146">
        <v>16.100000000000001</v>
      </c>
      <c r="N8842" s="76">
        <f t="shared" si="384"/>
        <v>0.78000000000000469</v>
      </c>
    </row>
    <row r="8843" spans="2:14" x14ac:dyDescent="0.25">
      <c r="B8843" s="155">
        <v>41390</v>
      </c>
      <c r="C8843" s="78">
        <v>424.72</v>
      </c>
      <c r="D8843" s="154">
        <v>450.04</v>
      </c>
      <c r="E8843" s="122">
        <f t="shared" si="383"/>
        <v>62.332409972299175</v>
      </c>
      <c r="F8843" s="77">
        <v>7.01</v>
      </c>
      <c r="G8843" s="77">
        <v>0</v>
      </c>
      <c r="H8843" s="77">
        <v>0</v>
      </c>
      <c r="J8843" s="76">
        <v>7.01</v>
      </c>
      <c r="K8843" s="103">
        <v>2.249999999999952</v>
      </c>
      <c r="L8843" s="145">
        <v>2.78</v>
      </c>
      <c r="M8843" s="146">
        <v>0</v>
      </c>
      <c r="N8843" s="76">
        <f t="shared" si="384"/>
        <v>2.249999999999952</v>
      </c>
    </row>
    <row r="8844" spans="2:14" x14ac:dyDescent="0.25">
      <c r="B8844" s="155">
        <v>41391</v>
      </c>
      <c r="C8844" s="78">
        <v>424.44</v>
      </c>
      <c r="D8844" s="154">
        <v>445.28</v>
      </c>
      <c r="E8844" s="122">
        <f t="shared" si="383"/>
        <v>61.673130193905813</v>
      </c>
      <c r="F8844" s="77">
        <v>4.87</v>
      </c>
      <c r="G8844" s="77">
        <v>0</v>
      </c>
      <c r="H8844" s="77">
        <v>0</v>
      </c>
      <c r="J8844" s="76">
        <v>4.87</v>
      </c>
      <c r="K8844" s="103">
        <v>0.72000000000002284</v>
      </c>
      <c r="L8844" s="145">
        <v>1.93</v>
      </c>
      <c r="M8844" s="146">
        <v>0.5</v>
      </c>
      <c r="N8844" s="76">
        <f t="shared" si="384"/>
        <v>0.72000000000002284</v>
      </c>
    </row>
    <row r="8845" spans="2:14" x14ac:dyDescent="0.25">
      <c r="B8845" s="155">
        <v>41392</v>
      </c>
      <c r="C8845" s="78">
        <v>424.19</v>
      </c>
      <c r="D8845" s="154">
        <v>441.13</v>
      </c>
      <c r="E8845" s="122">
        <f t="shared" si="383"/>
        <v>61.0983379501385</v>
      </c>
      <c r="F8845" s="77">
        <v>5.13</v>
      </c>
      <c r="G8845" s="77">
        <v>0</v>
      </c>
      <c r="H8845" s="77">
        <v>0</v>
      </c>
      <c r="J8845" s="76">
        <v>5.13</v>
      </c>
      <c r="K8845" s="103">
        <v>2.0699999999999976</v>
      </c>
      <c r="L8845" s="145">
        <v>2.2400000000000002</v>
      </c>
      <c r="M8845" s="146">
        <v>0.7</v>
      </c>
      <c r="N8845" s="76">
        <f t="shared" si="384"/>
        <v>2.0699999999999976</v>
      </c>
    </row>
    <row r="8846" spans="2:14" x14ac:dyDescent="0.25">
      <c r="B8846" s="155">
        <v>41393</v>
      </c>
      <c r="C8846" s="78">
        <v>424.02</v>
      </c>
      <c r="D8846" s="154">
        <v>438.07</v>
      </c>
      <c r="E8846" s="122">
        <f t="shared" si="383"/>
        <v>60.674515235457058</v>
      </c>
      <c r="F8846" s="77">
        <v>6.99</v>
      </c>
      <c r="G8846" s="77">
        <v>0</v>
      </c>
      <c r="H8846" s="77">
        <v>0</v>
      </c>
      <c r="J8846" s="76">
        <v>6.99</v>
      </c>
      <c r="K8846" s="103">
        <v>0.69999999999997975</v>
      </c>
      <c r="L8846" s="145">
        <v>2.77</v>
      </c>
      <c r="M8846" s="146">
        <v>0</v>
      </c>
      <c r="N8846" s="76">
        <f t="shared" si="384"/>
        <v>0.69999999999997975</v>
      </c>
    </row>
    <row r="8847" spans="2:14" x14ac:dyDescent="0.25">
      <c r="B8847" s="155">
        <v>41394</v>
      </c>
      <c r="C8847" s="78">
        <v>423.64</v>
      </c>
      <c r="D8847" s="154">
        <v>431.78</v>
      </c>
      <c r="E8847" s="122">
        <f t="shared" si="383"/>
        <v>59.803324099722985</v>
      </c>
      <c r="F8847" s="77">
        <v>7.44</v>
      </c>
      <c r="G8847" s="77">
        <v>0</v>
      </c>
      <c r="H8847" s="77">
        <v>0</v>
      </c>
      <c r="J8847" s="76">
        <v>7.44</v>
      </c>
      <c r="K8847" s="103">
        <v>1.0000000000000027</v>
      </c>
      <c r="L8847" s="145">
        <v>2.95</v>
      </c>
      <c r="M8847" s="146">
        <v>0</v>
      </c>
      <c r="N8847" s="76">
        <f t="shared" si="384"/>
        <v>1.0000000000000027</v>
      </c>
    </row>
    <row r="8848" spans="2:14" x14ac:dyDescent="0.25">
      <c r="B8848" s="155">
        <v>41395</v>
      </c>
      <c r="C8848" s="78">
        <v>423.24</v>
      </c>
      <c r="D8848" s="154">
        <v>425.34</v>
      </c>
      <c r="E8848" s="122">
        <f t="shared" si="383"/>
        <v>58.911357340720215</v>
      </c>
      <c r="F8848" s="77">
        <v>5.71</v>
      </c>
      <c r="G8848" s="77">
        <v>0</v>
      </c>
      <c r="H8848" s="77">
        <v>0</v>
      </c>
      <c r="J8848" s="76">
        <v>5.71</v>
      </c>
      <c r="K8848" s="103">
        <v>8.0300000000000509</v>
      </c>
      <c r="L8848" s="145">
        <v>2.25</v>
      </c>
      <c r="M8848" s="146">
        <v>72.599999999999994</v>
      </c>
      <c r="N8848" s="76">
        <f t="shared" si="384"/>
        <v>8.0300000000000509</v>
      </c>
    </row>
    <row r="8849" spans="2:14" x14ac:dyDescent="0.25">
      <c r="B8849" s="155">
        <v>41396</v>
      </c>
      <c r="C8849" s="78">
        <v>423.38</v>
      </c>
      <c r="D8849" s="154">
        <v>427.66</v>
      </c>
      <c r="E8849" s="122">
        <f t="shared" si="383"/>
        <v>59.232686980609415</v>
      </c>
      <c r="F8849" s="77">
        <v>6.76</v>
      </c>
      <c r="G8849" s="77">
        <v>0</v>
      </c>
      <c r="H8849" s="77">
        <v>0</v>
      </c>
      <c r="J8849" s="76">
        <v>6.76</v>
      </c>
      <c r="K8849" s="103">
        <v>5.3999999999999861</v>
      </c>
      <c r="L8849" s="145">
        <v>2.67</v>
      </c>
      <c r="M8849" s="146">
        <v>4.0999999999999996</v>
      </c>
      <c r="N8849" s="76">
        <f t="shared" si="384"/>
        <v>5.3999999999999861</v>
      </c>
    </row>
    <row r="8850" spans="2:14" x14ac:dyDescent="0.25">
      <c r="B8850" s="155">
        <v>41397</v>
      </c>
      <c r="C8850" s="78">
        <v>423.3</v>
      </c>
      <c r="D8850" s="154">
        <v>426.3</v>
      </c>
      <c r="E8850" s="122">
        <f t="shared" si="383"/>
        <v>59.044321329639892</v>
      </c>
      <c r="F8850" s="77">
        <v>5.86</v>
      </c>
      <c r="G8850" s="77">
        <v>0</v>
      </c>
      <c r="H8850" s="77">
        <v>0</v>
      </c>
      <c r="J8850" s="76">
        <v>5.86</v>
      </c>
      <c r="K8850" s="103">
        <v>2.1499999999999639</v>
      </c>
      <c r="L8850" s="145">
        <v>2.3199999999999998</v>
      </c>
      <c r="M8850" s="146">
        <v>0</v>
      </c>
      <c r="N8850" s="76">
        <f t="shared" si="384"/>
        <v>2.1499999999999639</v>
      </c>
    </row>
    <row r="8851" spans="2:14" x14ac:dyDescent="0.25">
      <c r="B8851" s="155">
        <v>41398</v>
      </c>
      <c r="C8851" s="78">
        <v>423.08</v>
      </c>
      <c r="D8851" s="154">
        <v>422.59</v>
      </c>
      <c r="E8851" s="122">
        <f t="shared" si="383"/>
        <v>58.53047091412742</v>
      </c>
      <c r="F8851" s="77">
        <v>7.13</v>
      </c>
      <c r="G8851" s="77">
        <v>0</v>
      </c>
      <c r="H8851" s="77">
        <v>0</v>
      </c>
      <c r="J8851" s="76">
        <v>7.13</v>
      </c>
      <c r="K8851" s="103">
        <v>2.7400000000000135</v>
      </c>
      <c r="L8851" s="145">
        <v>2.82</v>
      </c>
      <c r="M8851" s="146">
        <v>0</v>
      </c>
      <c r="N8851" s="76">
        <f t="shared" si="384"/>
        <v>2.7400000000000135</v>
      </c>
    </row>
    <row r="8852" spans="2:14" x14ac:dyDescent="0.25">
      <c r="B8852" s="155">
        <v>41399</v>
      </c>
      <c r="C8852" s="78">
        <v>422.8</v>
      </c>
      <c r="D8852" s="154">
        <v>418.2</v>
      </c>
      <c r="E8852" s="122">
        <f t="shared" si="383"/>
        <v>57.92243767313019</v>
      </c>
      <c r="F8852" s="77">
        <v>3.46</v>
      </c>
      <c r="G8852" s="77">
        <v>0</v>
      </c>
      <c r="H8852" s="77">
        <v>0</v>
      </c>
      <c r="J8852" s="76">
        <v>3.46</v>
      </c>
      <c r="K8852" s="103">
        <v>0.8000000000000318</v>
      </c>
      <c r="L8852" s="145">
        <v>1.37</v>
      </c>
      <c r="M8852" s="146">
        <v>0</v>
      </c>
      <c r="N8852" s="76">
        <f t="shared" si="384"/>
        <v>0.8000000000000318</v>
      </c>
    </row>
    <row r="8853" spans="2:14" x14ac:dyDescent="0.25">
      <c r="B8853" s="155">
        <v>41400</v>
      </c>
      <c r="C8853" s="78">
        <v>422.63</v>
      </c>
      <c r="D8853" s="154">
        <v>415.54</v>
      </c>
      <c r="E8853" s="122">
        <f t="shared" si="383"/>
        <v>57.554016620498615</v>
      </c>
      <c r="F8853" s="77">
        <v>7.23</v>
      </c>
      <c r="G8853" s="77">
        <v>0</v>
      </c>
      <c r="H8853" s="77">
        <v>0</v>
      </c>
      <c r="J8853" s="76">
        <v>7.23</v>
      </c>
      <c r="K8853" s="103">
        <v>1.2499999999999822</v>
      </c>
      <c r="L8853" s="145">
        <v>2.86</v>
      </c>
      <c r="M8853" s="146">
        <v>0</v>
      </c>
      <c r="N8853" s="76">
        <f t="shared" si="384"/>
        <v>1.2499999999999822</v>
      </c>
    </row>
    <row r="8854" spans="2:14" x14ac:dyDescent="0.25">
      <c r="B8854" s="155">
        <v>41401</v>
      </c>
      <c r="C8854" s="78">
        <v>422.27</v>
      </c>
      <c r="D8854" s="154">
        <v>409.56</v>
      </c>
      <c r="E8854" s="122">
        <f t="shared" si="383"/>
        <v>56.72576177285319</v>
      </c>
      <c r="F8854" s="77">
        <v>6.7</v>
      </c>
      <c r="G8854" s="77">
        <v>0</v>
      </c>
      <c r="H8854" s="77">
        <v>0</v>
      </c>
      <c r="J8854" s="76">
        <v>6.7</v>
      </c>
      <c r="K8854" s="103">
        <v>2.8600000000000252</v>
      </c>
      <c r="L8854" s="145">
        <v>2.65</v>
      </c>
      <c r="M8854" s="146">
        <v>0</v>
      </c>
      <c r="N8854" s="76">
        <f t="shared" si="384"/>
        <v>2.8600000000000252</v>
      </c>
    </row>
    <row r="8855" spans="2:14" x14ac:dyDescent="0.25">
      <c r="B8855" s="155">
        <v>41402</v>
      </c>
      <c r="C8855" s="78">
        <v>422.03</v>
      </c>
      <c r="D8855" s="154">
        <v>405.72</v>
      </c>
      <c r="E8855" s="122">
        <f t="shared" si="383"/>
        <v>56.193905817174517</v>
      </c>
      <c r="F8855" s="77">
        <v>5.13</v>
      </c>
      <c r="G8855" s="77">
        <v>0</v>
      </c>
      <c r="H8855" s="77">
        <v>0</v>
      </c>
      <c r="J8855" s="76">
        <v>5.13</v>
      </c>
      <c r="K8855" s="103">
        <v>0.90999999999997261</v>
      </c>
      <c r="L8855" s="145">
        <v>2.0299999999999998</v>
      </c>
      <c r="M8855" s="146">
        <v>0.4</v>
      </c>
      <c r="N8855" s="76">
        <f t="shared" si="384"/>
        <v>0.90999999999997261</v>
      </c>
    </row>
    <row r="8856" spans="2:14" x14ac:dyDescent="0.25">
      <c r="B8856" s="155">
        <v>41403</v>
      </c>
      <c r="C8856" s="78">
        <v>421.76</v>
      </c>
      <c r="D8856" s="154">
        <v>401.5</v>
      </c>
      <c r="E8856" s="122">
        <f t="shared" si="383"/>
        <v>55.609418282548475</v>
      </c>
      <c r="F8856" s="77">
        <v>6.78</v>
      </c>
      <c r="G8856" s="77">
        <v>0</v>
      </c>
      <c r="H8856" s="77">
        <v>0</v>
      </c>
      <c r="J8856" s="76">
        <v>6.78</v>
      </c>
      <c r="K8856" s="103">
        <v>0.97999999999998888</v>
      </c>
      <c r="L8856" s="145">
        <v>2.67</v>
      </c>
      <c r="M8856" s="146">
        <v>0</v>
      </c>
      <c r="N8856" s="76">
        <f t="shared" si="384"/>
        <v>0.97999999999998888</v>
      </c>
    </row>
    <row r="8857" spans="2:14" x14ac:dyDescent="0.25">
      <c r="B8857" s="155">
        <v>41404</v>
      </c>
      <c r="C8857" s="78">
        <v>421.39</v>
      </c>
      <c r="D8857" s="154">
        <v>395.7</v>
      </c>
      <c r="E8857" s="122">
        <f t="shared" ref="E8857:E8920" si="385">+(D8857/722)*100</f>
        <v>54.806094182825483</v>
      </c>
      <c r="F8857" s="77">
        <v>6.05</v>
      </c>
      <c r="G8857" s="77">
        <v>0</v>
      </c>
      <c r="H8857" s="77">
        <v>0</v>
      </c>
      <c r="J8857" s="76">
        <v>6.05</v>
      </c>
      <c r="K8857" s="103">
        <v>1.2700000000000271</v>
      </c>
      <c r="L8857" s="145">
        <v>2.38</v>
      </c>
      <c r="M8857" s="146">
        <v>0</v>
      </c>
      <c r="N8857" s="76">
        <f t="shared" si="384"/>
        <v>1.2700000000000271</v>
      </c>
    </row>
    <row r="8858" spans="2:14" x14ac:dyDescent="0.25">
      <c r="B8858" s="155">
        <v>41405</v>
      </c>
      <c r="C8858" s="78">
        <v>421.08</v>
      </c>
      <c r="D8858" s="154">
        <v>390.92</v>
      </c>
      <c r="E8858" s="122">
        <f t="shared" si="385"/>
        <v>54.144044321329645</v>
      </c>
      <c r="F8858" s="77">
        <v>6.07</v>
      </c>
      <c r="G8858" s="77">
        <v>0</v>
      </c>
      <c r="H8858" s="77">
        <v>0</v>
      </c>
      <c r="J8858" s="76">
        <v>6.07</v>
      </c>
      <c r="K8858" s="103">
        <v>1.0499999999999616</v>
      </c>
      <c r="L8858" s="145">
        <v>2.39</v>
      </c>
      <c r="M8858" s="146">
        <v>0</v>
      </c>
      <c r="N8858" s="76">
        <f t="shared" si="384"/>
        <v>1.0499999999999616</v>
      </c>
    </row>
    <row r="8859" spans="2:14" x14ac:dyDescent="0.25">
      <c r="B8859" s="155">
        <v>41406</v>
      </c>
      <c r="C8859" s="78">
        <v>420.74</v>
      </c>
      <c r="D8859" s="154">
        <v>385.9</v>
      </c>
      <c r="E8859" s="122">
        <f t="shared" si="385"/>
        <v>53.448753462603868</v>
      </c>
      <c r="F8859" s="77">
        <v>5.44</v>
      </c>
      <c r="G8859" s="77">
        <v>0</v>
      </c>
      <c r="H8859" s="77">
        <v>0</v>
      </c>
      <c r="J8859" s="76">
        <v>5.44</v>
      </c>
      <c r="K8859" s="103">
        <v>2.3799999999999981</v>
      </c>
      <c r="L8859" s="145">
        <v>2.38</v>
      </c>
      <c r="M8859" s="146">
        <v>0</v>
      </c>
      <c r="N8859" s="76">
        <f t="shared" si="384"/>
        <v>2.3799999999999981</v>
      </c>
    </row>
    <row r="8860" spans="2:14" x14ac:dyDescent="0.25">
      <c r="B8860" s="155">
        <v>41407</v>
      </c>
      <c r="C8860" s="78">
        <v>420.54</v>
      </c>
      <c r="D8860" s="154">
        <v>382.84</v>
      </c>
      <c r="E8860" s="122">
        <f t="shared" si="385"/>
        <v>53.02493074792244</v>
      </c>
      <c r="F8860" s="77">
        <v>2.41</v>
      </c>
      <c r="G8860" s="77">
        <v>0</v>
      </c>
      <c r="H8860" s="77">
        <v>0</v>
      </c>
      <c r="J8860" s="76">
        <v>2.41</v>
      </c>
      <c r="K8860" s="103">
        <v>44.110000000000042</v>
      </c>
      <c r="L8860" s="145">
        <v>0.95</v>
      </c>
      <c r="M8860" s="146">
        <v>49.1</v>
      </c>
      <c r="N8860" s="76">
        <f t="shared" si="384"/>
        <v>44.110000000000042</v>
      </c>
    </row>
    <row r="8861" spans="2:14" x14ac:dyDescent="0.25">
      <c r="B8861" s="155">
        <v>41408</v>
      </c>
      <c r="C8861" s="78">
        <v>423.2</v>
      </c>
      <c r="D8861" s="154">
        <v>424.54</v>
      </c>
      <c r="E8861" s="122">
        <f t="shared" si="385"/>
        <v>58.800554016620495</v>
      </c>
      <c r="F8861" s="77">
        <v>5.92</v>
      </c>
      <c r="G8861" s="77">
        <v>0</v>
      </c>
      <c r="H8861" s="77">
        <v>0</v>
      </c>
      <c r="J8861" s="76">
        <v>5.92</v>
      </c>
      <c r="K8861" s="103">
        <v>21.999999999999986</v>
      </c>
      <c r="L8861" s="145">
        <v>2.35</v>
      </c>
      <c r="M8861" s="146">
        <v>0</v>
      </c>
      <c r="N8861" s="76">
        <f t="shared" si="384"/>
        <v>21.999999999999986</v>
      </c>
    </row>
    <row r="8862" spans="2:14" x14ac:dyDescent="0.25">
      <c r="B8862" s="155">
        <v>41409</v>
      </c>
      <c r="C8862" s="78">
        <v>424.16</v>
      </c>
      <c r="D8862" s="154">
        <v>440.62</v>
      </c>
      <c r="E8862" s="122">
        <f t="shared" si="385"/>
        <v>61.02770083102493</v>
      </c>
      <c r="F8862" s="77">
        <v>4.82</v>
      </c>
      <c r="G8862" s="77">
        <v>0</v>
      </c>
      <c r="H8862" s="77">
        <v>0</v>
      </c>
      <c r="J8862" s="76">
        <v>4.82</v>
      </c>
      <c r="K8862" s="103">
        <v>10.839999999999982</v>
      </c>
      <c r="L8862" s="145">
        <v>1.91</v>
      </c>
      <c r="M8862" s="146">
        <v>0</v>
      </c>
      <c r="N8862" s="76">
        <f t="shared" si="384"/>
        <v>10.839999999999982</v>
      </c>
    </row>
    <row r="8863" spans="2:14" x14ac:dyDescent="0.25">
      <c r="B8863" s="155">
        <v>41410</v>
      </c>
      <c r="C8863" s="78">
        <v>424.53</v>
      </c>
      <c r="D8863" s="154">
        <v>446.64</v>
      </c>
      <c r="E8863" s="122">
        <f t="shared" si="385"/>
        <v>61.86149584487535</v>
      </c>
      <c r="F8863" s="77">
        <v>5.33</v>
      </c>
      <c r="G8863" s="77">
        <v>0</v>
      </c>
      <c r="H8863" s="77">
        <v>0</v>
      </c>
      <c r="J8863" s="76">
        <v>5.33</v>
      </c>
      <c r="K8863" s="103">
        <v>8.8999999999999932</v>
      </c>
      <c r="L8863" s="145">
        <v>2.12</v>
      </c>
      <c r="M8863" s="146">
        <v>0</v>
      </c>
      <c r="N8863" s="76">
        <f t="shared" si="384"/>
        <v>8.8999999999999932</v>
      </c>
    </row>
    <row r="8864" spans="2:14" x14ac:dyDescent="0.25">
      <c r="B8864" s="155">
        <v>41411</v>
      </c>
      <c r="C8864" s="78">
        <v>424.73</v>
      </c>
      <c r="D8864" s="154">
        <v>450.21</v>
      </c>
      <c r="E8864" s="122">
        <f t="shared" si="385"/>
        <v>62.355955678670362</v>
      </c>
      <c r="F8864" s="77">
        <v>5.96</v>
      </c>
      <c r="G8864" s="77">
        <v>0</v>
      </c>
      <c r="H8864" s="77">
        <v>0</v>
      </c>
      <c r="J8864" s="76">
        <v>5.96</v>
      </c>
      <c r="K8864" s="103">
        <v>8.5899999999999963</v>
      </c>
      <c r="L8864" s="145">
        <v>2.37</v>
      </c>
      <c r="M8864" s="146">
        <v>0</v>
      </c>
      <c r="N8864" s="76">
        <f t="shared" si="384"/>
        <v>8.5899999999999963</v>
      </c>
    </row>
    <row r="8865" spans="2:14" x14ac:dyDescent="0.25">
      <c r="B8865" s="155">
        <v>41412</v>
      </c>
      <c r="C8865" s="78">
        <v>424.89</v>
      </c>
      <c r="D8865" s="154">
        <v>452.84</v>
      </c>
      <c r="E8865" s="122">
        <f t="shared" si="385"/>
        <v>62.720221606648195</v>
      </c>
      <c r="F8865" s="77">
        <v>0.82</v>
      </c>
      <c r="G8865" s="77">
        <v>0</v>
      </c>
      <c r="H8865" s="77">
        <v>0</v>
      </c>
      <c r="J8865" s="76">
        <v>0.82</v>
      </c>
      <c r="K8865" s="103">
        <v>8.1600000000000321</v>
      </c>
      <c r="L8865" s="145">
        <v>0.33</v>
      </c>
      <c r="M8865" s="146">
        <v>0</v>
      </c>
      <c r="N8865" s="76">
        <f t="shared" si="384"/>
        <v>8.1600000000000321</v>
      </c>
    </row>
    <row r="8866" spans="2:14" x14ac:dyDescent="0.25">
      <c r="B8866" s="155">
        <v>41413</v>
      </c>
      <c r="C8866" s="78">
        <v>425.31</v>
      </c>
      <c r="D8866" s="154">
        <v>460.18</v>
      </c>
      <c r="E8866" s="122">
        <f t="shared" si="385"/>
        <v>63.736842105263158</v>
      </c>
      <c r="F8866" s="77">
        <v>0.81</v>
      </c>
      <c r="G8866" s="77">
        <v>0</v>
      </c>
      <c r="H8866" s="77">
        <v>0</v>
      </c>
      <c r="J8866" s="76">
        <v>0.81</v>
      </c>
      <c r="K8866" s="103">
        <v>2.2499999999999978</v>
      </c>
      <c r="L8866" s="145">
        <v>0.32</v>
      </c>
      <c r="M8866" s="146">
        <v>0</v>
      </c>
      <c r="N8866" s="76">
        <f t="shared" si="384"/>
        <v>2.2499999999999978</v>
      </c>
    </row>
    <row r="8867" spans="2:14" x14ac:dyDescent="0.25">
      <c r="B8867" s="155">
        <v>41414</v>
      </c>
      <c r="C8867" s="78">
        <v>425.4</v>
      </c>
      <c r="D8867" s="154">
        <v>461.62</v>
      </c>
      <c r="E8867" s="122">
        <f t="shared" si="385"/>
        <v>63.936288088642655</v>
      </c>
      <c r="F8867" s="77">
        <v>5.14</v>
      </c>
      <c r="G8867" s="77">
        <v>0</v>
      </c>
      <c r="H8867" s="77">
        <v>0</v>
      </c>
      <c r="J8867" s="76">
        <v>5.14</v>
      </c>
      <c r="K8867" s="103">
        <v>7.0199999999999951</v>
      </c>
      <c r="L8867" s="145">
        <v>2.0499999999999998</v>
      </c>
      <c r="M8867" s="146">
        <v>0</v>
      </c>
      <c r="N8867" s="76">
        <f t="shared" si="384"/>
        <v>7.0199999999999951</v>
      </c>
    </row>
    <row r="8868" spans="2:14" x14ac:dyDescent="0.25">
      <c r="B8868" s="155">
        <v>41415</v>
      </c>
      <c r="C8868" s="78">
        <v>425.5</v>
      </c>
      <c r="D8868" s="154">
        <v>463.5</v>
      </c>
      <c r="E8868" s="122">
        <f t="shared" si="385"/>
        <v>64.196675900277015</v>
      </c>
      <c r="F8868" s="77">
        <v>5.16</v>
      </c>
      <c r="G8868" s="77">
        <v>0</v>
      </c>
      <c r="H8868" s="77">
        <v>0</v>
      </c>
      <c r="J8868" s="76">
        <v>5.16</v>
      </c>
      <c r="K8868" s="103">
        <v>6.2399999999999842</v>
      </c>
      <c r="L8868" s="145">
        <v>2.0499999999999998</v>
      </c>
      <c r="M8868" s="146">
        <v>0</v>
      </c>
      <c r="N8868" s="76">
        <f t="shared" si="384"/>
        <v>6.2399999999999842</v>
      </c>
    </row>
    <row r="8869" spans="2:14" x14ac:dyDescent="0.25">
      <c r="B8869" s="155">
        <v>41416</v>
      </c>
      <c r="C8869" s="78">
        <v>425.56</v>
      </c>
      <c r="D8869" s="154">
        <v>464.58</v>
      </c>
      <c r="E8869" s="122">
        <f t="shared" si="385"/>
        <v>64.346260387811625</v>
      </c>
      <c r="F8869" s="77">
        <v>3.38</v>
      </c>
      <c r="G8869" s="77">
        <v>0</v>
      </c>
      <c r="H8869" s="77">
        <v>0</v>
      </c>
      <c r="J8869" s="76">
        <v>3.38</v>
      </c>
      <c r="K8869" s="103">
        <v>3.1999999999999931</v>
      </c>
      <c r="L8869" s="145">
        <v>1.35</v>
      </c>
      <c r="M8869" s="146">
        <v>0</v>
      </c>
      <c r="N8869" s="76">
        <f t="shared" si="384"/>
        <v>3.1999999999999931</v>
      </c>
    </row>
    <row r="8870" spans="2:14" x14ac:dyDescent="0.25">
      <c r="B8870" s="155">
        <v>41417</v>
      </c>
      <c r="C8870" s="78">
        <v>425.55</v>
      </c>
      <c r="D8870" s="154">
        <v>464.4</v>
      </c>
      <c r="E8870" s="122">
        <f t="shared" si="385"/>
        <v>64.321329639889186</v>
      </c>
      <c r="F8870" s="77">
        <v>4.93</v>
      </c>
      <c r="G8870" s="77">
        <v>0</v>
      </c>
      <c r="H8870" s="77">
        <v>0</v>
      </c>
      <c r="J8870" s="76">
        <v>4.93</v>
      </c>
      <c r="K8870" s="103">
        <v>4.93</v>
      </c>
      <c r="L8870" s="145">
        <v>1.96</v>
      </c>
      <c r="M8870" s="146">
        <v>0</v>
      </c>
      <c r="N8870" s="76">
        <f t="shared" si="384"/>
        <v>4.93</v>
      </c>
    </row>
    <row r="8871" spans="2:14" x14ac:dyDescent="0.25">
      <c r="B8871" s="155">
        <v>41418</v>
      </c>
      <c r="C8871" s="78">
        <v>425.55</v>
      </c>
      <c r="D8871" s="154">
        <v>464.4</v>
      </c>
      <c r="E8871" s="122">
        <f t="shared" si="385"/>
        <v>64.321329639889186</v>
      </c>
      <c r="F8871" s="77">
        <v>2.87</v>
      </c>
      <c r="G8871" s="77">
        <v>0</v>
      </c>
      <c r="H8871" s="77">
        <v>0</v>
      </c>
      <c r="J8871" s="76">
        <v>2.87</v>
      </c>
      <c r="K8871" s="103">
        <v>2.6900000000000501</v>
      </c>
      <c r="L8871" s="145">
        <v>1.1399999999999999</v>
      </c>
      <c r="M8871" s="146">
        <v>0</v>
      </c>
      <c r="N8871" s="76">
        <f t="shared" si="384"/>
        <v>2.6900000000000501</v>
      </c>
    </row>
    <row r="8872" spans="2:14" x14ac:dyDescent="0.25">
      <c r="B8872" s="155">
        <v>41419</v>
      </c>
      <c r="C8872" s="78">
        <v>425.54</v>
      </c>
      <c r="D8872" s="154">
        <v>464.22</v>
      </c>
      <c r="E8872" s="122">
        <f t="shared" si="385"/>
        <v>64.29639889196676</v>
      </c>
      <c r="F8872" s="77">
        <v>1.38</v>
      </c>
      <c r="G8872" s="77">
        <v>0</v>
      </c>
      <c r="H8872" s="77">
        <v>0</v>
      </c>
      <c r="J8872" s="76">
        <v>1.38</v>
      </c>
      <c r="K8872" s="103">
        <v>2.0999999999999703</v>
      </c>
      <c r="L8872" s="145">
        <v>0.56000000000000005</v>
      </c>
      <c r="M8872" s="146">
        <v>0</v>
      </c>
      <c r="N8872" s="76">
        <f t="shared" si="384"/>
        <v>2.0999999999999703</v>
      </c>
    </row>
    <row r="8873" spans="2:14" x14ac:dyDescent="0.25">
      <c r="B8873" s="155">
        <v>41420</v>
      </c>
      <c r="C8873" s="78">
        <v>425.59</v>
      </c>
      <c r="D8873" s="154">
        <v>464.94</v>
      </c>
      <c r="E8873" s="122">
        <f t="shared" si="385"/>
        <v>64.396121883656505</v>
      </c>
      <c r="F8873" s="77">
        <v>4.87</v>
      </c>
      <c r="G8873" s="77">
        <v>0</v>
      </c>
      <c r="H8873" s="77">
        <v>0</v>
      </c>
      <c r="J8873" s="76">
        <v>4.87</v>
      </c>
      <c r="K8873" s="103">
        <v>2.4100000000000206</v>
      </c>
      <c r="L8873" s="145">
        <v>1.94</v>
      </c>
      <c r="M8873" s="146">
        <v>0</v>
      </c>
      <c r="N8873" s="76">
        <f t="shared" si="384"/>
        <v>2.4100000000000206</v>
      </c>
    </row>
    <row r="8874" spans="2:14" x14ac:dyDescent="0.25">
      <c r="B8874" s="155">
        <v>41421</v>
      </c>
      <c r="C8874" s="78">
        <v>425.44</v>
      </c>
      <c r="D8874" s="154">
        <v>462.48</v>
      </c>
      <c r="E8874" s="122">
        <f t="shared" si="385"/>
        <v>64.05540166204986</v>
      </c>
      <c r="F8874" s="77">
        <v>5.66</v>
      </c>
      <c r="G8874" s="77">
        <v>0</v>
      </c>
      <c r="H8874" s="77">
        <v>0</v>
      </c>
      <c r="J8874" s="76">
        <v>5.66</v>
      </c>
      <c r="K8874" s="103">
        <v>4.6199999999999797</v>
      </c>
      <c r="L8874" s="145">
        <v>2.2599999999999998</v>
      </c>
      <c r="M8874" s="146">
        <v>0</v>
      </c>
      <c r="N8874" s="76">
        <f t="shared" si="384"/>
        <v>4.6199999999999797</v>
      </c>
    </row>
    <row r="8875" spans="2:14" x14ac:dyDescent="0.25">
      <c r="B8875" s="155">
        <v>41422</v>
      </c>
      <c r="C8875" s="78">
        <v>425.39</v>
      </c>
      <c r="D8875" s="154">
        <v>461.44</v>
      </c>
      <c r="E8875" s="122">
        <f t="shared" si="385"/>
        <v>63.911357340720222</v>
      </c>
      <c r="F8875" s="77">
        <v>2.85</v>
      </c>
      <c r="G8875" s="77">
        <v>0</v>
      </c>
      <c r="H8875" s="77">
        <v>0</v>
      </c>
      <c r="J8875" s="76">
        <v>2.85</v>
      </c>
      <c r="K8875" s="103">
        <v>1.5900000000000092</v>
      </c>
      <c r="L8875" s="145">
        <v>1.1399999999999999</v>
      </c>
      <c r="M8875" s="146">
        <v>0</v>
      </c>
      <c r="N8875" s="76">
        <f t="shared" si="384"/>
        <v>1.5900000000000092</v>
      </c>
    </row>
    <row r="8876" spans="2:14" x14ac:dyDescent="0.25">
      <c r="B8876" s="155">
        <v>41423</v>
      </c>
      <c r="C8876" s="78">
        <v>425.31</v>
      </c>
      <c r="D8876" s="154">
        <v>460.18</v>
      </c>
      <c r="E8876" s="122">
        <f t="shared" si="385"/>
        <v>63.736842105263158</v>
      </c>
      <c r="F8876" s="77">
        <v>3.86</v>
      </c>
      <c r="G8876" s="77">
        <v>0</v>
      </c>
      <c r="H8876" s="77">
        <v>0</v>
      </c>
      <c r="J8876" s="76">
        <v>3.86</v>
      </c>
      <c r="K8876" s="103">
        <v>1.2999999999999976</v>
      </c>
      <c r="L8876" s="145">
        <v>1.54</v>
      </c>
      <c r="M8876" s="146">
        <v>0</v>
      </c>
      <c r="N8876" s="76">
        <f t="shared" si="384"/>
        <v>1.2999999999999976</v>
      </c>
    </row>
    <row r="8877" spans="2:14" x14ac:dyDescent="0.25">
      <c r="B8877" s="155">
        <v>41424</v>
      </c>
      <c r="C8877" s="78">
        <v>425.16</v>
      </c>
      <c r="D8877" s="154">
        <v>457.62</v>
      </c>
      <c r="E8877" s="122">
        <f t="shared" si="385"/>
        <v>63.382271468144047</v>
      </c>
      <c r="F8877" s="77">
        <v>2.64</v>
      </c>
      <c r="G8877" s="77">
        <v>0</v>
      </c>
      <c r="H8877" s="77">
        <v>0</v>
      </c>
      <c r="J8877" s="76">
        <v>2.64</v>
      </c>
      <c r="K8877" s="103">
        <v>2.64</v>
      </c>
      <c r="L8877" s="145">
        <v>1.05</v>
      </c>
      <c r="M8877" s="146">
        <v>0</v>
      </c>
      <c r="N8877" s="76">
        <f t="shared" si="384"/>
        <v>2.64</v>
      </c>
    </row>
    <row r="8878" spans="2:14" x14ac:dyDescent="0.25">
      <c r="B8878" s="155">
        <v>41425</v>
      </c>
      <c r="C8878" s="78">
        <v>425.16</v>
      </c>
      <c r="D8878" s="154">
        <v>457.62</v>
      </c>
      <c r="E8878" s="122">
        <f t="shared" si="385"/>
        <v>63.382271468144047</v>
      </c>
      <c r="F8878" s="77">
        <v>2.88</v>
      </c>
      <c r="G8878" s="77">
        <v>0</v>
      </c>
      <c r="H8878" s="77">
        <v>0</v>
      </c>
      <c r="J8878" s="76">
        <v>2.88</v>
      </c>
      <c r="K8878" s="103">
        <v>12.620000000000008</v>
      </c>
      <c r="L8878" s="145">
        <v>1.1499999999999999</v>
      </c>
      <c r="M8878" s="146">
        <v>3.6</v>
      </c>
      <c r="N8878" s="76">
        <f t="shared" si="384"/>
        <v>12.620000000000008</v>
      </c>
    </row>
    <row r="8879" spans="2:14" x14ac:dyDescent="0.25">
      <c r="B8879" s="155">
        <v>41426</v>
      </c>
      <c r="C8879" s="78">
        <v>425.72</v>
      </c>
      <c r="D8879" s="154">
        <v>467.36</v>
      </c>
      <c r="E8879" s="122">
        <f t="shared" si="385"/>
        <v>64.73130193905817</v>
      </c>
      <c r="F8879" s="77">
        <v>2.99</v>
      </c>
      <c r="G8879" s="77">
        <v>0</v>
      </c>
      <c r="H8879" s="77">
        <v>0</v>
      </c>
      <c r="J8879" s="76">
        <v>2.99</v>
      </c>
      <c r="K8879" s="103">
        <v>12.509999999999982</v>
      </c>
      <c r="L8879" s="145">
        <v>1.19</v>
      </c>
      <c r="M8879" s="146">
        <v>5.8</v>
      </c>
      <c r="N8879" s="76">
        <f t="shared" si="384"/>
        <v>12.509999999999982</v>
      </c>
    </row>
    <row r="8880" spans="2:14" x14ac:dyDescent="0.25">
      <c r="B8880" s="155">
        <v>41427</v>
      </c>
      <c r="C8880" s="78">
        <v>426.27</v>
      </c>
      <c r="D8880" s="154">
        <v>476.88</v>
      </c>
      <c r="E8880" s="122">
        <f t="shared" si="385"/>
        <v>66.04986149584488</v>
      </c>
      <c r="F8880" s="77">
        <v>0.69</v>
      </c>
      <c r="G8880" s="77">
        <v>0</v>
      </c>
      <c r="H8880" s="77">
        <v>0</v>
      </c>
      <c r="J8880" s="76">
        <v>0.69</v>
      </c>
      <c r="K8880" s="103">
        <v>13.910000000000027</v>
      </c>
      <c r="L8880" s="145">
        <v>0.27</v>
      </c>
      <c r="M8880" s="146">
        <v>2.2999999999999998</v>
      </c>
      <c r="N8880" s="76">
        <f t="shared" si="384"/>
        <v>13.910000000000027</v>
      </c>
    </row>
    <row r="8881" spans="2:14" x14ac:dyDescent="0.25">
      <c r="B8881" s="155">
        <v>41428</v>
      </c>
      <c r="C8881" s="78">
        <v>427</v>
      </c>
      <c r="D8881" s="154">
        <v>490.1</v>
      </c>
      <c r="E8881" s="122">
        <f t="shared" si="385"/>
        <v>67.880886426592795</v>
      </c>
      <c r="F8881" s="77">
        <v>1.53</v>
      </c>
      <c r="G8881" s="77">
        <v>0</v>
      </c>
      <c r="H8881" s="77">
        <v>0</v>
      </c>
      <c r="J8881" s="76">
        <v>1.53</v>
      </c>
      <c r="K8881" s="103">
        <v>10.909999999999995</v>
      </c>
      <c r="L8881" s="145">
        <v>0.61</v>
      </c>
      <c r="M8881" s="146">
        <v>0.6</v>
      </c>
      <c r="N8881" s="76">
        <f t="shared" si="384"/>
        <v>10.909999999999995</v>
      </c>
    </row>
    <row r="8882" spans="2:14" x14ac:dyDescent="0.25">
      <c r="B8882" s="155">
        <v>41429</v>
      </c>
      <c r="C8882" s="78">
        <v>427.52</v>
      </c>
      <c r="D8882" s="154">
        <v>499.48</v>
      </c>
      <c r="E8882" s="122">
        <f t="shared" si="385"/>
        <v>69.180055401662059</v>
      </c>
      <c r="F8882" s="77">
        <v>1.84</v>
      </c>
      <c r="G8882" s="77">
        <v>0</v>
      </c>
      <c r="H8882" s="77">
        <v>0</v>
      </c>
      <c r="J8882" s="76">
        <v>1.84</v>
      </c>
      <c r="K8882" s="103">
        <v>7.6999999999999567</v>
      </c>
      <c r="L8882" s="145">
        <v>0.74</v>
      </c>
      <c r="M8882" s="146">
        <v>0</v>
      </c>
      <c r="N8882" s="76">
        <f t="shared" si="384"/>
        <v>7.6999999999999567</v>
      </c>
    </row>
    <row r="8883" spans="2:14" x14ac:dyDescent="0.25">
      <c r="B8883" s="155">
        <v>41430</v>
      </c>
      <c r="C8883" s="78">
        <v>427.84</v>
      </c>
      <c r="D8883" s="154">
        <v>505.34</v>
      </c>
      <c r="E8883" s="122">
        <f t="shared" si="385"/>
        <v>69.991689750692515</v>
      </c>
      <c r="F8883" s="77">
        <v>1.63</v>
      </c>
      <c r="G8883" s="77">
        <v>0</v>
      </c>
      <c r="H8883" s="77">
        <v>0</v>
      </c>
      <c r="J8883" s="76">
        <v>1.63</v>
      </c>
      <c r="K8883" s="103">
        <v>8.8700000000000649</v>
      </c>
      <c r="L8883" s="145">
        <v>0.66</v>
      </c>
      <c r="M8883" s="146">
        <v>0</v>
      </c>
      <c r="N8883" s="76">
        <f t="shared" si="384"/>
        <v>8.8700000000000649</v>
      </c>
    </row>
    <row r="8884" spans="2:14" x14ac:dyDescent="0.25">
      <c r="B8884" s="155">
        <v>41431</v>
      </c>
      <c r="C8884" s="78">
        <v>428.22</v>
      </c>
      <c r="D8884" s="154">
        <v>512.58000000000004</v>
      </c>
      <c r="E8884" s="122">
        <f t="shared" si="385"/>
        <v>70.99445983379502</v>
      </c>
      <c r="F8884" s="77">
        <v>1.93</v>
      </c>
      <c r="G8884" s="77">
        <v>0</v>
      </c>
      <c r="H8884" s="77">
        <v>0</v>
      </c>
      <c r="J8884" s="76">
        <v>1.93</v>
      </c>
      <c r="K8884" s="103">
        <v>8.0999999999999588</v>
      </c>
      <c r="L8884" s="145">
        <v>0.78</v>
      </c>
      <c r="M8884" s="146">
        <v>0</v>
      </c>
      <c r="N8884" s="76">
        <f t="shared" si="384"/>
        <v>8.0999999999999588</v>
      </c>
    </row>
    <row r="8885" spans="2:14" x14ac:dyDescent="0.25">
      <c r="B8885" s="155">
        <v>41432</v>
      </c>
      <c r="C8885" s="78">
        <v>428.55</v>
      </c>
      <c r="D8885" s="154">
        <v>518.75</v>
      </c>
      <c r="E8885" s="122">
        <f t="shared" si="385"/>
        <v>71.84903047091413</v>
      </c>
      <c r="F8885" s="77">
        <v>2.68</v>
      </c>
      <c r="G8885" s="77">
        <v>0</v>
      </c>
      <c r="H8885" s="77">
        <v>0</v>
      </c>
      <c r="J8885" s="76">
        <v>2.68</v>
      </c>
      <c r="K8885" s="103">
        <v>8.0000000000000497</v>
      </c>
      <c r="L8885" s="145">
        <v>1.08</v>
      </c>
      <c r="M8885" s="146">
        <v>5</v>
      </c>
      <c r="N8885" s="76">
        <f t="shared" si="384"/>
        <v>8.0000000000000497</v>
      </c>
    </row>
    <row r="8886" spans="2:14" x14ac:dyDescent="0.25">
      <c r="B8886" s="155">
        <v>41433</v>
      </c>
      <c r="C8886" s="78">
        <v>428.84</v>
      </c>
      <c r="D8886" s="154">
        <v>524.07000000000005</v>
      </c>
      <c r="E8886" s="122">
        <f t="shared" si="385"/>
        <v>72.585872576177294</v>
      </c>
      <c r="F8886" s="77">
        <v>0.71</v>
      </c>
      <c r="G8886" s="77">
        <v>0</v>
      </c>
      <c r="H8886" s="77">
        <v>0</v>
      </c>
      <c r="J8886" s="76">
        <v>0.71</v>
      </c>
      <c r="K8886" s="103">
        <v>30.279999999999937</v>
      </c>
      <c r="L8886" s="145">
        <v>0.27</v>
      </c>
      <c r="M8886" s="146">
        <v>3.3</v>
      </c>
      <c r="N8886" s="76">
        <f t="shared" si="384"/>
        <v>30.279999999999937</v>
      </c>
    </row>
    <row r="8887" spans="2:14" x14ac:dyDescent="0.25">
      <c r="B8887" s="155">
        <v>41434</v>
      </c>
      <c r="C8887" s="78">
        <v>430.36</v>
      </c>
      <c r="D8887" s="154">
        <v>553.64</v>
      </c>
      <c r="E8887" s="122">
        <f t="shared" si="385"/>
        <v>76.68144044321329</v>
      </c>
      <c r="F8887" s="77">
        <v>0.77</v>
      </c>
      <c r="G8887" s="77">
        <v>0</v>
      </c>
      <c r="H8887" s="77">
        <v>0</v>
      </c>
      <c r="J8887" s="76">
        <v>0.77</v>
      </c>
      <c r="K8887" s="103">
        <v>14.830000000000059</v>
      </c>
      <c r="L8887" s="145">
        <v>0.31</v>
      </c>
      <c r="M8887" s="146">
        <v>0</v>
      </c>
      <c r="N8887" s="76">
        <f t="shared" si="384"/>
        <v>14.830000000000059</v>
      </c>
    </row>
    <row r="8888" spans="2:14" x14ac:dyDescent="0.25">
      <c r="B8888" s="155">
        <v>41435</v>
      </c>
      <c r="C8888" s="78">
        <v>431.07</v>
      </c>
      <c r="D8888" s="154">
        <v>567.70000000000005</v>
      </c>
      <c r="E8888" s="122">
        <f t="shared" si="385"/>
        <v>78.628808864265935</v>
      </c>
      <c r="F8888" s="77">
        <v>1.92</v>
      </c>
      <c r="G8888" s="77">
        <v>0</v>
      </c>
      <c r="H8888" s="77">
        <v>0</v>
      </c>
      <c r="J8888" s="76">
        <v>1.92</v>
      </c>
      <c r="K8888" s="103">
        <v>10.729999999999945</v>
      </c>
      <c r="L8888" s="145">
        <v>0.78</v>
      </c>
      <c r="M8888" s="146">
        <v>0</v>
      </c>
      <c r="N8888" s="76">
        <f t="shared" si="384"/>
        <v>10.729999999999945</v>
      </c>
    </row>
    <row r="8889" spans="2:14" x14ac:dyDescent="0.25">
      <c r="B8889" s="155">
        <v>41436</v>
      </c>
      <c r="C8889" s="78">
        <v>431.52</v>
      </c>
      <c r="D8889" s="154">
        <v>576.51</v>
      </c>
      <c r="E8889" s="122">
        <f t="shared" si="385"/>
        <v>79.84903047091413</v>
      </c>
      <c r="F8889" s="77">
        <v>1.92</v>
      </c>
      <c r="G8889" s="77">
        <v>0</v>
      </c>
      <c r="H8889" s="77">
        <v>0</v>
      </c>
      <c r="J8889" s="76">
        <v>1.92</v>
      </c>
      <c r="K8889" s="103">
        <v>12.120000000000045</v>
      </c>
      <c r="L8889" s="145">
        <v>0.78</v>
      </c>
      <c r="M8889" s="146">
        <v>3.4</v>
      </c>
      <c r="N8889" s="76">
        <f t="shared" si="384"/>
        <v>12.120000000000045</v>
      </c>
    </row>
    <row r="8890" spans="2:14" x14ac:dyDescent="0.25">
      <c r="B8890" s="155">
        <v>41437</v>
      </c>
      <c r="C8890" s="78">
        <v>432.02</v>
      </c>
      <c r="D8890" s="154">
        <v>586.71</v>
      </c>
      <c r="E8890" s="122">
        <f t="shared" si="385"/>
        <v>81.261772853185605</v>
      </c>
      <c r="F8890" s="77">
        <v>2.19</v>
      </c>
      <c r="G8890" s="77">
        <v>0</v>
      </c>
      <c r="H8890" s="77">
        <v>0</v>
      </c>
      <c r="J8890" s="76">
        <v>2.19</v>
      </c>
      <c r="K8890" s="103">
        <v>16.479999999999965</v>
      </c>
      <c r="L8890" s="145">
        <v>0.89</v>
      </c>
      <c r="M8890" s="146">
        <v>8.5</v>
      </c>
      <c r="N8890" s="76">
        <f t="shared" si="384"/>
        <v>16.479999999999965</v>
      </c>
    </row>
    <row r="8891" spans="2:14" x14ac:dyDescent="0.25">
      <c r="B8891" s="155">
        <v>41438</v>
      </c>
      <c r="C8891" s="78">
        <v>432.71</v>
      </c>
      <c r="D8891" s="154">
        <v>601</v>
      </c>
      <c r="E8891" s="122">
        <f t="shared" si="385"/>
        <v>83.2409972299169</v>
      </c>
      <c r="F8891" s="77">
        <v>3.46</v>
      </c>
      <c r="G8891" s="77">
        <v>0</v>
      </c>
      <c r="H8891" s="77">
        <v>0</v>
      </c>
      <c r="J8891" s="76">
        <v>3.46</v>
      </c>
      <c r="K8891" s="103">
        <v>30.719999999999992</v>
      </c>
      <c r="L8891" s="145">
        <v>1.41</v>
      </c>
      <c r="M8891" s="146">
        <v>5.8</v>
      </c>
      <c r="N8891" s="76">
        <f t="shared" si="384"/>
        <v>30.719999999999992</v>
      </c>
    </row>
    <row r="8892" spans="2:14" x14ac:dyDescent="0.25">
      <c r="B8892" s="155">
        <v>41439</v>
      </c>
      <c r="C8892" s="78">
        <v>433.98</v>
      </c>
      <c r="D8892" s="154">
        <v>628.26</v>
      </c>
      <c r="E8892" s="122">
        <f t="shared" si="385"/>
        <v>87.016620498614955</v>
      </c>
      <c r="F8892" s="77">
        <v>3.73</v>
      </c>
      <c r="G8892" s="77">
        <v>0</v>
      </c>
      <c r="H8892" s="77">
        <v>0</v>
      </c>
      <c r="J8892" s="76">
        <v>3.73</v>
      </c>
      <c r="K8892" s="103">
        <v>29.160000000000064</v>
      </c>
      <c r="L8892" s="145">
        <v>1.53</v>
      </c>
      <c r="M8892" s="146">
        <v>0.6</v>
      </c>
      <c r="N8892" s="76">
        <f t="shared" si="384"/>
        <v>29.160000000000064</v>
      </c>
    </row>
    <row r="8893" spans="2:14" x14ac:dyDescent="0.25">
      <c r="B8893" s="155">
        <v>41440</v>
      </c>
      <c r="C8893" s="78">
        <v>435.13</v>
      </c>
      <c r="D8893" s="154">
        <v>653.69000000000005</v>
      </c>
      <c r="E8893" s="122">
        <f t="shared" si="385"/>
        <v>90.538781163434905</v>
      </c>
      <c r="F8893" s="77">
        <v>3.54</v>
      </c>
      <c r="G8893" s="77">
        <v>0</v>
      </c>
      <c r="H8893" s="77">
        <v>0</v>
      </c>
      <c r="J8893" s="76">
        <v>3.54</v>
      </c>
      <c r="K8893" s="103">
        <v>20.65999999999989</v>
      </c>
      <c r="L8893" s="145">
        <v>1.46</v>
      </c>
      <c r="M8893" s="146">
        <v>0.8</v>
      </c>
      <c r="N8893" s="76">
        <f t="shared" si="384"/>
        <v>20.65999999999989</v>
      </c>
    </row>
    <row r="8894" spans="2:14" x14ac:dyDescent="0.25">
      <c r="B8894" s="155">
        <v>41441</v>
      </c>
      <c r="C8894" s="78">
        <v>435.87</v>
      </c>
      <c r="D8894" s="154">
        <v>670.81</v>
      </c>
      <c r="E8894" s="122">
        <f t="shared" si="385"/>
        <v>92.90997229916897</v>
      </c>
      <c r="F8894" s="77">
        <v>1.27</v>
      </c>
      <c r="G8894" s="77">
        <v>0</v>
      </c>
      <c r="H8894" s="77">
        <v>0</v>
      </c>
      <c r="J8894" s="76">
        <v>1.27</v>
      </c>
      <c r="K8894" s="103">
        <v>18.560000000000077</v>
      </c>
      <c r="L8894" s="145">
        <v>0.52</v>
      </c>
      <c r="M8894" s="146">
        <v>8.6</v>
      </c>
      <c r="N8894" s="76">
        <f t="shared" si="384"/>
        <v>18.560000000000077</v>
      </c>
    </row>
    <row r="8895" spans="2:14" x14ac:dyDescent="0.25">
      <c r="B8895" s="155">
        <v>41442</v>
      </c>
      <c r="C8895" s="78">
        <v>436.6</v>
      </c>
      <c r="D8895" s="154">
        <v>688.1</v>
      </c>
      <c r="E8895" s="122">
        <f t="shared" si="385"/>
        <v>95.304709141274245</v>
      </c>
      <c r="F8895" s="77">
        <v>2.95</v>
      </c>
      <c r="G8895" s="77">
        <v>0</v>
      </c>
      <c r="H8895" s="77">
        <v>0</v>
      </c>
      <c r="J8895" s="76">
        <v>2.95</v>
      </c>
      <c r="K8895" s="103">
        <v>32.430000000000021</v>
      </c>
      <c r="L8895" s="145">
        <v>1.22</v>
      </c>
      <c r="M8895" s="146">
        <v>1.5</v>
      </c>
      <c r="N8895" s="76">
        <f t="shared" si="384"/>
        <v>32.430000000000021</v>
      </c>
    </row>
    <row r="8896" spans="2:14" x14ac:dyDescent="0.25">
      <c r="B8896" s="155">
        <v>41443</v>
      </c>
      <c r="C8896" s="78">
        <v>437.83</v>
      </c>
      <c r="D8896" s="154">
        <v>717.58</v>
      </c>
      <c r="E8896" s="122">
        <f t="shared" si="385"/>
        <v>99.387811634349035</v>
      </c>
      <c r="F8896" s="77">
        <v>4.25</v>
      </c>
      <c r="G8896" s="77">
        <v>0</v>
      </c>
      <c r="H8896" s="77">
        <v>0</v>
      </c>
      <c r="J8896" s="76">
        <v>13.55</v>
      </c>
      <c r="K8896" s="103">
        <v>19.71999999999996</v>
      </c>
      <c r="L8896" s="145">
        <v>1.76</v>
      </c>
      <c r="M8896" s="146">
        <v>0.6</v>
      </c>
      <c r="N8896" s="76">
        <f t="shared" si="384"/>
        <v>19.71999999999996</v>
      </c>
    </row>
    <row r="8897" spans="2:14" x14ac:dyDescent="0.25">
      <c r="B8897" s="155">
        <v>41444</v>
      </c>
      <c r="C8897" s="78">
        <v>438.07</v>
      </c>
      <c r="D8897" s="154">
        <v>723.75</v>
      </c>
      <c r="E8897" s="122">
        <f t="shared" si="385"/>
        <v>100.24238227146813</v>
      </c>
      <c r="F8897" s="77">
        <v>6.3</v>
      </c>
      <c r="G8897" s="77">
        <v>0</v>
      </c>
      <c r="H8897" s="77">
        <v>0</v>
      </c>
      <c r="J8897" s="76">
        <v>26.12</v>
      </c>
      <c r="K8897" s="103">
        <v>26.12</v>
      </c>
      <c r="L8897" s="145">
        <v>2.61</v>
      </c>
      <c r="M8897" s="146">
        <v>4.5</v>
      </c>
      <c r="N8897" s="76">
        <f t="shared" si="384"/>
        <v>26.12</v>
      </c>
    </row>
    <row r="8898" spans="2:14" x14ac:dyDescent="0.25">
      <c r="B8898" s="155">
        <v>41445</v>
      </c>
      <c r="C8898" s="78">
        <v>438.07</v>
      </c>
      <c r="D8898" s="154">
        <v>723.75</v>
      </c>
      <c r="E8898" s="122">
        <f t="shared" si="385"/>
        <v>100.24238227146813</v>
      </c>
      <c r="F8898" s="77">
        <v>6.78</v>
      </c>
      <c r="G8898" s="77">
        <v>0</v>
      </c>
      <c r="H8898" s="77">
        <v>0</v>
      </c>
      <c r="J8898" s="76">
        <v>27.12</v>
      </c>
      <c r="K8898" s="103">
        <v>25.37</v>
      </c>
      <c r="L8898" s="145">
        <v>2.81</v>
      </c>
      <c r="M8898" s="146">
        <v>0.3</v>
      </c>
      <c r="N8898" s="76">
        <f t="shared" si="384"/>
        <v>25.37</v>
      </c>
    </row>
    <row r="8899" spans="2:14" x14ac:dyDescent="0.25">
      <c r="B8899" s="155">
        <v>41446</v>
      </c>
      <c r="C8899" s="78">
        <v>438</v>
      </c>
      <c r="D8899" s="154">
        <v>722</v>
      </c>
      <c r="E8899" s="122">
        <f t="shared" si="385"/>
        <v>100</v>
      </c>
      <c r="F8899" s="77">
        <v>7.07</v>
      </c>
      <c r="G8899" s="77">
        <v>0</v>
      </c>
      <c r="H8899" s="77">
        <v>0</v>
      </c>
      <c r="J8899" s="76">
        <v>25.25</v>
      </c>
      <c r="K8899" s="103">
        <v>25.75</v>
      </c>
      <c r="L8899" s="145">
        <v>2.93</v>
      </c>
      <c r="M8899" s="146">
        <v>8.4</v>
      </c>
      <c r="N8899" s="76">
        <f t="shared" si="384"/>
        <v>25.75</v>
      </c>
    </row>
    <row r="8900" spans="2:14" x14ac:dyDescent="0.25">
      <c r="B8900" s="155">
        <v>41447</v>
      </c>
      <c r="C8900" s="78">
        <v>438.03</v>
      </c>
      <c r="D8900" s="154">
        <v>722.5</v>
      </c>
      <c r="E8900" s="122">
        <f t="shared" si="385"/>
        <v>100.06925207756233</v>
      </c>
      <c r="F8900" s="77">
        <v>7.36</v>
      </c>
      <c r="G8900" s="77">
        <v>0</v>
      </c>
      <c r="H8900" s="77">
        <v>0</v>
      </c>
      <c r="J8900" s="76">
        <v>38.07</v>
      </c>
      <c r="K8900" s="103">
        <v>37.82</v>
      </c>
      <c r="L8900" s="145">
        <v>3.05</v>
      </c>
      <c r="M8900" s="146">
        <v>12</v>
      </c>
      <c r="N8900" s="76">
        <f t="shared" si="384"/>
        <v>37.82</v>
      </c>
    </row>
    <row r="8901" spans="2:14" x14ac:dyDescent="0.25">
      <c r="B8901" s="155">
        <v>41448</v>
      </c>
      <c r="C8901" s="78">
        <v>438.01</v>
      </c>
      <c r="D8901" s="154">
        <v>722.25</v>
      </c>
      <c r="E8901" s="122">
        <f t="shared" si="385"/>
        <v>100.03462603878117</v>
      </c>
      <c r="F8901" s="77">
        <v>3.63</v>
      </c>
      <c r="G8901" s="77">
        <v>0</v>
      </c>
      <c r="H8901" s="77">
        <v>0</v>
      </c>
      <c r="J8901" s="76">
        <v>43.36</v>
      </c>
      <c r="K8901" s="103">
        <v>43.11</v>
      </c>
      <c r="L8901" s="145">
        <v>1.5</v>
      </c>
      <c r="M8901" s="146">
        <v>10.6</v>
      </c>
      <c r="N8901" s="76">
        <f t="shared" si="384"/>
        <v>43.11</v>
      </c>
    </row>
    <row r="8902" spans="2:14" x14ac:dyDescent="0.25">
      <c r="B8902" s="155">
        <v>41449</v>
      </c>
      <c r="C8902" s="78">
        <v>438</v>
      </c>
      <c r="D8902" s="154">
        <v>722</v>
      </c>
      <c r="E8902" s="122">
        <f t="shared" si="385"/>
        <v>100</v>
      </c>
      <c r="F8902" s="77">
        <v>6.8</v>
      </c>
      <c r="G8902" s="77">
        <v>0</v>
      </c>
      <c r="H8902" s="77">
        <v>0</v>
      </c>
      <c r="J8902" s="76">
        <v>51.12</v>
      </c>
      <c r="K8902" s="103">
        <v>51.12</v>
      </c>
      <c r="L8902" s="145">
        <v>2.82</v>
      </c>
      <c r="M8902" s="146">
        <v>1.3</v>
      </c>
      <c r="N8902" s="76">
        <f t="shared" si="384"/>
        <v>51.12</v>
      </c>
    </row>
    <row r="8903" spans="2:14" x14ac:dyDescent="0.25">
      <c r="B8903" s="155">
        <v>41450</v>
      </c>
      <c r="C8903" s="78">
        <v>438</v>
      </c>
      <c r="D8903" s="154">
        <v>722</v>
      </c>
      <c r="E8903" s="122">
        <f t="shared" si="385"/>
        <v>100</v>
      </c>
      <c r="F8903" s="77">
        <v>6.78</v>
      </c>
      <c r="G8903" s="77">
        <v>0</v>
      </c>
      <c r="H8903" s="77">
        <v>0</v>
      </c>
      <c r="J8903" s="76">
        <v>28.02</v>
      </c>
      <c r="K8903" s="103">
        <v>30.52</v>
      </c>
      <c r="L8903" s="145">
        <v>2.81</v>
      </c>
      <c r="M8903" s="146">
        <v>2.5</v>
      </c>
      <c r="N8903" s="76">
        <f t="shared" si="384"/>
        <v>30.52</v>
      </c>
    </row>
    <row r="8904" spans="2:14" x14ac:dyDescent="0.25">
      <c r="B8904" s="155">
        <v>41451</v>
      </c>
      <c r="C8904" s="78">
        <v>438.1</v>
      </c>
      <c r="D8904" s="154">
        <v>724.5</v>
      </c>
      <c r="E8904" s="122">
        <f t="shared" si="385"/>
        <v>100.34626038781163</v>
      </c>
      <c r="F8904" s="77">
        <v>7.14</v>
      </c>
      <c r="G8904" s="77">
        <v>0</v>
      </c>
      <c r="H8904" s="77">
        <v>0</v>
      </c>
      <c r="J8904" s="76">
        <v>34.28</v>
      </c>
      <c r="K8904" s="103">
        <v>33.53</v>
      </c>
      <c r="L8904" s="145">
        <v>2.95</v>
      </c>
      <c r="M8904" s="146">
        <v>0</v>
      </c>
      <c r="N8904" s="76">
        <f t="shared" ref="N8904:N8967" si="386">+D8905-D8904+J8904</f>
        <v>33.53</v>
      </c>
    </row>
    <row r="8905" spans="2:14" x14ac:dyDescent="0.25">
      <c r="B8905" s="155">
        <v>41452</v>
      </c>
      <c r="C8905" s="78">
        <v>438.07</v>
      </c>
      <c r="D8905" s="154">
        <v>723.75</v>
      </c>
      <c r="E8905" s="122">
        <f t="shared" si="385"/>
        <v>100.24238227146813</v>
      </c>
      <c r="F8905" s="77">
        <v>7.4</v>
      </c>
      <c r="G8905" s="77">
        <v>0</v>
      </c>
      <c r="H8905" s="77">
        <v>0</v>
      </c>
      <c r="J8905" s="76">
        <v>20.29</v>
      </c>
      <c r="K8905" s="103">
        <v>18.54</v>
      </c>
      <c r="L8905" s="145">
        <v>3.07</v>
      </c>
      <c r="M8905" s="146">
        <v>0</v>
      </c>
      <c r="N8905" s="76">
        <f t="shared" si="386"/>
        <v>18.54</v>
      </c>
    </row>
    <row r="8906" spans="2:14" x14ac:dyDescent="0.25">
      <c r="B8906" s="155">
        <v>41453</v>
      </c>
      <c r="C8906" s="78">
        <v>438</v>
      </c>
      <c r="D8906" s="154">
        <v>722</v>
      </c>
      <c r="E8906" s="122">
        <f t="shared" si="385"/>
        <v>100</v>
      </c>
      <c r="F8906" s="77">
        <v>6.13</v>
      </c>
      <c r="G8906" s="77">
        <v>0</v>
      </c>
      <c r="H8906" s="77">
        <v>0</v>
      </c>
      <c r="J8906" s="76">
        <v>17.86</v>
      </c>
      <c r="K8906" s="103">
        <v>18.11</v>
      </c>
      <c r="L8906" s="145">
        <v>2.54</v>
      </c>
      <c r="M8906" s="146">
        <v>0</v>
      </c>
      <c r="N8906" s="76">
        <f t="shared" si="386"/>
        <v>18.11</v>
      </c>
    </row>
    <row r="8907" spans="2:14" x14ac:dyDescent="0.25">
      <c r="B8907" s="155">
        <v>41454</v>
      </c>
      <c r="C8907" s="78">
        <v>438.01</v>
      </c>
      <c r="D8907" s="154">
        <v>722.25</v>
      </c>
      <c r="E8907" s="122">
        <f t="shared" si="385"/>
        <v>100.03462603878117</v>
      </c>
      <c r="F8907" s="77">
        <v>6.63</v>
      </c>
      <c r="G8907" s="77">
        <v>0</v>
      </c>
      <c r="H8907" s="77">
        <v>0</v>
      </c>
      <c r="J8907" s="76">
        <v>11.69</v>
      </c>
      <c r="K8907" s="103">
        <v>11.19</v>
      </c>
      <c r="L8907" s="145">
        <v>2.74</v>
      </c>
      <c r="M8907" s="146">
        <v>0</v>
      </c>
      <c r="N8907" s="76">
        <f t="shared" si="386"/>
        <v>11.19</v>
      </c>
    </row>
    <row r="8908" spans="2:14" x14ac:dyDescent="0.25">
      <c r="B8908" s="155">
        <v>41455</v>
      </c>
      <c r="C8908" s="78">
        <v>437.99</v>
      </c>
      <c r="D8908" s="154">
        <v>721.75</v>
      </c>
      <c r="E8908" s="122">
        <f t="shared" si="385"/>
        <v>99.965373961218845</v>
      </c>
      <c r="F8908" s="77">
        <v>5.54</v>
      </c>
      <c r="G8908" s="77">
        <v>0</v>
      </c>
      <c r="H8908" s="77">
        <v>0</v>
      </c>
      <c r="J8908" s="76">
        <v>8.77</v>
      </c>
      <c r="K8908" s="103">
        <v>9.02</v>
      </c>
      <c r="L8908" s="145">
        <v>2.29</v>
      </c>
      <c r="M8908" s="146">
        <v>0</v>
      </c>
      <c r="N8908" s="76">
        <f t="shared" si="386"/>
        <v>9.02</v>
      </c>
    </row>
    <row r="8909" spans="2:14" x14ac:dyDescent="0.25">
      <c r="B8909" s="155">
        <v>41456</v>
      </c>
      <c r="C8909" s="78">
        <v>438</v>
      </c>
      <c r="D8909" s="154">
        <v>722</v>
      </c>
      <c r="E8909" s="122">
        <f t="shared" si="385"/>
        <v>100</v>
      </c>
      <c r="F8909" s="77">
        <v>7.28</v>
      </c>
      <c r="G8909" s="77">
        <v>0</v>
      </c>
      <c r="H8909" s="77">
        <v>0</v>
      </c>
      <c r="J8909" s="76">
        <v>13.370000000000001</v>
      </c>
      <c r="K8909" s="103">
        <v>13.120000000000001</v>
      </c>
      <c r="L8909" s="145">
        <v>3.02</v>
      </c>
      <c r="M8909" s="146">
        <v>0</v>
      </c>
      <c r="N8909" s="76">
        <f t="shared" si="386"/>
        <v>13.120000000000001</v>
      </c>
    </row>
    <row r="8910" spans="2:14" x14ac:dyDescent="0.25">
      <c r="B8910" s="155">
        <v>41457</v>
      </c>
      <c r="C8910" s="78">
        <v>437.99</v>
      </c>
      <c r="D8910" s="154">
        <v>721.75</v>
      </c>
      <c r="E8910" s="122">
        <f t="shared" si="385"/>
        <v>99.965373961218845</v>
      </c>
      <c r="F8910" s="77">
        <v>7.15</v>
      </c>
      <c r="G8910" s="77">
        <v>0</v>
      </c>
      <c r="H8910" s="77">
        <v>0</v>
      </c>
      <c r="J8910" s="76">
        <v>14.600000000000001</v>
      </c>
      <c r="K8910" s="103">
        <v>15.100000000000001</v>
      </c>
      <c r="L8910" s="145">
        <v>2.97</v>
      </c>
      <c r="M8910" s="146">
        <v>3.4</v>
      </c>
      <c r="N8910" s="76">
        <f t="shared" si="386"/>
        <v>15.100000000000001</v>
      </c>
    </row>
    <row r="8911" spans="2:14" x14ac:dyDescent="0.25">
      <c r="B8911" s="155">
        <v>41458</v>
      </c>
      <c r="C8911" s="78">
        <v>438.01</v>
      </c>
      <c r="D8911" s="154">
        <v>722.25</v>
      </c>
      <c r="E8911" s="122">
        <f t="shared" si="385"/>
        <v>100.03462603878117</v>
      </c>
      <c r="F8911" s="77">
        <v>7.3</v>
      </c>
      <c r="G8911" s="77">
        <v>0</v>
      </c>
      <c r="H8911" s="77">
        <v>0</v>
      </c>
      <c r="J8911" s="76">
        <v>15.27</v>
      </c>
      <c r="K8911" s="103">
        <v>15.02</v>
      </c>
      <c r="L8911" s="145">
        <v>3.03</v>
      </c>
      <c r="M8911" s="146">
        <v>0</v>
      </c>
      <c r="N8911" s="76">
        <f t="shared" si="386"/>
        <v>15.02</v>
      </c>
    </row>
    <row r="8912" spans="2:14" x14ac:dyDescent="0.25">
      <c r="B8912" s="155">
        <v>41459</v>
      </c>
      <c r="C8912" s="78">
        <v>438</v>
      </c>
      <c r="D8912" s="154">
        <v>722</v>
      </c>
      <c r="E8912" s="122">
        <f t="shared" si="385"/>
        <v>100</v>
      </c>
      <c r="F8912" s="77">
        <v>9.8699999999999992</v>
      </c>
      <c r="G8912" s="77">
        <v>0</v>
      </c>
      <c r="H8912" s="77">
        <v>0</v>
      </c>
      <c r="J8912" s="76">
        <v>9.8699999999999992</v>
      </c>
      <c r="K8912" s="103">
        <v>9.3699999999999992</v>
      </c>
      <c r="L8912" s="145">
        <v>4.0999999999999996</v>
      </c>
      <c r="M8912" s="146">
        <v>2.6</v>
      </c>
      <c r="N8912" s="76">
        <f t="shared" si="386"/>
        <v>9.3699999999999992</v>
      </c>
    </row>
    <row r="8913" spans="2:14" x14ac:dyDescent="0.25">
      <c r="B8913" s="155">
        <v>41460</v>
      </c>
      <c r="C8913" s="78">
        <v>437.98</v>
      </c>
      <c r="D8913" s="154">
        <v>721.5</v>
      </c>
      <c r="E8913" s="122">
        <f t="shared" si="385"/>
        <v>99.930747922437675</v>
      </c>
      <c r="F8913" s="77">
        <v>10.93</v>
      </c>
      <c r="G8913" s="77">
        <v>0</v>
      </c>
      <c r="H8913" s="77">
        <v>0</v>
      </c>
      <c r="J8913" s="76">
        <v>15.16</v>
      </c>
      <c r="K8913" s="103">
        <v>15.91</v>
      </c>
      <c r="L8913" s="145">
        <v>4.54</v>
      </c>
      <c r="M8913" s="146">
        <v>0</v>
      </c>
      <c r="N8913" s="76">
        <f t="shared" si="386"/>
        <v>15.91</v>
      </c>
    </row>
    <row r="8914" spans="2:14" x14ac:dyDescent="0.25">
      <c r="B8914" s="155">
        <v>41461</v>
      </c>
      <c r="C8914" s="78">
        <v>438.01</v>
      </c>
      <c r="D8914" s="154">
        <v>722.25</v>
      </c>
      <c r="E8914" s="122">
        <f t="shared" si="385"/>
        <v>100.03462603878117</v>
      </c>
      <c r="F8914" s="77">
        <v>10.34</v>
      </c>
      <c r="G8914" s="77">
        <v>0</v>
      </c>
      <c r="H8914" s="77">
        <v>0</v>
      </c>
      <c r="J8914" s="76">
        <v>17.559999999999999</v>
      </c>
      <c r="K8914" s="103">
        <v>17.309999999999999</v>
      </c>
      <c r="L8914" s="145">
        <v>4.29</v>
      </c>
      <c r="M8914" s="146">
        <v>1.04</v>
      </c>
      <c r="N8914" s="76">
        <f t="shared" si="386"/>
        <v>17.309999999999999</v>
      </c>
    </row>
    <row r="8915" spans="2:14" x14ac:dyDescent="0.25">
      <c r="B8915" s="155">
        <v>41462</v>
      </c>
      <c r="C8915" s="78">
        <v>438</v>
      </c>
      <c r="D8915" s="154">
        <v>722</v>
      </c>
      <c r="E8915" s="122">
        <f t="shared" si="385"/>
        <v>100</v>
      </c>
      <c r="F8915" s="77">
        <v>5.99</v>
      </c>
      <c r="G8915" s="77">
        <v>0</v>
      </c>
      <c r="H8915" s="77">
        <v>0</v>
      </c>
      <c r="J8915" s="76">
        <v>14.65</v>
      </c>
      <c r="K8915" s="103">
        <v>15.65</v>
      </c>
      <c r="L8915" s="145">
        <v>2.4500000000000002</v>
      </c>
      <c r="M8915" s="146">
        <v>1.6</v>
      </c>
      <c r="N8915" s="76">
        <f t="shared" si="386"/>
        <v>15.65</v>
      </c>
    </row>
    <row r="8916" spans="2:14" x14ac:dyDescent="0.25">
      <c r="B8916" s="155">
        <v>41463</v>
      </c>
      <c r="C8916" s="78">
        <v>438.04</v>
      </c>
      <c r="D8916" s="154">
        <v>723</v>
      </c>
      <c r="E8916" s="122">
        <f t="shared" si="385"/>
        <v>100.13850415512466</v>
      </c>
      <c r="F8916" s="77">
        <v>8.6999999999999993</v>
      </c>
      <c r="G8916" s="77">
        <v>0</v>
      </c>
      <c r="H8916" s="77">
        <v>0</v>
      </c>
      <c r="J8916" s="76">
        <v>28.37</v>
      </c>
      <c r="K8916" s="103">
        <v>27.37</v>
      </c>
      <c r="L8916" s="145">
        <v>3.61</v>
      </c>
      <c r="M8916" s="146">
        <v>0.6</v>
      </c>
      <c r="N8916" s="76">
        <f t="shared" si="386"/>
        <v>27.37</v>
      </c>
    </row>
    <row r="8917" spans="2:14" x14ac:dyDescent="0.25">
      <c r="B8917" s="155">
        <v>41464</v>
      </c>
      <c r="C8917" s="78">
        <v>438</v>
      </c>
      <c r="D8917" s="154">
        <v>722</v>
      </c>
      <c r="E8917" s="122">
        <f t="shared" si="385"/>
        <v>100</v>
      </c>
      <c r="F8917" s="77">
        <v>9.66</v>
      </c>
      <c r="G8917" s="77">
        <v>0</v>
      </c>
      <c r="H8917" s="77">
        <v>0</v>
      </c>
      <c r="J8917" s="76">
        <v>20.39</v>
      </c>
      <c r="K8917" s="103">
        <v>20.39</v>
      </c>
      <c r="L8917" s="145">
        <v>4</v>
      </c>
      <c r="M8917" s="146">
        <v>0.9</v>
      </c>
      <c r="N8917" s="76">
        <f t="shared" si="386"/>
        <v>20.39</v>
      </c>
    </row>
    <row r="8918" spans="2:14" x14ac:dyDescent="0.25">
      <c r="B8918" s="155">
        <v>41465</v>
      </c>
      <c r="C8918" s="78">
        <v>438</v>
      </c>
      <c r="D8918" s="154">
        <v>722</v>
      </c>
      <c r="E8918" s="122">
        <f t="shared" si="385"/>
        <v>100</v>
      </c>
      <c r="F8918" s="77">
        <v>10.16</v>
      </c>
      <c r="G8918" s="77">
        <v>0</v>
      </c>
      <c r="H8918" s="77">
        <v>0</v>
      </c>
      <c r="J8918" s="76">
        <v>30.62</v>
      </c>
      <c r="K8918" s="103">
        <v>33.120000000000005</v>
      </c>
      <c r="L8918" s="145">
        <v>4.22</v>
      </c>
      <c r="M8918" s="146">
        <v>9.4</v>
      </c>
      <c r="N8918" s="76">
        <f t="shared" si="386"/>
        <v>33.120000000000005</v>
      </c>
    </row>
    <row r="8919" spans="2:14" x14ac:dyDescent="0.25">
      <c r="B8919" s="155">
        <v>41466</v>
      </c>
      <c r="C8919" s="78">
        <v>438.1</v>
      </c>
      <c r="D8919" s="154">
        <v>724.5</v>
      </c>
      <c r="E8919" s="122">
        <f t="shared" si="385"/>
        <v>100.34626038781163</v>
      </c>
      <c r="F8919" s="77">
        <v>9.5500000000000007</v>
      </c>
      <c r="G8919" s="77">
        <v>0</v>
      </c>
      <c r="H8919" s="77">
        <v>0</v>
      </c>
      <c r="J8919" s="76">
        <v>40.230000000000004</v>
      </c>
      <c r="K8919" s="103">
        <v>37.730000000000004</v>
      </c>
      <c r="L8919" s="145">
        <v>4.13</v>
      </c>
      <c r="M8919" s="146">
        <v>0</v>
      </c>
      <c r="N8919" s="76">
        <f t="shared" si="386"/>
        <v>37.730000000000004</v>
      </c>
    </row>
    <row r="8920" spans="2:14" x14ac:dyDescent="0.25">
      <c r="B8920" s="155">
        <v>41467</v>
      </c>
      <c r="C8920" s="78">
        <v>438</v>
      </c>
      <c r="D8920" s="154">
        <v>722</v>
      </c>
      <c r="E8920" s="122">
        <f t="shared" si="385"/>
        <v>100</v>
      </c>
      <c r="F8920" s="77">
        <v>9.0500000000000007</v>
      </c>
      <c r="G8920" s="77">
        <v>0</v>
      </c>
      <c r="H8920" s="77">
        <v>0</v>
      </c>
      <c r="J8920" s="76">
        <v>17.579999999999998</v>
      </c>
      <c r="K8920" s="103">
        <v>17.329999999999998</v>
      </c>
      <c r="L8920" s="145">
        <v>3.75</v>
      </c>
      <c r="M8920" s="146">
        <v>0</v>
      </c>
      <c r="N8920" s="76">
        <f t="shared" si="386"/>
        <v>17.329999999999998</v>
      </c>
    </row>
    <row r="8921" spans="2:14" x14ac:dyDescent="0.25">
      <c r="B8921" s="155">
        <v>41468</v>
      </c>
      <c r="C8921" s="78">
        <v>437.99</v>
      </c>
      <c r="D8921" s="154">
        <v>721.75</v>
      </c>
      <c r="E8921" s="122">
        <f t="shared" ref="E8921:E8984" si="387">+(D8921/722)*100</f>
        <v>99.965373961218845</v>
      </c>
      <c r="F8921" s="77">
        <v>10.11</v>
      </c>
      <c r="G8921" s="77">
        <v>0</v>
      </c>
      <c r="H8921" s="77">
        <v>0</v>
      </c>
      <c r="J8921" s="76">
        <v>13.1</v>
      </c>
      <c r="K8921" s="103">
        <v>11.85</v>
      </c>
      <c r="L8921" s="145">
        <v>4.1900000000000004</v>
      </c>
      <c r="M8921" s="146">
        <v>0</v>
      </c>
      <c r="N8921" s="76">
        <f t="shared" si="386"/>
        <v>11.85</v>
      </c>
    </row>
    <row r="8922" spans="2:14" x14ac:dyDescent="0.25">
      <c r="B8922" s="155">
        <v>41469</v>
      </c>
      <c r="C8922" s="78">
        <v>437.95</v>
      </c>
      <c r="D8922" s="154">
        <v>720.5</v>
      </c>
      <c r="E8922" s="122">
        <f t="shared" si="387"/>
        <v>99.79224376731301</v>
      </c>
      <c r="F8922" s="77">
        <v>10.61</v>
      </c>
      <c r="G8922" s="77">
        <v>0</v>
      </c>
      <c r="H8922" s="77">
        <v>0</v>
      </c>
      <c r="J8922" s="76">
        <v>13.17</v>
      </c>
      <c r="K8922" s="103">
        <v>14.42</v>
      </c>
      <c r="L8922" s="145">
        <v>4.3899999999999997</v>
      </c>
      <c r="M8922" s="146">
        <v>0</v>
      </c>
      <c r="N8922" s="76">
        <f t="shared" si="386"/>
        <v>14.42</v>
      </c>
    </row>
    <row r="8923" spans="2:14" x14ac:dyDescent="0.25">
      <c r="B8923" s="155">
        <v>41470</v>
      </c>
      <c r="C8923" s="78">
        <v>437.99</v>
      </c>
      <c r="D8923" s="154">
        <v>721.75</v>
      </c>
      <c r="E8923" s="122">
        <f t="shared" si="387"/>
        <v>99.965373961218845</v>
      </c>
      <c r="F8923" s="77">
        <v>10</v>
      </c>
      <c r="G8923" s="77">
        <v>0</v>
      </c>
      <c r="H8923" s="77">
        <v>0</v>
      </c>
      <c r="J8923" s="76">
        <v>12.85</v>
      </c>
      <c r="K8923" s="103">
        <v>12.6</v>
      </c>
      <c r="L8923" s="145">
        <v>4.1500000000000004</v>
      </c>
      <c r="M8923" s="146">
        <v>0</v>
      </c>
      <c r="N8923" s="76">
        <f t="shared" si="386"/>
        <v>12.6</v>
      </c>
    </row>
    <row r="8924" spans="2:14" x14ac:dyDescent="0.25">
      <c r="B8924" s="155">
        <v>41471</v>
      </c>
      <c r="C8924" s="78">
        <v>437.98</v>
      </c>
      <c r="D8924" s="154">
        <v>721.5</v>
      </c>
      <c r="E8924" s="122">
        <f t="shared" si="387"/>
        <v>99.930747922437675</v>
      </c>
      <c r="F8924" s="77">
        <v>8.77</v>
      </c>
      <c r="G8924" s="77">
        <v>0</v>
      </c>
      <c r="H8924" s="77">
        <v>0</v>
      </c>
      <c r="J8924" s="76">
        <v>8.77</v>
      </c>
      <c r="K8924" s="103">
        <v>9.77</v>
      </c>
      <c r="L8924" s="145">
        <v>3.64</v>
      </c>
      <c r="M8924" s="146">
        <v>0</v>
      </c>
      <c r="N8924" s="76">
        <f t="shared" si="386"/>
        <v>9.77</v>
      </c>
    </row>
    <row r="8925" spans="2:14" x14ac:dyDescent="0.25">
      <c r="B8925" s="155">
        <v>41472</v>
      </c>
      <c r="C8925" s="78">
        <v>438.03</v>
      </c>
      <c r="D8925" s="154">
        <v>722.5</v>
      </c>
      <c r="E8925" s="122">
        <f t="shared" si="387"/>
        <v>100.06925207756233</v>
      </c>
      <c r="F8925" s="77">
        <v>10.94</v>
      </c>
      <c r="G8925" s="77">
        <v>0</v>
      </c>
      <c r="H8925" s="77">
        <v>0</v>
      </c>
      <c r="J8925" s="76">
        <v>13.559999999999999</v>
      </c>
      <c r="K8925" s="103">
        <v>10.079999999999981</v>
      </c>
      <c r="L8925" s="145">
        <v>4.54</v>
      </c>
      <c r="M8925" s="146">
        <v>0</v>
      </c>
      <c r="N8925" s="76">
        <f t="shared" si="386"/>
        <v>10.079999999999981</v>
      </c>
    </row>
    <row r="8926" spans="2:14" x14ac:dyDescent="0.25">
      <c r="B8926" s="155">
        <v>41473</v>
      </c>
      <c r="C8926" s="78">
        <v>437.88</v>
      </c>
      <c r="D8926" s="154">
        <v>719.02</v>
      </c>
      <c r="E8926" s="122">
        <f t="shared" si="387"/>
        <v>99.587257617728525</v>
      </c>
      <c r="F8926" s="77">
        <v>8.6</v>
      </c>
      <c r="G8926" s="77">
        <v>0</v>
      </c>
      <c r="H8926" s="77">
        <v>0</v>
      </c>
      <c r="J8926" s="76">
        <v>8.6</v>
      </c>
      <c r="K8926" s="103">
        <v>10.080000000000018</v>
      </c>
      <c r="L8926" s="145">
        <v>3.57</v>
      </c>
      <c r="M8926" s="146">
        <v>0</v>
      </c>
      <c r="N8926" s="76">
        <f t="shared" si="386"/>
        <v>10.080000000000018</v>
      </c>
    </row>
    <row r="8927" spans="2:14" x14ac:dyDescent="0.25">
      <c r="B8927" s="155">
        <v>41474</v>
      </c>
      <c r="C8927" s="78">
        <v>437.95</v>
      </c>
      <c r="D8927" s="154">
        <v>720.5</v>
      </c>
      <c r="E8927" s="122">
        <f t="shared" si="387"/>
        <v>99.79224376731301</v>
      </c>
      <c r="F8927" s="77">
        <v>9.39</v>
      </c>
      <c r="G8927" s="77">
        <v>0</v>
      </c>
      <c r="H8927" s="77">
        <v>0</v>
      </c>
      <c r="J8927" s="76">
        <v>12.100000000000001</v>
      </c>
      <c r="K8927" s="103">
        <v>12.350000000000001</v>
      </c>
      <c r="L8927" s="145">
        <v>3.9</v>
      </c>
      <c r="M8927" s="146">
        <v>0</v>
      </c>
      <c r="N8927" s="76">
        <f t="shared" si="386"/>
        <v>12.350000000000001</v>
      </c>
    </row>
    <row r="8928" spans="2:14" x14ac:dyDescent="0.25">
      <c r="B8928" s="155">
        <v>41475</v>
      </c>
      <c r="C8928" s="78">
        <v>437.96</v>
      </c>
      <c r="D8928" s="154">
        <v>720.75</v>
      </c>
      <c r="E8928" s="122">
        <f t="shared" si="387"/>
        <v>99.82686980609418</v>
      </c>
      <c r="F8928" s="77">
        <v>11.21</v>
      </c>
      <c r="G8928" s="77">
        <v>0</v>
      </c>
      <c r="H8928" s="77">
        <v>0</v>
      </c>
      <c r="J8928" s="76">
        <v>11.21</v>
      </c>
      <c r="K8928" s="103">
        <v>9.2399999999999736</v>
      </c>
      <c r="L8928" s="145">
        <v>4.63</v>
      </c>
      <c r="M8928" s="146">
        <v>1.2</v>
      </c>
      <c r="N8928" s="76">
        <f t="shared" si="386"/>
        <v>9.2399999999999736</v>
      </c>
    </row>
    <row r="8929" spans="2:14" x14ac:dyDescent="0.25">
      <c r="B8929" s="155">
        <v>41476</v>
      </c>
      <c r="C8929" s="78">
        <v>437.87</v>
      </c>
      <c r="D8929" s="154">
        <v>718.78</v>
      </c>
      <c r="E8929" s="122">
        <f t="shared" si="387"/>
        <v>99.554016620498615</v>
      </c>
      <c r="F8929" s="77">
        <v>6.83</v>
      </c>
      <c r="G8929" s="77">
        <v>0</v>
      </c>
      <c r="H8929" s="77">
        <v>0</v>
      </c>
      <c r="J8929" s="76">
        <v>6.83</v>
      </c>
      <c r="K8929" s="103">
        <v>7.3100000000000183</v>
      </c>
      <c r="L8929" s="145">
        <v>2.82</v>
      </c>
      <c r="M8929" s="146">
        <v>0</v>
      </c>
      <c r="N8929" s="76">
        <f t="shared" si="386"/>
        <v>7.3100000000000183</v>
      </c>
    </row>
    <row r="8930" spans="2:14" x14ac:dyDescent="0.25">
      <c r="B8930" s="155">
        <v>41477</v>
      </c>
      <c r="C8930" s="78">
        <v>437.9</v>
      </c>
      <c r="D8930" s="154">
        <v>719.26</v>
      </c>
      <c r="E8930" s="122">
        <f t="shared" si="387"/>
        <v>99.62049861495845</v>
      </c>
      <c r="F8930" s="77">
        <v>6.69</v>
      </c>
      <c r="G8930" s="77">
        <v>0</v>
      </c>
      <c r="H8930" s="77">
        <v>0</v>
      </c>
      <c r="J8930" s="76">
        <v>6.69</v>
      </c>
      <c r="K8930" s="103">
        <v>9.4300000000000104</v>
      </c>
      <c r="L8930" s="145">
        <v>2.76</v>
      </c>
      <c r="M8930" s="146">
        <v>3.6</v>
      </c>
      <c r="N8930" s="76">
        <f t="shared" si="386"/>
        <v>9.4300000000000104</v>
      </c>
    </row>
    <row r="8931" spans="2:14" x14ac:dyDescent="0.25">
      <c r="B8931" s="155">
        <v>41478</v>
      </c>
      <c r="C8931" s="78">
        <v>438</v>
      </c>
      <c r="D8931" s="154">
        <v>722</v>
      </c>
      <c r="E8931" s="122">
        <f t="shared" si="387"/>
        <v>100</v>
      </c>
      <c r="F8931" s="77">
        <v>8.65</v>
      </c>
      <c r="G8931" s="77">
        <v>0</v>
      </c>
      <c r="H8931" s="77">
        <v>0</v>
      </c>
      <c r="J8931" s="76">
        <v>10.56</v>
      </c>
      <c r="K8931" s="103">
        <v>10.06</v>
      </c>
      <c r="L8931" s="145">
        <v>3.59</v>
      </c>
      <c r="M8931" s="146">
        <v>2.7</v>
      </c>
      <c r="N8931" s="76">
        <f t="shared" si="386"/>
        <v>10.06</v>
      </c>
    </row>
    <row r="8932" spans="2:14" x14ac:dyDescent="0.25">
      <c r="B8932" s="155">
        <v>41479</v>
      </c>
      <c r="C8932" s="78">
        <v>437.98</v>
      </c>
      <c r="D8932" s="154">
        <v>721.5</v>
      </c>
      <c r="E8932" s="122">
        <f t="shared" si="387"/>
        <v>99.930747922437675</v>
      </c>
      <c r="F8932" s="77">
        <v>9.08</v>
      </c>
      <c r="G8932" s="77">
        <v>0</v>
      </c>
      <c r="H8932" s="77">
        <v>0</v>
      </c>
      <c r="J8932" s="76">
        <v>15.6</v>
      </c>
      <c r="K8932" s="103">
        <v>16.100000000000001</v>
      </c>
      <c r="L8932" s="145">
        <v>3.77</v>
      </c>
      <c r="M8932" s="146">
        <v>2</v>
      </c>
      <c r="N8932" s="76">
        <f t="shared" si="386"/>
        <v>16.100000000000001</v>
      </c>
    </row>
    <row r="8933" spans="2:14" x14ac:dyDescent="0.25">
      <c r="B8933" s="155">
        <v>41480</v>
      </c>
      <c r="C8933" s="78">
        <v>438</v>
      </c>
      <c r="D8933" s="154">
        <v>722</v>
      </c>
      <c r="E8933" s="122">
        <f t="shared" si="387"/>
        <v>100</v>
      </c>
      <c r="F8933" s="77">
        <v>10.1</v>
      </c>
      <c r="G8933" s="77">
        <v>0</v>
      </c>
      <c r="H8933" s="77">
        <v>0</v>
      </c>
      <c r="J8933" s="76">
        <v>13.649999999999999</v>
      </c>
      <c r="K8933" s="103">
        <v>13.649999999999999</v>
      </c>
      <c r="L8933" s="145">
        <v>4.1900000000000004</v>
      </c>
      <c r="M8933" s="146">
        <v>0.9</v>
      </c>
      <c r="N8933" s="76">
        <f t="shared" si="386"/>
        <v>13.649999999999999</v>
      </c>
    </row>
    <row r="8934" spans="2:14" x14ac:dyDescent="0.25">
      <c r="B8934" s="155">
        <v>41481</v>
      </c>
      <c r="C8934" s="78">
        <v>438</v>
      </c>
      <c r="D8934" s="154">
        <v>722</v>
      </c>
      <c r="E8934" s="122">
        <f t="shared" si="387"/>
        <v>100</v>
      </c>
      <c r="F8934" s="77">
        <v>10.1</v>
      </c>
      <c r="G8934" s="77">
        <v>0</v>
      </c>
      <c r="H8934" s="77">
        <v>0</v>
      </c>
      <c r="J8934" s="76">
        <v>10.1</v>
      </c>
      <c r="K8934" s="103">
        <v>10.1</v>
      </c>
      <c r="L8934" s="145">
        <v>4.1900000000000004</v>
      </c>
      <c r="M8934" s="146">
        <v>1.9</v>
      </c>
      <c r="N8934" s="76">
        <f t="shared" si="386"/>
        <v>10.1</v>
      </c>
    </row>
    <row r="8935" spans="2:14" x14ac:dyDescent="0.25">
      <c r="B8935" s="155">
        <v>41482</v>
      </c>
      <c r="C8935" s="78">
        <v>438</v>
      </c>
      <c r="D8935" s="154">
        <v>722</v>
      </c>
      <c r="E8935" s="122">
        <f t="shared" si="387"/>
        <v>100</v>
      </c>
      <c r="F8935" s="77">
        <v>7.58</v>
      </c>
      <c r="G8935" s="77">
        <v>0</v>
      </c>
      <c r="H8935" s="77">
        <v>0</v>
      </c>
      <c r="J8935" s="76">
        <v>10.530000000000001</v>
      </c>
      <c r="K8935" s="103">
        <v>10.780000000000001</v>
      </c>
      <c r="L8935" s="145">
        <v>3.14</v>
      </c>
      <c r="M8935" s="146">
        <v>0</v>
      </c>
      <c r="N8935" s="76">
        <f t="shared" si="386"/>
        <v>10.780000000000001</v>
      </c>
    </row>
    <row r="8936" spans="2:14" x14ac:dyDescent="0.25">
      <c r="B8936" s="155">
        <v>41483</v>
      </c>
      <c r="C8936" s="78">
        <v>438.01</v>
      </c>
      <c r="D8936" s="154">
        <v>722.25</v>
      </c>
      <c r="E8936" s="122">
        <f t="shared" si="387"/>
        <v>100.03462603878117</v>
      </c>
      <c r="F8936" s="77">
        <v>10.220000000000001</v>
      </c>
      <c r="G8936" s="77">
        <v>0</v>
      </c>
      <c r="H8936" s="77">
        <v>0</v>
      </c>
      <c r="J8936" s="76">
        <v>12.46</v>
      </c>
      <c r="K8936" s="103">
        <v>10.96</v>
      </c>
      <c r="L8936" s="145">
        <v>4.22</v>
      </c>
      <c r="M8936" s="146">
        <v>0</v>
      </c>
      <c r="N8936" s="76">
        <f t="shared" si="386"/>
        <v>10.96</v>
      </c>
    </row>
    <row r="8937" spans="2:14" x14ac:dyDescent="0.25">
      <c r="B8937" s="155">
        <v>41484</v>
      </c>
      <c r="C8937" s="78">
        <v>437.96</v>
      </c>
      <c r="D8937" s="154">
        <v>720.75</v>
      </c>
      <c r="E8937" s="122">
        <f t="shared" si="387"/>
        <v>99.82686980609418</v>
      </c>
      <c r="F8937" s="77">
        <v>10.96</v>
      </c>
      <c r="G8937" s="77">
        <v>0</v>
      </c>
      <c r="H8937" s="77">
        <v>0</v>
      </c>
      <c r="J8937" s="76">
        <v>10.96</v>
      </c>
      <c r="K8937" s="103">
        <v>11.46</v>
      </c>
      <c r="L8937" s="145">
        <v>4.55</v>
      </c>
      <c r="M8937" s="146">
        <v>0</v>
      </c>
      <c r="N8937" s="76">
        <f t="shared" si="386"/>
        <v>11.46</v>
      </c>
    </row>
    <row r="8938" spans="2:14" x14ac:dyDescent="0.25">
      <c r="B8938" s="155">
        <v>41485</v>
      </c>
      <c r="C8938" s="78">
        <v>437.97</v>
      </c>
      <c r="D8938" s="154">
        <v>721.25</v>
      </c>
      <c r="E8938" s="122">
        <f t="shared" si="387"/>
        <v>99.896121883656505</v>
      </c>
      <c r="F8938" s="77">
        <v>11.04</v>
      </c>
      <c r="G8938" s="77">
        <v>0</v>
      </c>
      <c r="H8938" s="77">
        <v>0</v>
      </c>
      <c r="J8938" s="76">
        <v>11.04</v>
      </c>
      <c r="K8938" s="103">
        <v>8.0899999999999537</v>
      </c>
      <c r="L8938" s="145">
        <v>4.58</v>
      </c>
      <c r="M8938" s="146">
        <v>0</v>
      </c>
      <c r="N8938" s="76">
        <f t="shared" si="386"/>
        <v>8.0899999999999537</v>
      </c>
    </row>
    <row r="8939" spans="2:14" x14ac:dyDescent="0.25">
      <c r="B8939" s="155">
        <v>41486</v>
      </c>
      <c r="C8939" s="78">
        <v>437.85</v>
      </c>
      <c r="D8939" s="154">
        <v>718.3</v>
      </c>
      <c r="E8939" s="122">
        <f t="shared" si="387"/>
        <v>99.48753462603878</v>
      </c>
      <c r="F8939" s="77">
        <v>10.91</v>
      </c>
      <c r="G8939" s="77">
        <v>0</v>
      </c>
      <c r="H8939" s="77">
        <v>0</v>
      </c>
      <c r="J8939" s="76">
        <v>10.91</v>
      </c>
      <c r="K8939" s="103">
        <v>6.9700000000000593</v>
      </c>
      <c r="L8939" s="145">
        <v>4.59</v>
      </c>
      <c r="M8939" s="146">
        <v>0</v>
      </c>
      <c r="N8939" s="76">
        <f t="shared" si="386"/>
        <v>6.9700000000000593</v>
      </c>
    </row>
    <row r="8940" spans="2:14" x14ac:dyDescent="0.25">
      <c r="B8940" s="155">
        <v>41487</v>
      </c>
      <c r="C8940" s="78">
        <v>437.69</v>
      </c>
      <c r="D8940" s="154">
        <v>714.36</v>
      </c>
      <c r="E8940" s="122">
        <f t="shared" si="387"/>
        <v>98.94182825484765</v>
      </c>
      <c r="F8940" s="77">
        <v>10.98</v>
      </c>
      <c r="G8940" s="77">
        <v>0</v>
      </c>
      <c r="H8940" s="77">
        <v>0</v>
      </c>
      <c r="J8940" s="76">
        <v>10.98</v>
      </c>
      <c r="K8940" s="103">
        <v>6.5700000000000323</v>
      </c>
      <c r="L8940" s="145">
        <v>4.54</v>
      </c>
      <c r="M8940" s="146">
        <v>2.6</v>
      </c>
      <c r="N8940" s="76">
        <f t="shared" si="386"/>
        <v>6.5700000000000323</v>
      </c>
    </row>
    <row r="8941" spans="2:14" x14ac:dyDescent="0.25">
      <c r="B8941" s="155">
        <v>41488</v>
      </c>
      <c r="C8941" s="78">
        <v>437.51</v>
      </c>
      <c r="D8941" s="154">
        <v>709.95</v>
      </c>
      <c r="E8941" s="122">
        <f t="shared" si="387"/>
        <v>98.33102493074793</v>
      </c>
      <c r="F8941" s="77">
        <v>11.4</v>
      </c>
      <c r="G8941" s="77">
        <v>0</v>
      </c>
      <c r="H8941" s="77">
        <v>0</v>
      </c>
      <c r="J8941" s="76">
        <v>11.4</v>
      </c>
      <c r="K8941" s="103">
        <v>9.7099999999999458</v>
      </c>
      <c r="L8941" s="145">
        <v>4.7300000000000004</v>
      </c>
      <c r="M8941" s="146">
        <v>18.600000000000001</v>
      </c>
      <c r="N8941" s="76">
        <f t="shared" si="386"/>
        <v>9.7099999999999458</v>
      </c>
    </row>
    <row r="8942" spans="2:14" x14ac:dyDescent="0.25">
      <c r="B8942" s="155">
        <v>41489</v>
      </c>
      <c r="C8942" s="78">
        <v>437.45</v>
      </c>
      <c r="D8942" s="154">
        <v>708.26</v>
      </c>
      <c r="E8942" s="122">
        <f t="shared" si="387"/>
        <v>98.096952908587255</v>
      </c>
      <c r="F8942" s="77">
        <v>10.16</v>
      </c>
      <c r="G8942" s="77">
        <v>0</v>
      </c>
      <c r="H8942" s="77">
        <v>0</v>
      </c>
      <c r="J8942" s="76">
        <v>10.16</v>
      </c>
      <c r="K8942" s="103">
        <v>10.16</v>
      </c>
      <c r="L8942" s="145">
        <v>4.2300000000000004</v>
      </c>
      <c r="M8942" s="146">
        <v>0</v>
      </c>
      <c r="N8942" s="76">
        <f t="shared" si="386"/>
        <v>10.16</v>
      </c>
    </row>
    <row r="8943" spans="2:14" x14ac:dyDescent="0.25">
      <c r="B8943" s="155">
        <v>41490</v>
      </c>
      <c r="C8943" s="78">
        <v>437.44</v>
      </c>
      <c r="D8943" s="154">
        <v>708.26</v>
      </c>
      <c r="E8943" s="122">
        <f t="shared" si="387"/>
        <v>98.096952908587255</v>
      </c>
      <c r="F8943" s="77">
        <v>7.57</v>
      </c>
      <c r="G8943" s="77">
        <v>0</v>
      </c>
      <c r="H8943" s="77">
        <v>0</v>
      </c>
      <c r="J8943" s="76">
        <v>13.98</v>
      </c>
      <c r="K8943" s="103">
        <v>31.660000000000064</v>
      </c>
      <c r="L8943" s="145">
        <v>3.14</v>
      </c>
      <c r="M8943" s="146">
        <v>40.5</v>
      </c>
      <c r="N8943" s="76">
        <f t="shared" si="386"/>
        <v>31.660000000000064</v>
      </c>
    </row>
    <row r="8944" spans="2:14" x14ac:dyDescent="0.25">
      <c r="B8944" s="155">
        <v>41491</v>
      </c>
      <c r="C8944" s="78">
        <v>438.16</v>
      </c>
      <c r="D8944" s="154">
        <v>725.94</v>
      </c>
      <c r="E8944" s="122">
        <f t="shared" si="387"/>
        <v>100.54570637119113</v>
      </c>
      <c r="F8944" s="77">
        <v>10.029999999999999</v>
      </c>
      <c r="G8944" s="77">
        <v>0</v>
      </c>
      <c r="H8944" s="77">
        <v>0</v>
      </c>
      <c r="J8944" s="76">
        <v>36.6</v>
      </c>
      <c r="K8944" s="103">
        <v>32.909999999999947</v>
      </c>
      <c r="L8944" s="145">
        <v>4.16</v>
      </c>
      <c r="M8944" s="146">
        <v>1.2</v>
      </c>
      <c r="N8944" s="76">
        <f t="shared" si="386"/>
        <v>32.909999999999947</v>
      </c>
    </row>
    <row r="8945" spans="2:14" x14ac:dyDescent="0.25">
      <c r="B8945" s="155">
        <v>41492</v>
      </c>
      <c r="C8945" s="78">
        <v>438.01</v>
      </c>
      <c r="D8945" s="154">
        <v>722.25</v>
      </c>
      <c r="E8945" s="122">
        <f t="shared" si="387"/>
        <v>100.03462603878117</v>
      </c>
      <c r="F8945" s="77">
        <v>9.69</v>
      </c>
      <c r="G8945" s="77">
        <v>0</v>
      </c>
      <c r="H8945" s="77">
        <v>0</v>
      </c>
      <c r="J8945" s="76">
        <v>22.439999999999998</v>
      </c>
      <c r="K8945" s="103">
        <v>22.439999999999998</v>
      </c>
      <c r="L8945" s="145">
        <v>4.0199999999999996</v>
      </c>
      <c r="M8945" s="146">
        <v>0</v>
      </c>
      <c r="N8945" s="76">
        <f t="shared" si="386"/>
        <v>22.439999999999998</v>
      </c>
    </row>
    <row r="8946" spans="2:14" x14ac:dyDescent="0.25">
      <c r="B8946" s="155">
        <v>41493</v>
      </c>
      <c r="C8946" s="78">
        <v>438.02</v>
      </c>
      <c r="D8946" s="154">
        <v>722.25</v>
      </c>
      <c r="E8946" s="122">
        <f t="shared" si="387"/>
        <v>100.03462603878117</v>
      </c>
      <c r="F8946" s="77">
        <v>10.69</v>
      </c>
      <c r="G8946" s="77">
        <v>0</v>
      </c>
      <c r="H8946" s="77">
        <v>0</v>
      </c>
      <c r="J8946" s="76">
        <v>15.5</v>
      </c>
      <c r="K8946" s="103">
        <v>14</v>
      </c>
      <c r="L8946" s="145">
        <v>4.4400000000000004</v>
      </c>
      <c r="M8946" s="146">
        <v>0</v>
      </c>
      <c r="N8946" s="76">
        <f t="shared" si="386"/>
        <v>14</v>
      </c>
    </row>
    <row r="8947" spans="2:14" x14ac:dyDescent="0.25">
      <c r="B8947" s="155">
        <v>41494</v>
      </c>
      <c r="C8947" s="78">
        <v>437.96</v>
      </c>
      <c r="D8947" s="154">
        <v>720.75</v>
      </c>
      <c r="E8947" s="122">
        <f t="shared" si="387"/>
        <v>99.82686980609418</v>
      </c>
      <c r="F8947" s="77">
        <v>10.95</v>
      </c>
      <c r="G8947" s="77">
        <v>0</v>
      </c>
      <c r="H8947" s="77">
        <v>0</v>
      </c>
      <c r="J8947" s="76">
        <v>10.95</v>
      </c>
      <c r="K8947" s="103">
        <v>11.7</v>
      </c>
      <c r="L8947" s="145">
        <v>4.55</v>
      </c>
      <c r="M8947" s="146">
        <v>0</v>
      </c>
      <c r="N8947" s="76">
        <f t="shared" si="386"/>
        <v>11.7</v>
      </c>
    </row>
    <row r="8948" spans="2:14" x14ac:dyDescent="0.25">
      <c r="B8948" s="155">
        <v>41495</v>
      </c>
      <c r="C8948" s="78">
        <v>437.98</v>
      </c>
      <c r="D8948" s="154">
        <v>721.5</v>
      </c>
      <c r="E8948" s="122">
        <f t="shared" si="387"/>
        <v>99.930747922437675</v>
      </c>
      <c r="F8948" s="77">
        <v>9.57</v>
      </c>
      <c r="G8948" s="77">
        <v>0</v>
      </c>
      <c r="H8948" s="77">
        <v>0</v>
      </c>
      <c r="J8948" s="76">
        <v>9.57</v>
      </c>
      <c r="K8948" s="103">
        <v>9.82</v>
      </c>
      <c r="L8948" s="145">
        <v>3.97</v>
      </c>
      <c r="M8948" s="146">
        <v>0</v>
      </c>
      <c r="N8948" s="76">
        <f t="shared" si="386"/>
        <v>9.82</v>
      </c>
    </row>
    <row r="8949" spans="2:14" x14ac:dyDescent="0.25">
      <c r="B8949" s="155">
        <v>41496</v>
      </c>
      <c r="C8949" s="78">
        <v>437.99</v>
      </c>
      <c r="D8949" s="154">
        <v>721.75</v>
      </c>
      <c r="E8949" s="122">
        <f t="shared" si="387"/>
        <v>99.965373961218845</v>
      </c>
      <c r="F8949" s="77">
        <v>10.87</v>
      </c>
      <c r="G8949" s="77">
        <v>0</v>
      </c>
      <c r="H8949" s="77">
        <v>0</v>
      </c>
      <c r="J8949" s="76">
        <v>10.87</v>
      </c>
      <c r="K8949" s="103">
        <v>8.139999999999981</v>
      </c>
      <c r="L8949" s="145">
        <v>4.46</v>
      </c>
      <c r="M8949" s="146">
        <v>0</v>
      </c>
      <c r="N8949" s="76">
        <f t="shared" si="386"/>
        <v>8.139999999999981</v>
      </c>
    </row>
    <row r="8950" spans="2:14" x14ac:dyDescent="0.25">
      <c r="B8950" s="155">
        <v>41497</v>
      </c>
      <c r="C8950" s="78">
        <v>437.88</v>
      </c>
      <c r="D8950" s="154">
        <v>719.02</v>
      </c>
      <c r="E8950" s="122">
        <f t="shared" si="387"/>
        <v>99.587257617728525</v>
      </c>
      <c r="F8950" s="77">
        <v>9.56</v>
      </c>
      <c r="G8950" s="77">
        <v>0</v>
      </c>
      <c r="H8950" s="77">
        <v>0</v>
      </c>
      <c r="J8950" s="76">
        <v>9.56</v>
      </c>
      <c r="K8950" s="103">
        <v>8.8399999999999732</v>
      </c>
      <c r="L8950" s="145">
        <v>3.97</v>
      </c>
      <c r="M8950" s="146">
        <v>0</v>
      </c>
      <c r="N8950" s="76">
        <f t="shared" si="386"/>
        <v>8.8399999999999732</v>
      </c>
    </row>
    <row r="8951" spans="2:14" x14ac:dyDescent="0.25">
      <c r="B8951" s="155">
        <v>41498</v>
      </c>
      <c r="C8951" s="78">
        <v>437.85</v>
      </c>
      <c r="D8951" s="154">
        <v>718.3</v>
      </c>
      <c r="E8951" s="122">
        <f t="shared" si="387"/>
        <v>99.48753462603878</v>
      </c>
      <c r="F8951" s="77">
        <v>10.15</v>
      </c>
      <c r="G8951" s="77">
        <v>0</v>
      </c>
      <c r="H8951" s="77">
        <v>0</v>
      </c>
      <c r="J8951" s="76">
        <v>10.15</v>
      </c>
      <c r="K8951" s="103">
        <v>9.4300000000000868</v>
      </c>
      <c r="L8951" s="145">
        <v>4.21</v>
      </c>
      <c r="M8951" s="146">
        <v>0</v>
      </c>
      <c r="N8951" s="76">
        <f t="shared" si="386"/>
        <v>9.4300000000000868</v>
      </c>
    </row>
    <row r="8952" spans="2:14" x14ac:dyDescent="0.25">
      <c r="B8952" s="155">
        <v>41499</v>
      </c>
      <c r="C8952" s="78">
        <v>437.82</v>
      </c>
      <c r="D8952" s="154">
        <v>717.58</v>
      </c>
      <c r="E8952" s="122">
        <f t="shared" si="387"/>
        <v>99.387811634349035</v>
      </c>
      <c r="F8952" s="77">
        <v>11.12</v>
      </c>
      <c r="G8952" s="77">
        <v>0</v>
      </c>
      <c r="H8952" s="77">
        <v>0</v>
      </c>
      <c r="J8952" s="76">
        <v>11.12</v>
      </c>
      <c r="K8952" s="103">
        <v>7.4199999999999537</v>
      </c>
      <c r="L8952" s="145">
        <v>4.6100000000000003</v>
      </c>
      <c r="M8952" s="146">
        <v>0</v>
      </c>
      <c r="N8952" s="76">
        <f t="shared" si="386"/>
        <v>7.4199999999999537</v>
      </c>
    </row>
    <row r="8953" spans="2:14" x14ac:dyDescent="0.25">
      <c r="B8953" s="155">
        <v>41500</v>
      </c>
      <c r="C8953" s="78">
        <v>437.67</v>
      </c>
      <c r="D8953" s="154">
        <v>713.88</v>
      </c>
      <c r="E8953" s="122">
        <f t="shared" si="387"/>
        <v>98.875346260387815</v>
      </c>
      <c r="F8953" s="77">
        <v>11.72</v>
      </c>
      <c r="G8953" s="77">
        <v>0</v>
      </c>
      <c r="H8953" s="77">
        <v>0</v>
      </c>
      <c r="J8953" s="76">
        <v>11.72</v>
      </c>
      <c r="K8953" s="103">
        <v>10.28000000000006</v>
      </c>
      <c r="L8953" s="145">
        <v>4.8600000000000003</v>
      </c>
      <c r="M8953" s="146">
        <v>0</v>
      </c>
      <c r="N8953" s="76">
        <f t="shared" si="386"/>
        <v>10.28000000000006</v>
      </c>
    </row>
    <row r="8954" spans="2:14" x14ac:dyDescent="0.25">
      <c r="B8954" s="155">
        <v>41501</v>
      </c>
      <c r="C8954" s="78">
        <v>437.61</v>
      </c>
      <c r="D8954" s="154">
        <v>712.44</v>
      </c>
      <c r="E8954" s="122">
        <f t="shared" si="387"/>
        <v>98.675900277008324</v>
      </c>
      <c r="F8954" s="77">
        <v>10.87</v>
      </c>
      <c r="G8954" s="77">
        <v>0</v>
      </c>
      <c r="H8954" s="77">
        <v>0</v>
      </c>
      <c r="J8954" s="76">
        <v>10.87</v>
      </c>
      <c r="K8954" s="103">
        <v>10.62999999999999</v>
      </c>
      <c r="L8954" s="145">
        <v>4.51</v>
      </c>
      <c r="M8954" s="146">
        <v>0</v>
      </c>
      <c r="N8954" s="76">
        <f t="shared" si="386"/>
        <v>10.62999999999999</v>
      </c>
    </row>
    <row r="8955" spans="2:14" x14ac:dyDescent="0.25">
      <c r="B8955" s="155">
        <v>41502</v>
      </c>
      <c r="C8955" s="78">
        <v>437.6</v>
      </c>
      <c r="D8955" s="154">
        <v>712.2</v>
      </c>
      <c r="E8955" s="122">
        <f t="shared" si="387"/>
        <v>98.6426592797784</v>
      </c>
      <c r="F8955" s="77">
        <v>11.98</v>
      </c>
      <c r="G8955" s="77">
        <v>0</v>
      </c>
      <c r="H8955" s="77">
        <v>0</v>
      </c>
      <c r="J8955" s="76">
        <v>11.98</v>
      </c>
      <c r="K8955" s="103">
        <v>8.9999999999999822</v>
      </c>
      <c r="L8955" s="145">
        <v>4.95</v>
      </c>
      <c r="M8955" s="146">
        <v>0</v>
      </c>
      <c r="N8955" s="76">
        <f t="shared" si="386"/>
        <v>8.9999999999999822</v>
      </c>
    </row>
    <row r="8956" spans="2:14" x14ac:dyDescent="0.25">
      <c r="B8956" s="155">
        <v>41503</v>
      </c>
      <c r="C8956" s="78">
        <v>437.48</v>
      </c>
      <c r="D8956" s="154">
        <v>709.22</v>
      </c>
      <c r="E8956" s="122">
        <f t="shared" si="387"/>
        <v>98.229916897506925</v>
      </c>
      <c r="F8956" s="77">
        <v>11.92</v>
      </c>
      <c r="G8956" s="77">
        <v>0</v>
      </c>
      <c r="H8956" s="77">
        <v>0</v>
      </c>
      <c r="J8956" s="76">
        <v>11.92</v>
      </c>
      <c r="K8956" s="103">
        <v>7.839999999999959</v>
      </c>
      <c r="L8956" s="145">
        <v>4.93</v>
      </c>
      <c r="M8956" s="146">
        <v>0</v>
      </c>
      <c r="N8956" s="76">
        <f t="shared" si="386"/>
        <v>7.839999999999959</v>
      </c>
    </row>
    <row r="8957" spans="2:14" x14ac:dyDescent="0.25">
      <c r="B8957" s="155">
        <v>41504</v>
      </c>
      <c r="C8957" s="78">
        <v>437.31</v>
      </c>
      <c r="D8957" s="154">
        <v>705.14</v>
      </c>
      <c r="E8957" s="122">
        <f t="shared" si="387"/>
        <v>97.664819944598335</v>
      </c>
      <c r="F8957" s="77">
        <v>11.81</v>
      </c>
      <c r="G8957" s="77">
        <v>0</v>
      </c>
      <c r="H8957" s="77">
        <v>0</v>
      </c>
      <c r="J8957" s="76">
        <v>11.81</v>
      </c>
      <c r="K8957" s="103">
        <v>9.8900000000000414</v>
      </c>
      <c r="L8957" s="145">
        <v>4.88</v>
      </c>
      <c r="M8957" s="146">
        <v>0</v>
      </c>
      <c r="N8957" s="76">
        <f t="shared" si="386"/>
        <v>9.8900000000000414</v>
      </c>
    </row>
    <row r="8958" spans="2:14" x14ac:dyDescent="0.25">
      <c r="B8958" s="155">
        <v>41505</v>
      </c>
      <c r="C8958" s="78">
        <v>437.23</v>
      </c>
      <c r="D8958" s="154">
        <v>703.22</v>
      </c>
      <c r="E8958" s="122">
        <f t="shared" si="387"/>
        <v>97.39889196675901</v>
      </c>
      <c r="F8958" s="77">
        <v>12.02</v>
      </c>
      <c r="G8958" s="77">
        <v>0</v>
      </c>
      <c r="H8958" s="77">
        <v>0</v>
      </c>
      <c r="J8958" s="76">
        <v>12.02</v>
      </c>
      <c r="K8958" s="103">
        <v>7.8399999999999359</v>
      </c>
      <c r="L8958" s="145">
        <v>4.97</v>
      </c>
      <c r="M8958" s="146">
        <v>0</v>
      </c>
      <c r="N8958" s="76">
        <f t="shared" si="386"/>
        <v>7.8399999999999359</v>
      </c>
    </row>
    <row r="8959" spans="2:14" x14ac:dyDescent="0.25">
      <c r="B8959" s="155">
        <v>41506</v>
      </c>
      <c r="C8959" s="78">
        <v>437.06</v>
      </c>
      <c r="D8959" s="154">
        <v>699.04</v>
      </c>
      <c r="E8959" s="122">
        <f t="shared" si="387"/>
        <v>96.819944598337955</v>
      </c>
      <c r="F8959" s="77">
        <v>10.25</v>
      </c>
      <c r="G8959" s="77">
        <v>0</v>
      </c>
      <c r="H8959" s="77">
        <v>0</v>
      </c>
      <c r="J8959" s="76">
        <v>10.25</v>
      </c>
      <c r="K8959" s="103">
        <v>4.7300000000000182</v>
      </c>
      <c r="L8959" s="145">
        <v>4.2300000000000004</v>
      </c>
      <c r="M8959" s="146">
        <v>0</v>
      </c>
      <c r="N8959" s="76">
        <f t="shared" si="386"/>
        <v>4.7300000000000182</v>
      </c>
    </row>
    <row r="8960" spans="2:14" x14ac:dyDescent="0.25">
      <c r="B8960" s="155">
        <v>41507</v>
      </c>
      <c r="C8960" s="78">
        <v>436.84</v>
      </c>
      <c r="D8960" s="154">
        <v>693.52</v>
      </c>
      <c r="E8960" s="122">
        <f t="shared" si="387"/>
        <v>96.05540166204986</v>
      </c>
      <c r="F8960" s="77">
        <v>11.82</v>
      </c>
      <c r="G8960" s="77">
        <v>0</v>
      </c>
      <c r="H8960" s="77">
        <v>0</v>
      </c>
      <c r="J8960" s="76">
        <v>11.82</v>
      </c>
      <c r="K8960" s="103">
        <v>5.9599999999999866</v>
      </c>
      <c r="L8960" s="145">
        <v>4.88</v>
      </c>
      <c r="M8960" s="146">
        <v>0</v>
      </c>
      <c r="N8960" s="76">
        <f t="shared" si="386"/>
        <v>5.9599999999999866</v>
      </c>
    </row>
    <row r="8961" spans="2:14" x14ac:dyDescent="0.25">
      <c r="B8961" s="155">
        <v>41508</v>
      </c>
      <c r="C8961" s="78">
        <v>436.59</v>
      </c>
      <c r="D8961" s="154">
        <v>687.66</v>
      </c>
      <c r="E8961" s="122">
        <f t="shared" si="387"/>
        <v>95.24376731301939</v>
      </c>
      <c r="F8961" s="77">
        <v>11.67</v>
      </c>
      <c r="G8961" s="77">
        <v>0</v>
      </c>
      <c r="H8961" s="77">
        <v>0</v>
      </c>
      <c r="J8961" s="76">
        <v>11.67</v>
      </c>
      <c r="K8961" s="103">
        <v>7.0699999999999772</v>
      </c>
      <c r="L8961" s="145">
        <v>4.8</v>
      </c>
      <c r="M8961" s="146">
        <v>0</v>
      </c>
      <c r="N8961" s="76">
        <f t="shared" si="386"/>
        <v>7.0699999999999772</v>
      </c>
    </row>
    <row r="8962" spans="2:14" x14ac:dyDescent="0.25">
      <c r="B8962" s="155">
        <v>41509</v>
      </c>
      <c r="C8962" s="78">
        <v>436.4</v>
      </c>
      <c r="D8962" s="154">
        <v>683.06</v>
      </c>
      <c r="E8962" s="122">
        <f t="shared" si="387"/>
        <v>94.606648199445971</v>
      </c>
      <c r="F8962" s="77">
        <v>12.17</v>
      </c>
      <c r="G8962" s="77">
        <v>0</v>
      </c>
      <c r="H8962" s="77">
        <v>0</v>
      </c>
      <c r="J8962" s="76">
        <v>12.17</v>
      </c>
      <c r="K8962" s="103">
        <v>7.4700000000000681</v>
      </c>
      <c r="L8962" s="145">
        <v>5.01</v>
      </c>
      <c r="M8962" s="146">
        <v>0</v>
      </c>
      <c r="N8962" s="76">
        <f t="shared" si="386"/>
        <v>7.4700000000000681</v>
      </c>
    </row>
    <row r="8963" spans="2:14" x14ac:dyDescent="0.25">
      <c r="B8963" s="155">
        <v>41510</v>
      </c>
      <c r="C8963" s="78">
        <v>436.2</v>
      </c>
      <c r="D8963" s="154">
        <v>678.36</v>
      </c>
      <c r="E8963" s="122">
        <f t="shared" si="387"/>
        <v>93.955678670360115</v>
      </c>
      <c r="F8963" s="77">
        <v>11.59</v>
      </c>
      <c r="G8963" s="77">
        <v>0</v>
      </c>
      <c r="H8963" s="77">
        <v>0</v>
      </c>
      <c r="J8963" s="76">
        <v>11.59</v>
      </c>
      <c r="K8963" s="103">
        <v>4.2699999999999498</v>
      </c>
      <c r="L8963" s="145">
        <v>4.7699999999999996</v>
      </c>
      <c r="M8963" s="146">
        <v>0</v>
      </c>
      <c r="N8963" s="76">
        <f t="shared" si="386"/>
        <v>4.2699999999999498</v>
      </c>
    </row>
    <row r="8964" spans="2:14" x14ac:dyDescent="0.25">
      <c r="B8964" s="155">
        <v>41511</v>
      </c>
      <c r="C8964" s="78">
        <v>435.89</v>
      </c>
      <c r="D8964" s="154">
        <v>671.04</v>
      </c>
      <c r="E8964" s="122">
        <f t="shared" si="387"/>
        <v>92.941828254847636</v>
      </c>
      <c r="F8964" s="77">
        <v>11.96</v>
      </c>
      <c r="G8964" s="77">
        <v>0</v>
      </c>
      <c r="H8964" s="77">
        <v>0</v>
      </c>
      <c r="J8964" s="76">
        <v>11.96</v>
      </c>
      <c r="K8964" s="103">
        <v>6.1400000000000645</v>
      </c>
      <c r="L8964" s="145">
        <v>4.92</v>
      </c>
      <c r="M8964" s="146">
        <v>0</v>
      </c>
      <c r="N8964" s="76">
        <f t="shared" si="386"/>
        <v>6.1400000000000645</v>
      </c>
    </row>
    <row r="8965" spans="2:14" x14ac:dyDescent="0.25">
      <c r="B8965" s="155">
        <v>41512</v>
      </c>
      <c r="C8965" s="78">
        <v>435.64</v>
      </c>
      <c r="D8965" s="154">
        <v>665.22</v>
      </c>
      <c r="E8965" s="122">
        <f t="shared" si="387"/>
        <v>92.135734072022174</v>
      </c>
      <c r="F8965" s="77">
        <v>11.96</v>
      </c>
      <c r="G8965" s="77">
        <v>0</v>
      </c>
      <c r="H8965" s="77">
        <v>0</v>
      </c>
      <c r="J8965" s="76">
        <v>11.96</v>
      </c>
      <c r="K8965" s="103">
        <v>4.3399999999999963</v>
      </c>
      <c r="L8965" s="145">
        <v>4.9000000000000004</v>
      </c>
      <c r="M8965" s="146">
        <v>0</v>
      </c>
      <c r="N8965" s="76">
        <f t="shared" si="386"/>
        <v>4.3399999999999963</v>
      </c>
    </row>
    <row r="8966" spans="2:14" x14ac:dyDescent="0.25">
      <c r="B8966" s="155">
        <v>41513</v>
      </c>
      <c r="C8966" s="78">
        <v>435.3</v>
      </c>
      <c r="D8966" s="154">
        <v>657.6</v>
      </c>
      <c r="E8966" s="122">
        <f t="shared" si="387"/>
        <v>91.0803324099723</v>
      </c>
      <c r="F8966" s="77">
        <v>11.86</v>
      </c>
      <c r="G8966" s="77">
        <v>0</v>
      </c>
      <c r="H8966" s="77">
        <v>0</v>
      </c>
      <c r="J8966" s="76">
        <v>11.86</v>
      </c>
      <c r="K8966" s="103">
        <v>13.470000000000013</v>
      </c>
      <c r="L8966" s="145">
        <v>4.8600000000000003</v>
      </c>
      <c r="M8966" s="146">
        <v>73.400000000000006</v>
      </c>
      <c r="N8966" s="76">
        <f t="shared" si="386"/>
        <v>13.470000000000013</v>
      </c>
    </row>
    <row r="8967" spans="2:14" x14ac:dyDescent="0.25">
      <c r="B8967" s="155">
        <v>41514</v>
      </c>
      <c r="C8967" s="78">
        <v>435.37</v>
      </c>
      <c r="D8967" s="154">
        <v>659.21</v>
      </c>
      <c r="E8967" s="122">
        <f t="shared" si="387"/>
        <v>91.303324099723</v>
      </c>
      <c r="F8967" s="77">
        <v>11.81</v>
      </c>
      <c r="G8967" s="77">
        <v>0</v>
      </c>
      <c r="H8967" s="77">
        <v>0</v>
      </c>
      <c r="J8967" s="76">
        <v>11.81</v>
      </c>
      <c r="K8967" s="103">
        <v>9.9699999999999687</v>
      </c>
      <c r="L8967" s="145">
        <v>4.84</v>
      </c>
      <c r="M8967" s="146">
        <v>32</v>
      </c>
      <c r="N8967" s="76">
        <f t="shared" si="386"/>
        <v>9.9699999999999687</v>
      </c>
    </row>
    <row r="8968" spans="2:14" x14ac:dyDescent="0.25">
      <c r="B8968" s="155">
        <v>41515</v>
      </c>
      <c r="C8968" s="78">
        <v>435.29</v>
      </c>
      <c r="D8968" s="154">
        <v>657.37</v>
      </c>
      <c r="E8968" s="122">
        <f t="shared" si="387"/>
        <v>91.04847645429362</v>
      </c>
      <c r="F8968" s="77">
        <v>11.88</v>
      </c>
      <c r="G8968" s="77">
        <v>0</v>
      </c>
      <c r="H8968" s="77">
        <v>0</v>
      </c>
      <c r="J8968" s="76">
        <v>11.88</v>
      </c>
      <c r="K8968" s="103">
        <v>9.8099999999999508</v>
      </c>
      <c r="L8968" s="145">
        <v>4.87</v>
      </c>
      <c r="M8968" s="146">
        <v>3.2</v>
      </c>
      <c r="N8968" s="76">
        <f t="shared" ref="N8968:N9031" si="388">+D8969-D8968+J8968</f>
        <v>9.8099999999999508</v>
      </c>
    </row>
    <row r="8969" spans="2:14" x14ac:dyDescent="0.25">
      <c r="B8969" s="155">
        <v>41516</v>
      </c>
      <c r="C8969" s="78">
        <v>435.21</v>
      </c>
      <c r="D8969" s="154">
        <v>655.29999999999995</v>
      </c>
      <c r="E8969" s="122">
        <f t="shared" si="387"/>
        <v>90.76177285318559</v>
      </c>
      <c r="F8969" s="77">
        <v>12.01</v>
      </c>
      <c r="G8969" s="77">
        <v>0</v>
      </c>
      <c r="H8969" s="77">
        <v>0</v>
      </c>
      <c r="J8969" s="76">
        <v>12.01</v>
      </c>
      <c r="K8969" s="103">
        <v>7.2800000000000953</v>
      </c>
      <c r="L8969" s="145">
        <v>4.92</v>
      </c>
      <c r="M8969" s="146">
        <v>18.2</v>
      </c>
      <c r="N8969" s="76">
        <f t="shared" si="388"/>
        <v>7.2800000000000953</v>
      </c>
    </row>
    <row r="8970" spans="2:14" x14ac:dyDescent="0.25">
      <c r="B8970" s="155">
        <v>41517</v>
      </c>
      <c r="C8970" s="78">
        <v>434.99</v>
      </c>
      <c r="D8970" s="154">
        <v>650.57000000000005</v>
      </c>
      <c r="E8970" s="122">
        <f t="shared" si="387"/>
        <v>90.106648199445999</v>
      </c>
      <c r="F8970" s="77">
        <v>10.06</v>
      </c>
      <c r="G8970" s="77">
        <v>0</v>
      </c>
      <c r="H8970" s="77">
        <v>0</v>
      </c>
      <c r="J8970" s="76">
        <v>10.06</v>
      </c>
      <c r="K8970" s="103">
        <v>8.4499999999999869</v>
      </c>
      <c r="L8970" s="145">
        <v>4.12</v>
      </c>
      <c r="M8970" s="146">
        <v>4.5999999999999996</v>
      </c>
      <c r="N8970" s="76">
        <f t="shared" si="388"/>
        <v>8.4499999999999869</v>
      </c>
    </row>
    <row r="8971" spans="2:14" x14ac:dyDescent="0.25">
      <c r="B8971" s="155">
        <v>41518</v>
      </c>
      <c r="C8971" s="78">
        <v>434.92</v>
      </c>
      <c r="D8971" s="154">
        <v>648.96</v>
      </c>
      <c r="E8971" s="122">
        <f t="shared" si="387"/>
        <v>89.8836565096953</v>
      </c>
      <c r="F8971" s="77">
        <v>10.26</v>
      </c>
      <c r="G8971" s="77">
        <v>0</v>
      </c>
      <c r="H8971" s="77">
        <v>0</v>
      </c>
      <c r="J8971" s="76">
        <v>10.26</v>
      </c>
      <c r="K8971" s="103">
        <v>9.3599999999999088</v>
      </c>
      <c r="L8971" s="145">
        <v>4.93</v>
      </c>
      <c r="M8971" s="146">
        <v>39.200000000000003</v>
      </c>
      <c r="N8971" s="76">
        <f t="shared" si="388"/>
        <v>9.3599999999999088</v>
      </c>
    </row>
    <row r="8972" spans="2:14" x14ac:dyDescent="0.25">
      <c r="B8972" s="155">
        <v>41519</v>
      </c>
      <c r="C8972" s="78">
        <v>434.89</v>
      </c>
      <c r="D8972" s="154">
        <v>648.05999999999995</v>
      </c>
      <c r="E8972" s="122">
        <f t="shared" si="387"/>
        <v>89.7590027700831</v>
      </c>
      <c r="F8972" s="77">
        <v>11.75</v>
      </c>
      <c r="G8972" s="77">
        <v>0</v>
      </c>
      <c r="H8972" s="77">
        <v>0</v>
      </c>
      <c r="J8972" s="76">
        <v>11.75</v>
      </c>
      <c r="K8972" s="103">
        <v>5.4900000000000091</v>
      </c>
      <c r="L8972" s="145">
        <v>4.82</v>
      </c>
      <c r="M8972" s="146">
        <v>0</v>
      </c>
      <c r="N8972" s="76">
        <f t="shared" si="388"/>
        <v>5.4900000000000091</v>
      </c>
    </row>
    <row r="8973" spans="2:14" x14ac:dyDescent="0.25">
      <c r="B8973" s="155">
        <v>41520</v>
      </c>
      <c r="C8973" s="78">
        <v>434.6</v>
      </c>
      <c r="D8973" s="154">
        <v>641.79999999999995</v>
      </c>
      <c r="E8973" s="122">
        <f t="shared" si="387"/>
        <v>88.891966759002756</v>
      </c>
      <c r="F8973" s="77">
        <v>11.75</v>
      </c>
      <c r="G8973" s="77">
        <v>0</v>
      </c>
      <c r="H8973" s="77">
        <v>0</v>
      </c>
      <c r="J8973" s="76">
        <v>11.75</v>
      </c>
      <c r="K8973" s="103">
        <v>3.8900000000001</v>
      </c>
      <c r="L8973" s="145">
        <v>4.82</v>
      </c>
      <c r="M8973" s="146">
        <v>0</v>
      </c>
      <c r="N8973" s="76">
        <f t="shared" si="388"/>
        <v>3.8900000000001</v>
      </c>
    </row>
    <row r="8974" spans="2:14" x14ac:dyDescent="0.25">
      <c r="B8974" s="155">
        <v>41521</v>
      </c>
      <c r="C8974" s="78">
        <v>434.24</v>
      </c>
      <c r="D8974" s="154">
        <v>633.94000000000005</v>
      </c>
      <c r="E8974" s="122">
        <f t="shared" si="387"/>
        <v>87.803324099723</v>
      </c>
      <c r="F8974" s="77">
        <v>12.19</v>
      </c>
      <c r="G8974" s="77">
        <v>0</v>
      </c>
      <c r="H8974" s="77">
        <v>0</v>
      </c>
      <c r="J8974" s="76">
        <v>12.19</v>
      </c>
      <c r="K8974" s="103">
        <v>5.6299999999999404</v>
      </c>
      <c r="L8974" s="145">
        <v>5</v>
      </c>
      <c r="M8974" s="146">
        <v>0</v>
      </c>
      <c r="N8974" s="76">
        <f t="shared" si="388"/>
        <v>5.6299999999999404</v>
      </c>
    </row>
    <row r="8975" spans="2:14" x14ac:dyDescent="0.25">
      <c r="B8975" s="155">
        <v>41522</v>
      </c>
      <c r="C8975" s="78">
        <v>433.94</v>
      </c>
      <c r="D8975" s="154">
        <v>627.38</v>
      </c>
      <c r="E8975" s="122">
        <f t="shared" si="387"/>
        <v>86.89473684210526</v>
      </c>
      <c r="F8975" s="77">
        <v>11.87</v>
      </c>
      <c r="G8975" s="77">
        <v>0</v>
      </c>
      <c r="H8975" s="77">
        <v>0</v>
      </c>
      <c r="J8975" s="76">
        <v>11.87</v>
      </c>
      <c r="K8975" s="103">
        <v>3.9300000000000583</v>
      </c>
      <c r="L8975" s="145">
        <v>4.87</v>
      </c>
      <c r="M8975" s="146">
        <v>0</v>
      </c>
      <c r="N8975" s="76">
        <f t="shared" si="388"/>
        <v>3.9300000000000583</v>
      </c>
    </row>
    <row r="8976" spans="2:14" x14ac:dyDescent="0.25">
      <c r="B8976" s="155">
        <v>41523</v>
      </c>
      <c r="C8976" s="78">
        <v>433.58</v>
      </c>
      <c r="D8976" s="154">
        <v>619.44000000000005</v>
      </c>
      <c r="E8976" s="122">
        <f t="shared" si="387"/>
        <v>85.795013850415529</v>
      </c>
      <c r="F8976" s="77">
        <v>12.04</v>
      </c>
      <c r="G8976" s="77">
        <v>0</v>
      </c>
      <c r="H8976" s="77">
        <v>0</v>
      </c>
      <c r="J8976" s="76">
        <v>12.04</v>
      </c>
      <c r="K8976" s="103">
        <v>9.0299999999998946</v>
      </c>
      <c r="L8976" s="145">
        <v>4.91</v>
      </c>
      <c r="M8976" s="146">
        <v>9.6</v>
      </c>
      <c r="N8976" s="76">
        <f t="shared" si="388"/>
        <v>9.0299999999998946</v>
      </c>
    </row>
    <row r="8977" spans="2:14" x14ac:dyDescent="0.25">
      <c r="B8977" s="155">
        <v>41524</v>
      </c>
      <c r="C8977" s="78">
        <v>433.43</v>
      </c>
      <c r="D8977" s="154">
        <v>616.42999999999995</v>
      </c>
      <c r="E8977" s="122">
        <f t="shared" si="387"/>
        <v>85.378116343490291</v>
      </c>
      <c r="F8977" s="77">
        <v>11.88</v>
      </c>
      <c r="G8977" s="77">
        <v>0</v>
      </c>
      <c r="H8977" s="77">
        <v>0</v>
      </c>
      <c r="J8977" s="76">
        <v>11.88</v>
      </c>
      <c r="K8977" s="103">
        <v>13.790000000000083</v>
      </c>
      <c r="L8977" s="145">
        <v>4.8499999999999996</v>
      </c>
      <c r="M8977" s="146">
        <v>4.8</v>
      </c>
      <c r="N8977" s="76">
        <f t="shared" si="388"/>
        <v>13.790000000000083</v>
      </c>
    </row>
    <row r="8978" spans="2:14" x14ac:dyDescent="0.25">
      <c r="B8978" s="155">
        <v>41525</v>
      </c>
      <c r="C8978" s="78">
        <v>433.53</v>
      </c>
      <c r="D8978" s="154">
        <v>618.34</v>
      </c>
      <c r="E8978" s="122">
        <f t="shared" si="387"/>
        <v>85.6426592797784</v>
      </c>
      <c r="F8978" s="77">
        <v>11.99</v>
      </c>
      <c r="G8978" s="77">
        <v>0</v>
      </c>
      <c r="H8978" s="77">
        <v>0</v>
      </c>
      <c r="J8978" s="76">
        <v>11.99</v>
      </c>
      <c r="K8978" s="103">
        <v>10.289999999999955</v>
      </c>
      <c r="L8978" s="145">
        <v>4.9000000000000004</v>
      </c>
      <c r="M8978" s="146">
        <v>0</v>
      </c>
      <c r="N8978" s="76">
        <f t="shared" si="388"/>
        <v>10.289999999999955</v>
      </c>
    </row>
    <row r="8979" spans="2:14" x14ac:dyDescent="0.25">
      <c r="B8979" s="155">
        <v>41526</v>
      </c>
      <c r="C8979" s="78">
        <v>433.45</v>
      </c>
      <c r="D8979" s="154">
        <v>616.64</v>
      </c>
      <c r="E8979" s="122">
        <f t="shared" si="387"/>
        <v>85.40720221606648</v>
      </c>
      <c r="F8979" s="77">
        <v>11.47</v>
      </c>
      <c r="G8979" s="77">
        <v>0</v>
      </c>
      <c r="H8979" s="77">
        <v>0</v>
      </c>
      <c r="J8979" s="76">
        <v>11.47</v>
      </c>
      <c r="K8979" s="103">
        <v>10.190000000000028</v>
      </c>
      <c r="L8979" s="145">
        <v>4.68</v>
      </c>
      <c r="M8979" s="146">
        <v>0</v>
      </c>
      <c r="N8979" s="76">
        <f t="shared" si="388"/>
        <v>10.190000000000028</v>
      </c>
    </row>
    <row r="8980" spans="2:14" x14ac:dyDescent="0.25">
      <c r="B8980" s="155">
        <v>41527</v>
      </c>
      <c r="C8980" s="78">
        <v>433.39</v>
      </c>
      <c r="D8980" s="154">
        <v>615.36</v>
      </c>
      <c r="E8980" s="122">
        <f t="shared" si="387"/>
        <v>85.229916897506925</v>
      </c>
      <c r="F8980" s="77">
        <v>11.69</v>
      </c>
      <c r="G8980" s="77">
        <v>0</v>
      </c>
      <c r="H8980" s="77">
        <v>0</v>
      </c>
      <c r="J8980" s="76">
        <v>11.69</v>
      </c>
      <c r="K8980" s="103">
        <v>15.109999999999959</v>
      </c>
      <c r="L8980" s="145">
        <v>4.7699999999999996</v>
      </c>
      <c r="M8980" s="146">
        <v>2.4</v>
      </c>
      <c r="N8980" s="76">
        <f t="shared" si="388"/>
        <v>15.109999999999959</v>
      </c>
    </row>
    <row r="8981" spans="2:14" x14ac:dyDescent="0.25">
      <c r="B8981" s="155">
        <v>41528</v>
      </c>
      <c r="C8981" s="78">
        <v>433.54</v>
      </c>
      <c r="D8981" s="154">
        <v>618.78</v>
      </c>
      <c r="E8981" s="122">
        <f t="shared" si="387"/>
        <v>85.70360110803324</v>
      </c>
      <c r="F8981" s="77">
        <v>11.77</v>
      </c>
      <c r="G8981" s="77">
        <v>0</v>
      </c>
      <c r="H8981" s="77">
        <v>0</v>
      </c>
      <c r="J8981" s="76">
        <v>11.77</v>
      </c>
      <c r="K8981" s="103">
        <v>18.02</v>
      </c>
      <c r="L8981" s="145">
        <v>4.82</v>
      </c>
      <c r="M8981" s="146">
        <v>2.9</v>
      </c>
      <c r="N8981" s="76">
        <f t="shared" si="388"/>
        <v>18.02</v>
      </c>
    </row>
    <row r="8982" spans="2:14" x14ac:dyDescent="0.25">
      <c r="B8982" s="155">
        <v>41529</v>
      </c>
      <c r="C8982" s="78">
        <v>433.84</v>
      </c>
      <c r="D8982" s="154">
        <v>625.03</v>
      </c>
      <c r="E8982" s="122">
        <f t="shared" si="387"/>
        <v>86.569252077562325</v>
      </c>
      <c r="F8982" s="77">
        <v>8.1300000000000008</v>
      </c>
      <c r="G8982" s="77">
        <v>0</v>
      </c>
      <c r="H8982" s="77">
        <v>0</v>
      </c>
      <c r="J8982" s="76">
        <v>8.1300000000000008</v>
      </c>
      <c r="K8982" s="103">
        <v>31.159999999999975</v>
      </c>
      <c r="L8982" s="145">
        <v>3.33</v>
      </c>
      <c r="M8982" s="146">
        <v>16.600000000000001</v>
      </c>
      <c r="N8982" s="76">
        <f t="shared" si="388"/>
        <v>31.159999999999975</v>
      </c>
    </row>
    <row r="8983" spans="2:14" x14ac:dyDescent="0.25">
      <c r="B8983" s="155">
        <v>41530</v>
      </c>
      <c r="C8983" s="78">
        <v>434.88</v>
      </c>
      <c r="D8983" s="154">
        <v>648.05999999999995</v>
      </c>
      <c r="E8983" s="122">
        <f t="shared" si="387"/>
        <v>89.7590027700831</v>
      </c>
      <c r="F8983" s="77">
        <v>9.59</v>
      </c>
      <c r="G8983" s="77">
        <v>0</v>
      </c>
      <c r="H8983" s="77">
        <v>0</v>
      </c>
      <c r="J8983" s="76">
        <v>9.59</v>
      </c>
      <c r="K8983" s="103">
        <v>23.500000000000082</v>
      </c>
      <c r="L8983" s="145">
        <v>3.93</v>
      </c>
      <c r="M8983" s="146">
        <v>0.4</v>
      </c>
      <c r="N8983" s="76">
        <f t="shared" si="388"/>
        <v>23.500000000000082</v>
      </c>
    </row>
    <row r="8984" spans="2:14" x14ac:dyDescent="0.25">
      <c r="B8984" s="155">
        <v>41531</v>
      </c>
      <c r="C8984" s="78">
        <v>435.49</v>
      </c>
      <c r="D8984" s="154">
        <v>661.97</v>
      </c>
      <c r="E8984" s="122">
        <f t="shared" si="387"/>
        <v>91.68559556786704</v>
      </c>
      <c r="F8984" s="77">
        <v>10.62</v>
      </c>
      <c r="G8984" s="77">
        <v>0</v>
      </c>
      <c r="H8984" s="77">
        <v>0</v>
      </c>
      <c r="J8984" s="76">
        <v>10.62</v>
      </c>
      <c r="K8984" s="103">
        <v>19.689999999999934</v>
      </c>
      <c r="L8984" s="145">
        <v>4.7699999999999996</v>
      </c>
      <c r="M8984" s="146">
        <v>3.9</v>
      </c>
      <c r="N8984" s="76">
        <f t="shared" si="388"/>
        <v>19.689999999999934</v>
      </c>
    </row>
    <row r="8985" spans="2:14" x14ac:dyDescent="0.25">
      <c r="B8985" s="155">
        <v>41532</v>
      </c>
      <c r="C8985" s="78">
        <v>435.89</v>
      </c>
      <c r="D8985" s="154">
        <v>671.04</v>
      </c>
      <c r="E8985" s="122">
        <f t="shared" ref="E8985:E9048" si="389">+(D8985/722)*100</f>
        <v>92.941828254847636</v>
      </c>
      <c r="F8985" s="77">
        <v>8.9</v>
      </c>
      <c r="G8985" s="77">
        <v>0</v>
      </c>
      <c r="H8985" s="77">
        <v>0</v>
      </c>
      <c r="J8985" s="76">
        <v>8.9</v>
      </c>
      <c r="K8985" s="103">
        <v>16.460000000000058</v>
      </c>
      <c r="L8985" s="145">
        <v>3.66</v>
      </c>
      <c r="M8985" s="146">
        <v>0</v>
      </c>
      <c r="N8985" s="76">
        <f t="shared" si="388"/>
        <v>16.460000000000058</v>
      </c>
    </row>
    <row r="8986" spans="2:14" x14ac:dyDescent="0.25">
      <c r="B8986" s="155">
        <v>41533</v>
      </c>
      <c r="C8986" s="78">
        <v>436.21</v>
      </c>
      <c r="D8986" s="154">
        <v>678.6</v>
      </c>
      <c r="E8986" s="122">
        <f t="shared" si="389"/>
        <v>93.988919667590025</v>
      </c>
      <c r="F8986" s="77">
        <v>11.07</v>
      </c>
      <c r="G8986" s="77">
        <v>0</v>
      </c>
      <c r="H8986" s="77">
        <v>0</v>
      </c>
      <c r="J8986" s="76">
        <v>11.07</v>
      </c>
      <c r="K8986" s="103">
        <v>14.089999999999982</v>
      </c>
      <c r="L8986" s="145">
        <v>4.5599999999999996</v>
      </c>
      <c r="M8986" s="146">
        <v>0</v>
      </c>
      <c r="N8986" s="76">
        <f t="shared" si="388"/>
        <v>14.089999999999982</v>
      </c>
    </row>
    <row r="8987" spans="2:14" x14ac:dyDescent="0.25">
      <c r="B8987" s="155">
        <v>41534</v>
      </c>
      <c r="C8987" s="78">
        <v>436.34</v>
      </c>
      <c r="D8987" s="154">
        <v>681.62</v>
      </c>
      <c r="E8987" s="122">
        <f t="shared" si="389"/>
        <v>94.407202216066494</v>
      </c>
      <c r="F8987" s="77">
        <v>11.71</v>
      </c>
      <c r="G8987" s="77">
        <v>0</v>
      </c>
      <c r="H8987" s="77">
        <v>0</v>
      </c>
      <c r="J8987" s="76">
        <v>11.71</v>
      </c>
      <c r="K8987" s="103">
        <v>19.109999999999978</v>
      </c>
      <c r="L8987" s="145">
        <v>4.82</v>
      </c>
      <c r="M8987" s="146">
        <v>3.6</v>
      </c>
      <c r="N8987" s="76">
        <f t="shared" si="388"/>
        <v>19.109999999999978</v>
      </c>
    </row>
    <row r="8988" spans="2:14" x14ac:dyDescent="0.25">
      <c r="B8988" s="155">
        <v>41535</v>
      </c>
      <c r="C8988" s="78">
        <v>436.65</v>
      </c>
      <c r="D8988" s="154">
        <v>689.02</v>
      </c>
      <c r="E8988" s="122">
        <f t="shared" si="389"/>
        <v>95.43213296398892</v>
      </c>
      <c r="F8988" s="77">
        <v>11.9</v>
      </c>
      <c r="G8988" s="77">
        <v>0</v>
      </c>
      <c r="H8988" s="77">
        <v>0</v>
      </c>
      <c r="J8988" s="76">
        <v>11.9</v>
      </c>
      <c r="K8988" s="103">
        <v>17.120000000000026</v>
      </c>
      <c r="L8988" s="145">
        <v>4.92</v>
      </c>
      <c r="M8988" s="146">
        <v>0.3</v>
      </c>
      <c r="N8988" s="76">
        <f t="shared" si="388"/>
        <v>17.120000000000026</v>
      </c>
    </row>
    <row r="8989" spans="2:14" x14ac:dyDescent="0.25">
      <c r="B8989" s="155">
        <v>41536</v>
      </c>
      <c r="C8989" s="78">
        <v>436.86</v>
      </c>
      <c r="D8989" s="154">
        <v>694.24</v>
      </c>
      <c r="E8989" s="122">
        <f t="shared" si="389"/>
        <v>96.155124653739605</v>
      </c>
      <c r="F8989" s="77">
        <v>11.15</v>
      </c>
      <c r="G8989" s="77">
        <v>0</v>
      </c>
      <c r="H8989" s="77">
        <v>0</v>
      </c>
      <c r="J8989" s="76">
        <v>11.15</v>
      </c>
      <c r="K8989" s="103">
        <v>14.510000000000014</v>
      </c>
      <c r="L8989" s="145">
        <v>4.6100000000000003</v>
      </c>
      <c r="M8989" s="146">
        <v>0</v>
      </c>
      <c r="N8989" s="76">
        <f t="shared" si="388"/>
        <v>14.510000000000014</v>
      </c>
    </row>
    <row r="8990" spans="2:14" x14ac:dyDescent="0.25">
      <c r="B8990" s="155">
        <v>41537</v>
      </c>
      <c r="C8990" s="78">
        <v>437</v>
      </c>
      <c r="D8990" s="154">
        <v>697.6</v>
      </c>
      <c r="E8990" s="122">
        <f t="shared" si="389"/>
        <v>96.62049861495845</v>
      </c>
      <c r="F8990" s="77">
        <v>11.97</v>
      </c>
      <c r="G8990" s="77">
        <v>0</v>
      </c>
      <c r="H8990" s="77">
        <v>0</v>
      </c>
      <c r="J8990" s="76">
        <v>11.97</v>
      </c>
      <c r="K8990" s="103">
        <v>16.619999999999976</v>
      </c>
      <c r="L8990" s="145">
        <v>4.95</v>
      </c>
      <c r="M8990" s="146">
        <v>0</v>
      </c>
      <c r="N8990" s="76">
        <f t="shared" si="388"/>
        <v>16.619999999999976</v>
      </c>
    </row>
    <row r="8991" spans="2:14" x14ac:dyDescent="0.25">
      <c r="B8991" s="155">
        <v>41538</v>
      </c>
      <c r="C8991" s="78">
        <v>437.2</v>
      </c>
      <c r="D8991" s="154">
        <v>702.25</v>
      </c>
      <c r="E8991" s="122">
        <f t="shared" si="389"/>
        <v>97.264542936288095</v>
      </c>
      <c r="F8991" s="77">
        <v>11.06</v>
      </c>
      <c r="G8991" s="77">
        <v>0</v>
      </c>
      <c r="H8991" s="77">
        <v>0</v>
      </c>
      <c r="J8991" s="76">
        <v>11.06</v>
      </c>
      <c r="K8991" s="103">
        <v>11.06</v>
      </c>
      <c r="L8991" s="145">
        <v>4.8099999999999996</v>
      </c>
      <c r="M8991" s="146">
        <v>0</v>
      </c>
      <c r="N8991" s="76">
        <f t="shared" si="388"/>
        <v>11.06</v>
      </c>
    </row>
    <row r="8992" spans="2:14" x14ac:dyDescent="0.25">
      <c r="B8992" s="155">
        <v>41539</v>
      </c>
      <c r="C8992" s="78">
        <v>437.19</v>
      </c>
      <c r="D8992" s="154">
        <v>702.25</v>
      </c>
      <c r="E8992" s="122">
        <f t="shared" si="389"/>
        <v>97.264542936288095</v>
      </c>
      <c r="F8992" s="77">
        <v>11.89</v>
      </c>
      <c r="G8992" s="77">
        <v>0</v>
      </c>
      <c r="H8992" s="77">
        <v>0</v>
      </c>
      <c r="J8992" s="76">
        <v>11.89</v>
      </c>
      <c r="K8992" s="103">
        <v>12.14</v>
      </c>
      <c r="L8992" s="145">
        <v>4.91</v>
      </c>
      <c r="M8992" s="146">
        <v>0</v>
      </c>
      <c r="N8992" s="76">
        <f t="shared" si="388"/>
        <v>12.14</v>
      </c>
    </row>
    <row r="8993" spans="2:14" x14ac:dyDescent="0.25">
      <c r="B8993" s="155">
        <v>41540</v>
      </c>
      <c r="C8993" s="78">
        <v>437.21</v>
      </c>
      <c r="D8993" s="154">
        <v>702.5</v>
      </c>
      <c r="E8993" s="122">
        <f t="shared" si="389"/>
        <v>97.29916897506925</v>
      </c>
      <c r="F8993" s="77">
        <v>11.64</v>
      </c>
      <c r="G8993" s="77">
        <v>0</v>
      </c>
      <c r="H8993" s="77">
        <v>0</v>
      </c>
      <c r="J8993" s="76">
        <v>11.64</v>
      </c>
      <c r="K8993" s="103">
        <v>11.64</v>
      </c>
      <c r="L8993" s="145">
        <v>4.8099999999999996</v>
      </c>
      <c r="M8993" s="146">
        <v>0</v>
      </c>
      <c r="N8993" s="76">
        <f t="shared" si="388"/>
        <v>11.64</v>
      </c>
    </row>
    <row r="8994" spans="2:14" x14ac:dyDescent="0.25">
      <c r="B8994" s="155">
        <v>41541</v>
      </c>
      <c r="C8994" s="78">
        <v>437.21</v>
      </c>
      <c r="D8994" s="154">
        <v>702.5</v>
      </c>
      <c r="E8994" s="122">
        <f t="shared" si="389"/>
        <v>97.29916897506925</v>
      </c>
      <c r="F8994" s="77">
        <v>11.62</v>
      </c>
      <c r="G8994" s="77">
        <v>0</v>
      </c>
      <c r="H8994" s="77">
        <v>0</v>
      </c>
      <c r="J8994" s="76">
        <v>11.62</v>
      </c>
      <c r="K8994" s="103">
        <v>10.87</v>
      </c>
      <c r="L8994" s="145">
        <v>4.8099999999999996</v>
      </c>
      <c r="M8994" s="146">
        <v>0</v>
      </c>
      <c r="N8994" s="76">
        <f t="shared" si="388"/>
        <v>10.87</v>
      </c>
    </row>
    <row r="8995" spans="2:14" x14ac:dyDescent="0.25">
      <c r="B8995" s="155">
        <v>41542</v>
      </c>
      <c r="C8995" s="78">
        <v>437.17</v>
      </c>
      <c r="D8995" s="154">
        <v>701.75</v>
      </c>
      <c r="E8995" s="122">
        <f t="shared" si="389"/>
        <v>97.195290858725755</v>
      </c>
      <c r="F8995" s="77">
        <v>11.37</v>
      </c>
      <c r="G8995" s="77">
        <v>0</v>
      </c>
      <c r="H8995" s="77">
        <v>0</v>
      </c>
      <c r="J8995" s="76">
        <v>11.37</v>
      </c>
      <c r="K8995" s="103">
        <v>8.8999999999999719</v>
      </c>
      <c r="L8995" s="145">
        <v>4.7</v>
      </c>
      <c r="M8995" s="146">
        <v>0</v>
      </c>
      <c r="N8995" s="76">
        <f t="shared" si="388"/>
        <v>8.8999999999999719</v>
      </c>
    </row>
    <row r="8996" spans="2:14" x14ac:dyDescent="0.25">
      <c r="B8996" s="155">
        <v>41543</v>
      </c>
      <c r="C8996" s="78">
        <v>437.07</v>
      </c>
      <c r="D8996" s="154">
        <v>699.28</v>
      </c>
      <c r="E8996" s="122">
        <f t="shared" si="389"/>
        <v>96.853185595567865</v>
      </c>
      <c r="F8996" s="77">
        <v>11.83</v>
      </c>
      <c r="G8996" s="77">
        <v>0</v>
      </c>
      <c r="H8996" s="77">
        <v>0</v>
      </c>
      <c r="J8996" s="76">
        <v>11.83</v>
      </c>
      <c r="K8996" s="103">
        <v>8.4699999999999864</v>
      </c>
      <c r="L8996" s="145">
        <v>4.8899999999999997</v>
      </c>
      <c r="M8996" s="146">
        <v>0</v>
      </c>
      <c r="N8996" s="76">
        <f t="shared" si="388"/>
        <v>8.4699999999999864</v>
      </c>
    </row>
    <row r="8997" spans="2:14" x14ac:dyDescent="0.25">
      <c r="B8997" s="155">
        <v>41544</v>
      </c>
      <c r="C8997" s="78">
        <v>436.93</v>
      </c>
      <c r="D8997" s="154">
        <v>695.92</v>
      </c>
      <c r="E8997" s="122">
        <f t="shared" si="389"/>
        <v>96.387811634349035</v>
      </c>
      <c r="F8997" s="77">
        <v>12.05</v>
      </c>
      <c r="G8997" s="77">
        <v>0</v>
      </c>
      <c r="H8997" s="77">
        <v>0</v>
      </c>
      <c r="J8997" s="76">
        <v>12.05</v>
      </c>
      <c r="K8997" s="103">
        <v>8.2100000000000826</v>
      </c>
      <c r="L8997" s="145">
        <v>4.9800000000000004</v>
      </c>
      <c r="M8997" s="146">
        <v>0</v>
      </c>
      <c r="N8997" s="76">
        <f t="shared" si="388"/>
        <v>8.2100000000000826</v>
      </c>
    </row>
    <row r="8998" spans="2:14" x14ac:dyDescent="0.25">
      <c r="B8998" s="155">
        <v>41545</v>
      </c>
      <c r="C8998" s="78">
        <v>436.78</v>
      </c>
      <c r="D8998" s="154">
        <v>692.08</v>
      </c>
      <c r="E8998" s="122">
        <f t="shared" si="389"/>
        <v>95.855955678670369</v>
      </c>
      <c r="F8998" s="77">
        <v>10.11</v>
      </c>
      <c r="G8998" s="77">
        <v>0</v>
      </c>
      <c r="H8998" s="77">
        <v>0</v>
      </c>
      <c r="J8998" s="76">
        <v>10.11</v>
      </c>
      <c r="K8998" s="103">
        <v>7.0499999999999403</v>
      </c>
      <c r="L8998" s="145">
        <v>4.17</v>
      </c>
      <c r="M8998" s="146">
        <v>0</v>
      </c>
      <c r="N8998" s="76">
        <f t="shared" si="388"/>
        <v>7.0499999999999403</v>
      </c>
    </row>
    <row r="8999" spans="2:14" x14ac:dyDescent="0.25">
      <c r="B8999" s="155">
        <v>41546</v>
      </c>
      <c r="C8999" s="78">
        <v>436.65</v>
      </c>
      <c r="D8999" s="154">
        <v>689.02</v>
      </c>
      <c r="E8999" s="122">
        <f t="shared" si="389"/>
        <v>95.43213296398892</v>
      </c>
      <c r="F8999" s="77">
        <v>11.99</v>
      </c>
      <c r="G8999" s="77">
        <v>0</v>
      </c>
      <c r="H8999" s="77">
        <v>0</v>
      </c>
      <c r="J8999" s="76">
        <v>11.99</v>
      </c>
      <c r="K8999" s="103">
        <v>7.3100000000000502</v>
      </c>
      <c r="L8999" s="145">
        <v>4.93</v>
      </c>
      <c r="M8999" s="146">
        <v>0</v>
      </c>
      <c r="N8999" s="76">
        <f t="shared" si="388"/>
        <v>7.3100000000000502</v>
      </c>
    </row>
    <row r="9000" spans="2:14" x14ac:dyDescent="0.25">
      <c r="B9000" s="155">
        <v>41547</v>
      </c>
      <c r="C9000" s="78">
        <v>436.44</v>
      </c>
      <c r="D9000" s="154">
        <v>684.34</v>
      </c>
      <c r="E9000" s="122">
        <f t="shared" si="389"/>
        <v>94.783933518005554</v>
      </c>
      <c r="F9000" s="77">
        <v>11.97</v>
      </c>
      <c r="G9000" s="77">
        <v>0</v>
      </c>
      <c r="H9000" s="77">
        <v>0</v>
      </c>
      <c r="J9000" s="76">
        <v>11.97</v>
      </c>
      <c r="K9000" s="103">
        <v>4.0700000000000234</v>
      </c>
      <c r="L9000" s="145">
        <v>4.93</v>
      </c>
      <c r="M9000" s="146">
        <v>0</v>
      </c>
      <c r="N9000" s="76">
        <f t="shared" si="388"/>
        <v>4.0700000000000234</v>
      </c>
    </row>
    <row r="9001" spans="2:14" x14ac:dyDescent="0.25">
      <c r="B9001" s="155">
        <v>41548</v>
      </c>
      <c r="C9001" s="78">
        <v>436.11</v>
      </c>
      <c r="D9001" s="154">
        <v>676.44</v>
      </c>
      <c r="E9001" s="122">
        <f t="shared" si="389"/>
        <v>93.689750692520775</v>
      </c>
      <c r="F9001" s="77">
        <v>12.08</v>
      </c>
      <c r="G9001" s="77">
        <v>0</v>
      </c>
      <c r="H9001" s="77">
        <v>0</v>
      </c>
      <c r="J9001" s="76">
        <v>12.08</v>
      </c>
      <c r="K9001" s="103">
        <v>3.2299999999999773</v>
      </c>
      <c r="L9001" s="145">
        <v>4.97</v>
      </c>
      <c r="M9001" s="146">
        <v>0</v>
      </c>
      <c r="N9001" s="76">
        <f t="shared" si="388"/>
        <v>3.2299999999999773</v>
      </c>
    </row>
    <row r="9002" spans="2:14" x14ac:dyDescent="0.25">
      <c r="B9002" s="155">
        <v>41549</v>
      </c>
      <c r="C9002" s="78">
        <v>435.73</v>
      </c>
      <c r="D9002" s="154">
        <v>667.59</v>
      </c>
      <c r="E9002" s="122">
        <f t="shared" si="389"/>
        <v>92.463988919667599</v>
      </c>
      <c r="F9002" s="77">
        <v>11.91</v>
      </c>
      <c r="G9002" s="77">
        <v>0</v>
      </c>
      <c r="H9002" s="77">
        <v>0</v>
      </c>
      <c r="J9002" s="76">
        <v>11.91</v>
      </c>
      <c r="K9002" s="103">
        <v>3.0699999999999683</v>
      </c>
      <c r="L9002" s="145">
        <v>4.88</v>
      </c>
      <c r="M9002" s="146">
        <v>0</v>
      </c>
      <c r="N9002" s="76">
        <f t="shared" si="388"/>
        <v>3.0699999999999683</v>
      </c>
    </row>
    <row r="9003" spans="2:14" x14ac:dyDescent="0.25">
      <c r="B9003" s="155">
        <v>41550</v>
      </c>
      <c r="C9003" s="78">
        <v>435.35</v>
      </c>
      <c r="D9003" s="154">
        <v>658.75</v>
      </c>
      <c r="E9003" s="122">
        <f t="shared" si="389"/>
        <v>91.239612188365655</v>
      </c>
      <c r="F9003" s="77">
        <v>12.05</v>
      </c>
      <c r="G9003" s="77">
        <v>0</v>
      </c>
      <c r="H9003" s="77">
        <v>0</v>
      </c>
      <c r="J9003" s="76">
        <v>12.05</v>
      </c>
      <c r="K9003" s="103">
        <v>3.8700000000000507</v>
      </c>
      <c r="L9003" s="145">
        <v>4.9400000000000004</v>
      </c>
      <c r="M9003" s="146">
        <v>0</v>
      </c>
      <c r="N9003" s="76">
        <f t="shared" si="388"/>
        <v>3.8700000000000507</v>
      </c>
    </row>
    <row r="9004" spans="2:14" x14ac:dyDescent="0.25">
      <c r="B9004" s="155">
        <v>41551</v>
      </c>
      <c r="C9004" s="78">
        <v>434.99</v>
      </c>
      <c r="D9004" s="154">
        <v>650.57000000000005</v>
      </c>
      <c r="E9004" s="122">
        <f t="shared" si="389"/>
        <v>90.106648199445999</v>
      </c>
      <c r="F9004" s="77">
        <v>11.96</v>
      </c>
      <c r="G9004" s="77">
        <v>0</v>
      </c>
      <c r="H9004" s="77">
        <v>0</v>
      </c>
      <c r="J9004" s="76">
        <v>11.96</v>
      </c>
      <c r="K9004" s="103">
        <v>3.6499999999999417</v>
      </c>
      <c r="L9004" s="145">
        <v>4.9000000000000004</v>
      </c>
      <c r="M9004" s="146">
        <v>0</v>
      </c>
      <c r="N9004" s="76">
        <f t="shared" si="388"/>
        <v>3.6499999999999417</v>
      </c>
    </row>
    <row r="9005" spans="2:14" x14ac:dyDescent="0.25">
      <c r="B9005" s="155">
        <v>41552</v>
      </c>
      <c r="C9005" s="78">
        <v>434.62</v>
      </c>
      <c r="D9005" s="154">
        <v>642.26</v>
      </c>
      <c r="E9005" s="122">
        <f t="shared" si="389"/>
        <v>88.955678670360101</v>
      </c>
      <c r="F9005" s="77">
        <v>12.1</v>
      </c>
      <c r="G9005" s="77">
        <v>0</v>
      </c>
      <c r="H9005" s="77">
        <v>0</v>
      </c>
      <c r="J9005" s="76">
        <v>12.1</v>
      </c>
      <c r="K9005" s="103">
        <v>3.7800000000000633</v>
      </c>
      <c r="L9005" s="145">
        <v>4.96</v>
      </c>
      <c r="M9005" s="146">
        <v>0</v>
      </c>
      <c r="N9005" s="76">
        <f t="shared" si="388"/>
        <v>3.7800000000000633</v>
      </c>
    </row>
    <row r="9006" spans="2:14" x14ac:dyDescent="0.25">
      <c r="B9006" s="155">
        <v>41553</v>
      </c>
      <c r="C9006" s="78">
        <v>434.24</v>
      </c>
      <c r="D9006" s="154">
        <v>633.94000000000005</v>
      </c>
      <c r="E9006" s="122">
        <f t="shared" si="389"/>
        <v>87.803324099723</v>
      </c>
      <c r="F9006" s="77">
        <v>12.18</v>
      </c>
      <c r="G9006" s="77">
        <v>0</v>
      </c>
      <c r="H9006" s="77">
        <v>0</v>
      </c>
      <c r="J9006" s="76">
        <v>12.18</v>
      </c>
      <c r="K9006" s="103">
        <v>4.3199999999999861</v>
      </c>
      <c r="L9006" s="145">
        <v>4.99</v>
      </c>
      <c r="M9006" s="146">
        <v>0</v>
      </c>
      <c r="N9006" s="76">
        <f t="shared" si="388"/>
        <v>4.3199999999999861</v>
      </c>
    </row>
    <row r="9007" spans="2:14" x14ac:dyDescent="0.25">
      <c r="B9007" s="155">
        <v>41554</v>
      </c>
      <c r="C9007" s="78">
        <v>433.88</v>
      </c>
      <c r="D9007" s="154">
        <v>626.08000000000004</v>
      </c>
      <c r="E9007" s="122">
        <f t="shared" si="389"/>
        <v>86.714681440443215</v>
      </c>
      <c r="F9007" s="77">
        <v>11.77</v>
      </c>
      <c r="G9007" s="77">
        <v>0</v>
      </c>
      <c r="H9007" s="77">
        <v>0</v>
      </c>
      <c r="J9007" s="76">
        <v>11.77</v>
      </c>
      <c r="K9007" s="103">
        <v>3.5899999999999359</v>
      </c>
      <c r="L9007" s="145">
        <v>4.82</v>
      </c>
      <c r="M9007" s="146">
        <v>0</v>
      </c>
      <c r="N9007" s="76">
        <f t="shared" si="388"/>
        <v>3.5899999999999359</v>
      </c>
    </row>
    <row r="9008" spans="2:14" x14ac:dyDescent="0.25">
      <c r="B9008" s="155">
        <v>41555</v>
      </c>
      <c r="C9008" s="78">
        <v>433.5</v>
      </c>
      <c r="D9008" s="154">
        <v>617.9</v>
      </c>
      <c r="E9008" s="122">
        <f t="shared" si="389"/>
        <v>85.581717451523545</v>
      </c>
      <c r="F9008" s="77">
        <v>12.04</v>
      </c>
      <c r="G9008" s="77">
        <v>0</v>
      </c>
      <c r="H9008" s="77">
        <v>0</v>
      </c>
      <c r="J9008" s="76">
        <v>12.04</v>
      </c>
      <c r="K9008" s="103">
        <v>2.9100000000000037</v>
      </c>
      <c r="L9008" s="145">
        <v>4.92</v>
      </c>
      <c r="M9008" s="146">
        <v>0</v>
      </c>
      <c r="N9008" s="76">
        <f t="shared" si="388"/>
        <v>2.9100000000000037</v>
      </c>
    </row>
    <row r="9009" spans="2:14" x14ac:dyDescent="0.25">
      <c r="B9009" s="155">
        <v>41556</v>
      </c>
      <c r="C9009" s="78">
        <v>433.07</v>
      </c>
      <c r="D9009" s="154">
        <v>608.77</v>
      </c>
      <c r="E9009" s="122">
        <f t="shared" si="389"/>
        <v>84.31717451523545</v>
      </c>
      <c r="F9009" s="77">
        <v>12.15</v>
      </c>
      <c r="G9009" s="77">
        <v>0</v>
      </c>
      <c r="H9009" s="77">
        <v>0</v>
      </c>
      <c r="J9009" s="76">
        <v>12.15</v>
      </c>
      <c r="K9009" s="103">
        <v>5.010000000000014</v>
      </c>
      <c r="L9009" s="145">
        <v>4.96</v>
      </c>
      <c r="M9009" s="146">
        <v>0</v>
      </c>
      <c r="N9009" s="76">
        <f t="shared" si="388"/>
        <v>5.010000000000014</v>
      </c>
    </row>
    <row r="9010" spans="2:14" x14ac:dyDescent="0.25">
      <c r="B9010" s="155">
        <v>41557</v>
      </c>
      <c r="C9010" s="78">
        <v>432.73</v>
      </c>
      <c r="D9010" s="154">
        <v>601.63</v>
      </c>
      <c r="E9010" s="122">
        <f t="shared" si="389"/>
        <v>83.328254847645439</v>
      </c>
      <c r="F9010" s="77">
        <v>12.05</v>
      </c>
      <c r="G9010" s="77">
        <v>0</v>
      </c>
      <c r="H9010" s="77">
        <v>0</v>
      </c>
      <c r="J9010" s="76">
        <v>12.05</v>
      </c>
      <c r="K9010" s="103">
        <v>2.2800000000000189</v>
      </c>
      <c r="L9010" s="145">
        <v>4.9000000000000004</v>
      </c>
      <c r="M9010" s="146">
        <v>0</v>
      </c>
      <c r="N9010" s="76">
        <f t="shared" si="388"/>
        <v>2.2800000000000189</v>
      </c>
    </row>
    <row r="9011" spans="2:14" x14ac:dyDescent="0.25">
      <c r="B9011" s="155">
        <v>41558</v>
      </c>
      <c r="C9011" s="78">
        <v>432.27</v>
      </c>
      <c r="D9011" s="154">
        <v>591.86</v>
      </c>
      <c r="E9011" s="122">
        <f t="shared" si="389"/>
        <v>81.97506925207756</v>
      </c>
      <c r="F9011" s="77">
        <v>11.93</v>
      </c>
      <c r="G9011" s="77">
        <v>0</v>
      </c>
      <c r="H9011" s="77">
        <v>0</v>
      </c>
      <c r="J9011" s="76">
        <v>11.93</v>
      </c>
      <c r="K9011" s="103">
        <v>2.9100000000000179</v>
      </c>
      <c r="L9011" s="145">
        <v>4.8499999999999996</v>
      </c>
      <c r="M9011" s="146">
        <v>0</v>
      </c>
      <c r="N9011" s="76">
        <f t="shared" si="388"/>
        <v>2.9100000000000179</v>
      </c>
    </row>
    <row r="9012" spans="2:14" x14ac:dyDescent="0.25">
      <c r="B9012" s="155">
        <v>41559</v>
      </c>
      <c r="C9012" s="78">
        <v>431.83</v>
      </c>
      <c r="D9012" s="154">
        <v>582.84</v>
      </c>
      <c r="E9012" s="122">
        <f t="shared" si="389"/>
        <v>80.72576177285319</v>
      </c>
      <c r="F9012" s="77">
        <v>12.33</v>
      </c>
      <c r="G9012" s="77">
        <v>0</v>
      </c>
      <c r="H9012" s="77">
        <v>0</v>
      </c>
      <c r="J9012" s="76">
        <v>12.33</v>
      </c>
      <c r="K9012" s="103">
        <v>7.0499999999999137</v>
      </c>
      <c r="L9012" s="145">
        <v>5.01</v>
      </c>
      <c r="M9012" s="146">
        <v>0</v>
      </c>
      <c r="N9012" s="76">
        <f t="shared" si="388"/>
        <v>7.0499999999999137</v>
      </c>
    </row>
    <row r="9013" spans="2:14" x14ac:dyDescent="0.25">
      <c r="B9013" s="155">
        <v>41560</v>
      </c>
      <c r="C9013" s="78">
        <v>431.56</v>
      </c>
      <c r="D9013" s="154">
        <v>577.55999999999995</v>
      </c>
      <c r="E9013" s="122">
        <f t="shared" si="389"/>
        <v>79.994459833795005</v>
      </c>
      <c r="F9013" s="77">
        <v>9.67</v>
      </c>
      <c r="G9013" s="77">
        <v>0</v>
      </c>
      <c r="H9013" s="77">
        <v>0</v>
      </c>
      <c r="J9013" s="76">
        <v>9.67</v>
      </c>
      <c r="K9013" s="103">
        <v>4.410000000000009</v>
      </c>
      <c r="L9013" s="145">
        <v>3.91</v>
      </c>
      <c r="M9013" s="146">
        <v>0</v>
      </c>
      <c r="N9013" s="76">
        <f t="shared" si="388"/>
        <v>4.410000000000009</v>
      </c>
    </row>
    <row r="9014" spans="2:14" x14ac:dyDescent="0.25">
      <c r="B9014" s="155">
        <v>41561</v>
      </c>
      <c r="C9014" s="78">
        <v>431.3</v>
      </c>
      <c r="D9014" s="154">
        <v>572.29999999999995</v>
      </c>
      <c r="E9014" s="122">
        <f t="shared" si="389"/>
        <v>79.26592797783934</v>
      </c>
      <c r="F9014" s="77">
        <v>12.05</v>
      </c>
      <c r="G9014" s="77">
        <v>0</v>
      </c>
      <c r="H9014" s="77">
        <v>0</v>
      </c>
      <c r="J9014" s="76">
        <v>12.05</v>
      </c>
      <c r="K9014" s="103">
        <v>4.6500000000000234</v>
      </c>
      <c r="L9014" s="145">
        <v>4.88</v>
      </c>
      <c r="M9014" s="146">
        <v>0</v>
      </c>
      <c r="N9014" s="76">
        <f t="shared" si="388"/>
        <v>4.6500000000000234</v>
      </c>
    </row>
    <row r="9015" spans="2:14" x14ac:dyDescent="0.25">
      <c r="B9015" s="155">
        <v>41562</v>
      </c>
      <c r="C9015" s="78">
        <v>430.93</v>
      </c>
      <c r="D9015" s="154">
        <v>564.9</v>
      </c>
      <c r="E9015" s="122">
        <f t="shared" si="389"/>
        <v>78.2409972299169</v>
      </c>
      <c r="F9015" s="77">
        <v>12.21</v>
      </c>
      <c r="G9015" s="77">
        <v>0</v>
      </c>
      <c r="H9015" s="77">
        <v>0</v>
      </c>
      <c r="J9015" s="76">
        <v>12.21</v>
      </c>
      <c r="K9015" s="103">
        <v>4.5100000000000691</v>
      </c>
      <c r="L9015" s="145">
        <v>4.9400000000000004</v>
      </c>
      <c r="M9015" s="146">
        <v>0</v>
      </c>
      <c r="N9015" s="76">
        <f t="shared" si="388"/>
        <v>4.5100000000000691</v>
      </c>
    </row>
    <row r="9016" spans="2:14" x14ac:dyDescent="0.25">
      <c r="B9016" s="155">
        <v>41563</v>
      </c>
      <c r="C9016" s="78">
        <v>430.54</v>
      </c>
      <c r="D9016" s="154">
        <v>557.20000000000005</v>
      </c>
      <c r="E9016" s="122">
        <f t="shared" si="389"/>
        <v>77.174515235457079</v>
      </c>
      <c r="F9016" s="77">
        <v>12.21</v>
      </c>
      <c r="G9016" s="77">
        <v>0</v>
      </c>
      <c r="H9016" s="77">
        <v>0</v>
      </c>
      <c r="J9016" s="76">
        <v>12.21</v>
      </c>
      <c r="K9016" s="103">
        <v>5.9099999999999326</v>
      </c>
      <c r="L9016" s="145">
        <v>4.95</v>
      </c>
      <c r="M9016" s="146">
        <v>31.5</v>
      </c>
      <c r="N9016" s="76">
        <f t="shared" si="388"/>
        <v>5.9099999999999326</v>
      </c>
    </row>
    <row r="9017" spans="2:14" x14ac:dyDescent="0.25">
      <c r="B9017" s="155">
        <v>41564</v>
      </c>
      <c r="C9017" s="78">
        <v>430.22</v>
      </c>
      <c r="D9017" s="154">
        <v>550.9</v>
      </c>
      <c r="E9017" s="122">
        <f t="shared" si="389"/>
        <v>76.30193905817174</v>
      </c>
      <c r="F9017" s="77">
        <v>12.14</v>
      </c>
      <c r="G9017" s="77">
        <v>0</v>
      </c>
      <c r="H9017" s="77">
        <v>0</v>
      </c>
      <c r="J9017" s="76">
        <v>12.14</v>
      </c>
      <c r="K9017" s="103">
        <v>13.14</v>
      </c>
      <c r="L9017" s="145">
        <v>4.92</v>
      </c>
      <c r="M9017" s="146">
        <v>63.2</v>
      </c>
      <c r="N9017" s="76">
        <f t="shared" si="388"/>
        <v>13.14</v>
      </c>
    </row>
    <row r="9018" spans="2:14" x14ac:dyDescent="0.25">
      <c r="B9018" s="155">
        <v>41565</v>
      </c>
      <c r="C9018" s="78">
        <v>430.28</v>
      </c>
      <c r="D9018" s="154">
        <v>551.9</v>
      </c>
      <c r="E9018" s="122">
        <f t="shared" si="389"/>
        <v>76.44044321329639</v>
      </c>
      <c r="F9018" s="77">
        <v>12.39</v>
      </c>
      <c r="G9018" s="77">
        <v>0</v>
      </c>
      <c r="H9018" s="77">
        <v>0</v>
      </c>
      <c r="J9018" s="76">
        <v>12.39</v>
      </c>
      <c r="K9018" s="103">
        <v>12.789999999999978</v>
      </c>
      <c r="L9018" s="145">
        <v>5.0199999999999996</v>
      </c>
      <c r="M9018" s="146">
        <v>35.700000000000003</v>
      </c>
      <c r="N9018" s="76">
        <f t="shared" si="388"/>
        <v>12.789999999999978</v>
      </c>
    </row>
    <row r="9019" spans="2:14" x14ac:dyDescent="0.25">
      <c r="B9019" s="155">
        <v>41566</v>
      </c>
      <c r="C9019" s="78">
        <v>430.29</v>
      </c>
      <c r="D9019" s="154">
        <v>552.29999999999995</v>
      </c>
      <c r="E9019" s="122">
        <f t="shared" si="389"/>
        <v>76.495844875346251</v>
      </c>
      <c r="F9019" s="77">
        <v>10.6</v>
      </c>
      <c r="G9019" s="77">
        <v>0</v>
      </c>
      <c r="H9019" s="77">
        <v>0</v>
      </c>
      <c r="J9019" s="76">
        <v>10.6</v>
      </c>
      <c r="K9019" s="103">
        <v>11.750000000000091</v>
      </c>
      <c r="L9019" s="145">
        <v>4.29</v>
      </c>
      <c r="M9019" s="146">
        <v>14.9</v>
      </c>
      <c r="N9019" s="76">
        <f t="shared" si="388"/>
        <v>11.750000000000091</v>
      </c>
    </row>
    <row r="9020" spans="2:14" x14ac:dyDescent="0.25">
      <c r="B9020" s="155">
        <v>41567</v>
      </c>
      <c r="C9020" s="78">
        <v>430.35</v>
      </c>
      <c r="D9020" s="154">
        <v>553.45000000000005</v>
      </c>
      <c r="E9020" s="122">
        <f t="shared" si="389"/>
        <v>76.65512465373962</v>
      </c>
      <c r="F9020" s="77">
        <v>11.69</v>
      </c>
      <c r="G9020" s="77">
        <v>0</v>
      </c>
      <c r="H9020" s="77">
        <v>0</v>
      </c>
      <c r="J9020" s="76">
        <v>11.69</v>
      </c>
      <c r="K9020" s="103">
        <v>25.939999999999998</v>
      </c>
      <c r="L9020" s="145">
        <v>4.7300000000000004</v>
      </c>
      <c r="M9020" s="146">
        <v>6.4</v>
      </c>
      <c r="N9020" s="76">
        <f t="shared" si="388"/>
        <v>25.939999999999998</v>
      </c>
    </row>
    <row r="9021" spans="2:14" x14ac:dyDescent="0.25">
      <c r="B9021" s="155">
        <v>41568</v>
      </c>
      <c r="C9021" s="78">
        <v>431.07</v>
      </c>
      <c r="D9021" s="154">
        <v>567.70000000000005</v>
      </c>
      <c r="E9021" s="122">
        <f t="shared" si="389"/>
        <v>78.628808864265935</v>
      </c>
      <c r="F9021" s="77">
        <v>10.06</v>
      </c>
      <c r="G9021" s="77">
        <v>0</v>
      </c>
      <c r="H9021" s="77">
        <v>0</v>
      </c>
      <c r="J9021" s="76">
        <v>10.06</v>
      </c>
      <c r="K9021" s="103">
        <v>13.259999999999932</v>
      </c>
      <c r="L9021" s="145">
        <v>4.07</v>
      </c>
      <c r="M9021" s="146">
        <v>2</v>
      </c>
      <c r="N9021" s="76">
        <f t="shared" si="388"/>
        <v>13.259999999999932</v>
      </c>
    </row>
    <row r="9022" spans="2:14" x14ac:dyDescent="0.25">
      <c r="B9022" s="155">
        <v>41569</v>
      </c>
      <c r="C9022" s="78">
        <v>431.23</v>
      </c>
      <c r="D9022" s="154">
        <v>570.9</v>
      </c>
      <c r="E9022" s="122">
        <f t="shared" si="389"/>
        <v>79.072022160664815</v>
      </c>
      <c r="F9022" s="77">
        <v>11.62</v>
      </c>
      <c r="G9022" s="77">
        <v>0</v>
      </c>
      <c r="H9022" s="77">
        <v>0</v>
      </c>
      <c r="J9022" s="76">
        <v>11.62</v>
      </c>
      <c r="K9022" s="103">
        <v>9.8200000000000447</v>
      </c>
      <c r="L9022" s="145">
        <v>4.71</v>
      </c>
      <c r="M9022" s="146">
        <v>0.6</v>
      </c>
      <c r="N9022" s="76">
        <f t="shared" si="388"/>
        <v>9.8200000000000447</v>
      </c>
    </row>
    <row r="9023" spans="2:14" x14ac:dyDescent="0.25">
      <c r="B9023" s="155">
        <v>41570</v>
      </c>
      <c r="C9023" s="78">
        <v>431.15</v>
      </c>
      <c r="D9023" s="154">
        <v>569.1</v>
      </c>
      <c r="E9023" s="122">
        <f t="shared" si="389"/>
        <v>78.822714681440445</v>
      </c>
      <c r="F9023" s="77">
        <v>12.14</v>
      </c>
      <c r="G9023" s="77">
        <v>0</v>
      </c>
      <c r="H9023" s="77">
        <v>0</v>
      </c>
      <c r="J9023" s="76">
        <v>12.14</v>
      </c>
      <c r="K9023" s="103">
        <v>9.5399999999999778</v>
      </c>
      <c r="L9023" s="145">
        <v>4.93</v>
      </c>
      <c r="M9023" s="146">
        <v>0</v>
      </c>
      <c r="N9023" s="76">
        <f t="shared" si="388"/>
        <v>9.5399999999999778</v>
      </c>
    </row>
    <row r="9024" spans="2:14" x14ac:dyDescent="0.25">
      <c r="B9024" s="155">
        <v>41571</v>
      </c>
      <c r="C9024" s="78">
        <v>431.01</v>
      </c>
      <c r="D9024" s="154">
        <v>566.5</v>
      </c>
      <c r="E9024" s="122">
        <f t="shared" si="389"/>
        <v>78.46260387811634</v>
      </c>
      <c r="F9024" s="77">
        <v>12.18</v>
      </c>
      <c r="G9024" s="77">
        <v>0</v>
      </c>
      <c r="H9024" s="77">
        <v>0</v>
      </c>
      <c r="J9024" s="76">
        <v>12.18</v>
      </c>
      <c r="K9024" s="103">
        <v>7.3800000000000452</v>
      </c>
      <c r="L9024" s="145">
        <v>4.93</v>
      </c>
      <c r="M9024" s="146">
        <v>0</v>
      </c>
      <c r="N9024" s="76">
        <f t="shared" si="388"/>
        <v>7.3800000000000452</v>
      </c>
    </row>
    <row r="9025" spans="2:14" x14ac:dyDescent="0.25">
      <c r="B9025" s="155">
        <v>41572</v>
      </c>
      <c r="C9025" s="78">
        <v>430.78</v>
      </c>
      <c r="D9025" s="154">
        <v>561.70000000000005</v>
      </c>
      <c r="E9025" s="122">
        <f t="shared" si="389"/>
        <v>77.797783933518019</v>
      </c>
      <c r="F9025" s="77">
        <v>12.14</v>
      </c>
      <c r="G9025" s="77">
        <v>0</v>
      </c>
      <c r="H9025" s="77">
        <v>0</v>
      </c>
      <c r="J9025" s="76">
        <v>12.14</v>
      </c>
      <c r="K9025" s="103">
        <v>5.8399999999999324</v>
      </c>
      <c r="L9025" s="145">
        <v>4.91</v>
      </c>
      <c r="M9025" s="146">
        <v>0</v>
      </c>
      <c r="N9025" s="76">
        <f t="shared" si="388"/>
        <v>5.8399999999999324</v>
      </c>
    </row>
    <row r="9026" spans="2:14" x14ac:dyDescent="0.25">
      <c r="B9026" s="155">
        <v>41573</v>
      </c>
      <c r="C9026" s="78">
        <v>430.46</v>
      </c>
      <c r="D9026" s="154">
        <v>555.4</v>
      </c>
      <c r="E9026" s="122">
        <f t="shared" si="389"/>
        <v>76.92520775623268</v>
      </c>
      <c r="F9026" s="77">
        <v>12.24</v>
      </c>
      <c r="G9026" s="77">
        <v>0</v>
      </c>
      <c r="H9026" s="77">
        <v>0</v>
      </c>
      <c r="J9026" s="76">
        <v>12.24</v>
      </c>
      <c r="K9026" s="103">
        <v>4.6399999999999775</v>
      </c>
      <c r="L9026" s="145">
        <v>4.96</v>
      </c>
      <c r="M9026" s="146">
        <v>0</v>
      </c>
      <c r="N9026" s="76">
        <f t="shared" si="388"/>
        <v>4.6399999999999775</v>
      </c>
    </row>
    <row r="9027" spans="2:14" x14ac:dyDescent="0.25">
      <c r="B9027" s="155">
        <v>41574</v>
      </c>
      <c r="C9027" s="78">
        <v>430.06</v>
      </c>
      <c r="D9027" s="154">
        <v>547.79999999999995</v>
      </c>
      <c r="E9027" s="122">
        <f t="shared" si="389"/>
        <v>75.87257617728531</v>
      </c>
      <c r="F9027" s="77">
        <v>10.32</v>
      </c>
      <c r="G9027" s="77">
        <v>0</v>
      </c>
      <c r="H9027" s="77">
        <v>0</v>
      </c>
      <c r="J9027" s="76">
        <v>10.32</v>
      </c>
      <c r="K9027" s="103">
        <v>3.8900000000000503</v>
      </c>
      <c r="L9027" s="145">
        <v>4.18</v>
      </c>
      <c r="M9027" s="146">
        <v>0</v>
      </c>
      <c r="N9027" s="76">
        <f t="shared" si="388"/>
        <v>3.8900000000000503</v>
      </c>
    </row>
    <row r="9028" spans="2:14" x14ac:dyDescent="0.25">
      <c r="B9028" s="155">
        <v>41575</v>
      </c>
      <c r="C9028" s="78">
        <v>429.73</v>
      </c>
      <c r="D9028" s="154">
        <v>541.37</v>
      </c>
      <c r="E9028" s="122">
        <f t="shared" si="389"/>
        <v>74.9819944598338</v>
      </c>
      <c r="F9028" s="77">
        <v>11.86</v>
      </c>
      <c r="G9028" s="77">
        <v>0</v>
      </c>
      <c r="H9028" s="77">
        <v>0</v>
      </c>
      <c r="J9028" s="76">
        <v>11.86</v>
      </c>
      <c r="K9028" s="103">
        <v>4.9199999999999449</v>
      </c>
      <c r="L9028" s="145">
        <v>4.78</v>
      </c>
      <c r="M9028" s="146">
        <v>0</v>
      </c>
      <c r="N9028" s="76">
        <f t="shared" si="388"/>
        <v>4.9199999999999449</v>
      </c>
    </row>
    <row r="9029" spans="2:14" x14ac:dyDescent="0.25">
      <c r="B9029" s="155">
        <v>41576</v>
      </c>
      <c r="C9029" s="78">
        <v>429.37</v>
      </c>
      <c r="D9029" s="154">
        <v>534.42999999999995</v>
      </c>
      <c r="E9029" s="122">
        <f t="shared" si="389"/>
        <v>74.02077562326869</v>
      </c>
      <c r="F9029" s="77">
        <v>11.73</v>
      </c>
      <c r="G9029" s="77">
        <v>0</v>
      </c>
      <c r="H9029" s="77">
        <v>0</v>
      </c>
      <c r="J9029" s="76">
        <v>11.73</v>
      </c>
      <c r="K9029" s="103">
        <v>6.5000000000000959</v>
      </c>
      <c r="L9029" s="145">
        <v>4.7300000000000004</v>
      </c>
      <c r="M9029" s="146">
        <v>14.2</v>
      </c>
      <c r="N9029" s="76">
        <f t="shared" si="388"/>
        <v>6.5000000000000959</v>
      </c>
    </row>
    <row r="9030" spans="2:14" x14ac:dyDescent="0.25">
      <c r="B9030" s="155">
        <v>41577</v>
      </c>
      <c r="C9030" s="78">
        <v>429.1</v>
      </c>
      <c r="D9030" s="154">
        <v>529.20000000000005</v>
      </c>
      <c r="E9030" s="122">
        <f t="shared" si="389"/>
        <v>73.29639889196676</v>
      </c>
      <c r="F9030" s="77">
        <v>10.93</v>
      </c>
      <c r="G9030" s="77">
        <v>0</v>
      </c>
      <c r="H9030" s="77">
        <v>0</v>
      </c>
      <c r="J9030" s="76">
        <v>10.93</v>
      </c>
      <c r="K9030" s="103">
        <v>28.139999999999922</v>
      </c>
      <c r="L9030" s="145">
        <v>4.41</v>
      </c>
      <c r="M9030" s="146">
        <v>56.8</v>
      </c>
      <c r="N9030" s="76">
        <f t="shared" si="388"/>
        <v>28.139999999999922</v>
      </c>
    </row>
    <row r="9031" spans="2:14" x14ac:dyDescent="0.25">
      <c r="B9031" s="155">
        <v>41578</v>
      </c>
      <c r="C9031" s="78">
        <v>429.99</v>
      </c>
      <c r="D9031" s="154">
        <v>546.41</v>
      </c>
      <c r="E9031" s="122">
        <f t="shared" si="389"/>
        <v>75.680055401662045</v>
      </c>
      <c r="F9031" s="77">
        <v>11.22</v>
      </c>
      <c r="G9031" s="77">
        <v>0</v>
      </c>
      <c r="H9031" s="77">
        <v>0</v>
      </c>
      <c r="J9031" s="76">
        <v>11.22</v>
      </c>
      <c r="K9031" s="103">
        <v>16.510000000000076</v>
      </c>
      <c r="L9031" s="145">
        <v>4.54</v>
      </c>
      <c r="M9031" s="146">
        <v>24.4</v>
      </c>
      <c r="N9031" s="76">
        <f t="shared" si="388"/>
        <v>16.510000000000076</v>
      </c>
    </row>
    <row r="9032" spans="2:14" x14ac:dyDescent="0.25">
      <c r="B9032" s="155">
        <v>41579</v>
      </c>
      <c r="C9032" s="78">
        <v>430.26</v>
      </c>
      <c r="D9032" s="154">
        <v>551.70000000000005</v>
      </c>
      <c r="E9032" s="122">
        <f t="shared" si="389"/>
        <v>76.412742382271475</v>
      </c>
      <c r="F9032" s="77">
        <v>12.04</v>
      </c>
      <c r="G9032" s="77">
        <v>0</v>
      </c>
      <c r="H9032" s="77">
        <v>0</v>
      </c>
      <c r="J9032" s="76">
        <v>12.04</v>
      </c>
      <c r="K9032" s="103">
        <v>8.3399999999999537</v>
      </c>
      <c r="L9032" s="145">
        <v>4.87</v>
      </c>
      <c r="M9032" s="146">
        <v>0.6</v>
      </c>
      <c r="N9032" s="76">
        <f t="shared" ref="N9032:N9095" si="390">+D9033-D9032+J9032</f>
        <v>8.3399999999999537</v>
      </c>
    </row>
    <row r="9033" spans="2:14" x14ac:dyDescent="0.25">
      <c r="B9033" s="155">
        <v>41580</v>
      </c>
      <c r="C9033" s="78">
        <v>430.07</v>
      </c>
      <c r="D9033" s="154">
        <v>548</v>
      </c>
      <c r="E9033" s="122">
        <f t="shared" si="389"/>
        <v>75.90027700831024</v>
      </c>
      <c r="F9033" s="77">
        <v>11.99</v>
      </c>
      <c r="G9033" s="77">
        <v>0</v>
      </c>
      <c r="H9033" s="77">
        <v>0</v>
      </c>
      <c r="J9033" s="76">
        <v>11.99</v>
      </c>
      <c r="K9033" s="103">
        <v>8.090000000000023</v>
      </c>
      <c r="L9033" s="145">
        <v>4.8600000000000003</v>
      </c>
      <c r="M9033" s="146">
        <v>4.0999999999999996</v>
      </c>
      <c r="N9033" s="76">
        <f t="shared" si="390"/>
        <v>8.090000000000023</v>
      </c>
    </row>
    <row r="9034" spans="2:14" x14ac:dyDescent="0.25">
      <c r="B9034" s="155">
        <v>41581</v>
      </c>
      <c r="C9034" s="78">
        <v>429.87</v>
      </c>
      <c r="D9034" s="154">
        <v>544.1</v>
      </c>
      <c r="E9034" s="122">
        <f t="shared" si="389"/>
        <v>75.360110803324105</v>
      </c>
      <c r="F9034" s="77">
        <v>12.04</v>
      </c>
      <c r="G9034" s="77">
        <v>0</v>
      </c>
      <c r="H9034" s="77">
        <v>0</v>
      </c>
      <c r="J9034" s="76">
        <v>12.04</v>
      </c>
      <c r="K9034" s="103">
        <v>5.97999999999994</v>
      </c>
      <c r="L9034" s="145">
        <v>4.87</v>
      </c>
      <c r="M9034" s="146">
        <v>6.5</v>
      </c>
      <c r="N9034" s="76">
        <f t="shared" si="390"/>
        <v>5.97999999999994</v>
      </c>
    </row>
    <row r="9035" spans="2:14" x14ac:dyDescent="0.25">
      <c r="B9035" s="155">
        <v>41582</v>
      </c>
      <c r="C9035" s="78">
        <v>429.56</v>
      </c>
      <c r="D9035" s="154">
        <v>538.04</v>
      </c>
      <c r="E9035" s="122">
        <f t="shared" si="389"/>
        <v>74.520775623268705</v>
      </c>
      <c r="F9035" s="77">
        <v>11.78</v>
      </c>
      <c r="G9035" s="77">
        <v>0</v>
      </c>
      <c r="H9035" s="77">
        <v>0</v>
      </c>
      <c r="J9035" s="76">
        <v>11.78</v>
      </c>
      <c r="K9035" s="103">
        <v>4.6500000000000039</v>
      </c>
      <c r="L9035" s="145">
        <v>4.75</v>
      </c>
      <c r="M9035" s="146">
        <v>3.5</v>
      </c>
      <c r="N9035" s="76">
        <f t="shared" si="390"/>
        <v>4.6500000000000039</v>
      </c>
    </row>
    <row r="9036" spans="2:14" x14ac:dyDescent="0.25">
      <c r="B9036" s="155">
        <v>41583</v>
      </c>
      <c r="C9036" s="78">
        <v>429.19</v>
      </c>
      <c r="D9036" s="154">
        <v>530.91</v>
      </c>
      <c r="E9036" s="122">
        <f t="shared" si="389"/>
        <v>73.53324099722991</v>
      </c>
      <c r="F9036" s="77">
        <v>10.36</v>
      </c>
      <c r="G9036" s="77">
        <v>0</v>
      </c>
      <c r="H9036" s="77">
        <v>0</v>
      </c>
      <c r="J9036" s="76">
        <v>10.36</v>
      </c>
      <c r="K9036" s="103">
        <v>3.3300000000000267</v>
      </c>
      <c r="L9036" s="145">
        <v>4.18</v>
      </c>
      <c r="M9036" s="146">
        <v>0</v>
      </c>
      <c r="N9036" s="76">
        <f t="shared" si="390"/>
        <v>3.3300000000000267</v>
      </c>
    </row>
    <row r="9037" spans="2:14" x14ac:dyDescent="0.25">
      <c r="B9037" s="155">
        <v>41584</v>
      </c>
      <c r="C9037" s="78">
        <v>428.83</v>
      </c>
      <c r="D9037" s="154">
        <v>523.88</v>
      </c>
      <c r="E9037" s="122">
        <f t="shared" si="389"/>
        <v>72.55955678670361</v>
      </c>
      <c r="F9037" s="77">
        <v>12.05</v>
      </c>
      <c r="G9037" s="77">
        <v>0</v>
      </c>
      <c r="H9037" s="77">
        <v>0</v>
      </c>
      <c r="J9037" s="76">
        <v>12.05</v>
      </c>
      <c r="K9037" s="103">
        <v>4.8900000000000325</v>
      </c>
      <c r="L9037" s="145">
        <v>4.8600000000000003</v>
      </c>
      <c r="M9037" s="146">
        <v>4.9000000000000004</v>
      </c>
      <c r="N9037" s="76">
        <f t="shared" si="390"/>
        <v>4.8900000000000325</v>
      </c>
    </row>
    <row r="9038" spans="2:14" x14ac:dyDescent="0.25">
      <c r="B9038" s="155">
        <v>41585</v>
      </c>
      <c r="C9038" s="78">
        <v>428.45</v>
      </c>
      <c r="D9038" s="154">
        <v>516.72</v>
      </c>
      <c r="E9038" s="122">
        <f t="shared" si="389"/>
        <v>71.56786703601108</v>
      </c>
      <c r="F9038" s="77">
        <v>10.56</v>
      </c>
      <c r="G9038" s="77">
        <v>0</v>
      </c>
      <c r="H9038" s="77">
        <v>0</v>
      </c>
      <c r="J9038" s="76">
        <v>10.56</v>
      </c>
      <c r="K9038" s="103">
        <v>2.51999999999998</v>
      </c>
      <c r="L9038" s="145">
        <v>4.24</v>
      </c>
      <c r="M9038" s="146">
        <v>0</v>
      </c>
      <c r="N9038" s="76">
        <f t="shared" si="390"/>
        <v>2.51999999999998</v>
      </c>
    </row>
    <row r="9039" spans="2:14" x14ac:dyDescent="0.25">
      <c r="B9039" s="155">
        <v>41586</v>
      </c>
      <c r="C9039" s="78">
        <v>428.01</v>
      </c>
      <c r="D9039" s="154">
        <v>508.68</v>
      </c>
      <c r="E9039" s="122">
        <f t="shared" si="389"/>
        <v>70.454293628808855</v>
      </c>
      <c r="F9039" s="77">
        <v>10.11</v>
      </c>
      <c r="G9039" s="77">
        <v>0</v>
      </c>
      <c r="H9039" s="77">
        <v>0</v>
      </c>
      <c r="J9039" s="76">
        <v>10.11</v>
      </c>
      <c r="K9039" s="103">
        <v>5.4700000000000131</v>
      </c>
      <c r="L9039" s="145">
        <v>4.0599999999999996</v>
      </c>
      <c r="M9039" s="146">
        <v>0</v>
      </c>
      <c r="N9039" s="76">
        <f t="shared" si="390"/>
        <v>5.4700000000000131</v>
      </c>
    </row>
    <row r="9040" spans="2:14" x14ac:dyDescent="0.25">
      <c r="B9040" s="155">
        <v>41587</v>
      </c>
      <c r="C9040" s="78">
        <v>427.77</v>
      </c>
      <c r="D9040" s="154">
        <v>504.04</v>
      </c>
      <c r="E9040" s="122">
        <f t="shared" si="389"/>
        <v>69.81163434903047</v>
      </c>
      <c r="F9040" s="77">
        <v>10.77</v>
      </c>
      <c r="G9040" s="77">
        <v>0</v>
      </c>
      <c r="H9040" s="77">
        <v>0</v>
      </c>
      <c r="J9040" s="76">
        <v>10.77</v>
      </c>
      <c r="K9040" s="103">
        <v>6.0299999999999905</v>
      </c>
      <c r="L9040" s="145">
        <v>4.3099999999999996</v>
      </c>
      <c r="M9040" s="146">
        <v>0</v>
      </c>
      <c r="N9040" s="76">
        <f t="shared" si="390"/>
        <v>6.0299999999999905</v>
      </c>
    </row>
    <row r="9041" spans="2:14" x14ac:dyDescent="0.25">
      <c r="B9041" s="155">
        <v>41588</v>
      </c>
      <c r="C9041" s="78">
        <v>427.5</v>
      </c>
      <c r="D9041" s="154">
        <v>499.3</v>
      </c>
      <c r="E9041" s="122">
        <f t="shared" si="389"/>
        <v>69.15512465373962</v>
      </c>
      <c r="F9041" s="77">
        <v>7.09</v>
      </c>
      <c r="G9041" s="77">
        <v>0</v>
      </c>
      <c r="H9041" s="77">
        <v>0</v>
      </c>
      <c r="J9041" s="76">
        <v>7.09</v>
      </c>
      <c r="K9041" s="103">
        <v>2.4899999999999771</v>
      </c>
      <c r="L9041" s="145">
        <v>2.84</v>
      </c>
      <c r="M9041" s="146">
        <v>21.4</v>
      </c>
      <c r="N9041" s="76">
        <f t="shared" si="390"/>
        <v>2.4899999999999771</v>
      </c>
    </row>
    <row r="9042" spans="2:14" x14ac:dyDescent="0.25">
      <c r="B9042" s="155">
        <v>41589</v>
      </c>
      <c r="C9042" s="78">
        <v>427.25</v>
      </c>
      <c r="D9042" s="154">
        <v>494.7</v>
      </c>
      <c r="E9042" s="122">
        <f t="shared" si="389"/>
        <v>68.5180055401662</v>
      </c>
      <c r="F9042" s="77">
        <v>7.9</v>
      </c>
      <c r="G9042" s="77">
        <v>0</v>
      </c>
      <c r="H9042" s="77">
        <v>0</v>
      </c>
      <c r="J9042" s="76">
        <v>7.9</v>
      </c>
      <c r="K9042" s="103">
        <v>4.5600000000000254</v>
      </c>
      <c r="L9042" s="145">
        <v>3.16</v>
      </c>
      <c r="M9042" s="146">
        <v>12.7</v>
      </c>
      <c r="N9042" s="76">
        <f t="shared" si="390"/>
        <v>4.5600000000000254</v>
      </c>
    </row>
    <row r="9043" spans="2:14" x14ac:dyDescent="0.25">
      <c r="B9043" s="155">
        <v>41590</v>
      </c>
      <c r="C9043" s="78">
        <v>427.07</v>
      </c>
      <c r="D9043" s="154">
        <v>491.36</v>
      </c>
      <c r="E9043" s="122">
        <f t="shared" si="389"/>
        <v>68.05540166204986</v>
      </c>
      <c r="F9043" s="77">
        <v>7.43</v>
      </c>
      <c r="G9043" s="77">
        <v>0</v>
      </c>
      <c r="H9043" s="77">
        <v>0</v>
      </c>
      <c r="J9043" s="76">
        <v>7.43</v>
      </c>
      <c r="K9043" s="103">
        <v>1.6700000000000088</v>
      </c>
      <c r="L9043" s="145">
        <v>2.97</v>
      </c>
      <c r="M9043" s="146">
        <v>0</v>
      </c>
      <c r="N9043" s="76">
        <f t="shared" si="390"/>
        <v>1.6700000000000088</v>
      </c>
    </row>
    <row r="9044" spans="2:14" x14ac:dyDescent="0.25">
      <c r="B9044" s="155">
        <v>41591</v>
      </c>
      <c r="C9044" s="78">
        <v>426.75</v>
      </c>
      <c r="D9044" s="154">
        <v>485.6</v>
      </c>
      <c r="E9044" s="122">
        <f t="shared" si="389"/>
        <v>67.257617728531855</v>
      </c>
      <c r="F9044" s="77">
        <v>8.07</v>
      </c>
      <c r="G9044" s="77">
        <v>0</v>
      </c>
      <c r="H9044" s="77">
        <v>0</v>
      </c>
      <c r="J9044" s="76">
        <v>8.07</v>
      </c>
      <c r="K9044" s="103">
        <v>2.5499999999999616</v>
      </c>
      <c r="L9044" s="145">
        <v>3.23</v>
      </c>
      <c r="M9044" s="146">
        <v>0</v>
      </c>
      <c r="N9044" s="76">
        <f t="shared" si="390"/>
        <v>2.5499999999999616</v>
      </c>
    </row>
    <row r="9045" spans="2:14" x14ac:dyDescent="0.25">
      <c r="B9045" s="155">
        <v>41592</v>
      </c>
      <c r="C9045" s="78">
        <v>426.45</v>
      </c>
      <c r="D9045" s="154">
        <v>480.08</v>
      </c>
      <c r="E9045" s="122">
        <f t="shared" si="389"/>
        <v>66.49307479224376</v>
      </c>
      <c r="F9045" s="77">
        <v>7.76</v>
      </c>
      <c r="G9045" s="77">
        <v>0</v>
      </c>
      <c r="H9045" s="77">
        <v>0</v>
      </c>
      <c r="J9045" s="76">
        <v>7.76</v>
      </c>
      <c r="K9045" s="103">
        <v>3.3000000000000203</v>
      </c>
      <c r="L9045" s="145">
        <v>3.11</v>
      </c>
      <c r="M9045" s="146">
        <v>0</v>
      </c>
      <c r="N9045" s="76">
        <f t="shared" si="390"/>
        <v>3.3000000000000203</v>
      </c>
    </row>
    <row r="9046" spans="2:14" x14ac:dyDescent="0.25">
      <c r="B9046" s="155">
        <v>41593</v>
      </c>
      <c r="C9046" s="78">
        <v>426.19</v>
      </c>
      <c r="D9046" s="154">
        <v>475.62</v>
      </c>
      <c r="E9046" s="122">
        <f t="shared" si="389"/>
        <v>65.875346260387815</v>
      </c>
      <c r="F9046" s="77">
        <v>8.1999999999999993</v>
      </c>
      <c r="G9046" s="77">
        <v>0</v>
      </c>
      <c r="H9046" s="77">
        <v>0</v>
      </c>
      <c r="J9046" s="76">
        <v>8.1999999999999993</v>
      </c>
      <c r="K9046" s="103">
        <v>3.4400000000000084</v>
      </c>
      <c r="L9046" s="145">
        <v>3.28</v>
      </c>
      <c r="M9046" s="146">
        <v>0</v>
      </c>
      <c r="N9046" s="76">
        <f t="shared" si="390"/>
        <v>3.4400000000000084</v>
      </c>
    </row>
    <row r="9047" spans="2:14" x14ac:dyDescent="0.25">
      <c r="B9047" s="155">
        <v>41594</v>
      </c>
      <c r="C9047" s="78">
        <v>425.92</v>
      </c>
      <c r="D9047" s="154">
        <v>470.86</v>
      </c>
      <c r="E9047" s="122">
        <f t="shared" si="389"/>
        <v>65.21606648199446</v>
      </c>
      <c r="F9047" s="77">
        <v>7.83</v>
      </c>
      <c r="G9047" s="77">
        <v>0</v>
      </c>
      <c r="H9047" s="77">
        <v>0</v>
      </c>
      <c r="J9047" s="76">
        <v>7.83</v>
      </c>
      <c r="K9047" s="103">
        <v>8.9099999999999842</v>
      </c>
      <c r="L9047" s="145">
        <v>3.13</v>
      </c>
      <c r="M9047" s="146">
        <v>55.7</v>
      </c>
      <c r="N9047" s="76">
        <f t="shared" si="390"/>
        <v>8.9099999999999842</v>
      </c>
    </row>
    <row r="9048" spans="2:14" x14ac:dyDescent="0.25">
      <c r="B9048" s="155">
        <v>41595</v>
      </c>
      <c r="C9048" s="78">
        <v>425.98</v>
      </c>
      <c r="D9048" s="154">
        <v>471.94</v>
      </c>
      <c r="E9048" s="122">
        <f t="shared" si="389"/>
        <v>65.365650969529085</v>
      </c>
      <c r="F9048" s="77">
        <v>4.6900000000000004</v>
      </c>
      <c r="G9048" s="77">
        <v>0</v>
      </c>
      <c r="H9048" s="77">
        <v>0</v>
      </c>
      <c r="J9048" s="76">
        <v>4.6900000000000004</v>
      </c>
      <c r="K9048" s="103">
        <v>4.1499999999999799</v>
      </c>
      <c r="L9048" s="145">
        <v>1.88</v>
      </c>
      <c r="M9048" s="146">
        <v>0</v>
      </c>
      <c r="N9048" s="76">
        <f t="shared" si="390"/>
        <v>4.1499999999999799</v>
      </c>
    </row>
    <row r="9049" spans="2:14" x14ac:dyDescent="0.25">
      <c r="B9049" s="155">
        <v>41596</v>
      </c>
      <c r="C9049" s="78">
        <v>425.96</v>
      </c>
      <c r="D9049" s="154">
        <v>471.4</v>
      </c>
      <c r="E9049" s="122">
        <f t="shared" ref="E9049:E9092" si="391">+(D9049/722)*100</f>
        <v>65.290858725761765</v>
      </c>
      <c r="F9049" s="77">
        <v>6.35</v>
      </c>
      <c r="G9049" s="77">
        <v>0</v>
      </c>
      <c r="H9049" s="77">
        <v>0</v>
      </c>
      <c r="J9049" s="76">
        <v>6.35</v>
      </c>
      <c r="K9049" s="103">
        <v>6.35</v>
      </c>
      <c r="L9049" s="145">
        <v>2.54</v>
      </c>
      <c r="M9049" s="146">
        <v>2.5</v>
      </c>
      <c r="N9049" s="76">
        <f t="shared" si="390"/>
        <v>6.35</v>
      </c>
    </row>
    <row r="9050" spans="2:14" x14ac:dyDescent="0.25">
      <c r="B9050" s="155">
        <v>41597</v>
      </c>
      <c r="C9050" s="78">
        <v>425.96</v>
      </c>
      <c r="D9050" s="154">
        <v>471.4</v>
      </c>
      <c r="E9050" s="122">
        <f t="shared" si="391"/>
        <v>65.290858725761765</v>
      </c>
      <c r="F9050" s="77">
        <v>4.3899999999999997</v>
      </c>
      <c r="G9050" s="77">
        <v>0</v>
      </c>
      <c r="H9050" s="77">
        <v>0</v>
      </c>
      <c r="J9050" s="76">
        <v>4.3899999999999997</v>
      </c>
      <c r="K9050" s="103">
        <v>13.579999999999998</v>
      </c>
      <c r="L9050" s="145">
        <v>1.76</v>
      </c>
      <c r="M9050" s="146">
        <v>45</v>
      </c>
      <c r="N9050" s="76">
        <f t="shared" si="390"/>
        <v>13.579999999999998</v>
      </c>
    </row>
    <row r="9051" spans="2:14" x14ac:dyDescent="0.25">
      <c r="B9051" s="155">
        <v>41598</v>
      </c>
      <c r="C9051" s="78">
        <v>426.47</v>
      </c>
      <c r="D9051" s="154">
        <v>480.59</v>
      </c>
      <c r="E9051" s="122">
        <f t="shared" si="391"/>
        <v>66.563711911357331</v>
      </c>
      <c r="F9051" s="77">
        <v>4.78</v>
      </c>
      <c r="G9051" s="77">
        <v>0</v>
      </c>
      <c r="H9051" s="77">
        <v>0</v>
      </c>
      <c r="J9051" s="76">
        <v>4.78</v>
      </c>
      <c r="K9051" s="103">
        <v>4.2700000000000093</v>
      </c>
      <c r="L9051" s="145">
        <v>1.91</v>
      </c>
      <c r="M9051" s="146">
        <v>0</v>
      </c>
      <c r="N9051" s="76">
        <f t="shared" si="390"/>
        <v>4.2700000000000093</v>
      </c>
    </row>
    <row r="9052" spans="2:14" x14ac:dyDescent="0.25">
      <c r="B9052" s="155">
        <v>41599</v>
      </c>
      <c r="C9052" s="78">
        <v>426.45</v>
      </c>
      <c r="D9052" s="154">
        <v>480.08</v>
      </c>
      <c r="E9052" s="122">
        <f t="shared" si="391"/>
        <v>66.49307479224376</v>
      </c>
      <c r="F9052" s="77">
        <v>5.95</v>
      </c>
      <c r="G9052" s="77">
        <v>0</v>
      </c>
      <c r="H9052" s="77">
        <v>0</v>
      </c>
      <c r="J9052" s="76">
        <v>5.95</v>
      </c>
      <c r="K9052" s="103">
        <v>3.8299999999999956</v>
      </c>
      <c r="L9052" s="145">
        <v>2.38</v>
      </c>
      <c r="M9052" s="146">
        <v>17.100000000000001</v>
      </c>
      <c r="N9052" s="76">
        <f t="shared" si="390"/>
        <v>3.8299999999999956</v>
      </c>
    </row>
    <row r="9053" spans="2:14" x14ac:dyDescent="0.25">
      <c r="B9053" s="155">
        <v>41600</v>
      </c>
      <c r="C9053" s="78">
        <v>426.32</v>
      </c>
      <c r="D9053" s="154">
        <v>477.96</v>
      </c>
      <c r="E9053" s="122">
        <f t="shared" si="391"/>
        <v>66.199445983379505</v>
      </c>
      <c r="F9053" s="77">
        <v>4.2300000000000004</v>
      </c>
      <c r="G9053" s="77">
        <v>0</v>
      </c>
      <c r="H9053" s="77">
        <v>0</v>
      </c>
      <c r="J9053" s="76">
        <v>4.2300000000000004</v>
      </c>
      <c r="K9053" s="103">
        <v>3.3300000000000232</v>
      </c>
      <c r="L9053" s="145">
        <v>1.69</v>
      </c>
      <c r="M9053" s="146">
        <v>8.9</v>
      </c>
      <c r="N9053" s="76">
        <f t="shared" si="390"/>
        <v>3.3300000000000232</v>
      </c>
    </row>
    <row r="9054" spans="2:14" x14ac:dyDescent="0.25">
      <c r="B9054" s="155">
        <v>41601</v>
      </c>
      <c r="C9054" s="78">
        <v>426.28</v>
      </c>
      <c r="D9054" s="154">
        <v>477.06</v>
      </c>
      <c r="E9054" s="122">
        <f t="shared" si="391"/>
        <v>66.074792243767305</v>
      </c>
      <c r="F9054" s="77">
        <v>3.23</v>
      </c>
      <c r="G9054" s="77">
        <v>0</v>
      </c>
      <c r="H9054" s="77">
        <v>0</v>
      </c>
      <c r="J9054" s="76">
        <v>3.23</v>
      </c>
      <c r="K9054" s="103">
        <v>9.6099999999999959</v>
      </c>
      <c r="L9054" s="145">
        <v>1.29</v>
      </c>
      <c r="M9054" s="146">
        <v>5.0999999999999996</v>
      </c>
      <c r="N9054" s="76">
        <f t="shared" si="390"/>
        <v>9.6099999999999959</v>
      </c>
    </row>
    <row r="9055" spans="2:14" x14ac:dyDescent="0.25">
      <c r="B9055" s="155">
        <v>41602</v>
      </c>
      <c r="C9055" s="78">
        <v>426.63</v>
      </c>
      <c r="D9055" s="154">
        <v>483.44</v>
      </c>
      <c r="E9055" s="122">
        <f t="shared" si="391"/>
        <v>66.958448753462605</v>
      </c>
      <c r="F9055" s="77">
        <v>3.84</v>
      </c>
      <c r="G9055" s="77">
        <v>0</v>
      </c>
      <c r="H9055" s="77">
        <v>0</v>
      </c>
      <c r="J9055" s="76">
        <v>3.84</v>
      </c>
      <c r="K9055" s="103">
        <v>7.2600000000000158</v>
      </c>
      <c r="L9055" s="145">
        <v>1.54</v>
      </c>
      <c r="M9055" s="146">
        <v>4.8</v>
      </c>
      <c r="N9055" s="76">
        <f t="shared" si="390"/>
        <v>7.2600000000000158</v>
      </c>
    </row>
    <row r="9056" spans="2:14" x14ac:dyDescent="0.25">
      <c r="B9056" s="155">
        <v>41603</v>
      </c>
      <c r="C9056" s="78">
        <v>426.82</v>
      </c>
      <c r="D9056" s="154">
        <v>486.86</v>
      </c>
      <c r="E9056" s="122">
        <f t="shared" si="391"/>
        <v>67.43213296398892</v>
      </c>
      <c r="F9056" s="77">
        <v>3.13</v>
      </c>
      <c r="G9056" s="77">
        <v>0</v>
      </c>
      <c r="H9056" s="77">
        <v>0</v>
      </c>
      <c r="J9056" s="76">
        <v>3.13</v>
      </c>
      <c r="K9056" s="103">
        <v>6.370000000000009</v>
      </c>
      <c r="L9056" s="145">
        <v>1.25</v>
      </c>
      <c r="M9056" s="146">
        <v>11.4</v>
      </c>
      <c r="N9056" s="76">
        <f t="shared" si="390"/>
        <v>6.370000000000009</v>
      </c>
    </row>
    <row r="9057" spans="2:14" x14ac:dyDescent="0.25">
      <c r="B9057" s="155">
        <v>41604</v>
      </c>
      <c r="C9057" s="78">
        <v>427</v>
      </c>
      <c r="D9057" s="154">
        <v>490.1</v>
      </c>
      <c r="E9057" s="122">
        <f t="shared" si="391"/>
        <v>67.880886426592795</v>
      </c>
      <c r="F9057" s="77">
        <v>3.48</v>
      </c>
      <c r="G9057" s="77">
        <v>0</v>
      </c>
      <c r="H9057" s="77">
        <v>0</v>
      </c>
      <c r="J9057" s="76">
        <v>3.48</v>
      </c>
      <c r="K9057" s="103">
        <v>3.2999999999999932</v>
      </c>
      <c r="L9057" s="145">
        <v>1.39</v>
      </c>
      <c r="M9057" s="146">
        <v>0.8</v>
      </c>
      <c r="N9057" s="76">
        <f t="shared" si="390"/>
        <v>3.2999999999999932</v>
      </c>
    </row>
    <row r="9058" spans="2:14" x14ac:dyDescent="0.25">
      <c r="B9058" s="155">
        <v>41605</v>
      </c>
      <c r="C9058" s="78">
        <v>426.99</v>
      </c>
      <c r="D9058" s="154">
        <v>489.92</v>
      </c>
      <c r="E9058" s="122">
        <f t="shared" si="391"/>
        <v>67.855955678670369</v>
      </c>
      <c r="F9058" s="77">
        <v>3.62</v>
      </c>
      <c r="G9058" s="77">
        <v>0</v>
      </c>
      <c r="H9058" s="77">
        <v>0</v>
      </c>
      <c r="J9058" s="76">
        <v>3.62</v>
      </c>
      <c r="K9058" s="103">
        <v>2.719999999999966</v>
      </c>
      <c r="L9058" s="145">
        <v>1.45</v>
      </c>
      <c r="M9058" s="146">
        <v>0</v>
      </c>
      <c r="N9058" s="76">
        <f t="shared" si="390"/>
        <v>2.719999999999966</v>
      </c>
    </row>
    <row r="9059" spans="2:14" x14ac:dyDescent="0.25">
      <c r="B9059" s="155">
        <v>41606</v>
      </c>
      <c r="C9059" s="78">
        <v>426.94</v>
      </c>
      <c r="D9059" s="154">
        <v>489.02</v>
      </c>
      <c r="E9059" s="122">
        <f t="shared" si="391"/>
        <v>67.73130193905817</v>
      </c>
      <c r="F9059" s="77">
        <v>4.0599999999999996</v>
      </c>
      <c r="G9059" s="77">
        <v>0</v>
      </c>
      <c r="H9059" s="77">
        <v>0</v>
      </c>
      <c r="J9059" s="76">
        <v>4.0599999999999996</v>
      </c>
      <c r="K9059" s="103">
        <v>1.360000000000011</v>
      </c>
      <c r="L9059" s="145">
        <v>1.62</v>
      </c>
      <c r="M9059" s="146">
        <v>0</v>
      </c>
      <c r="N9059" s="76">
        <f t="shared" si="390"/>
        <v>1.360000000000011</v>
      </c>
    </row>
    <row r="9060" spans="2:14" x14ac:dyDescent="0.25">
      <c r="B9060" s="155">
        <v>41607</v>
      </c>
      <c r="C9060" s="78">
        <v>426.79</v>
      </c>
      <c r="D9060" s="154">
        <v>486.32</v>
      </c>
      <c r="E9060" s="122">
        <f t="shared" si="391"/>
        <v>67.3573407202216</v>
      </c>
      <c r="F9060" s="77">
        <v>4.59</v>
      </c>
      <c r="G9060" s="77">
        <v>0</v>
      </c>
      <c r="H9060" s="77">
        <v>0</v>
      </c>
      <c r="J9060" s="76">
        <v>4.59</v>
      </c>
      <c r="K9060" s="103">
        <v>2.7899999999999885</v>
      </c>
      <c r="L9060" s="145">
        <v>1.84</v>
      </c>
      <c r="M9060" s="146">
        <v>0</v>
      </c>
      <c r="N9060" s="76">
        <f t="shared" si="390"/>
        <v>2.7899999999999885</v>
      </c>
    </row>
    <row r="9061" spans="2:14" x14ac:dyDescent="0.25">
      <c r="B9061" s="155">
        <v>41608</v>
      </c>
      <c r="C9061" s="78">
        <v>426.69</v>
      </c>
      <c r="D9061" s="154">
        <v>484.52</v>
      </c>
      <c r="E9061" s="122">
        <f t="shared" si="391"/>
        <v>67.108033240997216</v>
      </c>
      <c r="F9061" s="77">
        <v>1.97</v>
      </c>
      <c r="G9061" s="77">
        <v>0</v>
      </c>
      <c r="H9061" s="77">
        <v>0</v>
      </c>
      <c r="J9061" s="76">
        <v>1.97</v>
      </c>
      <c r="K9061" s="103">
        <v>2.5100000000000202</v>
      </c>
      <c r="L9061" s="145">
        <v>0.79</v>
      </c>
      <c r="M9061" s="146">
        <v>36.6</v>
      </c>
      <c r="N9061" s="76">
        <f t="shared" si="390"/>
        <v>2.5100000000000202</v>
      </c>
    </row>
    <row r="9062" spans="2:14" x14ac:dyDescent="0.25">
      <c r="B9062" s="155">
        <v>41609</v>
      </c>
      <c r="C9062" s="78">
        <v>426.72</v>
      </c>
      <c r="D9062" s="154">
        <v>485.06</v>
      </c>
      <c r="E9062" s="122">
        <f t="shared" si="391"/>
        <v>67.182825484764535</v>
      </c>
      <c r="F9062" s="77">
        <v>2.99</v>
      </c>
      <c r="G9062" s="77">
        <v>0</v>
      </c>
      <c r="H9062" s="77">
        <v>0</v>
      </c>
      <c r="J9062" s="76">
        <v>2.99</v>
      </c>
      <c r="K9062" s="103">
        <v>6.4100000000000161</v>
      </c>
      <c r="L9062" s="145">
        <v>1.19</v>
      </c>
      <c r="M9062" s="146">
        <v>26.8</v>
      </c>
      <c r="N9062" s="76">
        <f t="shared" si="390"/>
        <v>6.4100000000000161</v>
      </c>
    </row>
    <row r="9063" spans="2:14" x14ac:dyDescent="0.25">
      <c r="B9063" s="155">
        <v>41610</v>
      </c>
      <c r="C9063" s="78">
        <v>426.91</v>
      </c>
      <c r="D9063" s="154">
        <v>488.48</v>
      </c>
      <c r="E9063" s="122">
        <f t="shared" si="391"/>
        <v>67.65650969529085</v>
      </c>
      <c r="F9063" s="77">
        <v>3.2</v>
      </c>
      <c r="G9063" s="77">
        <v>0</v>
      </c>
      <c r="H9063" s="77">
        <v>0</v>
      </c>
      <c r="J9063" s="76">
        <v>3.2</v>
      </c>
      <c r="K9063" s="103">
        <v>6.0799999999999956</v>
      </c>
      <c r="L9063" s="145">
        <v>1.28</v>
      </c>
      <c r="M9063" s="146">
        <v>4.0999999999999996</v>
      </c>
      <c r="N9063" s="76">
        <f t="shared" si="390"/>
        <v>6.0799999999999956</v>
      </c>
    </row>
    <row r="9064" spans="2:14" x14ac:dyDescent="0.25">
      <c r="B9064" s="155">
        <v>41611</v>
      </c>
      <c r="C9064" s="78">
        <v>427.07</v>
      </c>
      <c r="D9064" s="154">
        <v>491.36</v>
      </c>
      <c r="E9064" s="122">
        <f t="shared" si="391"/>
        <v>68.05540166204986</v>
      </c>
      <c r="F9064" s="77">
        <v>3.7</v>
      </c>
      <c r="G9064" s="77">
        <v>0</v>
      </c>
      <c r="H9064" s="77">
        <v>0</v>
      </c>
      <c r="J9064" s="76">
        <v>3.7</v>
      </c>
      <c r="K9064" s="103">
        <v>6.6799999999999615</v>
      </c>
      <c r="L9064" s="145">
        <v>1.48</v>
      </c>
      <c r="M9064" s="146">
        <v>4.3</v>
      </c>
      <c r="N9064" s="76">
        <f t="shared" si="390"/>
        <v>6.6799999999999615</v>
      </c>
    </row>
    <row r="9065" spans="2:14" x14ac:dyDescent="0.25">
      <c r="B9065" s="155">
        <v>41612</v>
      </c>
      <c r="C9065" s="78">
        <v>427.23</v>
      </c>
      <c r="D9065" s="154">
        <v>494.34</v>
      </c>
      <c r="E9065" s="122">
        <f t="shared" si="391"/>
        <v>68.468144044321321</v>
      </c>
      <c r="F9065" s="77">
        <v>3.45</v>
      </c>
      <c r="G9065" s="77">
        <v>0</v>
      </c>
      <c r="H9065" s="77">
        <v>0</v>
      </c>
      <c r="J9065" s="76">
        <v>3.45</v>
      </c>
      <c r="K9065" s="103">
        <v>5.0700000000000047</v>
      </c>
      <c r="L9065" s="145">
        <v>1.38</v>
      </c>
      <c r="M9065" s="146">
        <v>3.5</v>
      </c>
      <c r="N9065" s="76">
        <f t="shared" si="390"/>
        <v>5.0700000000000047</v>
      </c>
    </row>
    <row r="9066" spans="2:14" x14ac:dyDescent="0.25">
      <c r="B9066" s="155">
        <v>41613</v>
      </c>
      <c r="C9066" s="78">
        <v>427.33</v>
      </c>
      <c r="D9066" s="154">
        <v>495.96</v>
      </c>
      <c r="E9066" s="122">
        <f t="shared" si="391"/>
        <v>68.692520775623265</v>
      </c>
      <c r="F9066" s="77">
        <v>2.09</v>
      </c>
      <c r="G9066" s="77">
        <v>0</v>
      </c>
      <c r="H9066" s="77">
        <v>0</v>
      </c>
      <c r="J9066" s="76">
        <v>2.09</v>
      </c>
      <c r="K9066" s="103">
        <v>6.1500000000000021</v>
      </c>
      <c r="L9066" s="145">
        <v>0.84</v>
      </c>
      <c r="M9066" s="146">
        <v>10.6</v>
      </c>
      <c r="N9066" s="76">
        <f t="shared" si="390"/>
        <v>6.1500000000000021</v>
      </c>
    </row>
    <row r="9067" spans="2:14" x14ac:dyDescent="0.25">
      <c r="B9067" s="155">
        <v>41614</v>
      </c>
      <c r="C9067" s="78">
        <v>427.54</v>
      </c>
      <c r="D9067" s="154">
        <v>500.02</v>
      </c>
      <c r="E9067" s="122">
        <f t="shared" si="391"/>
        <v>69.254847645429365</v>
      </c>
      <c r="F9067" s="77">
        <v>3.14</v>
      </c>
      <c r="G9067" s="77">
        <v>0</v>
      </c>
      <c r="H9067" s="77">
        <v>0</v>
      </c>
      <c r="J9067" s="76">
        <v>3.14</v>
      </c>
      <c r="K9067" s="103">
        <v>4.7600000000000051</v>
      </c>
      <c r="L9067" s="145">
        <v>1.26</v>
      </c>
      <c r="M9067" s="146">
        <v>1.1000000000000001</v>
      </c>
      <c r="N9067" s="76">
        <f t="shared" si="390"/>
        <v>4.7600000000000051</v>
      </c>
    </row>
    <row r="9068" spans="2:14" x14ac:dyDescent="0.25">
      <c r="B9068" s="155">
        <v>41615</v>
      </c>
      <c r="C9068" s="78">
        <v>427.64</v>
      </c>
      <c r="D9068" s="154">
        <v>501.64</v>
      </c>
      <c r="E9068" s="122">
        <f t="shared" si="391"/>
        <v>69.479224376731295</v>
      </c>
      <c r="F9068" s="77">
        <v>3.64</v>
      </c>
      <c r="G9068" s="77">
        <v>0</v>
      </c>
      <c r="H9068" s="77">
        <v>0</v>
      </c>
      <c r="J9068" s="76">
        <v>3.64</v>
      </c>
      <c r="K9068" s="103">
        <v>3.4599999999999933</v>
      </c>
      <c r="L9068" s="145">
        <v>1.46</v>
      </c>
      <c r="M9068" s="146">
        <v>0</v>
      </c>
      <c r="N9068" s="76">
        <f t="shared" si="390"/>
        <v>3.4599999999999933</v>
      </c>
    </row>
    <row r="9069" spans="2:14" x14ac:dyDescent="0.25">
      <c r="B9069" s="155">
        <v>41616</v>
      </c>
      <c r="C9069" s="78">
        <v>427.62</v>
      </c>
      <c r="D9069" s="154">
        <v>501.46</v>
      </c>
      <c r="E9069" s="122">
        <f t="shared" si="391"/>
        <v>69.454293628808855</v>
      </c>
      <c r="F9069" s="77">
        <v>4.67</v>
      </c>
      <c r="G9069" s="77">
        <v>0</v>
      </c>
      <c r="H9069" s="77">
        <v>0</v>
      </c>
      <c r="J9069" s="76">
        <v>4.67</v>
      </c>
      <c r="K9069" s="103">
        <v>3.7700000000000227</v>
      </c>
      <c r="L9069" s="145">
        <v>1.87</v>
      </c>
      <c r="M9069" s="146">
        <v>0</v>
      </c>
      <c r="N9069" s="76">
        <f t="shared" si="390"/>
        <v>3.7700000000000227</v>
      </c>
    </row>
    <row r="9070" spans="2:14" x14ac:dyDescent="0.25">
      <c r="B9070" s="155">
        <v>41617</v>
      </c>
      <c r="C9070" s="78">
        <v>427.58</v>
      </c>
      <c r="D9070" s="154">
        <v>500.56</v>
      </c>
      <c r="E9070" s="122">
        <f t="shared" si="391"/>
        <v>69.329639889196685</v>
      </c>
      <c r="F9070" s="77">
        <v>3.73</v>
      </c>
      <c r="G9070" s="77">
        <v>0</v>
      </c>
      <c r="H9070" s="77">
        <v>0</v>
      </c>
      <c r="J9070" s="76">
        <v>3.73</v>
      </c>
      <c r="K9070" s="103">
        <v>3.3699999999999863</v>
      </c>
      <c r="L9070" s="145">
        <v>1.49</v>
      </c>
      <c r="M9070" s="146">
        <v>0</v>
      </c>
      <c r="N9070" s="76">
        <f t="shared" si="390"/>
        <v>3.3699999999999863</v>
      </c>
    </row>
    <row r="9071" spans="2:14" x14ac:dyDescent="0.25">
      <c r="B9071" s="155">
        <v>41618</v>
      </c>
      <c r="C9071" s="78">
        <v>427.55</v>
      </c>
      <c r="D9071" s="154">
        <v>500.2</v>
      </c>
      <c r="E9071" s="122">
        <f t="shared" si="391"/>
        <v>69.279778393351805</v>
      </c>
      <c r="F9071" s="77">
        <v>3.44</v>
      </c>
      <c r="G9071" s="77">
        <v>0</v>
      </c>
      <c r="H9071" s="77">
        <v>0</v>
      </c>
      <c r="J9071" s="76">
        <v>3.44</v>
      </c>
      <c r="K9071" s="103">
        <v>2.1600000000000272</v>
      </c>
      <c r="L9071" s="145">
        <v>1.38</v>
      </c>
      <c r="M9071" s="146">
        <v>0</v>
      </c>
      <c r="N9071" s="76">
        <f t="shared" si="390"/>
        <v>2.1600000000000272</v>
      </c>
    </row>
    <row r="9072" spans="2:14" x14ac:dyDescent="0.25">
      <c r="B9072" s="155">
        <v>41619</v>
      </c>
      <c r="C9072" s="78">
        <v>427.48</v>
      </c>
      <c r="D9072" s="154">
        <v>498.92</v>
      </c>
      <c r="E9072" s="122">
        <f t="shared" si="391"/>
        <v>69.10249307479225</v>
      </c>
      <c r="F9072" s="77">
        <v>4.51</v>
      </c>
      <c r="G9072" s="77">
        <v>0</v>
      </c>
      <c r="H9072" s="77">
        <v>0</v>
      </c>
      <c r="J9072" s="76">
        <v>4.51</v>
      </c>
      <c r="K9072" s="103">
        <v>2.0899999999999839</v>
      </c>
      <c r="L9072" s="145">
        <v>1.8</v>
      </c>
      <c r="M9072" s="146">
        <v>0</v>
      </c>
      <c r="N9072" s="76">
        <f t="shared" si="390"/>
        <v>2.0899999999999839</v>
      </c>
    </row>
    <row r="9073" spans="2:14" x14ac:dyDescent="0.25">
      <c r="B9073" s="155">
        <v>41620</v>
      </c>
      <c r="C9073" s="78">
        <v>427.35</v>
      </c>
      <c r="D9073" s="154">
        <v>496.5</v>
      </c>
      <c r="E9073" s="122">
        <f t="shared" si="391"/>
        <v>68.767313019390585</v>
      </c>
      <c r="F9073" s="77">
        <v>4.68</v>
      </c>
      <c r="G9073" s="77">
        <v>0</v>
      </c>
      <c r="H9073" s="77">
        <v>0</v>
      </c>
      <c r="J9073" s="76">
        <v>4.68</v>
      </c>
      <c r="K9073" s="103">
        <v>2.5199999999999747</v>
      </c>
      <c r="L9073" s="145">
        <v>1.87</v>
      </c>
      <c r="M9073" s="146">
        <v>0</v>
      </c>
      <c r="N9073" s="76">
        <f t="shared" si="390"/>
        <v>2.5199999999999747</v>
      </c>
    </row>
    <row r="9074" spans="2:14" x14ac:dyDescent="0.25">
      <c r="B9074" s="155">
        <v>41621</v>
      </c>
      <c r="C9074" s="78">
        <v>427.23</v>
      </c>
      <c r="D9074" s="154">
        <v>494.34</v>
      </c>
      <c r="E9074" s="122">
        <f t="shared" si="391"/>
        <v>68.468144044321321</v>
      </c>
      <c r="F9074" s="77">
        <v>3.19</v>
      </c>
      <c r="G9074" s="77">
        <v>0</v>
      </c>
      <c r="H9074" s="77">
        <v>0</v>
      </c>
      <c r="J9074" s="76">
        <v>3.19</v>
      </c>
      <c r="K9074" s="103">
        <v>1.51000000000005</v>
      </c>
      <c r="L9074" s="145">
        <v>1.28</v>
      </c>
      <c r="M9074" s="146">
        <v>0</v>
      </c>
      <c r="N9074" s="76">
        <f t="shared" si="390"/>
        <v>1.51000000000005</v>
      </c>
    </row>
    <row r="9075" spans="2:14" x14ac:dyDescent="0.25">
      <c r="B9075" s="155">
        <v>41622</v>
      </c>
      <c r="C9075" s="78">
        <v>427.15</v>
      </c>
      <c r="D9075" s="154">
        <v>492.66</v>
      </c>
      <c r="E9075" s="122">
        <f t="shared" si="391"/>
        <v>68.23545706371192</v>
      </c>
      <c r="F9075" s="77">
        <v>3.17</v>
      </c>
      <c r="G9075" s="77">
        <v>0</v>
      </c>
      <c r="H9075" s="77">
        <v>0</v>
      </c>
      <c r="J9075" s="76">
        <v>3.17</v>
      </c>
      <c r="K9075" s="103">
        <v>1.5099999999999749</v>
      </c>
      <c r="L9075" s="145">
        <v>1.27</v>
      </c>
      <c r="M9075" s="146">
        <v>3.5</v>
      </c>
      <c r="N9075" s="76">
        <f t="shared" si="390"/>
        <v>1.5099999999999749</v>
      </c>
    </row>
    <row r="9076" spans="2:14" x14ac:dyDescent="0.25">
      <c r="B9076" s="155">
        <v>41623</v>
      </c>
      <c r="C9076" s="78">
        <v>427.05</v>
      </c>
      <c r="D9076" s="154">
        <v>491</v>
      </c>
      <c r="E9076" s="122">
        <f t="shared" si="391"/>
        <v>68.00554016620498</v>
      </c>
      <c r="F9076" s="77">
        <v>2.9</v>
      </c>
      <c r="G9076" s="77">
        <v>0</v>
      </c>
      <c r="H9076" s="77">
        <v>0</v>
      </c>
      <c r="J9076" s="76">
        <v>2.9</v>
      </c>
      <c r="K9076" s="103">
        <v>6.599999999999989</v>
      </c>
      <c r="L9076" s="145">
        <v>1.1599999999999999</v>
      </c>
      <c r="M9076" s="146">
        <v>25.1</v>
      </c>
      <c r="N9076" s="76">
        <f t="shared" si="390"/>
        <v>6.599999999999989</v>
      </c>
    </row>
    <row r="9077" spans="2:14" x14ac:dyDescent="0.25">
      <c r="B9077" s="155">
        <v>41624</v>
      </c>
      <c r="C9077" s="78">
        <v>427.25</v>
      </c>
      <c r="D9077" s="154">
        <v>494.7</v>
      </c>
      <c r="E9077" s="122">
        <f t="shared" si="391"/>
        <v>68.5180055401662</v>
      </c>
      <c r="F9077" s="77">
        <v>3.18</v>
      </c>
      <c r="G9077" s="77">
        <v>0</v>
      </c>
      <c r="H9077" s="77">
        <v>0</v>
      </c>
      <c r="J9077" s="76">
        <v>3.18</v>
      </c>
      <c r="K9077" s="103">
        <v>5.5200000000000315</v>
      </c>
      <c r="L9077" s="145">
        <v>1.27</v>
      </c>
      <c r="M9077" s="146">
        <v>0</v>
      </c>
      <c r="N9077" s="76">
        <f t="shared" si="390"/>
        <v>5.5200000000000315</v>
      </c>
    </row>
    <row r="9078" spans="2:14" x14ac:dyDescent="0.25">
      <c r="B9078" s="155">
        <v>41625</v>
      </c>
      <c r="C9078" s="78">
        <v>427.39</v>
      </c>
      <c r="D9078" s="154">
        <v>497.04</v>
      </c>
      <c r="E9078" s="122">
        <f t="shared" si="391"/>
        <v>68.84210526315789</v>
      </c>
      <c r="F9078" s="77">
        <v>5.26</v>
      </c>
      <c r="G9078" s="77">
        <v>0</v>
      </c>
      <c r="H9078" s="77">
        <v>0</v>
      </c>
      <c r="J9078" s="76">
        <v>5.26</v>
      </c>
      <c r="K9078" s="103">
        <v>2.0199999999999907</v>
      </c>
      <c r="L9078" s="145">
        <v>2.11</v>
      </c>
      <c r="M9078" s="146">
        <v>0</v>
      </c>
      <c r="N9078" s="76">
        <f t="shared" si="390"/>
        <v>2.0199999999999907</v>
      </c>
    </row>
    <row r="9079" spans="2:14" x14ac:dyDescent="0.25">
      <c r="B9079" s="155">
        <v>41626</v>
      </c>
      <c r="C9079" s="78">
        <v>427.21</v>
      </c>
      <c r="D9079" s="154">
        <v>493.8</v>
      </c>
      <c r="E9079" s="122">
        <f t="shared" si="391"/>
        <v>68.393351800554015</v>
      </c>
      <c r="F9079" s="77">
        <v>5.74</v>
      </c>
      <c r="G9079" s="77">
        <v>0</v>
      </c>
      <c r="H9079" s="77">
        <v>0</v>
      </c>
      <c r="J9079" s="76">
        <v>5.74</v>
      </c>
      <c r="K9079" s="103">
        <v>2.3999999999999684</v>
      </c>
      <c r="L9079" s="145">
        <v>2.2999999999999998</v>
      </c>
      <c r="M9079" s="146">
        <v>0</v>
      </c>
      <c r="N9079" s="76">
        <f t="shared" si="390"/>
        <v>2.3999999999999684</v>
      </c>
    </row>
    <row r="9080" spans="2:14" x14ac:dyDescent="0.25">
      <c r="B9080" s="155">
        <v>41627</v>
      </c>
      <c r="C9080" s="78">
        <v>427.03</v>
      </c>
      <c r="D9080" s="154">
        <v>490.46</v>
      </c>
      <c r="E9080" s="122">
        <f t="shared" si="391"/>
        <v>67.930747922437675</v>
      </c>
      <c r="F9080" s="77">
        <v>3.15</v>
      </c>
      <c r="G9080" s="77">
        <v>0</v>
      </c>
      <c r="H9080" s="77">
        <v>0</v>
      </c>
      <c r="J9080" s="76">
        <v>3.15</v>
      </c>
      <c r="K9080" s="103">
        <v>1.7100000000000022</v>
      </c>
      <c r="L9080" s="145">
        <v>1.24</v>
      </c>
      <c r="M9080" s="146">
        <v>0</v>
      </c>
      <c r="N9080" s="76">
        <f t="shared" si="390"/>
        <v>1.7100000000000022</v>
      </c>
    </row>
    <row r="9081" spans="2:14" x14ac:dyDescent="0.25">
      <c r="B9081" s="155">
        <v>41628</v>
      </c>
      <c r="C9081" s="78">
        <v>426.94</v>
      </c>
      <c r="D9081" s="154">
        <v>489.02</v>
      </c>
      <c r="E9081" s="122">
        <f t="shared" si="391"/>
        <v>67.73130193905817</v>
      </c>
      <c r="F9081" s="77">
        <v>1.7</v>
      </c>
      <c r="G9081" s="77">
        <v>0</v>
      </c>
      <c r="H9081" s="77">
        <v>0</v>
      </c>
      <c r="J9081" s="76">
        <v>1.7</v>
      </c>
      <c r="K9081" s="103">
        <v>1.7</v>
      </c>
      <c r="L9081" s="145">
        <v>0.62</v>
      </c>
      <c r="M9081" s="146">
        <v>0</v>
      </c>
      <c r="N9081" s="76">
        <f t="shared" si="390"/>
        <v>1.7</v>
      </c>
    </row>
    <row r="9082" spans="2:14" x14ac:dyDescent="0.25">
      <c r="B9082" s="155">
        <v>41629</v>
      </c>
      <c r="C9082" s="78">
        <v>426.95</v>
      </c>
      <c r="D9082" s="154">
        <v>489.02</v>
      </c>
      <c r="E9082" s="122">
        <f t="shared" si="391"/>
        <v>67.73130193905817</v>
      </c>
      <c r="F9082" s="77">
        <v>1.1399999999999999</v>
      </c>
      <c r="G9082" s="77">
        <v>0</v>
      </c>
      <c r="H9082" s="77">
        <v>0</v>
      </c>
      <c r="J9082" s="76">
        <v>1.1399999999999999</v>
      </c>
      <c r="K9082" s="103">
        <v>1.1399999999999999</v>
      </c>
      <c r="L9082" s="145">
        <v>0.46</v>
      </c>
      <c r="M9082" s="146">
        <v>0</v>
      </c>
      <c r="N9082" s="76">
        <f t="shared" si="390"/>
        <v>1.1399999999999999</v>
      </c>
    </row>
    <row r="9083" spans="2:14" x14ac:dyDescent="0.25">
      <c r="B9083" s="155">
        <v>41630</v>
      </c>
      <c r="C9083" s="78">
        <v>426.94</v>
      </c>
      <c r="D9083" s="154">
        <v>489.02</v>
      </c>
      <c r="E9083" s="122">
        <f t="shared" si="391"/>
        <v>67.73130193905817</v>
      </c>
      <c r="F9083" s="77">
        <v>1.86</v>
      </c>
      <c r="G9083" s="77">
        <v>0</v>
      </c>
      <c r="H9083" s="77">
        <v>0</v>
      </c>
      <c r="J9083" s="76">
        <v>1.86</v>
      </c>
      <c r="K9083" s="103">
        <v>0.78000000000001601</v>
      </c>
      <c r="L9083" s="145">
        <v>0.74</v>
      </c>
      <c r="M9083" s="146">
        <v>0</v>
      </c>
      <c r="N9083" s="76">
        <f t="shared" si="390"/>
        <v>0.78000000000001601</v>
      </c>
    </row>
    <row r="9084" spans="2:14" x14ac:dyDescent="0.25">
      <c r="B9084" s="155">
        <v>41631</v>
      </c>
      <c r="C9084" s="78">
        <v>426.88</v>
      </c>
      <c r="D9084" s="154">
        <v>487.94</v>
      </c>
      <c r="E9084" s="122">
        <f t="shared" si="391"/>
        <v>67.581717451523545</v>
      </c>
      <c r="F9084" s="77">
        <v>5.2</v>
      </c>
      <c r="G9084" s="77">
        <v>0</v>
      </c>
      <c r="H9084" s="77">
        <v>0</v>
      </c>
      <c r="J9084" s="76">
        <v>5.2</v>
      </c>
      <c r="K9084" s="103">
        <v>1.5999999999999774</v>
      </c>
      <c r="L9084" s="145">
        <v>2.08</v>
      </c>
      <c r="M9084" s="146">
        <v>12.5</v>
      </c>
      <c r="N9084" s="76">
        <f t="shared" si="390"/>
        <v>1.5999999999999774</v>
      </c>
    </row>
    <row r="9085" spans="2:14" x14ac:dyDescent="0.25">
      <c r="B9085" s="155">
        <v>41632</v>
      </c>
      <c r="C9085" s="78">
        <v>426.68</v>
      </c>
      <c r="D9085" s="154">
        <v>484.34</v>
      </c>
      <c r="E9085" s="122">
        <f t="shared" si="391"/>
        <v>67.08310249307479</v>
      </c>
      <c r="F9085" s="77">
        <v>3.92</v>
      </c>
      <c r="G9085" s="77">
        <v>0</v>
      </c>
      <c r="H9085" s="77">
        <v>0</v>
      </c>
      <c r="J9085" s="76">
        <v>3.92</v>
      </c>
      <c r="K9085" s="103">
        <v>3.0200000000000227</v>
      </c>
      <c r="L9085" s="145">
        <v>1.57</v>
      </c>
      <c r="M9085" s="146">
        <v>4.5999999999999996</v>
      </c>
      <c r="N9085" s="76">
        <f t="shared" si="390"/>
        <v>3.0200000000000227</v>
      </c>
    </row>
    <row r="9086" spans="2:14" x14ac:dyDescent="0.25">
      <c r="B9086" s="155">
        <v>41633</v>
      </c>
      <c r="C9086" s="78">
        <v>426.63</v>
      </c>
      <c r="D9086" s="154">
        <v>483.44</v>
      </c>
      <c r="E9086" s="122">
        <f t="shared" si="391"/>
        <v>66.958448753462605</v>
      </c>
      <c r="F9086" s="77">
        <v>2.12</v>
      </c>
      <c r="G9086" s="77">
        <v>0</v>
      </c>
      <c r="H9086" s="77">
        <v>0</v>
      </c>
      <c r="J9086" s="76">
        <v>2.12</v>
      </c>
      <c r="K9086" s="103">
        <v>1.2200000000000228</v>
      </c>
      <c r="L9086" s="145">
        <v>0.85</v>
      </c>
      <c r="M9086" s="146">
        <v>0</v>
      </c>
      <c r="N9086" s="76">
        <f t="shared" si="390"/>
        <v>1.2200000000000228</v>
      </c>
    </row>
    <row r="9087" spans="2:14" x14ac:dyDescent="0.25">
      <c r="B9087" s="155">
        <v>41634</v>
      </c>
      <c r="C9087" s="78">
        <v>426.59</v>
      </c>
      <c r="D9087" s="154">
        <v>482.54</v>
      </c>
      <c r="E9087" s="122">
        <f t="shared" si="391"/>
        <v>66.83379501385042</v>
      </c>
      <c r="F9087" s="77">
        <v>2.73</v>
      </c>
      <c r="G9087" s="77">
        <v>0</v>
      </c>
      <c r="H9087" s="77">
        <v>0</v>
      </c>
      <c r="J9087" s="76">
        <v>2.73</v>
      </c>
      <c r="K9087" s="103">
        <v>1.1199999999999863</v>
      </c>
      <c r="L9087" s="145">
        <v>1.0900000000000001</v>
      </c>
      <c r="M9087" s="146">
        <v>0</v>
      </c>
      <c r="N9087" s="76">
        <f t="shared" si="390"/>
        <v>1.1199999999999863</v>
      </c>
    </row>
    <row r="9088" spans="2:14" x14ac:dyDescent="0.25">
      <c r="B9088" s="155">
        <v>41635</v>
      </c>
      <c r="C9088" s="78">
        <v>426.49</v>
      </c>
      <c r="D9088" s="154">
        <v>480.93</v>
      </c>
      <c r="E9088" s="122">
        <f t="shared" si="391"/>
        <v>66.61080332409972</v>
      </c>
      <c r="F9088" s="77">
        <v>5.54</v>
      </c>
      <c r="G9088" s="77">
        <v>0</v>
      </c>
      <c r="H9088" s="77">
        <v>0</v>
      </c>
      <c r="J9088" s="76">
        <v>5.54</v>
      </c>
      <c r="K9088" s="103">
        <v>2.210000000000016</v>
      </c>
      <c r="L9088" s="145">
        <v>2.2200000000000002</v>
      </c>
      <c r="M9088" s="146">
        <v>0</v>
      </c>
      <c r="N9088" s="76">
        <f t="shared" si="390"/>
        <v>2.210000000000016</v>
      </c>
    </row>
    <row r="9089" spans="1:14" x14ac:dyDescent="0.25">
      <c r="B9089" s="155">
        <v>41636</v>
      </c>
      <c r="C9089" s="78">
        <v>426.3</v>
      </c>
      <c r="D9089" s="154">
        <v>477.6</v>
      </c>
      <c r="E9089" s="122">
        <f t="shared" si="391"/>
        <v>66.149584487534625</v>
      </c>
      <c r="F9089" s="77">
        <v>3.32</v>
      </c>
      <c r="G9089" s="77">
        <v>0</v>
      </c>
      <c r="H9089" s="77">
        <v>0</v>
      </c>
      <c r="J9089" s="76">
        <v>3.32</v>
      </c>
      <c r="K9089" s="103">
        <v>1.1599999999999748</v>
      </c>
      <c r="L9089" s="145">
        <v>1.33</v>
      </c>
      <c r="M9089" s="146">
        <v>0</v>
      </c>
      <c r="N9089" s="76">
        <f t="shared" si="390"/>
        <v>1.1599999999999748</v>
      </c>
    </row>
    <row r="9090" spans="1:14" x14ac:dyDescent="0.25">
      <c r="B9090" s="155">
        <v>41637</v>
      </c>
      <c r="C9090" s="78">
        <v>426.18</v>
      </c>
      <c r="D9090" s="154">
        <v>475.44</v>
      </c>
      <c r="E9090" s="122">
        <f t="shared" si="391"/>
        <v>65.850415512465375</v>
      </c>
      <c r="F9090" s="77">
        <v>2.79</v>
      </c>
      <c r="G9090" s="77">
        <v>0</v>
      </c>
      <c r="H9090" s="77">
        <v>0</v>
      </c>
      <c r="J9090" s="76">
        <v>2.79</v>
      </c>
      <c r="K9090" s="103">
        <v>1.3500000000000023</v>
      </c>
      <c r="L9090" s="145">
        <v>1.1200000000000001</v>
      </c>
      <c r="M9090" s="146">
        <v>0</v>
      </c>
      <c r="N9090" s="76">
        <f t="shared" si="390"/>
        <v>1.3500000000000023</v>
      </c>
    </row>
    <row r="9091" spans="1:14" x14ac:dyDescent="0.25">
      <c r="B9091" s="155">
        <v>41638</v>
      </c>
      <c r="C9091" s="78">
        <v>426.1</v>
      </c>
      <c r="D9091" s="154">
        <v>474</v>
      </c>
      <c r="E9091" s="122">
        <f t="shared" si="391"/>
        <v>65.65096952908587</v>
      </c>
      <c r="F9091" s="77">
        <v>3.68</v>
      </c>
      <c r="G9091" s="77">
        <v>0</v>
      </c>
      <c r="H9091" s="77">
        <v>0</v>
      </c>
      <c r="J9091" s="76">
        <v>3.68</v>
      </c>
      <c r="K9091" s="103">
        <v>0.72000000000002062</v>
      </c>
      <c r="L9091" s="145">
        <v>1.47</v>
      </c>
      <c r="M9091" s="146">
        <v>0</v>
      </c>
      <c r="N9091" s="76">
        <f t="shared" si="390"/>
        <v>0.72000000000002062</v>
      </c>
    </row>
    <row r="9092" spans="1:14" x14ac:dyDescent="0.25">
      <c r="B9092" s="155">
        <v>41639</v>
      </c>
      <c r="C9092" s="78">
        <v>425.93</v>
      </c>
      <c r="D9092" s="154">
        <v>471.04</v>
      </c>
      <c r="E9092" s="122">
        <f t="shared" si="391"/>
        <v>65.2409972299169</v>
      </c>
      <c r="F9092" s="77">
        <v>4.75</v>
      </c>
      <c r="G9092" s="77">
        <v>0</v>
      </c>
      <c r="H9092" s="77">
        <v>0</v>
      </c>
      <c r="J9092" s="76">
        <v>4.75</v>
      </c>
      <c r="K9092" s="103">
        <v>1.6099999999999568</v>
      </c>
      <c r="L9092" s="145">
        <v>1.9</v>
      </c>
      <c r="M9092" s="146">
        <v>0</v>
      </c>
      <c r="N9092" s="76">
        <f t="shared" si="390"/>
        <v>-466.29</v>
      </c>
    </row>
    <row r="9093" spans="1:14" s="153" customFormat="1" x14ac:dyDescent="0.25">
      <c r="A9093" s="147"/>
      <c r="B9093" s="148"/>
      <c r="C9093" s="156"/>
      <c r="D9093" s="157"/>
      <c r="E9093" s="149"/>
      <c r="F9093" s="151">
        <f>SUM(F8728:F9092)</f>
        <v>2902.3399999999988</v>
      </c>
      <c r="G9093" s="151">
        <f t="shared" ref="G9093:M9093" si="392">SUM(G8728:G9092)</f>
        <v>0</v>
      </c>
      <c r="H9093" s="151">
        <f t="shared" si="392"/>
        <v>0</v>
      </c>
      <c r="I9093" s="151"/>
      <c r="J9093" s="151">
        <f t="shared" si="392"/>
        <v>3459.5699999999979</v>
      </c>
      <c r="K9093" s="103">
        <f t="shared" si="392"/>
        <v>3207.72</v>
      </c>
      <c r="L9093" s="104">
        <f t="shared" si="392"/>
        <v>1187.1199999999994</v>
      </c>
      <c r="M9093" s="141">
        <f t="shared" si="392"/>
        <v>1819.1699999999996</v>
      </c>
      <c r="N9093" s="76">
        <f t="shared" si="390"/>
        <v>3927.469999999998</v>
      </c>
    </row>
    <row r="9094" spans="1:14" x14ac:dyDescent="0.25">
      <c r="B9094" s="158">
        <v>41640</v>
      </c>
      <c r="C9094" s="78">
        <v>425.75</v>
      </c>
      <c r="D9094" s="154">
        <v>467.9</v>
      </c>
      <c r="E9094" s="122">
        <v>63.066860465116278</v>
      </c>
      <c r="F9094" s="77">
        <v>1.03</v>
      </c>
      <c r="G9094" s="77">
        <v>0</v>
      </c>
      <c r="H9094" s="77">
        <v>0</v>
      </c>
      <c r="J9094" s="77">
        <v>1.03</v>
      </c>
      <c r="K9094" s="159">
        <f t="shared" ref="K9094:K9157" si="393">D9095-D9094+J9094</f>
        <v>0.49000000000003641</v>
      </c>
      <c r="L9094" s="145">
        <v>0.41</v>
      </c>
      <c r="M9094" s="146">
        <v>0</v>
      </c>
      <c r="N9094" s="76">
        <f t="shared" si="390"/>
        <v>0.49000000000003641</v>
      </c>
    </row>
    <row r="9095" spans="1:14" x14ac:dyDescent="0.25">
      <c r="B9095" s="158">
        <v>41641</v>
      </c>
      <c r="C9095" s="78">
        <v>425.72</v>
      </c>
      <c r="D9095" s="154">
        <v>467.36</v>
      </c>
      <c r="E9095" s="122">
        <v>62.988372093023258</v>
      </c>
      <c r="F9095" s="77">
        <v>2.95</v>
      </c>
      <c r="G9095" s="77">
        <v>0</v>
      </c>
      <c r="H9095" s="160"/>
      <c r="I9095" s="160"/>
      <c r="J9095" s="77">
        <v>2.95</v>
      </c>
      <c r="K9095" s="159">
        <f t="shared" si="393"/>
        <v>1.2299999999999729</v>
      </c>
      <c r="L9095" s="145">
        <v>1.18</v>
      </c>
      <c r="M9095" s="146">
        <v>0</v>
      </c>
      <c r="N9095" s="76">
        <f t="shared" si="390"/>
        <v>1.2299999999999729</v>
      </c>
    </row>
    <row r="9096" spans="1:14" x14ac:dyDescent="0.25">
      <c r="B9096" s="158">
        <v>41642</v>
      </c>
      <c r="C9096" s="78">
        <v>425.62</v>
      </c>
      <c r="D9096" s="154">
        <v>465.64</v>
      </c>
      <c r="E9096" s="122">
        <v>62.738372093023258</v>
      </c>
      <c r="F9096" s="77">
        <v>1.57</v>
      </c>
      <c r="G9096" s="77">
        <v>0</v>
      </c>
      <c r="H9096" s="160"/>
      <c r="I9096" s="160"/>
      <c r="J9096" s="77">
        <v>1.57</v>
      </c>
      <c r="K9096" s="159">
        <f t="shared" si="393"/>
        <v>0.69000000000000461</v>
      </c>
      <c r="L9096" s="145">
        <v>0.63</v>
      </c>
      <c r="M9096" s="146">
        <v>0</v>
      </c>
      <c r="N9096" s="76">
        <f t="shared" ref="N9096:N9159" si="394">+D9097-D9096+J9096</f>
        <v>0.69000000000000461</v>
      </c>
    </row>
    <row r="9097" spans="1:14" x14ac:dyDescent="0.25">
      <c r="B9097" s="158">
        <v>41643</v>
      </c>
      <c r="C9097" s="78">
        <v>425.58</v>
      </c>
      <c r="D9097" s="154">
        <v>464.76</v>
      </c>
      <c r="E9097" s="122">
        <v>62.610465116279073</v>
      </c>
      <c r="F9097" s="77">
        <v>1.62</v>
      </c>
      <c r="G9097" s="77">
        <v>0</v>
      </c>
      <c r="H9097" s="76"/>
      <c r="I9097" s="76"/>
      <c r="J9097" s="77">
        <v>1.62</v>
      </c>
      <c r="K9097" s="159">
        <f t="shared" si="393"/>
        <v>1.2599999999999865</v>
      </c>
      <c r="L9097" s="145">
        <v>0.64</v>
      </c>
      <c r="M9097" s="146">
        <v>0</v>
      </c>
      <c r="N9097" s="76">
        <f t="shared" si="394"/>
        <v>1.2599999999999865</v>
      </c>
    </row>
    <row r="9098" spans="1:14" x14ac:dyDescent="0.25">
      <c r="B9098" s="158">
        <v>41644</v>
      </c>
      <c r="C9098" s="78">
        <v>425.55</v>
      </c>
      <c r="D9098" s="154">
        <v>464.4</v>
      </c>
      <c r="E9098" s="122">
        <v>62.558139534883722</v>
      </c>
      <c r="F9098" s="77">
        <v>3.21</v>
      </c>
      <c r="G9098" s="77">
        <v>0</v>
      </c>
      <c r="H9098" s="76"/>
      <c r="I9098" s="76"/>
      <c r="J9098" s="77">
        <v>3.21</v>
      </c>
      <c r="K9098" s="159">
        <f t="shared" si="393"/>
        <v>0.78000000000004999</v>
      </c>
      <c r="L9098" s="145">
        <v>1.28</v>
      </c>
      <c r="M9098" s="146">
        <v>0.7</v>
      </c>
      <c r="N9098" s="76">
        <f t="shared" si="394"/>
        <v>0.78000000000004999</v>
      </c>
    </row>
    <row r="9099" spans="1:14" x14ac:dyDescent="0.25">
      <c r="B9099" s="158">
        <v>41645</v>
      </c>
      <c r="C9099" s="78">
        <v>425.41</v>
      </c>
      <c r="D9099" s="154">
        <v>461.97</v>
      </c>
      <c r="E9099" s="122">
        <v>62.204941860465119</v>
      </c>
      <c r="F9099" s="77">
        <v>3.79</v>
      </c>
      <c r="G9099" s="77">
        <v>0</v>
      </c>
      <c r="H9099" s="76"/>
      <c r="I9099" s="76"/>
      <c r="J9099" s="77">
        <v>3.79</v>
      </c>
      <c r="K9099" s="159">
        <f t="shared" si="393"/>
        <v>1.8199999999999728</v>
      </c>
      <c r="L9099" s="145">
        <v>1.55</v>
      </c>
      <c r="M9099" s="146">
        <v>1.7</v>
      </c>
      <c r="N9099" s="76">
        <f t="shared" si="394"/>
        <v>1.8199999999999728</v>
      </c>
    </row>
    <row r="9100" spans="1:14" x14ac:dyDescent="0.25">
      <c r="B9100" s="158">
        <v>41646</v>
      </c>
      <c r="C9100" s="78">
        <v>425.3</v>
      </c>
      <c r="D9100" s="154">
        <v>460</v>
      </c>
      <c r="E9100" s="122">
        <v>61.918604651162788</v>
      </c>
      <c r="F9100" s="77">
        <v>3.36</v>
      </c>
      <c r="G9100" s="77">
        <v>0</v>
      </c>
      <c r="H9100" s="76"/>
      <c r="I9100" s="76"/>
      <c r="J9100" s="77">
        <v>3.36</v>
      </c>
      <c r="K9100" s="159">
        <f t="shared" si="393"/>
        <v>1.3199999999999794</v>
      </c>
      <c r="L9100" s="145">
        <v>1.34</v>
      </c>
      <c r="M9100" s="146">
        <v>0</v>
      </c>
      <c r="N9100" s="76">
        <f t="shared" si="394"/>
        <v>1.3199999999999794</v>
      </c>
    </row>
    <row r="9101" spans="1:14" x14ac:dyDescent="0.25">
      <c r="B9101" s="158">
        <v>41647</v>
      </c>
      <c r="C9101" s="78">
        <v>425.18</v>
      </c>
      <c r="D9101" s="154">
        <v>457.96</v>
      </c>
      <c r="E9101" s="122">
        <v>61.622093023255815</v>
      </c>
      <c r="F9101" s="77">
        <v>4.88</v>
      </c>
      <c r="G9101" s="77">
        <v>0</v>
      </c>
      <c r="H9101" s="76"/>
      <c r="I9101" s="76"/>
      <c r="J9101" s="77">
        <v>4.88</v>
      </c>
      <c r="K9101" s="159">
        <f t="shared" si="393"/>
        <v>0.97000000000003173</v>
      </c>
      <c r="L9101" s="145">
        <v>1.94</v>
      </c>
      <c r="M9101" s="146">
        <v>0</v>
      </c>
      <c r="N9101" s="76">
        <f t="shared" si="394"/>
        <v>0.97000000000003173</v>
      </c>
    </row>
    <row r="9102" spans="1:14" x14ac:dyDescent="0.25">
      <c r="B9102" s="158">
        <v>41648</v>
      </c>
      <c r="C9102" s="78">
        <v>424.96</v>
      </c>
      <c r="D9102" s="154">
        <v>454.05</v>
      </c>
      <c r="E9102" s="122">
        <v>61.053779069767444</v>
      </c>
      <c r="F9102" s="77">
        <v>1.82</v>
      </c>
      <c r="G9102" s="77">
        <v>0</v>
      </c>
      <c r="H9102" s="76"/>
      <c r="I9102" s="76"/>
      <c r="J9102" s="77">
        <v>1.82</v>
      </c>
      <c r="K9102" s="159">
        <f t="shared" si="393"/>
        <v>1.1399999999999932</v>
      </c>
      <c r="L9102" s="145">
        <v>0.73</v>
      </c>
      <c r="M9102" s="146">
        <v>0</v>
      </c>
      <c r="N9102" s="76">
        <f t="shared" si="394"/>
        <v>1.1399999999999932</v>
      </c>
    </row>
    <row r="9103" spans="1:14" x14ac:dyDescent="0.25">
      <c r="B9103" s="158">
        <v>41649</v>
      </c>
      <c r="C9103" s="78">
        <v>424.91</v>
      </c>
      <c r="D9103" s="154">
        <v>453.37</v>
      </c>
      <c r="E9103" s="122">
        <v>60.954941860465119</v>
      </c>
      <c r="F9103" s="77">
        <v>1.87</v>
      </c>
      <c r="G9103" s="77">
        <v>0</v>
      </c>
      <c r="H9103" s="76"/>
      <c r="I9103" s="76"/>
      <c r="J9103" s="77">
        <v>1.87</v>
      </c>
      <c r="K9103" s="159">
        <f t="shared" si="393"/>
        <v>0.98000000000001375</v>
      </c>
      <c r="L9103" s="145">
        <v>0.75</v>
      </c>
      <c r="M9103" s="146">
        <v>0</v>
      </c>
      <c r="N9103" s="76">
        <f t="shared" si="394"/>
        <v>0.98000000000001375</v>
      </c>
    </row>
    <row r="9104" spans="1:14" x14ac:dyDescent="0.25">
      <c r="B9104" s="158">
        <v>41650</v>
      </c>
      <c r="C9104" s="78">
        <v>424.86</v>
      </c>
      <c r="D9104" s="154">
        <v>452.48</v>
      </c>
      <c r="E9104" s="122">
        <v>60.825581395348834</v>
      </c>
      <c r="F9104" s="77">
        <v>2.75</v>
      </c>
      <c r="G9104" s="77">
        <v>0</v>
      </c>
      <c r="H9104" s="76"/>
      <c r="I9104" s="76"/>
      <c r="J9104" s="77">
        <v>2.75</v>
      </c>
      <c r="K9104" s="159">
        <f t="shared" si="393"/>
        <v>0.64999999999997726</v>
      </c>
      <c r="L9104" s="145">
        <v>1.0900000000000001</v>
      </c>
      <c r="M9104" s="146">
        <v>0</v>
      </c>
      <c r="N9104" s="76">
        <f t="shared" si="394"/>
        <v>0.64999999999997726</v>
      </c>
    </row>
    <row r="9105" spans="2:14" x14ac:dyDescent="0.25">
      <c r="B9105" s="158">
        <v>41651</v>
      </c>
      <c r="C9105" s="78">
        <v>424.74</v>
      </c>
      <c r="D9105" s="154">
        <v>450.38</v>
      </c>
      <c r="E9105" s="122">
        <v>60.520348837209305</v>
      </c>
      <c r="F9105" s="77">
        <v>2.48</v>
      </c>
      <c r="G9105" s="77">
        <v>0</v>
      </c>
      <c r="H9105" s="76"/>
      <c r="I9105" s="76"/>
      <c r="J9105" s="77">
        <v>2.48</v>
      </c>
      <c r="K9105" s="159">
        <f t="shared" si="393"/>
        <v>0.60999999999999543</v>
      </c>
      <c r="L9105" s="145">
        <v>0.99</v>
      </c>
      <c r="M9105" s="146">
        <v>9.1999999999999993</v>
      </c>
      <c r="N9105" s="76">
        <f t="shared" si="394"/>
        <v>0.60999999999999543</v>
      </c>
    </row>
    <row r="9106" spans="2:14" x14ac:dyDescent="0.25">
      <c r="B9106" s="158">
        <v>41652</v>
      </c>
      <c r="C9106" s="78">
        <v>424.64</v>
      </c>
      <c r="D9106" s="154">
        <v>448.51</v>
      </c>
      <c r="E9106" s="122">
        <v>60.248546511627907</v>
      </c>
      <c r="F9106" s="77">
        <v>2.44</v>
      </c>
      <c r="G9106" s="77">
        <v>0</v>
      </c>
      <c r="H9106" s="76"/>
      <c r="I9106" s="76"/>
      <c r="J9106" s="77">
        <v>2.44</v>
      </c>
      <c r="K9106" s="159">
        <f t="shared" si="393"/>
        <v>1.4200000000000181</v>
      </c>
      <c r="L9106" s="145">
        <v>0.97</v>
      </c>
      <c r="M9106" s="146">
        <v>0</v>
      </c>
      <c r="N9106" s="76">
        <f t="shared" si="394"/>
        <v>1.4200000000000181</v>
      </c>
    </row>
    <row r="9107" spans="2:14" x14ac:dyDescent="0.25">
      <c r="B9107" s="158">
        <v>41653</v>
      </c>
      <c r="C9107" s="78">
        <v>424.58</v>
      </c>
      <c r="D9107" s="154">
        <v>447.49</v>
      </c>
      <c r="E9107" s="122">
        <v>60.100290697674417</v>
      </c>
      <c r="F9107" s="77">
        <v>1.74</v>
      </c>
      <c r="G9107" s="77">
        <v>0</v>
      </c>
      <c r="H9107" s="76"/>
      <c r="I9107" s="76"/>
      <c r="J9107" s="77">
        <v>1.74</v>
      </c>
      <c r="K9107" s="159">
        <f t="shared" si="393"/>
        <v>0.72000000000001818</v>
      </c>
      <c r="L9107" s="145">
        <v>0.73</v>
      </c>
      <c r="M9107" s="146">
        <v>0</v>
      </c>
      <c r="N9107" s="76">
        <f t="shared" si="394"/>
        <v>0.72000000000001818</v>
      </c>
    </row>
    <row r="9108" spans="2:14" x14ac:dyDescent="0.25">
      <c r="B9108" s="158">
        <v>41654</v>
      </c>
      <c r="C9108" s="78">
        <v>424.52</v>
      </c>
      <c r="D9108" s="154">
        <v>446.47</v>
      </c>
      <c r="E9108" s="122">
        <v>59.952034883720927</v>
      </c>
      <c r="F9108" s="77">
        <v>1.29</v>
      </c>
      <c r="G9108" s="77">
        <v>0</v>
      </c>
      <c r="H9108" s="76"/>
      <c r="I9108" s="76"/>
      <c r="J9108" s="77">
        <v>1.29</v>
      </c>
      <c r="K9108" s="159">
        <f t="shared" si="393"/>
        <v>3.4999999999999796</v>
      </c>
      <c r="L9108" s="145">
        <v>0.52</v>
      </c>
      <c r="M9108" s="146">
        <v>15.9</v>
      </c>
      <c r="N9108" s="76">
        <f t="shared" si="394"/>
        <v>3.4999999999999796</v>
      </c>
    </row>
    <row r="9109" spans="2:14" x14ac:dyDescent="0.25">
      <c r="B9109" s="158">
        <v>41655</v>
      </c>
      <c r="C9109" s="78">
        <v>424.65</v>
      </c>
      <c r="D9109" s="154">
        <v>448.68</v>
      </c>
      <c r="E9109" s="122">
        <v>60.27325581395349</v>
      </c>
      <c r="F9109" s="77">
        <v>4.47</v>
      </c>
      <c r="G9109" s="77">
        <v>0</v>
      </c>
      <c r="H9109" s="76"/>
      <c r="I9109" s="76"/>
      <c r="J9109" s="77">
        <v>4.47</v>
      </c>
      <c r="K9109" s="159">
        <f t="shared" si="393"/>
        <v>4.2999999999999838</v>
      </c>
      <c r="L9109" s="145">
        <v>1.78</v>
      </c>
      <c r="M9109" s="146">
        <v>2.1</v>
      </c>
      <c r="N9109" s="76">
        <f t="shared" si="394"/>
        <v>4.2999999999999838</v>
      </c>
    </row>
    <row r="9110" spans="2:14" x14ac:dyDescent="0.25">
      <c r="B9110" s="158">
        <v>41656</v>
      </c>
      <c r="C9110" s="78">
        <v>424.63</v>
      </c>
      <c r="D9110" s="154">
        <v>448.51</v>
      </c>
      <c r="E9110" s="122">
        <v>60.248546511627907</v>
      </c>
      <c r="F9110" s="77">
        <v>7.88</v>
      </c>
      <c r="G9110" s="77">
        <v>0</v>
      </c>
      <c r="H9110" s="76"/>
      <c r="I9110" s="76"/>
      <c r="J9110" s="77">
        <v>7.88</v>
      </c>
      <c r="K9110" s="159">
        <f t="shared" si="393"/>
        <v>3.3299999999999885</v>
      </c>
      <c r="L9110" s="145">
        <v>4.7300000000000004</v>
      </c>
      <c r="M9110" s="146">
        <v>0</v>
      </c>
      <c r="N9110" s="76">
        <f t="shared" si="394"/>
        <v>3.3299999999999885</v>
      </c>
    </row>
    <row r="9111" spans="2:14" x14ac:dyDescent="0.25">
      <c r="B9111" s="158">
        <v>41657</v>
      </c>
      <c r="C9111" s="78">
        <v>424.36</v>
      </c>
      <c r="D9111" s="154">
        <v>443.96</v>
      </c>
      <c r="E9111" s="122">
        <v>59.587209302325583</v>
      </c>
      <c r="F9111" s="77">
        <v>7.46</v>
      </c>
      <c r="G9111" s="77">
        <v>0</v>
      </c>
      <c r="H9111" s="76"/>
      <c r="I9111" s="76"/>
      <c r="J9111" s="77">
        <v>7.46</v>
      </c>
      <c r="K9111" s="159">
        <f t="shared" si="393"/>
        <v>1.5700000000000136</v>
      </c>
      <c r="L9111" s="145">
        <v>2.96</v>
      </c>
      <c r="M9111" s="146">
        <v>0</v>
      </c>
      <c r="N9111" s="76">
        <f t="shared" si="394"/>
        <v>1.5700000000000136</v>
      </c>
    </row>
    <row r="9112" spans="2:14" x14ac:dyDescent="0.25">
      <c r="B9112" s="158">
        <v>41658</v>
      </c>
      <c r="C9112" s="78">
        <v>424.02</v>
      </c>
      <c r="D9112" s="154">
        <v>438.07</v>
      </c>
      <c r="E9112" s="122">
        <v>58.731104651162788</v>
      </c>
      <c r="F9112" s="77">
        <v>6</v>
      </c>
      <c r="G9112" s="77">
        <v>0</v>
      </c>
      <c r="H9112" s="76"/>
      <c r="I9112" s="76"/>
      <c r="J9112" s="77">
        <v>6</v>
      </c>
      <c r="K9112" s="159">
        <f t="shared" si="393"/>
        <v>1.5099999999999909</v>
      </c>
      <c r="L9112" s="145">
        <v>2.38</v>
      </c>
      <c r="M9112" s="146">
        <v>0</v>
      </c>
      <c r="N9112" s="76">
        <f t="shared" si="394"/>
        <v>1.5099999999999909</v>
      </c>
    </row>
    <row r="9113" spans="2:14" x14ac:dyDescent="0.25">
      <c r="B9113" s="158">
        <v>41659</v>
      </c>
      <c r="C9113" s="78">
        <v>423.74</v>
      </c>
      <c r="D9113" s="154">
        <v>433.58</v>
      </c>
      <c r="E9113" s="122">
        <v>58.078488372093027</v>
      </c>
      <c r="F9113" s="77">
        <v>7.06</v>
      </c>
      <c r="G9113" s="77">
        <v>0</v>
      </c>
      <c r="H9113" s="76"/>
      <c r="I9113" s="76"/>
      <c r="J9113" s="77">
        <v>7.06</v>
      </c>
      <c r="K9113" s="159">
        <f t="shared" si="393"/>
        <v>1.6400000000000405</v>
      </c>
      <c r="L9113" s="145">
        <v>2.79</v>
      </c>
      <c r="M9113" s="146">
        <v>0</v>
      </c>
      <c r="N9113" s="76">
        <f t="shared" si="394"/>
        <v>1.6400000000000405</v>
      </c>
    </row>
    <row r="9114" spans="2:14" x14ac:dyDescent="0.25">
      <c r="B9114" s="158">
        <v>41660</v>
      </c>
      <c r="C9114" s="78">
        <v>423.41</v>
      </c>
      <c r="D9114" s="154">
        <v>428.16</v>
      </c>
      <c r="E9114" s="122">
        <v>57.290697674418603</v>
      </c>
      <c r="F9114" s="77">
        <v>5.25</v>
      </c>
      <c r="G9114" s="77">
        <v>0</v>
      </c>
      <c r="H9114" s="76"/>
      <c r="I9114" s="76"/>
      <c r="J9114" s="77">
        <v>5.25</v>
      </c>
      <c r="K9114" s="159">
        <f t="shared" si="393"/>
        <v>0.82999999999998408</v>
      </c>
      <c r="L9114" s="145">
        <v>2.08</v>
      </c>
      <c r="M9114" s="146">
        <v>0</v>
      </c>
      <c r="N9114" s="76">
        <f t="shared" si="394"/>
        <v>0.82999999999998408</v>
      </c>
    </row>
    <row r="9115" spans="2:14" x14ac:dyDescent="0.25">
      <c r="B9115" s="158">
        <v>41661</v>
      </c>
      <c r="C9115" s="78">
        <v>423.15</v>
      </c>
      <c r="D9115" s="154">
        <v>423.74</v>
      </c>
      <c r="E9115" s="122">
        <v>56.64825581395349</v>
      </c>
      <c r="F9115" s="77">
        <v>5.5</v>
      </c>
      <c r="G9115" s="77">
        <v>0</v>
      </c>
      <c r="H9115" s="76"/>
      <c r="I9115" s="76"/>
      <c r="J9115" s="77">
        <v>5.5</v>
      </c>
      <c r="K9115" s="159">
        <f t="shared" si="393"/>
        <v>0.92000000000001592</v>
      </c>
      <c r="L9115" s="145">
        <v>2.2000000000000002</v>
      </c>
      <c r="M9115" s="146">
        <v>0</v>
      </c>
      <c r="N9115" s="76">
        <f t="shared" si="394"/>
        <v>0.92000000000001592</v>
      </c>
    </row>
    <row r="9116" spans="2:14" x14ac:dyDescent="0.25">
      <c r="B9116" s="158">
        <v>41662</v>
      </c>
      <c r="C9116" s="78">
        <v>422.86</v>
      </c>
      <c r="D9116" s="154">
        <v>419.16</v>
      </c>
      <c r="E9116" s="122">
        <v>55.982558139534881</v>
      </c>
      <c r="F9116" s="77">
        <v>6.62</v>
      </c>
      <c r="G9116" s="77">
        <v>0</v>
      </c>
      <c r="H9116" s="76"/>
      <c r="I9116" s="76"/>
      <c r="J9116" s="77">
        <v>6.62</v>
      </c>
      <c r="K9116" s="159">
        <f t="shared" si="393"/>
        <v>0.53999999999995918</v>
      </c>
      <c r="L9116" s="145">
        <v>2.61</v>
      </c>
      <c r="M9116" s="146">
        <v>0</v>
      </c>
      <c r="N9116" s="76">
        <f t="shared" si="394"/>
        <v>0.53999999999995918</v>
      </c>
    </row>
    <row r="9117" spans="2:14" x14ac:dyDescent="0.25">
      <c r="B9117" s="158">
        <v>41663</v>
      </c>
      <c r="C9117" s="78">
        <v>422.48</v>
      </c>
      <c r="D9117" s="154">
        <v>413.08</v>
      </c>
      <c r="E9117" s="122">
        <v>55.098837209302324</v>
      </c>
      <c r="F9117" s="77">
        <v>6.58</v>
      </c>
      <c r="G9117" s="77">
        <v>0</v>
      </c>
      <c r="H9117" s="76"/>
      <c r="I9117" s="76"/>
      <c r="J9117" s="77">
        <v>6.58</v>
      </c>
      <c r="K9117" s="159">
        <f t="shared" si="393"/>
        <v>1.9400000000000137</v>
      </c>
      <c r="L9117" s="145">
        <v>2.6</v>
      </c>
      <c r="M9117" s="146">
        <v>0</v>
      </c>
      <c r="N9117" s="76">
        <f t="shared" si="394"/>
        <v>1.9400000000000137</v>
      </c>
    </row>
    <row r="9118" spans="2:14" x14ac:dyDescent="0.25">
      <c r="B9118" s="158">
        <v>41664</v>
      </c>
      <c r="C9118" s="78">
        <v>422.2</v>
      </c>
      <c r="D9118" s="154">
        <v>408.44</v>
      </c>
      <c r="E9118" s="122">
        <v>54.424418604651166</v>
      </c>
      <c r="F9118" s="77">
        <v>4.05</v>
      </c>
      <c r="G9118" s="77">
        <v>0</v>
      </c>
      <c r="H9118" s="76"/>
      <c r="I9118" s="76"/>
      <c r="J9118" s="77">
        <v>4.05</v>
      </c>
      <c r="K9118" s="159">
        <f t="shared" si="393"/>
        <v>0.65000000000002256</v>
      </c>
      <c r="L9118" s="145">
        <v>1.6</v>
      </c>
      <c r="M9118" s="146">
        <v>0</v>
      </c>
      <c r="N9118" s="76">
        <f t="shared" si="394"/>
        <v>0.65000000000002256</v>
      </c>
    </row>
    <row r="9119" spans="2:14" x14ac:dyDescent="0.25">
      <c r="B9119" s="158">
        <v>41665</v>
      </c>
      <c r="C9119" s="78">
        <v>421.98</v>
      </c>
      <c r="D9119" s="154">
        <v>405.04</v>
      </c>
      <c r="E9119" s="122">
        <v>53.930232558139537</v>
      </c>
      <c r="F9119" s="77">
        <v>3.85</v>
      </c>
      <c r="G9119" s="77">
        <v>0</v>
      </c>
      <c r="H9119" s="76"/>
      <c r="I9119" s="76"/>
      <c r="J9119" s="77">
        <v>3.85</v>
      </c>
      <c r="K9119" s="159">
        <f t="shared" si="393"/>
        <v>0.30999999999997963</v>
      </c>
      <c r="L9119" s="145">
        <v>1.52</v>
      </c>
      <c r="M9119" s="146">
        <v>0</v>
      </c>
      <c r="N9119" s="76">
        <f t="shared" si="394"/>
        <v>0.30999999999997963</v>
      </c>
    </row>
    <row r="9120" spans="2:14" x14ac:dyDescent="0.25">
      <c r="B9120" s="158">
        <v>41666</v>
      </c>
      <c r="C9120" s="78">
        <v>421.75</v>
      </c>
      <c r="D9120" s="154">
        <v>401.5</v>
      </c>
      <c r="E9120" s="122">
        <v>53.415697674418603</v>
      </c>
      <c r="F9120" s="77">
        <v>6.82</v>
      </c>
      <c r="G9120" s="77">
        <v>0</v>
      </c>
      <c r="H9120" s="76"/>
      <c r="I9120" s="76"/>
      <c r="J9120" s="77">
        <v>6.82</v>
      </c>
      <c r="K9120" s="159">
        <f t="shared" si="393"/>
        <v>0.87000000000001165</v>
      </c>
      <c r="L9120" s="145">
        <v>2.68</v>
      </c>
      <c r="M9120" s="146">
        <v>0</v>
      </c>
      <c r="N9120" s="76">
        <f t="shared" si="394"/>
        <v>0.87000000000001165</v>
      </c>
    </row>
    <row r="9121" spans="2:14" x14ac:dyDescent="0.25">
      <c r="B9121" s="158">
        <v>41667</v>
      </c>
      <c r="C9121" s="78">
        <v>421.37</v>
      </c>
      <c r="D9121" s="154">
        <v>395.55</v>
      </c>
      <c r="E9121" s="122">
        <v>52.550872093023258</v>
      </c>
      <c r="F9121" s="77">
        <v>6.11</v>
      </c>
      <c r="G9121" s="77">
        <v>0</v>
      </c>
      <c r="H9121" s="76"/>
      <c r="I9121" s="76"/>
      <c r="J9121" s="77">
        <v>6.11</v>
      </c>
      <c r="K9121" s="159">
        <f t="shared" si="393"/>
        <v>0.20999999999996621</v>
      </c>
      <c r="L9121" s="145">
        <v>2.61</v>
      </c>
      <c r="M9121" s="146">
        <v>2.1</v>
      </c>
      <c r="N9121" s="76">
        <f t="shared" si="394"/>
        <v>0.20999999999996621</v>
      </c>
    </row>
    <row r="9122" spans="2:14" x14ac:dyDescent="0.25">
      <c r="B9122" s="158">
        <v>41668</v>
      </c>
      <c r="C9122" s="78">
        <v>420.99</v>
      </c>
      <c r="D9122" s="154">
        <v>389.65</v>
      </c>
      <c r="E9122" s="122">
        <v>51.693313953488371</v>
      </c>
      <c r="F9122" s="77">
        <v>6.29</v>
      </c>
      <c r="G9122" s="77">
        <v>0</v>
      </c>
      <c r="H9122" s="76"/>
      <c r="I9122" s="76"/>
      <c r="J9122" s="77">
        <v>6.29</v>
      </c>
      <c r="K9122" s="159">
        <f t="shared" si="393"/>
        <v>0.44000000000003414</v>
      </c>
      <c r="L9122" s="145">
        <v>2.48</v>
      </c>
      <c r="M9122" s="146">
        <v>0</v>
      </c>
      <c r="N9122" s="76">
        <f t="shared" si="394"/>
        <v>0.44000000000003414</v>
      </c>
    </row>
    <row r="9123" spans="2:14" x14ac:dyDescent="0.25">
      <c r="B9123" s="158">
        <v>41669</v>
      </c>
      <c r="C9123" s="78">
        <v>420.6</v>
      </c>
      <c r="D9123" s="154">
        <v>383.8</v>
      </c>
      <c r="E9123" s="122">
        <v>50.843023255813954</v>
      </c>
      <c r="F9123" s="77">
        <v>7.03</v>
      </c>
      <c r="G9123" s="77">
        <v>0</v>
      </c>
      <c r="H9123" s="76"/>
      <c r="I9123" s="76"/>
      <c r="J9123" s="77">
        <v>7.03</v>
      </c>
      <c r="K9123" s="159">
        <f t="shared" si="393"/>
        <v>0.92999999999997751</v>
      </c>
      <c r="L9123" s="145">
        <v>2.86</v>
      </c>
      <c r="M9123" s="146">
        <v>0</v>
      </c>
      <c r="N9123" s="76">
        <f t="shared" si="394"/>
        <v>0.92999999999997751</v>
      </c>
    </row>
    <row r="9124" spans="2:14" x14ac:dyDescent="0.25">
      <c r="B9124" s="158">
        <v>41670</v>
      </c>
      <c r="C9124" s="78">
        <v>420.21</v>
      </c>
      <c r="D9124" s="154">
        <v>377.7</v>
      </c>
      <c r="E9124" s="122">
        <v>49.956395348837212</v>
      </c>
      <c r="F9124" s="77">
        <v>5.8</v>
      </c>
      <c r="G9124" s="77">
        <v>0</v>
      </c>
      <c r="H9124" s="76"/>
      <c r="I9124" s="76"/>
      <c r="J9124" s="77">
        <v>5.8</v>
      </c>
      <c r="K9124" s="159">
        <f t="shared" si="393"/>
        <v>0.79999999999999982</v>
      </c>
      <c r="L9124" s="145">
        <v>2.2799999999999998</v>
      </c>
      <c r="M9124" s="146">
        <v>0</v>
      </c>
      <c r="N9124" s="76">
        <f t="shared" si="394"/>
        <v>0.79999999999999982</v>
      </c>
    </row>
    <row r="9125" spans="2:14" x14ac:dyDescent="0.25">
      <c r="B9125" s="158">
        <v>41671</v>
      </c>
      <c r="C9125" s="78">
        <v>419.86</v>
      </c>
      <c r="D9125" s="154">
        <v>372.7</v>
      </c>
      <c r="E9125" s="122">
        <v>49.229651162790695</v>
      </c>
      <c r="F9125" s="77">
        <v>5.73</v>
      </c>
      <c r="G9125" s="77">
        <v>0</v>
      </c>
      <c r="H9125" s="76"/>
      <c r="I9125" s="76"/>
      <c r="J9125" s="77">
        <v>5.73</v>
      </c>
      <c r="K9125" s="159">
        <f t="shared" si="393"/>
        <v>0.42999999999998906</v>
      </c>
      <c r="L9125" s="145">
        <v>2.25</v>
      </c>
      <c r="M9125" s="146">
        <v>1.5</v>
      </c>
      <c r="N9125" s="76">
        <f t="shared" si="394"/>
        <v>0.42999999999998906</v>
      </c>
    </row>
    <row r="9126" spans="2:14" x14ac:dyDescent="0.25">
      <c r="B9126" s="158">
        <v>41672</v>
      </c>
      <c r="C9126" s="78">
        <v>419.51</v>
      </c>
      <c r="D9126" s="154">
        <v>367.4</v>
      </c>
      <c r="E9126" s="122">
        <v>48.459302325581397</v>
      </c>
      <c r="F9126" s="77">
        <v>4.9000000000000004</v>
      </c>
      <c r="G9126" s="77">
        <v>0</v>
      </c>
      <c r="H9126" s="76"/>
      <c r="I9126" s="76"/>
      <c r="J9126" s="77">
        <v>4.9000000000000004</v>
      </c>
      <c r="K9126" s="159">
        <f t="shared" si="393"/>
        <v>0.80000000000003446</v>
      </c>
      <c r="L9126" s="145">
        <v>1.92</v>
      </c>
      <c r="M9126" s="146">
        <v>0</v>
      </c>
      <c r="N9126" s="76">
        <f t="shared" si="394"/>
        <v>0.80000000000003446</v>
      </c>
    </row>
    <row r="9127" spans="2:14" x14ac:dyDescent="0.25">
      <c r="B9127" s="158">
        <v>41673</v>
      </c>
      <c r="C9127" s="78">
        <v>419.22</v>
      </c>
      <c r="D9127" s="154">
        <v>363.3</v>
      </c>
      <c r="E9127" s="122">
        <v>47.863372093023258</v>
      </c>
      <c r="F9127" s="77">
        <v>5.71</v>
      </c>
      <c r="G9127" s="77">
        <v>0</v>
      </c>
      <c r="H9127" s="76"/>
      <c r="I9127" s="76"/>
      <c r="J9127" s="77">
        <v>5.71</v>
      </c>
      <c r="K9127" s="159">
        <f t="shared" si="393"/>
        <v>0.83000000000000451</v>
      </c>
      <c r="L9127" s="145">
        <v>2.13</v>
      </c>
      <c r="M9127" s="146">
        <v>0</v>
      </c>
      <c r="N9127" s="76">
        <f t="shared" si="394"/>
        <v>0.83000000000000451</v>
      </c>
    </row>
    <row r="9128" spans="2:14" x14ac:dyDescent="0.25">
      <c r="B9128" s="158">
        <v>41674</v>
      </c>
      <c r="C9128" s="78">
        <v>418.88</v>
      </c>
      <c r="D9128" s="154">
        <v>358.42</v>
      </c>
      <c r="E9128" s="122">
        <v>47.154069767441861</v>
      </c>
      <c r="F9128" s="77">
        <v>3.27</v>
      </c>
      <c r="G9128" s="77">
        <v>0</v>
      </c>
      <c r="H9128" s="76"/>
      <c r="I9128" s="76"/>
      <c r="J9128" s="77">
        <v>3.27</v>
      </c>
      <c r="K9128" s="159">
        <f t="shared" si="393"/>
        <v>0.22999999999997955</v>
      </c>
      <c r="L9128" s="145">
        <v>1.24</v>
      </c>
      <c r="M9128" s="146">
        <v>0</v>
      </c>
      <c r="N9128" s="76">
        <f t="shared" si="394"/>
        <v>0.22999999999997955</v>
      </c>
    </row>
    <row r="9129" spans="2:14" x14ac:dyDescent="0.25">
      <c r="B9129" s="158">
        <v>41675</v>
      </c>
      <c r="C9129" s="78">
        <v>418.67</v>
      </c>
      <c r="D9129" s="154">
        <v>355.38</v>
      </c>
      <c r="E9129" s="122">
        <v>46.712209302325583</v>
      </c>
      <c r="F9129" s="77">
        <v>7.53</v>
      </c>
      <c r="G9129" s="77">
        <v>0</v>
      </c>
      <c r="H9129" s="76"/>
      <c r="I9129" s="76"/>
      <c r="J9129" s="77">
        <v>7.53</v>
      </c>
      <c r="K9129" s="159">
        <f t="shared" si="393"/>
        <v>0.10999999999998433</v>
      </c>
      <c r="L9129" s="145">
        <v>2.85</v>
      </c>
      <c r="M9129" s="146">
        <v>0</v>
      </c>
      <c r="N9129" s="76">
        <f t="shared" si="394"/>
        <v>0.10999999999998433</v>
      </c>
    </row>
    <row r="9130" spans="2:14" x14ac:dyDescent="0.25">
      <c r="B9130" s="158">
        <v>41676</v>
      </c>
      <c r="C9130" s="78">
        <v>418.15</v>
      </c>
      <c r="D9130" s="154">
        <v>347.96</v>
      </c>
      <c r="E9130" s="122">
        <v>45.633720930232556</v>
      </c>
      <c r="F9130" s="77">
        <v>8.49</v>
      </c>
      <c r="G9130" s="77">
        <v>0</v>
      </c>
      <c r="H9130" s="76"/>
      <c r="I9130" s="76"/>
      <c r="J9130" s="77">
        <v>8.49</v>
      </c>
      <c r="K9130" s="159">
        <f t="shared" si="393"/>
        <v>0.92999999999999794</v>
      </c>
      <c r="L9130" s="145">
        <v>3.3</v>
      </c>
      <c r="M9130" s="146">
        <v>0</v>
      </c>
      <c r="N9130" s="76">
        <f t="shared" si="394"/>
        <v>0.92999999999999794</v>
      </c>
    </row>
    <row r="9131" spans="2:14" x14ac:dyDescent="0.25">
      <c r="B9131" s="158">
        <v>41677</v>
      </c>
      <c r="C9131" s="78">
        <v>417.6</v>
      </c>
      <c r="D9131" s="154">
        <v>340.4</v>
      </c>
      <c r="E9131" s="122">
        <v>44.534883720930225</v>
      </c>
      <c r="F9131" s="77">
        <v>5.96</v>
      </c>
      <c r="G9131" s="77">
        <v>0</v>
      </c>
      <c r="H9131" s="76"/>
      <c r="I9131" s="76"/>
      <c r="J9131" s="77">
        <v>5.96</v>
      </c>
      <c r="K9131" s="159">
        <f t="shared" si="393"/>
        <v>0.42000000000003634</v>
      </c>
      <c r="L9131" s="145">
        <v>2.3199999999999998</v>
      </c>
      <c r="M9131" s="146">
        <v>0</v>
      </c>
      <c r="N9131" s="76">
        <f t="shared" si="394"/>
        <v>0.42000000000003634</v>
      </c>
    </row>
    <row r="9132" spans="2:14" x14ac:dyDescent="0.25">
      <c r="B9132" s="158">
        <v>41678</v>
      </c>
      <c r="C9132" s="78">
        <v>417.19</v>
      </c>
      <c r="D9132" s="154">
        <v>334.86</v>
      </c>
      <c r="E9132" s="122">
        <v>43.729651162790695</v>
      </c>
      <c r="F9132" s="77">
        <v>3.51</v>
      </c>
      <c r="G9132" s="77">
        <v>0</v>
      </c>
      <c r="H9132" s="76"/>
      <c r="I9132" s="76"/>
      <c r="J9132" s="77">
        <v>3.51</v>
      </c>
      <c r="K9132" s="159">
        <f t="shared" si="393"/>
        <v>0.19999999999999751</v>
      </c>
      <c r="L9132" s="145">
        <v>1.37</v>
      </c>
      <c r="M9132" s="146">
        <v>0</v>
      </c>
      <c r="N9132" s="76">
        <f t="shared" si="394"/>
        <v>0.19999999999999751</v>
      </c>
    </row>
    <row r="9133" spans="2:14" x14ac:dyDescent="0.25">
      <c r="B9133" s="158">
        <v>41679</v>
      </c>
      <c r="C9133" s="78">
        <v>416.96</v>
      </c>
      <c r="D9133" s="154">
        <v>331.55</v>
      </c>
      <c r="E9133" s="122">
        <v>43.248546511627907</v>
      </c>
      <c r="F9133" s="77">
        <v>2.25</v>
      </c>
      <c r="G9133" s="77">
        <v>0</v>
      </c>
      <c r="H9133" s="76"/>
      <c r="I9133" s="76"/>
      <c r="J9133" s="77">
        <v>2.25</v>
      </c>
      <c r="K9133" s="159">
        <f t="shared" si="393"/>
        <v>0.43000000000000682</v>
      </c>
      <c r="L9133" s="145">
        <v>0.87</v>
      </c>
      <c r="M9133" s="146">
        <v>0</v>
      </c>
      <c r="N9133" s="76">
        <f t="shared" si="394"/>
        <v>0.43000000000000682</v>
      </c>
    </row>
    <row r="9134" spans="2:14" x14ac:dyDescent="0.25">
      <c r="B9134" s="158">
        <v>41680</v>
      </c>
      <c r="C9134" s="78">
        <v>416.81</v>
      </c>
      <c r="D9134" s="154">
        <v>329.73</v>
      </c>
      <c r="E9134" s="122">
        <v>42.984011627906973</v>
      </c>
      <c r="F9134" s="77">
        <v>5.78</v>
      </c>
      <c r="G9134" s="77">
        <v>0</v>
      </c>
      <c r="H9134" s="76"/>
      <c r="I9134" s="76"/>
      <c r="J9134" s="77">
        <v>5.78</v>
      </c>
      <c r="K9134" s="159">
        <f t="shared" si="393"/>
        <v>0.11999999999997524</v>
      </c>
      <c r="L9134" s="145">
        <v>2.2400000000000002</v>
      </c>
      <c r="M9134" s="146">
        <v>0</v>
      </c>
      <c r="N9134" s="76">
        <f t="shared" si="394"/>
        <v>0.11999999999997524</v>
      </c>
    </row>
    <row r="9135" spans="2:14" x14ac:dyDescent="0.25">
      <c r="B9135" s="158">
        <v>41681</v>
      </c>
      <c r="C9135" s="78">
        <v>416.4</v>
      </c>
      <c r="D9135" s="154">
        <v>324.07</v>
      </c>
      <c r="E9135" s="122">
        <v>42.161337209302324</v>
      </c>
      <c r="F9135" s="77">
        <v>4.42</v>
      </c>
      <c r="G9135" s="77">
        <v>0</v>
      </c>
      <c r="H9135" s="76"/>
      <c r="I9135" s="76"/>
      <c r="J9135" s="77">
        <v>4.42</v>
      </c>
      <c r="K9135" s="159">
        <f t="shared" si="393"/>
        <v>0.26000000000003176</v>
      </c>
      <c r="L9135" s="145">
        <v>1.71</v>
      </c>
      <c r="M9135" s="146">
        <v>0</v>
      </c>
      <c r="N9135" s="76">
        <f t="shared" si="394"/>
        <v>0.26000000000003176</v>
      </c>
    </row>
    <row r="9136" spans="2:14" x14ac:dyDescent="0.25">
      <c r="B9136" s="158">
        <v>41682</v>
      </c>
      <c r="C9136" s="78">
        <v>416.08</v>
      </c>
      <c r="D9136" s="154">
        <v>319.91000000000003</v>
      </c>
      <c r="E9136" s="122">
        <v>41.556686046511636</v>
      </c>
      <c r="F9136" s="77">
        <v>5.72</v>
      </c>
      <c r="G9136" s="77">
        <v>0</v>
      </c>
      <c r="H9136" s="78"/>
      <c r="I9136" s="78"/>
      <c r="J9136" s="77">
        <v>5.72</v>
      </c>
      <c r="K9136" s="159">
        <f t="shared" si="393"/>
        <v>0.51999999999995428</v>
      </c>
      <c r="L9136" s="145">
        <v>2.2200000000000002</v>
      </c>
      <c r="M9136" s="146">
        <v>0</v>
      </c>
      <c r="N9136" s="76">
        <f t="shared" si="394"/>
        <v>0.51999999999995428</v>
      </c>
    </row>
    <row r="9137" spans="2:14" x14ac:dyDescent="0.25">
      <c r="B9137" s="158">
        <v>41683</v>
      </c>
      <c r="C9137" s="78">
        <v>415.67</v>
      </c>
      <c r="D9137" s="154">
        <v>314.70999999999998</v>
      </c>
      <c r="E9137" s="122">
        <v>40.800872093023251</v>
      </c>
      <c r="F9137" s="77">
        <v>5.08</v>
      </c>
      <c r="G9137" s="77">
        <v>0</v>
      </c>
      <c r="H9137" s="78"/>
      <c r="I9137" s="78"/>
      <c r="J9137" s="77">
        <v>5.08</v>
      </c>
      <c r="K9137" s="159">
        <f t="shared" si="393"/>
        <v>0.14999999999999325</v>
      </c>
      <c r="L9137" s="145">
        <v>1.96</v>
      </c>
      <c r="M9137" s="146">
        <v>0</v>
      </c>
      <c r="N9137" s="76">
        <f t="shared" si="394"/>
        <v>0.14999999999999325</v>
      </c>
    </row>
    <row r="9138" spans="2:14" x14ac:dyDescent="0.25">
      <c r="B9138" s="158">
        <v>41684</v>
      </c>
      <c r="C9138" s="78">
        <v>415.29</v>
      </c>
      <c r="D9138" s="154">
        <v>309.77999999999997</v>
      </c>
      <c r="E9138" s="122">
        <v>40.08430232558139</v>
      </c>
      <c r="F9138" s="77">
        <v>3.18</v>
      </c>
      <c r="G9138" s="77">
        <v>0</v>
      </c>
      <c r="H9138" s="78"/>
      <c r="I9138" s="78"/>
      <c r="J9138" s="77">
        <v>3.18</v>
      </c>
      <c r="K9138" s="159">
        <f t="shared" si="393"/>
        <v>0.2800000000000229</v>
      </c>
      <c r="L9138" s="145">
        <v>1.23</v>
      </c>
      <c r="M9138" s="146">
        <v>0</v>
      </c>
      <c r="N9138" s="76">
        <f t="shared" si="394"/>
        <v>0.2800000000000229</v>
      </c>
    </row>
    <row r="9139" spans="2:14" x14ac:dyDescent="0.25">
      <c r="B9139" s="158">
        <v>41685</v>
      </c>
      <c r="C9139" s="78">
        <v>415.06</v>
      </c>
      <c r="D9139" s="154">
        <v>306.88</v>
      </c>
      <c r="E9139" s="122">
        <v>39.662790697674417</v>
      </c>
      <c r="F9139" s="77">
        <v>4.79</v>
      </c>
      <c r="G9139" s="77">
        <v>0</v>
      </c>
      <c r="H9139" s="78"/>
      <c r="I9139" s="78"/>
      <c r="J9139" s="77">
        <v>4.79</v>
      </c>
      <c r="K9139" s="159">
        <f t="shared" si="393"/>
        <v>0.17999999999998639</v>
      </c>
      <c r="L9139" s="145">
        <v>1.85</v>
      </c>
      <c r="M9139" s="146">
        <v>0</v>
      </c>
      <c r="N9139" s="76">
        <f t="shared" si="394"/>
        <v>0.17999999999998639</v>
      </c>
    </row>
    <row r="9140" spans="2:14" x14ac:dyDescent="0.25">
      <c r="B9140" s="158">
        <v>41686</v>
      </c>
      <c r="C9140" s="78">
        <v>414.69</v>
      </c>
      <c r="D9140" s="154">
        <v>302.27</v>
      </c>
      <c r="E9140" s="122">
        <v>38.992732558139537</v>
      </c>
      <c r="F9140" s="77">
        <v>3.93</v>
      </c>
      <c r="G9140" s="77">
        <v>0</v>
      </c>
      <c r="H9140" s="78"/>
      <c r="I9140" s="78"/>
      <c r="J9140" s="77">
        <v>3.93</v>
      </c>
      <c r="K9140" s="159">
        <f t="shared" si="393"/>
        <v>2.0000000000031992E-2</v>
      </c>
      <c r="L9140" s="145">
        <v>1.48</v>
      </c>
      <c r="M9140" s="146">
        <v>0</v>
      </c>
      <c r="N9140" s="76">
        <f t="shared" si="394"/>
        <v>2.0000000000031992E-2</v>
      </c>
    </row>
    <row r="9141" spans="2:14" x14ac:dyDescent="0.25">
      <c r="B9141" s="158">
        <v>41687</v>
      </c>
      <c r="C9141" s="78">
        <v>414.39</v>
      </c>
      <c r="D9141" s="154">
        <v>298.36</v>
      </c>
      <c r="E9141" s="122">
        <v>38.424418604651166</v>
      </c>
      <c r="F9141" s="77">
        <v>7.63</v>
      </c>
      <c r="G9141" s="77">
        <v>0</v>
      </c>
      <c r="H9141" s="78"/>
      <c r="I9141" s="78"/>
      <c r="J9141" s="77">
        <v>7.63</v>
      </c>
      <c r="K9141" s="159">
        <f t="shared" si="393"/>
        <v>8.999999999997943E-2</v>
      </c>
      <c r="L9141" s="145">
        <v>2.89</v>
      </c>
      <c r="M9141" s="146">
        <v>0</v>
      </c>
      <c r="N9141" s="76">
        <f t="shared" si="394"/>
        <v>8.999999999997943E-2</v>
      </c>
    </row>
    <row r="9142" spans="2:14" x14ac:dyDescent="0.25">
      <c r="B9142" s="158">
        <v>41688</v>
      </c>
      <c r="C9142" s="78">
        <v>413.77</v>
      </c>
      <c r="D9142" s="154">
        <v>290.82</v>
      </c>
      <c r="E9142" s="122">
        <v>37.328488372093027</v>
      </c>
      <c r="F9142" s="77">
        <v>6.95</v>
      </c>
      <c r="G9142" s="77">
        <v>0</v>
      </c>
      <c r="H9142" s="78"/>
      <c r="I9142" s="78"/>
      <c r="J9142" s="77">
        <v>6.95</v>
      </c>
      <c r="K9142" s="159">
        <f t="shared" si="393"/>
        <v>0.11000000000002519</v>
      </c>
      <c r="L9142" s="145">
        <v>2.66</v>
      </c>
      <c r="M9142" s="146">
        <v>0</v>
      </c>
      <c r="N9142" s="76">
        <f t="shared" si="394"/>
        <v>0.11000000000002519</v>
      </c>
    </row>
    <row r="9143" spans="2:14" x14ac:dyDescent="0.25">
      <c r="B9143" s="158">
        <v>41689</v>
      </c>
      <c r="C9143" s="78">
        <v>413.2</v>
      </c>
      <c r="D9143" s="154">
        <v>283.98</v>
      </c>
      <c r="E9143" s="122">
        <v>36.334302325581397</v>
      </c>
      <c r="F9143" s="77">
        <v>6.81</v>
      </c>
      <c r="G9143" s="77">
        <v>0</v>
      </c>
      <c r="H9143" s="78"/>
      <c r="I9143" s="78"/>
      <c r="J9143" s="77">
        <v>6.81</v>
      </c>
      <c r="K9143" s="159">
        <f t="shared" si="393"/>
        <v>0.69999999999998597</v>
      </c>
      <c r="L9143" s="145">
        <v>2.61</v>
      </c>
      <c r="M9143" s="146">
        <v>0</v>
      </c>
      <c r="N9143" s="76">
        <f t="shared" si="394"/>
        <v>0.69999999999998597</v>
      </c>
    </row>
    <row r="9144" spans="2:14" x14ac:dyDescent="0.25">
      <c r="B9144" s="158">
        <v>41690</v>
      </c>
      <c r="C9144" s="78">
        <v>412.67</v>
      </c>
      <c r="D9144" s="154">
        <v>277.87</v>
      </c>
      <c r="E9144" s="122">
        <v>35.446220930232556</v>
      </c>
      <c r="F9144" s="77">
        <v>2.71</v>
      </c>
      <c r="G9144" s="77">
        <v>0</v>
      </c>
      <c r="H9144" s="78"/>
      <c r="I9144" s="78"/>
      <c r="J9144" s="77">
        <v>2.71</v>
      </c>
      <c r="K9144" s="159">
        <f t="shared" si="393"/>
        <v>0.19000000000001815</v>
      </c>
      <c r="L9144" s="145">
        <v>1.04</v>
      </c>
      <c r="M9144" s="146">
        <v>0</v>
      </c>
      <c r="N9144" s="76">
        <f t="shared" si="394"/>
        <v>0.19000000000001815</v>
      </c>
    </row>
    <row r="9145" spans="2:14" x14ac:dyDescent="0.25">
      <c r="B9145" s="158">
        <v>41691</v>
      </c>
      <c r="C9145" s="78">
        <v>412.46</v>
      </c>
      <c r="D9145" s="154">
        <v>275.35000000000002</v>
      </c>
      <c r="E9145" s="122">
        <v>35.079941860465119</v>
      </c>
      <c r="F9145" s="77">
        <v>3.51</v>
      </c>
      <c r="G9145" s="77">
        <v>0</v>
      </c>
      <c r="H9145" s="78"/>
      <c r="I9145" s="78"/>
      <c r="J9145" s="77">
        <v>3.51</v>
      </c>
      <c r="K9145" s="159">
        <f t="shared" si="393"/>
        <v>0.5399999999999725</v>
      </c>
      <c r="L9145" s="145">
        <v>1.34</v>
      </c>
      <c r="M9145" s="146">
        <v>0</v>
      </c>
      <c r="N9145" s="76">
        <f t="shared" si="394"/>
        <v>0.5399999999999725</v>
      </c>
    </row>
    <row r="9146" spans="2:14" x14ac:dyDescent="0.25">
      <c r="B9146" s="158">
        <v>41692</v>
      </c>
      <c r="C9146" s="78">
        <v>412.19</v>
      </c>
      <c r="D9146" s="154">
        <v>272.38</v>
      </c>
      <c r="E9146" s="122">
        <v>34.64825581395349</v>
      </c>
      <c r="F9146" s="77">
        <v>2.4300000000000002</v>
      </c>
      <c r="G9146" s="77">
        <v>0</v>
      </c>
      <c r="H9146" s="78"/>
      <c r="I9146" s="78"/>
      <c r="J9146" s="77">
        <v>2.4300000000000002</v>
      </c>
      <c r="K9146" s="159">
        <f t="shared" si="393"/>
        <v>0.24999999999999334</v>
      </c>
      <c r="L9146" s="145">
        <v>0.86</v>
      </c>
      <c r="M9146" s="146">
        <v>0</v>
      </c>
      <c r="N9146" s="76">
        <f t="shared" si="394"/>
        <v>0.24999999999999334</v>
      </c>
    </row>
    <row r="9147" spans="2:14" x14ac:dyDescent="0.25">
      <c r="B9147" s="158">
        <v>41693</v>
      </c>
      <c r="C9147" s="78">
        <v>412.01</v>
      </c>
      <c r="D9147" s="154">
        <v>270.2</v>
      </c>
      <c r="E9147" s="122">
        <v>34.331395348837212</v>
      </c>
      <c r="F9147" s="77">
        <v>2.27</v>
      </c>
      <c r="G9147" s="77">
        <v>0</v>
      </c>
      <c r="H9147" s="78"/>
      <c r="I9147" s="78"/>
      <c r="J9147" s="77">
        <v>2.27</v>
      </c>
      <c r="K9147" s="159">
        <f t="shared" si="393"/>
        <v>0.30000000000002958</v>
      </c>
      <c r="L9147" s="145">
        <v>0.86</v>
      </c>
      <c r="M9147" s="146">
        <v>0</v>
      </c>
      <c r="N9147" s="76">
        <f t="shared" si="394"/>
        <v>0.30000000000002958</v>
      </c>
    </row>
    <row r="9148" spans="2:14" x14ac:dyDescent="0.25">
      <c r="B9148" s="158">
        <v>41694</v>
      </c>
      <c r="C9148" s="78">
        <v>411.84</v>
      </c>
      <c r="D9148" s="154">
        <v>268.23</v>
      </c>
      <c r="E9148" s="122">
        <v>34.045058139534881</v>
      </c>
      <c r="F9148" s="77">
        <v>2.52</v>
      </c>
      <c r="G9148" s="77">
        <v>0</v>
      </c>
      <c r="H9148" s="78"/>
      <c r="I9148" s="78"/>
      <c r="J9148" s="77">
        <v>2.52</v>
      </c>
      <c r="K9148" s="159">
        <f t="shared" si="393"/>
        <v>0.31999999999995454</v>
      </c>
      <c r="L9148" s="145">
        <v>0.96</v>
      </c>
      <c r="M9148" s="146">
        <v>0</v>
      </c>
      <c r="N9148" s="76">
        <f t="shared" si="394"/>
        <v>0.31999999999995454</v>
      </c>
    </row>
    <row r="9149" spans="2:14" x14ac:dyDescent="0.25">
      <c r="B9149" s="158">
        <v>41695</v>
      </c>
      <c r="C9149" s="78">
        <v>411.64</v>
      </c>
      <c r="D9149" s="154">
        <v>266.02999999999997</v>
      </c>
      <c r="E9149" s="122">
        <v>33.72529069767441</v>
      </c>
      <c r="F9149" s="77">
        <v>1.7</v>
      </c>
      <c r="G9149" s="77">
        <v>0</v>
      </c>
      <c r="H9149" s="78"/>
      <c r="I9149" s="78"/>
      <c r="J9149" s="77">
        <v>1.7</v>
      </c>
      <c r="K9149" s="159">
        <f t="shared" si="393"/>
        <v>0.65000000000004543</v>
      </c>
      <c r="L9149" s="145">
        <v>0.65</v>
      </c>
      <c r="M9149" s="146">
        <v>0</v>
      </c>
      <c r="N9149" s="76">
        <f t="shared" si="394"/>
        <v>0.65000000000004543</v>
      </c>
    </row>
    <row r="9150" spans="2:14" x14ac:dyDescent="0.25">
      <c r="B9150" s="158">
        <v>41696</v>
      </c>
      <c r="C9150" s="78">
        <v>411.54</v>
      </c>
      <c r="D9150" s="154">
        <v>264.98</v>
      </c>
      <c r="E9150" s="122">
        <v>33.572674418604649</v>
      </c>
      <c r="F9150" s="77">
        <v>1.155</v>
      </c>
      <c r="G9150" s="77">
        <v>0</v>
      </c>
      <c r="H9150" s="78"/>
      <c r="I9150" s="78"/>
      <c r="J9150" s="77">
        <v>1.155</v>
      </c>
      <c r="K9150" s="159">
        <f t="shared" si="393"/>
        <v>0.12499999999997047</v>
      </c>
      <c r="L9150" s="145">
        <v>0.44</v>
      </c>
      <c r="M9150" s="146">
        <v>0</v>
      </c>
      <c r="N9150" s="76">
        <f t="shared" si="394"/>
        <v>0.12499999999997047</v>
      </c>
    </row>
    <row r="9151" spans="2:14" x14ac:dyDescent="0.25">
      <c r="B9151" s="158">
        <v>41697</v>
      </c>
      <c r="C9151" s="78">
        <v>411.46</v>
      </c>
      <c r="D9151" s="154">
        <v>263.95</v>
      </c>
      <c r="E9151" s="122">
        <v>33.422965116279073</v>
      </c>
      <c r="F9151" s="77">
        <v>0.92</v>
      </c>
      <c r="G9151" s="77">
        <v>0</v>
      </c>
      <c r="H9151" s="78"/>
      <c r="I9151" s="78"/>
      <c r="J9151" s="77">
        <v>0.92</v>
      </c>
      <c r="K9151" s="159">
        <f t="shared" si="393"/>
        <v>0.15000000000001823</v>
      </c>
      <c r="L9151" s="145">
        <v>0.33</v>
      </c>
      <c r="M9151" s="146">
        <v>0</v>
      </c>
      <c r="N9151" s="76">
        <f t="shared" si="394"/>
        <v>0.15000000000001823</v>
      </c>
    </row>
    <row r="9152" spans="2:14" x14ac:dyDescent="0.25">
      <c r="B9152" s="158">
        <v>41698</v>
      </c>
      <c r="C9152" s="78">
        <v>411.39</v>
      </c>
      <c r="D9152" s="154">
        <v>263.18</v>
      </c>
      <c r="E9152" s="122">
        <v>33.311046511627907</v>
      </c>
      <c r="F9152" s="77">
        <v>2.69</v>
      </c>
      <c r="G9152" s="77">
        <v>0</v>
      </c>
      <c r="H9152" s="78"/>
      <c r="I9152" s="78"/>
      <c r="J9152" s="77">
        <v>2.69</v>
      </c>
      <c r="K9152" s="159">
        <f t="shared" si="393"/>
        <v>0.59999999999996811</v>
      </c>
      <c r="L9152" s="145">
        <v>1.03</v>
      </c>
      <c r="M9152" s="146">
        <v>0</v>
      </c>
      <c r="N9152" s="76">
        <f t="shared" si="394"/>
        <v>0.59999999999996811</v>
      </c>
    </row>
    <row r="9153" spans="2:14" x14ac:dyDescent="0.25">
      <c r="B9153" s="158">
        <v>41699</v>
      </c>
      <c r="C9153" s="78">
        <v>411.19</v>
      </c>
      <c r="D9153" s="154">
        <v>261.08999999999997</v>
      </c>
      <c r="E9153" s="122">
        <v>33.007267441860456</v>
      </c>
      <c r="F9153" s="77">
        <v>0.95</v>
      </c>
      <c r="G9153" s="77">
        <v>0</v>
      </c>
      <c r="H9153" s="78"/>
      <c r="I9153" s="78"/>
      <c r="J9153" s="77">
        <v>0.95</v>
      </c>
      <c r="K9153" s="159">
        <f t="shared" si="393"/>
        <v>0.29000000000003179</v>
      </c>
      <c r="L9153" s="145">
        <v>0.36</v>
      </c>
      <c r="M9153" s="146">
        <v>0</v>
      </c>
      <c r="N9153" s="76">
        <f t="shared" si="394"/>
        <v>0.29000000000003179</v>
      </c>
    </row>
    <row r="9154" spans="2:14" x14ac:dyDescent="0.25">
      <c r="B9154" s="158">
        <v>41700</v>
      </c>
      <c r="C9154" s="78">
        <v>411.13</v>
      </c>
      <c r="D9154" s="154">
        <v>260.43</v>
      </c>
      <c r="E9154" s="122">
        <v>32.911337209302324</v>
      </c>
      <c r="F9154" s="77">
        <v>3</v>
      </c>
      <c r="G9154" s="77">
        <v>0</v>
      </c>
      <c r="H9154" s="78"/>
      <c r="I9154" s="78"/>
      <c r="J9154" s="77">
        <v>3</v>
      </c>
      <c r="K9154" s="159">
        <f t="shared" si="393"/>
        <v>0.13999999999998636</v>
      </c>
      <c r="L9154" s="145">
        <v>0.95</v>
      </c>
      <c r="M9154" s="146">
        <v>0</v>
      </c>
      <c r="N9154" s="76">
        <f t="shared" si="394"/>
        <v>0.13999999999998636</v>
      </c>
    </row>
    <row r="9155" spans="2:14" x14ac:dyDescent="0.25">
      <c r="B9155" s="158">
        <v>41701</v>
      </c>
      <c r="C9155" s="78">
        <v>410.87</v>
      </c>
      <c r="D9155" s="154">
        <v>257.57</v>
      </c>
      <c r="E9155" s="122">
        <v>32.495639534883722</v>
      </c>
      <c r="F9155" s="77">
        <v>3.44</v>
      </c>
      <c r="G9155" s="77">
        <v>0</v>
      </c>
      <c r="H9155" s="78"/>
      <c r="I9155" s="78"/>
      <c r="J9155" s="77">
        <v>3.44</v>
      </c>
      <c r="K9155" s="159">
        <f t="shared" si="393"/>
        <v>0.12999999999999767</v>
      </c>
      <c r="L9155" s="145">
        <v>1.31</v>
      </c>
      <c r="M9155" s="146">
        <v>0</v>
      </c>
      <c r="N9155" s="76">
        <f t="shared" si="394"/>
        <v>0.12999999999999767</v>
      </c>
    </row>
    <row r="9156" spans="2:14" x14ac:dyDescent="0.25">
      <c r="B9156" s="158">
        <v>41702</v>
      </c>
      <c r="C9156" s="78">
        <v>410.56</v>
      </c>
      <c r="D9156" s="154">
        <v>254.26</v>
      </c>
      <c r="E9156" s="122">
        <v>32.014534883720927</v>
      </c>
      <c r="F9156" s="77">
        <v>2.84</v>
      </c>
      <c r="G9156" s="77">
        <v>0</v>
      </c>
      <c r="H9156" s="78"/>
      <c r="I9156" s="78"/>
      <c r="J9156" s="77">
        <v>2.84</v>
      </c>
      <c r="K9156" s="159">
        <f t="shared" si="393"/>
        <v>8.9999999999999858E-2</v>
      </c>
      <c r="L9156" s="145">
        <v>1.08</v>
      </c>
      <c r="M9156" s="146">
        <v>0</v>
      </c>
      <c r="N9156" s="76">
        <f t="shared" si="394"/>
        <v>8.9999999999999858E-2</v>
      </c>
    </row>
    <row r="9157" spans="2:14" x14ac:dyDescent="0.25">
      <c r="B9157" s="158">
        <v>41703</v>
      </c>
      <c r="C9157" s="78">
        <v>410.31</v>
      </c>
      <c r="D9157" s="154">
        <v>251.51</v>
      </c>
      <c r="E9157" s="122">
        <v>31.614825581395348</v>
      </c>
      <c r="F9157" s="77">
        <v>3.87</v>
      </c>
      <c r="G9157" s="77">
        <v>0</v>
      </c>
      <c r="H9157" s="78"/>
      <c r="I9157" s="78"/>
      <c r="J9157" s="77">
        <v>3.87</v>
      </c>
      <c r="K9157" s="159">
        <f t="shared" si="393"/>
        <v>0.44000000000002171</v>
      </c>
      <c r="L9157" s="145">
        <v>1.47</v>
      </c>
      <c r="M9157" s="146">
        <v>1</v>
      </c>
      <c r="N9157" s="76">
        <f t="shared" si="394"/>
        <v>0.44000000000002171</v>
      </c>
    </row>
    <row r="9158" spans="2:14" x14ac:dyDescent="0.25">
      <c r="B9158" s="158">
        <v>41704</v>
      </c>
      <c r="C9158" s="78">
        <v>409.98</v>
      </c>
      <c r="D9158" s="154">
        <v>248.08</v>
      </c>
      <c r="E9158" s="122">
        <v>31.11627906976744</v>
      </c>
      <c r="F9158" s="77">
        <v>1.56</v>
      </c>
      <c r="G9158" s="77">
        <v>0</v>
      </c>
      <c r="H9158" s="78"/>
      <c r="I9158" s="78"/>
      <c r="J9158" s="77">
        <v>1.56</v>
      </c>
      <c r="K9158" s="159">
        <f t="shared" ref="K9158:K9221" si="395">D9159-D9158+J9158</f>
        <v>0.3499999999999921</v>
      </c>
      <c r="L9158" s="145">
        <v>0.59</v>
      </c>
      <c r="M9158" s="146">
        <v>0</v>
      </c>
      <c r="N9158" s="76">
        <f t="shared" si="394"/>
        <v>0.3499999999999921</v>
      </c>
    </row>
    <row r="9159" spans="2:14" x14ac:dyDescent="0.25">
      <c r="B9159" s="158">
        <v>41705</v>
      </c>
      <c r="C9159" s="78">
        <v>409.87</v>
      </c>
      <c r="D9159" s="154">
        <v>246.87</v>
      </c>
      <c r="E9159" s="122">
        <v>30.940406976744185</v>
      </c>
      <c r="F9159" s="77">
        <v>2.81</v>
      </c>
      <c r="G9159" s="77">
        <v>0</v>
      </c>
      <c r="H9159" s="78"/>
      <c r="I9159" s="78"/>
      <c r="J9159" s="77">
        <v>2.81</v>
      </c>
      <c r="K9159" s="159">
        <f t="shared" si="395"/>
        <v>0.15999999999999437</v>
      </c>
      <c r="L9159" s="145">
        <v>1.07</v>
      </c>
      <c r="M9159" s="146">
        <v>5.9</v>
      </c>
      <c r="N9159" s="76">
        <f t="shared" si="394"/>
        <v>0.15999999999999437</v>
      </c>
    </row>
    <row r="9160" spans="2:14" x14ac:dyDescent="0.25">
      <c r="B9160" s="158">
        <v>41706</v>
      </c>
      <c r="C9160" s="78">
        <v>409.62</v>
      </c>
      <c r="D9160" s="154">
        <v>244.22</v>
      </c>
      <c r="E9160" s="122">
        <v>30.555232558139537</v>
      </c>
      <c r="F9160" s="77">
        <v>2.59</v>
      </c>
      <c r="G9160" s="77">
        <v>0</v>
      </c>
      <c r="H9160" s="78"/>
      <c r="I9160" s="78"/>
      <c r="J9160" s="77">
        <v>2.59</v>
      </c>
      <c r="K9160" s="159">
        <f t="shared" si="395"/>
        <v>0.46999999999999531</v>
      </c>
      <c r="L9160" s="145">
        <v>0.98</v>
      </c>
      <c r="M9160" s="146">
        <v>0</v>
      </c>
      <c r="N9160" s="76">
        <f t="shared" ref="N9160:N9223" si="396">+D9161-D9160+J9160</f>
        <v>0.46999999999999531</v>
      </c>
    </row>
    <row r="9161" spans="2:14" x14ac:dyDescent="0.25">
      <c r="B9161" s="158">
        <v>41707</v>
      </c>
      <c r="C9161" s="78">
        <v>409.41</v>
      </c>
      <c r="D9161" s="154">
        <v>242.1</v>
      </c>
      <c r="E9161" s="122">
        <v>30.247093023255815</v>
      </c>
      <c r="F9161" s="77">
        <v>2.95</v>
      </c>
      <c r="G9161" s="77">
        <v>0</v>
      </c>
      <c r="H9161" s="78"/>
      <c r="I9161" s="78"/>
      <c r="J9161" s="77">
        <v>2.95</v>
      </c>
      <c r="K9161" s="159">
        <f t="shared" si="395"/>
        <v>0.45000000000000018</v>
      </c>
      <c r="L9161" s="145">
        <v>1.1200000000000001</v>
      </c>
      <c r="M9161" s="146">
        <v>0</v>
      </c>
      <c r="N9161" s="76">
        <f t="shared" si="396"/>
        <v>0.45000000000000018</v>
      </c>
    </row>
    <row r="9162" spans="2:14" x14ac:dyDescent="0.25">
      <c r="B9162" s="158">
        <v>41708</v>
      </c>
      <c r="C9162" s="78">
        <v>409.17</v>
      </c>
      <c r="D9162" s="154">
        <v>239.6</v>
      </c>
      <c r="E9162" s="122">
        <v>29.88372093023256</v>
      </c>
      <c r="F9162" s="77">
        <v>2.8</v>
      </c>
      <c r="G9162" s="77">
        <v>0</v>
      </c>
      <c r="H9162" s="78"/>
      <c r="I9162" s="78"/>
      <c r="J9162" s="77">
        <v>2.8</v>
      </c>
      <c r="K9162" s="159">
        <f t="shared" si="395"/>
        <v>0.22000000000001574</v>
      </c>
      <c r="L9162" s="145">
        <v>1.06</v>
      </c>
      <c r="M9162" s="146">
        <v>0</v>
      </c>
      <c r="N9162" s="76">
        <f t="shared" si="396"/>
        <v>0.22000000000001574</v>
      </c>
    </row>
    <row r="9163" spans="2:14" x14ac:dyDescent="0.25">
      <c r="B9163" s="158">
        <v>41709</v>
      </c>
      <c r="C9163" s="78">
        <v>408.92</v>
      </c>
      <c r="D9163" s="154">
        <v>237.02</v>
      </c>
      <c r="E9163" s="122">
        <v>29.50872093023256</v>
      </c>
      <c r="F9163" s="77">
        <v>3.94</v>
      </c>
      <c r="G9163" s="77">
        <v>0</v>
      </c>
      <c r="H9163" s="78"/>
      <c r="I9163" s="78"/>
      <c r="J9163" s="77">
        <v>3.94</v>
      </c>
      <c r="K9163" s="159">
        <f t="shared" si="395"/>
        <v>0.11999999999997835</v>
      </c>
      <c r="L9163" s="145">
        <v>1.1499999999999999</v>
      </c>
      <c r="M9163" s="146">
        <v>0</v>
      </c>
      <c r="N9163" s="76">
        <f t="shared" si="396"/>
        <v>0.11999999999997835</v>
      </c>
    </row>
    <row r="9164" spans="2:14" x14ac:dyDescent="0.25">
      <c r="B9164" s="158">
        <v>41710</v>
      </c>
      <c r="C9164" s="78">
        <v>408.54</v>
      </c>
      <c r="D9164" s="154">
        <v>233.2</v>
      </c>
      <c r="E9164" s="122">
        <v>28.953488372093023</v>
      </c>
      <c r="F9164" s="77">
        <v>2.39</v>
      </c>
      <c r="G9164" s="77">
        <v>0</v>
      </c>
      <c r="H9164" s="78"/>
      <c r="I9164" s="78"/>
      <c r="J9164" s="77">
        <v>2.39</v>
      </c>
      <c r="K9164" s="159">
        <f t="shared" si="395"/>
        <v>9.0000000000017177E-2</v>
      </c>
      <c r="L9164" s="145">
        <v>0.9</v>
      </c>
      <c r="M9164" s="146">
        <v>0</v>
      </c>
      <c r="N9164" s="76">
        <f t="shared" si="396"/>
        <v>9.0000000000017177E-2</v>
      </c>
    </row>
    <row r="9165" spans="2:14" x14ac:dyDescent="0.25">
      <c r="B9165" s="158">
        <v>41711</v>
      </c>
      <c r="C9165" s="78">
        <v>408.32</v>
      </c>
      <c r="D9165" s="154">
        <v>230.9</v>
      </c>
      <c r="E9165" s="122">
        <v>28.619186046511629</v>
      </c>
      <c r="F9165" s="77">
        <v>2.65</v>
      </c>
      <c r="G9165" s="77">
        <v>0</v>
      </c>
      <c r="H9165" s="78"/>
      <c r="I9165" s="78"/>
      <c r="J9165" s="77">
        <v>2.65</v>
      </c>
      <c r="K9165" s="159">
        <f t="shared" si="395"/>
        <v>0.18999999999999195</v>
      </c>
      <c r="L9165" s="145">
        <v>1</v>
      </c>
      <c r="M9165" s="146">
        <v>0</v>
      </c>
      <c r="N9165" s="76">
        <f t="shared" si="396"/>
        <v>0.18999999999999195</v>
      </c>
    </row>
    <row r="9166" spans="2:14" x14ac:dyDescent="0.25">
      <c r="B9166" s="158">
        <v>41712</v>
      </c>
      <c r="C9166" s="78">
        <v>408.07</v>
      </c>
      <c r="D9166" s="154">
        <v>228.44</v>
      </c>
      <c r="E9166" s="122">
        <v>28.261627906976745</v>
      </c>
      <c r="F9166" s="77">
        <v>1.93</v>
      </c>
      <c r="G9166" s="77">
        <v>0</v>
      </c>
      <c r="H9166" s="78"/>
      <c r="I9166" s="78"/>
      <c r="J9166" s="77">
        <v>1.93</v>
      </c>
      <c r="K9166" s="159">
        <f t="shared" si="395"/>
        <v>0.18999999999999084</v>
      </c>
      <c r="L9166" s="145">
        <v>0.73</v>
      </c>
      <c r="M9166" s="146">
        <v>0</v>
      </c>
      <c r="N9166" s="76">
        <f t="shared" si="396"/>
        <v>0.18999999999999084</v>
      </c>
    </row>
    <row r="9167" spans="2:14" x14ac:dyDescent="0.25">
      <c r="B9167" s="158">
        <v>41713</v>
      </c>
      <c r="C9167" s="78">
        <v>407.88</v>
      </c>
      <c r="D9167" s="154">
        <v>226.7</v>
      </c>
      <c r="E9167" s="122">
        <v>28.00872093023256</v>
      </c>
      <c r="F9167" s="77">
        <v>2.78</v>
      </c>
      <c r="G9167" s="77">
        <v>0</v>
      </c>
      <c r="H9167" s="78"/>
      <c r="I9167" s="78"/>
      <c r="J9167" s="77">
        <v>2.78</v>
      </c>
      <c r="K9167" s="159">
        <f t="shared" si="395"/>
        <v>0.17000000000001458</v>
      </c>
      <c r="L9167" s="145">
        <v>1.05</v>
      </c>
      <c r="M9167" s="146">
        <v>0</v>
      </c>
      <c r="N9167" s="76">
        <f t="shared" si="396"/>
        <v>0.17000000000001458</v>
      </c>
    </row>
    <row r="9168" spans="2:14" x14ac:dyDescent="0.25">
      <c r="B9168" s="158">
        <v>41714</v>
      </c>
      <c r="C9168" s="78">
        <v>407.61</v>
      </c>
      <c r="D9168" s="154">
        <v>224.09</v>
      </c>
      <c r="E9168" s="122">
        <v>27.629360465116278</v>
      </c>
      <c r="F9168" s="77">
        <v>1.17</v>
      </c>
      <c r="G9168" s="77">
        <v>0</v>
      </c>
      <c r="H9168" s="78"/>
      <c r="I9168" s="78"/>
      <c r="J9168" s="77">
        <v>1.17</v>
      </c>
      <c r="K9168" s="159">
        <f t="shared" si="395"/>
        <v>0.27999999999998515</v>
      </c>
      <c r="L9168" s="145">
        <v>0.44</v>
      </c>
      <c r="M9168" s="146">
        <v>0</v>
      </c>
      <c r="N9168" s="76">
        <f t="shared" si="396"/>
        <v>0.27999999999998515</v>
      </c>
    </row>
    <row r="9169" spans="2:14" x14ac:dyDescent="0.25">
      <c r="B9169" s="158">
        <v>41715</v>
      </c>
      <c r="C9169" s="78">
        <v>407.53</v>
      </c>
      <c r="D9169" s="154">
        <v>223.2</v>
      </c>
      <c r="E9169" s="122">
        <v>27.5</v>
      </c>
      <c r="F9169" s="77">
        <v>1.42</v>
      </c>
      <c r="G9169" s="77">
        <v>0</v>
      </c>
      <c r="H9169" s="78"/>
      <c r="I9169" s="78"/>
      <c r="J9169" s="77">
        <v>1.42</v>
      </c>
      <c r="K9169" s="159">
        <f t="shared" si="395"/>
        <v>0.13000000000000789</v>
      </c>
      <c r="L9169" s="145">
        <v>0.53</v>
      </c>
      <c r="M9169" s="146">
        <v>5.9</v>
      </c>
      <c r="N9169" s="76">
        <f t="shared" si="396"/>
        <v>0.13000000000000789</v>
      </c>
    </row>
    <row r="9170" spans="2:14" x14ac:dyDescent="0.25">
      <c r="B9170" s="158">
        <v>41716</v>
      </c>
      <c r="C9170" s="78">
        <v>407.4</v>
      </c>
      <c r="D9170" s="154">
        <v>221.91</v>
      </c>
      <c r="E9170" s="122">
        <v>27.3125</v>
      </c>
      <c r="F9170" s="77">
        <v>2.1800000000000002</v>
      </c>
      <c r="G9170" s="77">
        <v>0</v>
      </c>
      <c r="H9170" s="78"/>
      <c r="I9170" s="78"/>
      <c r="J9170" s="77">
        <v>2.1800000000000002</v>
      </c>
      <c r="K9170" s="159">
        <f t="shared" si="395"/>
        <v>0.18999999999999106</v>
      </c>
      <c r="L9170" s="145">
        <v>0.82</v>
      </c>
      <c r="M9170" s="146">
        <v>22.8</v>
      </c>
      <c r="N9170" s="76">
        <f t="shared" si="396"/>
        <v>0.18999999999999106</v>
      </c>
    </row>
    <row r="9171" spans="2:14" x14ac:dyDescent="0.25">
      <c r="B9171" s="158">
        <v>41717</v>
      </c>
      <c r="C9171" s="78">
        <v>407.18</v>
      </c>
      <c r="D9171" s="154">
        <v>219.92</v>
      </c>
      <c r="E9171" s="122">
        <v>27.023255813953487</v>
      </c>
      <c r="F9171" s="77">
        <v>3.39</v>
      </c>
      <c r="G9171" s="77">
        <v>0</v>
      </c>
      <c r="H9171" s="78"/>
      <c r="I9171" s="78"/>
      <c r="J9171" s="77">
        <v>3.39</v>
      </c>
      <c r="K9171" s="159">
        <f t="shared" si="395"/>
        <v>0.59000000000001718</v>
      </c>
      <c r="L9171" s="145">
        <v>1.28</v>
      </c>
      <c r="M9171" s="146">
        <v>0</v>
      </c>
      <c r="N9171" s="76">
        <f t="shared" si="396"/>
        <v>0.59000000000001718</v>
      </c>
    </row>
    <row r="9172" spans="2:14" x14ac:dyDescent="0.25">
      <c r="B9172" s="158">
        <v>41718</v>
      </c>
      <c r="C9172" s="78">
        <v>406.88</v>
      </c>
      <c r="D9172" s="154">
        <v>217.12</v>
      </c>
      <c r="E9172" s="122">
        <v>26.61627906976744</v>
      </c>
      <c r="F9172" s="77">
        <v>2.92</v>
      </c>
      <c r="G9172" s="77">
        <v>0</v>
      </c>
      <c r="H9172" s="78"/>
      <c r="I9172" s="78"/>
      <c r="J9172" s="77">
        <v>2.92</v>
      </c>
      <c r="K9172" s="159">
        <f t="shared" si="395"/>
        <v>2.999999999998515E-2</v>
      </c>
      <c r="L9172" s="145">
        <v>1.06</v>
      </c>
      <c r="M9172" s="146">
        <v>11.8</v>
      </c>
      <c r="N9172" s="76">
        <f t="shared" si="396"/>
        <v>2.999999999998515E-2</v>
      </c>
    </row>
    <row r="9173" spans="2:14" x14ac:dyDescent="0.25">
      <c r="B9173" s="158">
        <v>41719</v>
      </c>
      <c r="C9173" s="78">
        <v>406.58</v>
      </c>
      <c r="D9173" s="154">
        <v>214.23</v>
      </c>
      <c r="E9173" s="122">
        <v>26.19622093023256</v>
      </c>
      <c r="F9173" s="77">
        <v>3.64</v>
      </c>
      <c r="G9173" s="77">
        <v>0</v>
      </c>
      <c r="H9173" s="78"/>
      <c r="I9173" s="78"/>
      <c r="J9173" s="77">
        <v>3.64</v>
      </c>
      <c r="K9173" s="159">
        <f t="shared" si="395"/>
        <v>0.21000000000002172</v>
      </c>
      <c r="L9173" s="145">
        <v>1.36</v>
      </c>
      <c r="M9173" s="146">
        <v>0</v>
      </c>
      <c r="N9173" s="76">
        <f t="shared" si="396"/>
        <v>0.21000000000002172</v>
      </c>
    </row>
    <row r="9174" spans="2:14" x14ac:dyDescent="0.25">
      <c r="B9174" s="158">
        <v>41720</v>
      </c>
      <c r="C9174" s="78">
        <v>406.21</v>
      </c>
      <c r="D9174" s="154">
        <v>210.8</v>
      </c>
      <c r="E9174" s="122">
        <v>25.697674418604652</v>
      </c>
      <c r="F9174" s="77">
        <v>2.34</v>
      </c>
      <c r="G9174" s="77">
        <v>0</v>
      </c>
      <c r="H9174" s="78"/>
      <c r="I9174" s="78"/>
      <c r="J9174" s="77">
        <v>2.34</v>
      </c>
      <c r="K9174" s="159">
        <f t="shared" si="395"/>
        <v>0.26999999999997826</v>
      </c>
      <c r="L9174" s="145">
        <v>0.88</v>
      </c>
      <c r="M9174" s="146">
        <v>0</v>
      </c>
      <c r="N9174" s="76">
        <f t="shared" si="396"/>
        <v>0.26999999999997826</v>
      </c>
    </row>
    <row r="9175" spans="2:14" x14ac:dyDescent="0.25">
      <c r="B9175" s="158">
        <v>41721</v>
      </c>
      <c r="C9175" s="78">
        <v>405.97</v>
      </c>
      <c r="D9175" s="154">
        <v>208.73</v>
      </c>
      <c r="E9175" s="122">
        <v>25.396802325581394</v>
      </c>
      <c r="F9175" s="77">
        <v>2.44</v>
      </c>
      <c r="G9175" s="77">
        <v>0</v>
      </c>
      <c r="H9175" s="78"/>
      <c r="I9175" s="78"/>
      <c r="J9175" s="77">
        <v>2.44</v>
      </c>
      <c r="K9175" s="159">
        <f t="shared" si="395"/>
        <v>0.18999999999999995</v>
      </c>
      <c r="L9175" s="145">
        <v>0.91</v>
      </c>
      <c r="M9175" s="146">
        <v>0</v>
      </c>
      <c r="N9175" s="76">
        <f t="shared" si="396"/>
        <v>0.18999999999999995</v>
      </c>
    </row>
    <row r="9176" spans="2:14" x14ac:dyDescent="0.25">
      <c r="B9176" s="158">
        <v>41722</v>
      </c>
      <c r="C9176" s="78">
        <v>405.72</v>
      </c>
      <c r="D9176" s="154">
        <v>206.48</v>
      </c>
      <c r="E9176" s="122">
        <v>25.069767441860463</v>
      </c>
      <c r="F9176" s="77">
        <v>3.63</v>
      </c>
      <c r="G9176" s="77">
        <v>0</v>
      </c>
      <c r="H9176" s="78"/>
      <c r="I9176" s="78"/>
      <c r="J9176" s="77">
        <v>3.63</v>
      </c>
      <c r="K9176" s="159">
        <f t="shared" si="395"/>
        <v>0.30000000000001581</v>
      </c>
      <c r="L9176" s="145">
        <v>1.35</v>
      </c>
      <c r="M9176" s="146">
        <v>0</v>
      </c>
      <c r="N9176" s="76">
        <f t="shared" si="396"/>
        <v>0.30000000000001581</v>
      </c>
    </row>
    <row r="9177" spans="2:14" x14ac:dyDescent="0.25">
      <c r="B9177" s="158">
        <v>41723</v>
      </c>
      <c r="C9177" s="78">
        <v>405.35</v>
      </c>
      <c r="D9177" s="154">
        <v>203.15</v>
      </c>
      <c r="E9177" s="122">
        <v>24.585755813953487</v>
      </c>
      <c r="F9177" s="77">
        <v>1.02</v>
      </c>
      <c r="G9177" s="77">
        <v>0</v>
      </c>
      <c r="H9177" s="78"/>
      <c r="I9177" s="78"/>
      <c r="J9177" s="77">
        <v>1.02</v>
      </c>
      <c r="K9177" s="159">
        <f t="shared" si="395"/>
        <v>0.1700000000000057</v>
      </c>
      <c r="L9177" s="145">
        <v>0.38</v>
      </c>
      <c r="M9177" s="146">
        <v>0</v>
      </c>
      <c r="N9177" s="76">
        <f t="shared" si="396"/>
        <v>0.1700000000000057</v>
      </c>
    </row>
    <row r="9178" spans="2:14" x14ac:dyDescent="0.25">
      <c r="B9178" s="158">
        <v>41724</v>
      </c>
      <c r="C9178" s="78">
        <v>405.26</v>
      </c>
      <c r="D9178" s="154">
        <v>202.3</v>
      </c>
      <c r="E9178" s="122">
        <v>24.462209302325583</v>
      </c>
      <c r="F9178" s="77">
        <v>1.04</v>
      </c>
      <c r="G9178" s="77">
        <v>0</v>
      </c>
      <c r="H9178" s="78"/>
      <c r="I9178" s="78"/>
      <c r="J9178" s="77">
        <v>1.04</v>
      </c>
      <c r="K9178" s="159">
        <f t="shared" si="395"/>
        <v>0.54999999999999094</v>
      </c>
      <c r="L9178" s="145">
        <v>0.39</v>
      </c>
      <c r="M9178" s="146">
        <v>0</v>
      </c>
      <c r="N9178" s="76">
        <f t="shared" si="396"/>
        <v>0.54999999999999094</v>
      </c>
    </row>
    <row r="9179" spans="2:14" x14ac:dyDescent="0.25">
      <c r="B9179" s="158">
        <v>41725</v>
      </c>
      <c r="C9179" s="78">
        <v>405.19</v>
      </c>
      <c r="D9179" s="154">
        <v>201.81</v>
      </c>
      <c r="E9179" s="122">
        <v>24.390988372093023</v>
      </c>
      <c r="F9179" s="77">
        <v>0.91</v>
      </c>
      <c r="G9179" s="77">
        <v>0</v>
      </c>
      <c r="H9179" s="78"/>
      <c r="I9179" s="78"/>
      <c r="J9179" s="77">
        <v>0.91</v>
      </c>
      <c r="K9179" s="159">
        <f t="shared" si="395"/>
        <v>0.37000000000000799</v>
      </c>
      <c r="L9179" s="145">
        <v>0.34</v>
      </c>
      <c r="M9179" s="146">
        <v>10.8</v>
      </c>
      <c r="N9179" s="76">
        <f t="shared" si="396"/>
        <v>0.37000000000000799</v>
      </c>
    </row>
    <row r="9180" spans="2:14" x14ac:dyDescent="0.25">
      <c r="B9180" s="158">
        <v>41726</v>
      </c>
      <c r="C9180" s="78">
        <v>405.13</v>
      </c>
      <c r="D9180" s="154">
        <v>201.27</v>
      </c>
      <c r="E9180" s="122">
        <v>24.3125</v>
      </c>
      <c r="F9180" s="77">
        <v>1.62</v>
      </c>
      <c r="G9180" s="77">
        <v>0</v>
      </c>
      <c r="H9180" s="78"/>
      <c r="I9180" s="78"/>
      <c r="J9180" s="77">
        <v>1.62</v>
      </c>
      <c r="K9180" s="159">
        <f t="shared" si="395"/>
        <v>4.9999999999978506E-2</v>
      </c>
      <c r="L9180" s="145">
        <v>0.42</v>
      </c>
      <c r="M9180" s="146">
        <v>0</v>
      </c>
      <c r="N9180" s="76">
        <f t="shared" si="396"/>
        <v>4.9999999999978506E-2</v>
      </c>
    </row>
    <row r="9181" spans="2:14" x14ac:dyDescent="0.25">
      <c r="B9181" s="158">
        <v>41727</v>
      </c>
      <c r="C9181" s="78">
        <v>404.96</v>
      </c>
      <c r="D9181" s="154">
        <v>199.7</v>
      </c>
      <c r="E9181" s="122">
        <v>24.084302325581394</v>
      </c>
      <c r="F9181" s="77">
        <v>1.59</v>
      </c>
      <c r="G9181" s="77">
        <v>0</v>
      </c>
      <c r="H9181" s="78"/>
      <c r="I9181" s="78"/>
      <c r="J9181" s="77">
        <v>1.59</v>
      </c>
      <c r="K9181" s="159">
        <f t="shared" si="395"/>
        <v>0.20000000000001372</v>
      </c>
      <c r="L9181" s="145">
        <v>0.48</v>
      </c>
      <c r="M9181" s="146">
        <v>0</v>
      </c>
      <c r="N9181" s="76">
        <f t="shared" si="396"/>
        <v>0.20000000000001372</v>
      </c>
    </row>
    <row r="9182" spans="2:14" x14ac:dyDescent="0.25">
      <c r="B9182" s="158">
        <v>41728</v>
      </c>
      <c r="C9182" s="78">
        <v>404.79</v>
      </c>
      <c r="D9182" s="154">
        <v>198.31</v>
      </c>
      <c r="E9182" s="122">
        <v>23.882267441860463</v>
      </c>
      <c r="F9182" s="77">
        <v>1.87</v>
      </c>
      <c r="G9182" s="77">
        <v>0</v>
      </c>
      <c r="H9182" s="78"/>
      <c r="I9182" s="78"/>
      <c r="J9182" s="77">
        <v>1.87</v>
      </c>
      <c r="K9182" s="159">
        <f t="shared" si="395"/>
        <v>-9.9999999999953459E-3</v>
      </c>
      <c r="L9182" s="145">
        <v>0.62</v>
      </c>
      <c r="M9182" s="146">
        <v>0</v>
      </c>
      <c r="N9182" s="76">
        <f t="shared" si="396"/>
        <v>-9.9999999999953459E-3</v>
      </c>
    </row>
    <row r="9183" spans="2:14" x14ac:dyDescent="0.25">
      <c r="B9183" s="158">
        <v>41729</v>
      </c>
      <c r="C9183" s="78">
        <v>404.58</v>
      </c>
      <c r="D9183" s="154">
        <v>196.43</v>
      </c>
      <c r="E9183" s="122">
        <v>23.609011627906977</v>
      </c>
      <c r="F9183" s="77">
        <v>3.78</v>
      </c>
      <c r="G9183" s="77">
        <v>0</v>
      </c>
      <c r="H9183" s="78"/>
      <c r="I9183" s="78"/>
      <c r="J9183" s="77">
        <v>3.78</v>
      </c>
      <c r="K9183" s="159">
        <f t="shared" si="395"/>
        <v>0.16999999999998616</v>
      </c>
      <c r="L9183" s="145">
        <v>1.41</v>
      </c>
      <c r="M9183" s="146">
        <v>0</v>
      </c>
      <c r="N9183" s="76">
        <f t="shared" si="396"/>
        <v>0.16999999999998616</v>
      </c>
    </row>
    <row r="9184" spans="2:14" x14ac:dyDescent="0.25">
      <c r="B9184" s="158">
        <v>41730</v>
      </c>
      <c r="C9184" s="78">
        <v>404.15</v>
      </c>
      <c r="D9184" s="154">
        <v>192.82</v>
      </c>
      <c r="E9184" s="122">
        <v>23.084302325581394</v>
      </c>
      <c r="F9184" s="77">
        <v>2.85</v>
      </c>
      <c r="G9184" s="77">
        <v>0</v>
      </c>
      <c r="H9184" s="78"/>
      <c r="I9184" s="78"/>
      <c r="J9184" s="77">
        <v>2.85</v>
      </c>
      <c r="K9184" s="159">
        <f t="shared" si="395"/>
        <v>0.11000000000001942</v>
      </c>
      <c r="L9184" s="145">
        <v>1.03</v>
      </c>
      <c r="M9184" s="146">
        <v>0</v>
      </c>
      <c r="N9184" s="76">
        <f t="shared" si="396"/>
        <v>0.11000000000001942</v>
      </c>
    </row>
    <row r="9185" spans="2:14" x14ac:dyDescent="0.25">
      <c r="B9185" s="158">
        <v>41731</v>
      </c>
      <c r="C9185" s="78">
        <v>403.82</v>
      </c>
      <c r="D9185" s="154">
        <v>190.08</v>
      </c>
      <c r="E9185" s="122">
        <v>22.686046511627911</v>
      </c>
      <c r="F9185" s="77">
        <v>2.71</v>
      </c>
      <c r="G9185" s="77">
        <v>0</v>
      </c>
      <c r="H9185" s="78"/>
      <c r="I9185" s="78"/>
      <c r="J9185" s="77">
        <v>2.71</v>
      </c>
      <c r="K9185" s="159">
        <f t="shared" si="395"/>
        <v>0.14999999999999769</v>
      </c>
      <c r="L9185" s="145">
        <v>1.01</v>
      </c>
      <c r="M9185" s="146">
        <v>0</v>
      </c>
      <c r="N9185" s="76">
        <f t="shared" si="396"/>
        <v>0.14999999999999769</v>
      </c>
    </row>
    <row r="9186" spans="2:14" x14ac:dyDescent="0.25">
      <c r="B9186" s="158">
        <v>41732</v>
      </c>
      <c r="C9186" s="78">
        <v>403.49</v>
      </c>
      <c r="D9186" s="154">
        <v>187.52</v>
      </c>
      <c r="E9186" s="122">
        <v>22.313953488372096</v>
      </c>
      <c r="F9186" s="77">
        <v>2.64</v>
      </c>
      <c r="G9186" s="77">
        <v>0</v>
      </c>
      <c r="H9186" s="78"/>
      <c r="I9186" s="78"/>
      <c r="J9186" s="77">
        <v>2.64</v>
      </c>
      <c r="K9186" s="159">
        <f t="shared" si="395"/>
        <v>0.14000000000000012</v>
      </c>
      <c r="L9186" s="145">
        <v>0.98</v>
      </c>
      <c r="M9186" s="146">
        <v>0</v>
      </c>
      <c r="N9186" s="76">
        <f t="shared" si="396"/>
        <v>0.14000000000000012</v>
      </c>
    </row>
    <row r="9187" spans="2:14" x14ac:dyDescent="0.25">
      <c r="B9187" s="158">
        <v>41733</v>
      </c>
      <c r="C9187" s="78">
        <v>403.2</v>
      </c>
      <c r="D9187" s="154">
        <v>185.02</v>
      </c>
      <c r="E9187" s="122">
        <v>21.950581395348841</v>
      </c>
      <c r="F9187" s="77">
        <v>1.89</v>
      </c>
      <c r="G9187" s="77">
        <v>0</v>
      </c>
      <c r="H9187" s="78"/>
      <c r="I9187" s="78"/>
      <c r="J9187" s="77">
        <v>1.89</v>
      </c>
      <c r="K9187" s="159">
        <f t="shared" si="395"/>
        <v>0.15999999999998171</v>
      </c>
      <c r="L9187" s="145">
        <v>0.63</v>
      </c>
      <c r="M9187" s="146">
        <v>0</v>
      </c>
      <c r="N9187" s="76">
        <f t="shared" si="396"/>
        <v>0.15999999999998171</v>
      </c>
    </row>
    <row r="9188" spans="2:14" x14ac:dyDescent="0.25">
      <c r="B9188" s="158">
        <v>41734</v>
      </c>
      <c r="C9188" s="78">
        <v>402.97</v>
      </c>
      <c r="D9188" s="154">
        <v>183.29</v>
      </c>
      <c r="E9188" s="122">
        <v>21.699127906976745</v>
      </c>
      <c r="F9188" s="77">
        <v>2.19</v>
      </c>
      <c r="G9188" s="77">
        <v>0</v>
      </c>
      <c r="H9188" s="78"/>
      <c r="I9188" s="78"/>
      <c r="J9188" s="77">
        <v>2.19</v>
      </c>
      <c r="K9188" s="159">
        <f t="shared" si="395"/>
        <v>9.9999999999996536E-2</v>
      </c>
      <c r="L9188" s="145">
        <v>0.78</v>
      </c>
      <c r="M9188" s="146">
        <v>0</v>
      </c>
      <c r="N9188" s="76">
        <f t="shared" si="396"/>
        <v>9.9999999999996536E-2</v>
      </c>
    </row>
    <row r="9189" spans="2:14" x14ac:dyDescent="0.25">
      <c r="B9189" s="158">
        <v>41735</v>
      </c>
      <c r="C9189" s="78">
        <v>402.71</v>
      </c>
      <c r="D9189" s="154">
        <v>181.2</v>
      </c>
      <c r="E9189" s="122">
        <v>21.395348837209301</v>
      </c>
      <c r="F9189" s="77">
        <v>1.91</v>
      </c>
      <c r="G9189" s="77">
        <v>0</v>
      </c>
      <c r="H9189" s="78"/>
      <c r="I9189" s="78"/>
      <c r="J9189" s="77">
        <v>1.91</v>
      </c>
      <c r="K9189" s="159">
        <f t="shared" si="395"/>
        <v>0.15000000000000902</v>
      </c>
      <c r="L9189" s="145">
        <v>0.71</v>
      </c>
      <c r="M9189" s="146">
        <v>0</v>
      </c>
      <c r="N9189" s="76">
        <f t="shared" si="396"/>
        <v>0.15000000000000902</v>
      </c>
    </row>
    <row r="9190" spans="2:14" x14ac:dyDescent="0.25">
      <c r="B9190" s="158">
        <v>41736</v>
      </c>
      <c r="C9190" s="78">
        <v>402.48</v>
      </c>
      <c r="D9190" s="154">
        <v>179.44</v>
      </c>
      <c r="E9190" s="122">
        <v>21.13953488372093</v>
      </c>
      <c r="F9190" s="77">
        <v>2.86</v>
      </c>
      <c r="G9190" s="77">
        <v>0</v>
      </c>
      <c r="H9190" s="78"/>
      <c r="I9190" s="78"/>
      <c r="J9190" s="77">
        <v>2.86</v>
      </c>
      <c r="K9190" s="159">
        <f t="shared" si="395"/>
        <v>0.16000000000001124</v>
      </c>
      <c r="L9190" s="145">
        <v>0.16</v>
      </c>
      <c r="M9190" s="146">
        <v>0</v>
      </c>
      <c r="N9190" s="76">
        <f t="shared" si="396"/>
        <v>0.16000000000001124</v>
      </c>
    </row>
    <row r="9191" spans="2:14" x14ac:dyDescent="0.25">
      <c r="B9191" s="158">
        <v>41737</v>
      </c>
      <c r="C9191" s="78">
        <v>402.13</v>
      </c>
      <c r="D9191" s="154">
        <v>176.74</v>
      </c>
      <c r="E9191" s="122">
        <v>20.747093023255815</v>
      </c>
      <c r="F9191" s="77">
        <v>2.3199999999999998</v>
      </c>
      <c r="G9191" s="77">
        <v>0</v>
      </c>
      <c r="H9191" s="78"/>
      <c r="I9191" s="78"/>
      <c r="J9191" s="77">
        <v>2.3199999999999998</v>
      </c>
      <c r="K9191" s="159">
        <f t="shared" si="395"/>
        <v>0.50999999999999757</v>
      </c>
      <c r="L9191" s="145">
        <v>0.86</v>
      </c>
      <c r="M9191" s="146">
        <v>0.95</v>
      </c>
      <c r="N9191" s="76">
        <f t="shared" si="396"/>
        <v>0.50999999999999757</v>
      </c>
    </row>
    <row r="9192" spans="2:14" x14ac:dyDescent="0.25">
      <c r="B9192" s="158">
        <v>41738</v>
      </c>
      <c r="C9192" s="78">
        <v>401.9</v>
      </c>
      <c r="D9192" s="154">
        <v>174.93</v>
      </c>
      <c r="E9192" s="122">
        <v>20.484011627906977</v>
      </c>
      <c r="F9192" s="77">
        <v>2.29</v>
      </c>
      <c r="G9192" s="77">
        <v>0</v>
      </c>
      <c r="H9192" s="78"/>
      <c r="I9192" s="78"/>
      <c r="J9192" s="77">
        <v>2.29</v>
      </c>
      <c r="K9192" s="159">
        <f t="shared" si="395"/>
        <v>0.22000000000000686</v>
      </c>
      <c r="L9192" s="145">
        <v>0.85</v>
      </c>
      <c r="M9192" s="146">
        <v>0</v>
      </c>
      <c r="N9192" s="76">
        <f t="shared" si="396"/>
        <v>0.22000000000000686</v>
      </c>
    </row>
    <row r="9193" spans="2:14" x14ac:dyDescent="0.25">
      <c r="B9193" s="158">
        <v>41739</v>
      </c>
      <c r="C9193" s="78">
        <v>401.62</v>
      </c>
      <c r="D9193" s="154">
        <v>172.86</v>
      </c>
      <c r="E9193" s="122">
        <v>20.183139534883722</v>
      </c>
      <c r="F9193" s="77">
        <v>2.27</v>
      </c>
      <c r="G9193" s="77">
        <v>0</v>
      </c>
      <c r="H9193" s="78"/>
      <c r="I9193" s="78"/>
      <c r="J9193" s="77">
        <v>2.27</v>
      </c>
      <c r="K9193" s="159">
        <f t="shared" si="395"/>
        <v>0.14999999999999547</v>
      </c>
      <c r="L9193" s="145">
        <v>0.84</v>
      </c>
      <c r="M9193" s="146">
        <v>0</v>
      </c>
      <c r="N9193" s="76">
        <f t="shared" si="396"/>
        <v>0.14999999999999547</v>
      </c>
    </row>
    <row r="9194" spans="2:14" x14ac:dyDescent="0.25">
      <c r="B9194" s="158">
        <v>41740</v>
      </c>
      <c r="C9194" s="78">
        <v>401.34</v>
      </c>
      <c r="D9194" s="154">
        <v>170.74</v>
      </c>
      <c r="E9194" s="122">
        <v>19.875</v>
      </c>
      <c r="F9194" s="77">
        <v>2.46</v>
      </c>
      <c r="G9194" s="77">
        <v>0</v>
      </c>
      <c r="H9194" s="78"/>
      <c r="I9194" s="78"/>
      <c r="J9194" s="77">
        <v>2.46</v>
      </c>
      <c r="K9194" s="159">
        <f t="shared" si="395"/>
        <v>8.9999999999995417E-2</v>
      </c>
      <c r="L9194" s="145">
        <v>0.91</v>
      </c>
      <c r="M9194" s="146">
        <v>0.7</v>
      </c>
      <c r="N9194" s="76">
        <f t="shared" si="396"/>
        <v>8.9999999999995417E-2</v>
      </c>
    </row>
    <row r="9195" spans="2:14" x14ac:dyDescent="0.25">
      <c r="B9195" s="158">
        <v>41741</v>
      </c>
      <c r="C9195" s="78">
        <v>401.02</v>
      </c>
      <c r="D9195" s="154">
        <v>168.37</v>
      </c>
      <c r="E9195" s="122">
        <v>19.530523255813954</v>
      </c>
      <c r="F9195" s="77">
        <v>2.17</v>
      </c>
      <c r="G9195" s="77">
        <v>0</v>
      </c>
      <c r="H9195" s="78"/>
      <c r="I9195" s="78"/>
      <c r="J9195" s="77">
        <v>2.17</v>
      </c>
      <c r="K9195" s="159">
        <f t="shared" si="395"/>
        <v>0.13999999999999879</v>
      </c>
      <c r="L9195" s="145">
        <v>0.8</v>
      </c>
      <c r="M9195" s="146">
        <v>0</v>
      </c>
      <c r="N9195" s="76">
        <f t="shared" si="396"/>
        <v>0.13999999999999879</v>
      </c>
    </row>
    <row r="9196" spans="2:14" x14ac:dyDescent="0.25">
      <c r="B9196" s="158">
        <v>41742</v>
      </c>
      <c r="C9196" s="78">
        <v>400.73</v>
      </c>
      <c r="D9196" s="154">
        <v>166.34</v>
      </c>
      <c r="E9196" s="122">
        <v>19.23546511627907</v>
      </c>
      <c r="F9196" s="77">
        <v>2.79</v>
      </c>
      <c r="G9196" s="77">
        <v>0</v>
      </c>
      <c r="H9196" s="78"/>
      <c r="I9196" s="78"/>
      <c r="J9196" s="77">
        <v>2.79</v>
      </c>
      <c r="K9196" s="159">
        <f t="shared" si="395"/>
        <v>0.16999999999999549</v>
      </c>
      <c r="L9196" s="145">
        <v>1.03</v>
      </c>
      <c r="M9196" s="146">
        <v>0</v>
      </c>
      <c r="N9196" s="76">
        <f t="shared" si="396"/>
        <v>0.16999999999999549</v>
      </c>
    </row>
    <row r="9197" spans="2:14" x14ac:dyDescent="0.25">
      <c r="B9197" s="158">
        <v>41743</v>
      </c>
      <c r="C9197" s="78">
        <v>400.36</v>
      </c>
      <c r="D9197" s="154">
        <v>163.72</v>
      </c>
      <c r="E9197" s="122">
        <v>18.854651162790699</v>
      </c>
      <c r="F9197" s="77">
        <v>3.18</v>
      </c>
      <c r="G9197" s="77">
        <v>0</v>
      </c>
      <c r="H9197" s="78"/>
      <c r="I9197" s="78"/>
      <c r="J9197" s="77">
        <v>3.18</v>
      </c>
      <c r="K9197" s="159">
        <f t="shared" si="395"/>
        <v>0.65999999999998993</v>
      </c>
      <c r="L9197" s="145">
        <v>1.17</v>
      </c>
      <c r="M9197" s="146">
        <v>0</v>
      </c>
      <c r="N9197" s="76">
        <f t="shared" si="396"/>
        <v>0.65999999999998993</v>
      </c>
    </row>
    <row r="9198" spans="2:14" x14ac:dyDescent="0.25">
      <c r="B9198" s="158">
        <v>41744</v>
      </c>
      <c r="C9198" s="78">
        <v>400</v>
      </c>
      <c r="D9198" s="154">
        <v>161.19999999999999</v>
      </c>
      <c r="E9198" s="122">
        <v>18.488372093023255</v>
      </c>
      <c r="F9198" s="77">
        <v>3.16</v>
      </c>
      <c r="G9198" s="77">
        <v>0</v>
      </c>
      <c r="H9198" s="78"/>
      <c r="I9198" s="78"/>
      <c r="J9198" s="77">
        <v>3.16</v>
      </c>
      <c r="K9198" s="159">
        <f t="shared" si="395"/>
        <v>-5.9999999999998721E-2</v>
      </c>
      <c r="L9198" s="145">
        <v>1.1599999999999999</v>
      </c>
      <c r="M9198" s="146">
        <v>0</v>
      </c>
      <c r="N9198" s="76">
        <f t="shared" si="396"/>
        <v>-5.9999999999998721E-2</v>
      </c>
    </row>
    <row r="9199" spans="2:14" x14ac:dyDescent="0.25">
      <c r="B9199" s="158">
        <v>41745</v>
      </c>
      <c r="C9199" s="78">
        <v>399.64</v>
      </c>
      <c r="D9199" s="154">
        <v>157.97999999999999</v>
      </c>
      <c r="E9199" s="122">
        <v>18.020348837209301</v>
      </c>
      <c r="F9199" s="77">
        <v>2.52</v>
      </c>
      <c r="G9199" s="77">
        <v>0</v>
      </c>
      <c r="H9199" s="78"/>
      <c r="I9199" s="78"/>
      <c r="J9199" s="77">
        <v>2.52</v>
      </c>
      <c r="K9199" s="159">
        <f t="shared" si="395"/>
        <v>2.0000000000000018E-2</v>
      </c>
      <c r="L9199" s="145">
        <v>0.92</v>
      </c>
      <c r="M9199" s="146">
        <v>3</v>
      </c>
      <c r="N9199" s="76">
        <f t="shared" si="396"/>
        <v>2.0000000000000018E-2</v>
      </c>
    </row>
    <row r="9200" spans="2:14" x14ac:dyDescent="0.25">
      <c r="B9200" s="158">
        <v>41746</v>
      </c>
      <c r="C9200" s="78">
        <v>399.28</v>
      </c>
      <c r="D9200" s="154">
        <v>155.47999999999999</v>
      </c>
      <c r="E9200" s="122">
        <v>17.656976744186043</v>
      </c>
      <c r="F9200" s="77">
        <v>2.48</v>
      </c>
      <c r="G9200" s="77">
        <v>0</v>
      </c>
      <c r="H9200" s="78"/>
      <c r="I9200" s="78"/>
      <c r="J9200" s="77">
        <v>2.48</v>
      </c>
      <c r="K9200" s="159">
        <f t="shared" si="395"/>
        <v>0.11000000000002386</v>
      </c>
      <c r="L9200" s="145">
        <v>0.91</v>
      </c>
      <c r="M9200" s="146">
        <v>0</v>
      </c>
      <c r="N9200" s="76">
        <f t="shared" si="396"/>
        <v>0.11000000000002386</v>
      </c>
    </row>
    <row r="9201" spans="2:14" x14ac:dyDescent="0.25">
      <c r="B9201" s="158">
        <v>41747</v>
      </c>
      <c r="C9201" s="78">
        <v>398.92</v>
      </c>
      <c r="D9201" s="154">
        <v>153.11000000000001</v>
      </c>
      <c r="E9201" s="122">
        <v>17.312500000000004</v>
      </c>
      <c r="F9201" s="77">
        <v>2.8</v>
      </c>
      <c r="G9201" s="77">
        <v>0</v>
      </c>
      <c r="H9201" s="78"/>
      <c r="I9201" s="78"/>
      <c r="J9201" s="77">
        <v>2.8</v>
      </c>
      <c r="K9201" s="159">
        <f t="shared" si="395"/>
        <v>0.46999999999998732</v>
      </c>
      <c r="L9201" s="145">
        <v>1.03</v>
      </c>
      <c r="M9201" s="146">
        <v>10.1</v>
      </c>
      <c r="N9201" s="76">
        <f t="shared" si="396"/>
        <v>0.46999999999998732</v>
      </c>
    </row>
    <row r="9202" spans="2:14" x14ac:dyDescent="0.25">
      <c r="B9202" s="158">
        <v>41748</v>
      </c>
      <c r="C9202" s="78">
        <v>398.58</v>
      </c>
      <c r="D9202" s="154">
        <v>150.78</v>
      </c>
      <c r="E9202" s="122">
        <v>16.973837209302324</v>
      </c>
      <c r="F9202" s="77">
        <v>2.93</v>
      </c>
      <c r="G9202" s="77">
        <v>0</v>
      </c>
      <c r="H9202" s="78"/>
      <c r="I9202" s="78"/>
      <c r="J9202" s="77">
        <v>2.93</v>
      </c>
      <c r="K9202" s="159">
        <f t="shared" si="395"/>
        <v>0.45000000000001039</v>
      </c>
      <c r="L9202" s="145">
        <v>1.07</v>
      </c>
      <c r="M9202" s="146">
        <v>0</v>
      </c>
      <c r="N9202" s="76">
        <f t="shared" si="396"/>
        <v>0.45000000000001039</v>
      </c>
    </row>
    <row r="9203" spans="2:14" x14ac:dyDescent="0.25">
      <c r="B9203" s="158">
        <v>41749</v>
      </c>
      <c r="C9203" s="78">
        <v>398.2</v>
      </c>
      <c r="D9203" s="154">
        <v>148.30000000000001</v>
      </c>
      <c r="E9203" s="122">
        <v>16.613372093023258</v>
      </c>
      <c r="F9203" s="77">
        <v>3.47</v>
      </c>
      <c r="G9203" s="77">
        <v>0</v>
      </c>
      <c r="H9203" s="78"/>
      <c r="I9203" s="78"/>
      <c r="J9203" s="77">
        <v>3.47</v>
      </c>
      <c r="K9203" s="159">
        <f t="shared" si="395"/>
        <v>0.20999999999998087</v>
      </c>
      <c r="L9203" s="145">
        <v>1.27</v>
      </c>
      <c r="M9203" s="146">
        <v>0</v>
      </c>
      <c r="N9203" s="76">
        <f t="shared" si="396"/>
        <v>0.20999999999998087</v>
      </c>
    </row>
    <row r="9204" spans="2:14" x14ac:dyDescent="0.25">
      <c r="B9204" s="158">
        <v>41750</v>
      </c>
      <c r="C9204" s="78">
        <v>397.68</v>
      </c>
      <c r="D9204" s="154">
        <v>145.04</v>
      </c>
      <c r="E9204" s="122">
        <v>16.13953488372093</v>
      </c>
      <c r="F9204" s="77">
        <v>3.54</v>
      </c>
      <c r="G9204" s="77">
        <v>0</v>
      </c>
      <c r="H9204" s="78"/>
      <c r="I9204" s="78"/>
      <c r="J9204" s="77">
        <v>3.54</v>
      </c>
      <c r="K9204" s="159">
        <f t="shared" si="395"/>
        <v>0.10000000000000231</v>
      </c>
      <c r="L9204" s="145">
        <v>1.29</v>
      </c>
      <c r="M9204" s="146">
        <v>0</v>
      </c>
      <c r="N9204" s="76">
        <f t="shared" si="396"/>
        <v>0.10000000000000231</v>
      </c>
    </row>
    <row r="9205" spans="2:14" x14ac:dyDescent="0.25">
      <c r="B9205" s="158">
        <v>41751</v>
      </c>
      <c r="C9205" s="78">
        <v>397.15</v>
      </c>
      <c r="D9205" s="154">
        <v>141.6</v>
      </c>
      <c r="E9205" s="122">
        <v>15.63953488372093</v>
      </c>
      <c r="F9205" s="77">
        <v>2.99</v>
      </c>
      <c r="G9205" s="77">
        <v>0</v>
      </c>
      <c r="H9205" s="78"/>
      <c r="I9205" s="78"/>
      <c r="J9205" s="77">
        <v>2.99</v>
      </c>
      <c r="K9205" s="159">
        <f t="shared" si="395"/>
        <v>0.19000000000001727</v>
      </c>
      <c r="L9205" s="145">
        <v>1.0900000000000001</v>
      </c>
      <c r="M9205" s="146">
        <v>0</v>
      </c>
      <c r="N9205" s="76">
        <f t="shared" si="396"/>
        <v>0.19000000000001727</v>
      </c>
    </row>
    <row r="9206" spans="2:14" x14ac:dyDescent="0.25">
      <c r="B9206" s="158">
        <v>41752</v>
      </c>
      <c r="C9206" s="78">
        <v>396.69</v>
      </c>
      <c r="D9206" s="154">
        <v>138.80000000000001</v>
      </c>
      <c r="E9206" s="122">
        <v>15.232558139534886</v>
      </c>
      <c r="F9206" s="77">
        <v>3.36</v>
      </c>
      <c r="G9206" s="77">
        <v>0</v>
      </c>
      <c r="H9206" s="78"/>
      <c r="I9206" s="78"/>
      <c r="J9206" s="77">
        <v>3.36</v>
      </c>
      <c r="K9206" s="159">
        <f t="shared" si="395"/>
        <v>0.23999999999999533</v>
      </c>
      <c r="L9206" s="145">
        <v>1.22</v>
      </c>
      <c r="M9206" s="146">
        <v>4.3</v>
      </c>
      <c r="N9206" s="76">
        <f t="shared" si="396"/>
        <v>0.23999999999999533</v>
      </c>
    </row>
    <row r="9207" spans="2:14" x14ac:dyDescent="0.25">
      <c r="B9207" s="158">
        <v>41753</v>
      </c>
      <c r="C9207" s="78">
        <v>396.17</v>
      </c>
      <c r="D9207" s="154">
        <v>135.68</v>
      </c>
      <c r="E9207" s="122">
        <v>14.779069767441861</v>
      </c>
      <c r="F9207" s="77">
        <v>2.5099999999999998</v>
      </c>
      <c r="G9207" s="77">
        <v>0</v>
      </c>
      <c r="H9207" s="78"/>
      <c r="I9207" s="78"/>
      <c r="J9207" s="77">
        <v>2.5099999999999998</v>
      </c>
      <c r="K9207" s="159">
        <f t="shared" si="395"/>
        <v>1.1300000000000043</v>
      </c>
      <c r="L9207" s="145">
        <v>0.91</v>
      </c>
      <c r="M9207" s="146">
        <v>2.9</v>
      </c>
      <c r="N9207" s="76">
        <f t="shared" si="396"/>
        <v>1.1300000000000043</v>
      </c>
    </row>
    <row r="9208" spans="2:14" x14ac:dyDescent="0.25">
      <c r="B9208" s="158">
        <v>41754</v>
      </c>
      <c r="C9208" s="78">
        <v>395.95</v>
      </c>
      <c r="D9208" s="154">
        <v>134.30000000000001</v>
      </c>
      <c r="E9208" s="122">
        <v>14.578488372093027</v>
      </c>
      <c r="F9208" s="77">
        <v>2.37</v>
      </c>
      <c r="G9208" s="77">
        <v>0</v>
      </c>
      <c r="H9208" s="78"/>
      <c r="I9208" s="78"/>
      <c r="J9208" s="77">
        <v>2.37</v>
      </c>
      <c r="K9208" s="159">
        <f t="shared" si="395"/>
        <v>0.32999999999997964</v>
      </c>
      <c r="L9208" s="145">
        <v>0.86</v>
      </c>
      <c r="M9208" s="146">
        <v>0</v>
      </c>
      <c r="N9208" s="76">
        <f t="shared" si="396"/>
        <v>0.32999999999997964</v>
      </c>
    </row>
    <row r="9209" spans="2:14" x14ac:dyDescent="0.25">
      <c r="B9209" s="158">
        <v>41755</v>
      </c>
      <c r="C9209" s="78">
        <v>395.6</v>
      </c>
      <c r="D9209" s="154">
        <v>132.26</v>
      </c>
      <c r="E9209" s="122">
        <v>14.281976744186046</v>
      </c>
      <c r="F9209" s="77">
        <v>1.95</v>
      </c>
      <c r="G9209" s="77">
        <v>0</v>
      </c>
      <c r="H9209" s="78"/>
      <c r="I9209" s="78"/>
      <c r="J9209" s="77">
        <v>1.95</v>
      </c>
      <c r="K9209" s="159">
        <f t="shared" si="395"/>
        <v>0.19000000000000905</v>
      </c>
      <c r="L9209" s="145">
        <v>0.67</v>
      </c>
      <c r="M9209" s="146">
        <v>0</v>
      </c>
      <c r="N9209" s="76">
        <f t="shared" si="396"/>
        <v>0.19000000000000905</v>
      </c>
    </row>
    <row r="9210" spans="2:14" x14ac:dyDescent="0.25">
      <c r="B9210" s="158">
        <v>41756</v>
      </c>
      <c r="C9210" s="78">
        <v>395.29</v>
      </c>
      <c r="D9210" s="154">
        <v>130.5</v>
      </c>
      <c r="E9210" s="122">
        <v>14.026162790697674</v>
      </c>
      <c r="F9210" s="77">
        <v>2.34</v>
      </c>
      <c r="G9210" s="77">
        <v>0</v>
      </c>
      <c r="H9210" s="78"/>
      <c r="I9210" s="78"/>
      <c r="J9210" s="77">
        <v>2.34</v>
      </c>
      <c r="K9210" s="159">
        <f t="shared" si="395"/>
        <v>0.30000000000000782</v>
      </c>
      <c r="L9210" s="145">
        <v>0.9</v>
      </c>
      <c r="M9210" s="146">
        <v>0</v>
      </c>
      <c r="N9210" s="76">
        <f t="shared" si="396"/>
        <v>0.30000000000000782</v>
      </c>
    </row>
    <row r="9211" spans="2:14" x14ac:dyDescent="0.25">
      <c r="B9211" s="158">
        <v>41757</v>
      </c>
      <c r="C9211" s="78">
        <v>394.96</v>
      </c>
      <c r="D9211" s="154">
        <v>128.46</v>
      </c>
      <c r="E9211" s="122">
        <v>13.729651162790697</v>
      </c>
      <c r="F9211" s="77">
        <v>2.2599999999999998</v>
      </c>
      <c r="G9211" s="77">
        <v>0</v>
      </c>
      <c r="H9211" s="78"/>
      <c r="I9211" s="78"/>
      <c r="J9211" s="77">
        <v>2.2599999999999998</v>
      </c>
      <c r="K9211" s="159">
        <f t="shared" si="395"/>
        <v>3.3999999999999861</v>
      </c>
      <c r="L9211" s="145">
        <v>0.82</v>
      </c>
      <c r="M9211" s="146">
        <v>14.1</v>
      </c>
      <c r="N9211" s="76">
        <f t="shared" si="396"/>
        <v>3.3999999999999861</v>
      </c>
    </row>
    <row r="9212" spans="2:14" x14ac:dyDescent="0.25">
      <c r="B9212" s="158">
        <v>41758</v>
      </c>
      <c r="C9212" s="78">
        <v>395.15</v>
      </c>
      <c r="D9212" s="154">
        <v>129.6</v>
      </c>
      <c r="E9212" s="122">
        <v>13.895348837209303</v>
      </c>
      <c r="F9212" s="77">
        <v>1.68</v>
      </c>
      <c r="G9212" s="77">
        <v>0</v>
      </c>
      <c r="H9212" s="78"/>
      <c r="I9212" s="78"/>
      <c r="J9212" s="77">
        <v>1.68</v>
      </c>
      <c r="K9212" s="159">
        <f t="shared" si="395"/>
        <v>12.18</v>
      </c>
      <c r="L9212" s="145">
        <v>0.61</v>
      </c>
      <c r="M9212" s="146">
        <v>42.5</v>
      </c>
      <c r="N9212" s="76">
        <f t="shared" si="396"/>
        <v>12.18</v>
      </c>
    </row>
    <row r="9213" spans="2:14" x14ac:dyDescent="0.25">
      <c r="B9213" s="158">
        <v>41759</v>
      </c>
      <c r="C9213" s="78">
        <v>396.9</v>
      </c>
      <c r="D9213" s="154">
        <v>140.1</v>
      </c>
      <c r="E9213" s="122">
        <v>15.421511627906977</v>
      </c>
      <c r="F9213" s="77">
        <v>0.85</v>
      </c>
      <c r="G9213" s="77">
        <v>0</v>
      </c>
      <c r="H9213" s="78"/>
      <c r="I9213" s="78"/>
      <c r="J9213" s="77">
        <v>0.85</v>
      </c>
      <c r="K9213" s="159">
        <f t="shared" si="395"/>
        <v>8.8700000000000099</v>
      </c>
      <c r="L9213" s="145">
        <v>0.31</v>
      </c>
      <c r="M9213" s="146">
        <v>68.5</v>
      </c>
      <c r="N9213" s="76">
        <f t="shared" si="396"/>
        <v>8.8700000000000099</v>
      </c>
    </row>
    <row r="9214" spans="2:14" x14ac:dyDescent="0.25">
      <c r="B9214" s="158">
        <v>41760</v>
      </c>
      <c r="C9214" s="78">
        <v>398.16</v>
      </c>
      <c r="D9214" s="154">
        <v>148.12</v>
      </c>
      <c r="E9214" s="122">
        <v>16.587209302325583</v>
      </c>
      <c r="F9214" s="77">
        <v>0.53</v>
      </c>
      <c r="G9214" s="77">
        <v>0</v>
      </c>
      <c r="H9214" s="78"/>
      <c r="I9214" s="78"/>
      <c r="J9214" s="77">
        <v>0.53</v>
      </c>
      <c r="K9214" s="159">
        <f t="shared" si="395"/>
        <v>3.4499999999999877</v>
      </c>
      <c r="L9214" s="145">
        <v>0.19</v>
      </c>
      <c r="M9214" s="146">
        <v>0.5</v>
      </c>
      <c r="N9214" s="76">
        <f t="shared" si="396"/>
        <v>3.4499999999999877</v>
      </c>
    </row>
    <row r="9215" spans="2:14" x14ac:dyDescent="0.25">
      <c r="B9215" s="158">
        <v>41761</v>
      </c>
      <c r="C9215" s="78">
        <v>398.61</v>
      </c>
      <c r="D9215" s="154">
        <v>151.04</v>
      </c>
      <c r="E9215" s="122">
        <v>17.011627906976745</v>
      </c>
      <c r="F9215" s="77">
        <v>1.81</v>
      </c>
      <c r="G9215" s="77">
        <v>0</v>
      </c>
      <c r="H9215" s="78"/>
      <c r="I9215" s="78"/>
      <c r="J9215" s="77">
        <v>1.81</v>
      </c>
      <c r="K9215" s="159">
        <f t="shared" si="395"/>
        <v>9.6599999999999948</v>
      </c>
      <c r="L9215" s="145">
        <v>0.66</v>
      </c>
      <c r="M9215" s="146">
        <v>8.1</v>
      </c>
      <c r="N9215" s="76">
        <f t="shared" si="396"/>
        <v>9.6599999999999948</v>
      </c>
    </row>
    <row r="9216" spans="2:14" x14ac:dyDescent="0.25">
      <c r="B9216" s="158">
        <v>41762</v>
      </c>
      <c r="C9216" s="78">
        <v>399.77</v>
      </c>
      <c r="D9216" s="154">
        <v>158.88999999999999</v>
      </c>
      <c r="E9216" s="122">
        <v>18.152616279069765</v>
      </c>
      <c r="F9216" s="77">
        <v>0.83</v>
      </c>
      <c r="G9216" s="77">
        <v>0</v>
      </c>
      <c r="H9216" s="78"/>
      <c r="I9216" s="78"/>
      <c r="J9216" s="77">
        <v>0.83</v>
      </c>
      <c r="K9216" s="159">
        <f t="shared" si="395"/>
        <v>8.2000000000000046</v>
      </c>
      <c r="L9216" s="145">
        <v>0.31</v>
      </c>
      <c r="M9216" s="146">
        <v>62.1</v>
      </c>
      <c r="N9216" s="76">
        <f t="shared" si="396"/>
        <v>8.2000000000000046</v>
      </c>
    </row>
    <row r="9217" spans="2:14" x14ac:dyDescent="0.25">
      <c r="B9217" s="158">
        <v>41763</v>
      </c>
      <c r="C9217" s="78">
        <v>400.72</v>
      </c>
      <c r="D9217" s="154">
        <v>166.26</v>
      </c>
      <c r="E9217" s="122">
        <v>19.223837209302324</v>
      </c>
      <c r="F9217" s="77">
        <v>1.99</v>
      </c>
      <c r="G9217" s="77">
        <v>0</v>
      </c>
      <c r="H9217" s="78"/>
      <c r="I9217" s="78"/>
      <c r="J9217" s="77">
        <v>1.99</v>
      </c>
      <c r="K9217" s="159">
        <f t="shared" si="395"/>
        <v>4.0300000000000207</v>
      </c>
      <c r="L9217" s="145">
        <v>0.73</v>
      </c>
      <c r="M9217" s="146">
        <v>10.3</v>
      </c>
      <c r="N9217" s="76">
        <f t="shared" si="396"/>
        <v>4.0300000000000207</v>
      </c>
    </row>
    <row r="9218" spans="2:14" x14ac:dyDescent="0.25">
      <c r="B9218" s="158">
        <v>41764</v>
      </c>
      <c r="C9218" s="78">
        <v>401</v>
      </c>
      <c r="D9218" s="154">
        <v>168.3</v>
      </c>
      <c r="E9218" s="122">
        <v>19.520348837209305</v>
      </c>
      <c r="F9218" s="77">
        <v>1.68</v>
      </c>
      <c r="G9218" s="77">
        <v>0</v>
      </c>
      <c r="H9218" s="78"/>
      <c r="I9218" s="78"/>
      <c r="J9218" s="77">
        <v>1.68</v>
      </c>
      <c r="K9218" s="159">
        <f t="shared" si="395"/>
        <v>6.7999999999999758</v>
      </c>
      <c r="L9218" s="145">
        <v>0.62</v>
      </c>
      <c r="M9218" s="146">
        <v>5.6</v>
      </c>
      <c r="N9218" s="76">
        <f t="shared" si="396"/>
        <v>6.7999999999999758</v>
      </c>
    </row>
    <row r="9219" spans="2:14" x14ac:dyDescent="0.25">
      <c r="B9219" s="158">
        <v>41765</v>
      </c>
      <c r="C9219" s="78">
        <v>401.7</v>
      </c>
      <c r="D9219" s="154">
        <v>173.42</v>
      </c>
      <c r="E9219" s="122">
        <v>20.264534883720927</v>
      </c>
      <c r="F9219" s="77">
        <v>2.2200000000000002</v>
      </c>
      <c r="G9219" s="77">
        <v>0</v>
      </c>
      <c r="H9219" s="78"/>
      <c r="I9219" s="78"/>
      <c r="J9219" s="77">
        <v>2.2200000000000002</v>
      </c>
      <c r="K9219" s="159">
        <f t="shared" si="395"/>
        <v>4.0400000000000222</v>
      </c>
      <c r="L9219" s="145">
        <v>0.82</v>
      </c>
      <c r="M9219" s="146">
        <v>1.5</v>
      </c>
      <c r="N9219" s="76">
        <f t="shared" si="396"/>
        <v>4.0400000000000222</v>
      </c>
    </row>
    <row r="9220" spans="2:14" x14ac:dyDescent="0.25">
      <c r="B9220" s="158">
        <v>41766</v>
      </c>
      <c r="C9220" s="78">
        <v>401.93</v>
      </c>
      <c r="D9220" s="154">
        <v>175.24</v>
      </c>
      <c r="E9220" s="122">
        <v>20.529069767441861</v>
      </c>
      <c r="F9220" s="77">
        <v>2.4900000000000002</v>
      </c>
      <c r="G9220" s="77">
        <v>0</v>
      </c>
      <c r="H9220" s="78"/>
      <c r="I9220" s="78"/>
      <c r="J9220" s="77">
        <v>2.4900000000000002</v>
      </c>
      <c r="K9220" s="159">
        <f t="shared" si="395"/>
        <v>1.3099999999999934</v>
      </c>
      <c r="L9220" s="145">
        <v>0.92</v>
      </c>
      <c r="M9220" s="146">
        <v>10.6</v>
      </c>
      <c r="N9220" s="76">
        <f t="shared" si="396"/>
        <v>1.3099999999999934</v>
      </c>
    </row>
    <row r="9221" spans="2:14" x14ac:dyDescent="0.25">
      <c r="B9221" s="158">
        <v>41767</v>
      </c>
      <c r="C9221" s="78">
        <v>401.78</v>
      </c>
      <c r="D9221" s="154">
        <v>174.06</v>
      </c>
      <c r="E9221" s="122">
        <v>20.357558139534884</v>
      </c>
      <c r="F9221" s="77">
        <v>2.15</v>
      </c>
      <c r="G9221" s="77">
        <v>0</v>
      </c>
      <c r="H9221" s="78"/>
      <c r="I9221" s="78"/>
      <c r="J9221" s="77">
        <v>2.15</v>
      </c>
      <c r="K9221" s="159">
        <f t="shared" si="395"/>
        <v>4.4500000000000117</v>
      </c>
      <c r="L9221" s="145">
        <v>0.8</v>
      </c>
      <c r="M9221" s="146">
        <v>65.5</v>
      </c>
      <c r="N9221" s="76">
        <f t="shared" si="396"/>
        <v>4.4500000000000117</v>
      </c>
    </row>
    <row r="9222" spans="2:14" x14ac:dyDescent="0.25">
      <c r="B9222" s="158">
        <v>41768</v>
      </c>
      <c r="C9222" s="78">
        <v>402.09</v>
      </c>
      <c r="D9222" s="154">
        <v>176.36</v>
      </c>
      <c r="E9222" s="122">
        <v>20.691860465116282</v>
      </c>
      <c r="F9222" s="77">
        <v>1.84</v>
      </c>
      <c r="G9222" s="77">
        <v>0</v>
      </c>
      <c r="H9222" s="78"/>
      <c r="I9222" s="78"/>
      <c r="J9222" s="77">
        <v>1.84</v>
      </c>
      <c r="K9222" s="159">
        <f t="shared" ref="K9222:K9285" si="397">D9223-D9222+J9222</f>
        <v>1.7699999999999785</v>
      </c>
      <c r="L9222" s="145">
        <v>0.68</v>
      </c>
      <c r="M9222" s="146">
        <v>0</v>
      </c>
      <c r="N9222" s="76">
        <f t="shared" si="396"/>
        <v>1.7699999999999785</v>
      </c>
    </row>
    <row r="9223" spans="2:14" x14ac:dyDescent="0.25">
      <c r="B9223" s="158">
        <v>41769</v>
      </c>
      <c r="C9223" s="78">
        <v>402.08</v>
      </c>
      <c r="D9223" s="154">
        <v>176.29</v>
      </c>
      <c r="E9223" s="122">
        <v>20.681686046511629</v>
      </c>
      <c r="F9223" s="77">
        <v>2.35</v>
      </c>
      <c r="G9223" s="77">
        <v>0</v>
      </c>
      <c r="H9223" s="78"/>
      <c r="I9223" s="78"/>
      <c r="J9223" s="77">
        <v>2.35</v>
      </c>
      <c r="K9223" s="159">
        <f t="shared" si="397"/>
        <v>1.2200000000000046</v>
      </c>
      <c r="L9223" s="145">
        <v>0.87</v>
      </c>
      <c r="M9223" s="146">
        <v>0</v>
      </c>
      <c r="N9223" s="76">
        <f t="shared" si="396"/>
        <v>1.2200000000000046</v>
      </c>
    </row>
    <row r="9224" spans="2:14" x14ac:dyDescent="0.25">
      <c r="B9224" s="158">
        <v>41770</v>
      </c>
      <c r="C9224" s="78">
        <v>401.92</v>
      </c>
      <c r="D9224" s="154">
        <v>175.16</v>
      </c>
      <c r="E9224" s="122">
        <v>20.517441860465116</v>
      </c>
      <c r="F9224" s="77">
        <v>3.15</v>
      </c>
      <c r="G9224" s="77">
        <v>0</v>
      </c>
      <c r="H9224" s="78"/>
      <c r="I9224" s="78"/>
      <c r="J9224" s="77">
        <v>3.15</v>
      </c>
      <c r="K9224" s="159">
        <f t="shared" si="397"/>
        <v>0.40999999999999082</v>
      </c>
      <c r="L9224" s="145">
        <v>1.17</v>
      </c>
      <c r="M9224" s="146">
        <v>0</v>
      </c>
      <c r="N9224" s="76">
        <f t="shared" ref="N9224:N9287" si="398">+D9225-D9224+J9224</f>
        <v>0.40999999999999082</v>
      </c>
    </row>
    <row r="9225" spans="2:14" x14ac:dyDescent="0.25">
      <c r="B9225" s="158">
        <v>41771</v>
      </c>
      <c r="C9225" s="78">
        <v>401.56</v>
      </c>
      <c r="D9225" s="154">
        <v>172.42</v>
      </c>
      <c r="E9225" s="122">
        <v>20.119186046511626</v>
      </c>
      <c r="F9225" s="77">
        <v>2.66</v>
      </c>
      <c r="G9225" s="77">
        <v>0</v>
      </c>
      <c r="H9225" s="78"/>
      <c r="I9225" s="78"/>
      <c r="J9225" s="77">
        <v>2.66</v>
      </c>
      <c r="K9225" s="159">
        <f t="shared" si="397"/>
        <v>0.39000000000001833</v>
      </c>
      <c r="L9225" s="145">
        <v>0.98</v>
      </c>
      <c r="M9225" s="146">
        <v>0</v>
      </c>
      <c r="N9225" s="76">
        <f t="shared" si="398"/>
        <v>0.39000000000001833</v>
      </c>
    </row>
    <row r="9226" spans="2:14" x14ac:dyDescent="0.25">
      <c r="B9226" s="158">
        <v>41772</v>
      </c>
      <c r="C9226" s="78">
        <v>401.25</v>
      </c>
      <c r="D9226" s="154">
        <v>170.15</v>
      </c>
      <c r="E9226" s="122">
        <v>19.789244186046513</v>
      </c>
      <c r="F9226" s="77">
        <v>2.0299999999999998</v>
      </c>
      <c r="G9226" s="77">
        <v>0</v>
      </c>
      <c r="H9226" s="78"/>
      <c r="I9226" s="78"/>
      <c r="J9226" s="77">
        <v>2.0299999999999998</v>
      </c>
      <c r="K9226" s="159">
        <f t="shared" si="397"/>
        <v>0.66999999999998616</v>
      </c>
      <c r="L9226" s="145">
        <v>0.74</v>
      </c>
      <c r="M9226" s="146">
        <v>0</v>
      </c>
      <c r="N9226" s="76">
        <f t="shared" si="398"/>
        <v>0.66999999999998616</v>
      </c>
    </row>
    <row r="9227" spans="2:14" x14ac:dyDescent="0.25">
      <c r="B9227" s="158">
        <v>41773</v>
      </c>
      <c r="C9227" s="78">
        <v>401.08</v>
      </c>
      <c r="D9227" s="154">
        <v>168.79</v>
      </c>
      <c r="E9227" s="122">
        <v>19.591569767441861</v>
      </c>
      <c r="F9227" s="77">
        <v>2.41</v>
      </c>
      <c r="G9227" s="77">
        <v>0</v>
      </c>
      <c r="H9227" s="78"/>
      <c r="I9227" s="78"/>
      <c r="J9227" s="77">
        <v>2.41</v>
      </c>
      <c r="K9227" s="159">
        <f t="shared" si="397"/>
        <v>0.52000000000001378</v>
      </c>
      <c r="L9227" s="145">
        <v>0.89</v>
      </c>
      <c r="M9227" s="146">
        <v>0</v>
      </c>
      <c r="N9227" s="76">
        <f t="shared" si="398"/>
        <v>0.52000000000001378</v>
      </c>
    </row>
    <row r="9228" spans="2:14" x14ac:dyDescent="0.25">
      <c r="B9228" s="158">
        <v>41774</v>
      </c>
      <c r="C9228" s="78">
        <v>400.8</v>
      </c>
      <c r="D9228" s="154">
        <v>166.9</v>
      </c>
      <c r="E9228" s="122">
        <v>19.316860465116278</v>
      </c>
      <c r="F9228" s="77">
        <v>2.35</v>
      </c>
      <c r="G9228" s="77">
        <v>0</v>
      </c>
      <c r="H9228" s="78"/>
      <c r="I9228" s="78"/>
      <c r="J9228" s="77">
        <v>2.35</v>
      </c>
      <c r="K9228" s="159">
        <f t="shared" si="397"/>
        <v>0.42999999999998417</v>
      </c>
      <c r="L9228" s="145">
        <v>0.86</v>
      </c>
      <c r="M9228" s="146">
        <v>0</v>
      </c>
      <c r="N9228" s="76">
        <f t="shared" si="398"/>
        <v>0.42999999999998417</v>
      </c>
    </row>
    <row r="9229" spans="2:14" x14ac:dyDescent="0.25">
      <c r="B9229" s="158">
        <v>41775</v>
      </c>
      <c r="C9229" s="78">
        <v>400.54</v>
      </c>
      <c r="D9229" s="154">
        <v>164.98</v>
      </c>
      <c r="E9229" s="122">
        <v>19.037790697674417</v>
      </c>
      <c r="F9229" s="77">
        <v>3.29</v>
      </c>
      <c r="G9229" s="77">
        <v>0</v>
      </c>
      <c r="H9229" s="78"/>
      <c r="I9229" s="78"/>
      <c r="J9229" s="77">
        <v>3.29</v>
      </c>
      <c r="K9229" s="159">
        <f t="shared" si="397"/>
        <v>0.21000000000001595</v>
      </c>
      <c r="L9229" s="145">
        <v>1.21</v>
      </c>
      <c r="M9229" s="146">
        <v>0</v>
      </c>
      <c r="N9229" s="76">
        <f t="shared" si="398"/>
        <v>0.21000000000001595</v>
      </c>
    </row>
    <row r="9230" spans="2:14" x14ac:dyDescent="0.25">
      <c r="B9230" s="158">
        <v>41776</v>
      </c>
      <c r="C9230" s="78">
        <v>400.1</v>
      </c>
      <c r="D9230" s="154">
        <v>161.9</v>
      </c>
      <c r="E9230" s="122">
        <v>18.590116279069768</v>
      </c>
      <c r="F9230" s="77">
        <v>2.2799999999999998</v>
      </c>
      <c r="G9230" s="77">
        <v>0</v>
      </c>
      <c r="H9230" s="78"/>
      <c r="I9230" s="78"/>
      <c r="J9230" s="77">
        <v>2.2799999999999998</v>
      </c>
      <c r="K9230" s="159">
        <f t="shared" si="397"/>
        <v>0.10999999999998389</v>
      </c>
      <c r="L9230" s="145">
        <v>0.84</v>
      </c>
      <c r="M9230" s="146">
        <v>0</v>
      </c>
      <c r="N9230" s="76">
        <f t="shared" si="398"/>
        <v>0.10999999999998389</v>
      </c>
    </row>
    <row r="9231" spans="2:14" x14ac:dyDescent="0.25">
      <c r="B9231" s="158">
        <v>41777</v>
      </c>
      <c r="C9231" s="78">
        <v>399.89</v>
      </c>
      <c r="D9231" s="154">
        <v>159.72999999999999</v>
      </c>
      <c r="E9231" s="122">
        <v>18.274709302325579</v>
      </c>
      <c r="F9231" s="77">
        <v>2.4900000000000002</v>
      </c>
      <c r="G9231" s="77">
        <v>0</v>
      </c>
      <c r="H9231" s="78"/>
      <c r="I9231" s="78"/>
      <c r="J9231" s="77">
        <v>2.4900000000000002</v>
      </c>
      <c r="K9231" s="159">
        <f t="shared" si="397"/>
        <v>0.17999999999999794</v>
      </c>
      <c r="L9231" s="145">
        <v>0.92</v>
      </c>
      <c r="M9231" s="146">
        <v>12.8</v>
      </c>
      <c r="N9231" s="76">
        <f t="shared" si="398"/>
        <v>0.17999999999999794</v>
      </c>
    </row>
    <row r="9232" spans="2:14" x14ac:dyDescent="0.25">
      <c r="B9232" s="158">
        <v>41778</v>
      </c>
      <c r="C9232" s="78">
        <v>399.55</v>
      </c>
      <c r="D9232" s="154">
        <v>157.41999999999999</v>
      </c>
      <c r="E9232" s="122">
        <v>17.938953488372089</v>
      </c>
      <c r="F9232" s="77">
        <v>2.35</v>
      </c>
      <c r="G9232" s="77">
        <v>0</v>
      </c>
      <c r="H9232" s="78"/>
      <c r="I9232" s="78"/>
      <c r="J9232" s="77">
        <v>2.35</v>
      </c>
      <c r="K9232" s="159">
        <f t="shared" si="397"/>
        <v>0.29000000000002624</v>
      </c>
      <c r="L9232" s="145">
        <v>0.86</v>
      </c>
      <c r="M9232" s="146">
        <v>0</v>
      </c>
      <c r="N9232" s="76">
        <f t="shared" si="398"/>
        <v>0.29000000000002624</v>
      </c>
    </row>
    <row r="9233" spans="2:14" x14ac:dyDescent="0.25">
      <c r="B9233" s="158">
        <v>41779</v>
      </c>
      <c r="C9233" s="78">
        <v>399.25</v>
      </c>
      <c r="D9233" s="154">
        <v>155.36000000000001</v>
      </c>
      <c r="E9233" s="122">
        <v>17.639534883720934</v>
      </c>
      <c r="F9233" s="77">
        <v>2.4700000000000002</v>
      </c>
      <c r="G9233" s="77">
        <v>0</v>
      </c>
      <c r="H9233" s="78"/>
      <c r="I9233" s="78"/>
      <c r="J9233" s="77">
        <v>2.4700000000000002</v>
      </c>
      <c r="K9233" s="159">
        <f t="shared" si="397"/>
        <v>0.35999999999998655</v>
      </c>
      <c r="L9233" s="145">
        <v>0.9</v>
      </c>
      <c r="M9233" s="146">
        <v>0</v>
      </c>
      <c r="N9233" s="76">
        <f t="shared" si="398"/>
        <v>0.35999999999998655</v>
      </c>
    </row>
    <row r="9234" spans="2:14" x14ac:dyDescent="0.25">
      <c r="B9234" s="158">
        <v>41780</v>
      </c>
      <c r="C9234" s="78">
        <v>398.94</v>
      </c>
      <c r="D9234" s="154">
        <v>153.25</v>
      </c>
      <c r="E9234" s="122">
        <v>17.332848837209301</v>
      </c>
      <c r="F9234" s="77">
        <v>2.36</v>
      </c>
      <c r="G9234" s="77">
        <v>0</v>
      </c>
      <c r="H9234" s="78"/>
      <c r="I9234" s="78"/>
      <c r="J9234" s="77">
        <v>2.36</v>
      </c>
      <c r="K9234" s="159">
        <f t="shared" si="397"/>
        <v>0.2900000000000067</v>
      </c>
      <c r="L9234" s="145">
        <v>0.84</v>
      </c>
      <c r="M9234" s="146">
        <v>0</v>
      </c>
      <c r="N9234" s="76">
        <f t="shared" si="398"/>
        <v>0.2900000000000067</v>
      </c>
    </row>
    <row r="9235" spans="2:14" x14ac:dyDescent="0.25">
      <c r="B9235" s="158">
        <v>41781</v>
      </c>
      <c r="C9235" s="78">
        <v>398.63</v>
      </c>
      <c r="D9235" s="154">
        <v>151.18</v>
      </c>
      <c r="E9235" s="122">
        <v>17.031976744186046</v>
      </c>
      <c r="F9235" s="77">
        <v>2.2799999999999998</v>
      </c>
      <c r="G9235" s="77">
        <v>0</v>
      </c>
      <c r="H9235" s="78"/>
      <c r="I9235" s="78"/>
      <c r="J9235" s="77">
        <v>2.2799999999999998</v>
      </c>
      <c r="K9235" s="159">
        <f t="shared" si="397"/>
        <v>0.15999999999999526</v>
      </c>
      <c r="L9235" s="145">
        <v>0.83</v>
      </c>
      <c r="M9235" s="146">
        <v>0.6</v>
      </c>
      <c r="N9235" s="76">
        <f t="shared" si="398"/>
        <v>0.15999999999999526</v>
      </c>
    </row>
    <row r="9236" spans="2:14" x14ac:dyDescent="0.25">
      <c r="B9236" s="158">
        <v>41782</v>
      </c>
      <c r="C9236" s="78">
        <v>398.3</v>
      </c>
      <c r="D9236" s="154">
        <v>149.06</v>
      </c>
      <c r="E9236" s="122">
        <v>16.723837209302324</v>
      </c>
      <c r="F9236" s="77">
        <v>2.09</v>
      </c>
      <c r="G9236" s="77">
        <v>0</v>
      </c>
      <c r="H9236" s="78"/>
      <c r="I9236" s="78"/>
      <c r="J9236" s="77">
        <v>2.09</v>
      </c>
      <c r="K9236" s="159">
        <f t="shared" si="397"/>
        <v>9.9999999999990763E-2</v>
      </c>
      <c r="L9236" s="145">
        <v>0.76</v>
      </c>
      <c r="M9236" s="146">
        <v>0</v>
      </c>
      <c r="N9236" s="76">
        <f t="shared" si="398"/>
        <v>9.9999999999990763E-2</v>
      </c>
    </row>
    <row r="9237" spans="2:14" x14ac:dyDescent="0.25">
      <c r="B9237" s="158">
        <v>41783</v>
      </c>
      <c r="C9237" s="78">
        <v>398</v>
      </c>
      <c r="D9237" s="154">
        <v>147.07</v>
      </c>
      <c r="E9237" s="122">
        <v>16.434593023255815</v>
      </c>
      <c r="F9237" s="77">
        <v>1.06</v>
      </c>
      <c r="G9237" s="77">
        <v>0</v>
      </c>
      <c r="H9237" s="78"/>
      <c r="I9237" s="78"/>
      <c r="J9237" s="77">
        <v>1.06</v>
      </c>
      <c r="K9237" s="159">
        <f t="shared" si="397"/>
        <v>0.62999999999999323</v>
      </c>
      <c r="L9237" s="145">
        <v>0.39</v>
      </c>
      <c r="M9237" s="146">
        <v>0</v>
      </c>
      <c r="N9237" s="76">
        <f t="shared" si="398"/>
        <v>0.62999999999999323</v>
      </c>
    </row>
    <row r="9238" spans="2:14" x14ac:dyDescent="0.25">
      <c r="B9238" s="158">
        <v>41784</v>
      </c>
      <c r="C9238" s="78">
        <v>397.93</v>
      </c>
      <c r="D9238" s="154">
        <v>146.63999999999999</v>
      </c>
      <c r="E9238" s="122">
        <v>16.372093023255811</v>
      </c>
      <c r="F9238" s="77">
        <v>2.2999999999999998</v>
      </c>
      <c r="G9238" s="77">
        <v>0</v>
      </c>
      <c r="H9238" s="78"/>
      <c r="I9238" s="78"/>
      <c r="J9238" s="77">
        <v>2.2999999999999998</v>
      </c>
      <c r="K9238" s="159">
        <f t="shared" si="397"/>
        <v>0.22000000000001574</v>
      </c>
      <c r="L9238" s="145">
        <v>0.84</v>
      </c>
      <c r="M9238" s="146">
        <v>0</v>
      </c>
      <c r="N9238" s="76">
        <f t="shared" si="398"/>
        <v>0.22000000000001574</v>
      </c>
    </row>
    <row r="9239" spans="2:14" x14ac:dyDescent="0.25">
      <c r="B9239" s="158">
        <v>41785</v>
      </c>
      <c r="C9239" s="78">
        <v>397.6</v>
      </c>
      <c r="D9239" s="154">
        <v>144.56</v>
      </c>
      <c r="E9239" s="122">
        <v>16.069767441860463</v>
      </c>
      <c r="F9239" s="77">
        <v>2.42</v>
      </c>
      <c r="G9239" s="77">
        <v>0</v>
      </c>
      <c r="H9239" s="78"/>
      <c r="I9239" s="78"/>
      <c r="J9239" s="77">
        <v>2.42</v>
      </c>
      <c r="K9239" s="159">
        <f t="shared" si="397"/>
        <v>0.32000000000000561</v>
      </c>
      <c r="L9239" s="145">
        <v>0.88</v>
      </c>
      <c r="M9239" s="146">
        <v>0</v>
      </c>
      <c r="N9239" s="76">
        <f t="shared" si="398"/>
        <v>0.32000000000000561</v>
      </c>
    </row>
    <row r="9240" spans="2:14" x14ac:dyDescent="0.25">
      <c r="B9240" s="158">
        <v>41786</v>
      </c>
      <c r="C9240" s="78">
        <v>397.28</v>
      </c>
      <c r="D9240" s="154">
        <v>142.46</v>
      </c>
      <c r="E9240" s="122">
        <v>15.76453488372093</v>
      </c>
      <c r="F9240" s="77">
        <v>2.52</v>
      </c>
      <c r="G9240" s="77">
        <v>0</v>
      </c>
      <c r="H9240" s="78"/>
      <c r="I9240" s="78"/>
      <c r="J9240" s="77">
        <v>2.52</v>
      </c>
      <c r="K9240" s="159">
        <f t="shared" si="397"/>
        <v>0.3399999999999932</v>
      </c>
      <c r="L9240" s="145">
        <v>0.92</v>
      </c>
      <c r="M9240" s="146">
        <v>0</v>
      </c>
      <c r="N9240" s="76">
        <f t="shared" si="398"/>
        <v>0.3399999999999932</v>
      </c>
    </row>
    <row r="9241" spans="2:14" x14ac:dyDescent="0.25">
      <c r="B9241" s="158">
        <v>41787</v>
      </c>
      <c r="C9241" s="78">
        <v>396.92</v>
      </c>
      <c r="D9241" s="154">
        <v>140.28</v>
      </c>
      <c r="E9241" s="122">
        <v>15.447674418604651</v>
      </c>
      <c r="F9241" s="77">
        <v>2.46</v>
      </c>
      <c r="G9241" s="77">
        <v>0</v>
      </c>
      <c r="H9241" s="78"/>
      <c r="I9241" s="78"/>
      <c r="J9241" s="77">
        <v>2.46</v>
      </c>
      <c r="K9241" s="159">
        <f t="shared" si="397"/>
        <v>0.20000000000000906</v>
      </c>
      <c r="L9241" s="145">
        <v>0.89</v>
      </c>
      <c r="M9241" s="146">
        <v>0</v>
      </c>
      <c r="N9241" s="76">
        <f t="shared" si="398"/>
        <v>0.20000000000000906</v>
      </c>
    </row>
    <row r="9242" spans="2:14" x14ac:dyDescent="0.25">
      <c r="B9242" s="158">
        <v>41788</v>
      </c>
      <c r="C9242" s="78">
        <v>396.56</v>
      </c>
      <c r="D9242" s="154">
        <v>138.02000000000001</v>
      </c>
      <c r="E9242" s="122">
        <v>15.119186046511631</v>
      </c>
      <c r="F9242" s="77">
        <v>2.41</v>
      </c>
      <c r="G9242" s="77">
        <v>0</v>
      </c>
      <c r="H9242" s="78"/>
      <c r="I9242" s="78"/>
      <c r="J9242" s="77">
        <v>2.41</v>
      </c>
      <c r="K9242" s="159">
        <f t="shared" si="397"/>
        <v>0.19000000000000128</v>
      </c>
      <c r="L9242" s="145">
        <v>0.88</v>
      </c>
      <c r="M9242" s="146">
        <v>0</v>
      </c>
      <c r="N9242" s="76">
        <f t="shared" si="398"/>
        <v>0.19000000000000128</v>
      </c>
    </row>
    <row r="9243" spans="2:14" x14ac:dyDescent="0.25">
      <c r="B9243" s="158">
        <v>41789</v>
      </c>
      <c r="C9243" s="78">
        <v>396.19</v>
      </c>
      <c r="D9243" s="154">
        <v>135.80000000000001</v>
      </c>
      <c r="E9243" s="122">
        <v>14.796511627906979</v>
      </c>
      <c r="F9243" s="77">
        <v>2.52</v>
      </c>
      <c r="G9243" s="77">
        <v>0</v>
      </c>
      <c r="H9243" s="78"/>
      <c r="I9243" s="78"/>
      <c r="J9243" s="77">
        <v>2.52</v>
      </c>
      <c r="K9243" s="159">
        <f t="shared" si="397"/>
        <v>0.35999999999997501</v>
      </c>
      <c r="L9243" s="145">
        <v>0.91</v>
      </c>
      <c r="M9243" s="146">
        <v>0</v>
      </c>
      <c r="N9243" s="76">
        <f t="shared" si="398"/>
        <v>0.35999999999997501</v>
      </c>
    </row>
    <row r="9244" spans="2:14" x14ac:dyDescent="0.25">
      <c r="B9244" s="158">
        <v>41790</v>
      </c>
      <c r="C9244" s="78">
        <v>395.84</v>
      </c>
      <c r="D9244" s="154">
        <v>133.63999999999999</v>
      </c>
      <c r="E9244" s="122">
        <v>14.482558139534881</v>
      </c>
      <c r="F9244" s="77">
        <v>2.4500000000000002</v>
      </c>
      <c r="G9244" s="77">
        <v>0</v>
      </c>
      <c r="H9244" s="78"/>
      <c r="I9244" s="78"/>
      <c r="J9244" s="77">
        <v>2.4500000000000002</v>
      </c>
      <c r="K9244" s="159">
        <f t="shared" si="397"/>
        <v>0.41000000000000814</v>
      </c>
      <c r="L9244" s="145">
        <v>0.89</v>
      </c>
      <c r="M9244" s="146">
        <v>0</v>
      </c>
      <c r="N9244" s="76">
        <f t="shared" si="398"/>
        <v>0.41000000000000814</v>
      </c>
    </row>
    <row r="9245" spans="2:14" x14ac:dyDescent="0.25">
      <c r="B9245" s="158">
        <v>41791</v>
      </c>
      <c r="C9245" s="78">
        <v>395.49</v>
      </c>
      <c r="D9245" s="154">
        <v>131.6</v>
      </c>
      <c r="E9245" s="122">
        <v>14.186046511627907</v>
      </c>
      <c r="F9245" s="77">
        <v>2.4900000000000002</v>
      </c>
      <c r="G9245" s="77">
        <v>0</v>
      </c>
      <c r="H9245" s="78"/>
      <c r="I9245" s="78"/>
      <c r="J9245" s="77">
        <v>2.4900000000000002</v>
      </c>
      <c r="K9245" s="159">
        <f t="shared" si="397"/>
        <v>0.49000000000000021</v>
      </c>
      <c r="L9245" s="145">
        <v>0.9</v>
      </c>
      <c r="M9245" s="146">
        <v>0</v>
      </c>
      <c r="N9245" s="76">
        <f t="shared" si="398"/>
        <v>0.49000000000000021</v>
      </c>
    </row>
    <row r="9246" spans="2:14" x14ac:dyDescent="0.25">
      <c r="B9246" s="158">
        <v>41792</v>
      </c>
      <c r="C9246" s="78">
        <v>395.15</v>
      </c>
      <c r="D9246" s="154">
        <v>129.6</v>
      </c>
      <c r="E9246" s="122">
        <v>13.895348837209303</v>
      </c>
      <c r="F9246" s="77">
        <v>1.73</v>
      </c>
      <c r="G9246" s="77">
        <v>0</v>
      </c>
      <c r="H9246" s="78"/>
      <c r="I9246" s="78"/>
      <c r="J9246" s="77">
        <v>1.73</v>
      </c>
      <c r="K9246" s="159">
        <f t="shared" si="397"/>
        <v>0.53000000000001135</v>
      </c>
      <c r="L9246" s="145">
        <v>0.62</v>
      </c>
      <c r="M9246" s="146">
        <v>0</v>
      </c>
      <c r="N9246" s="76">
        <f t="shared" si="398"/>
        <v>0.53000000000001135</v>
      </c>
    </row>
    <row r="9247" spans="2:14" x14ac:dyDescent="0.25">
      <c r="B9247" s="158">
        <v>41793</v>
      </c>
      <c r="C9247" s="78">
        <v>394.95</v>
      </c>
      <c r="D9247" s="154">
        <v>128.4</v>
      </c>
      <c r="E9247" s="122">
        <v>13.720930232558139</v>
      </c>
      <c r="F9247" s="77">
        <v>1.61</v>
      </c>
      <c r="G9247" s="77">
        <v>0</v>
      </c>
      <c r="H9247" s="78"/>
      <c r="I9247" s="78"/>
      <c r="J9247" s="77">
        <v>1.61</v>
      </c>
      <c r="K9247" s="159">
        <f t="shared" si="397"/>
        <v>9.9699999999999847</v>
      </c>
      <c r="L9247" s="145">
        <v>0.57999999999999996</v>
      </c>
      <c r="M9247" s="146">
        <v>2.2999999999999998</v>
      </c>
      <c r="N9247" s="76">
        <f t="shared" si="398"/>
        <v>9.9699999999999847</v>
      </c>
    </row>
    <row r="9248" spans="2:14" x14ac:dyDescent="0.25">
      <c r="B9248" s="158">
        <v>41794</v>
      </c>
      <c r="C9248" s="78">
        <v>396.35</v>
      </c>
      <c r="D9248" s="154">
        <v>136.76</v>
      </c>
      <c r="E9248" s="122">
        <v>14.936046511627907</v>
      </c>
      <c r="F9248" s="77">
        <v>1.02</v>
      </c>
      <c r="G9248" s="77">
        <v>0</v>
      </c>
      <c r="H9248" s="78"/>
      <c r="I9248" s="78"/>
      <c r="J9248" s="77">
        <v>1.02</v>
      </c>
      <c r="K9248" s="159">
        <f t="shared" si="397"/>
        <v>0.6600000000000148</v>
      </c>
      <c r="L9248" s="145">
        <v>0.37</v>
      </c>
      <c r="M9248" s="146">
        <v>0.5</v>
      </c>
      <c r="N9248" s="76">
        <f t="shared" si="398"/>
        <v>0.6600000000000148</v>
      </c>
    </row>
    <row r="9249" spans="2:14" x14ac:dyDescent="0.25">
      <c r="B9249" s="158">
        <v>41795</v>
      </c>
      <c r="C9249" s="78">
        <v>396.29</v>
      </c>
      <c r="D9249" s="154">
        <v>136.4</v>
      </c>
      <c r="E9249" s="122">
        <v>14.883720930232558</v>
      </c>
      <c r="F9249" s="77">
        <v>2.5499999999999998</v>
      </c>
      <c r="G9249" s="77">
        <v>0</v>
      </c>
      <c r="H9249" s="78"/>
      <c r="I9249" s="78"/>
      <c r="J9249" s="77">
        <v>2.5499999999999998</v>
      </c>
      <c r="K9249" s="159">
        <f t="shared" si="397"/>
        <v>0.51000000000000778</v>
      </c>
      <c r="L9249" s="145">
        <v>0.92</v>
      </c>
      <c r="M9249" s="146">
        <v>0</v>
      </c>
      <c r="N9249" s="76">
        <f t="shared" si="398"/>
        <v>0.51000000000000778</v>
      </c>
    </row>
    <row r="9250" spans="2:14" x14ac:dyDescent="0.25">
      <c r="B9250" s="158">
        <v>41796</v>
      </c>
      <c r="C9250" s="78">
        <v>395.96</v>
      </c>
      <c r="D9250" s="154">
        <v>134.36000000000001</v>
      </c>
      <c r="E9250" s="122">
        <v>14.587209302325585</v>
      </c>
      <c r="F9250" s="77">
        <v>2.4300000000000002</v>
      </c>
      <c r="G9250" s="77">
        <v>0</v>
      </c>
      <c r="H9250" s="78"/>
      <c r="I9250" s="78"/>
      <c r="J9250" s="77">
        <v>2.4300000000000002</v>
      </c>
      <c r="K9250" s="159">
        <f t="shared" si="397"/>
        <v>0.50999999999998424</v>
      </c>
      <c r="L9250" s="145">
        <v>0.88</v>
      </c>
      <c r="M9250" s="146">
        <v>2.1</v>
      </c>
      <c r="N9250" s="76">
        <f t="shared" si="398"/>
        <v>0.50999999999998424</v>
      </c>
    </row>
    <row r="9251" spans="2:14" x14ac:dyDescent="0.25">
      <c r="B9251" s="158">
        <v>41797</v>
      </c>
      <c r="C9251" s="78">
        <v>395.64</v>
      </c>
      <c r="D9251" s="154">
        <v>132.44</v>
      </c>
      <c r="E9251" s="122">
        <v>14.30813953488372</v>
      </c>
      <c r="F9251" s="77">
        <v>2.4500000000000002</v>
      </c>
      <c r="G9251" s="77">
        <v>0</v>
      </c>
      <c r="H9251" s="78"/>
      <c r="I9251" s="78"/>
      <c r="J9251" s="77">
        <v>2.4500000000000002</v>
      </c>
      <c r="K9251" s="159">
        <f t="shared" si="397"/>
        <v>0.3899999999999979</v>
      </c>
      <c r="L9251" s="145">
        <v>0.89</v>
      </c>
      <c r="M9251" s="146">
        <v>0</v>
      </c>
      <c r="N9251" s="76">
        <f t="shared" si="398"/>
        <v>0.3899999999999979</v>
      </c>
    </row>
    <row r="9252" spans="2:14" x14ac:dyDescent="0.25">
      <c r="B9252" s="158">
        <v>41798</v>
      </c>
      <c r="C9252" s="78">
        <v>395.28</v>
      </c>
      <c r="D9252" s="154">
        <v>130.38</v>
      </c>
      <c r="E9252" s="122">
        <v>14.008720930232558</v>
      </c>
      <c r="F9252" s="77">
        <v>1.49</v>
      </c>
      <c r="G9252" s="77">
        <v>0</v>
      </c>
      <c r="H9252" s="78"/>
      <c r="I9252" s="78"/>
      <c r="J9252" s="77">
        <v>1.49</v>
      </c>
      <c r="K9252" s="159">
        <f t="shared" si="397"/>
        <v>0.58999999999999431</v>
      </c>
      <c r="L9252" s="145">
        <v>0.54</v>
      </c>
      <c r="M9252" s="146">
        <v>5.7</v>
      </c>
      <c r="N9252" s="76">
        <f t="shared" si="398"/>
        <v>0.58999999999999431</v>
      </c>
    </row>
    <row r="9253" spans="2:14" x14ac:dyDescent="0.25">
      <c r="B9253" s="158">
        <v>41799</v>
      </c>
      <c r="C9253" s="78">
        <v>395.12</v>
      </c>
      <c r="D9253" s="154">
        <v>129.47999999999999</v>
      </c>
      <c r="E9253" s="122">
        <v>13.877906976744184</v>
      </c>
      <c r="F9253" s="77">
        <v>2.35</v>
      </c>
      <c r="G9253" s="77">
        <v>0</v>
      </c>
      <c r="H9253" s="78"/>
      <c r="I9253" s="78"/>
      <c r="J9253" s="77">
        <v>2.35</v>
      </c>
      <c r="K9253" s="159">
        <f t="shared" si="397"/>
        <v>4.4100000000000019</v>
      </c>
      <c r="L9253" s="145">
        <v>0.85</v>
      </c>
      <c r="M9253" s="146">
        <v>0</v>
      </c>
      <c r="N9253" s="76">
        <f t="shared" si="398"/>
        <v>4.4100000000000019</v>
      </c>
    </row>
    <row r="9254" spans="2:14" x14ac:dyDescent="0.25">
      <c r="B9254" s="158">
        <v>41800</v>
      </c>
      <c r="C9254" s="78">
        <v>395.48</v>
      </c>
      <c r="D9254" s="154">
        <v>131.54</v>
      </c>
      <c r="E9254" s="122">
        <v>14.177325581395349</v>
      </c>
      <c r="F9254" s="77">
        <v>2.58</v>
      </c>
      <c r="G9254" s="77">
        <v>0</v>
      </c>
      <c r="H9254" s="78"/>
      <c r="I9254" s="78"/>
      <c r="J9254" s="77">
        <v>2.58</v>
      </c>
      <c r="K9254" s="159">
        <f t="shared" si="397"/>
        <v>1.2999999999999989</v>
      </c>
      <c r="L9254" s="145">
        <v>0.93</v>
      </c>
      <c r="M9254" s="146">
        <v>0.8</v>
      </c>
      <c r="N9254" s="76">
        <f t="shared" si="398"/>
        <v>1.2999999999999989</v>
      </c>
    </row>
    <row r="9255" spans="2:14" x14ac:dyDescent="0.25">
      <c r="B9255" s="158">
        <v>41801</v>
      </c>
      <c r="C9255" s="78">
        <v>395.25</v>
      </c>
      <c r="D9255" s="154">
        <v>130.26</v>
      </c>
      <c r="E9255" s="122">
        <v>13.991279069767442</v>
      </c>
      <c r="F9255" s="77">
        <v>0.76</v>
      </c>
      <c r="G9255" s="77">
        <v>0</v>
      </c>
      <c r="H9255" s="78"/>
      <c r="I9255" s="78"/>
      <c r="J9255" s="77">
        <v>0.76</v>
      </c>
      <c r="K9255" s="159">
        <f t="shared" si="397"/>
        <v>1.0000000000000091</v>
      </c>
      <c r="L9255" s="145">
        <v>0.27</v>
      </c>
      <c r="M9255" s="146">
        <v>0.7</v>
      </c>
      <c r="N9255" s="76">
        <f t="shared" si="398"/>
        <v>1.0000000000000091</v>
      </c>
    </row>
    <row r="9256" spans="2:14" x14ac:dyDescent="0.25">
      <c r="B9256" s="158">
        <v>41802</v>
      </c>
      <c r="C9256" s="78">
        <v>395.29</v>
      </c>
      <c r="D9256" s="154">
        <v>130.5</v>
      </c>
      <c r="E9256" s="122">
        <v>14.026162790697674</v>
      </c>
      <c r="F9256" s="77">
        <v>1.1100000000000001</v>
      </c>
      <c r="G9256" s="77">
        <v>0</v>
      </c>
      <c r="H9256" s="78"/>
      <c r="I9256" s="78"/>
      <c r="J9256" s="77">
        <v>1.1100000000000001</v>
      </c>
      <c r="K9256" s="159">
        <f t="shared" si="397"/>
        <v>24.070000000000007</v>
      </c>
      <c r="L9256" s="145">
        <v>0.4</v>
      </c>
      <c r="M9256" s="146">
        <v>8.9</v>
      </c>
      <c r="N9256" s="76">
        <f t="shared" si="398"/>
        <v>24.070000000000007</v>
      </c>
    </row>
    <row r="9257" spans="2:14" x14ac:dyDescent="0.25">
      <c r="B9257" s="158">
        <v>41803</v>
      </c>
      <c r="C9257" s="78">
        <v>398.97</v>
      </c>
      <c r="D9257" s="154">
        <v>153.46</v>
      </c>
      <c r="E9257" s="122">
        <v>17.363372093023255</v>
      </c>
      <c r="F9257" s="77">
        <v>2.54</v>
      </c>
      <c r="G9257" s="77">
        <v>0</v>
      </c>
      <c r="H9257" s="78"/>
      <c r="I9257" s="78"/>
      <c r="J9257" s="77">
        <v>2.54</v>
      </c>
      <c r="K9257" s="159">
        <f t="shared" si="397"/>
        <v>9.0199999999999889</v>
      </c>
      <c r="L9257" s="145">
        <v>0.93</v>
      </c>
      <c r="M9257" s="146">
        <v>0</v>
      </c>
      <c r="N9257" s="76">
        <f t="shared" si="398"/>
        <v>9.0199999999999889</v>
      </c>
    </row>
    <row r="9258" spans="2:14" x14ac:dyDescent="0.25">
      <c r="B9258" s="158">
        <v>41804</v>
      </c>
      <c r="C9258" s="78">
        <v>399.91</v>
      </c>
      <c r="D9258" s="154">
        <v>159.94</v>
      </c>
      <c r="E9258" s="122">
        <v>18.305232558139537</v>
      </c>
      <c r="F9258" s="77">
        <v>2.0499999999999998</v>
      </c>
      <c r="G9258" s="77">
        <v>0</v>
      </c>
      <c r="H9258" s="78"/>
      <c r="I9258" s="78"/>
      <c r="J9258" s="77">
        <v>2.0499999999999998</v>
      </c>
      <c r="K9258" s="159">
        <f t="shared" si="397"/>
        <v>5.4800000000000066</v>
      </c>
      <c r="L9258" s="145">
        <v>0.75</v>
      </c>
      <c r="M9258" s="146">
        <v>0</v>
      </c>
      <c r="N9258" s="76">
        <f t="shared" si="398"/>
        <v>5.4800000000000066</v>
      </c>
    </row>
    <row r="9259" spans="2:14" x14ac:dyDescent="0.25">
      <c r="B9259" s="158">
        <v>41805</v>
      </c>
      <c r="C9259" s="78">
        <v>400.32</v>
      </c>
      <c r="D9259" s="154">
        <v>163.37</v>
      </c>
      <c r="E9259" s="122">
        <v>18.80377906976744</v>
      </c>
      <c r="F9259" s="77">
        <v>0.08</v>
      </c>
      <c r="G9259" s="77">
        <v>0</v>
      </c>
      <c r="H9259" s="78"/>
      <c r="I9259" s="78"/>
      <c r="J9259" s="77">
        <v>0.08</v>
      </c>
      <c r="K9259" s="159">
        <f t="shared" si="397"/>
        <v>3.3699999999999921</v>
      </c>
      <c r="L9259" s="145">
        <v>0.03</v>
      </c>
      <c r="M9259" s="146">
        <v>0</v>
      </c>
      <c r="N9259" s="76">
        <f t="shared" si="398"/>
        <v>3.3699999999999921</v>
      </c>
    </row>
    <row r="9260" spans="2:14" x14ac:dyDescent="0.25">
      <c r="B9260" s="158">
        <v>41806</v>
      </c>
      <c r="C9260" s="78">
        <v>400.78</v>
      </c>
      <c r="D9260" s="154">
        <v>166.66</v>
      </c>
      <c r="E9260" s="122">
        <v>19.281976744186046</v>
      </c>
      <c r="F9260" s="77">
        <v>0.09</v>
      </c>
      <c r="G9260" s="77">
        <v>0</v>
      </c>
      <c r="H9260" s="78"/>
      <c r="I9260" s="78"/>
      <c r="J9260" s="77">
        <v>0.09</v>
      </c>
      <c r="K9260" s="159">
        <f t="shared" si="397"/>
        <v>2.7499999999999964</v>
      </c>
      <c r="L9260" s="145">
        <v>0.03</v>
      </c>
      <c r="M9260" s="146">
        <v>0</v>
      </c>
      <c r="N9260" s="76">
        <f t="shared" si="398"/>
        <v>2.7499999999999964</v>
      </c>
    </row>
    <row r="9261" spans="2:14" x14ac:dyDescent="0.25">
      <c r="B9261" s="158">
        <v>41807</v>
      </c>
      <c r="C9261" s="78">
        <v>401.15</v>
      </c>
      <c r="D9261" s="154">
        <v>169.32</v>
      </c>
      <c r="E9261" s="122">
        <v>19.668604651162791</v>
      </c>
      <c r="F9261" s="77">
        <v>0</v>
      </c>
      <c r="G9261" s="77">
        <v>0</v>
      </c>
      <c r="H9261" s="78"/>
      <c r="I9261" s="78"/>
      <c r="J9261" s="77">
        <v>0</v>
      </c>
      <c r="K9261" s="159">
        <f t="shared" si="397"/>
        <v>1.9000000000000057</v>
      </c>
      <c r="L9261" s="145">
        <v>0</v>
      </c>
      <c r="M9261" s="146">
        <v>0</v>
      </c>
      <c r="N9261" s="76">
        <f t="shared" si="398"/>
        <v>1.9000000000000057</v>
      </c>
    </row>
    <row r="9262" spans="2:14" x14ac:dyDescent="0.25">
      <c r="B9262" s="158">
        <v>41808</v>
      </c>
      <c r="C9262" s="78">
        <v>401.4</v>
      </c>
      <c r="D9262" s="154">
        <v>171.22</v>
      </c>
      <c r="E9262" s="122">
        <v>19.944767441860463</v>
      </c>
      <c r="F9262" s="77">
        <v>7.0000000000000007E-2</v>
      </c>
      <c r="G9262" s="77">
        <v>0</v>
      </c>
      <c r="H9262" s="78"/>
      <c r="I9262" s="78"/>
      <c r="J9262" s="77">
        <v>7.0000000000000007E-2</v>
      </c>
      <c r="K9262" s="159">
        <f t="shared" si="397"/>
        <v>0.50000000000000688</v>
      </c>
      <c r="L9262" s="145">
        <v>0.02</v>
      </c>
      <c r="M9262" s="146">
        <v>0</v>
      </c>
      <c r="N9262" s="76">
        <f t="shared" si="398"/>
        <v>0.50000000000000688</v>
      </c>
    </row>
    <row r="9263" spans="2:14" x14ac:dyDescent="0.25">
      <c r="B9263" s="158">
        <v>41809</v>
      </c>
      <c r="C9263" s="78">
        <v>401.46</v>
      </c>
      <c r="D9263" s="154">
        <v>171.65</v>
      </c>
      <c r="E9263" s="122">
        <v>20.007267441860463</v>
      </c>
      <c r="F9263" s="77">
        <v>0.14000000000000001</v>
      </c>
      <c r="G9263" s="77">
        <v>0</v>
      </c>
      <c r="H9263" s="78"/>
      <c r="I9263" s="78"/>
      <c r="J9263" s="77">
        <v>0.14000000000000001</v>
      </c>
      <c r="K9263" s="159">
        <f t="shared" si="397"/>
        <v>0.90999999999998182</v>
      </c>
      <c r="L9263" s="145">
        <v>0.05</v>
      </c>
      <c r="M9263" s="146">
        <v>0.8</v>
      </c>
      <c r="N9263" s="76">
        <f t="shared" si="398"/>
        <v>0.90999999999998182</v>
      </c>
    </row>
    <row r="9264" spans="2:14" x14ac:dyDescent="0.25">
      <c r="B9264" s="158">
        <v>41810</v>
      </c>
      <c r="C9264" s="78">
        <v>401.57</v>
      </c>
      <c r="D9264" s="154">
        <v>172.42</v>
      </c>
      <c r="E9264" s="122">
        <v>20.119186046511626</v>
      </c>
      <c r="F9264" s="77">
        <v>0</v>
      </c>
      <c r="G9264" s="77">
        <v>0</v>
      </c>
      <c r="H9264" s="78"/>
      <c r="I9264" s="78"/>
      <c r="J9264" s="77">
        <v>0</v>
      </c>
      <c r="K9264" s="159">
        <f t="shared" si="397"/>
        <v>3.1400000000000148</v>
      </c>
      <c r="L9264" s="145">
        <v>0</v>
      </c>
      <c r="M9264" s="146">
        <v>0.7</v>
      </c>
      <c r="N9264" s="76">
        <f t="shared" si="398"/>
        <v>3.1400000000000148</v>
      </c>
    </row>
    <row r="9265" spans="2:14" x14ac:dyDescent="0.25">
      <c r="B9265" s="158">
        <v>41811</v>
      </c>
      <c r="C9265" s="78">
        <v>401.97</v>
      </c>
      <c r="D9265" s="154">
        <v>175.56</v>
      </c>
      <c r="E9265" s="122">
        <v>20.575581395348838</v>
      </c>
      <c r="F9265" s="77">
        <v>0</v>
      </c>
      <c r="G9265" s="77">
        <v>0</v>
      </c>
      <c r="H9265" s="78"/>
      <c r="I9265" s="78"/>
      <c r="J9265" s="77">
        <v>0</v>
      </c>
      <c r="K9265" s="159">
        <f t="shared" si="397"/>
        <v>1.5799999999999841</v>
      </c>
      <c r="L9265" s="145">
        <v>0</v>
      </c>
      <c r="M9265" s="146">
        <v>0.3</v>
      </c>
      <c r="N9265" s="76">
        <f t="shared" si="398"/>
        <v>1.5799999999999841</v>
      </c>
    </row>
    <row r="9266" spans="2:14" x14ac:dyDescent="0.25">
      <c r="B9266" s="158">
        <v>41812</v>
      </c>
      <c r="C9266" s="78">
        <v>402.18</v>
      </c>
      <c r="D9266" s="154">
        <v>177.14</v>
      </c>
      <c r="E9266" s="122">
        <v>20.805232558139533</v>
      </c>
      <c r="F9266" s="77">
        <v>1.08</v>
      </c>
      <c r="G9266" s="77">
        <v>0</v>
      </c>
      <c r="H9266" s="78"/>
      <c r="I9266" s="78"/>
      <c r="J9266" s="77">
        <v>1.08</v>
      </c>
      <c r="K9266" s="159">
        <f t="shared" si="397"/>
        <v>2.040000000000008</v>
      </c>
      <c r="L9266" s="145">
        <v>0.4</v>
      </c>
      <c r="M9266" s="146">
        <v>0</v>
      </c>
      <c r="N9266" s="76">
        <f t="shared" si="398"/>
        <v>2.040000000000008</v>
      </c>
    </row>
    <row r="9267" spans="2:14" x14ac:dyDescent="0.25">
      <c r="B9267" s="158">
        <v>41813</v>
      </c>
      <c r="C9267" s="78">
        <v>402.3</v>
      </c>
      <c r="D9267" s="154">
        <v>178.1</v>
      </c>
      <c r="E9267" s="122">
        <v>20.944767441860463</v>
      </c>
      <c r="F9267" s="77">
        <v>0</v>
      </c>
      <c r="G9267" s="77">
        <v>0</v>
      </c>
      <c r="H9267" s="78"/>
      <c r="I9267" s="78"/>
      <c r="J9267" s="77">
        <v>0</v>
      </c>
      <c r="K9267" s="159">
        <f t="shared" si="397"/>
        <v>2.539999999999992</v>
      </c>
      <c r="L9267" s="145">
        <v>0</v>
      </c>
      <c r="M9267" s="146">
        <v>0</v>
      </c>
      <c r="N9267" s="76">
        <f t="shared" si="398"/>
        <v>2.539999999999992</v>
      </c>
    </row>
    <row r="9268" spans="2:14" x14ac:dyDescent="0.25">
      <c r="B9268" s="158">
        <v>41814</v>
      </c>
      <c r="C9268" s="78">
        <v>402.64</v>
      </c>
      <c r="D9268" s="154">
        <v>180.64</v>
      </c>
      <c r="E9268" s="122">
        <v>21.313953488372089</v>
      </c>
      <c r="F9268" s="77">
        <v>0</v>
      </c>
      <c r="G9268" s="77">
        <v>0</v>
      </c>
      <c r="H9268" s="78"/>
      <c r="I9268" s="78"/>
      <c r="J9268" s="77">
        <v>0</v>
      </c>
      <c r="K9268" s="159">
        <f t="shared" si="397"/>
        <v>0.48000000000001819</v>
      </c>
      <c r="L9268" s="145">
        <v>0</v>
      </c>
      <c r="M9268" s="146">
        <v>0</v>
      </c>
      <c r="N9268" s="76">
        <f t="shared" si="398"/>
        <v>0.48000000000001819</v>
      </c>
    </row>
    <row r="9269" spans="2:14" x14ac:dyDescent="0.25">
      <c r="B9269" s="158">
        <v>41815</v>
      </c>
      <c r="C9269" s="78">
        <v>402.69</v>
      </c>
      <c r="D9269" s="154">
        <v>181.12</v>
      </c>
      <c r="E9269" s="122">
        <v>21.38372093023256</v>
      </c>
      <c r="F9269" s="77">
        <v>0</v>
      </c>
      <c r="G9269" s="77">
        <v>0</v>
      </c>
      <c r="H9269" s="78"/>
      <c r="I9269" s="78"/>
      <c r="J9269" s="77">
        <v>0</v>
      </c>
      <c r="K9269" s="159">
        <f t="shared" si="397"/>
        <v>0.87999999999999545</v>
      </c>
      <c r="L9269" s="145">
        <v>0</v>
      </c>
      <c r="M9269" s="146">
        <v>0</v>
      </c>
      <c r="N9269" s="76">
        <f t="shared" si="398"/>
        <v>0.87999999999999545</v>
      </c>
    </row>
    <row r="9270" spans="2:14" x14ac:dyDescent="0.25">
      <c r="B9270" s="158">
        <v>41816</v>
      </c>
      <c r="C9270" s="78">
        <v>402.8</v>
      </c>
      <c r="D9270" s="154">
        <v>182</v>
      </c>
      <c r="E9270" s="122">
        <v>21.511627906976745</v>
      </c>
      <c r="F9270" s="77">
        <v>0</v>
      </c>
      <c r="G9270" s="77">
        <v>0</v>
      </c>
      <c r="H9270" s="78"/>
      <c r="I9270" s="78"/>
      <c r="J9270" s="77">
        <v>0</v>
      </c>
      <c r="K9270" s="159">
        <f t="shared" si="397"/>
        <v>1.1500000000000057</v>
      </c>
      <c r="L9270" s="145">
        <v>0</v>
      </c>
      <c r="M9270" s="146">
        <v>0</v>
      </c>
      <c r="N9270" s="76">
        <f t="shared" si="398"/>
        <v>1.1500000000000057</v>
      </c>
    </row>
    <row r="9271" spans="2:14" x14ac:dyDescent="0.25">
      <c r="B9271" s="158">
        <v>41817</v>
      </c>
      <c r="C9271" s="78">
        <v>402.96</v>
      </c>
      <c r="D9271" s="154">
        <v>183.15</v>
      </c>
      <c r="E9271" s="122">
        <v>21.67877906976744</v>
      </c>
      <c r="F9271" s="77">
        <v>0</v>
      </c>
      <c r="G9271" s="77">
        <v>0</v>
      </c>
      <c r="H9271" s="78"/>
      <c r="I9271" s="78"/>
      <c r="J9271" s="77">
        <v>0</v>
      </c>
      <c r="K9271" s="159">
        <f t="shared" si="397"/>
        <v>0.82999999999998408</v>
      </c>
      <c r="L9271" s="145">
        <v>0</v>
      </c>
      <c r="M9271" s="146">
        <v>0</v>
      </c>
      <c r="N9271" s="76">
        <f t="shared" si="398"/>
        <v>0.82999999999998408</v>
      </c>
    </row>
    <row r="9272" spans="2:14" x14ac:dyDescent="0.25">
      <c r="B9272" s="158">
        <v>41818</v>
      </c>
      <c r="C9272" s="78">
        <v>403.07</v>
      </c>
      <c r="D9272" s="154">
        <v>183.98</v>
      </c>
      <c r="E9272" s="122">
        <v>21.799418604651159</v>
      </c>
      <c r="F9272" s="77">
        <v>0</v>
      </c>
      <c r="G9272" s="77">
        <v>0</v>
      </c>
      <c r="H9272" s="78"/>
      <c r="I9272" s="78"/>
      <c r="J9272" s="77">
        <v>0</v>
      </c>
      <c r="K9272" s="159">
        <f t="shared" si="397"/>
        <v>1.0400000000000205</v>
      </c>
      <c r="L9272" s="145">
        <v>0</v>
      </c>
      <c r="M9272" s="146">
        <v>0</v>
      </c>
      <c r="N9272" s="76">
        <f t="shared" si="398"/>
        <v>1.0400000000000205</v>
      </c>
    </row>
    <row r="9273" spans="2:14" x14ac:dyDescent="0.25">
      <c r="B9273" s="158">
        <v>41819</v>
      </c>
      <c r="C9273" s="78">
        <v>403.19</v>
      </c>
      <c r="D9273" s="154">
        <v>185.02</v>
      </c>
      <c r="E9273" s="122">
        <v>21.950581395348841</v>
      </c>
      <c r="F9273" s="77">
        <v>0</v>
      </c>
      <c r="G9273" s="77">
        <v>0</v>
      </c>
      <c r="H9273" s="78"/>
      <c r="I9273" s="78"/>
      <c r="J9273" s="77">
        <v>0</v>
      </c>
      <c r="K9273" s="159">
        <f t="shared" si="397"/>
        <v>0.87999999999999545</v>
      </c>
      <c r="L9273" s="145">
        <v>0</v>
      </c>
      <c r="M9273" s="146">
        <v>0</v>
      </c>
      <c r="N9273" s="76">
        <f t="shared" si="398"/>
        <v>0.87999999999999545</v>
      </c>
    </row>
    <row r="9274" spans="2:14" x14ac:dyDescent="0.25">
      <c r="B9274" s="158">
        <v>41820</v>
      </c>
      <c r="C9274" s="78">
        <v>403.3</v>
      </c>
      <c r="D9274" s="154">
        <v>185.9</v>
      </c>
      <c r="E9274" s="122">
        <v>22.078488372093023</v>
      </c>
      <c r="F9274" s="77">
        <v>0</v>
      </c>
      <c r="G9274" s="77">
        <v>0</v>
      </c>
      <c r="H9274" s="78"/>
      <c r="I9274" s="78"/>
      <c r="J9274" s="77">
        <v>0</v>
      </c>
      <c r="K9274" s="159">
        <f t="shared" si="397"/>
        <v>1.6999999999999886</v>
      </c>
      <c r="L9274" s="145">
        <v>0</v>
      </c>
      <c r="M9274" s="146">
        <v>0</v>
      </c>
      <c r="N9274" s="76">
        <f t="shared" si="398"/>
        <v>1.6999999999999886</v>
      </c>
    </row>
    <row r="9275" spans="2:14" x14ac:dyDescent="0.25">
      <c r="B9275" s="158">
        <v>41821</v>
      </c>
      <c r="C9275" s="78">
        <v>403.5</v>
      </c>
      <c r="D9275" s="154">
        <v>187.6</v>
      </c>
      <c r="E9275" s="122">
        <v>22.325581395348838</v>
      </c>
      <c r="F9275" s="77">
        <v>0.08</v>
      </c>
      <c r="G9275" s="77">
        <v>0</v>
      </c>
      <c r="H9275" s="78"/>
      <c r="I9275" s="78"/>
      <c r="J9275" s="77">
        <v>0.08</v>
      </c>
      <c r="K9275" s="159">
        <f t="shared" si="397"/>
        <v>5.2999999999999989</v>
      </c>
      <c r="L9275" s="145">
        <v>0.03</v>
      </c>
      <c r="M9275" s="146">
        <v>0.6</v>
      </c>
      <c r="N9275" s="76">
        <f t="shared" si="398"/>
        <v>5.2999999999999989</v>
      </c>
    </row>
    <row r="9276" spans="2:14" x14ac:dyDescent="0.25">
      <c r="B9276" s="158">
        <v>41822</v>
      </c>
      <c r="C9276" s="78">
        <v>404.15</v>
      </c>
      <c r="D9276" s="154">
        <v>192.82</v>
      </c>
      <c r="E9276" s="122">
        <v>23.084302325581394</v>
      </c>
      <c r="F9276" s="77">
        <v>0.22</v>
      </c>
      <c r="G9276" s="77">
        <v>0</v>
      </c>
      <c r="H9276" s="78"/>
      <c r="I9276" s="78"/>
      <c r="J9276" s="77">
        <v>0.22</v>
      </c>
      <c r="K9276" s="159">
        <f t="shared" si="397"/>
        <v>7.0200000000000111</v>
      </c>
      <c r="L9276" s="145">
        <v>0.08</v>
      </c>
      <c r="M9276" s="146">
        <v>0</v>
      </c>
      <c r="N9276" s="76">
        <f t="shared" si="398"/>
        <v>7.0200000000000111</v>
      </c>
    </row>
    <row r="9277" spans="2:14" x14ac:dyDescent="0.25">
      <c r="B9277" s="158">
        <v>41823</v>
      </c>
      <c r="C9277" s="78">
        <v>404.94</v>
      </c>
      <c r="D9277" s="154">
        <v>199.62</v>
      </c>
      <c r="E9277" s="122">
        <v>24.072674418604652</v>
      </c>
      <c r="F9277" s="77">
        <v>0.06</v>
      </c>
      <c r="G9277" s="77">
        <v>0</v>
      </c>
      <c r="H9277" s="78"/>
      <c r="I9277" s="78"/>
      <c r="J9277" s="77">
        <v>0.06</v>
      </c>
      <c r="K9277" s="159">
        <f t="shared" si="397"/>
        <v>2.2499999999999978</v>
      </c>
      <c r="L9277" s="145">
        <v>0.03</v>
      </c>
      <c r="M9277" s="146">
        <v>0</v>
      </c>
      <c r="N9277" s="76">
        <f t="shared" si="398"/>
        <v>2.2499999999999978</v>
      </c>
    </row>
    <row r="9278" spans="2:14" x14ac:dyDescent="0.25">
      <c r="B9278" s="158">
        <v>41824</v>
      </c>
      <c r="C9278" s="78">
        <v>405.2</v>
      </c>
      <c r="D9278" s="154">
        <v>201.81</v>
      </c>
      <c r="E9278" s="122">
        <v>24.390988372093023</v>
      </c>
      <c r="F9278" s="77">
        <v>0.19</v>
      </c>
      <c r="G9278" s="77">
        <v>0</v>
      </c>
      <c r="H9278" s="78"/>
      <c r="I9278" s="78"/>
      <c r="J9278" s="77">
        <v>0.19</v>
      </c>
      <c r="K9278" s="159">
        <f t="shared" si="397"/>
        <v>1.7100000000000102</v>
      </c>
      <c r="L9278" s="145">
        <v>7.0000000000000007E-2</v>
      </c>
      <c r="M9278" s="146">
        <v>0</v>
      </c>
      <c r="N9278" s="76">
        <f t="shared" si="398"/>
        <v>1.7100000000000102</v>
      </c>
    </row>
    <row r="9279" spans="2:14" x14ac:dyDescent="0.25">
      <c r="B9279" s="158">
        <v>41825</v>
      </c>
      <c r="C9279" s="78">
        <v>405.37</v>
      </c>
      <c r="D9279" s="154">
        <v>203.33</v>
      </c>
      <c r="E9279" s="122">
        <v>24.611918604651162</v>
      </c>
      <c r="F9279" s="77">
        <v>0</v>
      </c>
      <c r="G9279" s="77">
        <v>0</v>
      </c>
      <c r="H9279" s="78"/>
      <c r="I9279" s="78"/>
      <c r="J9279" s="77">
        <v>0</v>
      </c>
      <c r="K9279" s="159">
        <f t="shared" si="397"/>
        <v>2.6999999999999886</v>
      </c>
      <c r="L9279" s="145">
        <v>0</v>
      </c>
      <c r="M9279" s="146">
        <v>0</v>
      </c>
      <c r="N9279" s="76">
        <f t="shared" si="398"/>
        <v>2.6999999999999886</v>
      </c>
    </row>
    <row r="9280" spans="2:14" x14ac:dyDescent="0.25">
      <c r="B9280" s="158">
        <v>41826</v>
      </c>
      <c r="C9280" s="78">
        <v>405.67</v>
      </c>
      <c r="D9280" s="154">
        <v>206.03</v>
      </c>
      <c r="E9280" s="122">
        <v>25.004360465116278</v>
      </c>
      <c r="F9280" s="77">
        <v>0.08</v>
      </c>
      <c r="G9280" s="77">
        <v>0</v>
      </c>
      <c r="H9280" s="78"/>
      <c r="I9280" s="78"/>
      <c r="J9280" s="77">
        <v>0.08</v>
      </c>
      <c r="K9280" s="159">
        <f t="shared" si="397"/>
        <v>2.7799999999999887</v>
      </c>
      <c r="L9280" s="145">
        <v>0.03</v>
      </c>
      <c r="M9280" s="146">
        <v>0</v>
      </c>
      <c r="N9280" s="76">
        <f t="shared" si="398"/>
        <v>2.7799999999999887</v>
      </c>
    </row>
    <row r="9281" spans="2:14" x14ac:dyDescent="0.25">
      <c r="B9281" s="158">
        <v>41827</v>
      </c>
      <c r="C9281" s="78">
        <v>405.97</v>
      </c>
      <c r="D9281" s="154">
        <v>208.73</v>
      </c>
      <c r="E9281" s="122">
        <v>25.396802325581394</v>
      </c>
      <c r="F9281" s="77">
        <v>0</v>
      </c>
      <c r="G9281" s="77">
        <v>0</v>
      </c>
      <c r="H9281" s="78"/>
      <c r="I9281" s="78"/>
      <c r="J9281" s="77">
        <v>0</v>
      </c>
      <c r="K9281" s="159">
        <f t="shared" si="397"/>
        <v>2.5200000000000102</v>
      </c>
      <c r="L9281" s="145">
        <v>0</v>
      </c>
      <c r="M9281" s="146">
        <v>0</v>
      </c>
      <c r="N9281" s="76">
        <f t="shared" si="398"/>
        <v>2.5200000000000102</v>
      </c>
    </row>
    <row r="9282" spans="2:14" x14ac:dyDescent="0.25">
      <c r="B9282" s="158">
        <v>41828</v>
      </c>
      <c r="C9282" s="78">
        <v>406.25</v>
      </c>
      <c r="D9282" s="154">
        <v>211.25</v>
      </c>
      <c r="E9282" s="122">
        <v>25.763081395348838</v>
      </c>
      <c r="F9282" s="77">
        <v>0</v>
      </c>
      <c r="G9282" s="77">
        <v>0</v>
      </c>
      <c r="H9282" s="78"/>
      <c r="I9282" s="78"/>
      <c r="J9282" s="77">
        <v>0</v>
      </c>
      <c r="K9282" s="159">
        <f t="shared" si="397"/>
        <v>0.44999999999998863</v>
      </c>
      <c r="L9282" s="145">
        <v>0</v>
      </c>
      <c r="M9282" s="146">
        <v>0</v>
      </c>
      <c r="N9282" s="76">
        <f t="shared" si="398"/>
        <v>0.44999999999998863</v>
      </c>
    </row>
    <row r="9283" spans="2:14" x14ac:dyDescent="0.25">
      <c r="B9283" s="158">
        <v>41829</v>
      </c>
      <c r="C9283" s="78">
        <v>406.3</v>
      </c>
      <c r="D9283" s="154">
        <v>211.7</v>
      </c>
      <c r="E9283" s="122">
        <v>25.828488372093023</v>
      </c>
      <c r="F9283" s="77">
        <v>0</v>
      </c>
      <c r="G9283" s="77">
        <v>0</v>
      </c>
      <c r="H9283" s="78"/>
      <c r="I9283" s="78"/>
      <c r="J9283" s="77">
        <v>0</v>
      </c>
      <c r="K9283" s="159">
        <f t="shared" si="397"/>
        <v>2.6200000000000045</v>
      </c>
      <c r="L9283" s="145">
        <v>0</v>
      </c>
      <c r="M9283" s="146">
        <v>3.6</v>
      </c>
      <c r="N9283" s="76">
        <f t="shared" si="398"/>
        <v>2.6200000000000045</v>
      </c>
    </row>
    <row r="9284" spans="2:14" x14ac:dyDescent="0.25">
      <c r="B9284" s="158">
        <v>41830</v>
      </c>
      <c r="C9284" s="78">
        <v>406.59</v>
      </c>
      <c r="D9284" s="154">
        <v>214.32</v>
      </c>
      <c r="E9284" s="122">
        <v>26.209302325581394</v>
      </c>
      <c r="F9284" s="77">
        <v>0</v>
      </c>
      <c r="G9284" s="77">
        <v>0</v>
      </c>
      <c r="H9284" s="78"/>
      <c r="I9284" s="78"/>
      <c r="J9284" s="77">
        <v>0</v>
      </c>
      <c r="K9284" s="159">
        <f t="shared" si="397"/>
        <v>4.8799999999999955</v>
      </c>
      <c r="L9284" s="145">
        <v>0</v>
      </c>
      <c r="M9284" s="146">
        <v>2.2000000000000002</v>
      </c>
      <c r="N9284" s="76">
        <f t="shared" si="398"/>
        <v>4.8799999999999955</v>
      </c>
    </row>
    <row r="9285" spans="2:14" x14ac:dyDescent="0.25">
      <c r="B9285" s="158">
        <v>41831</v>
      </c>
      <c r="C9285" s="78">
        <v>407.1</v>
      </c>
      <c r="D9285" s="154">
        <v>219.2</v>
      </c>
      <c r="E9285" s="122">
        <v>26.918604651162791</v>
      </c>
      <c r="F9285" s="77">
        <v>0</v>
      </c>
      <c r="G9285" s="77">
        <v>0</v>
      </c>
      <c r="H9285" s="78"/>
      <c r="I9285" s="78"/>
      <c r="J9285" s="77">
        <v>0</v>
      </c>
      <c r="K9285" s="159">
        <f t="shared" si="397"/>
        <v>3.1000000000000227</v>
      </c>
      <c r="L9285" s="145">
        <v>0</v>
      </c>
      <c r="M9285" s="146">
        <v>0</v>
      </c>
      <c r="N9285" s="76">
        <f t="shared" si="398"/>
        <v>3.1000000000000227</v>
      </c>
    </row>
    <row r="9286" spans="2:14" x14ac:dyDescent="0.25">
      <c r="B9286" s="158">
        <v>41832</v>
      </c>
      <c r="C9286" s="78">
        <v>407.43</v>
      </c>
      <c r="D9286" s="154">
        <v>222.3</v>
      </c>
      <c r="E9286" s="122">
        <v>27.369186046511629</v>
      </c>
      <c r="F9286" s="77">
        <v>0.15</v>
      </c>
      <c r="G9286" s="77">
        <v>0</v>
      </c>
      <c r="H9286" s="78"/>
      <c r="I9286" s="78"/>
      <c r="J9286" s="77">
        <v>0.15</v>
      </c>
      <c r="K9286" s="159">
        <f t="shared" ref="K9286:K9349" si="399">D9287-D9286+J9286</f>
        <v>3.15</v>
      </c>
      <c r="L9286" s="145">
        <v>0.06</v>
      </c>
      <c r="M9286" s="146">
        <v>0</v>
      </c>
      <c r="N9286" s="76">
        <f t="shared" si="398"/>
        <v>3.15</v>
      </c>
    </row>
    <row r="9287" spans="2:14" x14ac:dyDescent="0.25">
      <c r="B9287" s="158">
        <v>41833</v>
      </c>
      <c r="C9287" s="78">
        <v>407.74</v>
      </c>
      <c r="D9287" s="154">
        <v>225.3</v>
      </c>
      <c r="E9287" s="122">
        <v>27.805232558139537</v>
      </c>
      <c r="F9287" s="77">
        <v>0.97</v>
      </c>
      <c r="G9287" s="77">
        <v>0</v>
      </c>
      <c r="H9287" s="78"/>
      <c r="I9287" s="78"/>
      <c r="J9287" s="77">
        <v>0.97</v>
      </c>
      <c r="K9287" s="159">
        <f t="shared" si="399"/>
        <v>2.2699999999999827</v>
      </c>
      <c r="L9287" s="145">
        <v>0.37</v>
      </c>
      <c r="M9287" s="146">
        <v>0</v>
      </c>
      <c r="N9287" s="76">
        <f t="shared" si="398"/>
        <v>2.2699999999999827</v>
      </c>
    </row>
    <row r="9288" spans="2:14" x14ac:dyDescent="0.25">
      <c r="B9288" s="158">
        <v>41834</v>
      </c>
      <c r="C9288" s="78">
        <v>407.87</v>
      </c>
      <c r="D9288" s="154">
        <v>226.6</v>
      </c>
      <c r="E9288" s="122">
        <v>27.994186046511629</v>
      </c>
      <c r="F9288" s="77">
        <v>0.19</v>
      </c>
      <c r="G9288" s="77">
        <v>0</v>
      </c>
      <c r="H9288" s="78"/>
      <c r="I9288" s="78"/>
      <c r="J9288" s="77">
        <v>0.19</v>
      </c>
      <c r="K9288" s="159">
        <f t="shared" si="399"/>
        <v>4.5900000000000061</v>
      </c>
      <c r="L9288" s="145">
        <v>7.0000000000000007E-2</v>
      </c>
      <c r="M9288" s="146">
        <v>0</v>
      </c>
      <c r="N9288" s="76">
        <f t="shared" ref="N9288:N9351" si="400">+D9289-D9288+J9288</f>
        <v>4.5900000000000061</v>
      </c>
    </row>
    <row r="9289" spans="2:14" x14ac:dyDescent="0.25">
      <c r="B9289" s="158">
        <v>41835</v>
      </c>
      <c r="C9289" s="78">
        <v>408.33</v>
      </c>
      <c r="D9289" s="154">
        <v>231</v>
      </c>
      <c r="E9289" s="122">
        <v>28.63372093023256</v>
      </c>
      <c r="F9289" s="77">
        <v>0</v>
      </c>
      <c r="G9289" s="77">
        <v>0</v>
      </c>
      <c r="H9289" s="78"/>
      <c r="I9289" s="78"/>
      <c r="J9289" s="77">
        <v>0</v>
      </c>
      <c r="K9289" s="159">
        <f t="shared" si="399"/>
        <v>3.4000000000000057</v>
      </c>
      <c r="L9289" s="145">
        <v>0</v>
      </c>
      <c r="M9289" s="146">
        <v>0</v>
      </c>
      <c r="N9289" s="76">
        <f t="shared" si="400"/>
        <v>3.4000000000000057</v>
      </c>
    </row>
    <row r="9290" spans="2:14" x14ac:dyDescent="0.25">
      <c r="B9290" s="158">
        <v>41836</v>
      </c>
      <c r="C9290" s="78">
        <v>408.66</v>
      </c>
      <c r="D9290" s="154">
        <v>234.4</v>
      </c>
      <c r="E9290" s="122">
        <v>29.127906976744185</v>
      </c>
      <c r="F9290" s="77">
        <v>0.4</v>
      </c>
      <c r="G9290" s="77">
        <v>0</v>
      </c>
      <c r="H9290" s="78"/>
      <c r="I9290" s="78"/>
      <c r="J9290" s="77">
        <v>0.4</v>
      </c>
      <c r="K9290" s="159">
        <f t="shared" si="399"/>
        <v>4.4000000000000004</v>
      </c>
      <c r="L9290" s="145">
        <v>0.15</v>
      </c>
      <c r="M9290" s="146">
        <v>0</v>
      </c>
      <c r="N9290" s="76">
        <f t="shared" si="400"/>
        <v>4.4000000000000004</v>
      </c>
    </row>
    <row r="9291" spans="2:14" x14ac:dyDescent="0.25">
      <c r="B9291" s="158">
        <v>41837</v>
      </c>
      <c r="C9291" s="78">
        <v>409.05</v>
      </c>
      <c r="D9291" s="154">
        <v>238.4</v>
      </c>
      <c r="E9291" s="122">
        <v>29.709302325581394</v>
      </c>
      <c r="F9291" s="77">
        <v>0.09</v>
      </c>
      <c r="G9291" s="77">
        <v>0</v>
      </c>
      <c r="H9291" s="78"/>
      <c r="I9291" s="78"/>
      <c r="J9291" s="77">
        <v>0.09</v>
      </c>
      <c r="K9291" s="159">
        <f t="shared" si="399"/>
        <v>2.6999999999999851</v>
      </c>
      <c r="L9291" s="145">
        <v>0.03</v>
      </c>
      <c r="M9291" s="146">
        <v>0</v>
      </c>
      <c r="N9291" s="76">
        <f t="shared" si="400"/>
        <v>2.6999999999999851</v>
      </c>
    </row>
    <row r="9292" spans="2:14" x14ac:dyDescent="0.25">
      <c r="B9292" s="158">
        <v>41838</v>
      </c>
      <c r="C9292" s="78">
        <v>409.31</v>
      </c>
      <c r="D9292" s="154">
        <v>241.01</v>
      </c>
      <c r="E9292" s="122">
        <v>30.088662790697676</v>
      </c>
      <c r="F9292" s="77">
        <v>0.36</v>
      </c>
      <c r="G9292" s="77">
        <v>0</v>
      </c>
      <c r="H9292" s="78"/>
      <c r="I9292" s="78"/>
      <c r="J9292" s="77">
        <v>0.36</v>
      </c>
      <c r="K9292" s="159">
        <f t="shared" si="399"/>
        <v>2.1500000000000203</v>
      </c>
      <c r="L9292" s="145">
        <v>0.14000000000000001</v>
      </c>
      <c r="M9292" s="146">
        <v>0</v>
      </c>
      <c r="N9292" s="76">
        <f t="shared" si="400"/>
        <v>2.1500000000000203</v>
      </c>
    </row>
    <row r="9293" spans="2:14" x14ac:dyDescent="0.25">
      <c r="B9293" s="158">
        <v>41839</v>
      </c>
      <c r="C9293" s="78">
        <v>409.48</v>
      </c>
      <c r="D9293" s="154">
        <v>242.8</v>
      </c>
      <c r="E9293" s="122">
        <v>30.348837209302324</v>
      </c>
      <c r="F9293" s="77">
        <v>1.06</v>
      </c>
      <c r="G9293" s="77">
        <v>0</v>
      </c>
      <c r="H9293" s="78"/>
      <c r="I9293" s="78"/>
      <c r="J9293" s="77">
        <v>1.06</v>
      </c>
      <c r="K9293" s="159">
        <f t="shared" si="399"/>
        <v>2.6999999999999864</v>
      </c>
      <c r="L9293" s="145">
        <v>0.4</v>
      </c>
      <c r="M9293" s="146">
        <v>0</v>
      </c>
      <c r="N9293" s="76">
        <f t="shared" si="400"/>
        <v>2.6999999999999864</v>
      </c>
    </row>
    <row r="9294" spans="2:14" x14ac:dyDescent="0.25">
      <c r="B9294" s="158">
        <v>41840</v>
      </c>
      <c r="C9294" s="78">
        <v>409.65</v>
      </c>
      <c r="D9294" s="154">
        <v>244.44</v>
      </c>
      <c r="E9294" s="122">
        <v>30.587209302325583</v>
      </c>
      <c r="F9294" s="77">
        <v>0.18</v>
      </c>
      <c r="G9294" s="77">
        <v>0</v>
      </c>
      <c r="H9294" s="78"/>
      <c r="I9294" s="78"/>
      <c r="J9294" s="77">
        <v>0.18</v>
      </c>
      <c r="K9294" s="159">
        <f t="shared" si="399"/>
        <v>5.9200000000000088</v>
      </c>
      <c r="L9294" s="145">
        <v>7.0000000000000007E-2</v>
      </c>
      <c r="M9294" s="146">
        <v>0</v>
      </c>
      <c r="N9294" s="76">
        <f t="shared" si="400"/>
        <v>5.9200000000000088</v>
      </c>
    </row>
    <row r="9295" spans="2:14" x14ac:dyDescent="0.25">
      <c r="B9295" s="158">
        <v>41841</v>
      </c>
      <c r="C9295" s="78">
        <v>410.18</v>
      </c>
      <c r="D9295" s="154">
        <v>250.18</v>
      </c>
      <c r="E9295" s="122">
        <v>31.421511627906977</v>
      </c>
      <c r="F9295" s="77">
        <v>1.64</v>
      </c>
      <c r="G9295" s="77">
        <v>0</v>
      </c>
      <c r="H9295" s="78"/>
      <c r="I9295" s="78"/>
      <c r="J9295" s="77">
        <v>1.64</v>
      </c>
      <c r="K9295" s="159">
        <f t="shared" si="399"/>
        <v>1.420000000000001</v>
      </c>
      <c r="L9295" s="145">
        <v>0.63</v>
      </c>
      <c r="M9295" s="146">
        <v>0</v>
      </c>
      <c r="N9295" s="76">
        <f t="shared" si="400"/>
        <v>1.420000000000001</v>
      </c>
    </row>
    <row r="9296" spans="2:14" x14ac:dyDescent="0.25">
      <c r="B9296" s="158">
        <v>41842</v>
      </c>
      <c r="C9296" s="78">
        <v>410.16</v>
      </c>
      <c r="D9296" s="154">
        <v>249.96</v>
      </c>
      <c r="E9296" s="122">
        <v>31.38953488372093</v>
      </c>
      <c r="F9296" s="77">
        <v>3</v>
      </c>
      <c r="G9296" s="77">
        <v>0</v>
      </c>
      <c r="H9296" s="78"/>
      <c r="I9296" s="78"/>
      <c r="J9296" s="77">
        <v>3</v>
      </c>
      <c r="K9296" s="159">
        <f t="shared" si="399"/>
        <v>3.7399999999999807</v>
      </c>
      <c r="L9296" s="145">
        <v>1.1399999999999999</v>
      </c>
      <c r="M9296" s="146">
        <v>0.6</v>
      </c>
      <c r="N9296" s="76">
        <f t="shared" si="400"/>
        <v>3.7399999999999807</v>
      </c>
    </row>
    <row r="9297" spans="2:14" x14ac:dyDescent="0.25">
      <c r="B9297" s="158">
        <v>41843</v>
      </c>
      <c r="C9297" s="78">
        <v>410.23</v>
      </c>
      <c r="D9297" s="154">
        <v>250.7</v>
      </c>
      <c r="E9297" s="122">
        <v>31.497093023255815</v>
      </c>
      <c r="F9297" s="77">
        <v>2.89</v>
      </c>
      <c r="G9297" s="77">
        <v>0</v>
      </c>
      <c r="H9297" s="78"/>
      <c r="I9297" s="78"/>
      <c r="J9297" s="77">
        <v>2.89</v>
      </c>
      <c r="K9297" s="159">
        <f t="shared" si="399"/>
        <v>0.38000000000000922</v>
      </c>
      <c r="L9297" s="145">
        <v>0.96</v>
      </c>
      <c r="M9297" s="146">
        <v>0</v>
      </c>
      <c r="N9297" s="76">
        <f t="shared" si="400"/>
        <v>0.38000000000000922</v>
      </c>
    </row>
    <row r="9298" spans="2:14" x14ac:dyDescent="0.25">
      <c r="B9298" s="158">
        <v>41844</v>
      </c>
      <c r="C9298" s="78">
        <v>409.99</v>
      </c>
      <c r="D9298" s="154">
        <v>248.19</v>
      </c>
      <c r="E9298" s="122">
        <v>31.132267441860463</v>
      </c>
      <c r="F9298" s="77">
        <v>5.2</v>
      </c>
      <c r="G9298" s="77">
        <v>0</v>
      </c>
      <c r="H9298" s="78"/>
      <c r="I9298" s="78"/>
      <c r="J9298" s="77">
        <v>5.2</v>
      </c>
      <c r="K9298" s="159">
        <f t="shared" si="399"/>
        <v>0.70999999999999108</v>
      </c>
      <c r="L9298" s="145">
        <v>1.98</v>
      </c>
      <c r="M9298" s="146">
        <v>0</v>
      </c>
      <c r="N9298" s="76">
        <f t="shared" si="400"/>
        <v>0.70999999999999108</v>
      </c>
    </row>
    <row r="9299" spans="2:14" x14ac:dyDescent="0.25">
      <c r="B9299" s="158">
        <v>41845</v>
      </c>
      <c r="C9299" s="78">
        <v>409.58</v>
      </c>
      <c r="D9299" s="154">
        <v>243.7</v>
      </c>
      <c r="E9299" s="122">
        <v>30.479651162790699</v>
      </c>
      <c r="F9299" s="77">
        <v>4.49</v>
      </c>
      <c r="G9299" s="77">
        <v>0</v>
      </c>
      <c r="H9299" s="78"/>
      <c r="I9299" s="78"/>
      <c r="J9299" s="77">
        <v>4.49</v>
      </c>
      <c r="K9299" s="159">
        <f t="shared" si="399"/>
        <v>0.49000000000000021</v>
      </c>
      <c r="L9299" s="145">
        <v>1.62</v>
      </c>
      <c r="M9299" s="146">
        <v>0</v>
      </c>
      <c r="N9299" s="76">
        <f t="shared" si="400"/>
        <v>0.49000000000000021</v>
      </c>
    </row>
    <row r="9300" spans="2:14" x14ac:dyDescent="0.25">
      <c r="B9300" s="158">
        <v>41846</v>
      </c>
      <c r="C9300" s="78">
        <v>409.18</v>
      </c>
      <c r="D9300" s="154">
        <v>239.7</v>
      </c>
      <c r="E9300" s="122">
        <v>29.898255813953487</v>
      </c>
      <c r="F9300" s="77">
        <v>5.82</v>
      </c>
      <c r="G9300" s="77">
        <v>0</v>
      </c>
      <c r="H9300" s="78"/>
      <c r="I9300" s="78"/>
      <c r="J9300" s="77">
        <v>5.82</v>
      </c>
      <c r="K9300" s="159">
        <f t="shared" si="399"/>
        <v>1.920000000000023</v>
      </c>
      <c r="L9300" s="145">
        <v>2.21</v>
      </c>
      <c r="M9300" s="146">
        <v>0</v>
      </c>
      <c r="N9300" s="76">
        <f t="shared" si="400"/>
        <v>1.920000000000023</v>
      </c>
    </row>
    <row r="9301" spans="2:14" x14ac:dyDescent="0.25">
      <c r="B9301" s="158">
        <v>41847</v>
      </c>
      <c r="C9301" s="78">
        <v>408.8</v>
      </c>
      <c r="D9301" s="154">
        <v>235.8</v>
      </c>
      <c r="E9301" s="122">
        <v>29.331395348837209</v>
      </c>
      <c r="F9301" s="77">
        <v>2.12</v>
      </c>
      <c r="G9301" s="77">
        <v>0</v>
      </c>
      <c r="H9301" s="78"/>
      <c r="I9301" s="78"/>
      <c r="J9301" s="77">
        <v>2.12</v>
      </c>
      <c r="K9301" s="159">
        <f t="shared" si="399"/>
        <v>7.12</v>
      </c>
      <c r="L9301" s="145">
        <v>0.8</v>
      </c>
      <c r="M9301" s="146">
        <v>0.3</v>
      </c>
      <c r="N9301" s="76">
        <f t="shared" si="400"/>
        <v>7.12</v>
      </c>
    </row>
    <row r="9302" spans="2:14" x14ac:dyDescent="0.25">
      <c r="B9302" s="158">
        <v>41848</v>
      </c>
      <c r="C9302" s="78">
        <v>409.29</v>
      </c>
      <c r="D9302" s="154">
        <v>240.8</v>
      </c>
      <c r="E9302" s="122">
        <v>30.058139534883722</v>
      </c>
      <c r="F9302" s="77">
        <v>3.5</v>
      </c>
      <c r="G9302" s="77">
        <v>0</v>
      </c>
      <c r="H9302" s="78"/>
      <c r="I9302" s="78"/>
      <c r="J9302" s="77">
        <v>3.5</v>
      </c>
      <c r="K9302" s="159">
        <f t="shared" si="399"/>
        <v>2.2999999999999829</v>
      </c>
      <c r="L9302" s="145">
        <v>1.33</v>
      </c>
      <c r="M9302" s="146">
        <v>0.4</v>
      </c>
      <c r="N9302" s="76">
        <f t="shared" si="400"/>
        <v>2.2999999999999829</v>
      </c>
    </row>
    <row r="9303" spans="2:14" x14ac:dyDescent="0.25">
      <c r="B9303" s="158">
        <v>41849</v>
      </c>
      <c r="C9303" s="78">
        <v>409.17</v>
      </c>
      <c r="D9303" s="154">
        <v>239.6</v>
      </c>
      <c r="E9303" s="122">
        <v>29.88372093023256</v>
      </c>
      <c r="F9303" s="77">
        <v>5.7</v>
      </c>
      <c r="G9303" s="77">
        <v>0</v>
      </c>
      <c r="H9303" s="78"/>
      <c r="I9303" s="78"/>
      <c r="J9303" s="77">
        <v>5.7</v>
      </c>
      <c r="K9303" s="159">
        <f t="shared" si="399"/>
        <v>4.6000000000000059</v>
      </c>
      <c r="L9303" s="145">
        <v>2.16</v>
      </c>
      <c r="M9303" s="146">
        <v>0</v>
      </c>
      <c r="N9303" s="76">
        <f t="shared" si="400"/>
        <v>4.6000000000000059</v>
      </c>
    </row>
    <row r="9304" spans="2:14" x14ac:dyDescent="0.25">
      <c r="B9304" s="158">
        <v>41850</v>
      </c>
      <c r="C9304" s="78">
        <v>409.07</v>
      </c>
      <c r="D9304" s="154">
        <v>238.5</v>
      </c>
      <c r="E9304" s="122">
        <v>29.723837209302324</v>
      </c>
      <c r="F9304" s="77">
        <v>5.37</v>
      </c>
      <c r="G9304" s="77">
        <v>0</v>
      </c>
      <c r="H9304" s="78"/>
      <c r="I9304" s="78"/>
      <c r="J9304" s="77">
        <v>5.37</v>
      </c>
      <c r="K9304" s="159">
        <f t="shared" si="399"/>
        <v>3.2700000000000058</v>
      </c>
      <c r="L9304" s="145">
        <v>2.0299999999999998</v>
      </c>
      <c r="M9304" s="146">
        <v>0</v>
      </c>
      <c r="N9304" s="76">
        <f t="shared" si="400"/>
        <v>3.2700000000000058</v>
      </c>
    </row>
    <row r="9305" spans="2:14" x14ac:dyDescent="0.25">
      <c r="B9305" s="158">
        <v>41851</v>
      </c>
      <c r="C9305" s="78">
        <v>408.86</v>
      </c>
      <c r="D9305" s="154">
        <v>236.4</v>
      </c>
      <c r="E9305" s="122">
        <v>29.418604651162791</v>
      </c>
      <c r="F9305" s="77">
        <v>5.66</v>
      </c>
      <c r="G9305" s="77">
        <v>0</v>
      </c>
      <c r="H9305" s="78"/>
      <c r="I9305" s="78"/>
      <c r="J9305" s="77">
        <v>5.66</v>
      </c>
      <c r="K9305" s="159">
        <f t="shared" si="399"/>
        <v>2.66</v>
      </c>
      <c r="L9305" s="145">
        <v>2.13</v>
      </c>
      <c r="M9305" s="146">
        <v>0</v>
      </c>
      <c r="N9305" s="76">
        <f t="shared" si="400"/>
        <v>2.66</v>
      </c>
    </row>
    <row r="9306" spans="2:14" x14ac:dyDescent="0.25">
      <c r="B9306" s="158">
        <v>41852</v>
      </c>
      <c r="C9306" s="78">
        <v>408.56</v>
      </c>
      <c r="D9306" s="154">
        <v>233.4</v>
      </c>
      <c r="E9306" s="122">
        <v>28.982558139534884</v>
      </c>
      <c r="F9306" s="77">
        <v>2.65</v>
      </c>
      <c r="G9306" s="77">
        <v>0</v>
      </c>
      <c r="H9306" s="78"/>
      <c r="I9306" s="78"/>
      <c r="J9306" s="77">
        <v>2.65</v>
      </c>
      <c r="K9306" s="159">
        <f t="shared" si="399"/>
        <v>11.949999999999983</v>
      </c>
      <c r="L9306" s="145">
        <v>1</v>
      </c>
      <c r="M9306" s="146">
        <v>6.7</v>
      </c>
      <c r="N9306" s="76">
        <f t="shared" si="400"/>
        <v>11.949999999999983</v>
      </c>
    </row>
    <row r="9307" spans="2:14" x14ac:dyDescent="0.25">
      <c r="B9307" s="158">
        <v>41853</v>
      </c>
      <c r="C9307" s="78">
        <v>409.47</v>
      </c>
      <c r="D9307" s="154">
        <v>242.7</v>
      </c>
      <c r="E9307" s="122">
        <v>30.334302325581394</v>
      </c>
      <c r="F9307" s="77">
        <v>2.25</v>
      </c>
      <c r="G9307" s="77">
        <v>0</v>
      </c>
      <c r="H9307" s="78"/>
      <c r="I9307" s="78"/>
      <c r="J9307" s="77">
        <v>2.25</v>
      </c>
      <c r="K9307" s="159">
        <f t="shared" si="399"/>
        <v>10.650000000000006</v>
      </c>
      <c r="L9307" s="145">
        <v>0.85</v>
      </c>
      <c r="M9307" s="146">
        <v>0</v>
      </c>
      <c r="N9307" s="76">
        <f t="shared" si="400"/>
        <v>10.650000000000006</v>
      </c>
    </row>
    <row r="9308" spans="2:14" x14ac:dyDescent="0.25">
      <c r="B9308" s="158">
        <v>41854</v>
      </c>
      <c r="C9308" s="78">
        <v>410.28</v>
      </c>
      <c r="D9308" s="154">
        <v>251.1</v>
      </c>
      <c r="E9308" s="122">
        <v>31.555232558139537</v>
      </c>
      <c r="F9308" s="77">
        <v>1.82</v>
      </c>
      <c r="G9308" s="77">
        <v>0</v>
      </c>
      <c r="H9308" s="78"/>
      <c r="I9308" s="78"/>
      <c r="J9308" s="77">
        <v>1.82</v>
      </c>
      <c r="K9308" s="159">
        <f t="shared" si="399"/>
        <v>7.5200000000000173</v>
      </c>
      <c r="L9308" s="145">
        <v>0.69</v>
      </c>
      <c r="M9308" s="146">
        <v>21</v>
      </c>
      <c r="N9308" s="76">
        <f t="shared" si="400"/>
        <v>7.5200000000000173</v>
      </c>
    </row>
    <row r="9309" spans="2:14" x14ac:dyDescent="0.25">
      <c r="B9309" s="158">
        <v>41855</v>
      </c>
      <c r="C9309" s="78">
        <v>410.8</v>
      </c>
      <c r="D9309" s="154">
        <v>256.8</v>
      </c>
      <c r="E9309" s="122">
        <v>32.383720930232556</v>
      </c>
      <c r="F9309" s="77">
        <v>1.71</v>
      </c>
      <c r="G9309" s="77">
        <v>0</v>
      </c>
      <c r="H9309" s="78"/>
      <c r="I9309" s="78"/>
      <c r="J9309" s="77">
        <v>1.71</v>
      </c>
      <c r="K9309" s="159">
        <f t="shared" si="399"/>
        <v>13.359999999999978</v>
      </c>
      <c r="L9309" s="145">
        <v>0.65</v>
      </c>
      <c r="M9309" s="146">
        <v>2.4</v>
      </c>
      <c r="N9309" s="76">
        <f t="shared" si="400"/>
        <v>13.359999999999978</v>
      </c>
    </row>
    <row r="9310" spans="2:14" x14ac:dyDescent="0.25">
      <c r="B9310" s="158">
        <v>41856</v>
      </c>
      <c r="C9310" s="78">
        <v>411.85</v>
      </c>
      <c r="D9310" s="154">
        <v>268.45</v>
      </c>
      <c r="E9310" s="122">
        <v>34.077034883720927</v>
      </c>
      <c r="F9310" s="77">
        <v>2.93</v>
      </c>
      <c r="G9310" s="77">
        <v>0</v>
      </c>
      <c r="H9310" s="78"/>
      <c r="I9310" s="78"/>
      <c r="J9310" s="77">
        <v>2.93</v>
      </c>
      <c r="K9310" s="159">
        <f t="shared" si="399"/>
        <v>8.4399999999999906</v>
      </c>
      <c r="L9310" s="145">
        <v>1.1200000000000001</v>
      </c>
      <c r="M9310" s="146">
        <v>0</v>
      </c>
      <c r="N9310" s="76">
        <f t="shared" si="400"/>
        <v>8.4399999999999906</v>
      </c>
    </row>
    <row r="9311" spans="2:14" x14ac:dyDescent="0.25">
      <c r="B9311" s="158">
        <v>41857</v>
      </c>
      <c r="C9311" s="78">
        <v>412.34</v>
      </c>
      <c r="D9311" s="154">
        <v>273.95999999999998</v>
      </c>
      <c r="E9311" s="122">
        <v>34.877906976744178</v>
      </c>
      <c r="F9311" s="77">
        <v>3.36</v>
      </c>
      <c r="G9311" s="77">
        <v>0</v>
      </c>
      <c r="H9311" s="78"/>
      <c r="I9311" s="78"/>
      <c r="J9311" s="77">
        <v>3.36</v>
      </c>
      <c r="K9311" s="159">
        <f t="shared" si="399"/>
        <v>7.6000000000000085</v>
      </c>
      <c r="L9311" s="145">
        <v>1.28</v>
      </c>
      <c r="M9311" s="146">
        <v>0</v>
      </c>
      <c r="N9311" s="76">
        <f t="shared" si="400"/>
        <v>7.6000000000000085</v>
      </c>
    </row>
    <row r="9312" spans="2:14" x14ac:dyDescent="0.25">
      <c r="B9312" s="158">
        <v>41858</v>
      </c>
      <c r="C9312" s="78">
        <v>412.71</v>
      </c>
      <c r="D9312" s="154">
        <v>278.2</v>
      </c>
      <c r="E9312" s="122">
        <v>35.494186046511629</v>
      </c>
      <c r="F9312" s="77">
        <v>2.34</v>
      </c>
      <c r="G9312" s="77">
        <v>0</v>
      </c>
      <c r="H9312" s="78"/>
      <c r="I9312" s="78"/>
      <c r="J9312" s="77">
        <v>2.34</v>
      </c>
      <c r="K9312" s="159">
        <f t="shared" si="399"/>
        <v>5.2899999999999885</v>
      </c>
      <c r="L9312" s="145">
        <v>0.89</v>
      </c>
      <c r="M9312" s="146">
        <v>0</v>
      </c>
      <c r="N9312" s="76">
        <f t="shared" si="400"/>
        <v>5.2899999999999885</v>
      </c>
    </row>
    <row r="9313" spans="2:14" x14ac:dyDescent="0.25">
      <c r="B9313" s="158">
        <v>41859</v>
      </c>
      <c r="C9313" s="78">
        <v>412.96</v>
      </c>
      <c r="D9313" s="154">
        <v>281.14999999999998</v>
      </c>
      <c r="E9313" s="122">
        <v>35.922965116279066</v>
      </c>
      <c r="F9313" s="77">
        <v>1.91</v>
      </c>
      <c r="G9313" s="77">
        <v>0</v>
      </c>
      <c r="H9313" s="78"/>
      <c r="I9313" s="78"/>
      <c r="J9313" s="77">
        <v>1.91</v>
      </c>
      <c r="K9313" s="159">
        <f t="shared" si="399"/>
        <v>8.4600000000000115</v>
      </c>
      <c r="L9313" s="145">
        <v>0.73</v>
      </c>
      <c r="M9313" s="146">
        <v>8.6</v>
      </c>
      <c r="N9313" s="76">
        <f t="shared" si="400"/>
        <v>8.4600000000000115</v>
      </c>
    </row>
    <row r="9314" spans="2:14" x14ac:dyDescent="0.25">
      <c r="B9314" s="158">
        <v>41860</v>
      </c>
      <c r="C9314" s="78">
        <v>413.51</v>
      </c>
      <c r="D9314" s="154">
        <v>287.7</v>
      </c>
      <c r="E9314" s="122">
        <v>36.875</v>
      </c>
      <c r="F9314" s="77">
        <v>2.36</v>
      </c>
      <c r="G9314" s="77">
        <v>0</v>
      </c>
      <c r="H9314" s="78"/>
      <c r="I9314" s="78"/>
      <c r="J9314" s="77">
        <v>2.36</v>
      </c>
      <c r="K9314" s="159">
        <f t="shared" si="399"/>
        <v>9.2000000000000313</v>
      </c>
      <c r="L9314" s="145">
        <v>0.91</v>
      </c>
      <c r="M9314" s="146">
        <v>0</v>
      </c>
      <c r="N9314" s="76">
        <f t="shared" si="400"/>
        <v>9.2000000000000313</v>
      </c>
    </row>
    <row r="9315" spans="2:14" x14ac:dyDescent="0.25">
      <c r="B9315" s="158">
        <v>41861</v>
      </c>
      <c r="C9315" s="78">
        <v>414.08</v>
      </c>
      <c r="D9315" s="154">
        <v>294.54000000000002</v>
      </c>
      <c r="E9315" s="122">
        <v>37.869186046511636</v>
      </c>
      <c r="F9315" s="77">
        <v>0.88</v>
      </c>
      <c r="G9315" s="77">
        <v>0</v>
      </c>
      <c r="H9315" s="78"/>
      <c r="I9315" s="78"/>
      <c r="J9315" s="77">
        <v>0.88</v>
      </c>
      <c r="K9315" s="159">
        <f t="shared" si="399"/>
        <v>5.459999999999984</v>
      </c>
      <c r="L9315" s="145">
        <v>0.34</v>
      </c>
      <c r="M9315" s="146">
        <v>0</v>
      </c>
      <c r="N9315" s="76">
        <f t="shared" si="400"/>
        <v>5.459999999999984</v>
      </c>
    </row>
    <row r="9316" spans="2:14" x14ac:dyDescent="0.25">
      <c r="B9316" s="158">
        <v>41862</v>
      </c>
      <c r="C9316" s="78">
        <v>414.45</v>
      </c>
      <c r="D9316" s="154">
        <v>299.12</v>
      </c>
      <c r="E9316" s="122">
        <v>38.534883720930232</v>
      </c>
      <c r="F9316" s="77">
        <v>0.2</v>
      </c>
      <c r="G9316" s="77">
        <v>0</v>
      </c>
      <c r="H9316" s="78"/>
      <c r="I9316" s="78"/>
      <c r="J9316" s="77">
        <v>0.2</v>
      </c>
      <c r="K9316" s="159">
        <f t="shared" si="399"/>
        <v>7.8299999999999956</v>
      </c>
      <c r="L9316" s="145">
        <v>0.08</v>
      </c>
      <c r="M9316" s="146">
        <v>2</v>
      </c>
      <c r="N9316" s="76">
        <f t="shared" si="400"/>
        <v>7.8299999999999956</v>
      </c>
    </row>
    <row r="9317" spans="2:14" x14ac:dyDescent="0.25">
      <c r="B9317" s="158">
        <v>41863</v>
      </c>
      <c r="C9317" s="78">
        <v>415.05</v>
      </c>
      <c r="D9317" s="154">
        <v>306.75</v>
      </c>
      <c r="E9317" s="122">
        <v>39.643895348837212</v>
      </c>
      <c r="F9317" s="77">
        <v>7.0000000000000007E-2</v>
      </c>
      <c r="G9317" s="77">
        <v>0</v>
      </c>
      <c r="H9317" s="78"/>
      <c r="I9317" s="78"/>
      <c r="J9317" s="77">
        <v>7.0000000000000007E-2</v>
      </c>
      <c r="K9317" s="159">
        <f t="shared" si="399"/>
        <v>7.1200000000000117</v>
      </c>
      <c r="L9317" s="145">
        <v>0.03</v>
      </c>
      <c r="M9317" s="146">
        <v>0</v>
      </c>
      <c r="N9317" s="76">
        <f t="shared" si="400"/>
        <v>7.1200000000000117</v>
      </c>
    </row>
    <row r="9318" spans="2:14" x14ac:dyDescent="0.25">
      <c r="B9318" s="158">
        <v>41864</v>
      </c>
      <c r="C9318" s="78">
        <v>415.6</v>
      </c>
      <c r="D9318" s="154">
        <v>313.8</v>
      </c>
      <c r="E9318" s="122">
        <v>40.668604651162788</v>
      </c>
      <c r="F9318" s="77">
        <v>0.62</v>
      </c>
      <c r="G9318" s="77">
        <v>0</v>
      </c>
      <c r="H9318" s="78"/>
      <c r="I9318" s="78"/>
      <c r="J9318" s="77">
        <v>0.62</v>
      </c>
      <c r="K9318" s="159">
        <f t="shared" si="399"/>
        <v>5.040000000000016</v>
      </c>
      <c r="L9318" s="145">
        <v>0.24</v>
      </c>
      <c r="M9318" s="146">
        <v>0</v>
      </c>
      <c r="N9318" s="76">
        <f t="shared" si="400"/>
        <v>5.040000000000016</v>
      </c>
    </row>
    <row r="9319" spans="2:14" x14ac:dyDescent="0.25">
      <c r="B9319" s="158">
        <v>41865</v>
      </c>
      <c r="C9319" s="78">
        <v>415.94</v>
      </c>
      <c r="D9319" s="154">
        <v>318.22000000000003</v>
      </c>
      <c r="E9319" s="122">
        <v>41.311046511627914</v>
      </c>
      <c r="F9319" s="77">
        <v>0.08</v>
      </c>
      <c r="G9319" s="77">
        <v>0</v>
      </c>
      <c r="H9319" s="78"/>
      <c r="I9319" s="78"/>
      <c r="J9319" s="77">
        <v>0.08</v>
      </c>
      <c r="K9319" s="159">
        <f t="shared" si="399"/>
        <v>5.4099999999999842</v>
      </c>
      <c r="L9319" s="145">
        <v>0.03</v>
      </c>
      <c r="M9319" s="146">
        <v>0</v>
      </c>
      <c r="N9319" s="76">
        <f t="shared" si="400"/>
        <v>5.4099999999999842</v>
      </c>
    </row>
    <row r="9320" spans="2:14" x14ac:dyDescent="0.25">
      <c r="B9320" s="158">
        <v>41866</v>
      </c>
      <c r="C9320" s="78">
        <v>416.35</v>
      </c>
      <c r="D9320" s="154">
        <v>323.55</v>
      </c>
      <c r="E9320" s="122">
        <v>42.08575581395349</v>
      </c>
      <c r="F9320" s="77">
        <v>0</v>
      </c>
      <c r="G9320" s="77">
        <v>0</v>
      </c>
      <c r="H9320" s="78"/>
      <c r="I9320" s="78"/>
      <c r="J9320" s="77">
        <v>0</v>
      </c>
      <c r="K9320" s="159">
        <f t="shared" si="399"/>
        <v>3.3499999999999659</v>
      </c>
      <c r="L9320" s="145">
        <v>0</v>
      </c>
      <c r="M9320" s="146">
        <v>0</v>
      </c>
      <c r="N9320" s="76">
        <f t="shared" si="400"/>
        <v>3.3499999999999659</v>
      </c>
    </row>
    <row r="9321" spans="2:14" x14ac:dyDescent="0.25">
      <c r="B9321" s="158">
        <v>41867</v>
      </c>
      <c r="C9321" s="78">
        <v>416.6</v>
      </c>
      <c r="D9321" s="154">
        <v>326.89999999999998</v>
      </c>
      <c r="E9321" s="122">
        <v>42.572674418604649</v>
      </c>
      <c r="F9321" s="77">
        <v>0.08</v>
      </c>
      <c r="G9321" s="77">
        <v>0</v>
      </c>
      <c r="H9321" s="78"/>
      <c r="I9321" s="78"/>
      <c r="J9321" s="77">
        <v>0.08</v>
      </c>
      <c r="K9321" s="159">
        <f t="shared" si="399"/>
        <v>5.660000000000041</v>
      </c>
      <c r="L9321" s="145">
        <v>0.03</v>
      </c>
      <c r="M9321" s="146">
        <v>0</v>
      </c>
      <c r="N9321" s="76">
        <f t="shared" si="400"/>
        <v>5.660000000000041</v>
      </c>
    </row>
    <row r="9322" spans="2:14" x14ac:dyDescent="0.25">
      <c r="B9322" s="158">
        <v>41868</v>
      </c>
      <c r="C9322" s="78">
        <v>417.03</v>
      </c>
      <c r="D9322" s="154">
        <v>332.48</v>
      </c>
      <c r="E9322" s="122">
        <v>43.383720930232556</v>
      </c>
      <c r="F9322" s="77">
        <v>0.31</v>
      </c>
      <c r="G9322" s="77">
        <v>0</v>
      </c>
      <c r="H9322" s="78"/>
      <c r="I9322" s="78"/>
      <c r="J9322" s="77">
        <v>0.31</v>
      </c>
      <c r="K9322" s="159">
        <f t="shared" si="399"/>
        <v>4.1299999999999928</v>
      </c>
      <c r="L9322" s="145">
        <v>0.12</v>
      </c>
      <c r="M9322" s="146">
        <v>9.6999999999999993</v>
      </c>
      <c r="N9322" s="76">
        <f t="shared" si="400"/>
        <v>4.1299999999999928</v>
      </c>
    </row>
    <row r="9323" spans="2:14" x14ac:dyDescent="0.25">
      <c r="B9323" s="158">
        <v>41869</v>
      </c>
      <c r="C9323" s="78">
        <v>417.3</v>
      </c>
      <c r="D9323" s="154">
        <v>336.3</v>
      </c>
      <c r="E9323" s="122">
        <v>43.938953488372093</v>
      </c>
      <c r="F9323" s="77">
        <v>0.24</v>
      </c>
      <c r="G9323" s="77">
        <v>0</v>
      </c>
      <c r="H9323" s="78"/>
      <c r="I9323" s="78"/>
      <c r="J9323" s="77">
        <v>0.24</v>
      </c>
      <c r="K9323" s="159">
        <f t="shared" si="399"/>
        <v>4.0799999999999752</v>
      </c>
      <c r="L9323" s="145">
        <v>0.09</v>
      </c>
      <c r="M9323" s="146">
        <v>0</v>
      </c>
      <c r="N9323" s="76">
        <f t="shared" si="400"/>
        <v>4.0799999999999752</v>
      </c>
    </row>
    <row r="9324" spans="2:14" x14ac:dyDescent="0.25">
      <c r="B9324" s="158">
        <v>41870</v>
      </c>
      <c r="C9324" s="78">
        <v>417.59</v>
      </c>
      <c r="D9324" s="154">
        <v>340.14</v>
      </c>
      <c r="E9324" s="122">
        <v>44.497093023255815</v>
      </c>
      <c r="F9324" s="77">
        <v>0.12</v>
      </c>
      <c r="G9324" s="77">
        <v>0</v>
      </c>
      <c r="H9324" s="78"/>
      <c r="I9324" s="78"/>
      <c r="J9324" s="77">
        <v>0.12</v>
      </c>
      <c r="K9324" s="159">
        <f t="shared" si="399"/>
        <v>2.4800000000000137</v>
      </c>
      <c r="L9324" s="145">
        <v>0.05</v>
      </c>
      <c r="M9324" s="146">
        <v>0</v>
      </c>
      <c r="N9324" s="76">
        <f t="shared" si="400"/>
        <v>2.4800000000000137</v>
      </c>
    </row>
    <row r="9325" spans="2:14" x14ac:dyDescent="0.25">
      <c r="B9325" s="158">
        <v>41871</v>
      </c>
      <c r="C9325" s="78">
        <v>417.75</v>
      </c>
      <c r="D9325" s="154">
        <v>342.5</v>
      </c>
      <c r="E9325" s="122">
        <v>44.840116279069768</v>
      </c>
      <c r="F9325" s="77">
        <v>0</v>
      </c>
      <c r="G9325" s="77">
        <v>0</v>
      </c>
      <c r="H9325" s="78"/>
      <c r="I9325" s="78"/>
      <c r="J9325" s="77">
        <v>0</v>
      </c>
      <c r="K9325" s="159">
        <f t="shared" si="399"/>
        <v>3.2200000000000273</v>
      </c>
      <c r="L9325" s="145">
        <v>0</v>
      </c>
      <c r="M9325" s="146">
        <v>0</v>
      </c>
      <c r="N9325" s="76">
        <f t="shared" si="400"/>
        <v>3.2200000000000273</v>
      </c>
    </row>
    <row r="9326" spans="2:14" x14ac:dyDescent="0.25">
      <c r="B9326" s="158">
        <v>41872</v>
      </c>
      <c r="C9326" s="78">
        <v>417.98</v>
      </c>
      <c r="D9326" s="154">
        <v>345.72</v>
      </c>
      <c r="E9326" s="122">
        <v>45.308139534883729</v>
      </c>
      <c r="F9326" s="77">
        <v>0.26</v>
      </c>
      <c r="G9326" s="77">
        <v>0</v>
      </c>
      <c r="H9326" s="78"/>
      <c r="I9326" s="78"/>
      <c r="J9326" s="77">
        <v>0.26</v>
      </c>
      <c r="K9326" s="159">
        <f t="shared" si="399"/>
        <v>1.6599999999999773</v>
      </c>
      <c r="L9326" s="145">
        <v>0.1</v>
      </c>
      <c r="M9326" s="146">
        <v>0.8</v>
      </c>
      <c r="N9326" s="76">
        <f t="shared" si="400"/>
        <v>1.6599999999999773</v>
      </c>
    </row>
    <row r="9327" spans="2:14" x14ac:dyDescent="0.25">
      <c r="B9327" s="158">
        <v>41873</v>
      </c>
      <c r="C9327" s="78">
        <v>418.09</v>
      </c>
      <c r="D9327" s="154">
        <v>347.12</v>
      </c>
      <c r="E9327" s="122">
        <v>45.511627906976742</v>
      </c>
      <c r="F9327" s="77">
        <v>0.11</v>
      </c>
      <c r="G9327" s="77">
        <v>0</v>
      </c>
      <c r="H9327" s="78"/>
      <c r="I9327" s="78"/>
      <c r="J9327" s="77">
        <v>0.11</v>
      </c>
      <c r="K9327" s="159">
        <f t="shared" si="399"/>
        <v>8.7900000000000063</v>
      </c>
      <c r="L9327" s="145">
        <v>0.04</v>
      </c>
      <c r="M9327" s="146">
        <v>1.5</v>
      </c>
      <c r="N9327" s="76">
        <f t="shared" si="400"/>
        <v>8.7900000000000063</v>
      </c>
    </row>
    <row r="9328" spans="2:14" x14ac:dyDescent="0.25">
      <c r="B9328" s="158">
        <v>41874</v>
      </c>
      <c r="C9328" s="78">
        <v>418.71</v>
      </c>
      <c r="D9328" s="154">
        <v>355.8</v>
      </c>
      <c r="E9328" s="122">
        <v>46.77325581395349</v>
      </c>
      <c r="F9328" s="77">
        <v>0.97</v>
      </c>
      <c r="G9328" s="77">
        <v>0</v>
      </c>
      <c r="H9328" s="78"/>
      <c r="I9328" s="78"/>
      <c r="J9328" s="77">
        <v>0.97</v>
      </c>
      <c r="K9328" s="159">
        <f t="shared" si="399"/>
        <v>7.6099999999999861</v>
      </c>
      <c r="L9328" s="145">
        <v>0.38</v>
      </c>
      <c r="M9328" s="146">
        <v>0</v>
      </c>
      <c r="N9328" s="76">
        <f t="shared" si="400"/>
        <v>7.6099999999999861</v>
      </c>
    </row>
    <row r="9329" spans="2:14" x14ac:dyDescent="0.25">
      <c r="B9329" s="158">
        <v>41875</v>
      </c>
      <c r="C9329" s="78">
        <v>419.16</v>
      </c>
      <c r="D9329" s="154">
        <v>362.44</v>
      </c>
      <c r="E9329" s="122">
        <v>47.738372093023258</v>
      </c>
      <c r="F9329" s="77">
        <v>0.93</v>
      </c>
      <c r="G9329" s="77">
        <v>0</v>
      </c>
      <c r="H9329" s="78"/>
      <c r="I9329" s="78"/>
      <c r="J9329" s="77">
        <v>0.93</v>
      </c>
      <c r="K9329" s="159">
        <f t="shared" si="399"/>
        <v>6.8699999999999974</v>
      </c>
      <c r="L9329" s="145">
        <v>0.36</v>
      </c>
      <c r="M9329" s="146">
        <v>0</v>
      </c>
      <c r="N9329" s="76">
        <f t="shared" si="400"/>
        <v>6.8699999999999974</v>
      </c>
    </row>
    <row r="9330" spans="2:14" x14ac:dyDescent="0.25">
      <c r="B9330" s="158">
        <v>41876</v>
      </c>
      <c r="C9330" s="78">
        <v>419.58</v>
      </c>
      <c r="D9330" s="154">
        <v>368.38</v>
      </c>
      <c r="E9330" s="122">
        <v>48.60174418604651</v>
      </c>
      <c r="F9330" s="77">
        <v>0.67</v>
      </c>
      <c r="G9330" s="77">
        <v>0</v>
      </c>
      <c r="H9330" s="78"/>
      <c r="I9330" s="78"/>
      <c r="J9330" s="77">
        <v>0.67</v>
      </c>
      <c r="K9330" s="159">
        <f t="shared" si="399"/>
        <v>3.3400000000000158</v>
      </c>
      <c r="L9330" s="145">
        <v>0.26</v>
      </c>
      <c r="M9330" s="146">
        <v>0</v>
      </c>
      <c r="N9330" s="76">
        <f t="shared" si="400"/>
        <v>3.3400000000000158</v>
      </c>
    </row>
    <row r="9331" spans="2:14" x14ac:dyDescent="0.25">
      <c r="B9331" s="158">
        <v>41877</v>
      </c>
      <c r="C9331" s="78">
        <v>419.75</v>
      </c>
      <c r="D9331" s="154">
        <v>371.05</v>
      </c>
      <c r="E9331" s="122">
        <v>48.989825581395351</v>
      </c>
      <c r="F9331" s="77">
        <v>0.26</v>
      </c>
      <c r="G9331" s="77">
        <v>0</v>
      </c>
      <c r="H9331" s="78"/>
      <c r="I9331" s="78"/>
      <c r="J9331" s="77">
        <v>0.26</v>
      </c>
      <c r="K9331" s="159">
        <f t="shared" si="399"/>
        <v>2.2099999999999884</v>
      </c>
      <c r="L9331" s="145">
        <v>0.1</v>
      </c>
      <c r="M9331" s="146">
        <v>0</v>
      </c>
      <c r="N9331" s="76">
        <f t="shared" si="400"/>
        <v>2.2099999999999884</v>
      </c>
    </row>
    <row r="9332" spans="2:14" x14ac:dyDescent="0.25">
      <c r="B9332" s="158">
        <v>41878</v>
      </c>
      <c r="C9332" s="78">
        <v>419.89</v>
      </c>
      <c r="D9332" s="154">
        <v>373</v>
      </c>
      <c r="E9332" s="122">
        <v>49.27325581395349</v>
      </c>
      <c r="F9332" s="77">
        <v>1.77</v>
      </c>
      <c r="G9332" s="77">
        <v>0</v>
      </c>
      <c r="H9332" s="78"/>
      <c r="I9332" s="78"/>
      <c r="J9332" s="77">
        <v>1.77</v>
      </c>
      <c r="K9332" s="159">
        <f t="shared" si="399"/>
        <v>0.57000000000001139</v>
      </c>
      <c r="L9332" s="145">
        <v>0.7</v>
      </c>
      <c r="M9332" s="146">
        <v>0</v>
      </c>
      <c r="N9332" s="76">
        <f t="shared" si="400"/>
        <v>0.57000000000001139</v>
      </c>
    </row>
    <row r="9333" spans="2:14" x14ac:dyDescent="0.25">
      <c r="B9333" s="158">
        <v>41879</v>
      </c>
      <c r="C9333" s="78">
        <v>419.8</v>
      </c>
      <c r="D9333" s="154">
        <v>371.8</v>
      </c>
      <c r="E9333" s="122">
        <v>49.098837209302324</v>
      </c>
      <c r="F9333" s="77">
        <v>2.98</v>
      </c>
      <c r="G9333" s="77">
        <v>0</v>
      </c>
      <c r="H9333" s="78"/>
      <c r="I9333" s="78"/>
      <c r="J9333" s="77">
        <v>2.98</v>
      </c>
      <c r="K9333" s="159">
        <f t="shared" si="399"/>
        <v>2.23</v>
      </c>
      <c r="L9333" s="145">
        <v>1.17</v>
      </c>
      <c r="M9333" s="146">
        <v>0</v>
      </c>
      <c r="N9333" s="76">
        <f t="shared" si="400"/>
        <v>2.23</v>
      </c>
    </row>
    <row r="9334" spans="2:14" x14ac:dyDescent="0.25">
      <c r="B9334" s="158">
        <v>41880</v>
      </c>
      <c r="C9334" s="78">
        <v>419.76</v>
      </c>
      <c r="D9334" s="154">
        <v>371.05</v>
      </c>
      <c r="E9334" s="122">
        <v>48.989825581395351</v>
      </c>
      <c r="F9334" s="77">
        <v>2.4900000000000002</v>
      </c>
      <c r="G9334" s="77">
        <v>0</v>
      </c>
      <c r="H9334" s="78"/>
      <c r="I9334" s="78"/>
      <c r="J9334" s="77">
        <v>2.4900000000000002</v>
      </c>
      <c r="K9334" s="159">
        <f t="shared" si="399"/>
        <v>1.5899999999999661</v>
      </c>
      <c r="L9334" s="145">
        <v>0.97</v>
      </c>
      <c r="M9334" s="146">
        <v>0</v>
      </c>
      <c r="N9334" s="76">
        <f t="shared" si="400"/>
        <v>1.5899999999999661</v>
      </c>
    </row>
    <row r="9335" spans="2:14" x14ac:dyDescent="0.25">
      <c r="B9335" s="158">
        <v>41881</v>
      </c>
      <c r="C9335" s="78">
        <v>419.69</v>
      </c>
      <c r="D9335" s="154">
        <v>370.15</v>
      </c>
      <c r="E9335" s="122">
        <v>48.859011627906973</v>
      </c>
      <c r="F9335" s="77">
        <v>0.2</v>
      </c>
      <c r="G9335" s="77">
        <v>0</v>
      </c>
      <c r="H9335" s="78"/>
      <c r="I9335" s="78"/>
      <c r="J9335" s="77">
        <v>0.2</v>
      </c>
      <c r="K9335" s="159">
        <f t="shared" si="399"/>
        <v>0.95</v>
      </c>
      <c r="L9335" s="145">
        <v>0.08</v>
      </c>
      <c r="M9335" s="146">
        <v>0</v>
      </c>
      <c r="N9335" s="76">
        <f t="shared" si="400"/>
        <v>0.95</v>
      </c>
    </row>
    <row r="9336" spans="2:14" x14ac:dyDescent="0.25">
      <c r="B9336" s="158">
        <v>41882</v>
      </c>
      <c r="C9336" s="78">
        <v>419.74</v>
      </c>
      <c r="D9336" s="154">
        <v>370.9</v>
      </c>
      <c r="E9336" s="122">
        <v>48.968023255813954</v>
      </c>
      <c r="F9336" s="77">
        <v>0.83</v>
      </c>
      <c r="G9336" s="77">
        <v>0</v>
      </c>
      <c r="H9336" s="78"/>
      <c r="I9336" s="78"/>
      <c r="J9336" s="77">
        <v>0.83</v>
      </c>
      <c r="K9336" s="159">
        <f t="shared" si="399"/>
        <v>0.6800000000000227</v>
      </c>
      <c r="L9336" s="145">
        <v>0.32</v>
      </c>
      <c r="M9336" s="146">
        <v>0</v>
      </c>
      <c r="N9336" s="76">
        <f t="shared" si="400"/>
        <v>0.6800000000000227</v>
      </c>
    </row>
    <row r="9337" spans="2:14" x14ac:dyDescent="0.25">
      <c r="B9337" s="158">
        <v>41883</v>
      </c>
      <c r="C9337" s="78">
        <v>419.73</v>
      </c>
      <c r="D9337" s="154">
        <v>370.75</v>
      </c>
      <c r="E9337" s="122">
        <v>48.946220930232556</v>
      </c>
      <c r="F9337" s="77">
        <v>0</v>
      </c>
      <c r="G9337" s="77">
        <v>0</v>
      </c>
      <c r="H9337" s="78"/>
      <c r="I9337" s="78"/>
      <c r="J9337" s="77">
        <v>0</v>
      </c>
      <c r="K9337" s="159">
        <f t="shared" si="399"/>
        <v>1.0500000000000114</v>
      </c>
      <c r="L9337" s="145">
        <v>0</v>
      </c>
      <c r="M9337" s="146">
        <v>0</v>
      </c>
      <c r="N9337" s="76">
        <f t="shared" si="400"/>
        <v>1.0500000000000114</v>
      </c>
    </row>
    <row r="9338" spans="2:14" x14ac:dyDescent="0.25">
      <c r="B9338" s="158">
        <v>41884</v>
      </c>
      <c r="C9338" s="78">
        <v>419.8</v>
      </c>
      <c r="D9338" s="154">
        <v>371.8</v>
      </c>
      <c r="E9338" s="122">
        <v>49.098837209302324</v>
      </c>
      <c r="F9338" s="77">
        <v>0</v>
      </c>
      <c r="G9338" s="77">
        <v>0</v>
      </c>
      <c r="H9338" s="78"/>
      <c r="I9338" s="78"/>
      <c r="J9338" s="77">
        <v>0</v>
      </c>
      <c r="K9338" s="159">
        <f t="shared" si="399"/>
        <v>0.75</v>
      </c>
      <c r="L9338" s="145">
        <v>0</v>
      </c>
      <c r="M9338" s="146">
        <v>0</v>
      </c>
      <c r="N9338" s="76">
        <f t="shared" si="400"/>
        <v>0.75</v>
      </c>
    </row>
    <row r="9339" spans="2:14" x14ac:dyDescent="0.25">
      <c r="B9339" s="158">
        <v>41885</v>
      </c>
      <c r="C9339" s="78">
        <v>419.85</v>
      </c>
      <c r="D9339" s="154">
        <v>372.55</v>
      </c>
      <c r="E9339" s="122">
        <v>49.207848837209305</v>
      </c>
      <c r="F9339" s="77">
        <v>0</v>
      </c>
      <c r="G9339" s="77">
        <v>0</v>
      </c>
      <c r="H9339" s="78"/>
      <c r="I9339" s="78"/>
      <c r="J9339" s="77">
        <v>0</v>
      </c>
      <c r="K9339" s="159">
        <f t="shared" si="399"/>
        <v>1.1999999999999886</v>
      </c>
      <c r="L9339" s="145">
        <v>0</v>
      </c>
      <c r="M9339" s="146">
        <v>0</v>
      </c>
      <c r="N9339" s="76">
        <f t="shared" si="400"/>
        <v>1.1999999999999886</v>
      </c>
    </row>
    <row r="9340" spans="2:14" x14ac:dyDescent="0.25">
      <c r="B9340" s="158">
        <v>41886</v>
      </c>
      <c r="C9340" s="78">
        <v>419.93</v>
      </c>
      <c r="D9340" s="154">
        <v>373.75</v>
      </c>
      <c r="E9340" s="122">
        <v>49.382267441860463</v>
      </c>
      <c r="F9340" s="77">
        <v>0.43</v>
      </c>
      <c r="G9340" s="77">
        <v>0</v>
      </c>
      <c r="H9340" s="78"/>
      <c r="I9340" s="78"/>
      <c r="J9340" s="77">
        <v>0.43</v>
      </c>
      <c r="K9340" s="159">
        <f t="shared" si="399"/>
        <v>1.759999999999984</v>
      </c>
      <c r="L9340" s="145">
        <v>0.17</v>
      </c>
      <c r="M9340" s="146">
        <v>0</v>
      </c>
      <c r="N9340" s="76">
        <f t="shared" si="400"/>
        <v>1.759999999999984</v>
      </c>
    </row>
    <row r="9341" spans="2:14" x14ac:dyDescent="0.25">
      <c r="B9341" s="158">
        <v>41887</v>
      </c>
      <c r="C9341" s="78">
        <v>420.03</v>
      </c>
      <c r="D9341" s="154">
        <v>375.08</v>
      </c>
      <c r="E9341" s="122">
        <v>49.575581395348834</v>
      </c>
      <c r="F9341" s="77">
        <v>0.55000000000000004</v>
      </c>
      <c r="G9341" s="77">
        <v>0</v>
      </c>
      <c r="H9341" s="78"/>
      <c r="I9341" s="78"/>
      <c r="J9341" s="77">
        <v>0.55000000000000004</v>
      </c>
      <c r="K9341" s="159">
        <f t="shared" si="399"/>
        <v>0.8300000000000296</v>
      </c>
      <c r="L9341" s="145">
        <v>0.22</v>
      </c>
      <c r="M9341" s="146">
        <v>5.3</v>
      </c>
      <c r="N9341" s="76">
        <f t="shared" si="400"/>
        <v>0.8300000000000296</v>
      </c>
    </row>
    <row r="9342" spans="2:14" x14ac:dyDescent="0.25">
      <c r="B9342" s="158">
        <v>41888</v>
      </c>
      <c r="C9342" s="78">
        <v>420.04</v>
      </c>
      <c r="D9342" s="154">
        <v>375.36</v>
      </c>
      <c r="E9342" s="122">
        <v>49.616279069767444</v>
      </c>
      <c r="F9342" s="77">
        <v>1.27</v>
      </c>
      <c r="G9342" s="77">
        <v>0</v>
      </c>
      <c r="H9342" s="78"/>
      <c r="I9342" s="78"/>
      <c r="J9342" s="77">
        <v>1.27</v>
      </c>
      <c r="K9342" s="159">
        <f t="shared" si="399"/>
        <v>5.8599999999999746</v>
      </c>
      <c r="L9342" s="145">
        <v>0.5</v>
      </c>
      <c r="M9342" s="146">
        <v>0</v>
      </c>
      <c r="N9342" s="76">
        <f t="shared" si="400"/>
        <v>5.8599999999999746</v>
      </c>
    </row>
    <row r="9343" spans="2:14" x14ac:dyDescent="0.25">
      <c r="B9343" s="158">
        <v>41889</v>
      </c>
      <c r="C9343" s="78">
        <v>420.35</v>
      </c>
      <c r="D9343" s="154">
        <v>379.95</v>
      </c>
      <c r="E9343" s="122">
        <v>50.283430232558139</v>
      </c>
      <c r="F9343" s="77">
        <v>0.11</v>
      </c>
      <c r="G9343" s="77">
        <v>0</v>
      </c>
      <c r="H9343" s="78"/>
      <c r="I9343" s="78"/>
      <c r="J9343" s="77">
        <v>0.11</v>
      </c>
      <c r="K9343" s="159">
        <f t="shared" si="399"/>
        <v>1.0100000000000342</v>
      </c>
      <c r="L9343" s="145">
        <v>0.04</v>
      </c>
      <c r="M9343" s="146">
        <v>1.7</v>
      </c>
      <c r="N9343" s="76">
        <f t="shared" si="400"/>
        <v>1.0100000000000342</v>
      </c>
    </row>
    <row r="9344" spans="2:14" x14ac:dyDescent="0.25">
      <c r="B9344" s="158">
        <v>41890</v>
      </c>
      <c r="C9344" s="78">
        <v>420.41</v>
      </c>
      <c r="D9344" s="154">
        <v>380.85</v>
      </c>
      <c r="E9344" s="122">
        <v>50.41424418604651</v>
      </c>
      <c r="F9344" s="77">
        <v>2.0699999999999998</v>
      </c>
      <c r="G9344" s="77">
        <v>0</v>
      </c>
      <c r="H9344" s="78"/>
      <c r="I9344" s="78"/>
      <c r="J9344" s="77">
        <v>2.0699999999999998</v>
      </c>
      <c r="K9344" s="159">
        <f t="shared" si="399"/>
        <v>1.7699999999999885</v>
      </c>
      <c r="L9344" s="145">
        <v>0.81</v>
      </c>
      <c r="M9344" s="146">
        <v>2.2999999999999998</v>
      </c>
      <c r="N9344" s="76">
        <f t="shared" si="400"/>
        <v>1.7699999999999885</v>
      </c>
    </row>
    <row r="9345" spans="2:14" x14ac:dyDescent="0.25">
      <c r="B9345" s="158">
        <v>41891</v>
      </c>
      <c r="C9345" s="78">
        <v>420.4</v>
      </c>
      <c r="D9345" s="154">
        <v>380.55</v>
      </c>
      <c r="E9345" s="122">
        <v>50.370639534883722</v>
      </c>
      <c r="F9345" s="77">
        <v>2.75</v>
      </c>
      <c r="G9345" s="77">
        <v>0</v>
      </c>
      <c r="H9345" s="78"/>
      <c r="I9345" s="78"/>
      <c r="J9345" s="77">
        <v>2.75</v>
      </c>
      <c r="K9345" s="159">
        <f t="shared" si="399"/>
        <v>1.8499999999999659</v>
      </c>
      <c r="L9345" s="145">
        <v>1.08</v>
      </c>
      <c r="M9345" s="146">
        <v>0</v>
      </c>
      <c r="N9345" s="76">
        <f t="shared" si="400"/>
        <v>1.8499999999999659</v>
      </c>
    </row>
    <row r="9346" spans="2:14" x14ac:dyDescent="0.25">
      <c r="B9346" s="158">
        <v>41892</v>
      </c>
      <c r="C9346" s="78">
        <v>420.34</v>
      </c>
      <c r="D9346" s="154">
        <v>379.65</v>
      </c>
      <c r="E9346" s="122">
        <v>50.239825581395351</v>
      </c>
      <c r="F9346" s="77">
        <v>2.4700000000000002</v>
      </c>
      <c r="G9346" s="77">
        <v>0</v>
      </c>
      <c r="H9346" s="78"/>
      <c r="I9346" s="78"/>
      <c r="J9346" s="77">
        <v>2.4700000000000002</v>
      </c>
      <c r="K9346" s="159">
        <f t="shared" si="399"/>
        <v>2.0200000000000116</v>
      </c>
      <c r="L9346" s="145">
        <v>0.97</v>
      </c>
      <c r="M9346" s="146">
        <v>1.8</v>
      </c>
      <c r="N9346" s="76">
        <f t="shared" si="400"/>
        <v>2.0200000000000116</v>
      </c>
    </row>
    <row r="9347" spans="2:14" x14ac:dyDescent="0.25">
      <c r="B9347" s="158">
        <v>41893</v>
      </c>
      <c r="C9347" s="78">
        <v>420.3</v>
      </c>
      <c r="D9347" s="154">
        <v>379.2</v>
      </c>
      <c r="E9347" s="122">
        <v>50.174418604651166</v>
      </c>
      <c r="F9347" s="77">
        <v>2.84</v>
      </c>
      <c r="G9347" s="77">
        <v>0</v>
      </c>
      <c r="H9347" s="78"/>
      <c r="I9347" s="78"/>
      <c r="J9347" s="77">
        <v>2.84</v>
      </c>
      <c r="K9347" s="159">
        <f t="shared" si="399"/>
        <v>0.89000000000001123</v>
      </c>
      <c r="L9347" s="145">
        <v>1.1100000000000001</v>
      </c>
      <c r="M9347" s="146">
        <v>0</v>
      </c>
      <c r="N9347" s="76">
        <f t="shared" si="400"/>
        <v>0.89000000000001123</v>
      </c>
    </row>
    <row r="9348" spans="2:14" x14ac:dyDescent="0.25">
      <c r="B9348" s="158">
        <v>41894</v>
      </c>
      <c r="C9348" s="78">
        <v>420.17</v>
      </c>
      <c r="D9348" s="154">
        <v>377.25</v>
      </c>
      <c r="E9348" s="122">
        <v>49.890988372093027</v>
      </c>
      <c r="F9348" s="77">
        <v>3.22</v>
      </c>
      <c r="G9348" s="77">
        <v>0</v>
      </c>
      <c r="H9348" s="78"/>
      <c r="I9348" s="78"/>
      <c r="J9348" s="77">
        <v>3.22</v>
      </c>
      <c r="K9348" s="159">
        <f t="shared" si="399"/>
        <v>0.61999999999997746</v>
      </c>
      <c r="L9348" s="145">
        <v>1.26</v>
      </c>
      <c r="M9348" s="146">
        <v>0</v>
      </c>
      <c r="N9348" s="76">
        <f t="shared" si="400"/>
        <v>0.61999999999997746</v>
      </c>
    </row>
    <row r="9349" spans="2:14" x14ac:dyDescent="0.25">
      <c r="B9349" s="158">
        <v>41895</v>
      </c>
      <c r="C9349" s="78">
        <v>419.99</v>
      </c>
      <c r="D9349" s="154">
        <v>374.65</v>
      </c>
      <c r="E9349" s="122">
        <v>49.513081395348834</v>
      </c>
      <c r="F9349" s="77">
        <v>2.2999999999999998</v>
      </c>
      <c r="G9349" s="77">
        <v>0</v>
      </c>
      <c r="H9349" s="78"/>
      <c r="I9349" s="78"/>
      <c r="J9349" s="77">
        <v>2.2999999999999998</v>
      </c>
      <c r="K9349" s="159">
        <f t="shared" si="399"/>
        <v>0.20000000000003393</v>
      </c>
      <c r="L9349" s="145">
        <v>0.9</v>
      </c>
      <c r="M9349" s="146">
        <v>0</v>
      </c>
      <c r="N9349" s="76">
        <f t="shared" si="400"/>
        <v>0.20000000000003393</v>
      </c>
    </row>
    <row r="9350" spans="2:14" x14ac:dyDescent="0.25">
      <c r="B9350" s="158">
        <v>41896</v>
      </c>
      <c r="C9350" s="78">
        <v>419.85</v>
      </c>
      <c r="D9350" s="154">
        <v>372.55</v>
      </c>
      <c r="E9350" s="122">
        <v>49.207848837209305</v>
      </c>
      <c r="F9350" s="77">
        <v>2.78</v>
      </c>
      <c r="G9350" s="77">
        <v>0</v>
      </c>
      <c r="H9350" s="78"/>
      <c r="I9350" s="78"/>
      <c r="J9350" s="77">
        <v>2.78</v>
      </c>
      <c r="K9350" s="159">
        <f t="shared" ref="K9350:K9413" si="401">D9351-D9350+J9350</f>
        <v>0.83000000000001117</v>
      </c>
      <c r="L9350" s="145">
        <v>1.0900000000000001</v>
      </c>
      <c r="M9350" s="146">
        <v>0.2</v>
      </c>
      <c r="N9350" s="76">
        <f t="shared" si="400"/>
        <v>0.83000000000001117</v>
      </c>
    </row>
    <row r="9351" spans="2:14" x14ac:dyDescent="0.25">
      <c r="B9351" s="158">
        <v>41897</v>
      </c>
      <c r="C9351" s="78">
        <v>419.72</v>
      </c>
      <c r="D9351" s="154">
        <v>370.6</v>
      </c>
      <c r="E9351" s="122">
        <v>48.924418604651166</v>
      </c>
      <c r="F9351" s="77">
        <v>2.44</v>
      </c>
      <c r="G9351" s="77">
        <v>0</v>
      </c>
      <c r="H9351" s="78"/>
      <c r="I9351" s="78"/>
      <c r="J9351" s="77">
        <v>2.44</v>
      </c>
      <c r="K9351" s="159">
        <f t="shared" si="401"/>
        <v>4.3899999999999881</v>
      </c>
      <c r="L9351" s="145">
        <v>0.96</v>
      </c>
      <c r="M9351" s="146">
        <v>1.5</v>
      </c>
      <c r="N9351" s="76">
        <f t="shared" si="400"/>
        <v>4.3899999999999881</v>
      </c>
    </row>
    <row r="9352" spans="2:14" x14ac:dyDescent="0.25">
      <c r="B9352" s="158">
        <v>41898</v>
      </c>
      <c r="C9352" s="78">
        <v>419.85</v>
      </c>
      <c r="D9352" s="154">
        <v>372.55</v>
      </c>
      <c r="E9352" s="122">
        <v>49.207848837209305</v>
      </c>
      <c r="F9352" s="77">
        <v>2.4500000000000002</v>
      </c>
      <c r="G9352" s="77">
        <v>0</v>
      </c>
      <c r="H9352" s="78"/>
      <c r="I9352" s="78"/>
      <c r="J9352" s="77">
        <v>2.4500000000000002</v>
      </c>
      <c r="K9352" s="159">
        <f t="shared" si="401"/>
        <v>1.5499999999999661</v>
      </c>
      <c r="L9352" s="145">
        <v>0.96</v>
      </c>
      <c r="M9352" s="146">
        <v>1.5</v>
      </c>
      <c r="N9352" s="76">
        <f t="shared" ref="N9352:N9415" si="402">+D9353-D9352+J9352</f>
        <v>1.5499999999999661</v>
      </c>
    </row>
    <row r="9353" spans="2:14" x14ac:dyDescent="0.25">
      <c r="B9353" s="158">
        <v>41899</v>
      </c>
      <c r="C9353" s="78">
        <v>419.79</v>
      </c>
      <c r="D9353" s="154">
        <v>371.65</v>
      </c>
      <c r="E9353" s="122">
        <v>49.077034883720927</v>
      </c>
      <c r="F9353" s="77">
        <v>2.31</v>
      </c>
      <c r="G9353" s="77">
        <v>0</v>
      </c>
      <c r="H9353" s="78"/>
      <c r="I9353" s="78"/>
      <c r="J9353" s="77">
        <v>2.31</v>
      </c>
      <c r="K9353" s="159">
        <f t="shared" si="401"/>
        <v>3.5100000000000455</v>
      </c>
      <c r="L9353" s="145">
        <v>0.91</v>
      </c>
      <c r="M9353" s="146">
        <v>0</v>
      </c>
      <c r="N9353" s="76">
        <f t="shared" si="402"/>
        <v>3.5100000000000455</v>
      </c>
    </row>
    <row r="9354" spans="2:14" x14ac:dyDescent="0.25">
      <c r="B9354" s="158">
        <v>41900</v>
      </c>
      <c r="C9354" s="78">
        <v>419.87</v>
      </c>
      <c r="D9354" s="154">
        <v>372.85</v>
      </c>
      <c r="E9354" s="122">
        <v>49.251453488372093</v>
      </c>
      <c r="F9354" s="77">
        <v>2.69</v>
      </c>
      <c r="G9354" s="77">
        <v>0</v>
      </c>
      <c r="H9354" s="78"/>
      <c r="I9354" s="78"/>
      <c r="J9354" s="77">
        <v>2.69</v>
      </c>
      <c r="K9354" s="159">
        <f t="shared" si="401"/>
        <v>2.9899999999999545</v>
      </c>
      <c r="L9354" s="145">
        <v>1.06</v>
      </c>
      <c r="M9354" s="146">
        <v>0</v>
      </c>
      <c r="N9354" s="76">
        <f t="shared" si="402"/>
        <v>2.9899999999999545</v>
      </c>
    </row>
    <row r="9355" spans="2:14" x14ac:dyDescent="0.25">
      <c r="B9355" s="158">
        <v>41901</v>
      </c>
      <c r="C9355" s="78">
        <v>419.9</v>
      </c>
      <c r="D9355" s="154">
        <v>373.15</v>
      </c>
      <c r="E9355" s="122">
        <v>49.295058139534881</v>
      </c>
      <c r="F9355" s="77">
        <v>2.2400000000000002</v>
      </c>
      <c r="G9355" s="77">
        <v>0</v>
      </c>
      <c r="H9355" s="78"/>
      <c r="I9355" s="78"/>
      <c r="J9355" s="77">
        <v>2.2400000000000002</v>
      </c>
      <c r="K9355" s="159">
        <f t="shared" si="401"/>
        <v>1.1900000000000457</v>
      </c>
      <c r="L9355" s="145">
        <v>0.88</v>
      </c>
      <c r="M9355" s="146">
        <v>0</v>
      </c>
      <c r="N9355" s="76">
        <f t="shared" si="402"/>
        <v>1.1900000000000457</v>
      </c>
    </row>
    <row r="9356" spans="2:14" x14ac:dyDescent="0.25">
      <c r="B9356" s="158">
        <v>41902</v>
      </c>
      <c r="C9356" s="78">
        <v>419.83</v>
      </c>
      <c r="D9356" s="154">
        <v>372.1</v>
      </c>
      <c r="E9356" s="122">
        <v>49.142441860465119</v>
      </c>
      <c r="F9356" s="77">
        <v>2.3199999999999998</v>
      </c>
      <c r="G9356" s="77">
        <v>0</v>
      </c>
      <c r="H9356" s="78"/>
      <c r="I9356" s="78"/>
      <c r="J9356" s="77">
        <v>2.3199999999999998</v>
      </c>
      <c r="K9356" s="159">
        <f t="shared" si="401"/>
        <v>0.9699999999999771</v>
      </c>
      <c r="L9356" s="145">
        <v>0.91</v>
      </c>
      <c r="M9356" s="146">
        <v>0</v>
      </c>
      <c r="N9356" s="76">
        <f t="shared" si="402"/>
        <v>0.9699999999999771</v>
      </c>
    </row>
    <row r="9357" spans="2:14" x14ac:dyDescent="0.25">
      <c r="B9357" s="158">
        <v>41903</v>
      </c>
      <c r="C9357" s="78">
        <v>419.73</v>
      </c>
      <c r="D9357" s="154">
        <v>370.75</v>
      </c>
      <c r="E9357" s="122">
        <v>48.946220930232556</v>
      </c>
      <c r="F9357" s="77">
        <v>1.99</v>
      </c>
      <c r="G9357" s="77">
        <v>0</v>
      </c>
      <c r="H9357" s="78"/>
      <c r="I9357" s="78"/>
      <c r="J9357" s="77">
        <v>1.99</v>
      </c>
      <c r="K9357" s="159">
        <f t="shared" si="401"/>
        <v>1.0900000000000227</v>
      </c>
      <c r="L9357" s="145">
        <v>0.78</v>
      </c>
      <c r="M9357" s="146">
        <v>0</v>
      </c>
      <c r="N9357" s="76">
        <f t="shared" si="402"/>
        <v>1.0900000000000227</v>
      </c>
    </row>
    <row r="9358" spans="2:14" x14ac:dyDescent="0.25">
      <c r="B9358" s="158">
        <v>41904</v>
      </c>
      <c r="C9358" s="78">
        <v>419.67</v>
      </c>
      <c r="D9358" s="154">
        <v>369.85</v>
      </c>
      <c r="E9358" s="122">
        <v>48.815406976744185</v>
      </c>
      <c r="F9358" s="77">
        <v>1.06</v>
      </c>
      <c r="G9358" s="77">
        <v>0</v>
      </c>
      <c r="H9358" s="78"/>
      <c r="I9358" s="78"/>
      <c r="J9358" s="77">
        <v>1.06</v>
      </c>
      <c r="K9358" s="159">
        <f t="shared" si="401"/>
        <v>1.06</v>
      </c>
      <c r="L9358" s="145">
        <v>0.42</v>
      </c>
      <c r="M9358" s="146">
        <v>1.1000000000000001</v>
      </c>
      <c r="N9358" s="76">
        <f t="shared" si="402"/>
        <v>1.06</v>
      </c>
    </row>
    <row r="9359" spans="2:14" x14ac:dyDescent="0.25">
      <c r="B9359" s="158">
        <v>41905</v>
      </c>
      <c r="C9359" s="78">
        <v>419.67</v>
      </c>
      <c r="D9359" s="154">
        <v>369.85</v>
      </c>
      <c r="E9359" s="122">
        <v>48.815406976744185</v>
      </c>
      <c r="F9359" s="77">
        <v>1.06</v>
      </c>
      <c r="G9359" s="77">
        <v>0</v>
      </c>
      <c r="H9359" s="78"/>
      <c r="I9359" s="78"/>
      <c r="J9359" s="77">
        <v>1.06</v>
      </c>
      <c r="K9359" s="159">
        <f t="shared" si="401"/>
        <v>4.2099999999999778</v>
      </c>
      <c r="L9359" s="145">
        <v>0.42</v>
      </c>
      <c r="M9359" s="146">
        <v>13.2</v>
      </c>
      <c r="N9359" s="76">
        <f t="shared" si="402"/>
        <v>4.2099999999999778</v>
      </c>
    </row>
    <row r="9360" spans="2:14" x14ac:dyDescent="0.25">
      <c r="B9360" s="158">
        <v>41906</v>
      </c>
      <c r="C9360" s="78">
        <v>419.89</v>
      </c>
      <c r="D9360" s="154">
        <v>373</v>
      </c>
      <c r="E9360" s="122">
        <v>49.27325581395349</v>
      </c>
      <c r="F9360" s="77">
        <v>0</v>
      </c>
      <c r="G9360" s="77">
        <v>0</v>
      </c>
      <c r="H9360" s="78"/>
      <c r="I9360" s="78"/>
      <c r="J9360" s="77">
        <v>0</v>
      </c>
      <c r="K9360" s="159">
        <f t="shared" si="401"/>
        <v>7.5500000000000114</v>
      </c>
      <c r="L9360" s="145">
        <v>0</v>
      </c>
      <c r="M9360" s="146">
        <v>13.4</v>
      </c>
      <c r="N9360" s="76">
        <f t="shared" si="402"/>
        <v>7.5500000000000114</v>
      </c>
    </row>
    <row r="9361" spans="2:14" x14ac:dyDescent="0.25">
      <c r="B9361" s="158">
        <v>41907</v>
      </c>
      <c r="C9361" s="78">
        <v>420.4</v>
      </c>
      <c r="D9361" s="154">
        <v>380.55</v>
      </c>
      <c r="E9361" s="122">
        <v>50.370639534883722</v>
      </c>
      <c r="F9361" s="77">
        <v>0</v>
      </c>
      <c r="G9361" s="77">
        <v>0</v>
      </c>
      <c r="H9361" s="78"/>
      <c r="I9361" s="78"/>
      <c r="J9361" s="77">
        <v>0</v>
      </c>
      <c r="K9361" s="159">
        <f t="shared" si="401"/>
        <v>9.5699999999999932</v>
      </c>
      <c r="L9361" s="145">
        <v>0</v>
      </c>
      <c r="M9361" s="146">
        <v>62.6</v>
      </c>
      <c r="N9361" s="76">
        <f t="shared" si="402"/>
        <v>9.5699999999999932</v>
      </c>
    </row>
    <row r="9362" spans="2:14" x14ac:dyDescent="0.25">
      <c r="B9362" s="158">
        <v>41908</v>
      </c>
      <c r="C9362" s="78">
        <v>421.03</v>
      </c>
      <c r="D9362" s="154">
        <v>390.12</v>
      </c>
      <c r="E9362" s="122">
        <v>51.761627906976742</v>
      </c>
      <c r="F9362" s="77">
        <v>0.89</v>
      </c>
      <c r="G9362" s="77">
        <v>0</v>
      </c>
      <c r="H9362" s="78"/>
      <c r="I9362" s="78"/>
      <c r="J9362" s="77">
        <v>0.89</v>
      </c>
      <c r="K9362" s="159">
        <f t="shared" si="401"/>
        <v>9.269999999999996</v>
      </c>
      <c r="L9362" s="145">
        <v>0.35</v>
      </c>
      <c r="M9362" s="146">
        <v>8.8000000000000007</v>
      </c>
      <c r="N9362" s="76">
        <f t="shared" si="402"/>
        <v>9.269999999999996</v>
      </c>
    </row>
    <row r="9363" spans="2:14" x14ac:dyDescent="0.25">
      <c r="B9363" s="158">
        <v>41909</v>
      </c>
      <c r="C9363" s="78">
        <v>421.57</v>
      </c>
      <c r="D9363" s="154">
        <v>398.5</v>
      </c>
      <c r="E9363" s="122">
        <v>52.979651162790695</v>
      </c>
      <c r="F9363" s="77">
        <v>0.57999999999999996</v>
      </c>
      <c r="G9363" s="77">
        <v>0</v>
      </c>
      <c r="H9363" s="78"/>
      <c r="I9363" s="78"/>
      <c r="J9363" s="77">
        <v>0.57999999999999996</v>
      </c>
      <c r="K9363" s="159">
        <f t="shared" si="401"/>
        <v>8.5999999999999819</v>
      </c>
      <c r="L9363" s="145">
        <v>0.23</v>
      </c>
      <c r="M9363" s="146">
        <v>52.9</v>
      </c>
      <c r="N9363" s="76">
        <f t="shared" si="402"/>
        <v>8.5999999999999819</v>
      </c>
    </row>
    <row r="9364" spans="2:14" x14ac:dyDescent="0.25">
      <c r="B9364" s="158">
        <v>41910</v>
      </c>
      <c r="C9364" s="78">
        <v>422.08</v>
      </c>
      <c r="D9364" s="154">
        <v>406.52</v>
      </c>
      <c r="E9364" s="122">
        <v>54.145348837209305</v>
      </c>
      <c r="F9364" s="77">
        <v>0</v>
      </c>
      <c r="G9364" s="77">
        <v>0</v>
      </c>
      <c r="H9364" s="78"/>
      <c r="I9364" s="78"/>
      <c r="J9364" s="77">
        <v>0</v>
      </c>
      <c r="K9364" s="159">
        <f t="shared" si="401"/>
        <v>7.6800000000000068</v>
      </c>
      <c r="L9364" s="145">
        <v>0</v>
      </c>
      <c r="M9364" s="146">
        <v>3.9</v>
      </c>
      <c r="N9364" s="76">
        <f t="shared" si="402"/>
        <v>7.6800000000000068</v>
      </c>
    </row>
    <row r="9365" spans="2:14" x14ac:dyDescent="0.25">
      <c r="B9365" s="158">
        <v>41911</v>
      </c>
      <c r="C9365" s="78">
        <v>422.55</v>
      </c>
      <c r="D9365" s="154">
        <v>414.2</v>
      </c>
      <c r="E9365" s="122">
        <v>55.261627906976742</v>
      </c>
      <c r="F9365" s="77">
        <v>0.15</v>
      </c>
      <c r="G9365" s="77">
        <v>0</v>
      </c>
      <c r="H9365" s="78"/>
      <c r="I9365" s="78"/>
      <c r="J9365" s="77">
        <v>0.15</v>
      </c>
      <c r="K9365" s="159">
        <f t="shared" si="401"/>
        <v>7.6900000000000208</v>
      </c>
      <c r="L9365" s="145">
        <v>0.06</v>
      </c>
      <c r="M9365" s="146">
        <v>0</v>
      </c>
      <c r="N9365" s="76">
        <f t="shared" si="402"/>
        <v>7.6900000000000208</v>
      </c>
    </row>
    <row r="9366" spans="2:14" x14ac:dyDescent="0.25">
      <c r="B9366" s="158">
        <v>41912</v>
      </c>
      <c r="C9366" s="78">
        <v>423.03</v>
      </c>
      <c r="D9366" s="154">
        <v>421.74</v>
      </c>
      <c r="E9366" s="122">
        <v>56.357558139534881</v>
      </c>
      <c r="F9366" s="77">
        <v>0</v>
      </c>
      <c r="G9366" s="77">
        <v>0</v>
      </c>
      <c r="H9366" s="78"/>
      <c r="I9366" s="78"/>
      <c r="J9366" s="77">
        <v>0</v>
      </c>
      <c r="K9366" s="159">
        <f t="shared" si="401"/>
        <v>15.139999999999986</v>
      </c>
      <c r="L9366" s="145">
        <v>0</v>
      </c>
      <c r="M9366" s="146">
        <v>4.5</v>
      </c>
      <c r="N9366" s="76">
        <f t="shared" si="402"/>
        <v>15.139999999999986</v>
      </c>
    </row>
    <row r="9367" spans="2:14" x14ac:dyDescent="0.25">
      <c r="B9367" s="158">
        <v>41913</v>
      </c>
      <c r="C9367" s="78">
        <v>423.95</v>
      </c>
      <c r="D9367" s="154">
        <v>436.88</v>
      </c>
      <c r="E9367" s="122">
        <v>58.558139534883722</v>
      </c>
      <c r="F9367" s="77">
        <v>0.27</v>
      </c>
      <c r="G9367" s="77">
        <v>0</v>
      </c>
      <c r="H9367" s="78"/>
      <c r="I9367" s="78"/>
      <c r="J9367" s="77">
        <v>0.27</v>
      </c>
      <c r="K9367" s="159">
        <f t="shared" si="401"/>
        <v>12.070000000000011</v>
      </c>
      <c r="L9367" s="145">
        <v>0.11</v>
      </c>
      <c r="M9367" s="146">
        <v>5.05</v>
      </c>
      <c r="N9367" s="76">
        <f t="shared" si="402"/>
        <v>12.070000000000011</v>
      </c>
    </row>
    <row r="9368" spans="2:14" x14ac:dyDescent="0.25">
      <c r="B9368" s="158">
        <v>41914</v>
      </c>
      <c r="C9368" s="78">
        <v>424.65</v>
      </c>
      <c r="D9368" s="154">
        <v>448.68</v>
      </c>
      <c r="E9368" s="122">
        <v>60.27325581395349</v>
      </c>
      <c r="F9368" s="77">
        <v>0.49</v>
      </c>
      <c r="G9368" s="77">
        <v>0</v>
      </c>
      <c r="H9368" s="78"/>
      <c r="I9368" s="78"/>
      <c r="J9368" s="77">
        <v>0.49</v>
      </c>
      <c r="K9368" s="159">
        <f t="shared" si="401"/>
        <v>9.0899999999999661</v>
      </c>
      <c r="L9368" s="145">
        <v>0.2</v>
      </c>
      <c r="M9368" s="146">
        <v>2.5</v>
      </c>
      <c r="N9368" s="76">
        <f t="shared" si="402"/>
        <v>9.0899999999999661</v>
      </c>
    </row>
    <row r="9369" spans="2:14" x14ac:dyDescent="0.25">
      <c r="B9369" s="158">
        <v>41915</v>
      </c>
      <c r="C9369" s="78">
        <v>425.15</v>
      </c>
      <c r="D9369" s="154">
        <v>457.28</v>
      </c>
      <c r="E9369" s="122">
        <v>61.52325581395349</v>
      </c>
      <c r="F9369" s="77">
        <v>0.4</v>
      </c>
      <c r="G9369" s="77">
        <v>0</v>
      </c>
      <c r="H9369" s="78"/>
      <c r="I9369" s="78"/>
      <c r="J9369" s="77">
        <v>0.4</v>
      </c>
      <c r="K9369" s="159">
        <f t="shared" si="401"/>
        <v>9.1000000000000458</v>
      </c>
      <c r="L9369" s="145">
        <v>0.16</v>
      </c>
      <c r="M9369" s="146">
        <v>44</v>
      </c>
      <c r="N9369" s="76">
        <f t="shared" si="402"/>
        <v>9.1000000000000458</v>
      </c>
    </row>
    <row r="9370" spans="2:14" x14ac:dyDescent="0.25">
      <c r="B9370" s="158">
        <v>41916</v>
      </c>
      <c r="C9370" s="78">
        <v>425.65</v>
      </c>
      <c r="D9370" s="154">
        <v>465.98</v>
      </c>
      <c r="E9370" s="122">
        <v>62.787790697674417</v>
      </c>
      <c r="F9370" s="77">
        <v>0.16</v>
      </c>
      <c r="G9370" s="77">
        <v>0</v>
      </c>
      <c r="H9370" s="78"/>
      <c r="I9370" s="78"/>
      <c r="J9370" s="77">
        <v>0.16</v>
      </c>
      <c r="K9370" s="159">
        <f t="shared" si="401"/>
        <v>8.7200000000000024</v>
      </c>
      <c r="L9370" s="145">
        <v>0.06</v>
      </c>
      <c r="M9370" s="146">
        <v>3.2</v>
      </c>
      <c r="N9370" s="76">
        <f t="shared" si="402"/>
        <v>8.7200000000000024</v>
      </c>
    </row>
    <row r="9371" spans="2:14" x14ac:dyDescent="0.25">
      <c r="B9371" s="158">
        <v>41917</v>
      </c>
      <c r="C9371" s="78">
        <v>426.13</v>
      </c>
      <c r="D9371" s="154">
        <v>474.54</v>
      </c>
      <c r="E9371" s="122">
        <v>64.031976744186053</v>
      </c>
      <c r="F9371" s="77">
        <v>0.17</v>
      </c>
      <c r="G9371" s="77">
        <v>0</v>
      </c>
      <c r="H9371" s="78"/>
      <c r="I9371" s="78"/>
      <c r="J9371" s="77">
        <v>0.17</v>
      </c>
      <c r="K9371" s="159">
        <f t="shared" si="401"/>
        <v>6.9099999999999522</v>
      </c>
      <c r="L9371" s="145">
        <v>0.06</v>
      </c>
      <c r="M9371" s="146">
        <v>0</v>
      </c>
      <c r="N9371" s="76">
        <f t="shared" si="402"/>
        <v>6.9099999999999522</v>
      </c>
    </row>
    <row r="9372" spans="2:14" x14ac:dyDescent="0.25">
      <c r="B9372" s="158">
        <v>41918</v>
      </c>
      <c r="C9372" s="78">
        <v>426.51</v>
      </c>
      <c r="D9372" s="154">
        <v>481.28</v>
      </c>
      <c r="E9372" s="122">
        <v>65.011627906976742</v>
      </c>
      <c r="F9372" s="77">
        <v>0.59</v>
      </c>
      <c r="G9372" s="77">
        <v>0</v>
      </c>
      <c r="H9372" s="78"/>
      <c r="I9372" s="78"/>
      <c r="J9372" s="77">
        <v>0.59</v>
      </c>
      <c r="K9372" s="159">
        <f t="shared" si="401"/>
        <v>7.7900000000000453</v>
      </c>
      <c r="L9372" s="145">
        <v>0.24</v>
      </c>
      <c r="M9372" s="146">
        <v>0</v>
      </c>
      <c r="N9372" s="76">
        <f t="shared" si="402"/>
        <v>7.7900000000000453</v>
      </c>
    </row>
    <row r="9373" spans="2:14" x14ac:dyDescent="0.25">
      <c r="B9373" s="158">
        <v>41919</v>
      </c>
      <c r="C9373" s="78">
        <v>426.91</v>
      </c>
      <c r="D9373" s="154">
        <v>488.48</v>
      </c>
      <c r="E9373" s="122">
        <v>66.058139534883722</v>
      </c>
      <c r="F9373" s="77">
        <v>0.56999999999999995</v>
      </c>
      <c r="G9373" s="77">
        <v>0</v>
      </c>
      <c r="H9373" s="78"/>
      <c r="I9373" s="78"/>
      <c r="J9373" s="77">
        <v>0.56999999999999995</v>
      </c>
      <c r="K9373" s="159">
        <f t="shared" si="401"/>
        <v>6.9699999999999775</v>
      </c>
      <c r="L9373" s="145">
        <v>0.23</v>
      </c>
      <c r="M9373" s="146">
        <v>16.100000000000001</v>
      </c>
      <c r="N9373" s="76">
        <f t="shared" si="402"/>
        <v>6.9699999999999775</v>
      </c>
    </row>
    <row r="9374" spans="2:14" x14ac:dyDescent="0.25">
      <c r="B9374" s="158">
        <v>41920</v>
      </c>
      <c r="C9374" s="78">
        <v>427.27</v>
      </c>
      <c r="D9374" s="154">
        <v>494.88</v>
      </c>
      <c r="E9374" s="122">
        <v>66.988372093023258</v>
      </c>
      <c r="F9374" s="77">
        <v>0.81</v>
      </c>
      <c r="G9374" s="77">
        <v>0</v>
      </c>
      <c r="H9374" s="78"/>
      <c r="I9374" s="78"/>
      <c r="J9374" s="77">
        <v>0.81</v>
      </c>
      <c r="K9374" s="159">
        <f t="shared" si="401"/>
        <v>10.730000000000016</v>
      </c>
      <c r="L9374" s="145">
        <v>0.33</v>
      </c>
      <c r="M9374" s="146">
        <v>7</v>
      </c>
      <c r="N9374" s="76">
        <f t="shared" si="402"/>
        <v>10.730000000000016</v>
      </c>
    </row>
    <row r="9375" spans="2:14" x14ac:dyDescent="0.25">
      <c r="B9375" s="158">
        <v>41921</v>
      </c>
      <c r="C9375" s="78">
        <v>427.8</v>
      </c>
      <c r="D9375" s="154">
        <v>504.8</v>
      </c>
      <c r="E9375" s="122">
        <v>68.430232558139537</v>
      </c>
      <c r="F9375" s="77">
        <v>0.5</v>
      </c>
      <c r="G9375" s="77">
        <v>0</v>
      </c>
      <c r="H9375" s="78"/>
      <c r="I9375" s="78"/>
      <c r="J9375" s="77">
        <v>0.5</v>
      </c>
      <c r="K9375" s="159">
        <f t="shared" si="401"/>
        <v>8.2800000000000296</v>
      </c>
      <c r="L9375" s="145">
        <v>0.2</v>
      </c>
      <c r="M9375" s="146">
        <v>2.1</v>
      </c>
      <c r="N9375" s="76">
        <f t="shared" si="402"/>
        <v>8.2800000000000296</v>
      </c>
    </row>
    <row r="9376" spans="2:14" x14ac:dyDescent="0.25">
      <c r="B9376" s="158">
        <v>41922</v>
      </c>
      <c r="C9376" s="78">
        <v>428.22</v>
      </c>
      <c r="D9376" s="154">
        <v>512.58000000000004</v>
      </c>
      <c r="E9376" s="122">
        <v>69.561046511627922</v>
      </c>
      <c r="F9376" s="77">
        <v>2.58</v>
      </c>
      <c r="G9376" s="77">
        <v>0</v>
      </c>
      <c r="H9376" s="78"/>
      <c r="I9376" s="78"/>
      <c r="J9376" s="77">
        <v>2.58</v>
      </c>
      <c r="K9376" s="159">
        <f t="shared" si="401"/>
        <v>6.8999999999999364</v>
      </c>
      <c r="L9376" s="145">
        <v>1.04</v>
      </c>
      <c r="M9376" s="146">
        <v>1.9</v>
      </c>
      <c r="N9376" s="76">
        <f t="shared" si="402"/>
        <v>6.8999999999999364</v>
      </c>
    </row>
    <row r="9377" spans="2:14" x14ac:dyDescent="0.25">
      <c r="B9377" s="158">
        <v>41923</v>
      </c>
      <c r="C9377" s="78">
        <v>428.46</v>
      </c>
      <c r="D9377" s="154">
        <v>516.9</v>
      </c>
      <c r="E9377" s="122">
        <v>70.188953488372093</v>
      </c>
      <c r="F9377" s="77">
        <v>4.21</v>
      </c>
      <c r="G9377" s="77">
        <v>0</v>
      </c>
      <c r="H9377" s="78"/>
      <c r="I9377" s="78"/>
      <c r="J9377" s="77">
        <v>4.21</v>
      </c>
      <c r="K9377" s="159">
        <f t="shared" si="401"/>
        <v>4.5700000000000136</v>
      </c>
      <c r="L9377" s="145">
        <v>1.69</v>
      </c>
      <c r="M9377" s="146">
        <v>0</v>
      </c>
      <c r="N9377" s="76">
        <f t="shared" si="402"/>
        <v>4.5700000000000136</v>
      </c>
    </row>
    <row r="9378" spans="2:14" x14ac:dyDescent="0.25">
      <c r="B9378" s="158">
        <v>41924</v>
      </c>
      <c r="C9378" s="78">
        <v>428.47</v>
      </c>
      <c r="D9378" s="154">
        <v>517.26</v>
      </c>
      <c r="E9378" s="122">
        <v>70.241279069767444</v>
      </c>
      <c r="F9378" s="77">
        <v>1.27</v>
      </c>
      <c r="G9378" s="77">
        <v>0</v>
      </c>
      <c r="H9378" s="78"/>
      <c r="I9378" s="78"/>
      <c r="J9378" s="77">
        <v>1.27</v>
      </c>
      <c r="K9378" s="159">
        <f t="shared" si="401"/>
        <v>5.6100000000000314</v>
      </c>
      <c r="L9378" s="145">
        <v>0.51</v>
      </c>
      <c r="M9378" s="146">
        <v>0</v>
      </c>
      <c r="N9378" s="76">
        <f t="shared" si="402"/>
        <v>5.6100000000000314</v>
      </c>
    </row>
    <row r="9379" spans="2:14" x14ac:dyDescent="0.25">
      <c r="B9379" s="158">
        <v>41925</v>
      </c>
      <c r="C9379" s="78">
        <v>428.71</v>
      </c>
      <c r="D9379" s="154">
        <v>521.6</v>
      </c>
      <c r="E9379" s="122">
        <v>70.872093023255815</v>
      </c>
      <c r="F9379" s="77">
        <v>3.32</v>
      </c>
      <c r="G9379" s="77">
        <v>0</v>
      </c>
      <c r="H9379" s="78"/>
      <c r="I9379" s="78"/>
      <c r="J9379" s="77">
        <v>3.32</v>
      </c>
      <c r="K9379" s="159">
        <f t="shared" si="401"/>
        <v>2.5600000000000089</v>
      </c>
      <c r="L9379" s="145">
        <v>1.34</v>
      </c>
      <c r="M9379" s="146">
        <v>0</v>
      </c>
      <c r="N9379" s="76">
        <f t="shared" si="402"/>
        <v>2.5600000000000089</v>
      </c>
    </row>
    <row r="9380" spans="2:14" x14ac:dyDescent="0.25">
      <c r="B9380" s="158">
        <v>41926</v>
      </c>
      <c r="C9380" s="78">
        <v>428.66</v>
      </c>
      <c r="D9380" s="154">
        <v>520.84</v>
      </c>
      <c r="E9380" s="122">
        <v>70.761627906976742</v>
      </c>
      <c r="F9380" s="77">
        <v>1.93</v>
      </c>
      <c r="G9380" s="77">
        <v>0</v>
      </c>
      <c r="H9380" s="78"/>
      <c r="I9380" s="78"/>
      <c r="J9380" s="77">
        <v>1.93</v>
      </c>
      <c r="K9380" s="159">
        <f t="shared" si="401"/>
        <v>4.5899999999999679</v>
      </c>
      <c r="L9380" s="145">
        <v>0.78</v>
      </c>
      <c r="M9380" s="146">
        <v>2.2000000000000002</v>
      </c>
      <c r="N9380" s="76">
        <f t="shared" si="402"/>
        <v>4.5899999999999679</v>
      </c>
    </row>
    <row r="9381" spans="2:14" x14ac:dyDescent="0.25">
      <c r="B9381" s="158">
        <v>41927</v>
      </c>
      <c r="C9381" s="78">
        <v>428.8</v>
      </c>
      <c r="D9381" s="154">
        <v>523.5</v>
      </c>
      <c r="E9381" s="122">
        <v>71.148255813953483</v>
      </c>
      <c r="F9381" s="77">
        <v>2.1</v>
      </c>
      <c r="G9381" s="77">
        <v>0</v>
      </c>
      <c r="H9381" s="78"/>
      <c r="I9381" s="78"/>
      <c r="J9381" s="77">
        <v>2.1</v>
      </c>
      <c r="K9381" s="159">
        <f t="shared" si="401"/>
        <v>7.4200000000000497</v>
      </c>
      <c r="L9381" s="145">
        <v>0.85</v>
      </c>
      <c r="M9381" s="146">
        <v>21.7</v>
      </c>
      <c r="N9381" s="76">
        <f t="shared" si="402"/>
        <v>7.4200000000000497</v>
      </c>
    </row>
    <row r="9382" spans="2:14" x14ac:dyDescent="0.25">
      <c r="B9382" s="158">
        <v>41928</v>
      </c>
      <c r="C9382" s="78">
        <v>429.09</v>
      </c>
      <c r="D9382" s="154">
        <v>528.82000000000005</v>
      </c>
      <c r="E9382" s="122">
        <v>71.92151162790698</v>
      </c>
      <c r="F9382" s="77">
        <v>2.1</v>
      </c>
      <c r="G9382" s="77">
        <v>0</v>
      </c>
      <c r="H9382" s="78"/>
      <c r="I9382" s="78"/>
      <c r="J9382" s="77">
        <v>2.1</v>
      </c>
      <c r="K9382" s="159">
        <f t="shared" si="401"/>
        <v>6.5699999999999132</v>
      </c>
      <c r="L9382" s="145">
        <v>0.85</v>
      </c>
      <c r="M9382" s="146">
        <v>5.4</v>
      </c>
      <c r="N9382" s="76">
        <f t="shared" si="402"/>
        <v>6.5699999999999132</v>
      </c>
    </row>
    <row r="9383" spans="2:14" x14ac:dyDescent="0.25">
      <c r="B9383" s="158">
        <v>41929</v>
      </c>
      <c r="C9383" s="78">
        <v>429.31</v>
      </c>
      <c r="D9383" s="154">
        <v>533.29</v>
      </c>
      <c r="E9383" s="122">
        <v>72.571220930232556</v>
      </c>
      <c r="F9383" s="77">
        <v>3.53</v>
      </c>
      <c r="G9383" s="77">
        <v>0</v>
      </c>
      <c r="H9383" s="78"/>
      <c r="I9383" s="78"/>
      <c r="J9383" s="77">
        <v>3.53</v>
      </c>
      <c r="K9383" s="159">
        <f t="shared" si="401"/>
        <v>7.5200000000000085</v>
      </c>
      <c r="L9383" s="145">
        <v>1.42</v>
      </c>
      <c r="M9383" s="146">
        <v>0</v>
      </c>
      <c r="N9383" s="76">
        <f t="shared" si="402"/>
        <v>7.5200000000000085</v>
      </c>
    </row>
    <row r="9384" spans="2:14" x14ac:dyDescent="0.25">
      <c r="B9384" s="158">
        <v>41930</v>
      </c>
      <c r="C9384" s="78">
        <v>429.53</v>
      </c>
      <c r="D9384" s="154">
        <v>537.28</v>
      </c>
      <c r="E9384" s="122">
        <v>73.151162790697668</v>
      </c>
      <c r="F9384" s="77">
        <v>3.41</v>
      </c>
      <c r="G9384" s="77">
        <v>0</v>
      </c>
      <c r="H9384" s="78"/>
      <c r="I9384" s="78"/>
      <c r="J9384" s="77">
        <v>3.41</v>
      </c>
      <c r="K9384" s="159">
        <f t="shared" si="401"/>
        <v>5.1300000000000274</v>
      </c>
      <c r="L9384" s="145">
        <v>1.37</v>
      </c>
      <c r="M9384" s="146">
        <v>20.5</v>
      </c>
      <c r="N9384" s="76">
        <f t="shared" si="402"/>
        <v>5.1300000000000274</v>
      </c>
    </row>
    <row r="9385" spans="2:14" x14ac:dyDescent="0.25">
      <c r="B9385" s="158">
        <v>41931</v>
      </c>
      <c r="C9385" s="78">
        <v>429.61</v>
      </c>
      <c r="D9385" s="154">
        <v>539</v>
      </c>
      <c r="E9385" s="122">
        <v>73.401162790697668</v>
      </c>
      <c r="F9385" s="77">
        <v>4.71</v>
      </c>
      <c r="G9385" s="77">
        <v>0</v>
      </c>
      <c r="H9385" s="78"/>
      <c r="I9385" s="78"/>
      <c r="J9385" s="77">
        <v>4.71</v>
      </c>
      <c r="K9385" s="159">
        <f t="shared" si="401"/>
        <v>2.6099999999999772</v>
      </c>
      <c r="L9385" s="145">
        <v>1.9</v>
      </c>
      <c r="M9385" s="146">
        <v>0</v>
      </c>
      <c r="N9385" s="76">
        <f t="shared" si="402"/>
        <v>2.6099999999999772</v>
      </c>
    </row>
    <row r="9386" spans="2:14" x14ac:dyDescent="0.25">
      <c r="B9386" s="158">
        <v>41932</v>
      </c>
      <c r="C9386" s="78">
        <v>429.5</v>
      </c>
      <c r="D9386" s="154">
        <v>536.9</v>
      </c>
      <c r="E9386" s="122">
        <v>73.095930232558146</v>
      </c>
      <c r="F9386" s="77">
        <v>3.9</v>
      </c>
      <c r="G9386" s="77">
        <v>0</v>
      </c>
      <c r="H9386" s="78"/>
      <c r="I9386" s="78"/>
      <c r="J9386" s="77">
        <v>3.9</v>
      </c>
      <c r="K9386" s="159">
        <f t="shared" si="401"/>
        <v>1.8099999999999681</v>
      </c>
      <c r="L9386" s="145">
        <v>1.57</v>
      </c>
      <c r="M9386" s="146">
        <v>9.4</v>
      </c>
      <c r="N9386" s="76">
        <f t="shared" si="402"/>
        <v>1.8099999999999681</v>
      </c>
    </row>
    <row r="9387" spans="2:14" x14ac:dyDescent="0.25">
      <c r="B9387" s="158">
        <v>41933</v>
      </c>
      <c r="C9387" s="78">
        <v>429.4</v>
      </c>
      <c r="D9387" s="154">
        <v>534.80999999999995</v>
      </c>
      <c r="E9387" s="122">
        <v>72.792151162790688</v>
      </c>
      <c r="F9387" s="77">
        <v>3.93</v>
      </c>
      <c r="G9387" s="77">
        <v>0</v>
      </c>
      <c r="H9387" s="78"/>
      <c r="I9387" s="78"/>
      <c r="J9387" s="77">
        <v>3.93</v>
      </c>
      <c r="K9387" s="159">
        <f t="shared" si="401"/>
        <v>21.810000000000109</v>
      </c>
      <c r="L9387" s="145">
        <v>1.59</v>
      </c>
      <c r="M9387" s="146">
        <v>61.1</v>
      </c>
      <c r="N9387" s="76">
        <f t="shared" si="402"/>
        <v>21.810000000000109</v>
      </c>
    </row>
    <row r="9388" spans="2:14" x14ac:dyDescent="0.25">
      <c r="B9388" s="158">
        <v>41934</v>
      </c>
      <c r="C9388" s="78">
        <v>430.31</v>
      </c>
      <c r="D9388" s="154">
        <v>552.69000000000005</v>
      </c>
      <c r="E9388" s="122">
        <v>75.390988372093034</v>
      </c>
      <c r="F9388" s="77">
        <v>4.75</v>
      </c>
      <c r="G9388" s="77">
        <v>0</v>
      </c>
      <c r="H9388" s="78"/>
      <c r="I9388" s="78"/>
      <c r="J9388" s="77">
        <v>4.75</v>
      </c>
      <c r="K9388" s="159">
        <f t="shared" si="401"/>
        <v>16.959999999999923</v>
      </c>
      <c r="L9388" s="145">
        <v>1.92</v>
      </c>
      <c r="M9388" s="146">
        <v>1.6</v>
      </c>
      <c r="N9388" s="76">
        <f t="shared" si="402"/>
        <v>16.959999999999923</v>
      </c>
    </row>
    <row r="9389" spans="2:14" x14ac:dyDescent="0.25">
      <c r="B9389" s="158">
        <v>41935</v>
      </c>
      <c r="C9389" s="78">
        <v>430.93</v>
      </c>
      <c r="D9389" s="154">
        <v>564.9</v>
      </c>
      <c r="E9389" s="122">
        <v>77.16569767441861</v>
      </c>
      <c r="F9389" s="77">
        <v>1.94</v>
      </c>
      <c r="G9389" s="77">
        <v>0</v>
      </c>
      <c r="H9389" s="78"/>
      <c r="I9389" s="78"/>
      <c r="J9389" s="77">
        <v>1.94</v>
      </c>
      <c r="K9389" s="159">
        <f t="shared" si="401"/>
        <v>17.240000000000069</v>
      </c>
      <c r="L9389" s="145">
        <v>0.79</v>
      </c>
      <c r="M9389" s="146">
        <v>11.5</v>
      </c>
      <c r="N9389" s="76">
        <f t="shared" si="402"/>
        <v>17.240000000000069</v>
      </c>
    </row>
    <row r="9390" spans="2:14" x14ac:dyDescent="0.25">
      <c r="B9390" s="158">
        <v>41936</v>
      </c>
      <c r="C9390" s="78">
        <v>431.7</v>
      </c>
      <c r="D9390" s="154">
        <v>580.20000000000005</v>
      </c>
      <c r="E9390" s="122">
        <v>79.389534883720941</v>
      </c>
      <c r="F9390" s="77">
        <v>3.54</v>
      </c>
      <c r="G9390" s="77">
        <v>0</v>
      </c>
      <c r="H9390" s="78"/>
      <c r="I9390" s="78"/>
      <c r="J9390" s="77">
        <v>3.54</v>
      </c>
      <c r="K9390" s="159">
        <f t="shared" si="401"/>
        <v>21.189999999999976</v>
      </c>
      <c r="L9390" s="145">
        <v>1.44</v>
      </c>
      <c r="M9390" s="146">
        <v>14.1</v>
      </c>
      <c r="N9390" s="76">
        <f t="shared" si="402"/>
        <v>21.189999999999976</v>
      </c>
    </row>
    <row r="9391" spans="2:14" x14ac:dyDescent="0.25">
      <c r="B9391" s="158">
        <v>41937</v>
      </c>
      <c r="C9391" s="78">
        <v>432.55</v>
      </c>
      <c r="D9391" s="154">
        <v>597.85</v>
      </c>
      <c r="E9391" s="122">
        <v>81.954941860465112</v>
      </c>
      <c r="F9391" s="77">
        <v>3</v>
      </c>
      <c r="G9391" s="77">
        <v>0</v>
      </c>
      <c r="H9391" s="78"/>
      <c r="I9391" s="78"/>
      <c r="J9391" s="77">
        <v>3</v>
      </c>
      <c r="K9391" s="159">
        <f t="shared" si="401"/>
        <v>12.240000000000009</v>
      </c>
      <c r="L9391" s="145">
        <v>1.23</v>
      </c>
      <c r="M9391" s="146">
        <v>17</v>
      </c>
      <c r="N9391" s="76">
        <f t="shared" si="402"/>
        <v>12.240000000000009</v>
      </c>
    </row>
    <row r="9392" spans="2:14" x14ac:dyDescent="0.25">
      <c r="B9392" s="158">
        <v>41938</v>
      </c>
      <c r="C9392" s="78">
        <v>432.99</v>
      </c>
      <c r="D9392" s="154">
        <v>607.09</v>
      </c>
      <c r="E9392" s="122">
        <v>83.297965116279073</v>
      </c>
      <c r="F9392" s="77">
        <v>3.04</v>
      </c>
      <c r="G9392" s="77">
        <v>0</v>
      </c>
      <c r="H9392" s="78"/>
      <c r="I9392" s="78"/>
      <c r="J9392" s="77">
        <v>3.04</v>
      </c>
      <c r="K9392" s="159">
        <f t="shared" si="401"/>
        <v>16.04999999999999</v>
      </c>
      <c r="L9392" s="145">
        <v>1.24</v>
      </c>
      <c r="M9392" s="146">
        <v>49.6</v>
      </c>
      <c r="N9392" s="76">
        <f t="shared" si="402"/>
        <v>16.04999999999999</v>
      </c>
    </row>
    <row r="9393" spans="2:14" x14ac:dyDescent="0.25">
      <c r="B9393" s="158">
        <v>41939</v>
      </c>
      <c r="C9393" s="78">
        <v>433.6</v>
      </c>
      <c r="D9393" s="154">
        <v>620.1</v>
      </c>
      <c r="E9393" s="122">
        <v>85.188953488372093</v>
      </c>
      <c r="F9393" s="77">
        <v>5.57</v>
      </c>
      <c r="G9393" s="77">
        <v>0</v>
      </c>
      <c r="H9393" s="78"/>
      <c r="I9393" s="78"/>
      <c r="J9393" s="77">
        <v>5.57</v>
      </c>
      <c r="K9393" s="159">
        <f t="shared" si="401"/>
        <v>16.369999999999955</v>
      </c>
      <c r="L9393" s="145">
        <v>2.2799999999999998</v>
      </c>
      <c r="M9393" s="146">
        <v>1.6</v>
      </c>
      <c r="N9393" s="76">
        <f t="shared" si="402"/>
        <v>16.369999999999955</v>
      </c>
    </row>
    <row r="9394" spans="2:14" x14ac:dyDescent="0.25">
      <c r="B9394" s="158">
        <v>41940</v>
      </c>
      <c r="C9394" s="78">
        <v>434.1</v>
      </c>
      <c r="D9394" s="154">
        <v>630.9</v>
      </c>
      <c r="E9394" s="122">
        <v>86.758720930232556</v>
      </c>
      <c r="F9394" s="77">
        <v>5.95</v>
      </c>
      <c r="G9394" s="77">
        <v>0</v>
      </c>
      <c r="H9394" s="78"/>
      <c r="I9394" s="78"/>
      <c r="J9394" s="77">
        <v>5.95</v>
      </c>
      <c r="K9394" s="159">
        <f t="shared" si="401"/>
        <v>21.130000000000063</v>
      </c>
      <c r="L9394" s="145">
        <v>2.44</v>
      </c>
      <c r="M9394" s="146">
        <v>25</v>
      </c>
      <c r="N9394" s="76">
        <f t="shared" si="402"/>
        <v>21.130000000000063</v>
      </c>
    </row>
    <row r="9395" spans="2:14" x14ac:dyDescent="0.25">
      <c r="B9395" s="158">
        <v>41941</v>
      </c>
      <c r="C9395" s="78">
        <v>434.79</v>
      </c>
      <c r="D9395" s="154">
        <v>646.08000000000004</v>
      </c>
      <c r="E9395" s="122">
        <v>88.965116279069775</v>
      </c>
      <c r="F9395" s="77">
        <v>7.71</v>
      </c>
      <c r="G9395" s="77">
        <v>0</v>
      </c>
      <c r="H9395" s="78"/>
      <c r="I9395" s="78"/>
      <c r="J9395" s="77">
        <v>7.71</v>
      </c>
      <c r="K9395" s="159">
        <f t="shared" si="401"/>
        <v>14.62999999999996</v>
      </c>
      <c r="L9395" s="145">
        <v>3.16</v>
      </c>
      <c r="M9395" s="146">
        <v>7.8</v>
      </c>
      <c r="N9395" s="76">
        <f t="shared" si="402"/>
        <v>14.62999999999996</v>
      </c>
    </row>
    <row r="9396" spans="2:14" x14ac:dyDescent="0.25">
      <c r="B9396" s="158">
        <v>41942</v>
      </c>
      <c r="C9396" s="78">
        <v>435.1</v>
      </c>
      <c r="D9396" s="154">
        <v>653</v>
      </c>
      <c r="E9396" s="122">
        <v>89.970930232558146</v>
      </c>
      <c r="F9396" s="77">
        <v>7.27</v>
      </c>
      <c r="G9396" s="77">
        <v>0</v>
      </c>
      <c r="H9396" s="78"/>
      <c r="I9396" s="78"/>
      <c r="J9396" s="77">
        <v>7.27</v>
      </c>
      <c r="K9396" s="159">
        <f t="shared" si="401"/>
        <v>38.090000000000046</v>
      </c>
      <c r="L9396" s="145">
        <v>2.99</v>
      </c>
      <c r="M9396" s="146">
        <v>74.2</v>
      </c>
      <c r="N9396" s="76">
        <f t="shared" si="402"/>
        <v>38.090000000000046</v>
      </c>
    </row>
    <row r="9397" spans="2:14" x14ac:dyDescent="0.25">
      <c r="B9397" s="158">
        <v>41943</v>
      </c>
      <c r="C9397" s="78">
        <v>436.42</v>
      </c>
      <c r="D9397" s="154">
        <v>683.82</v>
      </c>
      <c r="E9397" s="122">
        <v>94.450581395348848</v>
      </c>
      <c r="F9397" s="77">
        <v>6.11</v>
      </c>
      <c r="G9397" s="77">
        <v>0</v>
      </c>
      <c r="H9397" s="78"/>
      <c r="I9397" s="78"/>
      <c r="J9397" s="77">
        <v>6.11</v>
      </c>
      <c r="K9397" s="159">
        <f t="shared" si="401"/>
        <v>19.889999999999972</v>
      </c>
      <c r="L9397" s="145">
        <v>2.52</v>
      </c>
      <c r="M9397" s="146">
        <v>0.8</v>
      </c>
      <c r="N9397" s="76">
        <f t="shared" si="402"/>
        <v>19.889999999999972</v>
      </c>
    </row>
    <row r="9398" spans="2:14" x14ac:dyDescent="0.25">
      <c r="B9398" s="158">
        <v>41944</v>
      </c>
      <c r="C9398" s="78">
        <v>437</v>
      </c>
      <c r="D9398" s="154">
        <v>697.6</v>
      </c>
      <c r="E9398" s="122">
        <v>96.45348837209302</v>
      </c>
      <c r="F9398" s="77">
        <v>6.95</v>
      </c>
      <c r="G9398" s="77">
        <v>0</v>
      </c>
      <c r="H9398" s="78"/>
      <c r="I9398" s="78"/>
      <c r="J9398" s="77">
        <v>6.95</v>
      </c>
      <c r="K9398" s="159">
        <f t="shared" si="401"/>
        <v>14.009999999999945</v>
      </c>
      <c r="L9398" s="145">
        <v>2.87</v>
      </c>
      <c r="M9398" s="146">
        <v>0</v>
      </c>
      <c r="N9398" s="76">
        <f t="shared" si="402"/>
        <v>14.009999999999945</v>
      </c>
    </row>
    <row r="9399" spans="2:14" x14ac:dyDescent="0.25">
      <c r="B9399" s="158">
        <v>41945</v>
      </c>
      <c r="C9399" s="78">
        <v>437.29</v>
      </c>
      <c r="D9399" s="154">
        <v>704.66</v>
      </c>
      <c r="E9399" s="122">
        <v>97.479651162790702</v>
      </c>
      <c r="F9399" s="77">
        <v>11.26</v>
      </c>
      <c r="G9399" s="77">
        <v>0</v>
      </c>
      <c r="H9399" s="78"/>
      <c r="I9399" s="78"/>
      <c r="J9399" s="77">
        <v>11.26</v>
      </c>
      <c r="K9399" s="159">
        <f t="shared" si="401"/>
        <v>14.139999999999995</v>
      </c>
      <c r="L9399" s="145">
        <v>4.45</v>
      </c>
      <c r="M9399" s="146">
        <v>0.5</v>
      </c>
      <c r="N9399" s="76">
        <f t="shared" si="402"/>
        <v>14.139999999999995</v>
      </c>
    </row>
    <row r="9400" spans="2:14" x14ac:dyDescent="0.25">
      <c r="B9400" s="158">
        <v>41946</v>
      </c>
      <c r="C9400" s="78">
        <v>437.41</v>
      </c>
      <c r="D9400" s="154">
        <v>707.54</v>
      </c>
      <c r="E9400" s="122">
        <v>97.898255813953483</v>
      </c>
      <c r="F9400" s="77">
        <v>11.91</v>
      </c>
      <c r="G9400" s="77">
        <v>0</v>
      </c>
      <c r="H9400" s="78"/>
      <c r="I9400" s="78"/>
      <c r="J9400" s="77">
        <v>11.91</v>
      </c>
      <c r="K9400" s="159">
        <f t="shared" si="401"/>
        <v>13.590000000000064</v>
      </c>
      <c r="L9400" s="145">
        <v>4.92</v>
      </c>
      <c r="M9400" s="146">
        <v>5.0999999999999996</v>
      </c>
      <c r="N9400" s="76">
        <f t="shared" si="402"/>
        <v>13.590000000000064</v>
      </c>
    </row>
    <row r="9401" spans="2:14" x14ac:dyDescent="0.25">
      <c r="B9401" s="158">
        <v>41947</v>
      </c>
      <c r="C9401" s="78">
        <v>437.48</v>
      </c>
      <c r="D9401" s="154">
        <v>709.22</v>
      </c>
      <c r="E9401" s="122">
        <v>98.142441860465112</v>
      </c>
      <c r="F9401" s="77">
        <v>11.77</v>
      </c>
      <c r="G9401" s="77">
        <v>0</v>
      </c>
      <c r="H9401" s="78"/>
      <c r="I9401" s="78"/>
      <c r="J9401" s="77">
        <v>11.77</v>
      </c>
      <c r="K9401" s="159">
        <f t="shared" si="401"/>
        <v>15.229999999999922</v>
      </c>
      <c r="L9401" s="145">
        <v>4.88</v>
      </c>
      <c r="M9401" s="146">
        <v>2.1</v>
      </c>
      <c r="N9401" s="76">
        <f t="shared" si="402"/>
        <v>15.229999999999922</v>
      </c>
    </row>
    <row r="9402" spans="2:14" x14ac:dyDescent="0.25">
      <c r="B9402" s="158">
        <v>41948</v>
      </c>
      <c r="C9402" s="78">
        <v>437.62</v>
      </c>
      <c r="D9402" s="154">
        <v>712.68</v>
      </c>
      <c r="E9402" s="122">
        <v>98.645348837209298</v>
      </c>
      <c r="F9402" s="77">
        <v>11.29</v>
      </c>
      <c r="G9402" s="77">
        <v>0</v>
      </c>
      <c r="H9402" s="78"/>
      <c r="I9402" s="78"/>
      <c r="J9402" s="77">
        <v>11.29</v>
      </c>
      <c r="K9402" s="159">
        <f t="shared" si="401"/>
        <v>15.460000000000072</v>
      </c>
      <c r="L9402" s="145">
        <v>4.68</v>
      </c>
      <c r="M9402" s="146">
        <v>2.2999999999999998</v>
      </c>
      <c r="N9402" s="76">
        <f t="shared" si="402"/>
        <v>15.460000000000072</v>
      </c>
    </row>
    <row r="9403" spans="2:14" x14ac:dyDescent="0.25">
      <c r="B9403" s="158">
        <v>41949</v>
      </c>
      <c r="C9403" s="78">
        <v>437.79</v>
      </c>
      <c r="D9403" s="154">
        <v>716.85</v>
      </c>
      <c r="E9403" s="122">
        <v>99.251453488372093</v>
      </c>
      <c r="F9403" s="77">
        <v>10.78</v>
      </c>
      <c r="G9403" s="77">
        <v>0</v>
      </c>
      <c r="H9403" s="78"/>
      <c r="I9403" s="78"/>
      <c r="J9403" s="77">
        <v>10.78</v>
      </c>
      <c r="K9403" s="159">
        <f t="shared" si="401"/>
        <v>11.03</v>
      </c>
      <c r="L9403" s="145">
        <v>4.47</v>
      </c>
      <c r="M9403" s="146">
        <v>0</v>
      </c>
      <c r="N9403" s="76">
        <f t="shared" si="402"/>
        <v>11.03</v>
      </c>
    </row>
    <row r="9404" spans="2:14" x14ac:dyDescent="0.25">
      <c r="B9404" s="158">
        <v>41950</v>
      </c>
      <c r="C9404" s="78">
        <v>437.8</v>
      </c>
      <c r="D9404" s="154">
        <v>717.1</v>
      </c>
      <c r="E9404" s="122">
        <v>99.287790697674424</v>
      </c>
      <c r="F9404" s="77">
        <v>11.98</v>
      </c>
      <c r="G9404" s="77">
        <v>0</v>
      </c>
      <c r="H9404" s="78"/>
      <c r="I9404" s="78"/>
      <c r="J9404" s="77">
        <v>11.98</v>
      </c>
      <c r="K9404" s="159">
        <f t="shared" si="401"/>
        <v>10.23</v>
      </c>
      <c r="L9404" s="145">
        <v>4.97</v>
      </c>
      <c r="M9404" s="146">
        <v>0</v>
      </c>
      <c r="N9404" s="76">
        <f t="shared" si="402"/>
        <v>10.23</v>
      </c>
    </row>
    <row r="9405" spans="2:14" x14ac:dyDescent="0.25">
      <c r="B9405" s="158">
        <v>41951</v>
      </c>
      <c r="C9405" s="78">
        <v>437.73</v>
      </c>
      <c r="D9405" s="154">
        <v>715.35</v>
      </c>
      <c r="E9405" s="122">
        <v>99.033430232558146</v>
      </c>
      <c r="F9405" s="77">
        <v>11.84</v>
      </c>
      <c r="G9405" s="77">
        <v>0</v>
      </c>
      <c r="H9405" s="78"/>
      <c r="I9405" s="78"/>
      <c r="J9405" s="77">
        <v>11.84</v>
      </c>
      <c r="K9405" s="159">
        <f t="shared" si="401"/>
        <v>7.9400000000000226</v>
      </c>
      <c r="L9405" s="145">
        <v>4.91</v>
      </c>
      <c r="M9405" s="146">
        <v>0</v>
      </c>
      <c r="N9405" s="76">
        <f t="shared" si="402"/>
        <v>7.9400000000000226</v>
      </c>
    </row>
    <row r="9406" spans="2:14" x14ac:dyDescent="0.25">
      <c r="B9406" s="158">
        <v>41952</v>
      </c>
      <c r="C9406" s="78">
        <v>437.57</v>
      </c>
      <c r="D9406" s="154">
        <v>711.45</v>
      </c>
      <c r="E9406" s="122">
        <v>98.466569767441854</v>
      </c>
      <c r="F9406" s="77">
        <v>11.88</v>
      </c>
      <c r="G9406" s="77">
        <v>0</v>
      </c>
      <c r="H9406" s="78"/>
      <c r="I9406" s="78"/>
      <c r="J9406" s="77">
        <v>11.88</v>
      </c>
      <c r="K9406" s="159">
        <f t="shared" si="401"/>
        <v>6.0499999999999599</v>
      </c>
      <c r="L9406" s="145">
        <v>4.93</v>
      </c>
      <c r="M9406" s="146">
        <v>0</v>
      </c>
      <c r="N9406" s="76">
        <f t="shared" si="402"/>
        <v>6.0499999999999599</v>
      </c>
    </row>
    <row r="9407" spans="2:14" x14ac:dyDescent="0.25">
      <c r="B9407" s="158">
        <v>41953</v>
      </c>
      <c r="C9407" s="78">
        <v>437.34</v>
      </c>
      <c r="D9407" s="154">
        <v>705.62</v>
      </c>
      <c r="E9407" s="122">
        <v>97.619186046511629</v>
      </c>
      <c r="F9407" s="77">
        <v>11.92</v>
      </c>
      <c r="G9407" s="77">
        <v>0</v>
      </c>
      <c r="H9407" s="78"/>
      <c r="I9407" s="78"/>
      <c r="J9407" s="77">
        <v>11.92</v>
      </c>
      <c r="K9407" s="159">
        <f t="shared" si="401"/>
        <v>9.2800000000000136</v>
      </c>
      <c r="L9407" s="145">
        <v>4.93</v>
      </c>
      <c r="M9407" s="146">
        <v>1.5</v>
      </c>
      <c r="N9407" s="76">
        <f t="shared" si="402"/>
        <v>9.2800000000000136</v>
      </c>
    </row>
    <row r="9408" spans="2:14" x14ac:dyDescent="0.25">
      <c r="B9408" s="158">
        <v>41954</v>
      </c>
      <c r="C9408" s="78">
        <v>437.22</v>
      </c>
      <c r="D9408" s="154">
        <v>702.98</v>
      </c>
      <c r="E9408" s="122">
        <v>97.235465116279073</v>
      </c>
      <c r="F9408" s="77">
        <v>11.9</v>
      </c>
      <c r="G9408" s="77">
        <v>0</v>
      </c>
      <c r="H9408" s="78"/>
      <c r="I9408" s="78"/>
      <c r="J9408" s="77">
        <v>11.9</v>
      </c>
      <c r="K9408" s="159">
        <f t="shared" si="401"/>
        <v>9.6699999999999822</v>
      </c>
      <c r="L9408" s="145">
        <v>4.92</v>
      </c>
      <c r="M9408" s="146">
        <v>1.8</v>
      </c>
      <c r="N9408" s="76">
        <f t="shared" si="402"/>
        <v>9.6699999999999822</v>
      </c>
    </row>
    <row r="9409" spans="2:14" x14ac:dyDescent="0.25">
      <c r="B9409" s="158">
        <v>41955</v>
      </c>
      <c r="C9409" s="78">
        <v>437.13</v>
      </c>
      <c r="D9409" s="154">
        <v>700.75</v>
      </c>
      <c r="E9409" s="122">
        <v>96.911337209302332</v>
      </c>
      <c r="F9409" s="77">
        <v>11.54</v>
      </c>
      <c r="G9409" s="77">
        <v>0</v>
      </c>
      <c r="H9409" s="78"/>
      <c r="I9409" s="78"/>
      <c r="J9409" s="77">
        <v>11.54</v>
      </c>
      <c r="K9409" s="159">
        <f t="shared" si="401"/>
        <v>10.309999999999981</v>
      </c>
      <c r="L9409" s="145">
        <v>4.78</v>
      </c>
      <c r="M9409" s="146">
        <v>2.5</v>
      </c>
      <c r="N9409" s="76">
        <f t="shared" si="402"/>
        <v>10.309999999999981</v>
      </c>
    </row>
    <row r="9410" spans="2:14" x14ac:dyDescent="0.25">
      <c r="B9410" s="158">
        <v>41956</v>
      </c>
      <c r="C9410" s="78">
        <v>437.09</v>
      </c>
      <c r="D9410" s="154">
        <v>699.52</v>
      </c>
      <c r="E9410" s="122">
        <v>96.732558139534888</v>
      </c>
      <c r="F9410" s="77">
        <v>11.6</v>
      </c>
      <c r="G9410" s="77">
        <v>0</v>
      </c>
      <c r="H9410" s="78"/>
      <c r="I9410" s="78"/>
      <c r="J9410" s="77">
        <v>11.6</v>
      </c>
      <c r="K9410" s="159">
        <f t="shared" si="401"/>
        <v>16.020000000000074</v>
      </c>
      <c r="L9410" s="145">
        <v>4.79</v>
      </c>
      <c r="M9410" s="146">
        <v>6.7</v>
      </c>
      <c r="N9410" s="76">
        <f t="shared" si="402"/>
        <v>16.020000000000074</v>
      </c>
    </row>
    <row r="9411" spans="2:14" x14ac:dyDescent="0.25">
      <c r="B9411" s="158">
        <v>41957</v>
      </c>
      <c r="C9411" s="78">
        <v>437.26</v>
      </c>
      <c r="D9411" s="154">
        <v>703.94</v>
      </c>
      <c r="E9411" s="122">
        <v>97.375</v>
      </c>
      <c r="F9411" s="77">
        <v>10.82</v>
      </c>
      <c r="G9411" s="77">
        <v>0</v>
      </c>
      <c r="H9411" s="78"/>
      <c r="I9411" s="78"/>
      <c r="J9411" s="77">
        <v>10.82</v>
      </c>
      <c r="K9411" s="159">
        <f t="shared" si="401"/>
        <v>8.3799999999999457</v>
      </c>
      <c r="L9411" s="145">
        <v>4.47</v>
      </c>
      <c r="M9411" s="146">
        <v>11.9</v>
      </c>
      <c r="N9411" s="76">
        <f t="shared" si="402"/>
        <v>8.3799999999999457</v>
      </c>
    </row>
    <row r="9412" spans="2:14" x14ac:dyDescent="0.25">
      <c r="B9412" s="158">
        <v>41958</v>
      </c>
      <c r="C9412" s="78">
        <v>437.16</v>
      </c>
      <c r="D9412" s="154">
        <v>701.5</v>
      </c>
      <c r="E9412" s="122">
        <v>97.020348837209298</v>
      </c>
      <c r="F9412" s="77">
        <v>11.67</v>
      </c>
      <c r="G9412" s="77">
        <v>0</v>
      </c>
      <c r="H9412" s="78"/>
      <c r="I9412" s="78"/>
      <c r="J9412" s="77">
        <v>11.67</v>
      </c>
      <c r="K9412" s="159">
        <f t="shared" si="401"/>
        <v>9.2099999999999635</v>
      </c>
      <c r="L9412" s="145">
        <v>4.82</v>
      </c>
      <c r="M9412" s="146">
        <v>0</v>
      </c>
      <c r="N9412" s="76">
        <f t="shared" si="402"/>
        <v>9.2099999999999635</v>
      </c>
    </row>
    <row r="9413" spans="2:14" x14ac:dyDescent="0.25">
      <c r="B9413" s="158">
        <v>41959</v>
      </c>
      <c r="C9413" s="78">
        <v>437.06</v>
      </c>
      <c r="D9413" s="154">
        <v>699.04</v>
      </c>
      <c r="E9413" s="122">
        <v>96.662790697674424</v>
      </c>
      <c r="F9413" s="77">
        <v>10.77</v>
      </c>
      <c r="G9413" s="77">
        <v>0</v>
      </c>
      <c r="H9413" s="78"/>
      <c r="I9413" s="78"/>
      <c r="J9413" s="77">
        <v>10.77</v>
      </c>
      <c r="K9413" s="159">
        <f t="shared" si="401"/>
        <v>6.4500000000000632</v>
      </c>
      <c r="L9413" s="145">
        <v>4.43</v>
      </c>
      <c r="M9413" s="146">
        <v>9.5</v>
      </c>
      <c r="N9413" s="76">
        <f t="shared" si="402"/>
        <v>6.4500000000000632</v>
      </c>
    </row>
    <row r="9414" spans="2:14" x14ac:dyDescent="0.25">
      <c r="B9414" s="158">
        <v>41960</v>
      </c>
      <c r="C9414" s="78">
        <v>436.89</v>
      </c>
      <c r="D9414" s="154">
        <v>694.72</v>
      </c>
      <c r="E9414" s="122">
        <v>96.034883720930239</v>
      </c>
      <c r="F9414" s="77">
        <v>10.67</v>
      </c>
      <c r="G9414" s="77">
        <v>0</v>
      </c>
      <c r="H9414" s="78"/>
      <c r="I9414" s="78"/>
      <c r="J9414" s="77">
        <v>10.67</v>
      </c>
      <c r="K9414" s="159">
        <f t="shared" ref="K9414:K9458" si="403">D9415-D9414+J9414</f>
        <v>8.0300000000000136</v>
      </c>
      <c r="L9414" s="145">
        <v>4.41</v>
      </c>
      <c r="M9414" s="146">
        <v>34.5</v>
      </c>
      <c r="N9414" s="76">
        <f t="shared" si="402"/>
        <v>8.0300000000000136</v>
      </c>
    </row>
    <row r="9415" spans="2:14" x14ac:dyDescent="0.25">
      <c r="B9415" s="158">
        <v>41961</v>
      </c>
      <c r="C9415" s="78">
        <v>436.78</v>
      </c>
      <c r="D9415" s="154">
        <v>692.08</v>
      </c>
      <c r="E9415" s="122">
        <v>95.651162790697668</v>
      </c>
      <c r="F9415" s="77">
        <v>11.44</v>
      </c>
      <c r="G9415" s="77">
        <v>0</v>
      </c>
      <c r="H9415" s="78"/>
      <c r="I9415" s="78"/>
      <c r="J9415" s="77">
        <v>11.44</v>
      </c>
      <c r="K9415" s="159">
        <f t="shared" si="403"/>
        <v>8.1499999999999222</v>
      </c>
      <c r="L9415" s="145">
        <v>4.71</v>
      </c>
      <c r="M9415" s="146">
        <v>14.1</v>
      </c>
      <c r="N9415" s="76">
        <f t="shared" si="402"/>
        <v>8.1499999999999222</v>
      </c>
    </row>
    <row r="9416" spans="2:14" x14ac:dyDescent="0.25">
      <c r="B9416" s="158">
        <v>41962</v>
      </c>
      <c r="C9416" s="78">
        <v>436.63</v>
      </c>
      <c r="D9416" s="154">
        <v>688.79</v>
      </c>
      <c r="E9416" s="122">
        <v>95.172965116279073</v>
      </c>
      <c r="F9416" s="77">
        <v>10.68</v>
      </c>
      <c r="G9416" s="77">
        <v>0</v>
      </c>
      <c r="H9416" s="78"/>
      <c r="I9416" s="78"/>
      <c r="J9416" s="77">
        <v>10.68</v>
      </c>
      <c r="K9416" s="159">
        <f t="shared" si="403"/>
        <v>10.449999999999982</v>
      </c>
      <c r="L9416" s="145">
        <v>4.41</v>
      </c>
      <c r="M9416" s="146">
        <v>26.4</v>
      </c>
      <c r="N9416" s="76">
        <f t="shared" ref="N9416:N9479" si="404">+D9417-D9416+J9416</f>
        <v>10.449999999999982</v>
      </c>
    </row>
    <row r="9417" spans="2:14" x14ac:dyDescent="0.25">
      <c r="B9417" s="158">
        <v>41963</v>
      </c>
      <c r="C9417" s="78">
        <v>436.62</v>
      </c>
      <c r="D9417" s="154">
        <v>688.56</v>
      </c>
      <c r="E9417" s="122">
        <v>95.139534883720913</v>
      </c>
      <c r="F9417" s="77">
        <v>10.99</v>
      </c>
      <c r="G9417" s="77">
        <v>0</v>
      </c>
      <c r="H9417" s="78"/>
      <c r="I9417" s="78"/>
      <c r="J9417" s="77">
        <v>10.99</v>
      </c>
      <c r="K9417" s="159">
        <f t="shared" si="403"/>
        <v>8.7700000000000866</v>
      </c>
      <c r="L9417" s="145">
        <v>4.5199999999999996</v>
      </c>
      <c r="M9417" s="146">
        <v>13.9</v>
      </c>
      <c r="N9417" s="76">
        <f t="shared" si="404"/>
        <v>8.7700000000000866</v>
      </c>
    </row>
    <row r="9418" spans="2:14" x14ac:dyDescent="0.25">
      <c r="B9418" s="158">
        <v>41964</v>
      </c>
      <c r="C9418" s="78">
        <v>436.53</v>
      </c>
      <c r="D9418" s="154">
        <v>686.34</v>
      </c>
      <c r="E9418" s="122">
        <v>94.816860465116278</v>
      </c>
      <c r="F9418" s="77">
        <v>10.92</v>
      </c>
      <c r="G9418" s="77">
        <v>0</v>
      </c>
      <c r="H9418" s="78"/>
      <c r="I9418" s="78"/>
      <c r="J9418" s="77">
        <v>10.92</v>
      </c>
      <c r="K9418" s="159">
        <f t="shared" si="403"/>
        <v>11.359999999999941</v>
      </c>
      <c r="L9418" s="145">
        <v>4.49</v>
      </c>
      <c r="M9418" s="146">
        <v>4.7</v>
      </c>
      <c r="N9418" s="76">
        <f t="shared" si="404"/>
        <v>11.359999999999941</v>
      </c>
    </row>
    <row r="9419" spans="2:14" x14ac:dyDescent="0.25">
      <c r="B9419" s="158">
        <v>41965</v>
      </c>
      <c r="C9419" s="78">
        <v>436.54</v>
      </c>
      <c r="D9419" s="154">
        <v>686.78</v>
      </c>
      <c r="E9419" s="122">
        <v>94.880813953488371</v>
      </c>
      <c r="F9419" s="77">
        <v>9.84</v>
      </c>
      <c r="G9419" s="77">
        <v>0</v>
      </c>
      <c r="H9419" s="78"/>
      <c r="I9419" s="78"/>
      <c r="J9419" s="77">
        <v>9.84</v>
      </c>
      <c r="K9419" s="159">
        <f t="shared" si="403"/>
        <v>7.6600000000000499</v>
      </c>
      <c r="L9419" s="145">
        <v>4.05</v>
      </c>
      <c r="M9419" s="146">
        <v>11.5</v>
      </c>
      <c r="N9419" s="76">
        <f t="shared" si="404"/>
        <v>7.6600000000000499</v>
      </c>
    </row>
    <row r="9420" spans="2:14" x14ac:dyDescent="0.25">
      <c r="B9420" s="158">
        <v>41966</v>
      </c>
      <c r="C9420" s="78">
        <v>436.46</v>
      </c>
      <c r="D9420" s="154">
        <v>684.6</v>
      </c>
      <c r="E9420" s="122">
        <v>94.563953488372093</v>
      </c>
      <c r="F9420" s="77">
        <v>8.81</v>
      </c>
      <c r="G9420" s="77">
        <v>0</v>
      </c>
      <c r="H9420" s="78"/>
      <c r="I9420" s="78"/>
      <c r="J9420" s="77">
        <v>8.81</v>
      </c>
      <c r="K9420" s="159">
        <f t="shared" si="403"/>
        <v>10.55000000000001</v>
      </c>
      <c r="L9420" s="145">
        <v>3.63</v>
      </c>
      <c r="M9420" s="146">
        <v>9.8000000000000007</v>
      </c>
      <c r="N9420" s="76">
        <f t="shared" si="404"/>
        <v>10.55000000000001</v>
      </c>
    </row>
    <row r="9421" spans="2:14" x14ac:dyDescent="0.25">
      <c r="B9421" s="158">
        <v>41967</v>
      </c>
      <c r="C9421" s="78">
        <v>436.53</v>
      </c>
      <c r="D9421" s="154">
        <v>686.34</v>
      </c>
      <c r="E9421" s="122">
        <v>94.816860465116278</v>
      </c>
      <c r="F9421" s="77">
        <v>10.67</v>
      </c>
      <c r="G9421" s="77">
        <v>0</v>
      </c>
      <c r="H9421" s="78"/>
      <c r="I9421" s="78"/>
      <c r="J9421" s="77">
        <v>10.67</v>
      </c>
      <c r="K9421" s="159">
        <f t="shared" si="403"/>
        <v>11.549999999999995</v>
      </c>
      <c r="L9421" s="145">
        <v>4.3899999999999997</v>
      </c>
      <c r="M9421" s="146">
        <v>4.5</v>
      </c>
      <c r="N9421" s="76">
        <f t="shared" si="404"/>
        <v>11.549999999999995</v>
      </c>
    </row>
    <row r="9422" spans="2:14" x14ac:dyDescent="0.25">
      <c r="B9422" s="158">
        <v>41968</v>
      </c>
      <c r="C9422" s="78">
        <v>436.56</v>
      </c>
      <c r="D9422" s="154">
        <v>687.22</v>
      </c>
      <c r="E9422" s="122">
        <v>94.944767441860463</v>
      </c>
      <c r="F9422" s="77">
        <v>10.86</v>
      </c>
      <c r="G9422" s="77">
        <v>0</v>
      </c>
      <c r="H9422" s="78"/>
      <c r="I9422" s="78"/>
      <c r="J9422" s="77">
        <v>10.86</v>
      </c>
      <c r="K9422" s="159">
        <f t="shared" si="403"/>
        <v>9.5399999999999494</v>
      </c>
      <c r="L9422" s="145">
        <v>4.47</v>
      </c>
      <c r="M9422" s="146">
        <v>10.5</v>
      </c>
      <c r="N9422" s="76">
        <f t="shared" si="404"/>
        <v>9.5399999999999494</v>
      </c>
    </row>
    <row r="9423" spans="2:14" x14ac:dyDescent="0.25">
      <c r="B9423" s="158">
        <v>41969</v>
      </c>
      <c r="C9423" s="78">
        <v>436.5</v>
      </c>
      <c r="D9423" s="154">
        <v>685.9</v>
      </c>
      <c r="E9423" s="122">
        <v>94.752906976744185</v>
      </c>
      <c r="F9423" s="77">
        <v>11.41</v>
      </c>
      <c r="G9423" s="77">
        <v>0</v>
      </c>
      <c r="H9423" s="78"/>
      <c r="I9423" s="78"/>
      <c r="J9423" s="77">
        <v>11.41</v>
      </c>
      <c r="K9423" s="159">
        <f t="shared" si="403"/>
        <v>15.679999999999982</v>
      </c>
      <c r="L9423" s="145">
        <v>4.7</v>
      </c>
      <c r="M9423" s="146">
        <v>22.7</v>
      </c>
      <c r="N9423" s="76">
        <f t="shared" si="404"/>
        <v>15.679999999999982</v>
      </c>
    </row>
    <row r="9424" spans="2:14" x14ac:dyDescent="0.25">
      <c r="B9424" s="158">
        <v>41970</v>
      </c>
      <c r="C9424" s="78">
        <v>436.7</v>
      </c>
      <c r="D9424" s="154">
        <v>690.17</v>
      </c>
      <c r="E9424" s="122">
        <v>95.373546511627907</v>
      </c>
      <c r="F9424" s="77">
        <v>10.27</v>
      </c>
      <c r="G9424" s="77">
        <v>0</v>
      </c>
      <c r="H9424" s="78"/>
      <c r="I9424" s="78"/>
      <c r="J9424" s="77">
        <v>10.27</v>
      </c>
      <c r="K9424" s="159">
        <f t="shared" si="403"/>
        <v>19.380000000000013</v>
      </c>
      <c r="L9424" s="145">
        <v>4.2300000000000004</v>
      </c>
      <c r="M9424" s="146">
        <v>36.299999999999997</v>
      </c>
      <c r="N9424" s="76">
        <f t="shared" si="404"/>
        <v>19.380000000000013</v>
      </c>
    </row>
    <row r="9425" spans="2:14" x14ac:dyDescent="0.25">
      <c r="B9425" s="158">
        <v>41971</v>
      </c>
      <c r="C9425" s="78">
        <v>437.07</v>
      </c>
      <c r="D9425" s="154">
        <v>699.28</v>
      </c>
      <c r="E9425" s="122">
        <v>96.697674418604649</v>
      </c>
      <c r="F9425" s="77">
        <v>11.43</v>
      </c>
      <c r="G9425" s="77">
        <v>0</v>
      </c>
      <c r="H9425" s="78"/>
      <c r="I9425" s="78"/>
      <c r="J9425" s="77">
        <v>11.43</v>
      </c>
      <c r="K9425" s="159">
        <f t="shared" si="403"/>
        <v>17.770000000000032</v>
      </c>
      <c r="L9425" s="145">
        <v>4.7300000000000004</v>
      </c>
      <c r="M9425" s="146">
        <v>23.5</v>
      </c>
      <c r="N9425" s="76">
        <f t="shared" si="404"/>
        <v>17.770000000000032</v>
      </c>
    </row>
    <row r="9426" spans="2:14" x14ac:dyDescent="0.25">
      <c r="B9426" s="158">
        <v>41972</v>
      </c>
      <c r="C9426" s="78">
        <v>437.34</v>
      </c>
      <c r="D9426" s="154">
        <v>705.62</v>
      </c>
      <c r="E9426" s="122">
        <v>97.619186046511629</v>
      </c>
      <c r="F9426" s="77">
        <v>11.62</v>
      </c>
      <c r="G9426" s="77">
        <v>0</v>
      </c>
      <c r="H9426" s="78"/>
      <c r="I9426" s="78"/>
      <c r="J9426" s="77">
        <v>11.62</v>
      </c>
      <c r="K9426" s="159">
        <f t="shared" si="403"/>
        <v>15.460000000000031</v>
      </c>
      <c r="L9426" s="145">
        <v>4.8</v>
      </c>
      <c r="M9426" s="146">
        <v>1.7</v>
      </c>
      <c r="N9426" s="76">
        <f t="shared" si="404"/>
        <v>15.460000000000031</v>
      </c>
    </row>
    <row r="9427" spans="2:14" x14ac:dyDescent="0.25">
      <c r="B9427" s="158">
        <v>41973</v>
      </c>
      <c r="C9427" s="78">
        <v>437.49</v>
      </c>
      <c r="D9427" s="154">
        <v>709.46</v>
      </c>
      <c r="E9427" s="122">
        <v>98.177325581395351</v>
      </c>
      <c r="F9427" s="77">
        <v>12</v>
      </c>
      <c r="G9427" s="77">
        <v>0</v>
      </c>
      <c r="H9427" s="78"/>
      <c r="I9427" s="78"/>
      <c r="J9427" s="77">
        <v>12</v>
      </c>
      <c r="K9427" s="159">
        <f t="shared" si="403"/>
        <v>12</v>
      </c>
      <c r="L9427" s="145">
        <v>4.96</v>
      </c>
      <c r="M9427" s="146">
        <v>0</v>
      </c>
      <c r="N9427" s="76">
        <f t="shared" si="404"/>
        <v>12</v>
      </c>
    </row>
    <row r="9428" spans="2:14" x14ac:dyDescent="0.25">
      <c r="B9428" s="158">
        <v>41974</v>
      </c>
      <c r="C9428" s="78">
        <v>437.49</v>
      </c>
      <c r="D9428" s="154">
        <v>709.46</v>
      </c>
      <c r="E9428" s="122">
        <v>98.177325581395351</v>
      </c>
      <c r="F9428" s="77">
        <v>11.4</v>
      </c>
      <c r="G9428" s="77">
        <v>0</v>
      </c>
      <c r="H9428" s="78"/>
      <c r="I9428" s="78"/>
      <c r="J9428" s="77">
        <v>11.4</v>
      </c>
      <c r="K9428" s="159">
        <f t="shared" si="403"/>
        <v>20.479999999999926</v>
      </c>
      <c r="L9428" s="145">
        <v>4.53</v>
      </c>
      <c r="M9428" s="146">
        <v>16.3</v>
      </c>
      <c r="N9428" s="76">
        <f t="shared" si="404"/>
        <v>20.479999999999926</v>
      </c>
    </row>
    <row r="9429" spans="2:14" x14ac:dyDescent="0.25">
      <c r="B9429" s="158">
        <v>41975</v>
      </c>
      <c r="C9429" s="78">
        <v>437.86</v>
      </c>
      <c r="D9429" s="154">
        <v>718.54</v>
      </c>
      <c r="E9429" s="122">
        <v>99.497093023255815</v>
      </c>
      <c r="F9429" s="77">
        <v>10.28</v>
      </c>
      <c r="G9429" s="77">
        <v>0</v>
      </c>
      <c r="H9429" s="78"/>
      <c r="I9429" s="78"/>
      <c r="J9429" s="77">
        <v>10.28</v>
      </c>
      <c r="K9429" s="159">
        <f t="shared" si="403"/>
        <v>12.240000000000036</v>
      </c>
      <c r="L9429" s="145">
        <v>4.2699999999999996</v>
      </c>
      <c r="M9429" s="146">
        <v>11.1</v>
      </c>
      <c r="N9429" s="76">
        <f t="shared" si="404"/>
        <v>12.240000000000036</v>
      </c>
    </row>
    <row r="9430" spans="2:14" x14ac:dyDescent="0.25">
      <c r="B9430" s="158">
        <v>41976</v>
      </c>
      <c r="C9430" s="78">
        <v>437.95</v>
      </c>
      <c r="D9430" s="154">
        <v>720.5</v>
      </c>
      <c r="E9430" s="122">
        <v>99.781976744186053</v>
      </c>
      <c r="F9430" s="77">
        <v>10.68</v>
      </c>
      <c r="G9430" s="77">
        <v>0</v>
      </c>
      <c r="H9430" s="78"/>
      <c r="I9430" s="78"/>
      <c r="J9430" s="77">
        <v>19.7</v>
      </c>
      <c r="K9430" s="159">
        <f t="shared" si="403"/>
        <v>20.45</v>
      </c>
      <c r="L9430" s="145">
        <v>4.43</v>
      </c>
      <c r="M9430" s="146">
        <v>6</v>
      </c>
      <c r="N9430" s="76">
        <f t="shared" si="404"/>
        <v>20.45</v>
      </c>
    </row>
    <row r="9431" spans="2:14" x14ac:dyDescent="0.25">
      <c r="B9431" s="158">
        <v>41977</v>
      </c>
      <c r="C9431" s="78">
        <v>437.97</v>
      </c>
      <c r="D9431" s="154">
        <v>721.25</v>
      </c>
      <c r="E9431" s="122">
        <v>99.89098837209302</v>
      </c>
      <c r="F9431" s="77">
        <v>11.16</v>
      </c>
      <c r="G9431" s="77">
        <v>0</v>
      </c>
      <c r="H9431" s="78"/>
      <c r="I9431" s="78"/>
      <c r="J9431" s="77">
        <v>13.41</v>
      </c>
      <c r="K9431" s="159">
        <f t="shared" si="403"/>
        <v>12.41</v>
      </c>
      <c r="L9431" s="145">
        <v>4.63</v>
      </c>
      <c r="M9431" s="146">
        <v>0</v>
      </c>
      <c r="N9431" s="76">
        <f t="shared" si="404"/>
        <v>12.41</v>
      </c>
    </row>
    <row r="9432" spans="2:14" x14ac:dyDescent="0.25">
      <c r="B9432" s="158">
        <v>41978</v>
      </c>
      <c r="C9432" s="78">
        <v>437.93</v>
      </c>
      <c r="D9432" s="154">
        <v>720.25</v>
      </c>
      <c r="E9432" s="122">
        <v>99.745639534883722</v>
      </c>
      <c r="F9432" s="77">
        <v>11.84</v>
      </c>
      <c r="G9432" s="77">
        <v>0</v>
      </c>
      <c r="H9432" s="78"/>
      <c r="I9432" s="78"/>
      <c r="J9432" s="77">
        <v>11.84</v>
      </c>
      <c r="K9432" s="159">
        <f t="shared" si="403"/>
        <v>10.609999999999982</v>
      </c>
      <c r="L9432" s="145">
        <v>4.93</v>
      </c>
      <c r="M9432" s="146">
        <v>0</v>
      </c>
      <c r="N9432" s="76">
        <f t="shared" si="404"/>
        <v>10.609999999999982</v>
      </c>
    </row>
    <row r="9433" spans="2:14" x14ac:dyDescent="0.25">
      <c r="B9433" s="158">
        <v>41979</v>
      </c>
      <c r="C9433" s="78">
        <v>437.88</v>
      </c>
      <c r="D9433" s="154">
        <v>719.02</v>
      </c>
      <c r="E9433" s="122">
        <v>99.566860465116278</v>
      </c>
      <c r="F9433" s="77">
        <v>11.68</v>
      </c>
      <c r="G9433" s="77">
        <v>0</v>
      </c>
      <c r="H9433" s="78">
        <v>9.02</v>
      </c>
      <c r="I9433" s="78"/>
      <c r="J9433" s="77">
        <v>11.68</v>
      </c>
      <c r="K9433" s="159">
        <f t="shared" si="403"/>
        <v>9.0100000000000406</v>
      </c>
      <c r="L9433" s="145">
        <v>4.8099999999999996</v>
      </c>
      <c r="M9433" s="146">
        <v>0.5</v>
      </c>
      <c r="N9433" s="76">
        <f t="shared" si="404"/>
        <v>9.0100000000000406</v>
      </c>
    </row>
    <row r="9434" spans="2:14" x14ac:dyDescent="0.25">
      <c r="B9434" s="158">
        <v>41980</v>
      </c>
      <c r="C9434" s="78">
        <v>437.78</v>
      </c>
      <c r="D9434" s="154">
        <v>716.35</v>
      </c>
      <c r="E9434" s="122">
        <v>99.178779069767444</v>
      </c>
      <c r="F9434" s="77">
        <v>11.59</v>
      </c>
      <c r="G9434" s="77">
        <v>0</v>
      </c>
      <c r="H9434" s="78">
        <v>2.25</v>
      </c>
      <c r="I9434" s="78"/>
      <c r="J9434" s="77">
        <v>11.59</v>
      </c>
      <c r="K9434" s="159">
        <f t="shared" si="403"/>
        <v>9.1199999999999726</v>
      </c>
      <c r="L9434" s="145">
        <v>4.8099999999999996</v>
      </c>
      <c r="M9434" s="146">
        <v>0</v>
      </c>
      <c r="N9434" s="76">
        <f t="shared" si="404"/>
        <v>9.1199999999999726</v>
      </c>
    </row>
    <row r="9435" spans="2:14" x14ac:dyDescent="0.25">
      <c r="B9435" s="158">
        <v>41981</v>
      </c>
      <c r="C9435" s="78">
        <v>437.67</v>
      </c>
      <c r="D9435" s="154">
        <v>713.88</v>
      </c>
      <c r="E9435" s="122">
        <v>98.819767441860463</v>
      </c>
      <c r="F9435" s="77">
        <v>11.81</v>
      </c>
      <c r="G9435" s="77">
        <v>0</v>
      </c>
      <c r="H9435" s="78"/>
      <c r="I9435" s="78"/>
      <c r="J9435" s="77">
        <v>11.81</v>
      </c>
      <c r="K9435" s="159">
        <f t="shared" si="403"/>
        <v>8.8800000000000505</v>
      </c>
      <c r="L9435" s="145">
        <v>4.9000000000000004</v>
      </c>
      <c r="M9435" s="146">
        <v>0</v>
      </c>
      <c r="N9435" s="76">
        <f t="shared" si="404"/>
        <v>8.8800000000000505</v>
      </c>
    </row>
    <row r="9436" spans="2:14" x14ac:dyDescent="0.25">
      <c r="B9436" s="158">
        <v>41982</v>
      </c>
      <c r="C9436" s="78">
        <v>437.55</v>
      </c>
      <c r="D9436" s="154">
        <v>710.95</v>
      </c>
      <c r="E9436" s="122">
        <v>98.393895348837205</v>
      </c>
      <c r="F9436" s="77">
        <v>11.43</v>
      </c>
      <c r="G9436" s="77">
        <v>0</v>
      </c>
      <c r="H9436" s="78"/>
      <c r="I9436" s="78"/>
      <c r="J9436" s="77">
        <v>11.43</v>
      </c>
      <c r="K9436" s="159">
        <f t="shared" si="403"/>
        <v>8.259999999999927</v>
      </c>
      <c r="L9436" s="145">
        <v>4.74</v>
      </c>
      <c r="M9436" s="146">
        <v>0</v>
      </c>
      <c r="N9436" s="76">
        <f t="shared" si="404"/>
        <v>8.259999999999927</v>
      </c>
    </row>
    <row r="9437" spans="2:14" x14ac:dyDescent="0.25">
      <c r="B9437" s="158">
        <v>41983</v>
      </c>
      <c r="C9437" s="78">
        <v>437.42</v>
      </c>
      <c r="D9437" s="154">
        <v>707.78</v>
      </c>
      <c r="E9437" s="122">
        <v>97.933139534883722</v>
      </c>
      <c r="F9437" s="77">
        <v>12.1</v>
      </c>
      <c r="G9437" s="77">
        <v>0</v>
      </c>
      <c r="H9437" s="78"/>
      <c r="I9437" s="78"/>
      <c r="J9437" s="77">
        <v>12.1</v>
      </c>
      <c r="K9437" s="159">
        <f t="shared" si="403"/>
        <v>8.4999999999999769</v>
      </c>
      <c r="L9437" s="145">
        <v>5</v>
      </c>
      <c r="M9437" s="146">
        <v>20.8</v>
      </c>
      <c r="N9437" s="76">
        <f t="shared" si="404"/>
        <v>8.4999999999999769</v>
      </c>
    </row>
    <row r="9438" spans="2:14" x14ac:dyDescent="0.25">
      <c r="B9438" s="158">
        <v>41984</v>
      </c>
      <c r="C9438" s="78">
        <v>437.28</v>
      </c>
      <c r="D9438" s="154">
        <v>704.18</v>
      </c>
      <c r="E9438" s="122">
        <v>97.409883720930239</v>
      </c>
      <c r="F9438" s="77">
        <v>11.65</v>
      </c>
      <c r="G9438" s="77">
        <v>0</v>
      </c>
      <c r="H9438" s="78"/>
      <c r="I9438" s="78"/>
      <c r="J9438" s="77">
        <v>11.65</v>
      </c>
      <c r="K9438" s="159">
        <f t="shared" si="403"/>
        <v>9.2200000000000504</v>
      </c>
      <c r="L9438" s="145">
        <v>4.8099999999999996</v>
      </c>
      <c r="M9438" s="146">
        <v>0</v>
      </c>
      <c r="N9438" s="76">
        <f t="shared" si="404"/>
        <v>9.2200000000000504</v>
      </c>
    </row>
    <row r="9439" spans="2:14" x14ac:dyDescent="0.25">
      <c r="B9439" s="158">
        <v>41985</v>
      </c>
      <c r="C9439" s="78">
        <v>437.17</v>
      </c>
      <c r="D9439" s="154">
        <v>701.75</v>
      </c>
      <c r="E9439" s="122">
        <v>97.056686046511629</v>
      </c>
      <c r="F9439" s="77">
        <v>10.82</v>
      </c>
      <c r="G9439" s="77">
        <v>0</v>
      </c>
      <c r="H9439" s="78"/>
      <c r="I9439" s="78"/>
      <c r="J9439" s="77">
        <v>10.82</v>
      </c>
      <c r="K9439" s="159">
        <f t="shared" si="403"/>
        <v>8.5899999999999821</v>
      </c>
      <c r="L9439" s="145">
        <v>4.47</v>
      </c>
      <c r="M9439" s="146">
        <v>2.2999999999999998</v>
      </c>
      <c r="N9439" s="76">
        <f t="shared" si="404"/>
        <v>8.5899999999999821</v>
      </c>
    </row>
    <row r="9440" spans="2:14" x14ac:dyDescent="0.25">
      <c r="B9440" s="158">
        <v>41986</v>
      </c>
      <c r="C9440" s="78">
        <v>437.09</v>
      </c>
      <c r="D9440" s="154">
        <v>699.52</v>
      </c>
      <c r="E9440" s="122">
        <v>96.732558139534888</v>
      </c>
      <c r="F9440" s="77">
        <v>11.22</v>
      </c>
      <c r="G9440" s="77">
        <v>0</v>
      </c>
      <c r="H9440" s="78"/>
      <c r="I9440" s="78"/>
      <c r="J9440" s="77">
        <v>11.22</v>
      </c>
      <c r="K9440" s="159">
        <f t="shared" si="403"/>
        <v>6.6600000000000552</v>
      </c>
      <c r="L9440" s="145">
        <v>4.6399999999999997</v>
      </c>
      <c r="M9440" s="146">
        <v>0.6</v>
      </c>
      <c r="N9440" s="76">
        <f t="shared" si="404"/>
        <v>6.6600000000000552</v>
      </c>
    </row>
    <row r="9441" spans="2:14" x14ac:dyDescent="0.25">
      <c r="B9441" s="158">
        <v>41987</v>
      </c>
      <c r="C9441" s="78">
        <v>436.9</v>
      </c>
      <c r="D9441" s="154">
        <v>694.96</v>
      </c>
      <c r="E9441" s="122">
        <v>96.069767441860463</v>
      </c>
      <c r="F9441" s="77">
        <v>9.76</v>
      </c>
      <c r="G9441" s="77">
        <v>0</v>
      </c>
      <c r="H9441" s="78"/>
      <c r="I9441" s="78"/>
      <c r="J9441" s="77">
        <v>9.76</v>
      </c>
      <c r="K9441" s="159">
        <f t="shared" si="403"/>
        <v>5.6799999999999589</v>
      </c>
      <c r="L9441" s="145">
        <v>4.0199999999999996</v>
      </c>
      <c r="M9441" s="146">
        <v>0</v>
      </c>
      <c r="N9441" s="76">
        <f t="shared" si="404"/>
        <v>5.6799999999999589</v>
      </c>
    </row>
    <row r="9442" spans="2:14" x14ac:dyDescent="0.25">
      <c r="B9442" s="158">
        <v>41988</v>
      </c>
      <c r="C9442" s="78">
        <v>436.72</v>
      </c>
      <c r="D9442" s="154">
        <v>690.88</v>
      </c>
      <c r="E9442" s="122">
        <v>95.476744186046517</v>
      </c>
      <c r="F9442" s="77">
        <v>11.74</v>
      </c>
      <c r="G9442" s="77">
        <v>0</v>
      </c>
      <c r="H9442" s="78"/>
      <c r="I9442" s="78"/>
      <c r="J9442" s="77">
        <v>11.74</v>
      </c>
      <c r="K9442" s="159">
        <f t="shared" si="403"/>
        <v>5.4600000000000275</v>
      </c>
      <c r="L9442" s="145">
        <v>4.83</v>
      </c>
      <c r="M9442" s="146">
        <v>0</v>
      </c>
      <c r="N9442" s="76">
        <f t="shared" si="404"/>
        <v>5.4600000000000275</v>
      </c>
    </row>
    <row r="9443" spans="2:14" x14ac:dyDescent="0.25">
      <c r="B9443" s="158">
        <v>41989</v>
      </c>
      <c r="C9443" s="78">
        <v>436.46</v>
      </c>
      <c r="D9443" s="154">
        <v>684.6</v>
      </c>
      <c r="E9443" s="122">
        <v>94.563953488372093</v>
      </c>
      <c r="F9443" s="77">
        <v>12.1</v>
      </c>
      <c r="G9443" s="77">
        <v>0</v>
      </c>
      <c r="H9443" s="78"/>
      <c r="I9443" s="78"/>
      <c r="J9443" s="77">
        <v>12.1</v>
      </c>
      <c r="K9443" s="159">
        <f t="shared" si="403"/>
        <v>7.2499999999999769</v>
      </c>
      <c r="L9443" s="145">
        <v>4.9800000000000004</v>
      </c>
      <c r="M9443" s="146">
        <v>2.8</v>
      </c>
      <c r="N9443" s="76">
        <f t="shared" si="404"/>
        <v>7.2499999999999769</v>
      </c>
    </row>
    <row r="9444" spans="2:14" x14ac:dyDescent="0.25">
      <c r="B9444" s="158">
        <v>41990</v>
      </c>
      <c r="C9444" s="78">
        <v>436.25</v>
      </c>
      <c r="D9444" s="154">
        <v>679.75</v>
      </c>
      <c r="E9444" s="122">
        <v>93.85901162790698</v>
      </c>
      <c r="F9444" s="77">
        <v>11.66</v>
      </c>
      <c r="G9444" s="77">
        <v>0</v>
      </c>
      <c r="H9444" s="78"/>
      <c r="I9444" s="78"/>
      <c r="J9444" s="77">
        <v>11.66</v>
      </c>
      <c r="K9444" s="159">
        <f t="shared" si="403"/>
        <v>14.250000000000032</v>
      </c>
      <c r="L9444" s="145">
        <v>4.79</v>
      </c>
      <c r="M9444" s="146">
        <v>52.5</v>
      </c>
      <c r="N9444" s="76">
        <f t="shared" si="404"/>
        <v>14.250000000000032</v>
      </c>
    </row>
    <row r="9445" spans="2:14" x14ac:dyDescent="0.25">
      <c r="B9445" s="158">
        <v>41991</v>
      </c>
      <c r="C9445" s="78">
        <v>436.36</v>
      </c>
      <c r="D9445" s="154">
        <v>682.34</v>
      </c>
      <c r="E9445" s="122">
        <v>94.235465116279073</v>
      </c>
      <c r="F9445" s="77">
        <v>11.41</v>
      </c>
      <c r="G9445" s="77">
        <v>0</v>
      </c>
      <c r="H9445" s="78"/>
      <c r="I9445" s="78"/>
      <c r="J9445" s="77">
        <v>11.41</v>
      </c>
      <c r="K9445" s="159">
        <f t="shared" si="403"/>
        <v>29.319999999999968</v>
      </c>
      <c r="L9445" s="145">
        <v>4.7</v>
      </c>
      <c r="M9445" s="146">
        <v>75.3</v>
      </c>
      <c r="N9445" s="76">
        <f t="shared" si="404"/>
        <v>29.319999999999968</v>
      </c>
    </row>
    <row r="9446" spans="2:14" x14ac:dyDescent="0.25">
      <c r="B9446" s="158">
        <v>41992</v>
      </c>
      <c r="C9446" s="78">
        <v>437.11</v>
      </c>
      <c r="D9446" s="154">
        <v>700.25</v>
      </c>
      <c r="E9446" s="122">
        <v>96.838662790697668</v>
      </c>
      <c r="F9446" s="77">
        <v>10.89</v>
      </c>
      <c r="G9446" s="77">
        <v>0</v>
      </c>
      <c r="H9446" s="78"/>
      <c r="I9446" s="78"/>
      <c r="J9446" s="77">
        <v>10.89</v>
      </c>
      <c r="K9446" s="159">
        <f t="shared" si="403"/>
        <v>26.240000000000023</v>
      </c>
      <c r="L9446" s="145">
        <v>4.5</v>
      </c>
      <c r="M9446" s="146">
        <v>67.7</v>
      </c>
      <c r="N9446" s="76">
        <f t="shared" si="404"/>
        <v>26.240000000000023</v>
      </c>
    </row>
    <row r="9447" spans="2:14" x14ac:dyDescent="0.25">
      <c r="B9447" s="158">
        <v>41993</v>
      </c>
      <c r="C9447" s="78">
        <v>437.74</v>
      </c>
      <c r="D9447" s="154">
        <v>715.6</v>
      </c>
      <c r="E9447" s="122">
        <v>99.069767441860463</v>
      </c>
      <c r="F9447" s="77">
        <v>10.54</v>
      </c>
      <c r="G9447" s="77">
        <v>0</v>
      </c>
      <c r="H9447" s="78">
        <v>8.89</v>
      </c>
      <c r="I9447" s="78"/>
      <c r="J9447" s="77">
        <v>19.43</v>
      </c>
      <c r="K9447" s="159">
        <f t="shared" si="403"/>
        <v>26.079999999999977</v>
      </c>
      <c r="L9447" s="145">
        <v>4.37</v>
      </c>
      <c r="M9447" s="146">
        <v>36.299999999999997</v>
      </c>
      <c r="N9447" s="76">
        <f t="shared" si="404"/>
        <v>26.079999999999977</v>
      </c>
    </row>
    <row r="9448" spans="2:14" x14ac:dyDescent="0.25">
      <c r="B9448" s="158">
        <v>41994</v>
      </c>
      <c r="C9448" s="78">
        <v>438.02</v>
      </c>
      <c r="D9448" s="154">
        <v>722.25</v>
      </c>
      <c r="E9448" s="122">
        <v>100.03633720930233</v>
      </c>
      <c r="F9448" s="77">
        <v>10.5</v>
      </c>
      <c r="G9448" s="77">
        <v>0</v>
      </c>
      <c r="H9448" s="78">
        <v>7.21</v>
      </c>
      <c r="I9448" s="78"/>
      <c r="J9448" s="77">
        <v>17.71</v>
      </c>
      <c r="K9448" s="159">
        <f t="shared" si="403"/>
        <v>17.71</v>
      </c>
      <c r="L9448" s="145">
        <v>4.3600000000000003</v>
      </c>
      <c r="M9448" s="146">
        <v>20.5</v>
      </c>
      <c r="N9448" s="76">
        <f t="shared" si="404"/>
        <v>17.71</v>
      </c>
    </row>
    <row r="9449" spans="2:14" x14ac:dyDescent="0.25">
      <c r="B9449" s="158">
        <v>41995</v>
      </c>
      <c r="C9449" s="78">
        <v>438.02</v>
      </c>
      <c r="D9449" s="154">
        <v>722.25</v>
      </c>
      <c r="E9449" s="122">
        <v>100.03633720930233</v>
      </c>
      <c r="F9449" s="77">
        <v>10.72</v>
      </c>
      <c r="G9449" s="77">
        <v>0</v>
      </c>
      <c r="H9449" s="78">
        <v>19.97</v>
      </c>
      <c r="I9449" s="78"/>
      <c r="J9449" s="77">
        <v>30.689999999999998</v>
      </c>
      <c r="K9449" s="159">
        <f t="shared" si="403"/>
        <v>30.689999999999998</v>
      </c>
      <c r="L9449" s="145">
        <v>4.45</v>
      </c>
      <c r="M9449" s="146">
        <v>53.8</v>
      </c>
      <c r="N9449" s="76">
        <f t="shared" si="404"/>
        <v>30.689999999999998</v>
      </c>
    </row>
    <row r="9450" spans="2:14" x14ac:dyDescent="0.25">
      <c r="B9450" s="158">
        <v>41996</v>
      </c>
      <c r="C9450" s="78">
        <v>438.01</v>
      </c>
      <c r="D9450" s="154">
        <v>722.25</v>
      </c>
      <c r="E9450" s="122">
        <v>100.03633720930233</v>
      </c>
      <c r="F9450" s="77">
        <v>11.61</v>
      </c>
      <c r="G9450" s="77">
        <v>0</v>
      </c>
      <c r="H9450" s="78">
        <v>29.04</v>
      </c>
      <c r="I9450" s="78"/>
      <c r="J9450" s="77">
        <v>40.65</v>
      </c>
      <c r="K9450" s="159">
        <f t="shared" si="403"/>
        <v>40.65</v>
      </c>
      <c r="L9450" s="145">
        <v>4.4000000000000004</v>
      </c>
      <c r="M9450" s="146">
        <v>39</v>
      </c>
      <c r="N9450" s="76">
        <f t="shared" si="404"/>
        <v>40.65</v>
      </c>
    </row>
    <row r="9451" spans="2:14" x14ac:dyDescent="0.25">
      <c r="B9451" s="158">
        <v>41997</v>
      </c>
      <c r="C9451" s="78">
        <v>438.01</v>
      </c>
      <c r="D9451" s="154">
        <v>722.25</v>
      </c>
      <c r="E9451" s="122">
        <v>100.03633720930233</v>
      </c>
      <c r="F9451" s="77">
        <v>11.33</v>
      </c>
      <c r="G9451" s="77">
        <v>0</v>
      </c>
      <c r="H9451" s="78">
        <v>54.71</v>
      </c>
      <c r="I9451" s="78"/>
      <c r="J9451" s="77">
        <v>66.040000000000006</v>
      </c>
      <c r="K9451" s="159">
        <f t="shared" si="403"/>
        <v>69.010000000000034</v>
      </c>
      <c r="L9451" s="145">
        <v>4.7</v>
      </c>
      <c r="M9451" s="146">
        <v>106.3</v>
      </c>
      <c r="N9451" s="76">
        <f t="shared" si="404"/>
        <v>69.010000000000034</v>
      </c>
    </row>
    <row r="9452" spans="2:14" x14ac:dyDescent="0.25">
      <c r="B9452" s="158">
        <v>41998</v>
      </c>
      <c r="C9452" s="78">
        <v>438.13</v>
      </c>
      <c r="D9452" s="154">
        <v>725.22</v>
      </c>
      <c r="E9452" s="122">
        <v>100.46802325581395</v>
      </c>
      <c r="F9452" s="77">
        <v>11.13</v>
      </c>
      <c r="G9452" s="77">
        <v>0</v>
      </c>
      <c r="H9452" s="78">
        <v>77.709999999999994</v>
      </c>
      <c r="I9452" s="78"/>
      <c r="J9452" s="77">
        <v>88.839999999999989</v>
      </c>
      <c r="K9452" s="159">
        <f t="shared" si="403"/>
        <v>92.269999999999939</v>
      </c>
      <c r="L9452" s="145">
        <v>4.62</v>
      </c>
      <c r="M9452" s="146">
        <v>102.3</v>
      </c>
      <c r="N9452" s="76">
        <f t="shared" si="404"/>
        <v>92.269999999999939</v>
      </c>
    </row>
    <row r="9453" spans="2:14" x14ac:dyDescent="0.25">
      <c r="B9453" s="158">
        <v>41999</v>
      </c>
      <c r="C9453" s="78">
        <v>438.28</v>
      </c>
      <c r="D9453" s="154">
        <v>728.65</v>
      </c>
      <c r="E9453" s="122">
        <v>100.25436046511628</v>
      </c>
      <c r="F9453" s="77">
        <v>6.51</v>
      </c>
      <c r="G9453" s="77">
        <v>0</v>
      </c>
      <c r="H9453" s="78">
        <v>138.01</v>
      </c>
      <c r="I9453" s="78"/>
      <c r="J9453" s="77">
        <v>144.51999999999998</v>
      </c>
      <c r="K9453" s="159">
        <f t="shared" si="403"/>
        <v>139.62</v>
      </c>
      <c r="L9453" s="145">
        <v>2.7</v>
      </c>
      <c r="M9453" s="146">
        <v>4.5</v>
      </c>
      <c r="N9453" s="76">
        <f t="shared" si="404"/>
        <v>139.62</v>
      </c>
    </row>
    <row r="9454" spans="2:14" x14ac:dyDescent="0.25">
      <c r="B9454" s="158">
        <v>42000</v>
      </c>
      <c r="C9454" s="78">
        <v>438.08</v>
      </c>
      <c r="D9454" s="154">
        <v>723.75</v>
      </c>
      <c r="E9454" s="122">
        <v>100.36337209302326</v>
      </c>
      <c r="F9454" s="77">
        <v>7.61</v>
      </c>
      <c r="G9454" s="77">
        <v>0</v>
      </c>
      <c r="H9454" s="78">
        <v>102.07</v>
      </c>
      <c r="I9454" s="78"/>
      <c r="J9454" s="77">
        <v>109.67999999999999</v>
      </c>
      <c r="K9454" s="159">
        <f t="shared" si="403"/>
        <v>110.42999999999999</v>
      </c>
      <c r="L9454" s="145">
        <v>3.16</v>
      </c>
      <c r="M9454" s="146">
        <v>28.3</v>
      </c>
      <c r="N9454" s="76">
        <f t="shared" si="404"/>
        <v>110.42999999999999</v>
      </c>
    </row>
    <row r="9455" spans="2:14" x14ac:dyDescent="0.25">
      <c r="B9455" s="158">
        <v>42001</v>
      </c>
      <c r="C9455" s="78">
        <v>438.1</v>
      </c>
      <c r="D9455" s="154">
        <v>724.5</v>
      </c>
      <c r="E9455" s="122">
        <v>100.29069767441861</v>
      </c>
      <c r="F9455" s="77">
        <v>6.88</v>
      </c>
      <c r="G9455" s="77">
        <v>0</v>
      </c>
      <c r="H9455" s="78">
        <v>49.17</v>
      </c>
      <c r="I9455" s="78"/>
      <c r="J9455" s="77">
        <v>56.050000000000004</v>
      </c>
      <c r="K9455" s="159">
        <f t="shared" si="403"/>
        <v>55.550000000000004</v>
      </c>
      <c r="L9455" s="145">
        <v>2.85</v>
      </c>
      <c r="M9455" s="146">
        <v>4.4000000000000004</v>
      </c>
      <c r="N9455" s="76">
        <f t="shared" si="404"/>
        <v>55.550000000000004</v>
      </c>
    </row>
    <row r="9456" spans="2:14" x14ac:dyDescent="0.25">
      <c r="B9456" s="158">
        <v>42002</v>
      </c>
      <c r="C9456" s="78">
        <v>438.09</v>
      </c>
      <c r="D9456" s="154">
        <v>724</v>
      </c>
      <c r="E9456" s="122">
        <v>100.03633720930233</v>
      </c>
      <c r="F9456" s="77">
        <v>9.5399999999999991</v>
      </c>
      <c r="G9456" s="77">
        <v>0</v>
      </c>
      <c r="H9456" s="78">
        <v>43.46</v>
      </c>
      <c r="I9456" s="78"/>
      <c r="J9456" s="77">
        <v>53</v>
      </c>
      <c r="K9456" s="159">
        <f t="shared" si="403"/>
        <v>51.25</v>
      </c>
      <c r="L9456" s="145">
        <v>3.96</v>
      </c>
      <c r="M9456" s="146">
        <v>4.0999999999999996</v>
      </c>
      <c r="N9456" s="76">
        <f t="shared" si="404"/>
        <v>51.25</v>
      </c>
    </row>
    <row r="9457" spans="1:14" x14ac:dyDescent="0.25">
      <c r="B9457" s="158">
        <v>42003</v>
      </c>
      <c r="C9457" s="78">
        <v>438.02</v>
      </c>
      <c r="D9457" s="154">
        <v>722.25</v>
      </c>
      <c r="E9457" s="122">
        <v>100</v>
      </c>
      <c r="F9457" s="77">
        <v>10.9</v>
      </c>
      <c r="G9457" s="77">
        <v>0</v>
      </c>
      <c r="H9457" s="78">
        <v>24.86</v>
      </c>
      <c r="I9457" s="78"/>
      <c r="J9457" s="77">
        <v>35.76</v>
      </c>
      <c r="K9457" s="159">
        <f t="shared" si="403"/>
        <v>35.51</v>
      </c>
      <c r="L9457" s="145">
        <v>4.5199999999999996</v>
      </c>
      <c r="M9457" s="146">
        <v>0.2</v>
      </c>
      <c r="N9457" s="76">
        <f t="shared" si="404"/>
        <v>35.51</v>
      </c>
    </row>
    <row r="9458" spans="1:14" x14ac:dyDescent="0.25">
      <c r="B9458" s="158">
        <v>42004</v>
      </c>
      <c r="C9458" s="78">
        <v>438</v>
      </c>
      <c r="D9458" s="154">
        <v>722</v>
      </c>
      <c r="E9458" s="122">
        <v>100.03633720930233</v>
      </c>
      <c r="F9458" s="77">
        <v>11.45</v>
      </c>
      <c r="G9458" s="77">
        <v>0</v>
      </c>
      <c r="H9458" s="78">
        <v>18.96</v>
      </c>
      <c r="I9458" s="78"/>
      <c r="J9458" s="77">
        <v>30.41</v>
      </c>
      <c r="K9458" s="159">
        <f t="shared" si="403"/>
        <v>30.66</v>
      </c>
      <c r="L9458" s="145">
        <v>4.75</v>
      </c>
      <c r="M9458" s="146">
        <v>13.4</v>
      </c>
      <c r="N9458" s="76">
        <f t="shared" si="404"/>
        <v>30.66</v>
      </c>
    </row>
    <row r="9459" spans="1:14" s="153" customFormat="1" x14ac:dyDescent="0.25">
      <c r="A9459" s="147"/>
      <c r="B9459" s="148"/>
      <c r="C9459" s="147"/>
      <c r="D9459" s="128">
        <v>722.25</v>
      </c>
      <c r="E9459" s="149"/>
      <c r="F9459" s="151">
        <f>SUM(F9094:F9458)</f>
        <v>1384.2250000000004</v>
      </c>
      <c r="G9459" s="151">
        <f t="shared" ref="G9459:M9459" si="405">SUM(G9094:G9458)</f>
        <v>0</v>
      </c>
      <c r="H9459" s="151">
        <f t="shared" si="405"/>
        <v>585.33000000000004</v>
      </c>
      <c r="I9459" s="151"/>
      <c r="J9459" s="151">
        <f t="shared" si="405"/>
        <v>1969.5550000000005</v>
      </c>
      <c r="K9459" s="103">
        <f t="shared" si="405"/>
        <v>2223.9050000000007</v>
      </c>
      <c r="L9459" s="104">
        <f t="shared" si="405"/>
        <v>550.25000000000023</v>
      </c>
      <c r="M9459" s="141">
        <f t="shared" si="405"/>
        <v>2006.2999999999997</v>
      </c>
      <c r="N9459" s="76">
        <f t="shared" si="404"/>
        <v>1247.3050000000005</v>
      </c>
    </row>
    <row r="9460" spans="1:14" x14ac:dyDescent="0.25">
      <c r="L9460" s="104"/>
      <c r="N9460" s="76">
        <f t="shared" si="404"/>
        <v>722.25</v>
      </c>
    </row>
    <row r="9461" spans="1:14" x14ac:dyDescent="0.25">
      <c r="B9461" s="158">
        <v>42005</v>
      </c>
      <c r="C9461" s="78">
        <v>438.01</v>
      </c>
      <c r="D9461" s="128">
        <v>722.25</v>
      </c>
      <c r="E9461" s="122">
        <v>100.03633720930233</v>
      </c>
      <c r="F9461" s="77">
        <v>11.87</v>
      </c>
      <c r="G9461" s="77">
        <v>0</v>
      </c>
      <c r="H9461" s="77">
        <v>9.76</v>
      </c>
      <c r="J9461" s="76">
        <v>21.63</v>
      </c>
      <c r="K9461" s="103">
        <v>20.88</v>
      </c>
      <c r="L9461" s="145">
        <v>4.92</v>
      </c>
      <c r="M9461" s="146">
        <v>0</v>
      </c>
      <c r="N9461" s="76">
        <f t="shared" si="404"/>
        <v>20.88</v>
      </c>
    </row>
    <row r="9462" spans="1:14" x14ac:dyDescent="0.25">
      <c r="B9462" s="158">
        <v>42006</v>
      </c>
      <c r="C9462" s="78">
        <v>437.98</v>
      </c>
      <c r="D9462" s="128">
        <v>721.5</v>
      </c>
      <c r="E9462" s="122">
        <v>99.927325581395351</v>
      </c>
      <c r="F9462" s="77">
        <v>11.15</v>
      </c>
      <c r="G9462" s="77">
        <v>0</v>
      </c>
      <c r="H9462" s="77">
        <v>6.06</v>
      </c>
      <c r="J9462" s="76">
        <v>17.21</v>
      </c>
      <c r="K9462" s="103">
        <v>17.21</v>
      </c>
      <c r="L9462" s="145">
        <v>4.63</v>
      </c>
      <c r="M9462" s="146">
        <v>0</v>
      </c>
      <c r="N9462" s="76">
        <f t="shared" si="404"/>
        <v>17.21</v>
      </c>
    </row>
    <row r="9463" spans="1:14" x14ac:dyDescent="0.25">
      <c r="B9463" s="158">
        <v>42007</v>
      </c>
      <c r="C9463" s="78">
        <v>437.98</v>
      </c>
      <c r="D9463" s="128">
        <v>721.5</v>
      </c>
      <c r="E9463" s="122">
        <v>99.927325581395351</v>
      </c>
      <c r="F9463" s="77">
        <v>11.67</v>
      </c>
      <c r="G9463" s="77">
        <v>0</v>
      </c>
      <c r="H9463" s="77">
        <v>2.34</v>
      </c>
      <c r="J9463" s="76">
        <v>14.01</v>
      </c>
      <c r="K9463" s="103">
        <v>14.51</v>
      </c>
      <c r="L9463" s="145">
        <v>4.84</v>
      </c>
      <c r="M9463" s="146">
        <v>0</v>
      </c>
      <c r="N9463" s="76">
        <f t="shared" si="404"/>
        <v>14.51</v>
      </c>
    </row>
    <row r="9464" spans="1:14" x14ac:dyDescent="0.25">
      <c r="B9464" s="158">
        <v>42008</v>
      </c>
      <c r="C9464" s="78">
        <v>438</v>
      </c>
      <c r="D9464" s="128">
        <v>722</v>
      </c>
      <c r="E9464" s="122">
        <v>100</v>
      </c>
      <c r="F9464" s="77">
        <v>11.57</v>
      </c>
      <c r="G9464" s="77">
        <v>0</v>
      </c>
      <c r="H9464" s="77">
        <v>2.73</v>
      </c>
      <c r="J9464" s="76">
        <v>14.3</v>
      </c>
      <c r="K9464" s="103">
        <v>13.8</v>
      </c>
      <c r="L9464" s="145">
        <v>4.8</v>
      </c>
      <c r="M9464" s="146">
        <v>0</v>
      </c>
      <c r="N9464" s="76">
        <f t="shared" si="404"/>
        <v>13.8</v>
      </c>
    </row>
    <row r="9465" spans="1:14" x14ac:dyDescent="0.25">
      <c r="B9465" s="158">
        <v>42009</v>
      </c>
      <c r="C9465" s="78">
        <v>437.98</v>
      </c>
      <c r="D9465" s="128">
        <v>721.5</v>
      </c>
      <c r="E9465" s="122">
        <v>99.927325581395351</v>
      </c>
      <c r="F9465" s="77">
        <v>10.69</v>
      </c>
      <c r="G9465" s="77">
        <v>0</v>
      </c>
      <c r="H9465" s="77">
        <v>3.03</v>
      </c>
      <c r="J9465" s="76">
        <v>13.719999999999999</v>
      </c>
      <c r="K9465" s="103">
        <v>13.469999999999999</v>
      </c>
      <c r="L9465" s="145">
        <v>4.43</v>
      </c>
      <c r="M9465" s="146">
        <v>0</v>
      </c>
      <c r="N9465" s="76">
        <f t="shared" si="404"/>
        <v>13.469999999999999</v>
      </c>
    </row>
    <row r="9466" spans="1:14" x14ac:dyDescent="0.25">
      <c r="B9466" s="158">
        <v>42010</v>
      </c>
      <c r="C9466" s="78">
        <v>437.97</v>
      </c>
      <c r="D9466" s="128">
        <v>721.25</v>
      </c>
      <c r="E9466" s="122">
        <v>99.89098837209302</v>
      </c>
      <c r="F9466" s="77">
        <v>11.56</v>
      </c>
      <c r="G9466" s="77">
        <v>0</v>
      </c>
      <c r="J9466" s="76">
        <v>11.56</v>
      </c>
      <c r="K9466" s="103">
        <v>12.56</v>
      </c>
      <c r="L9466" s="145">
        <v>4.8</v>
      </c>
      <c r="M9466" s="146">
        <v>9.6</v>
      </c>
      <c r="N9466" s="76">
        <f t="shared" si="404"/>
        <v>12.56</v>
      </c>
    </row>
    <row r="9467" spans="1:14" x14ac:dyDescent="0.25">
      <c r="B9467" s="158">
        <v>42011</v>
      </c>
      <c r="C9467" s="78">
        <v>438.01</v>
      </c>
      <c r="D9467" s="128">
        <v>722.25</v>
      </c>
      <c r="E9467" s="122">
        <v>100.03633720930233</v>
      </c>
      <c r="F9467" s="77">
        <v>10.47</v>
      </c>
      <c r="G9467" s="77">
        <v>0</v>
      </c>
      <c r="J9467" s="76">
        <v>10.47</v>
      </c>
      <c r="K9467" s="103">
        <v>9.9700000000000006</v>
      </c>
      <c r="L9467" s="145">
        <v>4.34</v>
      </c>
      <c r="M9467" s="146">
        <v>0</v>
      </c>
      <c r="N9467" s="76">
        <f t="shared" si="404"/>
        <v>9.9700000000000006</v>
      </c>
    </row>
    <row r="9468" spans="1:14" x14ac:dyDescent="0.25">
      <c r="B9468" s="158">
        <v>42012</v>
      </c>
      <c r="C9468" s="78">
        <v>437.99</v>
      </c>
      <c r="D9468" s="128">
        <v>721.75</v>
      </c>
      <c r="E9468" s="122">
        <v>99.963662790697668</v>
      </c>
      <c r="F9468" s="77">
        <v>9.34</v>
      </c>
      <c r="G9468" s="77">
        <v>0</v>
      </c>
      <c r="J9468" s="76">
        <v>9.34</v>
      </c>
      <c r="K9468" s="103">
        <v>8.09</v>
      </c>
      <c r="L9468" s="145">
        <v>3.88</v>
      </c>
      <c r="M9468" s="146">
        <v>0</v>
      </c>
      <c r="N9468" s="76">
        <f t="shared" si="404"/>
        <v>8.09</v>
      </c>
    </row>
    <row r="9469" spans="1:14" x14ac:dyDescent="0.25">
      <c r="B9469" s="158">
        <v>42013</v>
      </c>
      <c r="C9469" s="78">
        <v>437.94</v>
      </c>
      <c r="D9469" s="128">
        <v>720.5</v>
      </c>
      <c r="E9469" s="122">
        <v>99.781976744186053</v>
      </c>
      <c r="F9469" s="77">
        <v>8.43</v>
      </c>
      <c r="G9469" s="77">
        <v>0</v>
      </c>
      <c r="J9469" s="76">
        <v>8.43</v>
      </c>
      <c r="K9469" s="103">
        <v>6.4699999999999633</v>
      </c>
      <c r="L9469" s="145">
        <v>3.5</v>
      </c>
      <c r="M9469" s="146">
        <v>0</v>
      </c>
      <c r="N9469" s="76">
        <f t="shared" si="404"/>
        <v>6.4699999999999633</v>
      </c>
    </row>
    <row r="9470" spans="1:14" x14ac:dyDescent="0.25">
      <c r="B9470" s="158">
        <v>42014</v>
      </c>
      <c r="C9470" s="78">
        <v>437.86</v>
      </c>
      <c r="D9470" s="128">
        <v>718.54</v>
      </c>
      <c r="E9470" s="122">
        <v>99.497093023255815</v>
      </c>
      <c r="F9470" s="77">
        <v>9.64</v>
      </c>
      <c r="G9470" s="77">
        <v>0</v>
      </c>
      <c r="J9470" s="76">
        <v>9.64</v>
      </c>
      <c r="K9470" s="103">
        <v>4.2600000000000051</v>
      </c>
      <c r="L9470" s="145">
        <v>4</v>
      </c>
      <c r="M9470" s="146">
        <v>0</v>
      </c>
      <c r="N9470" s="76">
        <f t="shared" si="404"/>
        <v>4.2600000000000051</v>
      </c>
    </row>
    <row r="9471" spans="1:14" x14ac:dyDescent="0.25">
      <c r="B9471" s="158">
        <v>42015</v>
      </c>
      <c r="C9471" s="78">
        <v>437.65</v>
      </c>
      <c r="D9471" s="128">
        <v>713.16</v>
      </c>
      <c r="E9471" s="122">
        <v>98.715116279069761</v>
      </c>
      <c r="F9471" s="77">
        <v>8.8000000000000007</v>
      </c>
      <c r="G9471" s="77">
        <v>0</v>
      </c>
      <c r="J9471" s="76">
        <v>8.8000000000000007</v>
      </c>
      <c r="K9471" s="103">
        <v>5.1000000000000689</v>
      </c>
      <c r="L9471" s="145">
        <v>3.65</v>
      </c>
      <c r="M9471" s="146">
        <v>0</v>
      </c>
      <c r="N9471" s="76">
        <f t="shared" si="404"/>
        <v>5.1000000000000689</v>
      </c>
    </row>
    <row r="9472" spans="1:14" x14ac:dyDescent="0.25">
      <c r="B9472" s="158">
        <v>42016</v>
      </c>
      <c r="C9472" s="78">
        <v>437.49</v>
      </c>
      <c r="D9472" s="128">
        <v>709.46</v>
      </c>
      <c r="E9472" s="122">
        <v>98.177325581395351</v>
      </c>
      <c r="F9472" s="77">
        <v>11.08</v>
      </c>
      <c r="G9472" s="77">
        <v>0</v>
      </c>
      <c r="J9472" s="76">
        <v>11.08</v>
      </c>
      <c r="K9472" s="103">
        <v>5.7999999999999137</v>
      </c>
      <c r="L9472" s="145">
        <v>4.58</v>
      </c>
      <c r="M9472" s="146">
        <v>0</v>
      </c>
      <c r="N9472" s="76">
        <f t="shared" si="404"/>
        <v>5.7999999999999137</v>
      </c>
    </row>
    <row r="9473" spans="2:14" x14ac:dyDescent="0.25">
      <c r="B9473" s="158">
        <v>42017</v>
      </c>
      <c r="C9473" s="78">
        <v>437.28</v>
      </c>
      <c r="D9473" s="128">
        <v>704.18</v>
      </c>
      <c r="E9473" s="122">
        <v>97.409883720930239</v>
      </c>
      <c r="F9473" s="77">
        <v>10.83</v>
      </c>
      <c r="G9473" s="77">
        <v>0</v>
      </c>
      <c r="J9473" s="76">
        <v>10.83</v>
      </c>
      <c r="K9473" s="103">
        <v>7.4000000000000501</v>
      </c>
      <c r="L9473" s="145">
        <v>4.4800000000000004</v>
      </c>
      <c r="M9473" s="146">
        <v>0</v>
      </c>
      <c r="N9473" s="76">
        <f t="shared" si="404"/>
        <v>7.4000000000000501</v>
      </c>
    </row>
    <row r="9474" spans="2:14" x14ac:dyDescent="0.25">
      <c r="B9474" s="158">
        <v>42018</v>
      </c>
      <c r="C9474" s="78">
        <v>437.13</v>
      </c>
      <c r="D9474" s="128">
        <v>700.75</v>
      </c>
      <c r="E9474" s="122">
        <v>96.911337209302332</v>
      </c>
      <c r="F9474" s="77">
        <v>9.66</v>
      </c>
      <c r="G9474" s="77">
        <v>0</v>
      </c>
      <c r="J9474" s="76">
        <v>9.66</v>
      </c>
      <c r="K9474" s="103">
        <v>6.9900000000000411</v>
      </c>
      <c r="L9474" s="145">
        <v>3.99</v>
      </c>
      <c r="M9474" s="146">
        <v>0</v>
      </c>
      <c r="N9474" s="76">
        <f t="shared" si="404"/>
        <v>6.9900000000000411</v>
      </c>
    </row>
    <row r="9475" spans="2:14" x14ac:dyDescent="0.25">
      <c r="B9475" s="158">
        <v>42019</v>
      </c>
      <c r="C9475" s="78">
        <v>437.03</v>
      </c>
      <c r="D9475" s="128">
        <v>698.08</v>
      </c>
      <c r="E9475" s="122">
        <v>96.523255813953483</v>
      </c>
      <c r="F9475" s="77">
        <v>11.04</v>
      </c>
      <c r="G9475" s="77">
        <v>0</v>
      </c>
      <c r="J9475" s="76">
        <v>11.04</v>
      </c>
      <c r="K9475" s="103">
        <v>6.9599999999999582</v>
      </c>
      <c r="L9475" s="145">
        <v>4.5599999999999996</v>
      </c>
      <c r="M9475" s="146">
        <v>0</v>
      </c>
      <c r="N9475" s="76">
        <f t="shared" si="404"/>
        <v>6.9599999999999582</v>
      </c>
    </row>
    <row r="9476" spans="2:14" x14ac:dyDescent="0.25">
      <c r="B9476" s="158">
        <v>42020</v>
      </c>
      <c r="C9476" s="78">
        <v>436.85</v>
      </c>
      <c r="D9476" s="128">
        <v>694</v>
      </c>
      <c r="E9476" s="122">
        <v>95.930232558139537</v>
      </c>
      <c r="F9476" s="77">
        <v>11.21</v>
      </c>
      <c r="G9476" s="77">
        <v>0</v>
      </c>
      <c r="J9476" s="76">
        <v>11.21</v>
      </c>
      <c r="K9476" s="103">
        <v>5.9999999999999645</v>
      </c>
      <c r="L9476" s="145">
        <v>4.63</v>
      </c>
      <c r="M9476" s="146">
        <v>0</v>
      </c>
      <c r="N9476" s="76">
        <f t="shared" si="404"/>
        <v>5.9999999999999645</v>
      </c>
    </row>
    <row r="9477" spans="2:14" x14ac:dyDescent="0.25">
      <c r="B9477" s="158">
        <v>42021</v>
      </c>
      <c r="C9477" s="78">
        <v>436.63</v>
      </c>
      <c r="D9477" s="128">
        <v>688.79</v>
      </c>
      <c r="E9477" s="122">
        <v>95.172965116279073</v>
      </c>
      <c r="F9477" s="77">
        <v>10.27</v>
      </c>
      <c r="G9477" s="77">
        <v>0</v>
      </c>
      <c r="J9477" s="76">
        <v>10.27</v>
      </c>
      <c r="K9477" s="103">
        <v>4.300000000000086</v>
      </c>
      <c r="L9477" s="145">
        <v>4.24</v>
      </c>
      <c r="M9477" s="146">
        <v>0</v>
      </c>
      <c r="N9477" s="76">
        <f t="shared" si="404"/>
        <v>4.300000000000086</v>
      </c>
    </row>
    <row r="9478" spans="2:14" x14ac:dyDescent="0.25">
      <c r="B9478" s="158">
        <v>42022</v>
      </c>
      <c r="C9478" s="78">
        <v>436.39</v>
      </c>
      <c r="D9478" s="128">
        <v>682.82</v>
      </c>
      <c r="E9478" s="122">
        <v>94.305232558139551</v>
      </c>
      <c r="F9478" s="77">
        <v>10.68</v>
      </c>
      <c r="G9478" s="77">
        <v>0</v>
      </c>
      <c r="J9478" s="76">
        <v>10.68</v>
      </c>
      <c r="K9478" s="103">
        <v>5.9799999999999542</v>
      </c>
      <c r="L9478" s="145">
        <v>4.41</v>
      </c>
      <c r="M9478" s="146">
        <v>0</v>
      </c>
      <c r="N9478" s="76">
        <f t="shared" si="404"/>
        <v>5.9799999999999542</v>
      </c>
    </row>
    <row r="9479" spans="2:14" x14ac:dyDescent="0.25">
      <c r="B9479" s="158">
        <v>42023</v>
      </c>
      <c r="C9479" s="78">
        <v>436.18</v>
      </c>
      <c r="D9479" s="128">
        <v>678.12</v>
      </c>
      <c r="E9479" s="122">
        <v>93.622093023255815</v>
      </c>
      <c r="F9479" s="77">
        <v>6.94</v>
      </c>
      <c r="G9479" s="77">
        <v>0</v>
      </c>
      <c r="J9479" s="76">
        <v>6.94</v>
      </c>
      <c r="K9479" s="103">
        <v>6.6999999999999913</v>
      </c>
      <c r="L9479" s="145">
        <v>2.86</v>
      </c>
      <c r="M9479" s="146">
        <v>0</v>
      </c>
      <c r="N9479" s="76">
        <f t="shared" si="404"/>
        <v>6.6999999999999913</v>
      </c>
    </row>
    <row r="9480" spans="2:14" x14ac:dyDescent="0.25">
      <c r="B9480" s="158">
        <v>42024</v>
      </c>
      <c r="C9480" s="78">
        <v>436.17</v>
      </c>
      <c r="D9480" s="128">
        <v>677.88</v>
      </c>
      <c r="E9480" s="122">
        <v>93.587209302325576</v>
      </c>
      <c r="F9480" s="77">
        <v>5.53</v>
      </c>
      <c r="G9480" s="77">
        <v>0</v>
      </c>
      <c r="J9480" s="76">
        <v>5.53</v>
      </c>
      <c r="K9480" s="103">
        <v>4.809999999999973</v>
      </c>
      <c r="L9480" s="145">
        <v>2.27</v>
      </c>
      <c r="M9480" s="146">
        <v>0</v>
      </c>
      <c r="N9480" s="76">
        <f t="shared" ref="N9480:N9543" si="406">+D9481-D9480+J9480</f>
        <v>4.809999999999973</v>
      </c>
    </row>
    <row r="9481" spans="2:14" x14ac:dyDescent="0.25">
      <c r="B9481" s="158">
        <v>42025</v>
      </c>
      <c r="C9481" s="78">
        <v>436.15</v>
      </c>
      <c r="D9481" s="128">
        <v>677.16</v>
      </c>
      <c r="E9481" s="122">
        <v>93.482558139534888</v>
      </c>
      <c r="F9481" s="77">
        <v>5.53</v>
      </c>
      <c r="G9481" s="77">
        <v>0</v>
      </c>
      <c r="J9481" s="76">
        <v>5.53</v>
      </c>
      <c r="K9481" s="103">
        <v>4.8100000000000867</v>
      </c>
      <c r="L9481" s="145">
        <v>2.2799999999999998</v>
      </c>
      <c r="M9481" s="146">
        <v>0</v>
      </c>
      <c r="N9481" s="76">
        <f t="shared" si="406"/>
        <v>4.8100000000000867</v>
      </c>
    </row>
    <row r="9482" spans="2:14" x14ac:dyDescent="0.25">
      <c r="B9482" s="158">
        <v>42026</v>
      </c>
      <c r="C9482" s="78">
        <v>436.11</v>
      </c>
      <c r="D9482" s="128">
        <v>676.44</v>
      </c>
      <c r="E9482" s="122">
        <v>93.3779069767442</v>
      </c>
      <c r="F9482" s="77">
        <v>4.1900000000000004</v>
      </c>
      <c r="G9482" s="77">
        <v>0</v>
      </c>
      <c r="J9482" s="76">
        <v>4.1900000000000004</v>
      </c>
      <c r="K9482" s="103">
        <v>3.2599999999999367</v>
      </c>
      <c r="L9482" s="145">
        <v>1.72</v>
      </c>
      <c r="M9482" s="146">
        <v>0</v>
      </c>
      <c r="N9482" s="76">
        <f t="shared" si="406"/>
        <v>3.2599999999999367</v>
      </c>
    </row>
    <row r="9483" spans="2:14" x14ac:dyDescent="0.25">
      <c r="B9483" s="158">
        <v>42027</v>
      </c>
      <c r="C9483" s="78">
        <v>436.07</v>
      </c>
      <c r="D9483" s="128">
        <v>675.51</v>
      </c>
      <c r="E9483" s="122">
        <v>93.242732558139537</v>
      </c>
      <c r="F9483" s="77">
        <v>4.59</v>
      </c>
      <c r="G9483" s="77">
        <v>0</v>
      </c>
      <c r="J9483" s="76">
        <v>4.59</v>
      </c>
      <c r="K9483" s="103">
        <v>2.9799999999999862</v>
      </c>
      <c r="L9483" s="145">
        <v>1.89</v>
      </c>
      <c r="M9483" s="146">
        <v>0</v>
      </c>
      <c r="N9483" s="76">
        <f t="shared" si="406"/>
        <v>2.9799999999999862</v>
      </c>
    </row>
    <row r="9484" spans="2:14" x14ac:dyDescent="0.25">
      <c r="B9484" s="158">
        <v>42028</v>
      </c>
      <c r="C9484" s="78">
        <v>436</v>
      </c>
      <c r="D9484" s="128">
        <v>673.9</v>
      </c>
      <c r="E9484" s="122">
        <v>93.008720930232556</v>
      </c>
      <c r="F9484" s="77">
        <v>3.7</v>
      </c>
      <c r="G9484" s="77">
        <v>0</v>
      </c>
      <c r="J9484" s="76">
        <v>3.7</v>
      </c>
      <c r="K9484" s="103">
        <v>1.7800000000000411</v>
      </c>
      <c r="L9484" s="145">
        <v>1.61</v>
      </c>
      <c r="M9484" s="146">
        <v>0</v>
      </c>
      <c r="N9484" s="76">
        <f t="shared" si="406"/>
        <v>1.7800000000000411</v>
      </c>
    </row>
    <row r="9485" spans="2:14" x14ac:dyDescent="0.25">
      <c r="B9485" s="158">
        <v>42029</v>
      </c>
      <c r="C9485" s="78">
        <v>435.92</v>
      </c>
      <c r="D9485" s="128">
        <v>671.98</v>
      </c>
      <c r="E9485" s="122">
        <v>92.729651162790702</v>
      </c>
      <c r="F9485" s="77">
        <v>4.07</v>
      </c>
      <c r="G9485" s="77">
        <v>0</v>
      </c>
      <c r="J9485" s="76">
        <v>4.07</v>
      </c>
      <c r="K9485" s="103">
        <v>4.07</v>
      </c>
      <c r="L9485" s="145">
        <v>1.68</v>
      </c>
      <c r="M9485" s="146">
        <v>0</v>
      </c>
      <c r="N9485" s="76">
        <f t="shared" si="406"/>
        <v>4.07</v>
      </c>
    </row>
    <row r="9486" spans="2:14" x14ac:dyDescent="0.25">
      <c r="B9486" s="158">
        <v>42030</v>
      </c>
      <c r="C9486" s="78">
        <v>435.92</v>
      </c>
      <c r="D9486" s="128">
        <v>671.98</v>
      </c>
      <c r="E9486" s="122">
        <v>92.729651162790702</v>
      </c>
      <c r="F9486" s="77">
        <v>4.5599999999999996</v>
      </c>
      <c r="G9486" s="77">
        <v>0</v>
      </c>
      <c r="J9486" s="76">
        <v>4.5599999999999996</v>
      </c>
      <c r="K9486" s="103">
        <v>1.5500000000000087</v>
      </c>
      <c r="L9486" s="145">
        <v>1.88</v>
      </c>
      <c r="M9486" s="146">
        <v>0</v>
      </c>
      <c r="N9486" s="76">
        <f t="shared" si="406"/>
        <v>1.5500000000000087</v>
      </c>
    </row>
    <row r="9487" spans="2:14" x14ac:dyDescent="0.25">
      <c r="B9487" s="158">
        <v>42031</v>
      </c>
      <c r="C9487" s="78">
        <v>435.79</v>
      </c>
      <c r="D9487" s="128">
        <v>668.97</v>
      </c>
      <c r="E9487" s="122">
        <v>92.292151162790702</v>
      </c>
      <c r="F9487" s="77">
        <v>4.42</v>
      </c>
      <c r="G9487" s="77">
        <v>0</v>
      </c>
      <c r="J9487" s="76">
        <v>4.42</v>
      </c>
      <c r="K9487" s="103">
        <v>1.3900000000000272</v>
      </c>
      <c r="L9487" s="145">
        <v>1.82</v>
      </c>
      <c r="M9487" s="146">
        <v>0</v>
      </c>
      <c r="N9487" s="76">
        <f t="shared" si="406"/>
        <v>1.3900000000000272</v>
      </c>
    </row>
    <row r="9488" spans="2:14" x14ac:dyDescent="0.25">
      <c r="B9488" s="158">
        <v>42032</v>
      </c>
      <c r="C9488" s="78">
        <v>435.66</v>
      </c>
      <c r="D9488" s="128">
        <v>665.94</v>
      </c>
      <c r="E9488" s="122">
        <v>91.851744186046517</v>
      </c>
      <c r="F9488" s="77">
        <v>4.4800000000000004</v>
      </c>
      <c r="G9488" s="77">
        <v>0</v>
      </c>
      <c r="J9488" s="76">
        <v>4.4800000000000004</v>
      </c>
      <c r="K9488" s="103">
        <v>2.1199999999999868</v>
      </c>
      <c r="L9488" s="145">
        <v>1.87</v>
      </c>
      <c r="M9488" s="146">
        <v>13.5</v>
      </c>
      <c r="N9488" s="76">
        <f t="shared" si="406"/>
        <v>2.1199999999999868</v>
      </c>
    </row>
    <row r="9489" spans="2:14" x14ac:dyDescent="0.25">
      <c r="B9489" s="158">
        <v>42033</v>
      </c>
      <c r="C9489" s="78">
        <v>435.56</v>
      </c>
      <c r="D9489" s="128">
        <v>663.58</v>
      </c>
      <c r="E9489" s="122">
        <v>91.50872093023257</v>
      </c>
      <c r="F9489" s="77">
        <v>3.23</v>
      </c>
      <c r="G9489" s="77">
        <v>0</v>
      </c>
      <c r="J9489" s="76">
        <v>3.23</v>
      </c>
      <c r="K9489" s="103">
        <v>2.079999999999909</v>
      </c>
      <c r="L9489" s="145">
        <v>1.33</v>
      </c>
      <c r="M9489" s="146">
        <v>7.6</v>
      </c>
      <c r="N9489" s="76">
        <f t="shared" si="406"/>
        <v>2.079999999999909</v>
      </c>
    </row>
    <row r="9490" spans="2:14" x14ac:dyDescent="0.25">
      <c r="B9490" s="158">
        <v>42034</v>
      </c>
      <c r="C9490" s="78">
        <v>435.52</v>
      </c>
      <c r="D9490" s="128">
        <v>662.43</v>
      </c>
      <c r="E9490" s="122">
        <v>91.341569767441854</v>
      </c>
      <c r="F9490" s="77">
        <v>2.95</v>
      </c>
      <c r="G9490" s="77">
        <v>0</v>
      </c>
      <c r="J9490" s="76">
        <v>2.95</v>
      </c>
      <c r="K9490" s="103">
        <v>1.5700000000000047</v>
      </c>
      <c r="L9490" s="145">
        <v>1.22</v>
      </c>
      <c r="M9490" s="146">
        <v>0</v>
      </c>
      <c r="N9490" s="76">
        <f t="shared" si="406"/>
        <v>1.5700000000000047</v>
      </c>
    </row>
    <row r="9491" spans="2:14" x14ac:dyDescent="0.25">
      <c r="B9491" s="158">
        <v>42035</v>
      </c>
      <c r="C9491" s="78">
        <v>435.46</v>
      </c>
      <c r="D9491" s="128">
        <v>661.05</v>
      </c>
      <c r="E9491" s="122">
        <v>91.14098837209302</v>
      </c>
      <c r="F9491" s="77">
        <v>4.17</v>
      </c>
      <c r="G9491" s="77">
        <v>0</v>
      </c>
      <c r="J9491" s="76">
        <v>4.17</v>
      </c>
      <c r="K9491" s="103">
        <v>1.1799999999999908</v>
      </c>
      <c r="L9491" s="145">
        <v>1.71</v>
      </c>
      <c r="M9491" s="146">
        <v>0</v>
      </c>
      <c r="N9491" s="76">
        <f t="shared" si="406"/>
        <v>1.1799999999999908</v>
      </c>
    </row>
    <row r="9492" spans="2:14" x14ac:dyDescent="0.25">
      <c r="B9492" s="158">
        <v>42036</v>
      </c>
      <c r="C9492" s="78">
        <v>435.33</v>
      </c>
      <c r="D9492" s="128">
        <v>658.06</v>
      </c>
      <c r="E9492" s="122">
        <v>90.706395348837205</v>
      </c>
      <c r="F9492" s="77">
        <v>4.5999999999999996</v>
      </c>
      <c r="G9492" s="77">
        <v>0</v>
      </c>
      <c r="J9492" s="76">
        <v>4.5999999999999996</v>
      </c>
      <c r="K9492" s="103">
        <v>2.9900000000000997</v>
      </c>
      <c r="L9492" s="145">
        <v>1.89</v>
      </c>
      <c r="M9492" s="146">
        <v>6.5</v>
      </c>
      <c r="N9492" s="76">
        <f t="shared" si="406"/>
        <v>2.9900000000000997</v>
      </c>
    </row>
    <row r="9493" spans="2:14" x14ac:dyDescent="0.25">
      <c r="B9493" s="158">
        <v>42037</v>
      </c>
      <c r="C9493" s="78">
        <v>435.25</v>
      </c>
      <c r="D9493" s="128">
        <v>656.45</v>
      </c>
      <c r="E9493" s="122">
        <v>90.472383720930239</v>
      </c>
      <c r="F9493" s="77">
        <v>3.53</v>
      </c>
      <c r="G9493" s="77">
        <v>0</v>
      </c>
      <c r="J9493" s="76">
        <v>3.53</v>
      </c>
      <c r="K9493" s="103">
        <v>2.8399999999999452</v>
      </c>
      <c r="L9493" s="145">
        <v>1.45</v>
      </c>
      <c r="M9493" s="146">
        <v>12.1</v>
      </c>
      <c r="N9493" s="76">
        <f t="shared" si="406"/>
        <v>2.8399999999999452</v>
      </c>
    </row>
    <row r="9494" spans="2:14" x14ac:dyDescent="0.25">
      <c r="B9494" s="158">
        <v>42038</v>
      </c>
      <c r="C9494" s="78">
        <v>435.22</v>
      </c>
      <c r="D9494" s="128">
        <v>655.76</v>
      </c>
      <c r="E9494" s="122">
        <v>90.372093023255815</v>
      </c>
      <c r="F9494" s="77">
        <v>2.23</v>
      </c>
      <c r="G9494" s="77">
        <v>0</v>
      </c>
      <c r="J9494" s="76">
        <v>2.23</v>
      </c>
      <c r="K9494" s="103">
        <v>14.519999999999964</v>
      </c>
      <c r="L9494" s="145">
        <v>0.92</v>
      </c>
      <c r="M9494" s="146">
        <v>61.1</v>
      </c>
      <c r="N9494" s="76">
        <f t="shared" si="406"/>
        <v>14.519999999999964</v>
      </c>
    </row>
    <row r="9495" spans="2:14" x14ac:dyDescent="0.25">
      <c r="B9495" s="158">
        <v>42039</v>
      </c>
      <c r="C9495" s="78">
        <v>435.75</v>
      </c>
      <c r="D9495" s="128">
        <v>668.05</v>
      </c>
      <c r="E9495" s="122">
        <v>92.158430232558132</v>
      </c>
      <c r="F9495" s="77">
        <v>2.4</v>
      </c>
      <c r="G9495" s="77">
        <v>0</v>
      </c>
      <c r="J9495" s="76">
        <v>2.4</v>
      </c>
      <c r="K9495" s="103">
        <v>6.5700000000000731</v>
      </c>
      <c r="L9495" s="145">
        <v>0.99</v>
      </c>
      <c r="M9495" s="146">
        <v>2.7</v>
      </c>
      <c r="N9495" s="76">
        <f t="shared" si="406"/>
        <v>6.5700000000000731</v>
      </c>
    </row>
    <row r="9496" spans="2:14" x14ac:dyDescent="0.25">
      <c r="B9496" s="158">
        <v>42040</v>
      </c>
      <c r="C9496" s="78">
        <v>435.93</v>
      </c>
      <c r="D9496" s="128">
        <v>672.22</v>
      </c>
      <c r="E9496" s="122">
        <v>92.764534883720927</v>
      </c>
      <c r="F9496" s="77">
        <v>2.66</v>
      </c>
      <c r="G9496" s="77">
        <v>0</v>
      </c>
      <c r="J9496" s="76">
        <v>2.66</v>
      </c>
      <c r="K9496" s="103">
        <v>2.419999999999991</v>
      </c>
      <c r="L9496" s="145">
        <v>1.0900000000000001</v>
      </c>
      <c r="M9496" s="146">
        <v>0.8</v>
      </c>
      <c r="N9496" s="76">
        <f t="shared" si="406"/>
        <v>2.419999999999991</v>
      </c>
    </row>
    <row r="9497" spans="2:14" x14ac:dyDescent="0.25">
      <c r="B9497" s="158">
        <v>42041</v>
      </c>
      <c r="C9497" s="78">
        <v>435.92</v>
      </c>
      <c r="D9497" s="128">
        <v>671.98</v>
      </c>
      <c r="E9497" s="122">
        <v>92.729651162790702</v>
      </c>
      <c r="F9497" s="77">
        <v>2.46</v>
      </c>
      <c r="G9497" s="77">
        <v>0</v>
      </c>
      <c r="J9497" s="76">
        <v>2.46</v>
      </c>
      <c r="K9497" s="103">
        <v>2.9400000000000182</v>
      </c>
      <c r="L9497" s="145">
        <v>1.01</v>
      </c>
      <c r="M9497" s="146">
        <v>0</v>
      </c>
      <c r="N9497" s="76">
        <f t="shared" si="406"/>
        <v>2.9400000000000182</v>
      </c>
    </row>
    <row r="9498" spans="2:14" x14ac:dyDescent="0.25">
      <c r="B9498" s="158">
        <v>42042</v>
      </c>
      <c r="C9498" s="78">
        <v>435.94</v>
      </c>
      <c r="D9498" s="128">
        <v>672.46</v>
      </c>
      <c r="E9498" s="122">
        <v>92.799418604651166</v>
      </c>
      <c r="F9498" s="77">
        <v>1.26</v>
      </c>
      <c r="G9498" s="77">
        <v>0</v>
      </c>
      <c r="J9498" s="76">
        <v>1.26</v>
      </c>
      <c r="K9498" s="103">
        <v>1.26</v>
      </c>
      <c r="L9498" s="145">
        <v>0.52</v>
      </c>
      <c r="M9498" s="146">
        <v>0</v>
      </c>
      <c r="N9498" s="76">
        <f t="shared" si="406"/>
        <v>1.26</v>
      </c>
    </row>
    <row r="9499" spans="2:14" x14ac:dyDescent="0.25">
      <c r="B9499" s="158">
        <v>42043</v>
      </c>
      <c r="C9499" s="78">
        <v>435.95</v>
      </c>
      <c r="D9499" s="128">
        <v>672.46</v>
      </c>
      <c r="E9499" s="122">
        <v>92.799418604651166</v>
      </c>
      <c r="F9499" s="77">
        <v>2.1800000000000002</v>
      </c>
      <c r="G9499" s="77">
        <v>0</v>
      </c>
      <c r="J9499" s="76">
        <v>2.1800000000000002</v>
      </c>
      <c r="K9499" s="103">
        <v>1.699999999999982</v>
      </c>
      <c r="L9499" s="145">
        <v>0.89</v>
      </c>
      <c r="M9499" s="146">
        <v>0.2</v>
      </c>
      <c r="N9499" s="76">
        <f t="shared" si="406"/>
        <v>1.699999999999982</v>
      </c>
    </row>
    <row r="9500" spans="2:14" x14ac:dyDescent="0.25">
      <c r="B9500" s="158">
        <v>42044</v>
      </c>
      <c r="C9500" s="78">
        <v>435.92</v>
      </c>
      <c r="D9500" s="128">
        <v>671.98</v>
      </c>
      <c r="E9500" s="122">
        <v>92.729651162790702</v>
      </c>
      <c r="F9500" s="77">
        <v>4.42</v>
      </c>
      <c r="G9500" s="77">
        <v>0</v>
      </c>
      <c r="H9500" s="121"/>
      <c r="I9500" s="121"/>
      <c r="J9500" s="76">
        <v>4.42</v>
      </c>
      <c r="K9500" s="103">
        <v>3.4799999999999454</v>
      </c>
      <c r="L9500" s="145">
        <v>1.81</v>
      </c>
      <c r="M9500" s="146">
        <v>8.1</v>
      </c>
      <c r="N9500" s="76">
        <f t="shared" si="406"/>
        <v>3.4799999999999454</v>
      </c>
    </row>
    <row r="9501" spans="2:14" x14ac:dyDescent="0.25">
      <c r="B9501" s="158">
        <v>42045</v>
      </c>
      <c r="C9501" s="78">
        <v>435.89</v>
      </c>
      <c r="D9501" s="128">
        <v>671.04</v>
      </c>
      <c r="E9501" s="122">
        <v>92.593023255813947</v>
      </c>
      <c r="F9501" s="77">
        <v>4.55</v>
      </c>
      <c r="G9501" s="77">
        <v>0</v>
      </c>
      <c r="H9501" s="121"/>
      <c r="I9501" s="121"/>
      <c r="J9501" s="76">
        <v>4.55</v>
      </c>
      <c r="K9501" s="103">
        <v>3.1700000000000044</v>
      </c>
      <c r="L9501" s="145">
        <v>1.87</v>
      </c>
      <c r="M9501" s="146">
        <v>0.8</v>
      </c>
      <c r="N9501" s="76">
        <f t="shared" si="406"/>
        <v>3.1700000000000044</v>
      </c>
    </row>
    <row r="9502" spans="2:14" x14ac:dyDescent="0.25">
      <c r="B9502" s="158">
        <v>42046</v>
      </c>
      <c r="C9502" s="78">
        <v>435.83</v>
      </c>
      <c r="D9502" s="128">
        <v>669.66</v>
      </c>
      <c r="E9502" s="122">
        <v>92.392441860465112</v>
      </c>
      <c r="F9502" s="77">
        <v>2.78</v>
      </c>
      <c r="G9502" s="77">
        <v>0</v>
      </c>
      <c r="H9502" s="121"/>
      <c r="I9502" s="121"/>
      <c r="J9502" s="76">
        <v>2.78</v>
      </c>
      <c r="K9502" s="103">
        <v>3.010000000000018</v>
      </c>
      <c r="L9502" s="145">
        <v>1.1399999999999999</v>
      </c>
      <c r="M9502" s="146">
        <v>0.8</v>
      </c>
      <c r="N9502" s="76">
        <f t="shared" si="406"/>
        <v>3.010000000000018</v>
      </c>
    </row>
    <row r="9503" spans="2:14" x14ac:dyDescent="0.25">
      <c r="B9503" s="158">
        <v>42047</v>
      </c>
      <c r="C9503" s="78">
        <v>435.84</v>
      </c>
      <c r="D9503" s="128">
        <v>669.89</v>
      </c>
      <c r="E9503" s="122">
        <v>92.425872093023258</v>
      </c>
      <c r="F9503" s="77">
        <v>2.69</v>
      </c>
      <c r="G9503" s="77">
        <v>0</v>
      </c>
      <c r="H9503" s="121"/>
      <c r="I9503" s="121"/>
      <c r="J9503" s="76">
        <v>2.69</v>
      </c>
      <c r="K9503" s="103">
        <v>2.69</v>
      </c>
      <c r="L9503" s="145">
        <v>1.1000000000000001</v>
      </c>
      <c r="M9503" s="146">
        <v>0</v>
      </c>
      <c r="N9503" s="76">
        <f t="shared" si="406"/>
        <v>2.69</v>
      </c>
    </row>
    <row r="9504" spans="2:14" x14ac:dyDescent="0.25">
      <c r="B9504" s="158">
        <v>42048</v>
      </c>
      <c r="C9504" s="78">
        <v>435.84</v>
      </c>
      <c r="D9504" s="128">
        <v>669.89</v>
      </c>
      <c r="E9504" s="122">
        <v>92.425872093023258</v>
      </c>
      <c r="F9504" s="77">
        <v>3.17</v>
      </c>
      <c r="G9504" s="77">
        <v>0</v>
      </c>
      <c r="H9504" s="121"/>
      <c r="I9504" s="121"/>
      <c r="J9504" s="76">
        <v>3.17</v>
      </c>
      <c r="K9504" s="103">
        <v>2.9399999999999817</v>
      </c>
      <c r="L9504" s="145">
        <v>1.3</v>
      </c>
      <c r="M9504" s="146">
        <v>4.7</v>
      </c>
      <c r="N9504" s="76">
        <f t="shared" si="406"/>
        <v>2.9399999999999817</v>
      </c>
    </row>
    <row r="9505" spans="2:14" x14ac:dyDescent="0.25">
      <c r="B9505" s="158">
        <v>42049</v>
      </c>
      <c r="C9505" s="78">
        <v>435.83</v>
      </c>
      <c r="D9505" s="128">
        <v>669.66</v>
      </c>
      <c r="E9505" s="122">
        <v>92.392441860465112</v>
      </c>
      <c r="F9505" s="77">
        <v>3.1</v>
      </c>
      <c r="G9505" s="77">
        <v>0</v>
      </c>
      <c r="H9505" s="121"/>
      <c r="I9505" s="121"/>
      <c r="J9505" s="76">
        <v>3.1</v>
      </c>
      <c r="K9505" s="103">
        <v>4.4799999999999951</v>
      </c>
      <c r="L9505" s="145">
        <v>1.27</v>
      </c>
      <c r="M9505" s="146">
        <v>0</v>
      </c>
      <c r="N9505" s="76">
        <f t="shared" si="406"/>
        <v>4.4799999999999951</v>
      </c>
    </row>
    <row r="9506" spans="2:14" x14ac:dyDescent="0.25">
      <c r="B9506" s="158">
        <v>42050</v>
      </c>
      <c r="C9506" s="78">
        <v>435.88</v>
      </c>
      <c r="D9506" s="128">
        <v>671.04</v>
      </c>
      <c r="E9506" s="122">
        <v>92.593023255813947</v>
      </c>
      <c r="F9506" s="77">
        <v>4.17</v>
      </c>
      <c r="G9506" s="77">
        <v>0</v>
      </c>
      <c r="H9506" s="121"/>
      <c r="I9506" s="121"/>
      <c r="J9506" s="76">
        <v>4.17</v>
      </c>
      <c r="K9506" s="103">
        <v>0.95000000000008633</v>
      </c>
      <c r="L9506" s="145">
        <v>1.72</v>
      </c>
      <c r="M9506" s="146">
        <v>0</v>
      </c>
      <c r="N9506" s="76">
        <f t="shared" si="406"/>
        <v>0.95000000000008633</v>
      </c>
    </row>
    <row r="9507" spans="2:14" x14ac:dyDescent="0.25">
      <c r="B9507" s="158">
        <v>42051</v>
      </c>
      <c r="C9507" s="78">
        <v>435.74</v>
      </c>
      <c r="D9507" s="128">
        <v>667.82</v>
      </c>
      <c r="E9507" s="122">
        <v>92.125000000000014</v>
      </c>
      <c r="F9507" s="77">
        <v>4.8499999999999996</v>
      </c>
      <c r="G9507" s="77">
        <v>0</v>
      </c>
      <c r="H9507" s="121"/>
      <c r="I9507" s="121"/>
      <c r="J9507" s="76">
        <v>4.8499999999999996</v>
      </c>
      <c r="K9507" s="103">
        <v>2.2499999999999769</v>
      </c>
      <c r="L9507" s="145">
        <v>1.99</v>
      </c>
      <c r="M9507" s="146">
        <v>0</v>
      </c>
      <c r="N9507" s="76">
        <f t="shared" si="406"/>
        <v>2.2499999999999769</v>
      </c>
    </row>
    <row r="9508" spans="2:14" x14ac:dyDescent="0.25">
      <c r="B9508" s="158">
        <v>42052</v>
      </c>
      <c r="C9508" s="78">
        <v>435.64</v>
      </c>
      <c r="D9508" s="128">
        <v>665.22</v>
      </c>
      <c r="E9508" s="122">
        <v>91.747093023255815</v>
      </c>
      <c r="F9508" s="77">
        <v>4.21</v>
      </c>
      <c r="G9508" s="77">
        <v>0</v>
      </c>
      <c r="H9508" s="121"/>
      <c r="I9508" s="121"/>
      <c r="J9508" s="76">
        <v>4.21</v>
      </c>
      <c r="K9508" s="103">
        <v>1.4199999999999227</v>
      </c>
      <c r="L9508" s="145">
        <v>1.73</v>
      </c>
      <c r="M9508" s="146">
        <v>0</v>
      </c>
      <c r="N9508" s="76">
        <f t="shared" si="406"/>
        <v>1.4199999999999227</v>
      </c>
    </row>
    <row r="9509" spans="2:14" x14ac:dyDescent="0.25">
      <c r="B9509" s="158">
        <v>42053</v>
      </c>
      <c r="C9509" s="78">
        <v>435.51</v>
      </c>
      <c r="D9509" s="128">
        <v>662.43</v>
      </c>
      <c r="E9509" s="122">
        <v>91.341569767441854</v>
      </c>
      <c r="F9509" s="77">
        <v>4.72</v>
      </c>
      <c r="G9509" s="77">
        <v>0</v>
      </c>
      <c r="H9509" s="121"/>
      <c r="I9509" s="121"/>
      <c r="J9509" s="76">
        <v>4.72</v>
      </c>
      <c r="K9509" s="103">
        <v>1.9600000000000088</v>
      </c>
      <c r="L9509" s="145">
        <v>1.94</v>
      </c>
      <c r="M9509" s="146">
        <v>0</v>
      </c>
      <c r="N9509" s="76">
        <f t="shared" si="406"/>
        <v>1.9600000000000088</v>
      </c>
    </row>
    <row r="9510" spans="2:14" x14ac:dyDescent="0.25">
      <c r="B9510" s="158">
        <v>42054</v>
      </c>
      <c r="C9510" s="78">
        <v>435.4</v>
      </c>
      <c r="D9510" s="128">
        <v>659.67</v>
      </c>
      <c r="E9510" s="122">
        <v>90.940406976744171</v>
      </c>
      <c r="F9510" s="77">
        <v>6.4</v>
      </c>
      <c r="G9510" s="77">
        <v>0</v>
      </c>
      <c r="H9510" s="121"/>
      <c r="I9510" s="121"/>
      <c r="J9510" s="76">
        <v>6.4</v>
      </c>
      <c r="K9510" s="103">
        <v>2.0299999999999958</v>
      </c>
      <c r="L9510" s="145">
        <v>2.62</v>
      </c>
      <c r="M9510" s="146">
        <v>0</v>
      </c>
      <c r="N9510" s="76">
        <f t="shared" si="406"/>
        <v>2.0299999999999958</v>
      </c>
    </row>
    <row r="9511" spans="2:14" x14ac:dyDescent="0.25">
      <c r="B9511" s="158">
        <v>42055</v>
      </c>
      <c r="C9511" s="78">
        <v>435.21</v>
      </c>
      <c r="D9511" s="128">
        <v>655.29999999999995</v>
      </c>
      <c r="E9511" s="122">
        <v>90.305232558139522</v>
      </c>
      <c r="F9511" s="77">
        <v>6.31</v>
      </c>
      <c r="G9511" s="77">
        <v>0</v>
      </c>
      <c r="H9511" s="121"/>
      <c r="I9511" s="121"/>
      <c r="J9511" s="76">
        <v>6.31</v>
      </c>
      <c r="K9511" s="103">
        <v>2.9100000000000223</v>
      </c>
      <c r="L9511" s="145">
        <v>2.59</v>
      </c>
      <c r="M9511" s="146">
        <v>0</v>
      </c>
      <c r="N9511" s="76">
        <f t="shared" si="406"/>
        <v>2.9100000000000223</v>
      </c>
    </row>
    <row r="9512" spans="2:14" x14ac:dyDescent="0.25">
      <c r="B9512" s="158">
        <v>42056</v>
      </c>
      <c r="C9512" s="78">
        <v>435.05</v>
      </c>
      <c r="D9512" s="128">
        <v>651.9</v>
      </c>
      <c r="E9512" s="122">
        <v>89.811046511627907</v>
      </c>
      <c r="F9512" s="77">
        <v>3.59</v>
      </c>
      <c r="G9512" s="77">
        <v>0</v>
      </c>
      <c r="H9512" s="121"/>
      <c r="I9512" s="121"/>
      <c r="J9512" s="76">
        <v>3.59</v>
      </c>
      <c r="K9512" s="103">
        <v>2.2600000000000726</v>
      </c>
      <c r="L9512" s="145">
        <v>1.47</v>
      </c>
      <c r="M9512" s="146">
        <v>0</v>
      </c>
      <c r="N9512" s="76">
        <f t="shared" si="406"/>
        <v>2.2600000000000726</v>
      </c>
    </row>
    <row r="9513" spans="2:14" x14ac:dyDescent="0.25">
      <c r="B9513" s="158">
        <v>42057</v>
      </c>
      <c r="C9513" s="78">
        <v>434.99</v>
      </c>
      <c r="D9513" s="128">
        <v>650.57000000000005</v>
      </c>
      <c r="E9513" s="122">
        <v>89.617732558139551</v>
      </c>
      <c r="F9513" s="77">
        <v>5.58</v>
      </c>
      <c r="G9513" s="77">
        <v>0</v>
      </c>
      <c r="H9513" s="121"/>
      <c r="I9513" s="121"/>
      <c r="J9513" s="76">
        <v>5.58</v>
      </c>
      <c r="K9513" s="103">
        <v>1.9699999999999864</v>
      </c>
      <c r="L9513" s="145">
        <v>2.29</v>
      </c>
      <c r="M9513" s="146">
        <v>0</v>
      </c>
      <c r="N9513" s="76">
        <f t="shared" si="406"/>
        <v>1.9699999999999864</v>
      </c>
    </row>
    <row r="9514" spans="2:14" x14ac:dyDescent="0.25">
      <c r="B9514" s="158">
        <v>42058</v>
      </c>
      <c r="C9514" s="78">
        <v>434.84</v>
      </c>
      <c r="D9514" s="128">
        <v>646.96</v>
      </c>
      <c r="E9514" s="122">
        <v>89.093023255813947</v>
      </c>
      <c r="F9514" s="77">
        <v>6.9</v>
      </c>
      <c r="G9514" s="77">
        <v>0</v>
      </c>
      <c r="H9514" s="121"/>
      <c r="I9514" s="121"/>
      <c r="J9514" s="76">
        <v>6.9</v>
      </c>
      <c r="K9514" s="103">
        <v>3.8099999999999685</v>
      </c>
      <c r="L9514" s="145">
        <v>2.83</v>
      </c>
      <c r="M9514" s="146">
        <v>6.4</v>
      </c>
      <c r="N9514" s="76">
        <f t="shared" si="406"/>
        <v>3.8099999999999685</v>
      </c>
    </row>
    <row r="9515" spans="2:14" x14ac:dyDescent="0.25">
      <c r="B9515" s="158">
        <v>42059</v>
      </c>
      <c r="C9515" s="78">
        <v>434.69</v>
      </c>
      <c r="D9515" s="128">
        <v>643.87</v>
      </c>
      <c r="E9515" s="122">
        <v>88.643895348837205</v>
      </c>
      <c r="F9515" s="77">
        <v>5.38</v>
      </c>
      <c r="G9515" s="77">
        <v>0</v>
      </c>
      <c r="H9515" s="121"/>
      <c r="I9515" s="121"/>
      <c r="J9515" s="76">
        <v>5.38</v>
      </c>
      <c r="K9515" s="103">
        <v>1.3300000000000454</v>
      </c>
      <c r="L9515" s="145">
        <v>2.21</v>
      </c>
      <c r="M9515" s="146">
        <v>0</v>
      </c>
      <c r="N9515" s="76">
        <f t="shared" si="406"/>
        <v>1.3300000000000454</v>
      </c>
    </row>
    <row r="9516" spans="2:14" x14ac:dyDescent="0.25">
      <c r="B9516" s="158">
        <v>42060</v>
      </c>
      <c r="C9516" s="78">
        <v>434.52</v>
      </c>
      <c r="D9516" s="128">
        <v>639.82000000000005</v>
      </c>
      <c r="E9516" s="122">
        <v>88.055232558139551</v>
      </c>
      <c r="F9516" s="77">
        <v>5.0199999999999996</v>
      </c>
      <c r="G9516" s="77">
        <v>0</v>
      </c>
      <c r="H9516" s="121"/>
      <c r="I9516" s="121"/>
      <c r="J9516" s="76">
        <v>5.0199999999999996</v>
      </c>
      <c r="K9516" s="103">
        <v>2.1599999999999859</v>
      </c>
      <c r="L9516" s="145">
        <v>2.06</v>
      </c>
      <c r="M9516" s="146">
        <v>2.5</v>
      </c>
      <c r="N9516" s="76">
        <f t="shared" si="406"/>
        <v>2.1599999999999859</v>
      </c>
    </row>
    <row r="9517" spans="2:14" x14ac:dyDescent="0.25">
      <c r="B9517" s="158">
        <v>42061</v>
      </c>
      <c r="C9517" s="78">
        <v>434.39</v>
      </c>
      <c r="D9517" s="128">
        <v>636.96</v>
      </c>
      <c r="E9517" s="122">
        <v>87.639534883720927</v>
      </c>
      <c r="F9517" s="77">
        <v>7.39</v>
      </c>
      <c r="G9517" s="77">
        <v>0</v>
      </c>
      <c r="H9517" s="121"/>
      <c r="I9517" s="121"/>
      <c r="J9517" s="76">
        <v>7.39</v>
      </c>
      <c r="K9517" s="103">
        <v>7.39</v>
      </c>
      <c r="L9517" s="145">
        <v>3.03</v>
      </c>
      <c r="M9517" s="146">
        <v>0</v>
      </c>
      <c r="N9517" s="76">
        <f t="shared" si="406"/>
        <v>7.39</v>
      </c>
    </row>
    <row r="9518" spans="2:14" x14ac:dyDescent="0.25">
      <c r="B9518" s="158">
        <v>42062</v>
      </c>
      <c r="C9518" s="78">
        <v>434.38</v>
      </c>
      <c r="D9518" s="128">
        <v>636.96</v>
      </c>
      <c r="E9518" s="122">
        <v>87.639534883720927</v>
      </c>
      <c r="F9518" s="77">
        <v>3.16</v>
      </c>
      <c r="G9518" s="77">
        <v>0</v>
      </c>
      <c r="H9518" s="121"/>
      <c r="I9518" s="121"/>
      <c r="J9518" s="76">
        <v>3.16</v>
      </c>
      <c r="K9518" s="103">
        <v>7.9999999999999183</v>
      </c>
      <c r="L9518" s="145">
        <v>1.29</v>
      </c>
      <c r="M9518" s="146">
        <v>21.8</v>
      </c>
      <c r="N9518" s="76">
        <f t="shared" si="406"/>
        <v>7.9999999999999183</v>
      </c>
    </row>
    <row r="9519" spans="2:14" x14ac:dyDescent="0.25">
      <c r="B9519" s="158">
        <v>42063</v>
      </c>
      <c r="C9519" s="78">
        <v>434.6</v>
      </c>
      <c r="D9519" s="128">
        <v>641.79999999999995</v>
      </c>
      <c r="E9519" s="122">
        <v>88.343023255813947</v>
      </c>
      <c r="F9519" s="77">
        <v>2.54</v>
      </c>
      <c r="G9519" s="77">
        <v>0</v>
      </c>
      <c r="H9519" s="121"/>
      <c r="I9519" s="121"/>
      <c r="J9519" s="76">
        <v>2.54</v>
      </c>
      <c r="K9519" s="103">
        <v>5.2800000000000091</v>
      </c>
      <c r="L9519" s="145">
        <v>1.04</v>
      </c>
      <c r="M9519" s="146">
        <v>0</v>
      </c>
      <c r="N9519" s="76">
        <f t="shared" si="406"/>
        <v>5.2800000000000091</v>
      </c>
    </row>
    <row r="9520" spans="2:14" x14ac:dyDescent="0.25">
      <c r="B9520" s="158">
        <v>42064</v>
      </c>
      <c r="C9520" s="78">
        <v>434.72</v>
      </c>
      <c r="D9520" s="128">
        <v>644.54</v>
      </c>
      <c r="E9520" s="122">
        <v>88.741279069767444</v>
      </c>
      <c r="F9520" s="77">
        <v>4.29</v>
      </c>
      <c r="G9520" s="77">
        <v>0</v>
      </c>
      <c r="H9520" s="121"/>
      <c r="I9520" s="121"/>
      <c r="J9520" s="76">
        <v>4.29</v>
      </c>
      <c r="K9520" s="103">
        <v>6.4900000000000455</v>
      </c>
      <c r="L9520" s="145">
        <v>1.76</v>
      </c>
      <c r="M9520" s="146">
        <v>0</v>
      </c>
      <c r="N9520" s="76">
        <f t="shared" si="406"/>
        <v>6.4900000000000455</v>
      </c>
    </row>
    <row r="9521" spans="2:14" x14ac:dyDescent="0.25">
      <c r="B9521" s="158">
        <v>42065</v>
      </c>
      <c r="C9521" s="78">
        <v>434.83</v>
      </c>
      <c r="D9521" s="128">
        <v>646.74</v>
      </c>
      <c r="E9521" s="122">
        <v>89.061046511627907</v>
      </c>
      <c r="F9521" s="77">
        <v>2.92</v>
      </c>
      <c r="G9521" s="77">
        <v>0</v>
      </c>
      <c r="H9521" s="121"/>
      <c r="I9521" s="121"/>
      <c r="J9521" s="76">
        <v>2.92</v>
      </c>
      <c r="K9521" s="103">
        <v>2.92</v>
      </c>
      <c r="L9521" s="145">
        <v>1.2</v>
      </c>
      <c r="M9521" s="146">
        <v>0</v>
      </c>
      <c r="N9521" s="76">
        <f t="shared" si="406"/>
        <v>2.92</v>
      </c>
    </row>
    <row r="9522" spans="2:14" x14ac:dyDescent="0.25">
      <c r="B9522" s="158">
        <v>42066</v>
      </c>
      <c r="C9522" s="78">
        <v>434.83</v>
      </c>
      <c r="D9522" s="128">
        <v>646.74</v>
      </c>
      <c r="E9522" s="122">
        <v>89.061046511627907</v>
      </c>
      <c r="F9522" s="77">
        <v>2.92</v>
      </c>
      <c r="G9522" s="77">
        <v>0</v>
      </c>
      <c r="H9522" s="121"/>
      <c r="I9522" s="121"/>
      <c r="J9522" s="76">
        <v>2.92</v>
      </c>
      <c r="K9522" s="103">
        <v>1.5999999999999499</v>
      </c>
      <c r="L9522" s="145">
        <v>1.17</v>
      </c>
      <c r="M9522" s="146">
        <v>0</v>
      </c>
      <c r="N9522" s="76">
        <f t="shared" si="406"/>
        <v>1.5999999999999499</v>
      </c>
    </row>
    <row r="9523" spans="2:14" x14ac:dyDescent="0.25">
      <c r="B9523" s="158">
        <v>42067</v>
      </c>
      <c r="C9523" s="78">
        <v>434.76</v>
      </c>
      <c r="D9523" s="128">
        <v>645.41999999999996</v>
      </c>
      <c r="E9523" s="122">
        <v>88.869186046511615</v>
      </c>
      <c r="F9523" s="77">
        <v>4.1100000000000003</v>
      </c>
      <c r="G9523" s="77">
        <v>0</v>
      </c>
      <c r="H9523" s="121"/>
      <c r="I9523" s="121"/>
      <c r="J9523" s="76">
        <v>4.1100000000000003</v>
      </c>
      <c r="K9523" s="103">
        <v>3.4500000000000322</v>
      </c>
      <c r="L9523" s="145">
        <v>1.68</v>
      </c>
      <c r="M9523" s="146">
        <v>14.5</v>
      </c>
      <c r="N9523" s="76">
        <f t="shared" si="406"/>
        <v>3.4500000000000322</v>
      </c>
    </row>
    <row r="9524" spans="2:14" x14ac:dyDescent="0.25">
      <c r="B9524" s="158">
        <v>42068</v>
      </c>
      <c r="C9524" s="78">
        <v>434.73</v>
      </c>
      <c r="D9524" s="128">
        <v>644.76</v>
      </c>
      <c r="E9524" s="122">
        <v>88.773255813953483</v>
      </c>
      <c r="F9524" s="77">
        <v>4.29</v>
      </c>
      <c r="G9524" s="77">
        <v>0</v>
      </c>
      <c r="H9524" s="121"/>
      <c r="I9524" s="121"/>
      <c r="J9524" s="76">
        <v>4.29</v>
      </c>
      <c r="K9524" s="103">
        <v>3.4000000000000137</v>
      </c>
      <c r="L9524" s="145">
        <v>1.76</v>
      </c>
      <c r="M9524" s="146">
        <v>0</v>
      </c>
      <c r="N9524" s="76">
        <f t="shared" si="406"/>
        <v>3.4000000000000137</v>
      </c>
    </row>
    <row r="9525" spans="2:14" x14ac:dyDescent="0.25">
      <c r="B9525" s="158">
        <v>42069</v>
      </c>
      <c r="C9525" s="78">
        <v>434.69</v>
      </c>
      <c r="D9525" s="128">
        <v>643.87</v>
      </c>
      <c r="E9525" s="122">
        <v>88.643895348837205</v>
      </c>
      <c r="F9525" s="77">
        <v>4.3099999999999996</v>
      </c>
      <c r="G9525" s="77">
        <v>0</v>
      </c>
      <c r="H9525" s="121"/>
      <c r="I9525" s="121"/>
      <c r="J9525" s="76">
        <v>4.3099999999999996</v>
      </c>
      <c r="K9525" s="103">
        <v>1.8000000000000087</v>
      </c>
      <c r="L9525" s="145">
        <v>1.77</v>
      </c>
      <c r="M9525" s="146">
        <v>0</v>
      </c>
      <c r="N9525" s="76">
        <f t="shared" si="406"/>
        <v>1.8000000000000087</v>
      </c>
    </row>
    <row r="9526" spans="2:14" x14ac:dyDescent="0.25">
      <c r="B9526" s="158">
        <v>42070</v>
      </c>
      <c r="C9526" s="78">
        <v>434.59</v>
      </c>
      <c r="D9526" s="128">
        <v>641.36</v>
      </c>
      <c r="E9526" s="122">
        <v>88.279069767441854</v>
      </c>
      <c r="F9526" s="77">
        <v>4.3600000000000003</v>
      </c>
      <c r="G9526" s="77">
        <v>0</v>
      </c>
      <c r="H9526" s="121"/>
      <c r="I9526" s="121"/>
      <c r="J9526" s="76">
        <v>4.3600000000000003</v>
      </c>
      <c r="K9526" s="103">
        <v>1.9400000000000412</v>
      </c>
      <c r="L9526" s="145">
        <v>1.79</v>
      </c>
      <c r="M9526" s="146">
        <v>0</v>
      </c>
      <c r="N9526" s="76">
        <f t="shared" si="406"/>
        <v>1.9400000000000412</v>
      </c>
    </row>
    <row r="9527" spans="2:14" x14ac:dyDescent="0.25">
      <c r="B9527" s="158">
        <v>42071</v>
      </c>
      <c r="C9527" s="78">
        <v>434.47</v>
      </c>
      <c r="D9527" s="128">
        <v>638.94000000000005</v>
      </c>
      <c r="E9527" s="122">
        <v>87.927325581395365</v>
      </c>
      <c r="F9527" s="77">
        <v>4.3</v>
      </c>
      <c r="G9527" s="77">
        <v>0</v>
      </c>
      <c r="H9527" s="121"/>
      <c r="I9527" s="121"/>
      <c r="J9527" s="76">
        <v>4.3</v>
      </c>
      <c r="K9527" s="103">
        <v>2.3199999999999816</v>
      </c>
      <c r="L9527" s="145">
        <v>1.76</v>
      </c>
      <c r="M9527" s="146">
        <v>0</v>
      </c>
      <c r="N9527" s="76">
        <f t="shared" si="406"/>
        <v>2.3199999999999816</v>
      </c>
    </row>
    <row r="9528" spans="2:14" x14ac:dyDescent="0.25">
      <c r="B9528" s="158">
        <v>42072</v>
      </c>
      <c r="C9528" s="78">
        <v>434.39</v>
      </c>
      <c r="D9528" s="128">
        <v>636.96</v>
      </c>
      <c r="E9528" s="122">
        <v>87.639534883720927</v>
      </c>
      <c r="F9528" s="77">
        <v>4.1500000000000004</v>
      </c>
      <c r="G9528" s="77">
        <v>0</v>
      </c>
      <c r="H9528" s="121"/>
      <c r="I9528" s="121"/>
      <c r="J9528" s="76">
        <v>4.1500000000000004</v>
      </c>
      <c r="K9528" s="103">
        <v>1.760000000000014</v>
      </c>
      <c r="L9528" s="145">
        <v>1.7</v>
      </c>
      <c r="M9528" s="146">
        <v>0</v>
      </c>
      <c r="N9528" s="76">
        <f t="shared" si="406"/>
        <v>1.760000000000014</v>
      </c>
    </row>
    <row r="9529" spans="2:14" x14ac:dyDescent="0.25">
      <c r="B9529" s="158">
        <v>42073</v>
      </c>
      <c r="C9529" s="78">
        <v>434.28</v>
      </c>
      <c r="D9529" s="128">
        <v>634.57000000000005</v>
      </c>
      <c r="E9529" s="122">
        <v>87.292151162790702</v>
      </c>
      <c r="F9529" s="77">
        <v>4.17</v>
      </c>
      <c r="G9529" s="77">
        <v>0</v>
      </c>
      <c r="H9529" s="121"/>
      <c r="I9529" s="121"/>
      <c r="J9529" s="76">
        <v>4.17</v>
      </c>
      <c r="K9529" s="103">
        <v>1.3799999999999226</v>
      </c>
      <c r="L9529" s="145">
        <v>1.71</v>
      </c>
      <c r="M9529" s="146">
        <v>0</v>
      </c>
      <c r="N9529" s="76">
        <f t="shared" si="406"/>
        <v>1.3799999999999226</v>
      </c>
    </row>
    <row r="9530" spans="2:14" x14ac:dyDescent="0.25">
      <c r="B9530" s="158">
        <v>42074</v>
      </c>
      <c r="C9530" s="78">
        <v>434.15</v>
      </c>
      <c r="D9530" s="128">
        <v>631.78</v>
      </c>
      <c r="E9530" s="122">
        <v>86.886627906976742</v>
      </c>
      <c r="F9530" s="77">
        <v>4.0999999999999996</v>
      </c>
      <c r="G9530" s="77">
        <v>0</v>
      </c>
      <c r="H9530" s="121"/>
      <c r="I9530" s="121"/>
      <c r="J9530" s="76">
        <v>4.0999999999999996</v>
      </c>
      <c r="K9530" s="103">
        <v>1.0200000000000724</v>
      </c>
      <c r="L9530" s="145">
        <v>1.68</v>
      </c>
      <c r="M9530" s="146">
        <v>0</v>
      </c>
      <c r="N9530" s="76">
        <f t="shared" si="406"/>
        <v>1.0200000000000724</v>
      </c>
    </row>
    <row r="9531" spans="2:14" x14ac:dyDescent="0.25">
      <c r="B9531" s="158">
        <v>42075</v>
      </c>
      <c r="C9531" s="78">
        <v>434</v>
      </c>
      <c r="D9531" s="128">
        <v>628.70000000000005</v>
      </c>
      <c r="E9531" s="122">
        <v>86.438953488372107</v>
      </c>
      <c r="F9531" s="77">
        <v>4.0999999999999996</v>
      </c>
      <c r="G9531" s="77">
        <v>0</v>
      </c>
      <c r="H9531" s="121"/>
      <c r="I9531" s="121"/>
      <c r="J9531" s="76">
        <v>4.0999999999999996</v>
      </c>
      <c r="K9531" s="103">
        <v>1.4799999999999951</v>
      </c>
      <c r="L9531" s="145">
        <v>1.68</v>
      </c>
      <c r="M9531" s="146">
        <v>16.100000000000001</v>
      </c>
      <c r="N9531" s="76">
        <f t="shared" si="406"/>
        <v>1.4799999999999951</v>
      </c>
    </row>
    <row r="9532" spans="2:14" x14ac:dyDescent="0.25">
      <c r="B9532" s="158">
        <v>42076</v>
      </c>
      <c r="C9532" s="78">
        <v>433.88</v>
      </c>
      <c r="D9532" s="128">
        <v>626.08000000000004</v>
      </c>
      <c r="E9532" s="122">
        <v>86.058139534883736</v>
      </c>
      <c r="F9532" s="77">
        <v>3.9</v>
      </c>
      <c r="G9532" s="77">
        <v>0</v>
      </c>
      <c r="H9532" s="121"/>
      <c r="I9532" s="121"/>
      <c r="J9532" s="76">
        <v>3.9</v>
      </c>
      <c r="K9532" s="103">
        <v>3.2700000000000045</v>
      </c>
      <c r="L9532" s="145">
        <v>1.59</v>
      </c>
      <c r="M9532" s="146">
        <v>11.4</v>
      </c>
      <c r="N9532" s="76">
        <f t="shared" si="406"/>
        <v>3.2700000000000045</v>
      </c>
    </row>
    <row r="9533" spans="2:14" x14ac:dyDescent="0.25">
      <c r="B9533" s="158">
        <v>42077</v>
      </c>
      <c r="C9533" s="78">
        <v>433.85</v>
      </c>
      <c r="D9533" s="128">
        <v>625.45000000000005</v>
      </c>
      <c r="E9533" s="122">
        <v>85.966569767441868</v>
      </c>
      <c r="F9533" s="77">
        <v>4.3899999999999997</v>
      </c>
      <c r="G9533" s="77">
        <v>0</v>
      </c>
      <c r="H9533" s="121"/>
      <c r="I9533" s="121"/>
      <c r="J9533" s="76">
        <v>4.3899999999999997</v>
      </c>
      <c r="K9533" s="103">
        <v>1.5799999999999406</v>
      </c>
      <c r="L9533" s="145">
        <v>1.8</v>
      </c>
      <c r="M9533" s="146">
        <v>6.6</v>
      </c>
      <c r="N9533" s="76">
        <f t="shared" si="406"/>
        <v>1.5799999999999406</v>
      </c>
    </row>
    <row r="9534" spans="2:14" x14ac:dyDescent="0.25">
      <c r="B9534" s="158">
        <v>42078</v>
      </c>
      <c r="C9534" s="78">
        <v>433.72</v>
      </c>
      <c r="D9534" s="128">
        <v>622.64</v>
      </c>
      <c r="E9534" s="122">
        <v>85.558139534883722</v>
      </c>
      <c r="F9534" s="77">
        <v>4.4400000000000004</v>
      </c>
      <c r="G9534" s="77">
        <v>0</v>
      </c>
      <c r="H9534" s="121"/>
      <c r="I9534" s="121"/>
      <c r="J9534" s="76">
        <v>4.4400000000000004</v>
      </c>
      <c r="K9534" s="103">
        <v>3.7900000000000231</v>
      </c>
      <c r="L9534" s="145">
        <v>1.82</v>
      </c>
      <c r="M9534" s="146">
        <v>0</v>
      </c>
      <c r="N9534" s="76">
        <f t="shared" si="406"/>
        <v>3.7900000000000231</v>
      </c>
    </row>
    <row r="9535" spans="2:14" x14ac:dyDescent="0.25">
      <c r="B9535" s="158">
        <v>42079</v>
      </c>
      <c r="C9535" s="78">
        <v>433.69</v>
      </c>
      <c r="D9535" s="128">
        <v>621.99</v>
      </c>
      <c r="E9535" s="122">
        <v>85.463662790697668</v>
      </c>
      <c r="F9535" s="77">
        <v>4.74</v>
      </c>
      <c r="G9535" s="77">
        <v>0</v>
      </c>
      <c r="H9535" s="121"/>
      <c r="I9535" s="121"/>
      <c r="J9535" s="76">
        <v>4.74</v>
      </c>
      <c r="K9535" s="103">
        <v>3.0599999999999365</v>
      </c>
      <c r="L9535" s="145">
        <v>1.94</v>
      </c>
      <c r="M9535" s="146">
        <v>0</v>
      </c>
      <c r="N9535" s="76">
        <f t="shared" si="406"/>
        <v>3.0599999999999365</v>
      </c>
    </row>
    <row r="9536" spans="2:14" x14ac:dyDescent="0.25">
      <c r="B9536" s="158">
        <v>42080</v>
      </c>
      <c r="C9536" s="78">
        <v>433.61</v>
      </c>
      <c r="D9536" s="128">
        <v>620.30999999999995</v>
      </c>
      <c r="E9536" s="122">
        <v>85.219476744186039</v>
      </c>
      <c r="F9536" s="77">
        <v>4.51</v>
      </c>
      <c r="G9536" s="77">
        <v>0</v>
      </c>
      <c r="H9536" s="121"/>
      <c r="I9536" s="121"/>
      <c r="J9536" s="76">
        <v>4.51</v>
      </c>
      <c r="K9536" s="103">
        <v>1.8900000000001089</v>
      </c>
      <c r="L9536" s="145">
        <v>1.85</v>
      </c>
      <c r="M9536" s="146">
        <v>0</v>
      </c>
      <c r="N9536" s="76">
        <f t="shared" si="406"/>
        <v>1.8900000000001089</v>
      </c>
    </row>
    <row r="9537" spans="2:14" x14ac:dyDescent="0.25">
      <c r="B9537" s="158">
        <v>42081</v>
      </c>
      <c r="C9537" s="78">
        <v>433.49</v>
      </c>
      <c r="D9537" s="128">
        <v>617.69000000000005</v>
      </c>
      <c r="E9537" s="122">
        <v>84.838662790697683</v>
      </c>
      <c r="F9537" s="77">
        <v>4.54</v>
      </c>
      <c r="G9537" s="77">
        <v>0</v>
      </c>
      <c r="H9537" s="121"/>
      <c r="I9537" s="121"/>
      <c r="J9537" s="76">
        <v>4.54</v>
      </c>
      <c r="K9537" s="103">
        <v>1.9899999999999318</v>
      </c>
      <c r="L9537" s="145">
        <v>1.86</v>
      </c>
      <c r="M9537" s="146">
        <v>0</v>
      </c>
      <c r="N9537" s="76">
        <f t="shared" si="406"/>
        <v>1.9899999999999318</v>
      </c>
    </row>
    <row r="9538" spans="2:14" x14ac:dyDescent="0.25">
      <c r="B9538" s="158">
        <v>42082</v>
      </c>
      <c r="C9538" s="78">
        <v>433.37</v>
      </c>
      <c r="D9538" s="128">
        <v>615.14</v>
      </c>
      <c r="E9538" s="122">
        <v>84.468023255813947</v>
      </c>
      <c r="F9538" s="77">
        <v>6.41</v>
      </c>
      <c r="G9538" s="77">
        <v>0</v>
      </c>
      <c r="H9538" s="121"/>
      <c r="I9538" s="121"/>
      <c r="J9538" s="76">
        <v>6.41</v>
      </c>
      <c r="K9538" s="103">
        <v>2.1400000000000183</v>
      </c>
      <c r="L9538" s="145">
        <v>2.64</v>
      </c>
      <c r="M9538" s="146">
        <v>0</v>
      </c>
      <c r="N9538" s="76">
        <f t="shared" si="406"/>
        <v>2.1400000000000183</v>
      </c>
    </row>
    <row r="9539" spans="2:14" x14ac:dyDescent="0.25">
      <c r="B9539" s="158">
        <v>42083</v>
      </c>
      <c r="C9539" s="78">
        <v>433.17</v>
      </c>
      <c r="D9539" s="128">
        <v>610.87</v>
      </c>
      <c r="E9539" s="122">
        <v>83.847383720930239</v>
      </c>
      <c r="F9539" s="77">
        <v>7.24</v>
      </c>
      <c r="G9539" s="77">
        <v>0</v>
      </c>
      <c r="H9539" s="121"/>
      <c r="I9539" s="121"/>
      <c r="J9539" s="76">
        <v>7.24</v>
      </c>
      <c r="K9539" s="103">
        <v>3.4600000000000275</v>
      </c>
      <c r="L9539" s="145">
        <v>2.95</v>
      </c>
      <c r="M9539" s="146">
        <v>0</v>
      </c>
      <c r="N9539" s="76">
        <f t="shared" si="406"/>
        <v>3.4600000000000275</v>
      </c>
    </row>
    <row r="9540" spans="2:14" x14ac:dyDescent="0.25">
      <c r="B9540" s="158">
        <v>42084</v>
      </c>
      <c r="C9540" s="78">
        <v>432.99</v>
      </c>
      <c r="D9540" s="128">
        <v>607.09</v>
      </c>
      <c r="E9540" s="122">
        <v>83.297965116279073</v>
      </c>
      <c r="F9540" s="77">
        <v>4.66</v>
      </c>
      <c r="G9540" s="77">
        <v>0</v>
      </c>
      <c r="H9540" s="121"/>
      <c r="I9540" s="121"/>
      <c r="J9540" s="76">
        <v>4.66</v>
      </c>
      <c r="K9540" s="103">
        <v>1.2999999999999865</v>
      </c>
      <c r="L9540" s="145">
        <v>1.9</v>
      </c>
      <c r="M9540" s="146">
        <v>0</v>
      </c>
      <c r="N9540" s="76">
        <f t="shared" si="406"/>
        <v>1.2999999999999865</v>
      </c>
    </row>
    <row r="9541" spans="2:14" x14ac:dyDescent="0.25">
      <c r="B9541" s="158">
        <v>42085</v>
      </c>
      <c r="C9541" s="78">
        <v>432.84</v>
      </c>
      <c r="D9541" s="128">
        <v>603.73</v>
      </c>
      <c r="E9541" s="122">
        <v>82.809593023255815</v>
      </c>
      <c r="F9541" s="77">
        <v>6.52</v>
      </c>
      <c r="G9541" s="77">
        <v>0</v>
      </c>
      <c r="H9541" s="121"/>
      <c r="I9541" s="121"/>
      <c r="J9541" s="76">
        <v>6.52</v>
      </c>
      <c r="K9541" s="103">
        <v>2.1100000000000314</v>
      </c>
      <c r="L9541" s="145">
        <v>2.66</v>
      </c>
      <c r="M9541" s="146">
        <v>0</v>
      </c>
      <c r="N9541" s="76">
        <f t="shared" si="406"/>
        <v>2.1100000000000314</v>
      </c>
    </row>
    <row r="9542" spans="2:14" x14ac:dyDescent="0.25">
      <c r="B9542" s="158">
        <v>42086</v>
      </c>
      <c r="C9542" s="78">
        <v>432.62</v>
      </c>
      <c r="D9542" s="128">
        <v>599.32000000000005</v>
      </c>
      <c r="E9542" s="122">
        <v>82.168604651162795</v>
      </c>
      <c r="F9542" s="77">
        <v>7.51</v>
      </c>
      <c r="G9542" s="77">
        <v>0</v>
      </c>
      <c r="H9542" s="121"/>
      <c r="I9542" s="121"/>
      <c r="J9542" s="76">
        <v>7.51</v>
      </c>
      <c r="K9542" s="103">
        <v>1.5199999999999907</v>
      </c>
      <c r="L9542" s="145">
        <v>3.07</v>
      </c>
      <c r="M9542" s="146">
        <v>0</v>
      </c>
      <c r="N9542" s="76">
        <f t="shared" si="406"/>
        <v>1.5199999999999907</v>
      </c>
    </row>
    <row r="9543" spans="2:14" x14ac:dyDescent="0.25">
      <c r="B9543" s="158">
        <v>42087</v>
      </c>
      <c r="C9543" s="78">
        <v>432.34</v>
      </c>
      <c r="D9543" s="128">
        <v>593.33000000000004</v>
      </c>
      <c r="E9543" s="122">
        <v>81.297965116279087</v>
      </c>
      <c r="F9543" s="77">
        <v>6.72</v>
      </c>
      <c r="G9543" s="77">
        <v>0</v>
      </c>
      <c r="H9543" s="121"/>
      <c r="I9543" s="121"/>
      <c r="J9543" s="76">
        <v>6.72</v>
      </c>
      <c r="K9543" s="103">
        <v>1.3599999999999861</v>
      </c>
      <c r="L9543" s="145">
        <v>2.73</v>
      </c>
      <c r="M9543" s="146">
        <v>0</v>
      </c>
      <c r="N9543" s="76">
        <f t="shared" si="406"/>
        <v>1.3599999999999861</v>
      </c>
    </row>
    <row r="9544" spans="2:14" x14ac:dyDescent="0.25">
      <c r="B9544" s="158">
        <v>42088</v>
      </c>
      <c r="C9544" s="78">
        <v>432.08</v>
      </c>
      <c r="D9544" s="128">
        <v>587.97</v>
      </c>
      <c r="E9544" s="122">
        <v>80.518895348837205</v>
      </c>
      <c r="F9544" s="77">
        <v>7.83</v>
      </c>
      <c r="G9544" s="77">
        <v>0</v>
      </c>
      <c r="H9544" s="121"/>
      <c r="I9544" s="121"/>
      <c r="J9544" s="76">
        <v>7.83</v>
      </c>
      <c r="K9544" s="103">
        <v>1.4599999999999955</v>
      </c>
      <c r="L9544" s="145">
        <v>3.18</v>
      </c>
      <c r="M9544" s="146">
        <v>0</v>
      </c>
      <c r="N9544" s="76">
        <f t="shared" ref="N9544:N9607" si="407">+D9545-D9544+J9544</f>
        <v>1.4599999999999955</v>
      </c>
    </row>
    <row r="9545" spans="2:14" x14ac:dyDescent="0.25">
      <c r="B9545" s="158">
        <v>42089</v>
      </c>
      <c r="C9545" s="78">
        <v>431.76</v>
      </c>
      <c r="D9545" s="128">
        <v>581.6</v>
      </c>
      <c r="E9545" s="122">
        <v>79.593023255813947</v>
      </c>
      <c r="F9545" s="77">
        <v>8.57</v>
      </c>
      <c r="G9545" s="77">
        <v>0</v>
      </c>
      <c r="H9545" s="121"/>
      <c r="I9545" s="121"/>
      <c r="J9545" s="76">
        <v>8.57</v>
      </c>
      <c r="K9545" s="103">
        <v>2.670000000000023</v>
      </c>
      <c r="L9545" s="145">
        <v>3.47</v>
      </c>
      <c r="M9545" s="146">
        <v>2.7</v>
      </c>
      <c r="N9545" s="76">
        <f t="shared" si="407"/>
        <v>2.670000000000023</v>
      </c>
    </row>
    <row r="9546" spans="2:14" x14ac:dyDescent="0.25">
      <c r="B9546" s="158">
        <v>42090</v>
      </c>
      <c r="C9546" s="78">
        <v>431.47</v>
      </c>
      <c r="D9546" s="128">
        <v>575.70000000000005</v>
      </c>
      <c r="E9546" s="122">
        <v>78.735465116279087</v>
      </c>
      <c r="F9546" s="77">
        <v>6.73</v>
      </c>
      <c r="G9546" s="77">
        <v>0</v>
      </c>
      <c r="H9546" s="121"/>
      <c r="I9546" s="121"/>
      <c r="J9546" s="76">
        <v>6.73</v>
      </c>
      <c r="K9546" s="103">
        <v>1.9299999999999322</v>
      </c>
      <c r="L9546" s="145">
        <v>2.72</v>
      </c>
      <c r="M9546" s="146">
        <v>0</v>
      </c>
      <c r="N9546" s="76">
        <f t="shared" si="407"/>
        <v>1.9299999999999322</v>
      </c>
    </row>
    <row r="9547" spans="2:14" x14ac:dyDescent="0.25">
      <c r="B9547" s="158">
        <v>42091</v>
      </c>
      <c r="C9547" s="78">
        <v>431.23</v>
      </c>
      <c r="D9547" s="128">
        <v>570.9</v>
      </c>
      <c r="E9547" s="122">
        <v>78.037790697674424</v>
      </c>
      <c r="F9547" s="77">
        <v>6.36</v>
      </c>
      <c r="G9547" s="77">
        <v>0</v>
      </c>
      <c r="H9547" s="121"/>
      <c r="I9547" s="121"/>
      <c r="J9547" s="76">
        <v>6.36</v>
      </c>
      <c r="K9547" s="103">
        <v>1.9600000000000231</v>
      </c>
      <c r="L9547" s="145">
        <v>2.57</v>
      </c>
      <c r="M9547" s="146">
        <v>1.2</v>
      </c>
      <c r="N9547" s="76">
        <f t="shared" si="407"/>
        <v>1.9600000000000231</v>
      </c>
    </row>
    <row r="9548" spans="2:14" x14ac:dyDescent="0.25">
      <c r="B9548" s="158">
        <v>42092</v>
      </c>
      <c r="C9548" s="78">
        <v>431.01</v>
      </c>
      <c r="D9548" s="128">
        <v>566.5</v>
      </c>
      <c r="E9548" s="122">
        <v>77.398255813953483</v>
      </c>
      <c r="F9548" s="77">
        <v>5.57</v>
      </c>
      <c r="G9548" s="77">
        <v>0</v>
      </c>
      <c r="H9548" s="121"/>
      <c r="I9548" s="121"/>
      <c r="J9548" s="76">
        <v>5.57</v>
      </c>
      <c r="K9548" s="103">
        <v>1.7700000000000458</v>
      </c>
      <c r="L9548" s="145">
        <v>2.27</v>
      </c>
      <c r="M9548" s="146">
        <v>3.5</v>
      </c>
      <c r="N9548" s="76">
        <f t="shared" si="407"/>
        <v>1.7700000000000458</v>
      </c>
    </row>
    <row r="9549" spans="2:14" x14ac:dyDescent="0.25">
      <c r="B9549" s="158">
        <v>42093</v>
      </c>
      <c r="C9549" s="78">
        <v>430.83</v>
      </c>
      <c r="D9549" s="128">
        <v>562.70000000000005</v>
      </c>
      <c r="E9549" s="122">
        <v>76.845930232558146</v>
      </c>
      <c r="F9549" s="77">
        <v>7.23</v>
      </c>
      <c r="G9549" s="77">
        <v>0</v>
      </c>
      <c r="H9549" s="121"/>
      <c r="I9549" s="121"/>
      <c r="J9549" s="76">
        <v>7.23</v>
      </c>
      <c r="K9549" s="103">
        <v>1.7300000000000004</v>
      </c>
      <c r="L9549" s="145">
        <v>2.93</v>
      </c>
      <c r="M9549" s="146">
        <v>0</v>
      </c>
      <c r="N9549" s="76">
        <f t="shared" si="407"/>
        <v>1.7300000000000004</v>
      </c>
    </row>
    <row r="9550" spans="2:14" x14ac:dyDescent="0.25">
      <c r="B9550" s="158">
        <v>42094</v>
      </c>
      <c r="C9550" s="78">
        <v>430.54</v>
      </c>
      <c r="D9550" s="128">
        <v>557.20000000000005</v>
      </c>
      <c r="E9550" s="122">
        <v>76.04651162790698</v>
      </c>
      <c r="F9550" s="77">
        <v>6.61</v>
      </c>
      <c r="G9550" s="77">
        <v>0</v>
      </c>
      <c r="H9550" s="121"/>
      <c r="I9550" s="121"/>
      <c r="J9550" s="76">
        <v>6.61</v>
      </c>
      <c r="K9550" s="103">
        <v>2.2899999999999503</v>
      </c>
      <c r="L9550" s="145">
        <v>2.4900000000000002</v>
      </c>
      <c r="M9550" s="146">
        <v>0</v>
      </c>
      <c r="N9550" s="76">
        <f t="shared" si="407"/>
        <v>2.2899999999999503</v>
      </c>
    </row>
    <row r="9551" spans="2:14" x14ac:dyDescent="0.25">
      <c r="B9551" s="158">
        <v>42095</v>
      </c>
      <c r="C9551" s="78">
        <v>430.32</v>
      </c>
      <c r="D9551" s="128">
        <v>552.88</v>
      </c>
      <c r="E9551" s="122">
        <v>75.418604651162795</v>
      </c>
      <c r="F9551" s="77">
        <v>6.13</v>
      </c>
      <c r="G9551" s="77">
        <v>0</v>
      </c>
      <c r="H9551" s="121"/>
      <c r="I9551" s="121"/>
      <c r="J9551" s="76">
        <v>6.13</v>
      </c>
      <c r="K9551" s="103">
        <v>3.1799999999999544</v>
      </c>
      <c r="L9551" s="145">
        <v>2.48</v>
      </c>
      <c r="M9551" s="146">
        <v>15.3</v>
      </c>
      <c r="N9551" s="76">
        <f t="shared" si="407"/>
        <v>3.1799999999999544</v>
      </c>
    </row>
    <row r="9552" spans="2:14" x14ac:dyDescent="0.25">
      <c r="B9552" s="158">
        <v>42096</v>
      </c>
      <c r="C9552" s="78">
        <v>430.17</v>
      </c>
      <c r="D9552" s="128">
        <v>549.92999999999995</v>
      </c>
      <c r="E9552" s="122">
        <v>74.989825581395337</v>
      </c>
      <c r="F9552" s="77">
        <v>5.79</v>
      </c>
      <c r="G9552" s="77">
        <v>0</v>
      </c>
      <c r="H9552" s="121"/>
      <c r="I9552" s="121"/>
      <c r="J9552" s="76">
        <v>5.79</v>
      </c>
      <c r="K9552" s="103">
        <v>4.6500000000000137</v>
      </c>
      <c r="L9552" s="145">
        <v>2.34</v>
      </c>
      <c r="M9552" s="146">
        <v>3</v>
      </c>
      <c r="N9552" s="76">
        <f t="shared" si="407"/>
        <v>4.6500000000000137</v>
      </c>
    </row>
    <row r="9553" spans="2:14" x14ac:dyDescent="0.25">
      <c r="B9553" s="158">
        <v>42097</v>
      </c>
      <c r="C9553" s="78">
        <v>430.11</v>
      </c>
      <c r="D9553" s="128">
        <v>548.79</v>
      </c>
      <c r="E9553" s="122">
        <v>74.824127906976742</v>
      </c>
      <c r="F9553" s="77">
        <v>4.55</v>
      </c>
      <c r="G9553" s="77">
        <v>0</v>
      </c>
      <c r="H9553" s="121"/>
      <c r="I9553" s="121"/>
      <c r="J9553" s="76">
        <v>4.55</v>
      </c>
      <c r="K9553" s="103">
        <v>2.7600000000000362</v>
      </c>
      <c r="L9553" s="145">
        <v>1.84</v>
      </c>
      <c r="M9553" s="146">
        <v>1.8</v>
      </c>
      <c r="N9553" s="76">
        <f t="shared" si="407"/>
        <v>2.7600000000000362</v>
      </c>
    </row>
    <row r="9554" spans="2:14" x14ac:dyDescent="0.25">
      <c r="B9554" s="158">
        <v>42098</v>
      </c>
      <c r="C9554" s="78">
        <v>430.03</v>
      </c>
      <c r="D9554" s="128">
        <v>547</v>
      </c>
      <c r="E9554" s="122">
        <v>74.563953488372093</v>
      </c>
      <c r="F9554" s="77">
        <v>6.21</v>
      </c>
      <c r="G9554" s="77">
        <v>0</v>
      </c>
      <c r="H9554" s="121"/>
      <c r="I9554" s="121"/>
      <c r="J9554" s="76">
        <v>6.21</v>
      </c>
      <c r="K9554" s="103">
        <v>2.3100000000000227</v>
      </c>
      <c r="L9554" s="145">
        <v>2.5099999999999998</v>
      </c>
      <c r="M9554" s="146">
        <v>0</v>
      </c>
      <c r="N9554" s="76">
        <f t="shared" si="407"/>
        <v>2.3100000000000227</v>
      </c>
    </row>
    <row r="9555" spans="2:14" x14ac:dyDescent="0.25">
      <c r="B9555" s="158">
        <v>42099</v>
      </c>
      <c r="C9555" s="78">
        <v>429.82</v>
      </c>
      <c r="D9555" s="128">
        <v>543.1</v>
      </c>
      <c r="E9555" s="122">
        <v>73.997093023255815</v>
      </c>
      <c r="F9555" s="77">
        <v>6.3</v>
      </c>
      <c r="G9555" s="77">
        <v>0</v>
      </c>
      <c r="H9555" s="121"/>
      <c r="I9555" s="121"/>
      <c r="J9555" s="76">
        <v>6.3</v>
      </c>
      <c r="K9555" s="103">
        <v>1.4299999999999953</v>
      </c>
      <c r="L9555" s="145">
        <v>2.5499999999999998</v>
      </c>
      <c r="M9555" s="146">
        <v>0</v>
      </c>
      <c r="N9555" s="76">
        <f t="shared" si="407"/>
        <v>1.4299999999999953</v>
      </c>
    </row>
    <row r="9556" spans="2:14" x14ac:dyDescent="0.25">
      <c r="B9556" s="158">
        <v>42100</v>
      </c>
      <c r="C9556" s="78">
        <v>429.57</v>
      </c>
      <c r="D9556" s="128">
        <v>538.23</v>
      </c>
      <c r="E9556" s="122">
        <v>73.289244186046517</v>
      </c>
      <c r="F9556" s="77">
        <v>6.34</v>
      </c>
      <c r="G9556" s="77">
        <v>0</v>
      </c>
      <c r="H9556" s="121"/>
      <c r="I9556" s="121"/>
      <c r="J9556" s="76">
        <v>6.34</v>
      </c>
      <c r="K9556" s="103">
        <v>1.5899999999999999</v>
      </c>
      <c r="L9556" s="145">
        <v>2.56</v>
      </c>
      <c r="M9556" s="146">
        <v>8.1999999999999993</v>
      </c>
      <c r="N9556" s="76">
        <f t="shared" si="407"/>
        <v>1.5899999999999999</v>
      </c>
    </row>
    <row r="9557" spans="2:14" x14ac:dyDescent="0.25">
      <c r="B9557" s="158">
        <v>42101</v>
      </c>
      <c r="C9557" s="78">
        <v>429.33</v>
      </c>
      <c r="D9557" s="128">
        <v>533.48</v>
      </c>
      <c r="E9557" s="122">
        <v>72.598837209302332</v>
      </c>
      <c r="F9557" s="77">
        <v>5.38</v>
      </c>
      <c r="G9557" s="77">
        <v>0</v>
      </c>
      <c r="H9557" s="121"/>
      <c r="I9557" s="121"/>
      <c r="J9557" s="76">
        <v>5.38</v>
      </c>
      <c r="K9557" s="103">
        <v>1.4800000000000226</v>
      </c>
      <c r="L9557" s="145">
        <v>2.17</v>
      </c>
      <c r="M9557" s="146">
        <v>1.6</v>
      </c>
      <c r="N9557" s="76">
        <f t="shared" si="407"/>
        <v>1.4800000000000226</v>
      </c>
    </row>
    <row r="9558" spans="2:14" x14ac:dyDescent="0.25">
      <c r="B9558" s="158">
        <v>42102</v>
      </c>
      <c r="C9558" s="78">
        <v>429.12</v>
      </c>
      <c r="D9558" s="128">
        <v>529.58000000000004</v>
      </c>
      <c r="E9558" s="122">
        <v>72.031976744186053</v>
      </c>
      <c r="F9558" s="77">
        <v>7.91</v>
      </c>
      <c r="G9558" s="77">
        <v>0</v>
      </c>
      <c r="H9558" s="121"/>
      <c r="I9558" s="121"/>
      <c r="J9558" s="76">
        <v>7.91</v>
      </c>
      <c r="K9558" s="103">
        <v>2.4000000000000092</v>
      </c>
      <c r="L9558" s="145">
        <v>3.19</v>
      </c>
      <c r="M9558" s="146">
        <v>1.4</v>
      </c>
      <c r="N9558" s="76">
        <f t="shared" si="407"/>
        <v>2.4000000000000092</v>
      </c>
    </row>
    <row r="9559" spans="2:14" x14ac:dyDescent="0.25">
      <c r="B9559" s="158">
        <v>42103</v>
      </c>
      <c r="C9559" s="78">
        <v>428.84</v>
      </c>
      <c r="D9559" s="128">
        <v>524.07000000000005</v>
      </c>
      <c r="E9559" s="122">
        <v>71.231104651162795</v>
      </c>
      <c r="F9559" s="77">
        <v>4.88</v>
      </c>
      <c r="G9559" s="77">
        <v>0</v>
      </c>
      <c r="H9559" s="121"/>
      <c r="I9559" s="121"/>
      <c r="J9559" s="76">
        <v>4.88</v>
      </c>
      <c r="K9559" s="103">
        <v>1.6499999999999817</v>
      </c>
      <c r="L9559" s="145">
        <v>1.97</v>
      </c>
      <c r="M9559" s="146">
        <v>0</v>
      </c>
      <c r="N9559" s="76">
        <f t="shared" si="407"/>
        <v>1.6499999999999817</v>
      </c>
    </row>
    <row r="9560" spans="2:14" x14ac:dyDescent="0.25">
      <c r="B9560" s="158">
        <v>42104</v>
      </c>
      <c r="C9560" s="78">
        <v>428.66</v>
      </c>
      <c r="D9560" s="128">
        <v>520.84</v>
      </c>
      <c r="E9560" s="122">
        <v>70.761627906976742</v>
      </c>
      <c r="F9560" s="77">
        <v>4.96</v>
      </c>
      <c r="G9560" s="77">
        <v>0</v>
      </c>
      <c r="H9560" s="121"/>
      <c r="I9560" s="121"/>
      <c r="J9560" s="76">
        <v>4.96</v>
      </c>
      <c r="K9560" s="103">
        <v>3.4400000000000182</v>
      </c>
      <c r="L9560" s="145">
        <v>1.99</v>
      </c>
      <c r="M9560" s="146">
        <v>3.8</v>
      </c>
      <c r="N9560" s="76">
        <f t="shared" si="407"/>
        <v>3.4400000000000182</v>
      </c>
    </row>
    <row r="9561" spans="2:14" x14ac:dyDescent="0.25">
      <c r="B9561" s="158">
        <v>42105</v>
      </c>
      <c r="C9561" s="78">
        <v>428.59</v>
      </c>
      <c r="D9561" s="128">
        <v>519.32000000000005</v>
      </c>
      <c r="E9561" s="122">
        <v>70.54069767441861</v>
      </c>
      <c r="F9561" s="77">
        <v>3.32</v>
      </c>
      <c r="G9561" s="77">
        <v>0</v>
      </c>
      <c r="H9561" s="121"/>
      <c r="I9561" s="121"/>
      <c r="J9561" s="76">
        <v>3.32</v>
      </c>
      <c r="K9561" s="103">
        <v>1.9899999999999589</v>
      </c>
      <c r="L9561" s="145">
        <v>1.34</v>
      </c>
      <c r="M9561" s="146">
        <v>1.81</v>
      </c>
      <c r="N9561" s="76">
        <f t="shared" si="407"/>
        <v>1.9899999999999589</v>
      </c>
    </row>
    <row r="9562" spans="2:14" x14ac:dyDescent="0.25">
      <c r="B9562" s="158">
        <v>42106</v>
      </c>
      <c r="C9562" s="78">
        <v>428.51</v>
      </c>
      <c r="D9562" s="128">
        <v>517.99</v>
      </c>
      <c r="E9562" s="122">
        <v>70.347383720930239</v>
      </c>
      <c r="F9562" s="77">
        <v>5.62</v>
      </c>
      <c r="G9562" s="77">
        <v>0</v>
      </c>
      <c r="H9562" s="121"/>
      <c r="I9562" s="121"/>
      <c r="J9562" s="76">
        <v>5.62</v>
      </c>
      <c r="K9562" s="103">
        <v>4.5299999999999683</v>
      </c>
      <c r="L9562" s="145">
        <v>2.2599999999999998</v>
      </c>
      <c r="M9562" s="146">
        <v>0</v>
      </c>
      <c r="N9562" s="76">
        <f t="shared" si="407"/>
        <v>4.5299999999999683</v>
      </c>
    </row>
    <row r="9563" spans="2:14" x14ac:dyDescent="0.25">
      <c r="B9563" s="158">
        <v>42107</v>
      </c>
      <c r="C9563" s="78">
        <v>428.46</v>
      </c>
      <c r="D9563" s="128">
        <v>516.9</v>
      </c>
      <c r="E9563" s="122">
        <v>70.188953488372093</v>
      </c>
      <c r="F9563" s="77">
        <v>3.63</v>
      </c>
      <c r="G9563" s="77">
        <v>0</v>
      </c>
      <c r="H9563" s="121"/>
      <c r="I9563" s="121"/>
      <c r="J9563" s="76">
        <v>3.63</v>
      </c>
      <c r="K9563" s="103">
        <v>8.7100000000000399</v>
      </c>
      <c r="L9563" s="145">
        <v>1.46</v>
      </c>
      <c r="M9563" s="146">
        <v>24.1</v>
      </c>
      <c r="N9563" s="76">
        <f t="shared" si="407"/>
        <v>8.7100000000000399</v>
      </c>
    </row>
    <row r="9564" spans="2:14" x14ac:dyDescent="0.25">
      <c r="B9564" s="158">
        <v>42108</v>
      </c>
      <c r="C9564" s="78">
        <v>428.72</v>
      </c>
      <c r="D9564" s="128">
        <v>521.98</v>
      </c>
      <c r="E9564" s="122">
        <v>70.927325581395351</v>
      </c>
      <c r="F9564" s="77">
        <v>4.71</v>
      </c>
      <c r="G9564" s="77">
        <v>0</v>
      </c>
      <c r="H9564" s="121"/>
      <c r="I9564" s="121"/>
      <c r="J9564" s="76">
        <v>4.71</v>
      </c>
      <c r="K9564" s="103">
        <v>3.7599999999999545</v>
      </c>
      <c r="L9564" s="145">
        <v>1.98</v>
      </c>
      <c r="M9564" s="146">
        <v>0</v>
      </c>
      <c r="N9564" s="76">
        <f t="shared" si="407"/>
        <v>3.7599999999999545</v>
      </c>
    </row>
    <row r="9565" spans="2:14" x14ac:dyDescent="0.25">
      <c r="B9565" s="158">
        <v>42109</v>
      </c>
      <c r="C9565" s="78">
        <v>428.67</v>
      </c>
      <c r="D9565" s="128">
        <v>521.03</v>
      </c>
      <c r="E9565" s="122">
        <v>70.789244186046517</v>
      </c>
      <c r="F9565" s="77">
        <v>4.4400000000000004</v>
      </c>
      <c r="G9565" s="77">
        <v>0</v>
      </c>
      <c r="H9565" s="121"/>
      <c r="I9565" s="121"/>
      <c r="J9565" s="76">
        <v>4.4400000000000004</v>
      </c>
      <c r="K9565" s="103">
        <v>7.1000000000000822</v>
      </c>
      <c r="L9565" s="145">
        <v>1.78</v>
      </c>
      <c r="M9565" s="146">
        <v>4.5</v>
      </c>
      <c r="N9565" s="76">
        <f t="shared" si="407"/>
        <v>7.1000000000000822</v>
      </c>
    </row>
    <row r="9566" spans="2:14" x14ac:dyDescent="0.25">
      <c r="B9566" s="158">
        <v>42110</v>
      </c>
      <c r="C9566" s="78">
        <v>428.81</v>
      </c>
      <c r="D9566" s="128">
        <v>523.69000000000005</v>
      </c>
      <c r="E9566" s="122">
        <v>71.175872093023273</v>
      </c>
      <c r="F9566" s="77">
        <v>2.2999999999999998</v>
      </c>
      <c r="G9566" s="77">
        <v>0</v>
      </c>
      <c r="H9566" s="121"/>
      <c r="I9566" s="121"/>
      <c r="J9566" s="76">
        <v>2.2999999999999998</v>
      </c>
      <c r="K9566" s="103">
        <v>3.8199999999999816</v>
      </c>
      <c r="L9566" s="145">
        <v>0.93</v>
      </c>
      <c r="M9566" s="146">
        <v>8.1</v>
      </c>
      <c r="N9566" s="76">
        <f t="shared" si="407"/>
        <v>3.8199999999999816</v>
      </c>
    </row>
    <row r="9567" spans="2:14" x14ac:dyDescent="0.25">
      <c r="B9567" s="158">
        <v>42111</v>
      </c>
      <c r="C9567" s="78">
        <v>428.9</v>
      </c>
      <c r="D9567" s="128">
        <v>525.21</v>
      </c>
      <c r="E9567" s="122">
        <v>71.39680232558139</v>
      </c>
      <c r="F9567" s="77">
        <v>3.89</v>
      </c>
      <c r="G9567" s="77">
        <v>0</v>
      </c>
      <c r="H9567" s="121"/>
      <c r="I9567" s="121"/>
      <c r="J9567" s="76">
        <v>3.89</v>
      </c>
      <c r="K9567" s="103">
        <v>4.4599999999999369</v>
      </c>
      <c r="L9567" s="145">
        <v>1.56</v>
      </c>
      <c r="M9567" s="146">
        <v>0</v>
      </c>
      <c r="N9567" s="76">
        <f t="shared" si="407"/>
        <v>4.4599999999999369</v>
      </c>
    </row>
    <row r="9568" spans="2:14" x14ac:dyDescent="0.25">
      <c r="B9568" s="158">
        <v>42112</v>
      </c>
      <c r="C9568" s="78">
        <v>428.92</v>
      </c>
      <c r="D9568" s="128">
        <v>525.78</v>
      </c>
      <c r="E9568" s="122">
        <v>71.479651162790702</v>
      </c>
      <c r="F9568" s="77">
        <v>4.43</v>
      </c>
      <c r="G9568" s="77">
        <v>0</v>
      </c>
      <c r="H9568" s="121"/>
      <c r="I9568" s="121"/>
      <c r="J9568" s="76">
        <v>4.43</v>
      </c>
      <c r="K9568" s="103">
        <v>5.9499999999999815</v>
      </c>
      <c r="L9568" s="145">
        <v>1.79</v>
      </c>
      <c r="M9568" s="146">
        <v>0</v>
      </c>
      <c r="N9568" s="76">
        <f t="shared" si="407"/>
        <v>5.9499999999999815</v>
      </c>
    </row>
    <row r="9569" spans="2:14" x14ac:dyDescent="0.25">
      <c r="B9569" s="158">
        <v>42113</v>
      </c>
      <c r="C9569" s="78">
        <v>429</v>
      </c>
      <c r="D9569" s="128">
        <v>527.29999999999995</v>
      </c>
      <c r="E9569" s="122">
        <v>71.70058139534882</v>
      </c>
      <c r="F9569" s="77">
        <v>3.88</v>
      </c>
      <c r="G9569" s="77">
        <v>0</v>
      </c>
      <c r="H9569" s="121"/>
      <c r="I9569" s="121"/>
      <c r="J9569" s="76">
        <v>3.88</v>
      </c>
      <c r="K9569" s="103">
        <v>8.0800000000000445</v>
      </c>
      <c r="L9569" s="145">
        <v>1.56</v>
      </c>
      <c r="M9569" s="146">
        <v>9</v>
      </c>
      <c r="N9569" s="76">
        <f t="shared" si="407"/>
        <v>8.0800000000000445</v>
      </c>
    </row>
    <row r="9570" spans="2:14" x14ac:dyDescent="0.25">
      <c r="B9570" s="158">
        <v>42114</v>
      </c>
      <c r="C9570" s="78">
        <v>429.22</v>
      </c>
      <c r="D9570" s="128">
        <v>531.5</v>
      </c>
      <c r="E9570" s="122">
        <v>72.311046511627907</v>
      </c>
      <c r="F9570" s="77">
        <v>5.59</v>
      </c>
      <c r="G9570" s="77">
        <v>0</v>
      </c>
      <c r="H9570" s="121"/>
      <c r="I9570" s="121"/>
      <c r="J9570" s="76">
        <v>5.59</v>
      </c>
      <c r="K9570" s="103">
        <v>7.1900000000000226</v>
      </c>
      <c r="L9570" s="145">
        <v>2.25</v>
      </c>
      <c r="M9570" s="146">
        <v>10.9</v>
      </c>
      <c r="N9570" s="76">
        <f t="shared" si="407"/>
        <v>7.1900000000000226</v>
      </c>
    </row>
    <row r="9571" spans="2:14" x14ac:dyDescent="0.25">
      <c r="B9571" s="158">
        <v>42115</v>
      </c>
      <c r="C9571" s="78">
        <v>429.3</v>
      </c>
      <c r="D9571" s="128">
        <v>533.1</v>
      </c>
      <c r="E9571" s="122">
        <v>72.543604651162795</v>
      </c>
      <c r="F9571" s="77">
        <v>5.84</v>
      </c>
      <c r="G9571" s="77">
        <v>0</v>
      </c>
      <c r="H9571" s="121"/>
      <c r="I9571" s="121"/>
      <c r="J9571" s="76">
        <v>5.84</v>
      </c>
      <c r="K9571" s="103">
        <v>2.320000000000018</v>
      </c>
      <c r="L9571" s="145">
        <v>2.35</v>
      </c>
      <c r="M9571" s="146">
        <v>0</v>
      </c>
      <c r="N9571" s="76">
        <f t="shared" si="407"/>
        <v>2.320000000000018</v>
      </c>
    </row>
    <row r="9572" spans="2:14" x14ac:dyDescent="0.25">
      <c r="B9572" s="158">
        <v>42116</v>
      </c>
      <c r="C9572" s="78">
        <v>429.12</v>
      </c>
      <c r="D9572" s="128">
        <v>529.58000000000004</v>
      </c>
      <c r="E9572" s="122">
        <v>72.031976744186053</v>
      </c>
      <c r="F9572" s="77">
        <v>3.81</v>
      </c>
      <c r="G9572" s="77">
        <v>0</v>
      </c>
      <c r="H9572" s="121"/>
      <c r="I9572" s="121"/>
      <c r="J9572" s="76">
        <v>3.81</v>
      </c>
      <c r="K9572" s="103">
        <v>2.4799999999999591</v>
      </c>
      <c r="L9572" s="145">
        <v>1.54</v>
      </c>
      <c r="M9572" s="146">
        <v>20.399999999999999</v>
      </c>
      <c r="N9572" s="76">
        <f t="shared" si="407"/>
        <v>2.4799999999999591</v>
      </c>
    </row>
    <row r="9573" spans="2:14" x14ac:dyDescent="0.25">
      <c r="B9573" s="158">
        <v>42117</v>
      </c>
      <c r="C9573" s="78">
        <v>429.05</v>
      </c>
      <c r="D9573" s="128">
        <v>528.25</v>
      </c>
      <c r="E9573" s="122">
        <v>71.838662790697668</v>
      </c>
      <c r="F9573" s="77">
        <v>3.78</v>
      </c>
      <c r="G9573" s="77">
        <v>0</v>
      </c>
      <c r="H9573" s="121"/>
      <c r="I9573" s="121"/>
      <c r="J9573" s="76">
        <v>3.78</v>
      </c>
      <c r="K9573" s="103">
        <v>3.78</v>
      </c>
      <c r="L9573" s="145">
        <v>1.52</v>
      </c>
      <c r="M9573" s="146">
        <v>2.1</v>
      </c>
      <c r="N9573" s="76">
        <f t="shared" si="407"/>
        <v>3.78</v>
      </c>
    </row>
    <row r="9574" spans="2:14" x14ac:dyDescent="0.25">
      <c r="B9574" s="158">
        <v>42118</v>
      </c>
      <c r="C9574" s="78">
        <v>429.05</v>
      </c>
      <c r="D9574" s="128">
        <v>528.25</v>
      </c>
      <c r="E9574" s="122">
        <v>71.838662790697668</v>
      </c>
      <c r="F9574" s="77">
        <v>3.29</v>
      </c>
      <c r="G9574" s="77">
        <v>0</v>
      </c>
      <c r="H9574" s="121"/>
      <c r="I9574" s="121"/>
      <c r="J9574" s="76">
        <v>3.29</v>
      </c>
      <c r="K9574" s="103">
        <v>2.3399999999999546</v>
      </c>
      <c r="L9574" s="145">
        <v>1.33</v>
      </c>
      <c r="M9574" s="146">
        <v>2.7</v>
      </c>
      <c r="N9574" s="76">
        <f t="shared" si="407"/>
        <v>2.3399999999999546</v>
      </c>
    </row>
    <row r="9575" spans="2:14" x14ac:dyDescent="0.25">
      <c r="B9575" s="158">
        <v>42119</v>
      </c>
      <c r="C9575" s="78">
        <v>429</v>
      </c>
      <c r="D9575" s="128">
        <v>527.29999999999995</v>
      </c>
      <c r="E9575" s="122">
        <v>71.70058139534882</v>
      </c>
      <c r="F9575" s="77">
        <v>3.95</v>
      </c>
      <c r="G9575" s="77">
        <v>0</v>
      </c>
      <c r="H9575" s="121"/>
      <c r="I9575" s="121"/>
      <c r="J9575" s="76">
        <v>3.95</v>
      </c>
      <c r="K9575" s="103">
        <v>6.9900000000000775</v>
      </c>
      <c r="L9575" s="145">
        <v>1.59</v>
      </c>
      <c r="M9575" s="146">
        <v>5.8</v>
      </c>
      <c r="N9575" s="76">
        <f t="shared" si="407"/>
        <v>6.9900000000000775</v>
      </c>
    </row>
    <row r="9576" spans="2:14" x14ac:dyDescent="0.25">
      <c r="B9576" s="158">
        <v>42120</v>
      </c>
      <c r="C9576" s="78">
        <v>429.16</v>
      </c>
      <c r="D9576" s="128">
        <v>530.34</v>
      </c>
      <c r="E9576" s="122">
        <v>72.142441860465112</v>
      </c>
      <c r="F9576" s="77">
        <v>4.0199999999999996</v>
      </c>
      <c r="G9576" s="77">
        <v>0</v>
      </c>
      <c r="H9576" s="121"/>
      <c r="I9576" s="121"/>
      <c r="J9576" s="76">
        <v>4.0199999999999996</v>
      </c>
      <c r="K9576" s="103">
        <v>4.5899999999999359</v>
      </c>
      <c r="L9576" s="145">
        <v>1.62</v>
      </c>
      <c r="M9576" s="146">
        <v>2.9</v>
      </c>
      <c r="N9576" s="76">
        <f t="shared" si="407"/>
        <v>4.5899999999999359</v>
      </c>
    </row>
    <row r="9577" spans="2:14" x14ac:dyDescent="0.25">
      <c r="B9577" s="158">
        <v>42121</v>
      </c>
      <c r="C9577" s="78">
        <v>429.2</v>
      </c>
      <c r="D9577" s="128">
        <v>530.91</v>
      </c>
      <c r="E9577" s="122">
        <v>72.225290697674424</v>
      </c>
      <c r="F9577" s="77">
        <v>6.21</v>
      </c>
      <c r="G9577" s="77">
        <v>0</v>
      </c>
      <c r="H9577" s="121"/>
      <c r="I9577" s="121"/>
      <c r="J9577" s="76">
        <v>6.21</v>
      </c>
      <c r="K9577" s="103">
        <v>7.4000000000000545</v>
      </c>
      <c r="L9577" s="145">
        <v>2.5099999999999998</v>
      </c>
      <c r="M9577" s="146">
        <v>57.1</v>
      </c>
      <c r="N9577" s="76">
        <f t="shared" si="407"/>
        <v>7.4000000000000545</v>
      </c>
    </row>
    <row r="9578" spans="2:14" x14ac:dyDescent="0.25">
      <c r="B9578" s="158">
        <v>42122</v>
      </c>
      <c r="C9578" s="78">
        <v>429.25</v>
      </c>
      <c r="D9578" s="128">
        <v>532.1</v>
      </c>
      <c r="E9578" s="122">
        <v>72.398255813953483</v>
      </c>
      <c r="F9578" s="77">
        <v>6.36</v>
      </c>
      <c r="G9578" s="77">
        <v>0</v>
      </c>
      <c r="H9578" s="121"/>
      <c r="I9578" s="121"/>
      <c r="J9578" s="76">
        <v>6.36</v>
      </c>
      <c r="K9578" s="103">
        <v>2.7000000000000322</v>
      </c>
      <c r="L9578" s="145">
        <v>2.57</v>
      </c>
      <c r="M9578" s="146">
        <v>0</v>
      </c>
      <c r="N9578" s="76">
        <f t="shared" si="407"/>
        <v>2.7000000000000322</v>
      </c>
    </row>
    <row r="9579" spans="2:14" x14ac:dyDescent="0.25">
      <c r="B9579" s="158">
        <v>42123</v>
      </c>
      <c r="C9579" s="78">
        <v>429.06</v>
      </c>
      <c r="D9579" s="128">
        <v>528.44000000000005</v>
      </c>
      <c r="E9579" s="122">
        <v>71.866279069767458</v>
      </c>
      <c r="F9579" s="77">
        <v>6.3</v>
      </c>
      <c r="G9579" s="77">
        <v>0</v>
      </c>
      <c r="H9579" s="121"/>
      <c r="I9579" s="121"/>
      <c r="J9579" s="76">
        <v>6.3</v>
      </c>
      <c r="K9579" s="103">
        <v>2.8799999999999271</v>
      </c>
      <c r="L9579" s="145">
        <v>2.54</v>
      </c>
      <c r="M9579" s="146">
        <v>6.5</v>
      </c>
      <c r="N9579" s="76">
        <f t="shared" si="407"/>
        <v>2.8799999999999271</v>
      </c>
    </row>
    <row r="9580" spans="2:14" x14ac:dyDescent="0.25">
      <c r="B9580" s="158">
        <v>42124</v>
      </c>
      <c r="C9580" s="78">
        <v>428.89</v>
      </c>
      <c r="D9580" s="128">
        <v>525.02</v>
      </c>
      <c r="E9580" s="122">
        <v>71.369186046511629</v>
      </c>
      <c r="F9580" s="77">
        <v>2.71</v>
      </c>
      <c r="G9580" s="77">
        <v>0</v>
      </c>
      <c r="H9580" s="121"/>
      <c r="I9580" s="121"/>
      <c r="J9580" s="76">
        <v>2.71</v>
      </c>
      <c r="K9580" s="103">
        <v>0.43000000000002725</v>
      </c>
      <c r="L9580" s="145">
        <v>1.0900000000000001</v>
      </c>
      <c r="M9580" s="146">
        <v>0.3</v>
      </c>
      <c r="N9580" s="76">
        <f t="shared" si="407"/>
        <v>0.43000000000002725</v>
      </c>
    </row>
    <row r="9581" spans="2:14" x14ac:dyDescent="0.25">
      <c r="B9581" s="158">
        <v>42125</v>
      </c>
      <c r="C9581" s="78">
        <v>428.77</v>
      </c>
      <c r="D9581" s="128">
        <v>522.74</v>
      </c>
      <c r="E9581" s="122">
        <v>71.037790697674424</v>
      </c>
      <c r="F9581" s="77">
        <v>4.74</v>
      </c>
      <c r="G9581" s="77">
        <v>0</v>
      </c>
      <c r="H9581" s="121"/>
      <c r="I9581" s="121"/>
      <c r="J9581" s="76">
        <v>4.74</v>
      </c>
      <c r="K9581" s="103">
        <v>4.5499999999999456</v>
      </c>
      <c r="L9581" s="145">
        <v>1.91</v>
      </c>
      <c r="M9581" s="146">
        <v>0</v>
      </c>
      <c r="N9581" s="76">
        <f t="shared" si="407"/>
        <v>4.5499999999999456</v>
      </c>
    </row>
    <row r="9582" spans="2:14" x14ac:dyDescent="0.25">
      <c r="B9582" s="158">
        <v>42126</v>
      </c>
      <c r="C9582" s="78">
        <v>428.75</v>
      </c>
      <c r="D9582" s="128">
        <v>522.54999999999995</v>
      </c>
      <c r="E9582" s="122">
        <v>71.010174418604635</v>
      </c>
      <c r="F9582" s="77">
        <v>2.9</v>
      </c>
      <c r="G9582" s="77">
        <v>0</v>
      </c>
      <c r="H9582" s="121"/>
      <c r="I9582" s="121"/>
      <c r="J9582" s="76">
        <v>2.9</v>
      </c>
      <c r="K9582" s="103">
        <v>1.1900000000000772</v>
      </c>
      <c r="L9582" s="145">
        <v>1.17</v>
      </c>
      <c r="M9582" s="146">
        <v>0</v>
      </c>
      <c r="N9582" s="76">
        <f t="shared" si="407"/>
        <v>1.1900000000000772</v>
      </c>
    </row>
    <row r="9583" spans="2:14" x14ac:dyDescent="0.25">
      <c r="B9583" s="158">
        <v>42127</v>
      </c>
      <c r="C9583" s="78">
        <v>428.66</v>
      </c>
      <c r="D9583" s="128">
        <v>520.84</v>
      </c>
      <c r="E9583" s="122">
        <v>70.761627906976742</v>
      </c>
      <c r="F9583" s="77">
        <v>2.64</v>
      </c>
      <c r="G9583" s="77">
        <v>0</v>
      </c>
      <c r="H9583" s="121"/>
      <c r="I9583" s="121"/>
      <c r="J9583" s="76">
        <v>2.64</v>
      </c>
      <c r="K9583" s="103">
        <v>0.74000000000002286</v>
      </c>
      <c r="L9583" s="145">
        <v>1.06</v>
      </c>
      <c r="M9583" s="146">
        <v>6.1</v>
      </c>
      <c r="N9583" s="76">
        <f t="shared" si="407"/>
        <v>0.74000000000002286</v>
      </c>
    </row>
    <row r="9584" spans="2:14" x14ac:dyDescent="0.25">
      <c r="B9584" s="158">
        <v>42128</v>
      </c>
      <c r="C9584" s="78">
        <v>428.56</v>
      </c>
      <c r="D9584" s="128">
        <v>518.94000000000005</v>
      </c>
      <c r="E9584" s="122">
        <v>70.485465116279087</v>
      </c>
      <c r="F9584" s="77">
        <v>3.1</v>
      </c>
      <c r="G9584" s="77">
        <v>0</v>
      </c>
      <c r="H9584" s="121"/>
      <c r="I9584" s="121"/>
      <c r="J9584" s="76">
        <v>3.1</v>
      </c>
      <c r="K9584" s="103">
        <v>2.7199999999998909</v>
      </c>
      <c r="L9584" s="145">
        <v>1.25</v>
      </c>
      <c r="M9584" s="146">
        <v>24.8</v>
      </c>
      <c r="N9584" s="76">
        <f t="shared" si="407"/>
        <v>2.7199999999998909</v>
      </c>
    </row>
    <row r="9585" spans="2:14" x14ac:dyDescent="0.25">
      <c r="B9585" s="158">
        <v>42129</v>
      </c>
      <c r="C9585" s="78">
        <v>428.54</v>
      </c>
      <c r="D9585" s="128">
        <v>518.55999999999995</v>
      </c>
      <c r="E9585" s="122">
        <v>70.430232558139522</v>
      </c>
      <c r="F9585" s="77">
        <v>6.09</v>
      </c>
      <c r="G9585" s="77">
        <v>0</v>
      </c>
      <c r="H9585" s="121"/>
      <c r="I9585" s="121"/>
      <c r="J9585" s="76">
        <v>6.09</v>
      </c>
      <c r="K9585" s="103">
        <v>5.150000000000059</v>
      </c>
      <c r="L9585" s="145">
        <v>2.4500000000000002</v>
      </c>
      <c r="M9585" s="146">
        <v>2</v>
      </c>
      <c r="N9585" s="76">
        <f t="shared" si="407"/>
        <v>5.150000000000059</v>
      </c>
    </row>
    <row r="9586" spans="2:14" x14ac:dyDescent="0.25">
      <c r="B9586" s="158">
        <v>42130</v>
      </c>
      <c r="C9586" s="78">
        <v>428.49</v>
      </c>
      <c r="D9586" s="128">
        <v>517.62</v>
      </c>
      <c r="E9586" s="122">
        <v>70.293604651162795</v>
      </c>
      <c r="F9586" s="77">
        <v>5.9</v>
      </c>
      <c r="G9586" s="77">
        <v>0</v>
      </c>
      <c r="H9586" s="121"/>
      <c r="I9586" s="121"/>
      <c r="J9586" s="76">
        <v>5.9</v>
      </c>
      <c r="K9586" s="103">
        <v>7.6000000000000458</v>
      </c>
      <c r="L9586" s="145">
        <v>2.37</v>
      </c>
      <c r="M9586" s="146">
        <v>0.4</v>
      </c>
      <c r="N9586" s="76">
        <f t="shared" si="407"/>
        <v>7.6000000000000458</v>
      </c>
    </row>
    <row r="9587" spans="2:14" x14ac:dyDescent="0.25">
      <c r="B9587" s="158">
        <v>42131</v>
      </c>
      <c r="C9587" s="78">
        <v>428.59</v>
      </c>
      <c r="D9587" s="128">
        <v>519.32000000000005</v>
      </c>
      <c r="E9587" s="122">
        <v>70.54069767441861</v>
      </c>
      <c r="F9587" s="77">
        <v>6</v>
      </c>
      <c r="G9587" s="77">
        <v>0</v>
      </c>
      <c r="H9587" s="121"/>
      <c r="I9587" s="121"/>
      <c r="J9587" s="76">
        <v>6</v>
      </c>
      <c r="K9587" s="103">
        <v>14.92999999999995</v>
      </c>
      <c r="L9587" s="145">
        <v>2.42</v>
      </c>
      <c r="M9587" s="146">
        <v>8.4</v>
      </c>
      <c r="N9587" s="76">
        <f t="shared" si="407"/>
        <v>14.92999999999995</v>
      </c>
    </row>
    <row r="9588" spans="2:14" x14ac:dyDescent="0.25">
      <c r="B9588" s="158">
        <v>42132</v>
      </c>
      <c r="C9588" s="78">
        <v>429.05</v>
      </c>
      <c r="D9588" s="128">
        <v>528.25</v>
      </c>
      <c r="E9588" s="122">
        <v>71.838662790697668</v>
      </c>
      <c r="F9588" s="77">
        <v>4.0599999999999996</v>
      </c>
      <c r="G9588" s="77">
        <v>0</v>
      </c>
      <c r="H9588" s="121"/>
      <c r="I9588" s="121"/>
      <c r="J9588" s="76">
        <v>4.0599999999999996</v>
      </c>
      <c r="K9588" s="103">
        <v>10.050000000000008</v>
      </c>
      <c r="L9588" s="145">
        <v>1.64</v>
      </c>
      <c r="M9588" s="146">
        <v>1.3</v>
      </c>
      <c r="N9588" s="76">
        <f t="shared" si="407"/>
        <v>10.050000000000008</v>
      </c>
    </row>
    <row r="9589" spans="2:14" x14ac:dyDescent="0.25">
      <c r="B9589" s="158">
        <v>42133</v>
      </c>
      <c r="C9589" s="78">
        <v>429.36</v>
      </c>
      <c r="D9589" s="128">
        <v>534.24</v>
      </c>
      <c r="E9589" s="122">
        <v>72.70930232558139</v>
      </c>
      <c r="F9589" s="77">
        <v>2.16</v>
      </c>
      <c r="G9589" s="77">
        <v>0</v>
      </c>
      <c r="H9589" s="121"/>
      <c r="I9589" s="121"/>
      <c r="J9589" s="76">
        <v>2.16</v>
      </c>
      <c r="K9589" s="103">
        <v>8.3199999999999683</v>
      </c>
      <c r="L9589" s="145">
        <v>0.87</v>
      </c>
      <c r="M9589" s="146">
        <v>0</v>
      </c>
      <c r="N9589" s="76">
        <f t="shared" si="407"/>
        <v>8.3199999999999683</v>
      </c>
    </row>
    <row r="9590" spans="2:14" x14ac:dyDescent="0.25">
      <c r="B9590" s="158">
        <v>42134</v>
      </c>
      <c r="C9590" s="78">
        <v>429.68</v>
      </c>
      <c r="D9590" s="128">
        <v>540.4</v>
      </c>
      <c r="E9590" s="122">
        <v>73.604651162790702</v>
      </c>
      <c r="F9590" s="77">
        <v>1.82</v>
      </c>
      <c r="G9590" s="77">
        <v>0</v>
      </c>
      <c r="H9590" s="121"/>
      <c r="I9590" s="121"/>
      <c r="J9590" s="76">
        <v>1.82</v>
      </c>
      <c r="K9590" s="103">
        <v>12.719999999999978</v>
      </c>
      <c r="L9590" s="145">
        <v>0.74</v>
      </c>
      <c r="M9590" s="146">
        <v>39.6</v>
      </c>
      <c r="N9590" s="76">
        <f t="shared" si="407"/>
        <v>12.719999999999978</v>
      </c>
    </row>
    <row r="9591" spans="2:14" x14ac:dyDescent="0.25">
      <c r="B9591" s="158">
        <v>42135</v>
      </c>
      <c r="C9591" s="78">
        <v>430.24</v>
      </c>
      <c r="D9591" s="128">
        <v>551.29999999999995</v>
      </c>
      <c r="E9591" s="122">
        <v>75.188953488372078</v>
      </c>
      <c r="F9591" s="77">
        <v>6.13</v>
      </c>
      <c r="G9591" s="77">
        <v>0</v>
      </c>
      <c r="H9591" s="121"/>
      <c r="I9591" s="121"/>
      <c r="J9591" s="76">
        <v>6.13</v>
      </c>
      <c r="K9591" s="103">
        <v>10.03000000000009</v>
      </c>
      <c r="L9591" s="145">
        <v>2.48</v>
      </c>
      <c r="M9591" s="146">
        <v>0</v>
      </c>
      <c r="N9591" s="76">
        <f t="shared" si="407"/>
        <v>10.03000000000009</v>
      </c>
    </row>
    <row r="9592" spans="2:14" x14ac:dyDescent="0.25">
      <c r="B9592" s="158">
        <v>42136</v>
      </c>
      <c r="C9592" s="78">
        <v>430.45</v>
      </c>
      <c r="D9592" s="128">
        <v>555.20000000000005</v>
      </c>
      <c r="E9592" s="122">
        <v>75.755813953488385</v>
      </c>
      <c r="F9592" s="77">
        <v>8.58</v>
      </c>
      <c r="G9592" s="77">
        <v>0</v>
      </c>
      <c r="H9592" s="121"/>
      <c r="I9592" s="121"/>
      <c r="J9592" s="76">
        <v>8.58</v>
      </c>
      <c r="K9592" s="103">
        <v>9.7799999999999319</v>
      </c>
      <c r="L9592" s="145">
        <v>3.47</v>
      </c>
      <c r="M9592" s="146">
        <v>63.6</v>
      </c>
      <c r="N9592" s="76">
        <f t="shared" si="407"/>
        <v>9.7799999999999319</v>
      </c>
    </row>
    <row r="9593" spans="2:14" x14ac:dyDescent="0.25">
      <c r="B9593" s="158">
        <v>42137</v>
      </c>
      <c r="C9593" s="78">
        <v>430.5</v>
      </c>
      <c r="D9593" s="128">
        <v>556.4</v>
      </c>
      <c r="E9593" s="122">
        <v>75.930232558139537</v>
      </c>
      <c r="F9593" s="77">
        <v>11.09</v>
      </c>
      <c r="G9593" s="77">
        <v>0</v>
      </c>
      <c r="H9593" s="121"/>
      <c r="I9593" s="121"/>
      <c r="J9593" s="76">
        <v>11.09</v>
      </c>
      <c r="K9593" s="103">
        <v>9.4899999999999771</v>
      </c>
      <c r="L9593" s="145">
        <v>4.53</v>
      </c>
      <c r="M9593" s="146">
        <v>0</v>
      </c>
      <c r="N9593" s="76">
        <f t="shared" si="407"/>
        <v>9.4899999999999771</v>
      </c>
    </row>
    <row r="9594" spans="2:14" x14ac:dyDescent="0.25">
      <c r="B9594" s="158">
        <v>42138</v>
      </c>
      <c r="C9594" s="78">
        <v>430.42</v>
      </c>
      <c r="D9594" s="128">
        <v>554.79999999999995</v>
      </c>
      <c r="E9594" s="122">
        <v>75.697674418604635</v>
      </c>
      <c r="F9594" s="77">
        <v>10.33</v>
      </c>
      <c r="G9594" s="77">
        <v>0</v>
      </c>
      <c r="H9594" s="121"/>
      <c r="I9594" s="121"/>
      <c r="J9594" s="76">
        <v>10.33</v>
      </c>
      <c r="K9594" s="103">
        <v>8.0300000000000455</v>
      </c>
      <c r="L9594" s="145">
        <v>4.18</v>
      </c>
      <c r="M9594" s="146">
        <v>2.1</v>
      </c>
      <c r="N9594" s="76">
        <f t="shared" si="407"/>
        <v>8.0300000000000455</v>
      </c>
    </row>
    <row r="9595" spans="2:14" x14ac:dyDescent="0.25">
      <c r="B9595" s="158">
        <v>42139</v>
      </c>
      <c r="C9595" s="78">
        <v>430.3</v>
      </c>
      <c r="D9595" s="128">
        <v>552.5</v>
      </c>
      <c r="E9595" s="122">
        <v>75.363372093023258</v>
      </c>
      <c r="F9595" s="77">
        <v>10.77</v>
      </c>
      <c r="G9595" s="77">
        <v>0</v>
      </c>
      <c r="H9595" s="121"/>
      <c r="I9595" s="121"/>
      <c r="J9595" s="76">
        <v>10.77</v>
      </c>
      <c r="K9595" s="103">
        <v>4.6799999999999677</v>
      </c>
      <c r="L9595" s="145">
        <v>4.34</v>
      </c>
      <c r="M9595" s="146">
        <v>0</v>
      </c>
      <c r="N9595" s="76">
        <f t="shared" si="407"/>
        <v>4.6799999999999677</v>
      </c>
    </row>
    <row r="9596" spans="2:14" x14ac:dyDescent="0.25">
      <c r="B9596" s="158">
        <v>42140</v>
      </c>
      <c r="C9596" s="78">
        <v>429.99</v>
      </c>
      <c r="D9596" s="128">
        <v>546.41</v>
      </c>
      <c r="E9596" s="122">
        <v>74.47819767441861</v>
      </c>
      <c r="F9596" s="77">
        <v>8.2200000000000006</v>
      </c>
      <c r="G9596" s="77">
        <v>0</v>
      </c>
      <c r="H9596" s="121"/>
      <c r="I9596" s="121"/>
      <c r="J9596" s="76">
        <v>8.2200000000000006</v>
      </c>
      <c r="K9596" s="103">
        <v>3.5600000000000325</v>
      </c>
      <c r="L9596" s="145">
        <v>3.33</v>
      </c>
      <c r="M9596" s="146">
        <v>0</v>
      </c>
      <c r="N9596" s="76">
        <f t="shared" si="407"/>
        <v>3.5600000000000325</v>
      </c>
    </row>
    <row r="9597" spans="2:14" x14ac:dyDescent="0.25">
      <c r="B9597" s="158">
        <v>42141</v>
      </c>
      <c r="C9597" s="78">
        <v>429.75</v>
      </c>
      <c r="D9597" s="128">
        <v>541.75</v>
      </c>
      <c r="E9597" s="122">
        <v>73.800872093023258</v>
      </c>
      <c r="F9597" s="77">
        <v>6.77</v>
      </c>
      <c r="G9597" s="77">
        <v>0</v>
      </c>
      <c r="H9597" s="121"/>
      <c r="I9597" s="121"/>
      <c r="J9597" s="76">
        <v>6.77</v>
      </c>
      <c r="K9597" s="103">
        <v>2.8700000000000223</v>
      </c>
      <c r="L9597" s="145">
        <v>2.73</v>
      </c>
      <c r="M9597" s="146">
        <v>0</v>
      </c>
      <c r="N9597" s="76">
        <f t="shared" si="407"/>
        <v>2.8700000000000223</v>
      </c>
    </row>
    <row r="9598" spans="2:14" x14ac:dyDescent="0.25">
      <c r="B9598" s="158">
        <v>42142</v>
      </c>
      <c r="C9598" s="78">
        <v>429.55</v>
      </c>
      <c r="D9598" s="128">
        <v>537.85</v>
      </c>
      <c r="E9598" s="122">
        <v>73.23401162790698</v>
      </c>
      <c r="F9598" s="77">
        <v>8.51</v>
      </c>
      <c r="G9598" s="77">
        <v>0</v>
      </c>
      <c r="H9598" s="121"/>
      <c r="I9598" s="121"/>
      <c r="J9598" s="76">
        <v>8.51</v>
      </c>
      <c r="K9598" s="103">
        <v>2.5599999999999543</v>
      </c>
      <c r="L9598" s="145">
        <v>3.43</v>
      </c>
      <c r="M9598" s="146">
        <v>0</v>
      </c>
      <c r="N9598" s="76">
        <f t="shared" si="407"/>
        <v>2.5599999999999543</v>
      </c>
    </row>
    <row r="9599" spans="2:14" x14ac:dyDescent="0.25">
      <c r="B9599" s="158">
        <v>42143</v>
      </c>
      <c r="C9599" s="78">
        <v>429.24</v>
      </c>
      <c r="D9599" s="128">
        <v>531.9</v>
      </c>
      <c r="E9599" s="122">
        <v>72.369186046511629</v>
      </c>
      <c r="F9599" s="77">
        <v>9.02</v>
      </c>
      <c r="G9599" s="77">
        <v>0</v>
      </c>
      <c r="H9599" s="121"/>
      <c r="I9599" s="121"/>
      <c r="J9599" s="76">
        <v>9.02</v>
      </c>
      <c r="K9599" s="103">
        <v>2.1400000000000041</v>
      </c>
      <c r="L9599" s="145">
        <v>3.64</v>
      </c>
      <c r="M9599" s="146">
        <v>0</v>
      </c>
      <c r="N9599" s="76">
        <f t="shared" si="407"/>
        <v>2.1400000000000041</v>
      </c>
    </row>
    <row r="9600" spans="2:14" x14ac:dyDescent="0.25">
      <c r="B9600" s="158">
        <v>42144</v>
      </c>
      <c r="C9600" s="78">
        <v>428.88</v>
      </c>
      <c r="D9600" s="128">
        <v>525.02</v>
      </c>
      <c r="E9600" s="122">
        <v>71.369186046511629</v>
      </c>
      <c r="F9600" s="77">
        <v>8.6</v>
      </c>
      <c r="G9600" s="77">
        <v>0</v>
      </c>
      <c r="H9600" s="121"/>
      <c r="I9600" s="121"/>
      <c r="J9600" s="76">
        <v>8.6</v>
      </c>
      <c r="K9600" s="103">
        <v>3.8499999999999996</v>
      </c>
      <c r="L9600" s="145">
        <v>3.46</v>
      </c>
      <c r="M9600" s="146">
        <v>0</v>
      </c>
      <c r="N9600" s="76">
        <f t="shared" si="407"/>
        <v>3.8499999999999996</v>
      </c>
    </row>
    <row r="9601" spans="2:14" x14ac:dyDescent="0.25">
      <c r="B9601" s="158">
        <v>42145</v>
      </c>
      <c r="C9601" s="78">
        <v>428.63</v>
      </c>
      <c r="D9601" s="128">
        <v>520.27</v>
      </c>
      <c r="E9601" s="122">
        <v>70.678779069767444</v>
      </c>
      <c r="F9601" s="77">
        <v>6.99</v>
      </c>
      <c r="G9601" s="77">
        <v>0</v>
      </c>
      <c r="H9601" s="121"/>
      <c r="I9601" s="121"/>
      <c r="J9601" s="76">
        <v>6.99</v>
      </c>
      <c r="K9601" s="103">
        <v>1.009999999999982</v>
      </c>
      <c r="L9601" s="145">
        <v>2.81</v>
      </c>
      <c r="M9601" s="146">
        <v>0</v>
      </c>
      <c r="N9601" s="76">
        <f t="shared" si="407"/>
        <v>1.009999999999982</v>
      </c>
    </row>
    <row r="9602" spans="2:14" x14ac:dyDescent="0.25">
      <c r="B9602" s="158">
        <v>42146</v>
      </c>
      <c r="C9602" s="78">
        <v>428.31</v>
      </c>
      <c r="D9602" s="128">
        <v>514.29</v>
      </c>
      <c r="E9602" s="122">
        <v>69.809593023255815</v>
      </c>
      <c r="F9602" s="77">
        <v>6.3</v>
      </c>
      <c r="G9602" s="77">
        <v>0</v>
      </c>
      <c r="H9602" s="121"/>
      <c r="I9602" s="121"/>
      <c r="J9602" s="76">
        <v>6.3</v>
      </c>
      <c r="K9602" s="103">
        <v>0.32000000000003848</v>
      </c>
      <c r="L9602" s="145">
        <v>2.5299999999999998</v>
      </c>
      <c r="M9602" s="146">
        <v>0</v>
      </c>
      <c r="N9602" s="76">
        <f t="shared" si="407"/>
        <v>0.32000000000003848</v>
      </c>
    </row>
    <row r="9603" spans="2:14" x14ac:dyDescent="0.25">
      <c r="B9603" s="158">
        <v>42147</v>
      </c>
      <c r="C9603" s="78">
        <v>427.99</v>
      </c>
      <c r="D9603" s="128">
        <v>508.31</v>
      </c>
      <c r="E9603" s="122">
        <v>68.940406976744185</v>
      </c>
      <c r="F9603" s="77">
        <v>4.49</v>
      </c>
      <c r="G9603" s="77">
        <v>0</v>
      </c>
      <c r="H9603" s="121"/>
      <c r="I9603" s="121"/>
      <c r="J9603" s="76">
        <v>4.49</v>
      </c>
      <c r="K9603" s="103">
        <v>1.5199999999999729</v>
      </c>
      <c r="L9603" s="145">
        <v>1.81</v>
      </c>
      <c r="M9603" s="146">
        <v>0</v>
      </c>
      <c r="N9603" s="76">
        <f t="shared" si="407"/>
        <v>1.5199999999999729</v>
      </c>
    </row>
    <row r="9604" spans="2:14" x14ac:dyDescent="0.25">
      <c r="B9604" s="158">
        <v>42148</v>
      </c>
      <c r="C9604" s="78">
        <v>427.84</v>
      </c>
      <c r="D9604" s="128">
        <v>505.34</v>
      </c>
      <c r="E9604" s="122">
        <v>68.508720930232556</v>
      </c>
      <c r="F9604" s="77">
        <v>2.94</v>
      </c>
      <c r="G9604" s="77">
        <v>0</v>
      </c>
      <c r="H9604" s="121"/>
      <c r="I9604" s="121"/>
      <c r="J9604" s="76">
        <v>2.94</v>
      </c>
      <c r="K9604" s="103">
        <v>0.50000000000000222</v>
      </c>
      <c r="L9604" s="145">
        <v>1.18</v>
      </c>
      <c r="M9604" s="146">
        <v>0</v>
      </c>
      <c r="N9604" s="76">
        <f t="shared" si="407"/>
        <v>0.50000000000000222</v>
      </c>
    </row>
    <row r="9605" spans="2:14" x14ac:dyDescent="0.25">
      <c r="B9605" s="158">
        <v>42149</v>
      </c>
      <c r="C9605" s="78">
        <v>427.71</v>
      </c>
      <c r="D9605" s="128">
        <v>502.9</v>
      </c>
      <c r="E9605" s="122">
        <v>68.154069767441854</v>
      </c>
      <c r="F9605" s="77">
        <v>6.63</v>
      </c>
      <c r="G9605" s="77">
        <v>0</v>
      </c>
      <c r="H9605" s="121"/>
      <c r="I9605" s="121"/>
      <c r="J9605" s="76">
        <v>6.63</v>
      </c>
      <c r="K9605" s="103">
        <v>0.59000000000003627</v>
      </c>
      <c r="L9605" s="145">
        <v>2.65</v>
      </c>
      <c r="M9605" s="146">
        <v>0</v>
      </c>
      <c r="N9605" s="76">
        <f t="shared" si="407"/>
        <v>0.59000000000003627</v>
      </c>
    </row>
    <row r="9606" spans="2:14" x14ac:dyDescent="0.25">
      <c r="B9606" s="158">
        <v>42150</v>
      </c>
      <c r="C9606" s="78">
        <v>427.37</v>
      </c>
      <c r="D9606" s="128">
        <v>496.86</v>
      </c>
      <c r="E9606" s="122">
        <v>67.276162790697668</v>
      </c>
      <c r="F9606" s="77">
        <v>9.16</v>
      </c>
      <c r="G9606" s="77">
        <v>0</v>
      </c>
      <c r="H9606" s="121"/>
      <c r="I9606" s="121"/>
      <c r="J9606" s="76">
        <v>9.16</v>
      </c>
      <c r="K9606" s="103">
        <v>1.4999999999999751</v>
      </c>
      <c r="L9606" s="145">
        <v>3.66</v>
      </c>
      <c r="M9606" s="146">
        <v>0</v>
      </c>
      <c r="N9606" s="76">
        <f t="shared" si="407"/>
        <v>1.4999999999999751</v>
      </c>
    </row>
    <row r="9607" spans="2:14" x14ac:dyDescent="0.25">
      <c r="B9607" s="158">
        <v>42151</v>
      </c>
      <c r="C9607" s="78">
        <v>426.96</v>
      </c>
      <c r="D9607" s="128">
        <v>489.2</v>
      </c>
      <c r="E9607" s="122">
        <v>66.162790697674424</v>
      </c>
      <c r="F9607" s="77">
        <v>9.4600000000000009</v>
      </c>
      <c r="G9607" s="77">
        <v>0</v>
      </c>
      <c r="H9607" s="121"/>
      <c r="I9607" s="121"/>
      <c r="J9607" s="76">
        <v>9.4600000000000009</v>
      </c>
      <c r="K9607" s="103">
        <v>1.5399999999999849</v>
      </c>
      <c r="L9607" s="145">
        <v>3.78</v>
      </c>
      <c r="M9607" s="146">
        <v>0</v>
      </c>
      <c r="N9607" s="76">
        <f t="shared" si="407"/>
        <v>1.5399999999999849</v>
      </c>
    </row>
    <row r="9608" spans="2:14" x14ac:dyDescent="0.25">
      <c r="B9608" s="158">
        <v>42152</v>
      </c>
      <c r="C9608" s="78">
        <v>426.51</v>
      </c>
      <c r="D9608" s="128">
        <v>481.28</v>
      </c>
      <c r="E9608" s="122">
        <v>65.011627906976742</v>
      </c>
      <c r="F9608" s="77">
        <v>7.51</v>
      </c>
      <c r="G9608" s="77">
        <v>0</v>
      </c>
      <c r="H9608" s="121"/>
      <c r="I9608" s="121"/>
      <c r="J9608" s="76">
        <v>7.51</v>
      </c>
      <c r="K9608" s="103">
        <v>1.3100000000000112</v>
      </c>
      <c r="L9608" s="145">
        <v>3.01</v>
      </c>
      <c r="M9608" s="146">
        <v>0</v>
      </c>
      <c r="N9608" s="76">
        <f t="shared" ref="N9608:N9671" si="408">+D9609-D9608+J9608</f>
        <v>1.3100000000000112</v>
      </c>
    </row>
    <row r="9609" spans="2:14" x14ac:dyDescent="0.25">
      <c r="B9609" s="158">
        <v>42153</v>
      </c>
      <c r="C9609" s="78">
        <v>426.16</v>
      </c>
      <c r="D9609" s="128">
        <v>475.08</v>
      </c>
      <c r="E9609" s="122">
        <v>64.110465116279073</v>
      </c>
      <c r="F9609" s="77">
        <v>6.04</v>
      </c>
      <c r="G9609" s="77">
        <v>0</v>
      </c>
      <c r="H9609" s="121"/>
      <c r="I9609" s="121"/>
      <c r="J9609" s="76">
        <v>6.04</v>
      </c>
      <c r="K9609" s="103">
        <v>0.78000000000000913</v>
      </c>
      <c r="L9609" s="145">
        <v>2.41</v>
      </c>
      <c r="M9609" s="146">
        <v>0</v>
      </c>
      <c r="N9609" s="76">
        <f t="shared" si="408"/>
        <v>0.78000000000000913</v>
      </c>
    </row>
    <row r="9610" spans="2:14" x14ac:dyDescent="0.25">
      <c r="B9610" s="158">
        <v>42154</v>
      </c>
      <c r="C9610" s="78">
        <v>425.86</v>
      </c>
      <c r="D9610" s="128">
        <v>469.82</v>
      </c>
      <c r="E9610" s="122">
        <v>63.345930232558139</v>
      </c>
      <c r="F9610" s="77">
        <v>4.87</v>
      </c>
      <c r="G9610" s="77">
        <v>0</v>
      </c>
      <c r="H9610" s="121"/>
      <c r="I9610" s="121"/>
      <c r="J9610" s="76">
        <v>4.87</v>
      </c>
      <c r="K9610" s="103">
        <v>0.8600000000000092</v>
      </c>
      <c r="L9610" s="145">
        <v>1.95</v>
      </c>
      <c r="M9610" s="146">
        <v>0</v>
      </c>
      <c r="N9610" s="76">
        <f t="shared" si="408"/>
        <v>0.8600000000000092</v>
      </c>
    </row>
    <row r="9611" spans="2:14" x14ac:dyDescent="0.25">
      <c r="B9611" s="158">
        <v>42155</v>
      </c>
      <c r="C9611" s="78">
        <v>425.64</v>
      </c>
      <c r="D9611" s="128">
        <v>465.81</v>
      </c>
      <c r="E9611" s="122">
        <v>62.763081395348834</v>
      </c>
      <c r="F9611" s="77">
        <v>3.1</v>
      </c>
      <c r="G9611" s="77">
        <v>0</v>
      </c>
      <c r="H9611" s="121"/>
      <c r="I9611" s="121"/>
      <c r="J9611" s="76">
        <v>3.1</v>
      </c>
      <c r="K9611" s="103">
        <v>0.97000000000000464</v>
      </c>
      <c r="L9611" s="145">
        <v>1.28</v>
      </c>
      <c r="M9611" s="146">
        <v>0</v>
      </c>
      <c r="N9611" s="76">
        <f t="shared" si="408"/>
        <v>0.97000000000000464</v>
      </c>
    </row>
    <row r="9612" spans="2:14" x14ac:dyDescent="0.25">
      <c r="B9612" s="158">
        <v>42156</v>
      </c>
      <c r="C9612" s="78">
        <v>425.51</v>
      </c>
      <c r="D9612" s="128">
        <v>463.68</v>
      </c>
      <c r="E9612" s="122">
        <v>62.453488372093027</v>
      </c>
      <c r="F9612" s="77">
        <v>4.47</v>
      </c>
      <c r="G9612" s="77">
        <v>0</v>
      </c>
      <c r="H9612" s="121"/>
      <c r="I9612" s="121"/>
      <c r="J9612" s="76">
        <v>4.47</v>
      </c>
      <c r="K9612" s="103">
        <v>0.28000000000000203</v>
      </c>
      <c r="L9612" s="145">
        <v>1.78</v>
      </c>
      <c r="M9612" s="146">
        <v>0</v>
      </c>
      <c r="N9612" s="76">
        <f t="shared" si="408"/>
        <v>0.28000000000000203</v>
      </c>
    </row>
    <row r="9613" spans="2:14" x14ac:dyDescent="0.25">
      <c r="B9613" s="158">
        <v>42157</v>
      </c>
      <c r="C9613" s="78">
        <v>425.28</v>
      </c>
      <c r="D9613" s="128">
        <v>459.49</v>
      </c>
      <c r="E9613" s="122">
        <v>61.844476744186046</v>
      </c>
      <c r="F9613" s="77">
        <v>3.99</v>
      </c>
      <c r="G9613" s="77">
        <v>0</v>
      </c>
      <c r="H9613" s="121"/>
      <c r="I9613" s="121"/>
      <c r="J9613" s="76">
        <v>3.99</v>
      </c>
      <c r="K9613" s="103">
        <v>0.58999999999996611</v>
      </c>
      <c r="L9613" s="145">
        <v>1.59</v>
      </c>
      <c r="M9613" s="146">
        <v>0</v>
      </c>
      <c r="N9613" s="76">
        <f t="shared" si="408"/>
        <v>0.58999999999996611</v>
      </c>
    </row>
    <row r="9614" spans="2:14" x14ac:dyDescent="0.25">
      <c r="B9614" s="158">
        <v>42158</v>
      </c>
      <c r="C9614" s="78">
        <v>425.08</v>
      </c>
      <c r="D9614" s="128">
        <v>456.09</v>
      </c>
      <c r="E9614" s="122">
        <v>61.350290697674417</v>
      </c>
      <c r="F9614" s="77">
        <v>6.35</v>
      </c>
      <c r="G9614" s="77">
        <v>0</v>
      </c>
      <c r="H9614" s="121"/>
      <c r="I9614" s="121"/>
      <c r="J9614" s="76">
        <v>6.35</v>
      </c>
      <c r="K9614" s="103">
        <v>2.0200000000000156</v>
      </c>
      <c r="L9614" s="145">
        <v>2.52</v>
      </c>
      <c r="M9614" s="146">
        <v>0</v>
      </c>
      <c r="N9614" s="76">
        <f t="shared" si="408"/>
        <v>2.0200000000000156</v>
      </c>
    </row>
    <row r="9615" spans="2:14" x14ac:dyDescent="0.25">
      <c r="B9615" s="158">
        <v>42159</v>
      </c>
      <c r="C9615" s="78">
        <v>424.82</v>
      </c>
      <c r="D9615" s="128">
        <v>451.76</v>
      </c>
      <c r="E9615" s="122">
        <v>60.720930232558139</v>
      </c>
      <c r="F9615" s="77">
        <v>5.85</v>
      </c>
      <c r="G9615" s="77">
        <v>0</v>
      </c>
      <c r="H9615" s="121"/>
      <c r="I9615" s="121"/>
      <c r="J9615" s="76">
        <v>5.85</v>
      </c>
      <c r="K9615" s="103">
        <v>3.4500000000000224</v>
      </c>
      <c r="L9615" s="145">
        <v>2.3199999999999998</v>
      </c>
      <c r="M9615" s="146">
        <v>24.2</v>
      </c>
      <c r="N9615" s="76">
        <f t="shared" si="408"/>
        <v>3.4500000000000224</v>
      </c>
    </row>
    <row r="9616" spans="2:14" x14ac:dyDescent="0.25">
      <c r="B9616" s="158">
        <v>42160</v>
      </c>
      <c r="C9616" s="78">
        <v>424.68</v>
      </c>
      <c r="D9616" s="128">
        <v>449.36</v>
      </c>
      <c r="E9616" s="122">
        <v>60.372093023255815</v>
      </c>
      <c r="F9616" s="77">
        <v>4.47</v>
      </c>
      <c r="G9616" s="77">
        <v>0</v>
      </c>
      <c r="H9616" s="121"/>
      <c r="I9616" s="121"/>
      <c r="J9616" s="76">
        <v>4.47</v>
      </c>
      <c r="K9616" s="103">
        <v>3.280000000000002</v>
      </c>
      <c r="L9616" s="145">
        <v>1.78</v>
      </c>
      <c r="M9616" s="146">
        <v>7.2</v>
      </c>
      <c r="N9616" s="76">
        <f t="shared" si="408"/>
        <v>3.280000000000002</v>
      </c>
    </row>
    <row r="9617" spans="2:14" x14ac:dyDescent="0.25">
      <c r="B9617" s="158">
        <v>42161</v>
      </c>
      <c r="C9617" s="78">
        <v>424.61</v>
      </c>
      <c r="D9617" s="128">
        <v>448.17</v>
      </c>
      <c r="E9617" s="122">
        <v>60.199127906976742</v>
      </c>
      <c r="F9617" s="77">
        <v>5.05</v>
      </c>
      <c r="G9617" s="77">
        <v>0</v>
      </c>
      <c r="H9617" s="121"/>
      <c r="I9617" s="121"/>
      <c r="J9617" s="76">
        <v>5.05</v>
      </c>
      <c r="K9617" s="103">
        <v>0.67999999999999527</v>
      </c>
      <c r="L9617" s="145">
        <v>2.1800000000000002</v>
      </c>
      <c r="M9617" s="146">
        <v>0</v>
      </c>
      <c r="N9617" s="76">
        <f t="shared" si="408"/>
        <v>0.67999999999999527</v>
      </c>
    </row>
    <row r="9618" spans="2:14" x14ac:dyDescent="0.25">
      <c r="B9618" s="158">
        <v>42162</v>
      </c>
      <c r="C9618" s="78">
        <v>424.35</v>
      </c>
      <c r="D9618" s="128">
        <v>443.8</v>
      </c>
      <c r="E9618" s="122">
        <v>59.563953488372093</v>
      </c>
      <c r="F9618" s="77">
        <v>5.07</v>
      </c>
      <c r="G9618" s="77">
        <v>0</v>
      </c>
      <c r="H9618" s="121"/>
      <c r="I9618" s="121"/>
      <c r="J9618" s="76">
        <v>5.07</v>
      </c>
      <c r="K9618" s="103">
        <v>2.5700000000000003</v>
      </c>
      <c r="L9618" s="145">
        <v>2.0099999999999998</v>
      </c>
      <c r="M9618" s="146">
        <v>0</v>
      </c>
      <c r="N9618" s="76">
        <f t="shared" si="408"/>
        <v>2.5700000000000003</v>
      </c>
    </row>
    <row r="9619" spans="2:14" x14ac:dyDescent="0.25">
      <c r="B9619" s="158">
        <v>42163</v>
      </c>
      <c r="C9619" s="78">
        <v>424.21</v>
      </c>
      <c r="D9619" s="128">
        <v>441.3</v>
      </c>
      <c r="E9619" s="122">
        <v>59.200581395348834</v>
      </c>
      <c r="F9619" s="77">
        <v>5.43</v>
      </c>
      <c r="G9619" s="77">
        <v>0</v>
      </c>
      <c r="H9619" s="121"/>
      <c r="I9619" s="121"/>
      <c r="J9619" s="76">
        <v>5.43</v>
      </c>
      <c r="K9619" s="103">
        <v>1.0099999999999838</v>
      </c>
      <c r="L9619" s="145">
        <v>2.15</v>
      </c>
      <c r="M9619" s="146">
        <v>0</v>
      </c>
      <c r="N9619" s="76">
        <f t="shared" si="408"/>
        <v>1.0099999999999838</v>
      </c>
    </row>
    <row r="9620" spans="2:14" x14ac:dyDescent="0.25">
      <c r="B9620" s="158">
        <v>42164</v>
      </c>
      <c r="C9620" s="78">
        <v>423.95</v>
      </c>
      <c r="D9620" s="128">
        <v>436.88</v>
      </c>
      <c r="E9620" s="122">
        <v>58.558139534883722</v>
      </c>
      <c r="F9620" s="77">
        <v>3.22</v>
      </c>
      <c r="G9620" s="77">
        <v>0</v>
      </c>
      <c r="H9620" s="121"/>
      <c r="I9620" s="121"/>
      <c r="J9620" s="76">
        <v>3.22</v>
      </c>
      <c r="K9620" s="103">
        <v>1.0999999999999956</v>
      </c>
      <c r="L9620" s="145">
        <v>1.27</v>
      </c>
      <c r="M9620" s="146">
        <v>0</v>
      </c>
      <c r="N9620" s="76">
        <f t="shared" si="408"/>
        <v>1.0999999999999956</v>
      </c>
    </row>
    <row r="9621" spans="2:14" x14ac:dyDescent="0.25">
      <c r="B9621" s="158">
        <v>42165</v>
      </c>
      <c r="C9621" s="78">
        <v>423.81</v>
      </c>
      <c r="D9621" s="128">
        <v>434.76</v>
      </c>
      <c r="E9621" s="122">
        <v>58.25</v>
      </c>
      <c r="F9621" s="77">
        <v>4.34</v>
      </c>
      <c r="G9621" s="77">
        <v>0</v>
      </c>
      <c r="H9621" s="121"/>
      <c r="I9621" s="121"/>
      <c r="J9621" s="76">
        <v>4.34</v>
      </c>
      <c r="K9621" s="103">
        <v>0.37000000000002942</v>
      </c>
      <c r="L9621" s="145">
        <v>1.72</v>
      </c>
      <c r="M9621" s="146">
        <v>0</v>
      </c>
      <c r="N9621" s="76">
        <f t="shared" si="408"/>
        <v>0.37000000000002942</v>
      </c>
    </row>
    <row r="9622" spans="2:14" x14ac:dyDescent="0.25">
      <c r="B9622" s="158">
        <v>42166</v>
      </c>
      <c r="C9622" s="78">
        <v>423.58</v>
      </c>
      <c r="D9622" s="128">
        <v>430.79</v>
      </c>
      <c r="E9622" s="122">
        <v>57.672965116279073</v>
      </c>
      <c r="F9622" s="77">
        <v>1.28</v>
      </c>
      <c r="G9622" s="77">
        <v>0</v>
      </c>
      <c r="H9622" s="121"/>
      <c r="I9622" s="121"/>
      <c r="J9622" s="76">
        <v>1.28</v>
      </c>
      <c r="K9622" s="103">
        <v>1.9499999999999591</v>
      </c>
      <c r="L9622" s="145">
        <v>0.51</v>
      </c>
      <c r="M9622" s="146">
        <v>0</v>
      </c>
      <c r="N9622" s="76">
        <f t="shared" si="408"/>
        <v>1.9499999999999591</v>
      </c>
    </row>
    <row r="9623" spans="2:14" x14ac:dyDescent="0.25">
      <c r="B9623" s="158">
        <v>42167</v>
      </c>
      <c r="C9623" s="78">
        <v>423.61</v>
      </c>
      <c r="D9623" s="128">
        <v>431.46</v>
      </c>
      <c r="E9623" s="122">
        <v>57.770348837209305</v>
      </c>
      <c r="F9623" s="77">
        <v>1.88</v>
      </c>
      <c r="G9623" s="77">
        <v>0</v>
      </c>
      <c r="H9623" s="121"/>
      <c r="I9623" s="121"/>
      <c r="J9623" s="76">
        <v>1.88</v>
      </c>
      <c r="K9623" s="103">
        <v>0.36000000000001808</v>
      </c>
      <c r="L9623" s="145">
        <v>0.74</v>
      </c>
      <c r="M9623" s="146">
        <v>0</v>
      </c>
      <c r="N9623" s="76">
        <f t="shared" si="408"/>
        <v>0.36000000000001808</v>
      </c>
    </row>
    <row r="9624" spans="2:14" x14ac:dyDescent="0.25">
      <c r="B9624" s="158">
        <v>42168</v>
      </c>
      <c r="C9624" s="78">
        <v>423.53</v>
      </c>
      <c r="D9624" s="128">
        <v>429.94</v>
      </c>
      <c r="E9624" s="122">
        <v>57.549418604651166</v>
      </c>
      <c r="F9624" s="77">
        <v>2.5499999999999998</v>
      </c>
      <c r="G9624" s="77">
        <v>0</v>
      </c>
      <c r="H9624" s="121"/>
      <c r="I9624" s="121"/>
      <c r="J9624" s="76">
        <v>2.5499999999999998</v>
      </c>
      <c r="K9624" s="103">
        <v>0.43999999999998618</v>
      </c>
      <c r="L9624" s="145">
        <v>0.89</v>
      </c>
      <c r="M9624" s="146">
        <v>0</v>
      </c>
      <c r="N9624" s="76">
        <f t="shared" si="408"/>
        <v>0.43999999999998618</v>
      </c>
    </row>
    <row r="9625" spans="2:14" x14ac:dyDescent="0.25">
      <c r="B9625" s="158">
        <v>42169</v>
      </c>
      <c r="C9625" s="78">
        <v>423.4</v>
      </c>
      <c r="D9625" s="128">
        <v>427.83</v>
      </c>
      <c r="E9625" s="122">
        <v>57.242732558139537</v>
      </c>
      <c r="F9625" s="77">
        <v>3.93</v>
      </c>
      <c r="G9625" s="77">
        <v>0</v>
      </c>
      <c r="H9625" s="121"/>
      <c r="I9625" s="121"/>
      <c r="J9625" s="76">
        <v>3.93</v>
      </c>
      <c r="K9625" s="103">
        <v>0.48000000000001153</v>
      </c>
      <c r="L9625" s="145">
        <v>1.48</v>
      </c>
      <c r="M9625" s="146">
        <v>0</v>
      </c>
      <c r="N9625" s="76">
        <f t="shared" si="408"/>
        <v>0.48000000000001153</v>
      </c>
    </row>
    <row r="9626" spans="2:14" x14ac:dyDescent="0.25">
      <c r="B9626" s="158">
        <v>42170</v>
      </c>
      <c r="C9626" s="78">
        <v>423.18</v>
      </c>
      <c r="D9626" s="128">
        <v>424.38</v>
      </c>
      <c r="E9626" s="122">
        <v>56.741279069767444</v>
      </c>
      <c r="F9626" s="77">
        <v>2.1800000000000002</v>
      </c>
      <c r="G9626" s="77">
        <v>0</v>
      </c>
      <c r="H9626" s="121"/>
      <c r="I9626" s="121"/>
      <c r="J9626" s="76">
        <v>2.1800000000000002</v>
      </c>
      <c r="K9626" s="103">
        <v>0.3899999999999797</v>
      </c>
      <c r="L9626" s="145">
        <v>0.86</v>
      </c>
      <c r="M9626" s="146">
        <v>4.5</v>
      </c>
      <c r="N9626" s="76">
        <f t="shared" si="408"/>
        <v>0.3899999999999797</v>
      </c>
    </row>
    <row r="9627" spans="2:14" x14ac:dyDescent="0.25">
      <c r="B9627" s="158">
        <v>42171</v>
      </c>
      <c r="C9627" s="78">
        <v>423.07</v>
      </c>
      <c r="D9627" s="128">
        <v>422.59</v>
      </c>
      <c r="E9627" s="122">
        <v>56.481104651162788</v>
      </c>
      <c r="F9627" s="77">
        <v>3.07</v>
      </c>
      <c r="G9627" s="77">
        <v>0</v>
      </c>
      <c r="H9627" s="121"/>
      <c r="I9627" s="121"/>
      <c r="J9627" s="76">
        <v>3.07</v>
      </c>
      <c r="K9627" s="103">
        <v>0.92000000000002258</v>
      </c>
      <c r="L9627" s="145">
        <v>1.1200000000000001</v>
      </c>
      <c r="M9627" s="146">
        <v>4.0999999999999996</v>
      </c>
      <c r="N9627" s="76">
        <f t="shared" si="408"/>
        <v>0.92000000000002258</v>
      </c>
    </row>
    <row r="9628" spans="2:14" x14ac:dyDescent="0.25">
      <c r="B9628" s="158">
        <v>42172</v>
      </c>
      <c r="C9628" s="78">
        <v>422.95</v>
      </c>
      <c r="D9628" s="128">
        <v>420.44</v>
      </c>
      <c r="E9628" s="122">
        <v>56.168604651162788</v>
      </c>
      <c r="F9628" s="77">
        <v>2.15</v>
      </c>
      <c r="G9628" s="77">
        <v>0</v>
      </c>
      <c r="H9628" s="121"/>
      <c r="I9628" s="121"/>
      <c r="J9628" s="76">
        <v>2.15</v>
      </c>
      <c r="K9628" s="103">
        <v>0.71000000000000218</v>
      </c>
      <c r="L9628" s="145">
        <v>0.85</v>
      </c>
      <c r="M9628" s="146">
        <v>4.9000000000000004</v>
      </c>
      <c r="N9628" s="76">
        <f t="shared" si="408"/>
        <v>0.71000000000000218</v>
      </c>
    </row>
    <row r="9629" spans="2:14" x14ac:dyDescent="0.25">
      <c r="B9629" s="158">
        <v>42173</v>
      </c>
      <c r="C9629" s="78">
        <v>422.85</v>
      </c>
      <c r="D9629" s="128">
        <v>419</v>
      </c>
      <c r="E9629" s="122">
        <v>55.959302325581397</v>
      </c>
      <c r="F9629" s="77">
        <v>2.86</v>
      </c>
      <c r="G9629" s="77">
        <v>0</v>
      </c>
      <c r="H9629" s="121"/>
      <c r="I9629" s="121"/>
      <c r="J9629" s="76">
        <v>2.86</v>
      </c>
      <c r="K9629" s="103">
        <v>1.6399999999999726</v>
      </c>
      <c r="L9629" s="145">
        <v>1.1299999999999999</v>
      </c>
      <c r="M9629" s="146">
        <v>10.7</v>
      </c>
      <c r="N9629" s="76">
        <f t="shared" si="408"/>
        <v>1.6399999999999726</v>
      </c>
    </row>
    <row r="9630" spans="2:14" x14ac:dyDescent="0.25">
      <c r="B9630" s="158">
        <v>42174</v>
      </c>
      <c r="C9630" s="78">
        <v>422.78</v>
      </c>
      <c r="D9630" s="128">
        <v>417.78</v>
      </c>
      <c r="E9630" s="122">
        <v>55.781976744186046</v>
      </c>
      <c r="F9630" s="77">
        <v>4.1399999999999997</v>
      </c>
      <c r="G9630" s="77">
        <v>0</v>
      </c>
      <c r="H9630" s="121"/>
      <c r="I9630" s="121"/>
      <c r="J9630" s="76">
        <v>4.1399999999999997</v>
      </c>
      <c r="K9630" s="103">
        <v>1.7200000000000406</v>
      </c>
      <c r="L9630" s="145">
        <v>1.66</v>
      </c>
      <c r="M9630" s="146">
        <v>3.2</v>
      </c>
      <c r="N9630" s="76">
        <f t="shared" si="408"/>
        <v>1.7200000000000406</v>
      </c>
    </row>
    <row r="9631" spans="2:14" x14ac:dyDescent="0.25">
      <c r="B9631" s="158">
        <v>42175</v>
      </c>
      <c r="C9631" s="78">
        <v>422.62</v>
      </c>
      <c r="D9631" s="128">
        <v>415.36</v>
      </c>
      <c r="E9631" s="122">
        <v>55.430232558139537</v>
      </c>
      <c r="F9631" s="77">
        <v>2.91</v>
      </c>
      <c r="G9631" s="77">
        <v>0</v>
      </c>
      <c r="H9631" s="121"/>
      <c r="I9631" s="121"/>
      <c r="J9631" s="76">
        <v>2.91</v>
      </c>
      <c r="K9631" s="103">
        <v>0.62999999999997058</v>
      </c>
      <c r="L9631" s="145">
        <v>4.1500000000000004</v>
      </c>
      <c r="M9631" s="146">
        <v>0</v>
      </c>
      <c r="N9631" s="76">
        <f t="shared" si="408"/>
        <v>0.62999999999997058</v>
      </c>
    </row>
    <row r="9632" spans="2:14" x14ac:dyDescent="0.25">
      <c r="B9632" s="158">
        <v>42176</v>
      </c>
      <c r="C9632" s="78">
        <v>422.48</v>
      </c>
      <c r="D9632" s="128">
        <v>413.08</v>
      </c>
      <c r="E9632" s="122">
        <v>55.098837209302324</v>
      </c>
      <c r="F9632" s="77">
        <v>4.12</v>
      </c>
      <c r="G9632" s="77">
        <v>0</v>
      </c>
      <c r="H9632" s="121"/>
      <c r="I9632" s="121"/>
      <c r="J9632" s="76">
        <v>4.12</v>
      </c>
      <c r="K9632" s="103">
        <v>0.43999999999999329</v>
      </c>
      <c r="L9632" s="145">
        <v>1.63</v>
      </c>
      <c r="M9632" s="146">
        <v>0.8</v>
      </c>
      <c r="N9632" s="76">
        <f t="shared" si="408"/>
        <v>0.43999999999999329</v>
      </c>
    </row>
    <row r="9633" spans="2:14" x14ac:dyDescent="0.25">
      <c r="B9633" s="158">
        <v>42177</v>
      </c>
      <c r="C9633" s="78">
        <v>422.25</v>
      </c>
      <c r="D9633" s="128">
        <v>409.4</v>
      </c>
      <c r="E9633" s="122">
        <v>54.563953488372093</v>
      </c>
      <c r="F9633" s="77">
        <v>4.01</v>
      </c>
      <c r="G9633" s="77">
        <v>0</v>
      </c>
      <c r="H9633" s="121"/>
      <c r="I9633" s="121"/>
      <c r="J9633" s="76">
        <v>4.01</v>
      </c>
      <c r="K9633" s="103">
        <v>1.1300000000000043</v>
      </c>
      <c r="L9633" s="145">
        <v>1.58</v>
      </c>
      <c r="M9633" s="146">
        <v>0</v>
      </c>
      <c r="N9633" s="76">
        <f t="shared" si="408"/>
        <v>1.1300000000000043</v>
      </c>
    </row>
    <row r="9634" spans="2:14" x14ac:dyDescent="0.25">
      <c r="B9634" s="158">
        <v>42178</v>
      </c>
      <c r="C9634" s="78">
        <v>422.07</v>
      </c>
      <c r="D9634" s="128">
        <v>406.52</v>
      </c>
      <c r="E9634" s="122">
        <v>54.145348837209305</v>
      </c>
      <c r="F9634" s="77">
        <v>3.21</v>
      </c>
      <c r="G9634" s="77">
        <v>0</v>
      </c>
      <c r="H9634" s="121"/>
      <c r="I9634" s="121"/>
      <c r="J9634" s="76">
        <v>3.21</v>
      </c>
      <c r="K9634" s="103">
        <v>0.16000000000004544</v>
      </c>
      <c r="L9634" s="145">
        <v>1.26</v>
      </c>
      <c r="M9634" s="146">
        <v>0</v>
      </c>
      <c r="N9634" s="76">
        <f t="shared" si="408"/>
        <v>0.16000000000004544</v>
      </c>
    </row>
    <row r="9635" spans="2:14" x14ac:dyDescent="0.25">
      <c r="B9635" s="158">
        <v>42179</v>
      </c>
      <c r="C9635" s="78">
        <v>421.9</v>
      </c>
      <c r="D9635" s="128">
        <v>403.47</v>
      </c>
      <c r="E9635" s="122">
        <v>53.702034883720927</v>
      </c>
      <c r="F9635" s="77">
        <v>2.5499999999999998</v>
      </c>
      <c r="G9635" s="77">
        <v>0</v>
      </c>
      <c r="H9635" s="121"/>
      <c r="I9635" s="121"/>
      <c r="J9635" s="76">
        <v>2.5499999999999998</v>
      </c>
      <c r="K9635" s="103">
        <v>0.41999999999994753</v>
      </c>
      <c r="L9635" s="145">
        <v>1.01</v>
      </c>
      <c r="M9635" s="146">
        <v>0.5</v>
      </c>
      <c r="N9635" s="76">
        <f t="shared" si="408"/>
        <v>0.41999999999994753</v>
      </c>
    </row>
    <row r="9636" spans="2:14" x14ac:dyDescent="0.25">
      <c r="B9636" s="158">
        <v>42180</v>
      </c>
      <c r="C9636" s="78">
        <v>421.74</v>
      </c>
      <c r="D9636" s="128">
        <v>401.34</v>
      </c>
      <c r="E9636" s="122">
        <v>53.392441860465119</v>
      </c>
      <c r="F9636" s="77">
        <v>1.32</v>
      </c>
      <c r="G9636" s="77">
        <v>0</v>
      </c>
      <c r="H9636" s="121"/>
      <c r="I9636" s="121"/>
      <c r="J9636" s="76">
        <v>1.32</v>
      </c>
      <c r="K9636" s="103">
        <v>1.0000000000000069</v>
      </c>
      <c r="L9636" s="145">
        <v>0.52</v>
      </c>
      <c r="M9636" s="146">
        <v>0</v>
      </c>
      <c r="N9636" s="76">
        <f t="shared" si="408"/>
        <v>1.0000000000000069</v>
      </c>
    </row>
    <row r="9637" spans="2:14" x14ac:dyDescent="0.25">
      <c r="B9637" s="158">
        <v>42181</v>
      </c>
      <c r="C9637" s="78">
        <v>421.72</v>
      </c>
      <c r="D9637" s="128">
        <v>401.02</v>
      </c>
      <c r="E9637" s="122">
        <v>53.345930232558139</v>
      </c>
      <c r="F9637" s="77">
        <v>2.2200000000000002</v>
      </c>
      <c r="G9637" s="77">
        <v>0</v>
      </c>
      <c r="H9637" s="121"/>
      <c r="I9637" s="121"/>
      <c r="J9637" s="76">
        <v>2.2200000000000002</v>
      </c>
      <c r="K9637" s="103">
        <v>0.30000000000004112</v>
      </c>
      <c r="L9637" s="145">
        <v>0.88</v>
      </c>
      <c r="M9637" s="146">
        <v>0</v>
      </c>
      <c r="N9637" s="76">
        <f t="shared" si="408"/>
        <v>0.30000000000004112</v>
      </c>
    </row>
    <row r="9638" spans="2:14" x14ac:dyDescent="0.25">
      <c r="B9638" s="158">
        <v>42182</v>
      </c>
      <c r="C9638" s="78">
        <v>421.6</v>
      </c>
      <c r="D9638" s="128">
        <v>399.1</v>
      </c>
      <c r="E9638" s="122">
        <v>53.066860465116278</v>
      </c>
      <c r="F9638" s="77">
        <v>0.93</v>
      </c>
      <c r="G9638" s="77">
        <v>0</v>
      </c>
      <c r="H9638" s="121"/>
      <c r="I9638" s="121"/>
      <c r="J9638" s="76">
        <v>0.93</v>
      </c>
      <c r="K9638" s="103">
        <v>0.32999999999997731</v>
      </c>
      <c r="L9638" s="145">
        <v>0.37</v>
      </c>
      <c r="M9638" s="146">
        <v>4.7</v>
      </c>
      <c r="N9638" s="76">
        <f t="shared" si="408"/>
        <v>0.32999999999997731</v>
      </c>
    </row>
    <row r="9639" spans="2:14" x14ac:dyDescent="0.25">
      <c r="B9639" s="158">
        <v>42183</v>
      </c>
      <c r="C9639" s="78">
        <v>421.57</v>
      </c>
      <c r="D9639" s="128">
        <v>398.5</v>
      </c>
      <c r="E9639" s="122">
        <v>52.979651162790695</v>
      </c>
      <c r="F9639" s="77">
        <v>1.59</v>
      </c>
      <c r="G9639" s="77">
        <v>0</v>
      </c>
      <c r="H9639" s="121"/>
      <c r="I9639" s="121"/>
      <c r="J9639" s="76">
        <v>1.59</v>
      </c>
      <c r="K9639" s="103">
        <v>0.52999999999999781</v>
      </c>
      <c r="L9639" s="145">
        <v>0.63</v>
      </c>
      <c r="M9639" s="146">
        <v>0</v>
      </c>
      <c r="N9639" s="76">
        <f t="shared" si="408"/>
        <v>0.52999999999999781</v>
      </c>
    </row>
    <row r="9640" spans="2:14" x14ac:dyDescent="0.25">
      <c r="B9640" s="158">
        <v>42184</v>
      </c>
      <c r="C9640" s="78">
        <v>421.49</v>
      </c>
      <c r="D9640" s="128">
        <v>397.44</v>
      </c>
      <c r="E9640" s="122">
        <v>52.825581395348834</v>
      </c>
      <c r="F9640" s="77">
        <v>2.2799999999999998</v>
      </c>
      <c r="G9640" s="77">
        <v>0</v>
      </c>
      <c r="H9640" s="121"/>
      <c r="I9640" s="121"/>
      <c r="J9640" s="76">
        <v>2.2799999999999998</v>
      </c>
      <c r="K9640" s="103">
        <v>1.4799999999999884</v>
      </c>
      <c r="L9640" s="145">
        <v>0.9</v>
      </c>
      <c r="M9640" s="146">
        <v>0.4</v>
      </c>
      <c r="N9640" s="76">
        <f t="shared" si="408"/>
        <v>1.4799999999999884</v>
      </c>
    </row>
    <row r="9641" spans="2:14" x14ac:dyDescent="0.25">
      <c r="B9641" s="158">
        <v>42185</v>
      </c>
      <c r="C9641" s="78">
        <v>421.44</v>
      </c>
      <c r="D9641" s="128">
        <v>396.64</v>
      </c>
      <c r="E9641" s="122">
        <v>52.709302325581397</v>
      </c>
      <c r="F9641" s="77">
        <v>4.74</v>
      </c>
      <c r="G9641" s="77">
        <v>0</v>
      </c>
      <c r="H9641" s="121"/>
      <c r="I9641" s="121"/>
      <c r="J9641" s="76">
        <v>4.74</v>
      </c>
      <c r="K9641" s="103">
        <v>1.8000000000000025</v>
      </c>
      <c r="L9641" s="145">
        <v>1.41</v>
      </c>
      <c r="M9641" s="146">
        <v>2</v>
      </c>
      <c r="N9641" s="76">
        <f t="shared" si="408"/>
        <v>1.8000000000000025</v>
      </c>
    </row>
    <row r="9642" spans="2:14" x14ac:dyDescent="0.25">
      <c r="B9642" s="158">
        <v>42186</v>
      </c>
      <c r="C9642" s="78">
        <v>421.25</v>
      </c>
      <c r="D9642" s="128">
        <v>393.7</v>
      </c>
      <c r="E9642" s="122">
        <v>52.281976744186046</v>
      </c>
      <c r="F9642" s="77">
        <v>2.56</v>
      </c>
      <c r="G9642" s="77">
        <v>0</v>
      </c>
      <c r="H9642" s="121"/>
      <c r="I9642" s="121"/>
      <c r="J9642" s="76">
        <v>2.56</v>
      </c>
      <c r="K9642" s="103">
        <v>0.41000000000002279</v>
      </c>
      <c r="L9642" s="145">
        <v>1.1100000000000001</v>
      </c>
      <c r="M9642" s="146">
        <v>0</v>
      </c>
      <c r="N9642" s="76">
        <f t="shared" si="408"/>
        <v>0.41000000000002279</v>
      </c>
    </row>
    <row r="9643" spans="2:14" x14ac:dyDescent="0.25">
      <c r="B9643" s="158">
        <v>42187</v>
      </c>
      <c r="C9643" s="78">
        <v>421.11</v>
      </c>
      <c r="D9643" s="128">
        <v>391.55</v>
      </c>
      <c r="E9643" s="122">
        <v>51.969476744186046</v>
      </c>
      <c r="F9643" s="77">
        <v>2.75</v>
      </c>
      <c r="G9643" s="77">
        <v>0</v>
      </c>
      <c r="H9643" s="121"/>
      <c r="I9643" s="121"/>
      <c r="J9643" s="76">
        <v>2.75</v>
      </c>
      <c r="K9643" s="103">
        <v>9.9999999999965894E-2</v>
      </c>
      <c r="L9643" s="145">
        <v>1.08</v>
      </c>
      <c r="M9643" s="146">
        <v>0</v>
      </c>
      <c r="N9643" s="76">
        <f t="shared" si="408"/>
        <v>9.9999999999965894E-2</v>
      </c>
    </row>
    <row r="9644" spans="2:14" x14ac:dyDescent="0.25">
      <c r="B9644" s="158">
        <v>42188</v>
      </c>
      <c r="C9644" s="78">
        <v>420.95</v>
      </c>
      <c r="D9644" s="128">
        <v>388.9</v>
      </c>
      <c r="E9644" s="122">
        <v>51.584302325581397</v>
      </c>
      <c r="F9644" s="77">
        <v>3.69</v>
      </c>
      <c r="G9644" s="77">
        <v>0</v>
      </c>
      <c r="H9644" s="121"/>
      <c r="I9644" s="121"/>
      <c r="J9644" s="76">
        <v>3.69</v>
      </c>
      <c r="K9644" s="103">
        <v>0.54000000000002268</v>
      </c>
      <c r="L9644" s="145">
        <v>1.45</v>
      </c>
      <c r="M9644" s="146">
        <v>0</v>
      </c>
      <c r="N9644" s="76">
        <f t="shared" si="408"/>
        <v>0.54000000000002268</v>
      </c>
    </row>
    <row r="9645" spans="2:14" x14ac:dyDescent="0.25">
      <c r="B9645" s="158">
        <v>42189</v>
      </c>
      <c r="C9645" s="78">
        <v>420.73</v>
      </c>
      <c r="D9645" s="128">
        <v>385.75</v>
      </c>
      <c r="E9645" s="122">
        <v>51.126453488372093</v>
      </c>
      <c r="F9645" s="77">
        <v>2.0099999999999998</v>
      </c>
      <c r="G9645" s="77">
        <v>0</v>
      </c>
      <c r="H9645" s="121"/>
      <c r="I9645" s="121"/>
      <c r="J9645" s="76">
        <v>2.0099999999999998</v>
      </c>
      <c r="K9645" s="103">
        <v>1.1100000000000225</v>
      </c>
      <c r="L9645" s="145">
        <v>0.79</v>
      </c>
      <c r="M9645" s="146">
        <v>0</v>
      </c>
      <c r="N9645" s="76">
        <f t="shared" si="408"/>
        <v>1.1100000000000225</v>
      </c>
    </row>
    <row r="9646" spans="2:14" x14ac:dyDescent="0.25">
      <c r="B9646" s="158">
        <v>42190</v>
      </c>
      <c r="C9646" s="78">
        <v>420.67</v>
      </c>
      <c r="D9646" s="128">
        <v>384.85</v>
      </c>
      <c r="E9646" s="122">
        <v>50.995639534883722</v>
      </c>
      <c r="F9646" s="77">
        <v>0.27</v>
      </c>
      <c r="G9646" s="77">
        <v>0</v>
      </c>
      <c r="H9646" s="121"/>
      <c r="I9646" s="121"/>
      <c r="J9646" s="76">
        <v>0.27</v>
      </c>
      <c r="K9646" s="103">
        <v>0.27</v>
      </c>
      <c r="L9646" s="145">
        <v>0.1</v>
      </c>
      <c r="M9646" s="146">
        <v>0</v>
      </c>
      <c r="N9646" s="76">
        <f t="shared" si="408"/>
        <v>0.27</v>
      </c>
    </row>
    <row r="9647" spans="2:14" x14ac:dyDescent="0.25">
      <c r="B9647" s="158">
        <v>42191</v>
      </c>
      <c r="C9647" s="78">
        <v>420.67</v>
      </c>
      <c r="D9647" s="128">
        <v>384.85</v>
      </c>
      <c r="E9647" s="122">
        <v>50.995639534883722</v>
      </c>
      <c r="F9647" s="77">
        <v>2.2200000000000002</v>
      </c>
      <c r="G9647" s="77">
        <v>0</v>
      </c>
      <c r="H9647" s="121"/>
      <c r="I9647" s="121"/>
      <c r="J9647" s="76">
        <v>2.2200000000000002</v>
      </c>
      <c r="K9647" s="103">
        <v>0.36999999999997746</v>
      </c>
      <c r="L9647" s="145">
        <v>0.87</v>
      </c>
      <c r="M9647" s="146">
        <v>0</v>
      </c>
      <c r="N9647" s="76">
        <f t="shared" si="408"/>
        <v>0.36999999999997746</v>
      </c>
    </row>
    <row r="9648" spans="2:14" x14ac:dyDescent="0.25">
      <c r="B9648" s="158">
        <v>42192</v>
      </c>
      <c r="C9648" s="78">
        <v>420.55</v>
      </c>
      <c r="D9648" s="128">
        <v>383</v>
      </c>
      <c r="E9648" s="122">
        <v>50.72674418604651</v>
      </c>
      <c r="F9648" s="77">
        <v>2.72</v>
      </c>
      <c r="G9648" s="77">
        <v>0</v>
      </c>
      <c r="H9648" s="121"/>
      <c r="I9648" s="121"/>
      <c r="J9648" s="76">
        <v>2.72</v>
      </c>
      <c r="K9648" s="103">
        <v>0.11999999999997746</v>
      </c>
      <c r="L9648" s="145">
        <v>1.07</v>
      </c>
      <c r="M9648" s="146">
        <v>0</v>
      </c>
      <c r="N9648" s="76">
        <f t="shared" si="408"/>
        <v>0.11999999999997746</v>
      </c>
    </row>
    <row r="9649" spans="2:14" x14ac:dyDescent="0.25">
      <c r="B9649" s="158">
        <v>42193</v>
      </c>
      <c r="C9649" s="78">
        <v>420.38</v>
      </c>
      <c r="D9649" s="128">
        <v>380.4</v>
      </c>
      <c r="E9649" s="122">
        <v>50.348837209302324</v>
      </c>
      <c r="F9649" s="77">
        <v>1.96</v>
      </c>
      <c r="G9649" s="77">
        <v>0</v>
      </c>
      <c r="H9649" s="121"/>
      <c r="I9649" s="121"/>
      <c r="J9649" s="76">
        <v>1.96</v>
      </c>
      <c r="K9649" s="103">
        <v>0.16000000000004544</v>
      </c>
      <c r="L9649" s="145">
        <v>0.77</v>
      </c>
      <c r="M9649" s="146">
        <v>0</v>
      </c>
      <c r="N9649" s="76">
        <f t="shared" si="408"/>
        <v>0.16000000000004544</v>
      </c>
    </row>
    <row r="9650" spans="2:14" x14ac:dyDescent="0.25">
      <c r="B9650" s="158">
        <v>42194</v>
      </c>
      <c r="C9650" s="78">
        <v>420.27</v>
      </c>
      <c r="D9650" s="128">
        <v>378.6</v>
      </c>
      <c r="E9650" s="122">
        <v>50.087209302325583</v>
      </c>
      <c r="F9650" s="77">
        <v>1.93</v>
      </c>
      <c r="G9650" s="77">
        <v>0</v>
      </c>
      <c r="H9650" s="121"/>
      <c r="I9650" s="121"/>
      <c r="J9650" s="76">
        <v>1.93</v>
      </c>
      <c r="K9650" s="103">
        <v>0.12999999999998857</v>
      </c>
      <c r="L9650" s="145">
        <v>0.76</v>
      </c>
      <c r="M9650" s="146">
        <v>0.8</v>
      </c>
      <c r="N9650" s="76">
        <f t="shared" si="408"/>
        <v>0.12999999999998857</v>
      </c>
    </row>
    <row r="9651" spans="2:14" x14ac:dyDescent="0.25">
      <c r="B9651" s="158">
        <v>42195</v>
      </c>
      <c r="C9651" s="78">
        <v>420.15</v>
      </c>
      <c r="D9651" s="128">
        <v>376.8</v>
      </c>
      <c r="E9651" s="122">
        <v>49.825581395348834</v>
      </c>
      <c r="F9651" s="77">
        <v>1.1200000000000001</v>
      </c>
      <c r="G9651" s="77">
        <v>0</v>
      </c>
      <c r="H9651" s="121"/>
      <c r="I9651" s="121"/>
      <c r="J9651" s="76">
        <v>1.1200000000000001</v>
      </c>
      <c r="K9651" s="103">
        <v>0.81999999999998874</v>
      </c>
      <c r="L9651" s="145">
        <v>0.44</v>
      </c>
      <c r="M9651" s="146">
        <v>0</v>
      </c>
      <c r="N9651" s="76">
        <f t="shared" si="408"/>
        <v>0.81999999999998874</v>
      </c>
    </row>
    <row r="9652" spans="2:14" x14ac:dyDescent="0.25">
      <c r="B9652" s="158">
        <v>42196</v>
      </c>
      <c r="C9652" s="78">
        <v>420.12</v>
      </c>
      <c r="D9652" s="128">
        <v>376.5</v>
      </c>
      <c r="E9652" s="122">
        <v>49.781976744186046</v>
      </c>
      <c r="F9652" s="77">
        <v>2.25</v>
      </c>
      <c r="G9652" s="77">
        <v>0</v>
      </c>
      <c r="H9652" s="121"/>
      <c r="I9652" s="121"/>
      <c r="J9652" s="76">
        <v>2.25</v>
      </c>
      <c r="K9652" s="103">
        <v>0.68999999999999773</v>
      </c>
      <c r="L9652" s="145">
        <v>0.88</v>
      </c>
      <c r="M9652" s="146">
        <v>0</v>
      </c>
      <c r="N9652" s="76">
        <f t="shared" si="408"/>
        <v>0.68999999999999773</v>
      </c>
    </row>
    <row r="9653" spans="2:14" x14ac:dyDescent="0.25">
      <c r="B9653" s="158">
        <v>42197</v>
      </c>
      <c r="C9653" s="78">
        <v>420.02</v>
      </c>
      <c r="D9653" s="128">
        <v>374.94</v>
      </c>
      <c r="E9653" s="122">
        <v>49.555232558139537</v>
      </c>
      <c r="F9653" s="77">
        <v>3.79</v>
      </c>
      <c r="G9653" s="77">
        <v>0</v>
      </c>
      <c r="H9653" s="121"/>
      <c r="I9653" s="121"/>
      <c r="J9653" s="76">
        <v>3.79</v>
      </c>
      <c r="K9653" s="103">
        <v>4.3500000000000023</v>
      </c>
      <c r="L9653" s="145">
        <v>1.49</v>
      </c>
      <c r="M9653" s="146">
        <v>0</v>
      </c>
      <c r="N9653" s="76">
        <f t="shared" si="408"/>
        <v>4.3500000000000023</v>
      </c>
    </row>
    <row r="9654" spans="2:14" x14ac:dyDescent="0.25">
      <c r="B9654" s="158">
        <v>42198</v>
      </c>
      <c r="C9654" s="78">
        <v>420.05</v>
      </c>
      <c r="D9654" s="128">
        <v>375.5</v>
      </c>
      <c r="E9654" s="122">
        <v>49.636627906976742</v>
      </c>
      <c r="F9654" s="77">
        <v>3.72</v>
      </c>
      <c r="G9654" s="77">
        <v>0</v>
      </c>
      <c r="H9654" s="121"/>
      <c r="I9654" s="121"/>
      <c r="J9654" s="76">
        <v>3.72</v>
      </c>
      <c r="K9654" s="103">
        <v>2.1199999999999775</v>
      </c>
      <c r="L9654" s="145">
        <v>1.45</v>
      </c>
      <c r="M9654" s="146">
        <v>0</v>
      </c>
      <c r="N9654" s="76">
        <f t="shared" si="408"/>
        <v>2.1199999999999775</v>
      </c>
    </row>
    <row r="9655" spans="2:14" x14ac:dyDescent="0.25">
      <c r="B9655" s="158">
        <v>42199</v>
      </c>
      <c r="C9655" s="78">
        <v>419.94</v>
      </c>
      <c r="D9655" s="128">
        <v>373.9</v>
      </c>
      <c r="E9655" s="122">
        <v>49.404069767441861</v>
      </c>
      <c r="F9655" s="77">
        <v>0.85</v>
      </c>
      <c r="G9655" s="77">
        <v>0</v>
      </c>
      <c r="H9655" s="121"/>
      <c r="I9655" s="121"/>
      <c r="J9655" s="76">
        <v>0.85</v>
      </c>
      <c r="K9655" s="103">
        <v>9.9999999999999978E-2</v>
      </c>
      <c r="L9655" s="145">
        <v>0.28999999999999998</v>
      </c>
      <c r="M9655" s="146">
        <v>0</v>
      </c>
      <c r="N9655" s="76">
        <f t="shared" si="408"/>
        <v>9.9999999999999978E-2</v>
      </c>
    </row>
    <row r="9656" spans="2:14" x14ac:dyDescent="0.25">
      <c r="B9656" s="158">
        <v>42200</v>
      </c>
      <c r="C9656" s="78">
        <v>419.9</v>
      </c>
      <c r="D9656" s="128">
        <v>373.15</v>
      </c>
      <c r="E9656" s="122">
        <v>49.295058139534881</v>
      </c>
      <c r="F9656" s="77">
        <v>0.54</v>
      </c>
      <c r="G9656" s="77">
        <v>0</v>
      </c>
      <c r="H9656" s="121"/>
      <c r="I9656" s="121"/>
      <c r="J9656" s="76">
        <v>0.54</v>
      </c>
      <c r="K9656" s="103">
        <v>0.54</v>
      </c>
      <c r="L9656" s="145">
        <v>0.21</v>
      </c>
      <c r="M9656" s="146">
        <v>0</v>
      </c>
      <c r="N9656" s="76">
        <f t="shared" si="408"/>
        <v>0.54</v>
      </c>
    </row>
    <row r="9657" spans="2:14" x14ac:dyDescent="0.25">
      <c r="B9657" s="158">
        <v>42201</v>
      </c>
      <c r="C9657" s="78">
        <v>419.9</v>
      </c>
      <c r="D9657" s="128">
        <v>373.15</v>
      </c>
      <c r="E9657" s="122">
        <v>49.295058139534881</v>
      </c>
      <c r="F9657" s="77">
        <v>0.55000000000000004</v>
      </c>
      <c r="G9657" s="77">
        <v>0</v>
      </c>
      <c r="H9657" s="121"/>
      <c r="I9657" s="121"/>
      <c r="J9657" s="76">
        <v>0.55000000000000004</v>
      </c>
      <c r="K9657" s="103">
        <v>0.25000000000004552</v>
      </c>
      <c r="L9657" s="145">
        <v>0.22</v>
      </c>
      <c r="M9657" s="146">
        <v>0.7</v>
      </c>
      <c r="N9657" s="76">
        <f t="shared" si="408"/>
        <v>0.25000000000004552</v>
      </c>
    </row>
    <row r="9658" spans="2:14" x14ac:dyDescent="0.25">
      <c r="B9658" s="158">
        <v>42202</v>
      </c>
      <c r="C9658" s="78">
        <v>419.87</v>
      </c>
      <c r="D9658" s="128">
        <v>372.85</v>
      </c>
      <c r="E9658" s="122">
        <v>49.251453488372093</v>
      </c>
      <c r="F9658" s="77">
        <v>0.69</v>
      </c>
      <c r="G9658" s="77">
        <v>0</v>
      </c>
      <c r="H9658" s="121"/>
      <c r="I9658" s="121"/>
      <c r="J9658" s="76">
        <v>0.69</v>
      </c>
      <c r="K9658" s="103">
        <v>8.9999999999977209E-2</v>
      </c>
      <c r="L9658" s="145">
        <v>0.28000000000000003</v>
      </c>
      <c r="M9658" s="146">
        <v>0</v>
      </c>
      <c r="N9658" s="76">
        <f t="shared" si="408"/>
        <v>8.9999999999977209E-2</v>
      </c>
    </row>
    <row r="9659" spans="2:14" x14ac:dyDescent="0.25">
      <c r="B9659" s="158">
        <v>42203</v>
      </c>
      <c r="C9659" s="78">
        <v>419.84</v>
      </c>
      <c r="D9659" s="128">
        <v>372.25</v>
      </c>
      <c r="E9659" s="122">
        <v>49.16424418604651</v>
      </c>
      <c r="F9659" s="77">
        <v>2.12</v>
      </c>
      <c r="G9659" s="77">
        <v>0</v>
      </c>
      <c r="H9659" s="121"/>
      <c r="I9659" s="121"/>
      <c r="J9659" s="76">
        <v>2.12</v>
      </c>
      <c r="K9659" s="103">
        <v>1.6700000000000115</v>
      </c>
      <c r="L9659" s="145">
        <v>0.83</v>
      </c>
      <c r="M9659" s="146">
        <v>1</v>
      </c>
      <c r="N9659" s="76">
        <f t="shared" si="408"/>
        <v>1.6700000000000115</v>
      </c>
    </row>
    <row r="9660" spans="2:14" x14ac:dyDescent="0.25">
      <c r="B9660" s="158">
        <v>42204</v>
      </c>
      <c r="C9660" s="78">
        <v>419.8</v>
      </c>
      <c r="D9660" s="128">
        <v>371.8</v>
      </c>
      <c r="E9660" s="122">
        <v>49.098837209302324</v>
      </c>
      <c r="F9660" s="77">
        <v>1.96</v>
      </c>
      <c r="G9660" s="77">
        <v>0</v>
      </c>
      <c r="H9660" s="121"/>
      <c r="I9660" s="121"/>
      <c r="J9660" s="76">
        <v>1.96</v>
      </c>
      <c r="K9660" s="103">
        <v>0.30999999999996586</v>
      </c>
      <c r="L9660" s="145">
        <v>0.77</v>
      </c>
      <c r="M9660" s="146">
        <v>1.7</v>
      </c>
      <c r="N9660" s="76">
        <f t="shared" si="408"/>
        <v>0.30999999999996586</v>
      </c>
    </row>
    <row r="9661" spans="2:14" x14ac:dyDescent="0.25">
      <c r="B9661" s="158">
        <v>42205</v>
      </c>
      <c r="C9661" s="78">
        <v>419.69</v>
      </c>
      <c r="D9661" s="128">
        <v>370.15</v>
      </c>
      <c r="E9661" s="122">
        <v>48.859011627906973</v>
      </c>
      <c r="F9661" s="77">
        <v>2.1800000000000002</v>
      </c>
      <c r="G9661" s="77">
        <v>0</v>
      </c>
      <c r="H9661" s="121"/>
      <c r="I9661" s="121"/>
      <c r="J9661" s="76">
        <v>2.1800000000000002</v>
      </c>
      <c r="K9661" s="103">
        <v>0.98000000000001153</v>
      </c>
      <c r="L9661" s="145">
        <v>0.85</v>
      </c>
      <c r="M9661" s="146">
        <v>1.8</v>
      </c>
      <c r="N9661" s="76">
        <f t="shared" si="408"/>
        <v>0.98000000000001153</v>
      </c>
    </row>
    <row r="9662" spans="2:14" x14ac:dyDescent="0.25">
      <c r="B9662" s="158">
        <v>42206</v>
      </c>
      <c r="C9662" s="78">
        <v>419.61</v>
      </c>
      <c r="D9662" s="128">
        <v>368.95</v>
      </c>
      <c r="E9662" s="122">
        <v>48.684593023255815</v>
      </c>
      <c r="F9662" s="77">
        <v>1.06</v>
      </c>
      <c r="G9662" s="77">
        <v>0</v>
      </c>
      <c r="H9662" s="121"/>
      <c r="I9662" s="121"/>
      <c r="J9662" s="76">
        <v>1.06</v>
      </c>
      <c r="K9662" s="103">
        <v>0.49000000000000687</v>
      </c>
      <c r="L9662" s="145">
        <v>0.41</v>
      </c>
      <c r="M9662" s="146">
        <v>0</v>
      </c>
      <c r="N9662" s="76">
        <f t="shared" si="408"/>
        <v>0.49000000000000687</v>
      </c>
    </row>
    <row r="9663" spans="2:14" x14ac:dyDescent="0.25">
      <c r="B9663" s="158">
        <v>42207</v>
      </c>
      <c r="C9663" s="78">
        <v>419.58</v>
      </c>
      <c r="D9663" s="128">
        <v>368.38</v>
      </c>
      <c r="E9663" s="122">
        <v>48.60174418604651</v>
      </c>
      <c r="F9663" s="77">
        <v>0.27</v>
      </c>
      <c r="G9663" s="77">
        <v>0</v>
      </c>
      <c r="H9663" s="121"/>
      <c r="I9663" s="121"/>
      <c r="J9663" s="76">
        <v>0.27</v>
      </c>
      <c r="K9663" s="103">
        <v>0.9900000000000273</v>
      </c>
      <c r="L9663" s="145">
        <v>0.1</v>
      </c>
      <c r="M9663" s="146">
        <v>2.1</v>
      </c>
      <c r="N9663" s="76">
        <f t="shared" si="408"/>
        <v>0.9900000000000273</v>
      </c>
    </row>
    <row r="9664" spans="2:14" x14ac:dyDescent="0.25">
      <c r="B9664" s="158">
        <v>42208</v>
      </c>
      <c r="C9664" s="78">
        <v>419.62</v>
      </c>
      <c r="D9664" s="128">
        <v>369.1</v>
      </c>
      <c r="E9664" s="122">
        <v>48.706395348837212</v>
      </c>
      <c r="F9664" s="77">
        <v>0.16</v>
      </c>
      <c r="G9664" s="77">
        <v>0</v>
      </c>
      <c r="H9664" s="121"/>
      <c r="I9664" s="121"/>
      <c r="J9664" s="76">
        <v>0.16</v>
      </c>
      <c r="K9664" s="103">
        <v>2.8599999999999888</v>
      </c>
      <c r="L9664" s="145">
        <v>0.06</v>
      </c>
      <c r="M9664" s="146">
        <v>0.2</v>
      </c>
      <c r="N9664" s="76">
        <f t="shared" si="408"/>
        <v>2.8599999999999888</v>
      </c>
    </row>
    <row r="9665" spans="2:14" x14ac:dyDescent="0.25">
      <c r="B9665" s="158">
        <v>42209</v>
      </c>
      <c r="C9665" s="78">
        <v>419.8</v>
      </c>
      <c r="D9665" s="128">
        <v>371.8</v>
      </c>
      <c r="E9665" s="122">
        <v>49.098837209302324</v>
      </c>
      <c r="F9665" s="77">
        <v>0.11</v>
      </c>
      <c r="G9665" s="77">
        <v>0</v>
      </c>
      <c r="H9665" s="121"/>
      <c r="I9665" s="121"/>
      <c r="J9665" s="76">
        <v>0.11</v>
      </c>
      <c r="K9665" s="103">
        <v>2.8099999999999885</v>
      </c>
      <c r="L9665" s="145">
        <v>0.04</v>
      </c>
      <c r="M9665" s="146">
        <v>0</v>
      </c>
      <c r="N9665" s="76">
        <f t="shared" si="408"/>
        <v>2.8099999999999885</v>
      </c>
    </row>
    <row r="9666" spans="2:14" x14ac:dyDescent="0.25">
      <c r="B9666" s="158">
        <v>42210</v>
      </c>
      <c r="C9666" s="78">
        <v>419.98</v>
      </c>
      <c r="D9666" s="128">
        <v>374.5</v>
      </c>
      <c r="E9666" s="122">
        <v>49.491279069767444</v>
      </c>
      <c r="F9666" s="77">
        <v>0</v>
      </c>
      <c r="G9666" s="77">
        <v>0</v>
      </c>
      <c r="H9666" s="121"/>
      <c r="I9666" s="121"/>
      <c r="J9666" s="76">
        <v>0</v>
      </c>
      <c r="K9666" s="103">
        <v>0.57999999999998408</v>
      </c>
      <c r="L9666" s="145">
        <v>0</v>
      </c>
      <c r="M9666" s="146">
        <v>0</v>
      </c>
      <c r="N9666" s="76">
        <f t="shared" si="408"/>
        <v>0.57999999999998408</v>
      </c>
    </row>
    <row r="9667" spans="2:14" x14ac:dyDescent="0.25">
      <c r="B9667" s="158">
        <v>42211</v>
      </c>
      <c r="C9667" s="78">
        <v>420.03</v>
      </c>
      <c r="D9667" s="128">
        <v>375.08</v>
      </c>
      <c r="E9667" s="122">
        <v>49.575581395348834</v>
      </c>
      <c r="F9667" s="77">
        <v>0.27</v>
      </c>
      <c r="G9667" s="77">
        <v>0</v>
      </c>
      <c r="H9667" s="121"/>
      <c r="I9667" s="121"/>
      <c r="J9667" s="76">
        <v>0.27</v>
      </c>
      <c r="K9667" s="103">
        <v>0.69000000000001593</v>
      </c>
      <c r="L9667" s="145">
        <v>0.11</v>
      </c>
      <c r="M9667" s="146">
        <v>0</v>
      </c>
      <c r="N9667" s="76">
        <f t="shared" si="408"/>
        <v>0.69000000000001593</v>
      </c>
    </row>
    <row r="9668" spans="2:14" x14ac:dyDescent="0.25">
      <c r="B9668" s="158">
        <v>42212</v>
      </c>
      <c r="C9668" s="78">
        <v>420.05</v>
      </c>
      <c r="D9668" s="128">
        <v>375.5</v>
      </c>
      <c r="E9668" s="122">
        <v>49.636627906976742</v>
      </c>
      <c r="F9668" s="77">
        <v>0.74</v>
      </c>
      <c r="G9668" s="77">
        <v>0</v>
      </c>
      <c r="H9668" s="121"/>
      <c r="I9668" s="121"/>
      <c r="J9668" s="76">
        <v>0.74</v>
      </c>
      <c r="K9668" s="103">
        <v>1.74</v>
      </c>
      <c r="L9668" s="145">
        <v>0.28999999999999998</v>
      </c>
      <c r="M9668" s="146">
        <v>0</v>
      </c>
      <c r="N9668" s="76">
        <f t="shared" si="408"/>
        <v>1.74</v>
      </c>
    </row>
    <row r="9669" spans="2:14" x14ac:dyDescent="0.25">
      <c r="B9669" s="158">
        <v>42213</v>
      </c>
      <c r="C9669" s="78">
        <v>420.12</v>
      </c>
      <c r="D9669" s="128">
        <v>376.5</v>
      </c>
      <c r="E9669" s="122">
        <v>49.781976744186046</v>
      </c>
      <c r="F9669" s="77">
        <v>0.24</v>
      </c>
      <c r="G9669" s="77">
        <v>0</v>
      </c>
      <c r="H9669" s="121"/>
      <c r="I9669" s="121"/>
      <c r="J9669" s="76">
        <v>0.24</v>
      </c>
      <c r="K9669" s="103">
        <v>0.38999999999997725</v>
      </c>
      <c r="L9669" s="145">
        <v>0.09</v>
      </c>
      <c r="M9669" s="146">
        <v>0</v>
      </c>
      <c r="N9669" s="76">
        <f t="shared" si="408"/>
        <v>0.38999999999997725</v>
      </c>
    </row>
    <row r="9670" spans="2:14" x14ac:dyDescent="0.25">
      <c r="B9670" s="158">
        <v>42214</v>
      </c>
      <c r="C9670" s="78">
        <v>420.14</v>
      </c>
      <c r="D9670" s="128">
        <v>376.65</v>
      </c>
      <c r="E9670" s="122">
        <v>49.803779069767444</v>
      </c>
      <c r="F9670" s="77">
        <v>0</v>
      </c>
      <c r="G9670" s="77">
        <v>0</v>
      </c>
      <c r="H9670" s="121"/>
      <c r="I9670" s="121"/>
      <c r="J9670" s="76">
        <v>0</v>
      </c>
      <c r="K9670" s="103">
        <v>0.75</v>
      </c>
      <c r="L9670" s="145">
        <v>0</v>
      </c>
      <c r="M9670" s="146">
        <v>0</v>
      </c>
      <c r="N9670" s="76">
        <f t="shared" si="408"/>
        <v>0.75</v>
      </c>
    </row>
    <row r="9671" spans="2:14" x14ac:dyDescent="0.25">
      <c r="B9671" s="158">
        <v>42215</v>
      </c>
      <c r="C9671" s="78">
        <v>420.18</v>
      </c>
      <c r="D9671" s="128">
        <v>377.4</v>
      </c>
      <c r="E9671" s="122">
        <v>49.912790697674417</v>
      </c>
      <c r="F9671" s="77">
        <v>0</v>
      </c>
      <c r="G9671" s="77">
        <v>0</v>
      </c>
      <c r="H9671" s="121"/>
      <c r="I9671" s="121"/>
      <c r="J9671" s="76">
        <v>0</v>
      </c>
      <c r="K9671" s="103">
        <v>0.15000000000003411</v>
      </c>
      <c r="L9671" s="145">
        <v>0</v>
      </c>
      <c r="M9671" s="146">
        <v>0</v>
      </c>
      <c r="N9671" s="76">
        <f t="shared" si="408"/>
        <v>0.15000000000003411</v>
      </c>
    </row>
    <row r="9672" spans="2:14" x14ac:dyDescent="0.25">
      <c r="B9672" s="158">
        <v>42216</v>
      </c>
      <c r="C9672" s="78">
        <v>420.19</v>
      </c>
      <c r="D9672" s="128">
        <v>377.55</v>
      </c>
      <c r="E9672" s="122">
        <v>49.934593023255815</v>
      </c>
      <c r="F9672" s="77">
        <v>0</v>
      </c>
      <c r="G9672" s="77">
        <v>0</v>
      </c>
      <c r="H9672" s="121"/>
      <c r="I9672" s="121"/>
      <c r="J9672" s="76">
        <v>0</v>
      </c>
      <c r="K9672" s="103">
        <v>0</v>
      </c>
      <c r="L9672" s="145">
        <v>0</v>
      </c>
      <c r="M9672" s="146">
        <v>0</v>
      </c>
      <c r="N9672" s="76">
        <f t="shared" ref="N9672:N9735" si="409">+D9673-D9672+J9672</f>
        <v>0</v>
      </c>
    </row>
    <row r="9673" spans="2:14" x14ac:dyDescent="0.25">
      <c r="B9673" s="158">
        <v>42217</v>
      </c>
      <c r="C9673" s="78">
        <v>420.2</v>
      </c>
      <c r="D9673" s="128">
        <v>377.55</v>
      </c>
      <c r="E9673" s="122">
        <v>49.934593023255815</v>
      </c>
      <c r="F9673" s="77">
        <v>0</v>
      </c>
      <c r="G9673" s="77">
        <v>0</v>
      </c>
      <c r="H9673" s="121"/>
      <c r="I9673" s="121"/>
      <c r="J9673" s="76">
        <v>0</v>
      </c>
      <c r="K9673" s="103">
        <v>0.14999999999997726</v>
      </c>
      <c r="L9673" s="145">
        <v>0</v>
      </c>
      <c r="M9673" s="146">
        <v>0</v>
      </c>
      <c r="N9673" s="76">
        <f t="shared" si="409"/>
        <v>0.14999999999997726</v>
      </c>
    </row>
    <row r="9674" spans="2:14" x14ac:dyDescent="0.25">
      <c r="B9674" s="158">
        <v>42218</v>
      </c>
      <c r="C9674" s="78">
        <v>420.21</v>
      </c>
      <c r="D9674" s="128">
        <v>377.7</v>
      </c>
      <c r="E9674" s="122">
        <v>49.956395348837212</v>
      </c>
      <c r="F9674" s="77">
        <v>0.22</v>
      </c>
      <c r="G9674" s="77">
        <v>0</v>
      </c>
      <c r="H9674" s="121"/>
      <c r="I9674" s="121"/>
      <c r="J9674" s="76">
        <v>0.22</v>
      </c>
      <c r="K9674" s="103">
        <v>0.52000000000001134</v>
      </c>
      <c r="L9674" s="145">
        <v>0.09</v>
      </c>
      <c r="M9674" s="146">
        <v>0</v>
      </c>
      <c r="N9674" s="76">
        <f t="shared" si="409"/>
        <v>0.52000000000001134</v>
      </c>
    </row>
    <row r="9675" spans="2:14" x14ac:dyDescent="0.25">
      <c r="B9675" s="158">
        <v>42219</v>
      </c>
      <c r="C9675" s="78">
        <v>420.22</v>
      </c>
      <c r="D9675" s="128">
        <v>378</v>
      </c>
      <c r="E9675" s="122">
        <v>50</v>
      </c>
      <c r="F9675" s="77">
        <v>0</v>
      </c>
      <c r="G9675" s="77">
        <v>0</v>
      </c>
      <c r="H9675" s="121"/>
      <c r="I9675" s="121"/>
      <c r="J9675" s="76">
        <v>0</v>
      </c>
      <c r="K9675" s="103">
        <v>0.75</v>
      </c>
      <c r="L9675" s="145">
        <v>0</v>
      </c>
      <c r="M9675" s="146">
        <v>0</v>
      </c>
      <c r="N9675" s="76">
        <f t="shared" si="409"/>
        <v>0.75</v>
      </c>
    </row>
    <row r="9676" spans="2:14" x14ac:dyDescent="0.25">
      <c r="B9676" s="158">
        <v>42220</v>
      </c>
      <c r="C9676" s="78">
        <v>420.28</v>
      </c>
      <c r="D9676" s="128">
        <v>378.75</v>
      </c>
      <c r="E9676" s="122">
        <v>50.109011627906973</v>
      </c>
      <c r="F9676" s="77">
        <v>0</v>
      </c>
      <c r="G9676" s="77">
        <v>0</v>
      </c>
      <c r="H9676" s="121"/>
      <c r="I9676" s="121"/>
      <c r="J9676" s="76">
        <v>0</v>
      </c>
      <c r="K9676" s="103">
        <v>0.60000000000002274</v>
      </c>
      <c r="L9676" s="145">
        <v>0</v>
      </c>
      <c r="M9676" s="146">
        <v>1.6</v>
      </c>
      <c r="N9676" s="76">
        <f t="shared" si="409"/>
        <v>0.60000000000002274</v>
      </c>
    </row>
    <row r="9677" spans="2:14" x14ac:dyDescent="0.25">
      <c r="B9677" s="158">
        <v>42221</v>
      </c>
      <c r="C9677" s="78">
        <v>420.32</v>
      </c>
      <c r="D9677" s="128">
        <v>379.35</v>
      </c>
      <c r="E9677" s="122">
        <v>50.196220930232556</v>
      </c>
      <c r="F9677" s="77">
        <v>0</v>
      </c>
      <c r="G9677" s="77">
        <v>0</v>
      </c>
      <c r="H9677" s="121"/>
      <c r="I9677" s="121"/>
      <c r="J9677" s="76">
        <v>0</v>
      </c>
      <c r="K9677" s="103">
        <v>1.5</v>
      </c>
      <c r="L9677" s="145">
        <v>0</v>
      </c>
      <c r="M9677" s="146">
        <v>0</v>
      </c>
      <c r="N9677" s="76">
        <f t="shared" si="409"/>
        <v>1.5</v>
      </c>
    </row>
    <row r="9678" spans="2:14" x14ac:dyDescent="0.25">
      <c r="B9678" s="158">
        <v>42222</v>
      </c>
      <c r="C9678" s="78">
        <v>420.41</v>
      </c>
      <c r="D9678" s="128">
        <v>380.85</v>
      </c>
      <c r="E9678" s="122">
        <v>50.41424418604651</v>
      </c>
      <c r="F9678" s="77">
        <v>0.28000000000000003</v>
      </c>
      <c r="G9678" s="77">
        <v>0</v>
      </c>
      <c r="H9678" s="121"/>
      <c r="I9678" s="121"/>
      <c r="J9678" s="76">
        <v>0.28000000000000003</v>
      </c>
      <c r="K9678" s="103">
        <v>0.72999999999998866</v>
      </c>
      <c r="L9678" s="145">
        <v>0.11</v>
      </c>
      <c r="M9678" s="146">
        <v>0</v>
      </c>
      <c r="N9678" s="76">
        <f t="shared" si="409"/>
        <v>0.72999999999998866</v>
      </c>
    </row>
    <row r="9679" spans="2:14" x14ac:dyDescent="0.25">
      <c r="B9679" s="158">
        <v>42223</v>
      </c>
      <c r="C9679" s="78">
        <v>420.45</v>
      </c>
      <c r="D9679" s="128">
        <v>381.3</v>
      </c>
      <c r="E9679" s="122">
        <v>50.479651162790695</v>
      </c>
      <c r="F9679" s="77">
        <v>0.22</v>
      </c>
      <c r="G9679" s="77">
        <v>0</v>
      </c>
      <c r="H9679" s="121"/>
      <c r="I9679" s="121"/>
      <c r="J9679" s="76">
        <v>0.22</v>
      </c>
      <c r="K9679" s="103">
        <v>0.97</v>
      </c>
      <c r="L9679" s="145">
        <v>0.09</v>
      </c>
      <c r="M9679" s="146">
        <v>0</v>
      </c>
      <c r="N9679" s="76">
        <f t="shared" si="409"/>
        <v>0.97</v>
      </c>
    </row>
    <row r="9680" spans="2:14" x14ac:dyDescent="0.25">
      <c r="B9680" s="158">
        <v>42224</v>
      </c>
      <c r="C9680" s="78">
        <v>420.49</v>
      </c>
      <c r="D9680" s="128">
        <v>382.05</v>
      </c>
      <c r="E9680" s="122">
        <v>50.588662790697676</v>
      </c>
      <c r="F9680" s="77">
        <v>0</v>
      </c>
      <c r="G9680" s="77">
        <v>0</v>
      </c>
      <c r="H9680" s="121"/>
      <c r="I9680" s="121"/>
      <c r="J9680" s="76">
        <v>0</v>
      </c>
      <c r="K9680" s="103">
        <v>0.78999999999996362</v>
      </c>
      <c r="L9680" s="145">
        <v>0</v>
      </c>
      <c r="M9680" s="146">
        <v>0</v>
      </c>
      <c r="N9680" s="76">
        <f t="shared" si="409"/>
        <v>0.78999999999996362</v>
      </c>
    </row>
    <row r="9681" spans="2:14" x14ac:dyDescent="0.25">
      <c r="B9681" s="158">
        <v>42225</v>
      </c>
      <c r="C9681" s="78">
        <v>420.54</v>
      </c>
      <c r="D9681" s="128">
        <v>382.84</v>
      </c>
      <c r="E9681" s="122">
        <v>50.703488372093027</v>
      </c>
      <c r="F9681" s="77">
        <v>7.0000000000000007E-2</v>
      </c>
      <c r="G9681" s="77">
        <v>0</v>
      </c>
      <c r="H9681" s="121"/>
      <c r="I9681" s="121"/>
      <c r="J9681" s="76">
        <v>7.0000000000000007E-2</v>
      </c>
      <c r="K9681" s="103">
        <v>0.71000000000004326</v>
      </c>
      <c r="L9681" s="145">
        <v>0.03</v>
      </c>
      <c r="M9681" s="146">
        <v>0.05</v>
      </c>
      <c r="N9681" s="76">
        <f t="shared" si="409"/>
        <v>0.71000000000004326</v>
      </c>
    </row>
    <row r="9682" spans="2:14" x14ac:dyDescent="0.25">
      <c r="B9682" s="158">
        <v>42226</v>
      </c>
      <c r="C9682" s="78">
        <v>420.59</v>
      </c>
      <c r="D9682" s="128">
        <v>383.48</v>
      </c>
      <c r="E9682" s="122">
        <v>50.796511627906973</v>
      </c>
      <c r="F9682" s="77">
        <v>0.18</v>
      </c>
      <c r="G9682" s="77">
        <v>0</v>
      </c>
      <c r="H9682" s="121"/>
      <c r="I9682" s="121"/>
      <c r="J9682" s="76">
        <v>0.18</v>
      </c>
      <c r="K9682" s="103">
        <v>0.18</v>
      </c>
      <c r="L9682" s="145">
        <v>7.0000000000000007E-2</v>
      </c>
      <c r="M9682" s="146">
        <v>0</v>
      </c>
      <c r="N9682" s="76">
        <f t="shared" si="409"/>
        <v>0.18</v>
      </c>
    </row>
    <row r="9683" spans="2:14" x14ac:dyDescent="0.25">
      <c r="B9683" s="158">
        <v>42227</v>
      </c>
      <c r="C9683" s="78">
        <v>420.59</v>
      </c>
      <c r="D9683" s="128">
        <v>383.48</v>
      </c>
      <c r="E9683" s="122">
        <v>50.796511627906973</v>
      </c>
      <c r="F9683" s="77">
        <v>0</v>
      </c>
      <c r="G9683" s="77">
        <v>0</v>
      </c>
      <c r="H9683" s="121"/>
      <c r="I9683" s="121"/>
      <c r="J9683" s="76">
        <v>0</v>
      </c>
      <c r="K9683" s="103">
        <v>1.6699999999999591</v>
      </c>
      <c r="L9683" s="145">
        <v>0</v>
      </c>
      <c r="M9683" s="146">
        <v>0</v>
      </c>
      <c r="N9683" s="76">
        <f t="shared" si="409"/>
        <v>1.6699999999999591</v>
      </c>
    </row>
    <row r="9684" spans="2:14" x14ac:dyDescent="0.25">
      <c r="B9684" s="158">
        <v>42228</v>
      </c>
      <c r="C9684" s="78">
        <v>420.69</v>
      </c>
      <c r="D9684" s="128">
        <v>385.15</v>
      </c>
      <c r="E9684" s="122">
        <v>51.03924418604651</v>
      </c>
      <c r="F9684" s="77">
        <v>0</v>
      </c>
      <c r="G9684" s="77">
        <v>0</v>
      </c>
      <c r="H9684" s="121"/>
      <c r="I9684" s="121"/>
      <c r="J9684" s="76">
        <v>0</v>
      </c>
      <c r="K9684" s="103">
        <v>0.75</v>
      </c>
      <c r="L9684" s="145">
        <v>0</v>
      </c>
      <c r="M9684" s="146">
        <v>0</v>
      </c>
      <c r="N9684" s="76">
        <f t="shared" si="409"/>
        <v>0.75</v>
      </c>
    </row>
    <row r="9685" spans="2:14" x14ac:dyDescent="0.25">
      <c r="B9685" s="158">
        <v>42229</v>
      </c>
      <c r="C9685" s="78">
        <v>420.74</v>
      </c>
      <c r="D9685" s="128">
        <v>385.9</v>
      </c>
      <c r="E9685" s="122">
        <v>51.14825581395349</v>
      </c>
      <c r="F9685" s="77">
        <v>1.1200000000000001</v>
      </c>
      <c r="G9685" s="77">
        <v>0</v>
      </c>
      <c r="H9685" s="121"/>
      <c r="I9685" s="121"/>
      <c r="J9685" s="76">
        <v>1.1200000000000001</v>
      </c>
      <c r="K9685" s="103">
        <v>1.5700000000000456</v>
      </c>
      <c r="L9685" s="145">
        <v>0.44</v>
      </c>
      <c r="M9685" s="146">
        <v>0</v>
      </c>
      <c r="N9685" s="76">
        <f t="shared" si="409"/>
        <v>1.5700000000000456</v>
      </c>
    </row>
    <row r="9686" spans="2:14" x14ac:dyDescent="0.25">
      <c r="B9686" s="158">
        <v>42230</v>
      </c>
      <c r="C9686" s="78">
        <v>420.78</v>
      </c>
      <c r="D9686" s="128">
        <v>386.35</v>
      </c>
      <c r="E9686" s="122">
        <v>51.213662790697676</v>
      </c>
      <c r="F9686" s="77">
        <v>0.86</v>
      </c>
      <c r="G9686" s="77">
        <v>0</v>
      </c>
      <c r="H9686" s="121"/>
      <c r="I9686" s="121"/>
      <c r="J9686" s="76">
        <v>0.86</v>
      </c>
      <c r="K9686" s="103">
        <v>1.3099999999999885</v>
      </c>
      <c r="L9686" s="145">
        <v>0.34</v>
      </c>
      <c r="M9686" s="146">
        <v>0</v>
      </c>
      <c r="N9686" s="76">
        <f t="shared" si="409"/>
        <v>1.3099999999999885</v>
      </c>
    </row>
    <row r="9687" spans="2:14" x14ac:dyDescent="0.25">
      <c r="B9687" s="158">
        <v>42231</v>
      </c>
      <c r="C9687" s="78">
        <v>420.8</v>
      </c>
      <c r="D9687" s="128">
        <v>386.8</v>
      </c>
      <c r="E9687" s="122">
        <v>51.279069767441861</v>
      </c>
      <c r="F9687" s="77">
        <v>0</v>
      </c>
      <c r="G9687" s="77">
        <v>0</v>
      </c>
      <c r="H9687" s="121"/>
      <c r="I9687" s="121"/>
      <c r="J9687" s="76">
        <v>0</v>
      </c>
      <c r="K9687" s="103">
        <v>4.2799999999999727</v>
      </c>
      <c r="L9687" s="145">
        <v>0</v>
      </c>
      <c r="M9687" s="146">
        <v>88</v>
      </c>
      <c r="N9687" s="76">
        <f t="shared" si="409"/>
        <v>4.2799999999999727</v>
      </c>
    </row>
    <row r="9688" spans="2:14" x14ac:dyDescent="0.25">
      <c r="B9688" s="158">
        <v>42232</v>
      </c>
      <c r="C9688" s="78">
        <v>421.09</v>
      </c>
      <c r="D9688" s="128">
        <v>391.08</v>
      </c>
      <c r="E9688" s="122">
        <v>51.901162790697676</v>
      </c>
      <c r="F9688" s="77">
        <v>0</v>
      </c>
      <c r="G9688" s="77">
        <v>0</v>
      </c>
      <c r="H9688" s="121"/>
      <c r="I9688" s="121"/>
      <c r="J9688" s="76">
        <v>0</v>
      </c>
      <c r="K9688" s="103">
        <v>5.2400000000000091</v>
      </c>
      <c r="L9688" s="145">
        <v>0</v>
      </c>
      <c r="M9688" s="146">
        <v>0</v>
      </c>
      <c r="N9688" s="76">
        <f t="shared" si="409"/>
        <v>5.2400000000000091</v>
      </c>
    </row>
    <row r="9689" spans="2:14" x14ac:dyDescent="0.25">
      <c r="B9689" s="158">
        <v>42233</v>
      </c>
      <c r="C9689" s="78">
        <v>421.42</v>
      </c>
      <c r="D9689" s="128">
        <v>396.32</v>
      </c>
      <c r="E9689" s="122">
        <v>52.662790697674417</v>
      </c>
      <c r="F9689" s="77">
        <v>0</v>
      </c>
      <c r="G9689" s="77">
        <v>0</v>
      </c>
      <c r="H9689" s="121"/>
      <c r="I9689" s="121"/>
      <c r="J9689" s="76">
        <v>0</v>
      </c>
      <c r="K9689" s="103">
        <v>1.2800000000000296</v>
      </c>
      <c r="L9689" s="145">
        <v>0</v>
      </c>
      <c r="M9689" s="146">
        <v>10</v>
      </c>
      <c r="N9689" s="76">
        <f t="shared" si="409"/>
        <v>1.2800000000000296</v>
      </c>
    </row>
    <row r="9690" spans="2:14" x14ac:dyDescent="0.25">
      <c r="B9690" s="158">
        <v>42234</v>
      </c>
      <c r="C9690" s="78">
        <v>421.5</v>
      </c>
      <c r="D9690" s="128">
        <v>397.6</v>
      </c>
      <c r="E9690" s="122">
        <v>52.848837209302324</v>
      </c>
      <c r="F9690" s="77">
        <v>0.91</v>
      </c>
      <c r="G9690" s="77">
        <v>0</v>
      </c>
      <c r="H9690" s="121"/>
      <c r="I9690" s="121"/>
      <c r="J9690" s="76">
        <v>0.91</v>
      </c>
      <c r="K9690" s="103">
        <v>0.74999999999997502</v>
      </c>
      <c r="L9690" s="145">
        <v>0.36</v>
      </c>
      <c r="M9690" s="146">
        <v>0</v>
      </c>
      <c r="N9690" s="76">
        <f t="shared" si="409"/>
        <v>0.74999999999997502</v>
      </c>
    </row>
    <row r="9691" spans="2:14" x14ac:dyDescent="0.25">
      <c r="B9691" s="158">
        <v>42235</v>
      </c>
      <c r="C9691" s="78">
        <v>421.49</v>
      </c>
      <c r="D9691" s="128">
        <v>397.44</v>
      </c>
      <c r="E9691" s="122">
        <v>52.825581395348834</v>
      </c>
      <c r="F9691" s="77">
        <v>2.0499999999999998</v>
      </c>
      <c r="G9691" s="77">
        <v>0</v>
      </c>
      <c r="H9691" s="121"/>
      <c r="I9691" s="121"/>
      <c r="J9691" s="76">
        <v>2.0499999999999998</v>
      </c>
      <c r="K9691" s="103">
        <v>1.7300000000000066</v>
      </c>
      <c r="L9691" s="145">
        <v>0.81</v>
      </c>
      <c r="M9691" s="146">
        <v>0</v>
      </c>
      <c r="N9691" s="76">
        <f t="shared" si="409"/>
        <v>1.7300000000000066</v>
      </c>
    </row>
    <row r="9692" spans="2:14" x14ac:dyDescent="0.25">
      <c r="B9692" s="158">
        <v>42236</v>
      </c>
      <c r="C9692" s="78">
        <v>421.47</v>
      </c>
      <c r="D9692" s="128">
        <v>397.12</v>
      </c>
      <c r="E9692" s="122">
        <v>52.779069767441861</v>
      </c>
      <c r="F9692" s="77">
        <v>1.23</v>
      </c>
      <c r="G9692" s="77">
        <v>0</v>
      </c>
      <c r="H9692" s="121"/>
      <c r="I9692" s="121"/>
      <c r="J9692" s="76">
        <v>1.23</v>
      </c>
      <c r="K9692" s="103">
        <v>0.59000000000001362</v>
      </c>
      <c r="L9692" s="145">
        <v>0.48</v>
      </c>
      <c r="M9692" s="146">
        <v>0</v>
      </c>
      <c r="N9692" s="76">
        <f t="shared" si="409"/>
        <v>0.59000000000001362</v>
      </c>
    </row>
    <row r="9693" spans="2:14" x14ac:dyDescent="0.25">
      <c r="B9693" s="158">
        <v>42237</v>
      </c>
      <c r="C9693" s="78">
        <v>421.43</v>
      </c>
      <c r="D9693" s="128">
        <v>396.48</v>
      </c>
      <c r="E9693" s="122">
        <v>52.686046511627907</v>
      </c>
      <c r="F9693" s="77">
        <v>4.43</v>
      </c>
      <c r="G9693" s="77">
        <v>0</v>
      </c>
      <c r="H9693" s="121"/>
      <c r="I9693" s="121"/>
      <c r="J9693" s="76">
        <v>4.43</v>
      </c>
      <c r="K9693" s="103">
        <v>0.69999999999998153</v>
      </c>
      <c r="L9693" s="145">
        <v>1.74</v>
      </c>
      <c r="M9693" s="146">
        <v>0</v>
      </c>
      <c r="N9693" s="76">
        <f t="shared" si="409"/>
        <v>0.69999999999998153</v>
      </c>
    </row>
    <row r="9694" spans="2:14" x14ac:dyDescent="0.25">
      <c r="B9694" s="158">
        <v>42238</v>
      </c>
      <c r="C9694" s="78">
        <v>421.19</v>
      </c>
      <c r="D9694" s="128">
        <v>392.75</v>
      </c>
      <c r="E9694" s="122">
        <v>52.143895348837212</v>
      </c>
      <c r="F9694" s="77">
        <v>2.23</v>
      </c>
      <c r="G9694" s="77">
        <v>0</v>
      </c>
      <c r="H9694" s="121"/>
      <c r="I9694" s="121"/>
      <c r="J9694" s="76">
        <v>2.23</v>
      </c>
      <c r="K9694" s="103">
        <v>0.23999999999999089</v>
      </c>
      <c r="L9694" s="145">
        <v>0.87</v>
      </c>
      <c r="M9694" s="146">
        <v>0</v>
      </c>
      <c r="N9694" s="76">
        <f t="shared" si="409"/>
        <v>0.23999999999999089</v>
      </c>
    </row>
    <row r="9695" spans="2:14" x14ac:dyDescent="0.25">
      <c r="B9695" s="158">
        <v>42239</v>
      </c>
      <c r="C9695" s="78">
        <v>421.07</v>
      </c>
      <c r="D9695" s="128">
        <v>390.76</v>
      </c>
      <c r="E9695" s="122">
        <v>51.854651162790695</v>
      </c>
      <c r="F9695" s="77">
        <v>1.1399999999999999</v>
      </c>
      <c r="G9695" s="77">
        <v>0</v>
      </c>
      <c r="H9695" s="121"/>
      <c r="I9695" s="121"/>
      <c r="J9695" s="76">
        <v>1.1399999999999999</v>
      </c>
      <c r="K9695" s="103">
        <v>0.33999999999998853</v>
      </c>
      <c r="L9695" s="145">
        <v>0.4</v>
      </c>
      <c r="M9695" s="146">
        <v>0</v>
      </c>
      <c r="N9695" s="76">
        <f t="shared" si="409"/>
        <v>0.33999999999998853</v>
      </c>
    </row>
    <row r="9696" spans="2:14" x14ac:dyDescent="0.25">
      <c r="B9696" s="158">
        <v>42240</v>
      </c>
      <c r="C9696" s="78">
        <v>421.02</v>
      </c>
      <c r="D9696" s="128">
        <v>389.96</v>
      </c>
      <c r="E9696" s="122">
        <v>51.738372093023258</v>
      </c>
      <c r="F9696" s="77">
        <v>4.5199999999999996</v>
      </c>
      <c r="G9696" s="77">
        <v>0</v>
      </c>
      <c r="H9696" s="121"/>
      <c r="I9696" s="121"/>
      <c r="J9696" s="76">
        <v>4.5199999999999996</v>
      </c>
      <c r="K9696" s="103">
        <v>2.1100000000000314</v>
      </c>
      <c r="L9696" s="145">
        <v>1.77</v>
      </c>
      <c r="M9696" s="146">
        <v>0</v>
      </c>
      <c r="N9696" s="76">
        <f t="shared" si="409"/>
        <v>2.1100000000000314</v>
      </c>
    </row>
    <row r="9697" spans="2:14" x14ac:dyDescent="0.25">
      <c r="B9697" s="158">
        <v>42241</v>
      </c>
      <c r="C9697" s="78">
        <v>420.85</v>
      </c>
      <c r="D9697" s="128">
        <v>387.55</v>
      </c>
      <c r="E9697" s="122">
        <v>51.388081395348834</v>
      </c>
      <c r="F9697" s="77">
        <v>2.31</v>
      </c>
      <c r="G9697" s="77">
        <v>0</v>
      </c>
      <c r="H9697" s="121"/>
      <c r="I9697" s="121"/>
      <c r="J9697" s="76">
        <v>2.31</v>
      </c>
      <c r="K9697" s="103">
        <v>0.65999999999996595</v>
      </c>
      <c r="L9697" s="145">
        <v>0.91</v>
      </c>
      <c r="M9697" s="146">
        <v>0</v>
      </c>
      <c r="N9697" s="76">
        <f t="shared" si="409"/>
        <v>0.65999999999996595</v>
      </c>
    </row>
    <row r="9698" spans="2:14" x14ac:dyDescent="0.25">
      <c r="B9698" s="158">
        <v>42242</v>
      </c>
      <c r="C9698" s="78">
        <v>420.74</v>
      </c>
      <c r="D9698" s="128">
        <v>385.9</v>
      </c>
      <c r="E9698" s="122">
        <v>51.14825581395349</v>
      </c>
      <c r="F9698" s="77">
        <v>3.45</v>
      </c>
      <c r="G9698" s="77">
        <v>0</v>
      </c>
      <c r="H9698" s="121"/>
      <c r="I9698" s="121"/>
      <c r="J9698" s="76">
        <v>3.45</v>
      </c>
      <c r="K9698" s="103">
        <v>0.55000000000002292</v>
      </c>
      <c r="L9698" s="145">
        <v>1.35</v>
      </c>
      <c r="M9698" s="146">
        <v>0</v>
      </c>
      <c r="N9698" s="76">
        <f t="shared" si="409"/>
        <v>0.55000000000002292</v>
      </c>
    </row>
    <row r="9699" spans="2:14" x14ac:dyDescent="0.25">
      <c r="B9699" s="158">
        <v>42243</v>
      </c>
      <c r="C9699" s="78">
        <v>420.55</v>
      </c>
      <c r="D9699" s="128">
        <v>383</v>
      </c>
      <c r="E9699" s="122">
        <v>50.72674418604651</v>
      </c>
      <c r="F9699" s="77">
        <v>1.89</v>
      </c>
      <c r="G9699" s="77">
        <v>0</v>
      </c>
      <c r="H9699" s="121"/>
      <c r="I9699" s="121"/>
      <c r="J9699" s="76">
        <v>1.89</v>
      </c>
      <c r="K9699" s="103">
        <v>0.19000000000001127</v>
      </c>
      <c r="L9699" s="145">
        <v>0.66</v>
      </c>
      <c r="M9699" s="146">
        <v>0</v>
      </c>
      <c r="N9699" s="76">
        <f t="shared" si="409"/>
        <v>0.19000000000001127</v>
      </c>
    </row>
    <row r="9700" spans="2:14" x14ac:dyDescent="0.25">
      <c r="B9700" s="158">
        <v>42244</v>
      </c>
      <c r="C9700" s="78">
        <v>420.45</v>
      </c>
      <c r="D9700" s="128">
        <v>381.3</v>
      </c>
      <c r="E9700" s="122">
        <v>50.479651162790695</v>
      </c>
      <c r="F9700" s="77">
        <v>4.8899999999999997</v>
      </c>
      <c r="G9700" s="77">
        <v>0</v>
      </c>
      <c r="H9700" s="121"/>
      <c r="I9700" s="121"/>
      <c r="J9700" s="76">
        <v>4.8899999999999997</v>
      </c>
      <c r="K9700" s="103">
        <v>0.23999999999996557</v>
      </c>
      <c r="L9700" s="145">
        <v>1.7</v>
      </c>
      <c r="M9700" s="146">
        <v>0</v>
      </c>
      <c r="N9700" s="76">
        <f t="shared" si="409"/>
        <v>0.23999999999996557</v>
      </c>
    </row>
    <row r="9701" spans="2:14" x14ac:dyDescent="0.25">
      <c r="B9701" s="158">
        <v>42245</v>
      </c>
      <c r="C9701" s="78">
        <v>420.14</v>
      </c>
      <c r="D9701" s="128">
        <v>376.65</v>
      </c>
      <c r="E9701" s="122">
        <v>49.803779069767444</v>
      </c>
      <c r="F9701" s="77">
        <v>4.12</v>
      </c>
      <c r="G9701" s="77">
        <v>0</v>
      </c>
      <c r="H9701" s="121"/>
      <c r="I9701" s="121"/>
      <c r="J9701" s="76">
        <v>4.12</v>
      </c>
      <c r="K9701" s="103">
        <v>1.9700000000000228</v>
      </c>
      <c r="L9701" s="145">
        <v>1.61</v>
      </c>
      <c r="M9701" s="146">
        <v>0</v>
      </c>
      <c r="N9701" s="76">
        <f t="shared" si="409"/>
        <v>1.9700000000000228</v>
      </c>
    </row>
    <row r="9702" spans="2:14" x14ac:dyDescent="0.25">
      <c r="B9702" s="158">
        <v>42246</v>
      </c>
      <c r="C9702" s="78">
        <v>419.98</v>
      </c>
      <c r="D9702" s="128">
        <v>374.5</v>
      </c>
      <c r="E9702" s="122">
        <v>49.491279069767444</v>
      </c>
      <c r="F9702" s="77">
        <v>4.7</v>
      </c>
      <c r="G9702" s="77">
        <v>0</v>
      </c>
      <c r="H9702" s="121"/>
      <c r="I9702" s="121"/>
      <c r="J9702" s="76">
        <v>4.7</v>
      </c>
      <c r="K9702" s="103">
        <v>1.2500000000000115</v>
      </c>
      <c r="L9702" s="145">
        <v>1.84</v>
      </c>
      <c r="M9702" s="146">
        <v>0</v>
      </c>
      <c r="N9702" s="76">
        <f t="shared" si="409"/>
        <v>1.2500000000000115</v>
      </c>
    </row>
    <row r="9703" spans="2:14" x14ac:dyDescent="0.25">
      <c r="B9703" s="158">
        <v>42247</v>
      </c>
      <c r="C9703" s="78">
        <v>419.75</v>
      </c>
      <c r="D9703" s="128">
        <v>371.05</v>
      </c>
      <c r="E9703" s="122">
        <v>48.989825581395351</v>
      </c>
      <c r="F9703" s="77">
        <v>5.35</v>
      </c>
      <c r="G9703" s="77">
        <v>0</v>
      </c>
      <c r="H9703" s="121"/>
      <c r="I9703" s="121"/>
      <c r="J9703" s="76">
        <v>5.35</v>
      </c>
      <c r="K9703" s="103">
        <v>1.6999999999999655</v>
      </c>
      <c r="L9703" s="145">
        <v>2.09</v>
      </c>
      <c r="M9703" s="146">
        <v>0</v>
      </c>
      <c r="N9703" s="76">
        <f t="shared" si="409"/>
        <v>1.6999999999999655</v>
      </c>
    </row>
    <row r="9704" spans="2:14" x14ac:dyDescent="0.25">
      <c r="B9704" s="158">
        <v>42248</v>
      </c>
      <c r="C9704" s="78">
        <v>419.51</v>
      </c>
      <c r="D9704" s="128">
        <v>367.4</v>
      </c>
      <c r="E9704" s="122">
        <v>48.459302325581397</v>
      </c>
      <c r="F9704" s="77">
        <v>4.43</v>
      </c>
      <c r="G9704" s="77">
        <v>0</v>
      </c>
      <c r="H9704" s="121"/>
      <c r="I9704" s="121"/>
      <c r="J9704" s="76">
        <v>4.43</v>
      </c>
      <c r="K9704" s="103">
        <v>1.0800000000000338</v>
      </c>
      <c r="L9704" s="145">
        <v>1.73</v>
      </c>
      <c r="M9704" s="146">
        <v>0</v>
      </c>
      <c r="N9704" s="76">
        <f t="shared" si="409"/>
        <v>1.0800000000000338</v>
      </c>
    </row>
    <row r="9705" spans="2:14" x14ac:dyDescent="0.25">
      <c r="B9705" s="158">
        <v>42249</v>
      </c>
      <c r="C9705" s="78">
        <v>419.28</v>
      </c>
      <c r="D9705" s="128">
        <v>364.05</v>
      </c>
      <c r="E9705" s="122">
        <v>47.972383720930232</v>
      </c>
      <c r="F9705" s="77">
        <v>5.0999999999999996</v>
      </c>
      <c r="G9705" s="77">
        <v>0</v>
      </c>
      <c r="H9705" s="121"/>
      <c r="I9705" s="121"/>
      <c r="J9705" s="76">
        <v>5.0999999999999996</v>
      </c>
      <c r="K9705" s="103">
        <v>2.0499999999999883</v>
      </c>
      <c r="L9705" s="145">
        <v>1.99</v>
      </c>
      <c r="M9705" s="146">
        <v>0</v>
      </c>
      <c r="N9705" s="76">
        <f t="shared" si="409"/>
        <v>2.0499999999999883</v>
      </c>
    </row>
    <row r="9706" spans="2:14" x14ac:dyDescent="0.25">
      <c r="B9706" s="158">
        <v>42250</v>
      </c>
      <c r="C9706" s="78">
        <v>419.06</v>
      </c>
      <c r="D9706" s="128">
        <v>361</v>
      </c>
      <c r="E9706" s="122">
        <v>47.529069767441861</v>
      </c>
      <c r="F9706" s="77">
        <v>4.0599999999999996</v>
      </c>
      <c r="G9706" s="77">
        <v>0</v>
      </c>
      <c r="H9706" s="121"/>
      <c r="I9706" s="121"/>
      <c r="J9706" s="76">
        <v>4.0599999999999996</v>
      </c>
      <c r="K9706" s="103">
        <v>4.0599999999999996</v>
      </c>
      <c r="L9706" s="145">
        <v>1.76</v>
      </c>
      <c r="M9706" s="146">
        <v>32.200000000000003</v>
      </c>
      <c r="N9706" s="76">
        <f t="shared" si="409"/>
        <v>4.0599999999999996</v>
      </c>
    </row>
    <row r="9707" spans="2:14" x14ac:dyDescent="0.25">
      <c r="B9707" s="158">
        <v>42251</v>
      </c>
      <c r="C9707" s="78">
        <v>419.07</v>
      </c>
      <c r="D9707" s="128">
        <v>361</v>
      </c>
      <c r="E9707" s="122">
        <v>47.529069767441861</v>
      </c>
      <c r="F9707" s="77">
        <v>4.21</v>
      </c>
      <c r="G9707" s="77">
        <v>0</v>
      </c>
      <c r="H9707" s="121"/>
      <c r="I9707" s="121"/>
      <c r="J9707" s="76">
        <v>4.21</v>
      </c>
      <c r="K9707" s="103">
        <v>6.96</v>
      </c>
      <c r="L9707" s="145">
        <v>1.64</v>
      </c>
      <c r="M9707" s="146">
        <v>90.93</v>
      </c>
      <c r="N9707" s="76">
        <f t="shared" si="409"/>
        <v>6.96</v>
      </c>
    </row>
    <row r="9708" spans="2:14" x14ac:dyDescent="0.25">
      <c r="B9708" s="158">
        <v>42252</v>
      </c>
      <c r="C9708" s="78">
        <v>419.25</v>
      </c>
      <c r="D9708" s="128">
        <v>363.75</v>
      </c>
      <c r="E9708" s="122">
        <v>47.928779069767444</v>
      </c>
      <c r="F9708" s="77">
        <v>3.77</v>
      </c>
      <c r="G9708" s="77">
        <v>0</v>
      </c>
      <c r="H9708" s="121"/>
      <c r="I9708" s="121"/>
      <c r="J9708" s="76">
        <v>3.77</v>
      </c>
      <c r="K9708" s="103">
        <v>3.02</v>
      </c>
      <c r="L9708" s="145">
        <v>1.47</v>
      </c>
      <c r="M9708" s="146">
        <v>1.5</v>
      </c>
      <c r="N9708" s="76">
        <f t="shared" si="409"/>
        <v>3.02</v>
      </c>
    </row>
    <row r="9709" spans="2:14" x14ac:dyDescent="0.25">
      <c r="B9709" s="158">
        <v>42253</v>
      </c>
      <c r="C9709" s="78">
        <v>419.21</v>
      </c>
      <c r="D9709" s="128">
        <v>363</v>
      </c>
      <c r="E9709" s="122">
        <v>47.819767441860463</v>
      </c>
      <c r="F9709" s="77">
        <v>3.15</v>
      </c>
      <c r="G9709" s="77">
        <v>0</v>
      </c>
      <c r="H9709" s="121"/>
      <c r="I9709" s="121"/>
      <c r="J9709" s="76">
        <v>3.15</v>
      </c>
      <c r="K9709" s="103">
        <v>3.0100000000000136</v>
      </c>
      <c r="L9709" s="145">
        <v>1.23</v>
      </c>
      <c r="M9709" s="146">
        <v>14.4</v>
      </c>
      <c r="N9709" s="76">
        <f t="shared" si="409"/>
        <v>3.0100000000000136</v>
      </c>
    </row>
    <row r="9710" spans="2:14" x14ac:dyDescent="0.25">
      <c r="B9710" s="158">
        <v>42254</v>
      </c>
      <c r="C9710" s="78">
        <v>419.19</v>
      </c>
      <c r="D9710" s="128">
        <v>362.86</v>
      </c>
      <c r="E9710" s="122">
        <v>47.799418604651166</v>
      </c>
      <c r="F9710" s="77">
        <v>3.73</v>
      </c>
      <c r="G9710" s="77">
        <v>0</v>
      </c>
      <c r="H9710" s="121"/>
      <c r="I9710" s="121"/>
      <c r="J9710" s="76">
        <v>3.73</v>
      </c>
      <c r="K9710" s="103">
        <v>1.2699999999999636</v>
      </c>
      <c r="L9710" s="145">
        <v>1.49</v>
      </c>
      <c r="M9710" s="146">
        <v>0</v>
      </c>
      <c r="N9710" s="76">
        <f t="shared" si="409"/>
        <v>1.2699999999999636</v>
      </c>
    </row>
    <row r="9711" spans="2:14" x14ac:dyDescent="0.25">
      <c r="B9711" s="158">
        <v>42255</v>
      </c>
      <c r="C9711" s="78">
        <v>419.03</v>
      </c>
      <c r="D9711" s="128">
        <v>360.4</v>
      </c>
      <c r="E9711" s="122">
        <v>47.441860465116271</v>
      </c>
      <c r="F9711" s="77">
        <v>6.13</v>
      </c>
      <c r="G9711" s="77">
        <v>0</v>
      </c>
      <c r="H9711" s="121"/>
      <c r="I9711" s="121"/>
      <c r="J9711" s="76">
        <v>6.13</v>
      </c>
      <c r="K9711" s="103">
        <v>1.530000000000034</v>
      </c>
      <c r="L9711" s="145">
        <v>2.44</v>
      </c>
      <c r="M9711" s="146">
        <v>0</v>
      </c>
      <c r="N9711" s="76">
        <f t="shared" si="409"/>
        <v>1.530000000000034</v>
      </c>
    </row>
    <row r="9712" spans="2:14" x14ac:dyDescent="0.25">
      <c r="B9712" s="158">
        <v>42256</v>
      </c>
      <c r="C9712" s="78">
        <v>418.71</v>
      </c>
      <c r="D9712" s="128">
        <v>355.8</v>
      </c>
      <c r="E9712" s="122">
        <v>46.77325581395349</v>
      </c>
      <c r="F9712" s="77">
        <v>5.0999999999999996</v>
      </c>
      <c r="G9712" s="77">
        <v>0</v>
      </c>
      <c r="H9712" s="121"/>
      <c r="I9712" s="121"/>
      <c r="J9712" s="76">
        <v>5.0999999999999996</v>
      </c>
      <c r="K9712" s="103">
        <v>3.4199999999999928</v>
      </c>
      <c r="L9712" s="145">
        <v>1.99</v>
      </c>
      <c r="M9712" s="146">
        <v>0</v>
      </c>
      <c r="N9712" s="76">
        <f t="shared" si="409"/>
        <v>3.4199999999999928</v>
      </c>
    </row>
    <row r="9713" spans="2:14" x14ac:dyDescent="0.25">
      <c r="B9713" s="158">
        <v>42257</v>
      </c>
      <c r="C9713" s="78">
        <v>418.59</v>
      </c>
      <c r="D9713" s="128">
        <v>354.12</v>
      </c>
      <c r="E9713" s="122">
        <v>46.529069767441861</v>
      </c>
      <c r="F9713" s="77">
        <v>6.15</v>
      </c>
      <c r="G9713" s="77">
        <v>0</v>
      </c>
      <c r="H9713" s="121"/>
      <c r="I9713" s="121"/>
      <c r="J9713" s="76">
        <v>6.15</v>
      </c>
      <c r="K9713" s="103">
        <v>3.349999999999989</v>
      </c>
      <c r="L9713" s="145">
        <v>2.39</v>
      </c>
      <c r="M9713" s="146">
        <v>0</v>
      </c>
      <c r="N9713" s="76">
        <f t="shared" si="409"/>
        <v>3.349999999999989</v>
      </c>
    </row>
    <row r="9714" spans="2:14" x14ac:dyDescent="0.25">
      <c r="B9714" s="158">
        <v>42258</v>
      </c>
      <c r="C9714" s="78">
        <v>418.39</v>
      </c>
      <c r="D9714" s="128">
        <v>351.32</v>
      </c>
      <c r="E9714" s="122">
        <v>46.122093023255815</v>
      </c>
      <c r="F9714" s="77">
        <v>4.17</v>
      </c>
      <c r="G9714" s="77">
        <v>0</v>
      </c>
      <c r="H9714" s="121"/>
      <c r="I9714" s="121"/>
      <c r="J9714" s="76">
        <v>4.17</v>
      </c>
      <c r="K9714" s="103">
        <v>0.53000000000001357</v>
      </c>
      <c r="L9714" s="145">
        <v>1.62</v>
      </c>
      <c r="M9714" s="146">
        <v>0</v>
      </c>
      <c r="N9714" s="76">
        <f t="shared" si="409"/>
        <v>0.53000000000001357</v>
      </c>
    </row>
    <row r="9715" spans="2:14" x14ac:dyDescent="0.25">
      <c r="B9715" s="158">
        <v>42259</v>
      </c>
      <c r="C9715" s="78">
        <v>418.12</v>
      </c>
      <c r="D9715" s="128">
        <v>347.68</v>
      </c>
      <c r="E9715" s="122">
        <v>45.593023255813954</v>
      </c>
      <c r="F9715" s="77">
        <v>3.7</v>
      </c>
      <c r="G9715" s="77">
        <v>0</v>
      </c>
      <c r="H9715" s="121"/>
      <c r="I9715" s="121"/>
      <c r="J9715" s="76">
        <v>3.7</v>
      </c>
      <c r="K9715" s="103">
        <v>1.7400000000000206</v>
      </c>
      <c r="L9715" s="145">
        <v>1.44</v>
      </c>
      <c r="M9715" s="146">
        <v>0</v>
      </c>
      <c r="N9715" s="76">
        <f t="shared" si="409"/>
        <v>1.7400000000000206</v>
      </c>
    </row>
    <row r="9716" spans="2:14" x14ac:dyDescent="0.25">
      <c r="B9716" s="158">
        <v>42260</v>
      </c>
      <c r="C9716" s="78">
        <v>417.98</v>
      </c>
      <c r="D9716" s="128">
        <v>345.72</v>
      </c>
      <c r="E9716" s="122">
        <v>45.308139534883729</v>
      </c>
      <c r="F9716" s="77">
        <v>4.45</v>
      </c>
      <c r="G9716" s="77">
        <v>0</v>
      </c>
      <c r="H9716" s="121"/>
      <c r="I9716" s="121"/>
      <c r="J9716" s="76">
        <v>4.45</v>
      </c>
      <c r="K9716" s="103">
        <v>1.2299999999999729</v>
      </c>
      <c r="L9716" s="145">
        <v>1.73</v>
      </c>
      <c r="M9716" s="146">
        <v>0</v>
      </c>
      <c r="N9716" s="76">
        <f t="shared" si="409"/>
        <v>1.2299999999999729</v>
      </c>
    </row>
    <row r="9717" spans="2:14" x14ac:dyDescent="0.25">
      <c r="B9717" s="158">
        <v>42261</v>
      </c>
      <c r="C9717" s="78">
        <v>417.76</v>
      </c>
      <c r="D9717" s="128">
        <v>342.5</v>
      </c>
      <c r="E9717" s="122">
        <v>44.840116279069768</v>
      </c>
      <c r="F9717" s="77">
        <v>5.17</v>
      </c>
      <c r="G9717" s="77">
        <v>0</v>
      </c>
      <c r="H9717" s="121"/>
      <c r="I9717" s="121"/>
      <c r="J9717" s="76">
        <v>5.17</v>
      </c>
      <c r="K9717" s="103">
        <v>1.0699999999999772</v>
      </c>
      <c r="L9717" s="145">
        <v>2.0099999999999998</v>
      </c>
      <c r="M9717" s="146">
        <v>0</v>
      </c>
      <c r="N9717" s="76">
        <f t="shared" si="409"/>
        <v>1.0699999999999772</v>
      </c>
    </row>
    <row r="9718" spans="2:14" x14ac:dyDescent="0.25">
      <c r="B9718" s="158">
        <v>42262</v>
      </c>
      <c r="C9718" s="78">
        <v>417.46</v>
      </c>
      <c r="D9718" s="128">
        <v>338.4</v>
      </c>
      <c r="E9718" s="122">
        <v>44.244186046511622</v>
      </c>
      <c r="F9718" s="77">
        <v>3.3</v>
      </c>
      <c r="G9718" s="77">
        <v>0</v>
      </c>
      <c r="H9718" s="121"/>
      <c r="I9718" s="121"/>
      <c r="J9718" s="76">
        <v>3.3</v>
      </c>
      <c r="K9718" s="103">
        <v>1.0700000000000385</v>
      </c>
      <c r="L9718" s="145">
        <v>1.28</v>
      </c>
      <c r="M9718" s="146">
        <v>1.4</v>
      </c>
      <c r="N9718" s="76">
        <f t="shared" si="409"/>
        <v>1.0700000000000385</v>
      </c>
    </row>
    <row r="9719" spans="2:14" x14ac:dyDescent="0.25">
      <c r="B9719" s="158">
        <v>42263</v>
      </c>
      <c r="C9719" s="78">
        <v>417.29</v>
      </c>
      <c r="D9719" s="128">
        <v>336.17</v>
      </c>
      <c r="E9719" s="122">
        <v>43.920058139534881</v>
      </c>
      <c r="F9719" s="77">
        <v>3.12</v>
      </c>
      <c r="G9719" s="77">
        <v>0</v>
      </c>
      <c r="H9719" s="121"/>
      <c r="I9719" s="121"/>
      <c r="J9719" s="76">
        <v>3.12</v>
      </c>
      <c r="K9719" s="103">
        <v>5.9099999999999637</v>
      </c>
      <c r="L9719" s="145">
        <v>1.21</v>
      </c>
      <c r="M9719" s="146">
        <v>1.1000000000000001</v>
      </c>
      <c r="N9719" s="76">
        <f t="shared" si="409"/>
        <v>5.9099999999999637</v>
      </c>
    </row>
    <row r="9720" spans="2:14" x14ac:dyDescent="0.25">
      <c r="B9720" s="158">
        <v>42264</v>
      </c>
      <c r="C9720" s="78">
        <v>417.49</v>
      </c>
      <c r="D9720" s="128">
        <v>338.96</v>
      </c>
      <c r="E9720" s="122">
        <v>44.325581395348834</v>
      </c>
      <c r="F9720" s="77">
        <v>4.07</v>
      </c>
      <c r="G9720" s="77">
        <v>0</v>
      </c>
      <c r="H9720" s="121"/>
      <c r="I9720" s="121"/>
      <c r="J9720" s="76">
        <v>4.07</v>
      </c>
      <c r="K9720" s="103">
        <v>7.330000000000048</v>
      </c>
      <c r="L9720" s="145">
        <v>1.58</v>
      </c>
      <c r="M9720" s="146">
        <v>0.9</v>
      </c>
      <c r="N9720" s="76">
        <f t="shared" si="409"/>
        <v>7.330000000000048</v>
      </c>
    </row>
    <row r="9721" spans="2:14" x14ac:dyDescent="0.25">
      <c r="B9721" s="158">
        <v>42265</v>
      </c>
      <c r="C9721" s="78">
        <v>417.73</v>
      </c>
      <c r="D9721" s="128">
        <v>342.22</v>
      </c>
      <c r="E9721" s="122">
        <v>44.799418604651166</v>
      </c>
      <c r="F9721" s="77">
        <v>5.15</v>
      </c>
      <c r="G9721" s="77">
        <v>0</v>
      </c>
      <c r="H9721" s="121"/>
      <c r="I9721" s="121"/>
      <c r="J9721" s="76">
        <v>5.15</v>
      </c>
      <c r="K9721" s="103">
        <v>5.9899999999999753</v>
      </c>
      <c r="L9721" s="145">
        <v>2</v>
      </c>
      <c r="M9721" s="146">
        <v>0</v>
      </c>
      <c r="N9721" s="76">
        <f t="shared" si="409"/>
        <v>5.9899999999999753</v>
      </c>
    </row>
    <row r="9722" spans="2:14" x14ac:dyDescent="0.25">
      <c r="B9722" s="158">
        <v>42266</v>
      </c>
      <c r="C9722" s="78">
        <v>417.79</v>
      </c>
      <c r="D9722" s="128">
        <v>343.06</v>
      </c>
      <c r="E9722" s="122">
        <v>44.921511627906973</v>
      </c>
      <c r="F9722" s="77">
        <v>3.55</v>
      </c>
      <c r="G9722" s="77">
        <v>0</v>
      </c>
      <c r="H9722" s="121"/>
      <c r="I9722" s="121"/>
      <c r="J9722" s="76">
        <v>3.55</v>
      </c>
      <c r="K9722" s="103">
        <v>6.6299999999999839</v>
      </c>
      <c r="L9722" s="145">
        <v>1.38</v>
      </c>
      <c r="M9722" s="146">
        <v>0</v>
      </c>
      <c r="N9722" s="76">
        <f t="shared" si="409"/>
        <v>6.6299999999999839</v>
      </c>
    </row>
    <row r="9723" spans="2:14" x14ac:dyDescent="0.25">
      <c r="B9723" s="158">
        <v>42267</v>
      </c>
      <c r="C9723" s="78">
        <v>418.02</v>
      </c>
      <c r="D9723" s="128">
        <v>346.14</v>
      </c>
      <c r="E9723" s="122">
        <v>45.369186046511629</v>
      </c>
      <c r="F9723" s="77">
        <v>3.5</v>
      </c>
      <c r="G9723" s="77">
        <v>0</v>
      </c>
      <c r="H9723" s="121"/>
      <c r="I9723" s="121"/>
      <c r="J9723" s="76">
        <v>3.5</v>
      </c>
      <c r="K9723" s="103">
        <v>5.8799999999999955</v>
      </c>
      <c r="L9723" s="145">
        <v>1.36</v>
      </c>
      <c r="M9723" s="146">
        <v>6.6</v>
      </c>
      <c r="N9723" s="76">
        <f t="shared" si="409"/>
        <v>5.8799999999999955</v>
      </c>
    </row>
    <row r="9724" spans="2:14" x14ac:dyDescent="0.25">
      <c r="B9724" s="158">
        <v>42268</v>
      </c>
      <c r="C9724" s="78">
        <v>418.18</v>
      </c>
      <c r="D9724" s="128">
        <v>348.52</v>
      </c>
      <c r="E9724" s="122">
        <v>45.715116279069768</v>
      </c>
      <c r="F9724" s="77">
        <v>5.41</v>
      </c>
      <c r="G9724" s="77">
        <v>0</v>
      </c>
      <c r="H9724" s="121"/>
      <c r="I9724" s="121"/>
      <c r="J9724" s="76">
        <v>5.41</v>
      </c>
      <c r="K9724" s="103">
        <v>6.9500000000000206</v>
      </c>
      <c r="L9724" s="145">
        <v>2.11</v>
      </c>
      <c r="M9724" s="146">
        <v>0.5</v>
      </c>
      <c r="N9724" s="76">
        <f t="shared" si="409"/>
        <v>6.9500000000000206</v>
      </c>
    </row>
    <row r="9725" spans="2:14" x14ac:dyDescent="0.25">
      <c r="B9725" s="158">
        <v>42269</v>
      </c>
      <c r="C9725" s="78">
        <v>418.29</v>
      </c>
      <c r="D9725" s="128">
        <v>350.06</v>
      </c>
      <c r="E9725" s="122">
        <v>45.938953488372093</v>
      </c>
      <c r="F9725" s="77">
        <v>4.93</v>
      </c>
      <c r="G9725" s="77">
        <v>0</v>
      </c>
      <c r="H9725" s="121"/>
      <c r="I9725" s="121"/>
      <c r="J9725" s="76">
        <v>4.93</v>
      </c>
      <c r="K9725" s="103">
        <v>4.3699999999999974</v>
      </c>
      <c r="L9725" s="145">
        <v>1.92</v>
      </c>
      <c r="M9725" s="146">
        <v>0</v>
      </c>
      <c r="N9725" s="76">
        <f t="shared" si="409"/>
        <v>4.3699999999999974</v>
      </c>
    </row>
    <row r="9726" spans="2:14" x14ac:dyDescent="0.25">
      <c r="B9726" s="158">
        <v>42270</v>
      </c>
      <c r="C9726" s="78">
        <v>418.26</v>
      </c>
      <c r="D9726" s="128">
        <v>349.5</v>
      </c>
      <c r="E9726" s="122">
        <v>45.857558139534881</v>
      </c>
      <c r="F9726" s="77">
        <v>5.62</v>
      </c>
      <c r="G9726" s="77">
        <v>0</v>
      </c>
      <c r="H9726" s="121"/>
      <c r="I9726" s="121"/>
      <c r="J9726" s="76">
        <v>5.62</v>
      </c>
      <c r="K9726" s="103">
        <v>6.3199999999999887</v>
      </c>
      <c r="L9726" s="145">
        <v>2.1800000000000002</v>
      </c>
      <c r="M9726" s="146">
        <v>8.6999999999999993</v>
      </c>
      <c r="N9726" s="76">
        <f t="shared" si="409"/>
        <v>6.3199999999999887</v>
      </c>
    </row>
    <row r="9727" spans="2:14" x14ac:dyDescent="0.25">
      <c r="B9727" s="158">
        <v>42271</v>
      </c>
      <c r="C9727" s="78">
        <v>418.3</v>
      </c>
      <c r="D9727" s="128">
        <v>350.2</v>
      </c>
      <c r="E9727" s="122">
        <v>45.959302325581397</v>
      </c>
      <c r="F9727" s="77">
        <v>3.84</v>
      </c>
      <c r="G9727" s="77">
        <v>0</v>
      </c>
      <c r="H9727" s="121"/>
      <c r="I9727" s="121"/>
      <c r="J9727" s="76">
        <v>3.84</v>
      </c>
      <c r="K9727" s="103">
        <v>4.6800000000000317</v>
      </c>
      <c r="L9727" s="145">
        <v>1.49</v>
      </c>
      <c r="M9727" s="146">
        <v>41</v>
      </c>
      <c r="N9727" s="76">
        <f t="shared" si="409"/>
        <v>4.6800000000000317</v>
      </c>
    </row>
    <row r="9728" spans="2:14" x14ac:dyDescent="0.25">
      <c r="B9728" s="158">
        <v>42272</v>
      </c>
      <c r="C9728" s="78">
        <v>418.36</v>
      </c>
      <c r="D9728" s="128">
        <v>351.04</v>
      </c>
      <c r="E9728" s="122">
        <v>46.081395348837212</v>
      </c>
      <c r="F9728" s="77">
        <v>1.33</v>
      </c>
      <c r="G9728" s="77">
        <v>0</v>
      </c>
      <c r="H9728" s="121"/>
      <c r="I9728" s="121"/>
      <c r="J9728" s="76">
        <v>1.33</v>
      </c>
      <c r="K9728" s="103">
        <v>14.929999999999966</v>
      </c>
      <c r="L9728" s="145">
        <v>0.51</v>
      </c>
      <c r="M9728" s="146">
        <v>6.7</v>
      </c>
      <c r="N9728" s="76">
        <f t="shared" si="409"/>
        <v>14.929999999999966</v>
      </c>
    </row>
    <row r="9729" spans="2:14" x14ac:dyDescent="0.25">
      <c r="B9729" s="158">
        <v>42273</v>
      </c>
      <c r="C9729" s="78">
        <v>419.32</v>
      </c>
      <c r="D9729" s="128">
        <v>364.64</v>
      </c>
      <c r="E9729" s="122">
        <v>48.058139534883722</v>
      </c>
      <c r="F9729" s="77">
        <v>4.24</v>
      </c>
      <c r="G9729" s="77">
        <v>0</v>
      </c>
      <c r="H9729" s="121"/>
      <c r="I9729" s="121"/>
      <c r="J9729" s="76">
        <v>4.24</v>
      </c>
      <c r="K9729" s="103">
        <v>6.7000000000000366</v>
      </c>
      <c r="L9729" s="145">
        <v>1.65</v>
      </c>
      <c r="M9729" s="146">
        <v>0</v>
      </c>
      <c r="N9729" s="76">
        <f t="shared" si="409"/>
        <v>6.7000000000000366</v>
      </c>
    </row>
    <row r="9730" spans="2:14" x14ac:dyDescent="0.25">
      <c r="B9730" s="158">
        <v>42274</v>
      </c>
      <c r="C9730" s="78">
        <v>419.48</v>
      </c>
      <c r="D9730" s="128">
        <v>367.1</v>
      </c>
      <c r="E9730" s="122">
        <v>48.415697674418603</v>
      </c>
      <c r="F9730" s="77">
        <v>2.38</v>
      </c>
      <c r="G9730" s="77">
        <v>0</v>
      </c>
      <c r="H9730" s="121"/>
      <c r="I9730" s="121"/>
      <c r="J9730" s="76">
        <v>2.38</v>
      </c>
      <c r="K9730" s="103">
        <v>6.63</v>
      </c>
      <c r="L9730" s="145">
        <v>0.93</v>
      </c>
      <c r="M9730" s="146">
        <v>3.1</v>
      </c>
      <c r="N9730" s="76">
        <f t="shared" si="409"/>
        <v>6.63</v>
      </c>
    </row>
    <row r="9731" spans="2:14" x14ac:dyDescent="0.25">
      <c r="B9731" s="158">
        <v>42275</v>
      </c>
      <c r="C9731" s="78">
        <v>419.78</v>
      </c>
      <c r="D9731" s="128">
        <v>371.35</v>
      </c>
      <c r="E9731" s="122">
        <v>49.033430232558139</v>
      </c>
      <c r="F9731" s="77">
        <v>6.92</v>
      </c>
      <c r="G9731" s="77">
        <v>0</v>
      </c>
      <c r="H9731" s="121"/>
      <c r="I9731" s="121"/>
      <c r="J9731" s="76">
        <v>6.92</v>
      </c>
      <c r="K9731" s="103">
        <v>9.3199999999999772</v>
      </c>
      <c r="L9731" s="145">
        <v>2.7</v>
      </c>
      <c r="M9731" s="146">
        <v>0</v>
      </c>
      <c r="N9731" s="76">
        <f t="shared" si="409"/>
        <v>9.3199999999999772</v>
      </c>
    </row>
    <row r="9732" spans="2:14" x14ac:dyDescent="0.25">
      <c r="B9732" s="158">
        <v>42276</v>
      </c>
      <c r="C9732" s="78">
        <v>419.93</v>
      </c>
      <c r="D9732" s="128">
        <v>373.75</v>
      </c>
      <c r="E9732" s="122">
        <v>49.382267441860463</v>
      </c>
      <c r="F9732" s="77">
        <v>5.92</v>
      </c>
      <c r="G9732" s="77">
        <v>0</v>
      </c>
      <c r="H9732" s="121"/>
      <c r="I9732" s="121"/>
      <c r="J9732" s="76">
        <v>5.92</v>
      </c>
      <c r="K9732" s="103">
        <v>8.5200000000000227</v>
      </c>
      <c r="L9732" s="145">
        <v>2.31</v>
      </c>
      <c r="M9732" s="146">
        <v>38.200000000000003</v>
      </c>
      <c r="N9732" s="76">
        <f t="shared" si="409"/>
        <v>8.5200000000000227</v>
      </c>
    </row>
    <row r="9733" spans="2:14" x14ac:dyDescent="0.25">
      <c r="B9733" s="158">
        <v>42277</v>
      </c>
      <c r="C9733" s="78">
        <v>420.11</v>
      </c>
      <c r="D9733" s="128">
        <v>376.35</v>
      </c>
      <c r="E9733" s="122">
        <v>49.760174418604649</v>
      </c>
      <c r="F9733" s="77">
        <v>4.67</v>
      </c>
      <c r="G9733" s="77">
        <v>0</v>
      </c>
      <c r="H9733" s="121"/>
      <c r="I9733" s="121"/>
      <c r="J9733" s="76">
        <v>4.67</v>
      </c>
      <c r="K9733" s="103">
        <v>5.8699999999999886</v>
      </c>
      <c r="L9733" s="145">
        <v>1.83</v>
      </c>
      <c r="M9733" s="146">
        <v>16.2</v>
      </c>
      <c r="N9733" s="76">
        <f t="shared" si="409"/>
        <v>5.8699999999999886</v>
      </c>
    </row>
    <row r="9734" spans="2:14" x14ac:dyDescent="0.25">
      <c r="B9734" s="158">
        <v>42278</v>
      </c>
      <c r="C9734" s="78">
        <v>420.2</v>
      </c>
      <c r="D9734" s="128">
        <v>377.55</v>
      </c>
      <c r="E9734" s="122">
        <v>49.934593023255815</v>
      </c>
      <c r="F9734" s="77">
        <v>4.5999999999999996</v>
      </c>
      <c r="G9734" s="77">
        <v>0</v>
      </c>
      <c r="H9734" s="121"/>
      <c r="I9734" s="121"/>
      <c r="J9734" s="76">
        <v>4.5999999999999996</v>
      </c>
      <c r="K9734" s="103">
        <v>6.400000000000011</v>
      </c>
      <c r="L9734" s="145">
        <v>1.8</v>
      </c>
      <c r="M9734" s="146">
        <v>0</v>
      </c>
      <c r="N9734" s="76">
        <f t="shared" si="409"/>
        <v>6.400000000000011</v>
      </c>
    </row>
    <row r="9735" spans="2:14" x14ac:dyDescent="0.25">
      <c r="B9735" s="158">
        <v>42279</v>
      </c>
      <c r="C9735" s="78">
        <v>420.32</v>
      </c>
      <c r="D9735" s="128">
        <v>379.35</v>
      </c>
      <c r="E9735" s="122">
        <v>50.196220930232556</v>
      </c>
      <c r="F9735" s="77">
        <v>5.77</v>
      </c>
      <c r="G9735" s="77">
        <v>0</v>
      </c>
      <c r="H9735" s="121"/>
      <c r="I9735" s="121"/>
      <c r="J9735" s="76">
        <v>5.77</v>
      </c>
      <c r="K9735" s="103">
        <v>6.6699999999999768</v>
      </c>
      <c r="L9735" s="145">
        <v>2.2599999999999998</v>
      </c>
      <c r="M9735" s="146">
        <v>0.7</v>
      </c>
      <c r="N9735" s="76">
        <f t="shared" si="409"/>
        <v>6.6699999999999768</v>
      </c>
    </row>
    <row r="9736" spans="2:14" x14ac:dyDescent="0.25">
      <c r="B9736" s="158">
        <v>42280</v>
      </c>
      <c r="C9736" s="78">
        <v>420.37</v>
      </c>
      <c r="D9736" s="128">
        <v>380.25</v>
      </c>
      <c r="E9736" s="122">
        <v>50.327034883720927</v>
      </c>
      <c r="F9736" s="77">
        <v>4.1399999999999997</v>
      </c>
      <c r="G9736" s="77">
        <v>0</v>
      </c>
      <c r="H9736" s="121"/>
      <c r="I9736" s="121"/>
      <c r="J9736" s="76">
        <v>4.1399999999999997</v>
      </c>
      <c r="K9736" s="103">
        <v>3.8399999999999883</v>
      </c>
      <c r="L9736" s="145">
        <v>1.62</v>
      </c>
      <c r="M9736" s="146">
        <v>0</v>
      </c>
      <c r="N9736" s="76">
        <f t="shared" ref="N9736:N9799" si="410">+D9737-D9736+J9736</f>
        <v>3.8399999999999883</v>
      </c>
    </row>
    <row r="9737" spans="2:14" x14ac:dyDescent="0.25">
      <c r="B9737" s="158">
        <v>42281</v>
      </c>
      <c r="C9737" s="78">
        <v>420.35</v>
      </c>
      <c r="D9737" s="128">
        <v>379.95</v>
      </c>
      <c r="E9737" s="122">
        <v>50.283430232558139</v>
      </c>
      <c r="F9737" s="77">
        <v>5.43</v>
      </c>
      <c r="G9737" s="77">
        <v>0</v>
      </c>
      <c r="H9737" s="121"/>
      <c r="I9737" s="121"/>
      <c r="J9737" s="76">
        <v>5.43</v>
      </c>
      <c r="K9737" s="103">
        <v>5.7300000000000111</v>
      </c>
      <c r="L9737" s="145">
        <v>2.13</v>
      </c>
      <c r="M9737" s="146">
        <v>1.9</v>
      </c>
      <c r="N9737" s="76">
        <f t="shared" si="410"/>
        <v>5.7300000000000111</v>
      </c>
    </row>
    <row r="9738" spans="2:14" x14ac:dyDescent="0.25">
      <c r="B9738" s="158">
        <v>42282</v>
      </c>
      <c r="C9738" s="78">
        <v>420.37</v>
      </c>
      <c r="D9738" s="128">
        <v>380.25</v>
      </c>
      <c r="E9738" s="122">
        <v>50.327034883720927</v>
      </c>
      <c r="F9738" s="77">
        <v>4.57</v>
      </c>
      <c r="G9738" s="77">
        <v>0</v>
      </c>
      <c r="H9738" s="121"/>
      <c r="I9738" s="121"/>
      <c r="J9738" s="76">
        <v>4.57</v>
      </c>
      <c r="K9738" s="103">
        <v>6.8399999999999821</v>
      </c>
      <c r="L9738" s="145">
        <v>1.79</v>
      </c>
      <c r="M9738" s="146">
        <v>0.5</v>
      </c>
      <c r="N9738" s="76">
        <f t="shared" si="410"/>
        <v>6.8399999999999821</v>
      </c>
    </row>
    <row r="9739" spans="2:14" x14ac:dyDescent="0.25">
      <c r="B9739" s="158">
        <v>42283</v>
      </c>
      <c r="C9739" s="78">
        <v>420.53</v>
      </c>
      <c r="D9739" s="128">
        <v>382.52</v>
      </c>
      <c r="E9739" s="122">
        <v>50.656976744186046</v>
      </c>
      <c r="F9739" s="77">
        <v>2.39</v>
      </c>
      <c r="G9739" s="77">
        <v>0</v>
      </c>
      <c r="H9739" s="121"/>
      <c r="I9739" s="121"/>
      <c r="J9739" s="76">
        <v>2.39</v>
      </c>
      <c r="K9739" s="103">
        <v>5.9200000000000301</v>
      </c>
      <c r="L9739" s="145">
        <v>0.94</v>
      </c>
      <c r="M9739" s="146">
        <v>0</v>
      </c>
      <c r="N9739" s="76">
        <f t="shared" si="410"/>
        <v>5.9200000000000301</v>
      </c>
    </row>
    <row r="9740" spans="2:14" x14ac:dyDescent="0.25">
      <c r="B9740" s="158">
        <v>42284</v>
      </c>
      <c r="C9740" s="78">
        <v>420.76</v>
      </c>
      <c r="D9740" s="128">
        <v>386.05</v>
      </c>
      <c r="E9740" s="122">
        <v>51.170058139534881</v>
      </c>
      <c r="F9740" s="77">
        <v>4.67</v>
      </c>
      <c r="G9740" s="77">
        <v>0</v>
      </c>
      <c r="H9740" s="121"/>
      <c r="I9740" s="121"/>
      <c r="J9740" s="76">
        <v>4.67</v>
      </c>
      <c r="K9740" s="103">
        <v>4.5199999999999658</v>
      </c>
      <c r="L9740" s="145">
        <v>2.5499999999999998</v>
      </c>
      <c r="M9740" s="146">
        <v>0</v>
      </c>
      <c r="N9740" s="76">
        <f t="shared" si="410"/>
        <v>4.5199999999999658</v>
      </c>
    </row>
    <row r="9741" spans="2:14" x14ac:dyDescent="0.25">
      <c r="B9741" s="158">
        <v>42285</v>
      </c>
      <c r="C9741" s="78">
        <v>420.74</v>
      </c>
      <c r="D9741" s="128">
        <v>385.9</v>
      </c>
      <c r="E9741" s="122">
        <v>51.14825581395349</v>
      </c>
      <c r="F9741" s="77">
        <v>5.41</v>
      </c>
      <c r="G9741" s="77">
        <v>0</v>
      </c>
      <c r="H9741" s="121"/>
      <c r="I9741" s="121"/>
      <c r="J9741" s="76">
        <v>5.41</v>
      </c>
      <c r="K9741" s="103">
        <v>4.8100000000000342</v>
      </c>
      <c r="L9741" s="145">
        <v>2.13</v>
      </c>
      <c r="M9741" s="146">
        <v>0</v>
      </c>
      <c r="N9741" s="76">
        <f t="shared" si="410"/>
        <v>4.8100000000000342</v>
      </c>
    </row>
    <row r="9742" spans="2:14" x14ac:dyDescent="0.25">
      <c r="B9742" s="158">
        <v>42286</v>
      </c>
      <c r="C9742" s="78">
        <v>420.71</v>
      </c>
      <c r="D9742" s="128">
        <v>385.3</v>
      </c>
      <c r="E9742" s="122">
        <v>51.061046511627907</v>
      </c>
      <c r="F9742" s="77">
        <v>3.17</v>
      </c>
      <c r="G9742" s="77">
        <v>0</v>
      </c>
      <c r="H9742" s="121"/>
      <c r="I9742" s="121"/>
      <c r="J9742" s="76">
        <v>3.17</v>
      </c>
      <c r="K9742" s="103">
        <v>4.8199999999999772</v>
      </c>
      <c r="L9742" s="145">
        <v>1.24</v>
      </c>
      <c r="M9742" s="146">
        <v>0</v>
      </c>
      <c r="N9742" s="76">
        <f t="shared" si="410"/>
        <v>4.8199999999999772</v>
      </c>
    </row>
    <row r="9743" spans="2:14" x14ac:dyDescent="0.25">
      <c r="B9743" s="158">
        <v>42287</v>
      </c>
      <c r="C9743" s="78">
        <v>420.81</v>
      </c>
      <c r="D9743" s="128">
        <v>386.95</v>
      </c>
      <c r="E9743" s="122">
        <v>51.300872093023258</v>
      </c>
      <c r="F9743" s="77">
        <v>4.7</v>
      </c>
      <c r="G9743" s="77">
        <v>0</v>
      </c>
      <c r="H9743" s="121"/>
      <c r="I9743" s="121"/>
      <c r="J9743" s="76">
        <v>4.7</v>
      </c>
      <c r="K9743" s="103">
        <v>3.3500000000000343</v>
      </c>
      <c r="L9743" s="145">
        <v>1.85</v>
      </c>
      <c r="M9743" s="146">
        <v>0</v>
      </c>
      <c r="N9743" s="76">
        <f t="shared" si="410"/>
        <v>3.3500000000000343</v>
      </c>
    </row>
    <row r="9744" spans="2:14" x14ac:dyDescent="0.25">
      <c r="B9744" s="158">
        <v>42288</v>
      </c>
      <c r="C9744" s="78">
        <v>420.72</v>
      </c>
      <c r="D9744" s="128">
        <v>385.6</v>
      </c>
      <c r="E9744" s="122">
        <v>51.104651162790695</v>
      </c>
      <c r="F9744" s="77">
        <v>4.83</v>
      </c>
      <c r="G9744" s="77">
        <v>0</v>
      </c>
      <c r="H9744" s="121"/>
      <c r="I9744" s="121"/>
      <c r="J9744" s="76">
        <v>4.83</v>
      </c>
      <c r="K9744" s="103">
        <v>2.7099999999999955</v>
      </c>
      <c r="L9744" s="145">
        <v>1.9</v>
      </c>
      <c r="M9744" s="146">
        <v>0</v>
      </c>
      <c r="N9744" s="76">
        <f t="shared" si="410"/>
        <v>2.7099999999999955</v>
      </c>
    </row>
    <row r="9745" spans="2:14" x14ac:dyDescent="0.25">
      <c r="B9745" s="158">
        <v>42289</v>
      </c>
      <c r="C9745" s="78">
        <v>420.59</v>
      </c>
      <c r="D9745" s="128">
        <v>383.48</v>
      </c>
      <c r="E9745" s="122">
        <v>50.796511627906973</v>
      </c>
      <c r="F9745" s="77">
        <v>4.16</v>
      </c>
      <c r="G9745" s="77">
        <v>0</v>
      </c>
      <c r="H9745" s="121"/>
      <c r="I9745" s="121"/>
      <c r="J9745" s="76">
        <v>4.16</v>
      </c>
      <c r="K9745" s="103">
        <v>4.929999999999982</v>
      </c>
      <c r="L9745" s="145">
        <v>1.63</v>
      </c>
      <c r="M9745" s="146">
        <v>52.09</v>
      </c>
      <c r="N9745" s="76">
        <f t="shared" si="410"/>
        <v>4.929999999999982</v>
      </c>
    </row>
    <row r="9746" spans="2:14" x14ac:dyDescent="0.25">
      <c r="B9746" s="158">
        <v>42290</v>
      </c>
      <c r="C9746" s="78">
        <v>420.64</v>
      </c>
      <c r="D9746" s="128">
        <v>384.25</v>
      </c>
      <c r="E9746" s="122">
        <v>50.908430232558139</v>
      </c>
      <c r="F9746" s="77">
        <v>3.8</v>
      </c>
      <c r="G9746" s="77">
        <v>0</v>
      </c>
      <c r="H9746" s="121"/>
      <c r="I9746" s="121"/>
      <c r="J9746" s="76">
        <v>3.8</v>
      </c>
      <c r="K9746" s="103">
        <v>9.9899999999999984</v>
      </c>
      <c r="L9746" s="145">
        <v>1.5</v>
      </c>
      <c r="M9746" s="146">
        <v>8.0399999999999991</v>
      </c>
      <c r="N9746" s="76">
        <f t="shared" si="410"/>
        <v>9.9899999999999984</v>
      </c>
    </row>
    <row r="9747" spans="2:14" x14ac:dyDescent="0.25">
      <c r="B9747" s="158">
        <v>42291</v>
      </c>
      <c r="C9747" s="78">
        <v>421.04</v>
      </c>
      <c r="D9747" s="128">
        <v>390.44</v>
      </c>
      <c r="E9747" s="122">
        <v>51.808139534883722</v>
      </c>
      <c r="F9747" s="77">
        <v>3.44</v>
      </c>
      <c r="G9747" s="77">
        <v>0</v>
      </c>
      <c r="H9747" s="121"/>
      <c r="I9747" s="121"/>
      <c r="J9747" s="76">
        <v>3.44</v>
      </c>
      <c r="K9747" s="103">
        <v>13.540000000000022</v>
      </c>
      <c r="L9747" s="145">
        <v>1.35</v>
      </c>
      <c r="M9747" s="146">
        <v>17.100000000000001</v>
      </c>
      <c r="N9747" s="76">
        <f t="shared" si="410"/>
        <v>13.540000000000022</v>
      </c>
    </row>
    <row r="9748" spans="2:14" x14ac:dyDescent="0.25">
      <c r="B9748" s="158">
        <v>42292</v>
      </c>
      <c r="C9748" s="78">
        <v>421.69</v>
      </c>
      <c r="D9748" s="128">
        <v>400.54</v>
      </c>
      <c r="E9748" s="122">
        <v>53.276162790697676</v>
      </c>
      <c r="F9748" s="77">
        <v>0.3</v>
      </c>
      <c r="G9748" s="77">
        <v>0</v>
      </c>
      <c r="H9748" s="121"/>
      <c r="I9748" s="121"/>
      <c r="J9748" s="76">
        <v>0.3</v>
      </c>
      <c r="K9748" s="103">
        <v>13.319999999999983</v>
      </c>
      <c r="L9748" s="145">
        <v>0.12</v>
      </c>
      <c r="M9748" s="146">
        <v>8.1999999999999993</v>
      </c>
      <c r="N9748" s="76">
        <f t="shared" si="410"/>
        <v>13.319999999999983</v>
      </c>
    </row>
    <row r="9749" spans="2:14" x14ac:dyDescent="0.25">
      <c r="B9749" s="158">
        <v>42293</v>
      </c>
      <c r="C9749" s="78">
        <v>422.51</v>
      </c>
      <c r="D9749" s="128">
        <v>413.56</v>
      </c>
      <c r="E9749" s="122">
        <v>55.168604651162788</v>
      </c>
      <c r="F9749" s="77">
        <v>2.14</v>
      </c>
      <c r="G9749" s="77">
        <v>0</v>
      </c>
      <c r="H9749" s="121"/>
      <c r="I9749" s="121"/>
      <c r="J9749" s="76">
        <v>2.14</v>
      </c>
      <c r="K9749" s="103">
        <v>14.719999999999985</v>
      </c>
      <c r="L9749" s="145">
        <v>0.48</v>
      </c>
      <c r="M9749" s="146">
        <v>28.9</v>
      </c>
      <c r="N9749" s="76">
        <f t="shared" si="410"/>
        <v>14.719999999999985</v>
      </c>
    </row>
    <row r="9750" spans="2:14" x14ac:dyDescent="0.25">
      <c r="B9750" s="158">
        <v>42294</v>
      </c>
      <c r="C9750" s="78">
        <v>423.29</v>
      </c>
      <c r="D9750" s="128">
        <v>426.14</v>
      </c>
      <c r="E9750" s="122">
        <v>56.997093023255815</v>
      </c>
      <c r="F9750" s="77">
        <v>2.1</v>
      </c>
      <c r="G9750" s="77">
        <v>0</v>
      </c>
      <c r="H9750" s="121"/>
      <c r="I9750" s="121"/>
      <c r="J9750" s="76">
        <v>2.1</v>
      </c>
      <c r="K9750" s="103">
        <v>16.58000000000002</v>
      </c>
      <c r="L9750" s="145">
        <v>0.83</v>
      </c>
      <c r="M9750" s="146">
        <v>4.05</v>
      </c>
      <c r="N9750" s="76">
        <f t="shared" si="410"/>
        <v>16.58000000000002</v>
      </c>
    </row>
    <row r="9751" spans="2:14" x14ac:dyDescent="0.25">
      <c r="B9751" s="158">
        <v>42295</v>
      </c>
      <c r="C9751" s="78">
        <v>424.16</v>
      </c>
      <c r="D9751" s="128">
        <v>440.62</v>
      </c>
      <c r="E9751" s="122">
        <v>59.10174418604651</v>
      </c>
      <c r="F9751" s="77">
        <v>1.26</v>
      </c>
      <c r="G9751" s="77">
        <v>0</v>
      </c>
      <c r="H9751" s="121"/>
      <c r="I9751" s="121"/>
      <c r="J9751" s="76">
        <v>1.26</v>
      </c>
      <c r="K9751" s="103">
        <v>15.029999999999982</v>
      </c>
      <c r="L9751" s="145">
        <v>0.5</v>
      </c>
      <c r="M9751" s="146">
        <v>13</v>
      </c>
      <c r="N9751" s="76">
        <f t="shared" si="410"/>
        <v>15.029999999999982</v>
      </c>
    </row>
    <row r="9752" spans="2:14" x14ac:dyDescent="0.25">
      <c r="B9752" s="158">
        <v>42296</v>
      </c>
      <c r="C9752" s="78">
        <v>424.97</v>
      </c>
      <c r="D9752" s="128">
        <v>454.39</v>
      </c>
      <c r="E9752" s="122">
        <v>61.103197674418603</v>
      </c>
      <c r="F9752" s="77">
        <v>6.43</v>
      </c>
      <c r="G9752" s="77">
        <v>0</v>
      </c>
      <c r="H9752" s="121"/>
      <c r="I9752" s="121"/>
      <c r="J9752" s="76">
        <v>6.43</v>
      </c>
      <c r="K9752" s="103">
        <v>14.689999999999991</v>
      </c>
      <c r="L9752" s="145">
        <v>2.56</v>
      </c>
      <c r="M9752" s="146">
        <v>2.02</v>
      </c>
      <c r="N9752" s="76">
        <f t="shared" si="410"/>
        <v>14.689999999999991</v>
      </c>
    </row>
    <row r="9753" spans="2:14" x14ac:dyDescent="0.25">
      <c r="B9753" s="158">
        <v>42297</v>
      </c>
      <c r="C9753" s="78">
        <v>425.46</v>
      </c>
      <c r="D9753" s="128">
        <v>462.65</v>
      </c>
      <c r="E9753" s="122">
        <v>62.303779069767444</v>
      </c>
      <c r="F9753" s="77">
        <v>9.81</v>
      </c>
      <c r="G9753" s="77">
        <v>0</v>
      </c>
      <c r="H9753" s="121"/>
      <c r="I9753" s="121"/>
      <c r="J9753" s="76">
        <v>9.81</v>
      </c>
      <c r="K9753" s="103">
        <v>20.650000000000034</v>
      </c>
      <c r="L9753" s="145">
        <v>3.92</v>
      </c>
      <c r="M9753" s="146">
        <v>14.5</v>
      </c>
      <c r="N9753" s="76">
        <f t="shared" si="410"/>
        <v>20.650000000000034</v>
      </c>
    </row>
    <row r="9754" spans="2:14" x14ac:dyDescent="0.25">
      <c r="B9754" s="158">
        <v>42298</v>
      </c>
      <c r="C9754" s="78">
        <v>426.07</v>
      </c>
      <c r="D9754" s="128">
        <v>473.49</v>
      </c>
      <c r="E9754" s="122">
        <v>63.879360465116278</v>
      </c>
      <c r="F9754" s="77">
        <v>10.029999999999999</v>
      </c>
      <c r="G9754" s="77">
        <v>0</v>
      </c>
      <c r="H9754" s="121"/>
      <c r="I9754" s="121"/>
      <c r="J9754" s="76">
        <v>10.029999999999999</v>
      </c>
      <c r="K9754" s="103">
        <v>15.03999999999999</v>
      </c>
      <c r="L9754" s="145">
        <v>4.01</v>
      </c>
      <c r="M9754" s="146">
        <v>0</v>
      </c>
      <c r="N9754" s="76">
        <f t="shared" si="410"/>
        <v>15.03999999999999</v>
      </c>
    </row>
    <row r="9755" spans="2:14" x14ac:dyDescent="0.25">
      <c r="B9755" s="158">
        <v>42299</v>
      </c>
      <c r="C9755" s="78">
        <v>426.35</v>
      </c>
      <c r="D9755" s="128">
        <v>478.5</v>
      </c>
      <c r="E9755" s="122">
        <v>64.607558139534888</v>
      </c>
      <c r="F9755" s="77">
        <v>11.43</v>
      </c>
      <c r="G9755" s="77">
        <v>0</v>
      </c>
      <c r="H9755" s="121"/>
      <c r="I9755" s="121"/>
      <c r="J9755" s="76">
        <v>11.43</v>
      </c>
      <c r="K9755" s="103">
        <v>11.610000000000007</v>
      </c>
      <c r="L9755" s="145">
        <v>4.57</v>
      </c>
      <c r="M9755" s="146">
        <v>14</v>
      </c>
      <c r="N9755" s="76">
        <f t="shared" si="410"/>
        <v>11.610000000000007</v>
      </c>
    </row>
    <row r="9756" spans="2:14" x14ac:dyDescent="0.25">
      <c r="B9756" s="158">
        <v>42300</v>
      </c>
      <c r="C9756" s="78">
        <v>426.36</v>
      </c>
      <c r="D9756" s="128">
        <v>478.68</v>
      </c>
      <c r="E9756" s="122">
        <v>64.633720930232556</v>
      </c>
      <c r="F9756" s="77">
        <v>11.45</v>
      </c>
      <c r="G9756" s="77">
        <v>0</v>
      </c>
      <c r="H9756" s="121"/>
      <c r="I9756" s="121"/>
      <c r="J9756" s="76">
        <v>11.45</v>
      </c>
      <c r="K9756" s="103">
        <v>15.849999999999977</v>
      </c>
      <c r="L9756" s="145">
        <v>4.58</v>
      </c>
      <c r="M9756" s="146">
        <v>4.0999999999999996</v>
      </c>
      <c r="N9756" s="76">
        <f t="shared" si="410"/>
        <v>15.849999999999977</v>
      </c>
    </row>
    <row r="9757" spans="2:14" x14ac:dyDescent="0.25">
      <c r="B9757" s="158">
        <v>42301</v>
      </c>
      <c r="C9757" s="78">
        <v>426.61</v>
      </c>
      <c r="D9757" s="128">
        <v>483.08</v>
      </c>
      <c r="E9757" s="122">
        <v>65.273255813953483</v>
      </c>
      <c r="F9757" s="77">
        <v>9.8800000000000008</v>
      </c>
      <c r="G9757" s="77">
        <v>0</v>
      </c>
      <c r="H9757" s="121"/>
      <c r="I9757" s="121"/>
      <c r="J9757" s="76">
        <v>9.8800000000000008</v>
      </c>
      <c r="K9757" s="103">
        <v>13.480000000000024</v>
      </c>
      <c r="L9757" s="145">
        <v>3.95</v>
      </c>
      <c r="M9757" s="146">
        <v>26</v>
      </c>
      <c r="N9757" s="76">
        <f t="shared" si="410"/>
        <v>13.480000000000024</v>
      </c>
    </row>
    <row r="9758" spans="2:14" x14ac:dyDescent="0.25">
      <c r="B9758" s="158">
        <v>42302</v>
      </c>
      <c r="C9758" s="78">
        <v>426.81</v>
      </c>
      <c r="D9758" s="128">
        <v>486.68</v>
      </c>
      <c r="E9758" s="122">
        <v>65.79651162790698</v>
      </c>
      <c r="F9758" s="77">
        <v>7.61</v>
      </c>
      <c r="G9758" s="77">
        <v>0</v>
      </c>
      <c r="H9758" s="121"/>
      <c r="I9758" s="121"/>
      <c r="J9758" s="76">
        <v>7.61</v>
      </c>
      <c r="K9758" s="103">
        <v>19.090000000000018</v>
      </c>
      <c r="L9758" s="145">
        <v>3.04</v>
      </c>
      <c r="M9758" s="146">
        <v>24.8</v>
      </c>
      <c r="N9758" s="76">
        <f t="shared" si="410"/>
        <v>19.090000000000018</v>
      </c>
    </row>
    <row r="9759" spans="2:14" x14ac:dyDescent="0.25">
      <c r="B9759" s="158">
        <v>42303</v>
      </c>
      <c r="C9759" s="78">
        <v>427.44</v>
      </c>
      <c r="D9759" s="128">
        <v>498.16</v>
      </c>
      <c r="E9759" s="122">
        <v>67.465116279069761</v>
      </c>
      <c r="F9759" s="77">
        <v>9.0299999999999994</v>
      </c>
      <c r="G9759" s="77">
        <v>0</v>
      </c>
      <c r="H9759" s="121"/>
      <c r="I9759" s="121"/>
      <c r="J9759" s="76">
        <v>9.0299999999999994</v>
      </c>
      <c r="K9759" s="103">
        <v>10.349999999999993</v>
      </c>
      <c r="L9759" s="145">
        <v>3.61</v>
      </c>
      <c r="M9759" s="146">
        <v>17.02</v>
      </c>
      <c r="N9759" s="76">
        <f t="shared" si="410"/>
        <v>10.349999999999993</v>
      </c>
    </row>
    <row r="9760" spans="2:14" x14ac:dyDescent="0.25">
      <c r="B9760" s="158">
        <v>42304</v>
      </c>
      <c r="C9760" s="78">
        <v>427.52</v>
      </c>
      <c r="D9760" s="128">
        <v>499.48</v>
      </c>
      <c r="E9760" s="122">
        <v>67.656976744186053</v>
      </c>
      <c r="F9760" s="77">
        <v>4.38</v>
      </c>
      <c r="G9760" s="77">
        <v>0</v>
      </c>
      <c r="H9760" s="121"/>
      <c r="I9760" s="121"/>
      <c r="J9760" s="76">
        <v>4.38</v>
      </c>
      <c r="K9760" s="103">
        <v>30.870000000000008</v>
      </c>
      <c r="L9760" s="145">
        <v>1.75</v>
      </c>
      <c r="M9760" s="146">
        <v>51.6</v>
      </c>
      <c r="N9760" s="76">
        <f t="shared" si="410"/>
        <v>30.870000000000008</v>
      </c>
    </row>
    <row r="9761" spans="2:14" x14ac:dyDescent="0.25">
      <c r="B9761" s="158">
        <v>42305</v>
      </c>
      <c r="C9761" s="78">
        <v>428.93</v>
      </c>
      <c r="D9761" s="128">
        <v>525.97</v>
      </c>
      <c r="E9761" s="122">
        <v>71.507267441860463</v>
      </c>
      <c r="F9761" s="77">
        <v>5.88</v>
      </c>
      <c r="G9761" s="77">
        <v>0</v>
      </c>
      <c r="H9761" s="121"/>
      <c r="I9761" s="121"/>
      <c r="J9761" s="76">
        <v>5.88</v>
      </c>
      <c r="K9761" s="103">
        <v>18.329999999999931</v>
      </c>
      <c r="L9761" s="145">
        <v>2.37</v>
      </c>
      <c r="M9761" s="146">
        <v>7.2</v>
      </c>
      <c r="N9761" s="76">
        <f t="shared" si="410"/>
        <v>18.329999999999931</v>
      </c>
    </row>
    <row r="9762" spans="2:14" x14ac:dyDescent="0.25">
      <c r="B9762" s="158">
        <v>42306</v>
      </c>
      <c r="C9762" s="78">
        <v>429.59</v>
      </c>
      <c r="D9762" s="128">
        <v>538.41999999999996</v>
      </c>
      <c r="E9762" s="122">
        <v>73.316860465116264</v>
      </c>
      <c r="F9762" s="77">
        <v>5.46</v>
      </c>
      <c r="G9762" s="77">
        <v>0</v>
      </c>
      <c r="H9762" s="121"/>
      <c r="I9762" s="121"/>
      <c r="J9762" s="76">
        <v>5.46</v>
      </c>
      <c r="K9762" s="103">
        <v>14.040000000000042</v>
      </c>
      <c r="L9762" s="145">
        <v>2.2000000000000002</v>
      </c>
      <c r="M9762" s="146">
        <v>1.6</v>
      </c>
      <c r="N9762" s="76">
        <f t="shared" si="410"/>
        <v>14.040000000000042</v>
      </c>
    </row>
    <row r="9763" spans="2:14" x14ac:dyDescent="0.25">
      <c r="B9763" s="158">
        <v>42307</v>
      </c>
      <c r="C9763" s="78">
        <v>430.03</v>
      </c>
      <c r="D9763" s="128">
        <v>547</v>
      </c>
      <c r="E9763" s="122">
        <v>74.563953488372093</v>
      </c>
      <c r="F9763" s="77">
        <v>9.44</v>
      </c>
      <c r="G9763" s="77">
        <v>0</v>
      </c>
      <c r="H9763" s="121"/>
      <c r="I9763" s="121"/>
      <c r="J9763" s="76">
        <v>9.44</v>
      </c>
      <c r="K9763" s="103">
        <v>14.140000000000045</v>
      </c>
      <c r="L9763" s="145">
        <v>3.82</v>
      </c>
      <c r="M9763" s="146">
        <v>2.7</v>
      </c>
      <c r="N9763" s="76">
        <f t="shared" si="410"/>
        <v>14.140000000000045</v>
      </c>
    </row>
    <row r="9764" spans="2:14" x14ac:dyDescent="0.25">
      <c r="B9764" s="158">
        <v>42308</v>
      </c>
      <c r="C9764" s="78">
        <v>430.27</v>
      </c>
      <c r="D9764" s="128">
        <v>551.70000000000005</v>
      </c>
      <c r="E9764" s="122">
        <v>75.247093023255829</v>
      </c>
      <c r="F9764" s="77">
        <v>10.82</v>
      </c>
      <c r="G9764" s="77">
        <v>0</v>
      </c>
      <c r="H9764" s="121"/>
      <c r="I9764" s="121"/>
      <c r="J9764" s="76">
        <v>10.82</v>
      </c>
      <c r="K9764" s="103">
        <v>10.219999999999978</v>
      </c>
      <c r="L9764" s="145">
        <v>4.3600000000000003</v>
      </c>
      <c r="M9764" s="146">
        <v>0</v>
      </c>
      <c r="N9764" s="76">
        <f t="shared" si="410"/>
        <v>10.219999999999978</v>
      </c>
    </row>
    <row r="9765" spans="2:14" x14ac:dyDescent="0.25">
      <c r="B9765" s="158">
        <v>42309</v>
      </c>
      <c r="C9765" s="78">
        <v>430.23</v>
      </c>
      <c r="D9765" s="128">
        <v>551.1</v>
      </c>
      <c r="E9765" s="122">
        <v>75.159883720930239</v>
      </c>
      <c r="F9765" s="77">
        <v>7.83</v>
      </c>
      <c r="G9765" s="77">
        <v>0</v>
      </c>
      <c r="H9765" s="121"/>
      <c r="I9765" s="121"/>
      <c r="J9765" s="76">
        <v>7.83</v>
      </c>
      <c r="K9765" s="103">
        <v>17.829999999999998</v>
      </c>
      <c r="L9765" s="145">
        <v>3.17</v>
      </c>
      <c r="M9765" s="146">
        <v>52</v>
      </c>
      <c r="N9765" s="76">
        <f t="shared" si="410"/>
        <v>17.829999999999998</v>
      </c>
    </row>
    <row r="9766" spans="2:14" x14ac:dyDescent="0.25">
      <c r="B9766" s="158">
        <v>42310</v>
      </c>
      <c r="C9766" s="78">
        <v>430.74</v>
      </c>
      <c r="D9766" s="128">
        <v>561.1</v>
      </c>
      <c r="E9766" s="122">
        <v>76.613372093023258</v>
      </c>
      <c r="F9766" s="77">
        <v>7.55</v>
      </c>
      <c r="G9766" s="77">
        <v>0</v>
      </c>
      <c r="H9766" s="121"/>
      <c r="I9766" s="121"/>
      <c r="J9766" s="76">
        <v>7.55</v>
      </c>
      <c r="K9766" s="103">
        <v>11.349999999999955</v>
      </c>
      <c r="L9766" s="145">
        <v>3.06</v>
      </c>
      <c r="M9766" s="146">
        <v>35.200000000000003</v>
      </c>
      <c r="N9766" s="76">
        <f t="shared" si="410"/>
        <v>11.349999999999955</v>
      </c>
    </row>
    <row r="9767" spans="2:14" x14ac:dyDescent="0.25">
      <c r="B9767" s="158">
        <v>42311</v>
      </c>
      <c r="C9767" s="78">
        <v>430.93</v>
      </c>
      <c r="D9767" s="128">
        <v>564.9</v>
      </c>
      <c r="E9767" s="122">
        <v>77.16569767441861</v>
      </c>
      <c r="F9767" s="77">
        <v>9.52</v>
      </c>
      <c r="G9767" s="77">
        <v>0</v>
      </c>
      <c r="H9767" s="121"/>
      <c r="I9767" s="121"/>
      <c r="J9767" s="76">
        <v>9.52</v>
      </c>
      <c r="K9767" s="103">
        <v>28.34000000000005</v>
      </c>
      <c r="L9767" s="145">
        <v>3.87</v>
      </c>
      <c r="M9767" s="146">
        <v>0</v>
      </c>
      <c r="N9767" s="76">
        <f t="shared" si="410"/>
        <v>28.34000000000005</v>
      </c>
    </row>
    <row r="9768" spans="2:14" x14ac:dyDescent="0.25">
      <c r="B9768" s="158">
        <v>42312</v>
      </c>
      <c r="C9768" s="78">
        <v>431.86</v>
      </c>
      <c r="D9768" s="128">
        <v>583.72</v>
      </c>
      <c r="E9768" s="122">
        <v>79.901162790697668</v>
      </c>
      <c r="F9768" s="77">
        <v>10.1</v>
      </c>
      <c r="G9768" s="77">
        <v>0</v>
      </c>
      <c r="H9768" s="121"/>
      <c r="I9768" s="121"/>
      <c r="J9768" s="76">
        <v>10.1</v>
      </c>
      <c r="K9768" s="103">
        <v>13.720000000000004</v>
      </c>
      <c r="L9768" s="145">
        <v>4.1100000000000003</v>
      </c>
      <c r="M9768" s="146">
        <v>0</v>
      </c>
      <c r="N9768" s="76">
        <f t="shared" si="410"/>
        <v>13.720000000000004</v>
      </c>
    </row>
    <row r="9769" spans="2:14" x14ac:dyDescent="0.25">
      <c r="B9769" s="158">
        <v>42313</v>
      </c>
      <c r="C9769" s="78">
        <v>432.04</v>
      </c>
      <c r="D9769" s="128">
        <v>587.34</v>
      </c>
      <c r="E9769" s="122">
        <v>80.427325581395351</v>
      </c>
      <c r="F9769" s="77">
        <v>9.69</v>
      </c>
      <c r="G9769" s="77">
        <v>0</v>
      </c>
      <c r="H9769" s="121"/>
      <c r="I9769" s="121"/>
      <c r="J9769" s="76">
        <v>9.69</v>
      </c>
      <c r="K9769" s="103">
        <v>18.949999999999989</v>
      </c>
      <c r="L9769" s="145">
        <v>3.94</v>
      </c>
      <c r="M9769" s="146">
        <v>35</v>
      </c>
      <c r="N9769" s="76">
        <f t="shared" si="410"/>
        <v>18.949999999999989</v>
      </c>
    </row>
    <row r="9770" spans="2:14" x14ac:dyDescent="0.25">
      <c r="B9770" s="158">
        <v>42314</v>
      </c>
      <c r="C9770" s="78">
        <v>432.49</v>
      </c>
      <c r="D9770" s="128">
        <v>596.6</v>
      </c>
      <c r="E9770" s="122">
        <v>81.773255813953483</v>
      </c>
      <c r="F9770" s="77">
        <v>5.65</v>
      </c>
      <c r="G9770" s="77">
        <v>0</v>
      </c>
      <c r="H9770" s="121"/>
      <c r="I9770" s="121"/>
      <c r="J9770" s="76">
        <v>5.65</v>
      </c>
      <c r="K9770" s="103">
        <v>17.399999999999999</v>
      </c>
      <c r="L9770" s="145">
        <v>2.31</v>
      </c>
      <c r="M9770" s="146">
        <v>1.3</v>
      </c>
      <c r="N9770" s="76">
        <f t="shared" si="410"/>
        <v>17.399999999999999</v>
      </c>
    </row>
    <row r="9771" spans="2:14" x14ac:dyDescent="0.25">
      <c r="B9771" s="158">
        <v>42315</v>
      </c>
      <c r="C9771" s="78">
        <v>433.05</v>
      </c>
      <c r="D9771" s="128">
        <v>608.35</v>
      </c>
      <c r="E9771" s="122">
        <v>83.481104651162795</v>
      </c>
      <c r="F9771" s="77">
        <v>4.04</v>
      </c>
      <c r="G9771" s="77">
        <v>0</v>
      </c>
      <c r="H9771" s="121"/>
      <c r="I9771" s="121"/>
      <c r="J9771" s="76">
        <v>4.04</v>
      </c>
      <c r="K9771" s="103">
        <v>16.419999999999995</v>
      </c>
      <c r="L9771" s="145">
        <v>1.65</v>
      </c>
      <c r="M9771" s="146">
        <v>1.7</v>
      </c>
      <c r="N9771" s="76">
        <f t="shared" si="410"/>
        <v>16.419999999999995</v>
      </c>
    </row>
    <row r="9772" spans="2:14" x14ac:dyDescent="0.25">
      <c r="B9772" s="158">
        <v>42316</v>
      </c>
      <c r="C9772" s="78">
        <v>433.63</v>
      </c>
      <c r="D9772" s="128">
        <v>620.73</v>
      </c>
      <c r="E9772" s="122">
        <v>85.280523255813947</v>
      </c>
      <c r="F9772" s="77">
        <v>3.08</v>
      </c>
      <c r="G9772" s="77">
        <v>0</v>
      </c>
      <c r="H9772" s="121"/>
      <c r="I9772" s="121"/>
      <c r="J9772" s="76">
        <v>3.08</v>
      </c>
      <c r="K9772" s="103">
        <v>15.229999999999977</v>
      </c>
      <c r="L9772" s="145">
        <v>1.26</v>
      </c>
      <c r="M9772" s="146">
        <v>15.7</v>
      </c>
      <c r="N9772" s="76">
        <f t="shared" si="410"/>
        <v>15.229999999999977</v>
      </c>
    </row>
    <row r="9773" spans="2:14" x14ac:dyDescent="0.25">
      <c r="B9773" s="158">
        <v>42317</v>
      </c>
      <c r="C9773" s="78">
        <v>434.2</v>
      </c>
      <c r="D9773" s="128">
        <v>632.88</v>
      </c>
      <c r="E9773" s="122">
        <v>87.04651162790698</v>
      </c>
      <c r="F9773" s="77">
        <v>6.23</v>
      </c>
      <c r="G9773" s="77">
        <v>0</v>
      </c>
      <c r="H9773" s="121"/>
      <c r="I9773" s="121"/>
      <c r="J9773" s="76">
        <v>6.23</v>
      </c>
      <c r="K9773" s="103">
        <v>10.97000000000001</v>
      </c>
      <c r="L9773" s="145">
        <v>2.5499999999999998</v>
      </c>
      <c r="M9773" s="146">
        <v>1.7</v>
      </c>
      <c r="N9773" s="76">
        <f t="shared" si="410"/>
        <v>10.97000000000001</v>
      </c>
    </row>
    <row r="9774" spans="2:14" x14ac:dyDescent="0.25">
      <c r="B9774" s="158">
        <v>42318</v>
      </c>
      <c r="C9774" s="78">
        <v>434.41</v>
      </c>
      <c r="D9774" s="128">
        <v>637.62</v>
      </c>
      <c r="E9774" s="122">
        <v>87.735465116279073</v>
      </c>
      <c r="F9774" s="77">
        <v>6.09</v>
      </c>
      <c r="G9774" s="77">
        <v>0</v>
      </c>
      <c r="H9774" s="121"/>
      <c r="I9774" s="121"/>
      <c r="J9774" s="76">
        <v>6.09</v>
      </c>
      <c r="K9774" s="103">
        <v>12.109999999999982</v>
      </c>
      <c r="L9774" s="145">
        <v>2.5</v>
      </c>
      <c r="M9774" s="146">
        <v>0</v>
      </c>
      <c r="N9774" s="76">
        <f t="shared" si="410"/>
        <v>12.109999999999982</v>
      </c>
    </row>
    <row r="9775" spans="2:14" x14ac:dyDescent="0.25">
      <c r="B9775" s="158">
        <v>42319</v>
      </c>
      <c r="C9775" s="78">
        <v>434.68</v>
      </c>
      <c r="D9775" s="128">
        <v>643.64</v>
      </c>
      <c r="E9775" s="122">
        <v>88.610465116279073</v>
      </c>
      <c r="F9775" s="77">
        <v>4.6500000000000004</v>
      </c>
      <c r="G9775" s="77">
        <v>0</v>
      </c>
      <c r="H9775" s="121"/>
      <c r="I9775" s="121"/>
      <c r="J9775" s="76">
        <v>4.6500000000000004</v>
      </c>
      <c r="K9775" s="103">
        <v>9.0699999999999594</v>
      </c>
      <c r="L9775" s="145">
        <v>1.91</v>
      </c>
      <c r="M9775" s="146">
        <v>0</v>
      </c>
      <c r="N9775" s="76">
        <f t="shared" si="410"/>
        <v>9.0699999999999594</v>
      </c>
    </row>
    <row r="9776" spans="2:14" x14ac:dyDescent="0.25">
      <c r="B9776" s="158">
        <v>42320</v>
      </c>
      <c r="C9776" s="78">
        <v>434.88</v>
      </c>
      <c r="D9776" s="128">
        <v>648.05999999999995</v>
      </c>
      <c r="E9776" s="122">
        <v>89.252906976744171</v>
      </c>
      <c r="F9776" s="77">
        <v>5.0999999999999996</v>
      </c>
      <c r="G9776" s="77">
        <v>0</v>
      </c>
      <c r="H9776" s="121"/>
      <c r="I9776" s="121"/>
      <c r="J9776" s="76">
        <v>5.0999999999999996</v>
      </c>
      <c r="K9776" s="103">
        <v>11.650000000000068</v>
      </c>
      <c r="L9776" s="145">
        <v>2.09</v>
      </c>
      <c r="M9776" s="146">
        <v>18.3</v>
      </c>
      <c r="N9776" s="76">
        <f t="shared" si="410"/>
        <v>11.650000000000068</v>
      </c>
    </row>
    <row r="9777" spans="2:14" x14ac:dyDescent="0.25">
      <c r="B9777" s="158">
        <v>42321</v>
      </c>
      <c r="C9777" s="78">
        <v>435.17</v>
      </c>
      <c r="D9777" s="128">
        <v>654.61</v>
      </c>
      <c r="E9777" s="122">
        <v>90.204941860465112</v>
      </c>
      <c r="F9777" s="77">
        <v>4.41</v>
      </c>
      <c r="G9777" s="77">
        <v>0</v>
      </c>
      <c r="H9777" s="121"/>
      <c r="I9777" s="121"/>
      <c r="J9777" s="76">
        <v>4.41</v>
      </c>
      <c r="K9777" s="103">
        <v>16.459999999999955</v>
      </c>
      <c r="L9777" s="145">
        <v>1.8</v>
      </c>
      <c r="M9777" s="146">
        <v>23</v>
      </c>
      <c r="N9777" s="76">
        <f t="shared" si="410"/>
        <v>16.459999999999955</v>
      </c>
    </row>
    <row r="9778" spans="2:14" x14ac:dyDescent="0.25">
      <c r="B9778" s="158">
        <v>42322</v>
      </c>
      <c r="C9778" s="78">
        <v>435.7</v>
      </c>
      <c r="D9778" s="128">
        <v>666.66</v>
      </c>
      <c r="E9778" s="122">
        <v>91.956395348837205</v>
      </c>
      <c r="F9778" s="77">
        <v>3.66</v>
      </c>
      <c r="G9778" s="77">
        <v>0</v>
      </c>
      <c r="H9778" s="121"/>
      <c r="I9778" s="121"/>
      <c r="J9778" s="76">
        <v>3.66</v>
      </c>
      <c r="K9778" s="103">
        <v>22.120000000000037</v>
      </c>
      <c r="L9778" s="145">
        <v>1.51</v>
      </c>
      <c r="M9778" s="146">
        <v>24.3</v>
      </c>
      <c r="N9778" s="76">
        <f t="shared" si="410"/>
        <v>22.120000000000037</v>
      </c>
    </row>
    <row r="9779" spans="2:14" x14ac:dyDescent="0.25">
      <c r="B9779" s="158">
        <v>42323</v>
      </c>
      <c r="C9779" s="78">
        <v>436.47</v>
      </c>
      <c r="D9779" s="128">
        <v>685.12</v>
      </c>
      <c r="E9779" s="122">
        <v>94.639534883720927</v>
      </c>
      <c r="F9779" s="77">
        <v>2.63</v>
      </c>
      <c r="G9779" s="77">
        <v>0</v>
      </c>
      <c r="H9779" s="121"/>
      <c r="I9779" s="121"/>
      <c r="J9779" s="76">
        <v>2.63</v>
      </c>
      <c r="K9779" s="103">
        <v>21.450000000000049</v>
      </c>
      <c r="L9779" s="145">
        <v>1.0900000000000001</v>
      </c>
      <c r="M9779" s="146">
        <v>7.5</v>
      </c>
      <c r="N9779" s="76">
        <f t="shared" si="410"/>
        <v>21.450000000000049</v>
      </c>
    </row>
    <row r="9780" spans="2:14" x14ac:dyDescent="0.25">
      <c r="B9780" s="158">
        <v>42324</v>
      </c>
      <c r="C9780" s="78">
        <v>437.26</v>
      </c>
      <c r="D9780" s="128">
        <v>703.94</v>
      </c>
      <c r="E9780" s="122">
        <v>97.375</v>
      </c>
      <c r="F9780" s="77">
        <v>10.01</v>
      </c>
      <c r="G9780" s="77">
        <v>0</v>
      </c>
      <c r="H9780" s="121"/>
      <c r="I9780" s="121"/>
      <c r="J9780" s="76">
        <v>10.01</v>
      </c>
      <c r="K9780" s="103">
        <v>16.269999999999989</v>
      </c>
      <c r="L9780" s="145">
        <v>4.1399999999999997</v>
      </c>
      <c r="M9780" s="146">
        <v>1</v>
      </c>
      <c r="N9780" s="76">
        <f t="shared" si="410"/>
        <v>16.269999999999989</v>
      </c>
    </row>
    <row r="9781" spans="2:14" x14ac:dyDescent="0.25">
      <c r="B9781" s="158">
        <v>42325</v>
      </c>
      <c r="C9781" s="78">
        <v>437.53</v>
      </c>
      <c r="D9781" s="128">
        <v>710.2</v>
      </c>
      <c r="E9781" s="122">
        <v>98.284883720930239</v>
      </c>
      <c r="F9781" s="77">
        <v>11.98</v>
      </c>
      <c r="G9781" s="77">
        <v>0</v>
      </c>
      <c r="H9781" s="121"/>
      <c r="I9781" s="121"/>
      <c r="J9781" s="76">
        <v>11.98</v>
      </c>
      <c r="K9781" s="103">
        <v>13.98</v>
      </c>
      <c r="L9781" s="145">
        <v>4.95</v>
      </c>
      <c r="M9781" s="146">
        <v>0</v>
      </c>
      <c r="N9781" s="76">
        <f t="shared" si="410"/>
        <v>13.98</v>
      </c>
    </row>
    <row r="9782" spans="2:14" x14ac:dyDescent="0.25">
      <c r="B9782" s="158">
        <v>42326</v>
      </c>
      <c r="C9782" s="78">
        <v>437.6</v>
      </c>
      <c r="D9782" s="128">
        <v>712.2</v>
      </c>
      <c r="E9782" s="122">
        <v>98.575581395348834</v>
      </c>
      <c r="F9782" s="77">
        <v>11.9</v>
      </c>
      <c r="G9782" s="77">
        <v>0</v>
      </c>
      <c r="H9782" s="121"/>
      <c r="I9782" s="121"/>
      <c r="J9782" s="76">
        <v>11.9</v>
      </c>
      <c r="K9782" s="103">
        <v>12.859999999999923</v>
      </c>
      <c r="L9782" s="145">
        <v>4.92</v>
      </c>
      <c r="M9782" s="146">
        <v>0</v>
      </c>
      <c r="N9782" s="76">
        <f t="shared" si="410"/>
        <v>12.859999999999923</v>
      </c>
    </row>
    <row r="9783" spans="2:14" x14ac:dyDescent="0.25">
      <c r="B9783" s="158">
        <v>42327</v>
      </c>
      <c r="C9783" s="78">
        <v>437.65</v>
      </c>
      <c r="D9783" s="128">
        <v>713.16</v>
      </c>
      <c r="E9783" s="122">
        <v>98.715116279069761</v>
      </c>
      <c r="F9783" s="77">
        <v>9.94</v>
      </c>
      <c r="G9783" s="77">
        <v>0</v>
      </c>
      <c r="H9783" s="121"/>
      <c r="I9783" s="121"/>
      <c r="J9783" s="76">
        <v>9.94</v>
      </c>
      <c r="K9783" s="103">
        <v>16.04000000000002</v>
      </c>
      <c r="L9783" s="145">
        <v>4.1100000000000003</v>
      </c>
      <c r="M9783" s="146">
        <v>73.599999999999994</v>
      </c>
      <c r="N9783" s="76">
        <f t="shared" si="410"/>
        <v>16.04000000000002</v>
      </c>
    </row>
    <row r="9784" spans="2:14" x14ac:dyDescent="0.25">
      <c r="B9784" s="158">
        <v>42328</v>
      </c>
      <c r="C9784" s="78">
        <v>437.9</v>
      </c>
      <c r="D9784" s="128">
        <v>719.26</v>
      </c>
      <c r="E9784" s="122">
        <v>99.601744186046517</v>
      </c>
      <c r="F9784" s="77">
        <v>11.27</v>
      </c>
      <c r="G9784" s="77">
        <v>0</v>
      </c>
      <c r="H9784" s="121"/>
      <c r="I9784" s="121"/>
      <c r="J9784" s="76">
        <v>11.27</v>
      </c>
      <c r="K9784" s="103">
        <v>13.260000000000009</v>
      </c>
      <c r="L9784" s="145">
        <v>4.68</v>
      </c>
      <c r="M9784" s="146">
        <v>14.4</v>
      </c>
      <c r="N9784" s="76">
        <f t="shared" si="410"/>
        <v>13.260000000000009</v>
      </c>
    </row>
    <row r="9785" spans="2:14" x14ac:dyDescent="0.25">
      <c r="B9785" s="158">
        <v>42329</v>
      </c>
      <c r="C9785" s="78">
        <v>437.97</v>
      </c>
      <c r="D9785" s="128">
        <v>721.25</v>
      </c>
      <c r="E9785" s="122">
        <v>99.89098837209302</v>
      </c>
      <c r="F9785" s="77">
        <v>11.85</v>
      </c>
      <c r="G9785" s="77">
        <v>0</v>
      </c>
      <c r="H9785" s="121"/>
      <c r="I9785" s="121"/>
      <c r="J9785" s="76">
        <v>11.85</v>
      </c>
      <c r="K9785" s="103">
        <v>11.1</v>
      </c>
      <c r="L9785" s="145">
        <v>4.92</v>
      </c>
      <c r="M9785" s="146">
        <v>1.1000000000000001</v>
      </c>
      <c r="N9785" s="76">
        <f t="shared" si="410"/>
        <v>11.1</v>
      </c>
    </row>
    <row r="9786" spans="2:14" x14ac:dyDescent="0.25">
      <c r="B9786" s="158">
        <v>42330</v>
      </c>
      <c r="C9786" s="78">
        <v>437.95</v>
      </c>
      <c r="D9786" s="128">
        <v>720.5</v>
      </c>
      <c r="E9786" s="122">
        <v>99.781976744186053</v>
      </c>
      <c r="F9786" s="77">
        <v>11.84</v>
      </c>
      <c r="G9786" s="77">
        <v>0</v>
      </c>
      <c r="H9786" s="121"/>
      <c r="I9786" s="121"/>
      <c r="J9786" s="76">
        <v>11.84</v>
      </c>
      <c r="K9786" s="103">
        <v>11.34</v>
      </c>
      <c r="L9786" s="145">
        <v>4.92</v>
      </c>
      <c r="M9786" s="146">
        <v>2.2999999999999998</v>
      </c>
      <c r="N9786" s="76">
        <f t="shared" si="410"/>
        <v>11.34</v>
      </c>
    </row>
    <row r="9787" spans="2:14" x14ac:dyDescent="0.25">
      <c r="B9787" s="158">
        <v>42331</v>
      </c>
      <c r="C9787" s="78">
        <v>437.92</v>
      </c>
      <c r="D9787" s="128">
        <v>720</v>
      </c>
      <c r="E9787" s="122">
        <v>99.70930232558139</v>
      </c>
      <c r="F9787" s="77">
        <v>11.75</v>
      </c>
      <c r="G9787" s="77">
        <v>0</v>
      </c>
      <c r="H9787" s="121"/>
      <c r="I9787" s="121"/>
      <c r="J9787" s="76">
        <v>11.75</v>
      </c>
      <c r="K9787" s="103">
        <v>8.1000000000000227</v>
      </c>
      <c r="L9787" s="145">
        <v>4.87</v>
      </c>
      <c r="M9787" s="146">
        <v>0</v>
      </c>
      <c r="N9787" s="76">
        <f t="shared" si="410"/>
        <v>8.1000000000000227</v>
      </c>
    </row>
    <row r="9788" spans="2:14" x14ac:dyDescent="0.25">
      <c r="B9788" s="158">
        <v>42332</v>
      </c>
      <c r="C9788" s="78">
        <v>437.78</v>
      </c>
      <c r="D9788" s="128">
        <v>716.35</v>
      </c>
      <c r="E9788" s="122">
        <v>99.178779069767444</v>
      </c>
      <c r="F9788" s="77">
        <v>11.16</v>
      </c>
      <c r="G9788" s="77">
        <v>0</v>
      </c>
      <c r="H9788" s="121"/>
      <c r="I9788" s="121"/>
      <c r="J9788" s="76">
        <v>11.26</v>
      </c>
      <c r="K9788" s="103">
        <v>9.51</v>
      </c>
      <c r="L9788" s="145">
        <v>4.63</v>
      </c>
      <c r="M9788" s="146">
        <v>0</v>
      </c>
      <c r="N9788" s="76">
        <f t="shared" si="410"/>
        <v>9.51</v>
      </c>
    </row>
    <row r="9789" spans="2:14" x14ac:dyDescent="0.25">
      <c r="B9789" s="158">
        <v>42333</v>
      </c>
      <c r="C9789" s="78">
        <v>437.71</v>
      </c>
      <c r="D9789" s="128">
        <v>714.6</v>
      </c>
      <c r="E9789" s="122">
        <v>98.924418604651166</v>
      </c>
      <c r="F9789" s="77">
        <v>8.77</v>
      </c>
      <c r="G9789" s="77">
        <v>0</v>
      </c>
      <c r="H9789" s="121"/>
      <c r="I9789" s="121"/>
      <c r="J9789" s="76">
        <v>8.77</v>
      </c>
      <c r="K9789" s="103">
        <v>7.329999999999945</v>
      </c>
      <c r="L9789" s="145">
        <v>3.64</v>
      </c>
      <c r="M9789" s="146">
        <v>0</v>
      </c>
      <c r="N9789" s="76">
        <f t="shared" si="410"/>
        <v>7.329999999999945</v>
      </c>
    </row>
    <row r="9790" spans="2:14" x14ac:dyDescent="0.25">
      <c r="B9790" s="158">
        <v>42334</v>
      </c>
      <c r="C9790" s="78">
        <v>437.65</v>
      </c>
      <c r="D9790" s="128">
        <v>713.16</v>
      </c>
      <c r="E9790" s="122">
        <v>98.715116279069761</v>
      </c>
      <c r="F9790" s="77">
        <v>10.45</v>
      </c>
      <c r="G9790" s="77">
        <v>0</v>
      </c>
      <c r="H9790" s="121"/>
      <c r="I9790" s="121"/>
      <c r="J9790" s="76">
        <v>10.45</v>
      </c>
      <c r="K9790" s="103">
        <v>6.9900000000000766</v>
      </c>
      <c r="L9790" s="145">
        <v>4.34</v>
      </c>
      <c r="M9790" s="146">
        <v>0</v>
      </c>
      <c r="N9790" s="76">
        <f t="shared" si="410"/>
        <v>6.9900000000000766</v>
      </c>
    </row>
    <row r="9791" spans="2:14" x14ac:dyDescent="0.25">
      <c r="B9791" s="158">
        <v>42335</v>
      </c>
      <c r="C9791" s="78">
        <v>437.5</v>
      </c>
      <c r="D9791" s="128">
        <v>709.7</v>
      </c>
      <c r="E9791" s="122">
        <v>98.212209302325576</v>
      </c>
      <c r="F9791" s="77">
        <v>10.69</v>
      </c>
      <c r="G9791" s="77">
        <v>0</v>
      </c>
      <c r="H9791" s="121"/>
      <c r="I9791" s="121"/>
      <c r="J9791" s="76">
        <v>10.69</v>
      </c>
      <c r="K9791" s="103">
        <v>6.3699999999999495</v>
      </c>
      <c r="L9791" s="145">
        <v>4.4800000000000004</v>
      </c>
      <c r="M9791" s="146">
        <v>0</v>
      </c>
      <c r="N9791" s="76">
        <f t="shared" si="410"/>
        <v>6.3699999999999495</v>
      </c>
    </row>
    <row r="9792" spans="2:14" x14ac:dyDescent="0.25">
      <c r="B9792" s="158">
        <v>42336</v>
      </c>
      <c r="C9792" s="78">
        <v>437.33</v>
      </c>
      <c r="D9792" s="128">
        <v>705.38</v>
      </c>
      <c r="E9792" s="122">
        <v>97.58430232558139</v>
      </c>
      <c r="F9792" s="77">
        <v>8.6199999999999992</v>
      </c>
      <c r="G9792" s="77">
        <v>0</v>
      </c>
      <c r="H9792" s="121"/>
      <c r="I9792" s="121"/>
      <c r="J9792" s="76">
        <v>8.6199999999999992</v>
      </c>
      <c r="K9792" s="103">
        <v>6.9400000000000492</v>
      </c>
      <c r="L9792" s="145">
        <v>3.58</v>
      </c>
      <c r="M9792" s="146">
        <v>2.7</v>
      </c>
      <c r="N9792" s="76">
        <f t="shared" si="410"/>
        <v>6.9400000000000492</v>
      </c>
    </row>
    <row r="9793" spans="2:14" x14ac:dyDescent="0.25">
      <c r="B9793" s="158">
        <v>42337</v>
      </c>
      <c r="C9793" s="78">
        <v>437.25</v>
      </c>
      <c r="D9793" s="128">
        <v>703.7</v>
      </c>
      <c r="E9793" s="122">
        <v>97.340116279069761</v>
      </c>
      <c r="F9793" s="77">
        <v>5.85</v>
      </c>
      <c r="G9793" s="77">
        <v>0</v>
      </c>
      <c r="H9793" s="121"/>
      <c r="I9793" s="121"/>
      <c r="J9793" s="76">
        <v>5.85</v>
      </c>
      <c r="K9793" s="103">
        <v>16.50999999999997</v>
      </c>
      <c r="L9793" s="145">
        <v>2.42</v>
      </c>
      <c r="M9793" s="146">
        <v>99.5</v>
      </c>
      <c r="N9793" s="76">
        <f t="shared" si="410"/>
        <v>16.50999999999997</v>
      </c>
    </row>
    <row r="9794" spans="2:14" x14ac:dyDescent="0.25">
      <c r="B9794" s="158">
        <v>42338</v>
      </c>
      <c r="C9794" s="78">
        <v>437.7</v>
      </c>
      <c r="D9794" s="128">
        <v>714.36</v>
      </c>
      <c r="E9794" s="122">
        <v>98.889534883720927</v>
      </c>
      <c r="F9794" s="77">
        <v>11.43</v>
      </c>
      <c r="G9794" s="77">
        <v>0</v>
      </c>
      <c r="H9794" s="121">
        <v>11.91</v>
      </c>
      <c r="I9794" s="121"/>
      <c r="J9794" s="76">
        <v>23.34</v>
      </c>
      <c r="K9794" s="103">
        <v>31.979999999999986</v>
      </c>
      <c r="L9794" s="145">
        <v>4.74</v>
      </c>
      <c r="M9794" s="146">
        <v>109.2</v>
      </c>
      <c r="N9794" s="76">
        <f t="shared" si="410"/>
        <v>31.979999999999986</v>
      </c>
    </row>
    <row r="9795" spans="2:14" x14ac:dyDescent="0.25">
      <c r="B9795" s="158">
        <v>42339</v>
      </c>
      <c r="C9795" s="78">
        <v>438.04</v>
      </c>
      <c r="D9795" s="128">
        <v>723</v>
      </c>
      <c r="E9795" s="122">
        <v>100.1453488372093</v>
      </c>
      <c r="F9795" s="77">
        <v>11.59</v>
      </c>
      <c r="G9795" s="77">
        <v>0</v>
      </c>
      <c r="H9795" s="121">
        <v>27.43</v>
      </c>
      <c r="I9795" s="121"/>
      <c r="J9795" s="76">
        <v>39.019999999999996</v>
      </c>
      <c r="K9795" s="103">
        <v>37.519999999999996</v>
      </c>
      <c r="L9795" s="145">
        <v>4.8099999999999996</v>
      </c>
      <c r="M9795" s="146">
        <v>29.1</v>
      </c>
      <c r="N9795" s="76">
        <f t="shared" si="410"/>
        <v>37.519999999999996</v>
      </c>
    </row>
    <row r="9796" spans="2:14" x14ac:dyDescent="0.25">
      <c r="B9796" s="158">
        <v>42340</v>
      </c>
      <c r="C9796" s="78">
        <v>437.98</v>
      </c>
      <c r="D9796" s="128">
        <v>721.5</v>
      </c>
      <c r="E9796" s="122">
        <v>99.927325581395351</v>
      </c>
      <c r="F9796" s="77">
        <v>11.92</v>
      </c>
      <c r="G9796" s="77">
        <v>0</v>
      </c>
      <c r="H9796" s="121">
        <v>4.59</v>
      </c>
      <c r="I9796" s="121"/>
      <c r="J9796" s="76">
        <v>16.509999999999998</v>
      </c>
      <c r="K9796" s="103">
        <v>17.259999999999998</v>
      </c>
      <c r="L9796" s="145">
        <v>4.9400000000000004</v>
      </c>
      <c r="M9796" s="146">
        <v>3.5</v>
      </c>
      <c r="N9796" s="76">
        <f t="shared" si="410"/>
        <v>17.259999999999998</v>
      </c>
    </row>
    <row r="9797" spans="2:14" x14ac:dyDescent="0.25">
      <c r="B9797" s="158">
        <v>42341</v>
      </c>
      <c r="C9797" s="78">
        <v>438.01</v>
      </c>
      <c r="D9797" s="128">
        <v>722.25</v>
      </c>
      <c r="E9797" s="122">
        <v>100.03633720930233</v>
      </c>
      <c r="F9797" s="77">
        <v>11.36</v>
      </c>
      <c r="G9797" s="77">
        <v>0</v>
      </c>
      <c r="H9797" s="121"/>
      <c r="I9797" s="121"/>
      <c r="J9797" s="76">
        <v>11.36</v>
      </c>
      <c r="K9797" s="103">
        <v>12.61</v>
      </c>
      <c r="L9797" s="145">
        <v>4.71</v>
      </c>
      <c r="M9797" s="146">
        <v>0</v>
      </c>
      <c r="N9797" s="76">
        <f t="shared" si="410"/>
        <v>12.61</v>
      </c>
    </row>
    <row r="9798" spans="2:14" x14ac:dyDescent="0.25">
      <c r="B9798" s="158">
        <v>42342</v>
      </c>
      <c r="C9798" s="78">
        <v>438.06</v>
      </c>
      <c r="D9798" s="128">
        <v>723.5</v>
      </c>
      <c r="E9798" s="122">
        <v>100.21802325581395</v>
      </c>
      <c r="F9798" s="77">
        <v>11.36</v>
      </c>
      <c r="G9798" s="77">
        <v>0</v>
      </c>
      <c r="H9798" s="121">
        <v>8.7200000000000006</v>
      </c>
      <c r="I9798" s="121"/>
      <c r="J9798" s="76">
        <v>20.079999999999998</v>
      </c>
      <c r="K9798" s="103">
        <v>17.329999999999998</v>
      </c>
      <c r="L9798" s="145">
        <v>4.8</v>
      </c>
      <c r="M9798" s="146">
        <v>25.1</v>
      </c>
      <c r="N9798" s="76">
        <f t="shared" si="410"/>
        <v>17.329999999999998</v>
      </c>
    </row>
    <row r="9799" spans="2:14" x14ac:dyDescent="0.25">
      <c r="B9799" s="158">
        <v>42343</v>
      </c>
      <c r="C9799" s="78">
        <v>437.96</v>
      </c>
      <c r="D9799" s="128">
        <v>720.75</v>
      </c>
      <c r="E9799" s="122">
        <v>99.818313953488371</v>
      </c>
      <c r="F9799" s="77">
        <v>11.8</v>
      </c>
      <c r="G9799" s="77">
        <v>0</v>
      </c>
      <c r="H9799" s="121"/>
      <c r="I9799" s="121"/>
      <c r="J9799" s="76">
        <v>11.8</v>
      </c>
      <c r="K9799" s="103">
        <v>11.8</v>
      </c>
      <c r="L9799" s="145">
        <v>4.9000000000000004</v>
      </c>
      <c r="M9799" s="146">
        <v>2.5</v>
      </c>
      <c r="N9799" s="76">
        <f t="shared" si="410"/>
        <v>11.8</v>
      </c>
    </row>
    <row r="9800" spans="2:14" x14ac:dyDescent="0.25">
      <c r="B9800" s="158">
        <v>42344</v>
      </c>
      <c r="C9800" s="78">
        <v>437.96</v>
      </c>
      <c r="D9800" s="128">
        <v>720.75</v>
      </c>
      <c r="E9800" s="122">
        <v>99.818313953488371</v>
      </c>
      <c r="F9800" s="77">
        <v>9.67</v>
      </c>
      <c r="G9800" s="77">
        <v>0</v>
      </c>
      <c r="H9800" s="121"/>
      <c r="I9800" s="121"/>
      <c r="J9800" s="76">
        <v>9.67</v>
      </c>
      <c r="K9800" s="103">
        <v>11.17</v>
      </c>
      <c r="L9800" s="145">
        <v>4.01</v>
      </c>
      <c r="M9800" s="146">
        <v>1.5</v>
      </c>
      <c r="N9800" s="76">
        <f t="shared" ref="N9800:N9863" si="411">+D9801-D9800+J9800</f>
        <v>11.17</v>
      </c>
    </row>
    <row r="9801" spans="2:14" x14ac:dyDescent="0.25">
      <c r="B9801" s="158">
        <v>42345</v>
      </c>
      <c r="C9801" s="78">
        <v>438.01</v>
      </c>
      <c r="D9801" s="128">
        <v>722.25</v>
      </c>
      <c r="E9801" s="122">
        <v>100.03633720930233</v>
      </c>
      <c r="F9801" s="77">
        <v>11.52</v>
      </c>
      <c r="G9801" s="77">
        <v>0</v>
      </c>
      <c r="H9801" s="121"/>
      <c r="I9801" s="121"/>
      <c r="J9801" s="76">
        <v>11.52</v>
      </c>
      <c r="K9801" s="103">
        <v>10.52</v>
      </c>
      <c r="L9801" s="145">
        <v>4.76</v>
      </c>
      <c r="M9801" s="146">
        <v>11.4</v>
      </c>
      <c r="N9801" s="76">
        <f t="shared" si="411"/>
        <v>10.52</v>
      </c>
    </row>
    <row r="9802" spans="2:14" x14ac:dyDescent="0.25">
      <c r="B9802" s="158">
        <v>42346</v>
      </c>
      <c r="C9802" s="78">
        <v>437.97</v>
      </c>
      <c r="D9802" s="128">
        <v>721.25</v>
      </c>
      <c r="E9802" s="122">
        <v>99.89098837209302</v>
      </c>
      <c r="F9802" s="77">
        <v>11.46</v>
      </c>
      <c r="G9802" s="77">
        <v>0</v>
      </c>
      <c r="H9802" s="121">
        <v>14.99</v>
      </c>
      <c r="I9802" s="121"/>
      <c r="J9802" s="76">
        <v>26.450000000000003</v>
      </c>
      <c r="K9802" s="103">
        <v>26.450000000000003</v>
      </c>
      <c r="L9802" s="145">
        <v>4.75</v>
      </c>
      <c r="M9802" s="146">
        <v>29</v>
      </c>
      <c r="N9802" s="76">
        <f t="shared" si="411"/>
        <v>26.450000000000003</v>
      </c>
    </row>
    <row r="9803" spans="2:14" x14ac:dyDescent="0.25">
      <c r="B9803" s="158">
        <v>42347</v>
      </c>
      <c r="C9803" s="78">
        <v>437.97</v>
      </c>
      <c r="D9803" s="128">
        <v>721.25</v>
      </c>
      <c r="E9803" s="122">
        <v>99.89098837209302</v>
      </c>
      <c r="F9803" s="77">
        <v>11.32</v>
      </c>
      <c r="G9803" s="77">
        <v>0</v>
      </c>
      <c r="H9803" s="121"/>
      <c r="I9803" s="121"/>
      <c r="J9803" s="76">
        <v>11.32</v>
      </c>
      <c r="K9803" s="103">
        <v>13.07</v>
      </c>
      <c r="L9803" s="145">
        <v>4.7</v>
      </c>
      <c r="M9803" s="146">
        <v>1.1000000000000001</v>
      </c>
      <c r="N9803" s="76">
        <f t="shared" si="411"/>
        <v>13.07</v>
      </c>
    </row>
    <row r="9804" spans="2:14" x14ac:dyDescent="0.25">
      <c r="B9804" s="158">
        <v>42348</v>
      </c>
      <c r="C9804" s="78">
        <v>438.04</v>
      </c>
      <c r="D9804" s="128">
        <v>723</v>
      </c>
      <c r="E9804" s="122">
        <v>100.1453488372093</v>
      </c>
      <c r="F9804" s="77">
        <v>9.94</v>
      </c>
      <c r="G9804" s="77">
        <v>0</v>
      </c>
      <c r="H9804" s="121">
        <v>5.23</v>
      </c>
      <c r="I9804" s="121"/>
      <c r="J9804" s="76">
        <v>15.17</v>
      </c>
      <c r="K9804" s="103">
        <v>14.67</v>
      </c>
      <c r="L9804" s="145">
        <v>4.12</v>
      </c>
      <c r="M9804" s="146">
        <v>13.9</v>
      </c>
      <c r="N9804" s="76">
        <f t="shared" si="411"/>
        <v>14.67</v>
      </c>
    </row>
    <row r="9805" spans="2:14" x14ac:dyDescent="0.25">
      <c r="B9805" s="158">
        <v>42349</v>
      </c>
      <c r="C9805" s="78">
        <v>438.03</v>
      </c>
      <c r="D9805" s="128">
        <v>722.5</v>
      </c>
      <c r="E9805" s="122">
        <v>100.07267441860465</v>
      </c>
      <c r="F9805" s="77">
        <v>11.23</v>
      </c>
      <c r="G9805" s="77">
        <v>0</v>
      </c>
      <c r="H9805" s="121">
        <v>9.82</v>
      </c>
      <c r="I9805" s="121"/>
      <c r="J9805" s="76">
        <v>21.41</v>
      </c>
      <c r="K9805" s="103">
        <v>20.91</v>
      </c>
      <c r="L9805" s="145">
        <v>4.66</v>
      </c>
      <c r="M9805" s="146">
        <v>14.1</v>
      </c>
      <c r="N9805" s="76">
        <f t="shared" si="411"/>
        <v>20.91</v>
      </c>
    </row>
    <row r="9806" spans="2:14" x14ac:dyDescent="0.25">
      <c r="B9806" s="158">
        <v>42350</v>
      </c>
      <c r="C9806" s="78">
        <v>438</v>
      </c>
      <c r="D9806" s="128">
        <v>722</v>
      </c>
      <c r="E9806" s="122">
        <v>100</v>
      </c>
      <c r="F9806" s="77">
        <v>11.15</v>
      </c>
      <c r="G9806" s="77">
        <v>0</v>
      </c>
      <c r="H9806" s="121"/>
      <c r="I9806" s="121"/>
      <c r="J9806" s="76">
        <v>11.15</v>
      </c>
      <c r="K9806" s="103">
        <v>10.4</v>
      </c>
      <c r="L9806" s="145">
        <v>4.6100000000000003</v>
      </c>
      <c r="M9806" s="146">
        <v>1.1000000000000001</v>
      </c>
      <c r="N9806" s="76">
        <f t="shared" si="411"/>
        <v>10.4</v>
      </c>
    </row>
    <row r="9807" spans="2:14" x14ac:dyDescent="0.25">
      <c r="B9807" s="158">
        <v>42351</v>
      </c>
      <c r="C9807" s="78">
        <v>437.97</v>
      </c>
      <c r="D9807" s="128">
        <v>721.25</v>
      </c>
      <c r="E9807" s="122">
        <v>99.89098837209302</v>
      </c>
      <c r="F9807" s="77">
        <v>11.19</v>
      </c>
      <c r="G9807" s="77">
        <v>0</v>
      </c>
      <c r="H9807" s="121">
        <v>4.18</v>
      </c>
      <c r="I9807" s="121"/>
      <c r="J9807" s="76">
        <v>15.37</v>
      </c>
      <c r="K9807" s="103">
        <v>15.62</v>
      </c>
      <c r="L9807" s="145">
        <v>4.6399999999999997</v>
      </c>
      <c r="M9807" s="146">
        <v>0.5</v>
      </c>
      <c r="N9807" s="76">
        <f t="shared" si="411"/>
        <v>15.62</v>
      </c>
    </row>
    <row r="9808" spans="2:14" x14ac:dyDescent="0.25">
      <c r="B9808" s="158">
        <v>42352</v>
      </c>
      <c r="C9808" s="78">
        <v>437.98</v>
      </c>
      <c r="D9808" s="128">
        <v>721.5</v>
      </c>
      <c r="E9808" s="122">
        <v>99.927325581395351</v>
      </c>
      <c r="F9808" s="77">
        <v>11.34</v>
      </c>
      <c r="G9808" s="77">
        <v>0</v>
      </c>
      <c r="H9808" s="121">
        <v>24.94</v>
      </c>
      <c r="I9808" s="121"/>
      <c r="J9808" s="76">
        <v>36.28</v>
      </c>
      <c r="K9808" s="103">
        <v>36.53</v>
      </c>
      <c r="L9808" s="145">
        <v>4.71</v>
      </c>
      <c r="M9808" s="146">
        <v>39</v>
      </c>
      <c r="N9808" s="76">
        <f t="shared" si="411"/>
        <v>36.53</v>
      </c>
    </row>
    <row r="9809" spans="2:14" x14ac:dyDescent="0.25">
      <c r="B9809" s="158">
        <v>42353</v>
      </c>
      <c r="C9809" s="78">
        <v>437.99</v>
      </c>
      <c r="D9809" s="128">
        <v>721.75</v>
      </c>
      <c r="E9809" s="122">
        <v>99.963662790697668</v>
      </c>
      <c r="F9809" s="77">
        <v>11.67</v>
      </c>
      <c r="G9809" s="77">
        <v>0</v>
      </c>
      <c r="H9809" s="121">
        <v>7.12</v>
      </c>
      <c r="I9809" s="121"/>
      <c r="J9809" s="76">
        <v>18.79</v>
      </c>
      <c r="K9809" s="103">
        <v>19.29</v>
      </c>
      <c r="L9809" s="145">
        <v>4.84</v>
      </c>
      <c r="M9809" s="146">
        <v>0</v>
      </c>
      <c r="N9809" s="76">
        <f t="shared" si="411"/>
        <v>19.29</v>
      </c>
    </row>
    <row r="9810" spans="2:14" x14ac:dyDescent="0.25">
      <c r="B9810" s="158">
        <v>42354</v>
      </c>
      <c r="C9810" s="78">
        <v>438.01</v>
      </c>
      <c r="D9810" s="128">
        <v>722.25</v>
      </c>
      <c r="E9810" s="122">
        <v>100.03633720930233</v>
      </c>
      <c r="F9810" s="77">
        <v>11.49</v>
      </c>
      <c r="G9810" s="77">
        <v>0</v>
      </c>
      <c r="H9810" s="121">
        <v>5.34</v>
      </c>
      <c r="I9810" s="121"/>
      <c r="J9810" s="76">
        <v>16.829999999999998</v>
      </c>
      <c r="K9810" s="103">
        <v>17.079999999999998</v>
      </c>
      <c r="L9810" s="145">
        <v>4.7699999999999996</v>
      </c>
      <c r="M9810" s="146">
        <v>0</v>
      </c>
      <c r="N9810" s="76">
        <f t="shared" si="411"/>
        <v>17.079999999999998</v>
      </c>
    </row>
    <row r="9811" spans="2:14" x14ac:dyDescent="0.25">
      <c r="B9811" s="158">
        <v>42355</v>
      </c>
      <c r="C9811" s="78">
        <v>438.03</v>
      </c>
      <c r="D9811" s="128">
        <v>722.5</v>
      </c>
      <c r="E9811" s="122">
        <v>100.07267441860465</v>
      </c>
      <c r="F9811" s="77">
        <v>11.31</v>
      </c>
      <c r="G9811" s="77">
        <v>0</v>
      </c>
      <c r="H9811" s="121">
        <v>3.59</v>
      </c>
      <c r="I9811" s="121"/>
      <c r="J9811" s="76">
        <v>14.9</v>
      </c>
      <c r="K9811" s="103">
        <v>14.65</v>
      </c>
      <c r="L9811" s="145">
        <v>4.7699999999999996</v>
      </c>
      <c r="M9811" s="146">
        <v>3.1</v>
      </c>
      <c r="N9811" s="76">
        <f t="shared" si="411"/>
        <v>14.65</v>
      </c>
    </row>
    <row r="9812" spans="2:14" x14ac:dyDescent="0.25">
      <c r="B9812" s="158">
        <v>42356</v>
      </c>
      <c r="C9812" s="78">
        <v>438.01</v>
      </c>
      <c r="D9812" s="128">
        <v>722.25</v>
      </c>
      <c r="E9812" s="122">
        <v>100.03633720930233</v>
      </c>
      <c r="F9812" s="77">
        <v>11.3</v>
      </c>
      <c r="G9812" s="77">
        <v>0</v>
      </c>
      <c r="H9812" s="121">
        <v>5.76</v>
      </c>
      <c r="I9812" s="121"/>
      <c r="J9812" s="76">
        <v>17.060000000000002</v>
      </c>
      <c r="K9812" s="103">
        <v>16.060000000000002</v>
      </c>
      <c r="L9812" s="145">
        <v>4.6900000000000004</v>
      </c>
      <c r="M9812" s="146">
        <v>0</v>
      </c>
      <c r="N9812" s="76">
        <f t="shared" si="411"/>
        <v>16.060000000000002</v>
      </c>
    </row>
    <row r="9813" spans="2:14" x14ac:dyDescent="0.25">
      <c r="B9813" s="158">
        <v>42357</v>
      </c>
      <c r="C9813" s="78">
        <v>437.97</v>
      </c>
      <c r="D9813" s="128">
        <v>721.25</v>
      </c>
      <c r="E9813" s="122">
        <v>99.89098837209302</v>
      </c>
      <c r="F9813" s="77">
        <v>11.15</v>
      </c>
      <c r="G9813" s="77">
        <v>0</v>
      </c>
      <c r="H9813" s="100"/>
      <c r="I9813" s="100"/>
      <c r="J9813" s="76">
        <v>11.15</v>
      </c>
      <c r="K9813" s="103">
        <v>12.9</v>
      </c>
      <c r="L9813" s="145">
        <v>4.63</v>
      </c>
      <c r="M9813" s="146">
        <v>4.5999999999999996</v>
      </c>
      <c r="N9813" s="76">
        <f t="shared" si="411"/>
        <v>12.9</v>
      </c>
    </row>
    <row r="9814" spans="2:14" x14ac:dyDescent="0.25">
      <c r="B9814" s="158">
        <v>42358</v>
      </c>
      <c r="C9814" s="78">
        <v>438.04</v>
      </c>
      <c r="D9814" s="128">
        <v>723</v>
      </c>
      <c r="E9814" s="122">
        <v>100.1453488372093</v>
      </c>
      <c r="F9814" s="77">
        <v>11.69</v>
      </c>
      <c r="G9814" s="77">
        <v>0</v>
      </c>
      <c r="H9814" s="121">
        <v>2.2000000000000002</v>
      </c>
      <c r="I9814" s="121"/>
      <c r="J9814" s="76">
        <v>13.89</v>
      </c>
      <c r="K9814" s="103">
        <v>12.14</v>
      </c>
      <c r="L9814" s="145">
        <v>4.8499999999999996</v>
      </c>
      <c r="M9814" s="146">
        <v>1.1000000000000001</v>
      </c>
      <c r="N9814" s="76">
        <f t="shared" si="411"/>
        <v>12.14</v>
      </c>
    </row>
    <row r="9815" spans="2:14" x14ac:dyDescent="0.25">
      <c r="B9815" s="158">
        <v>42359</v>
      </c>
      <c r="C9815" s="78">
        <v>437.97</v>
      </c>
      <c r="D9815" s="128">
        <v>721.25</v>
      </c>
      <c r="E9815" s="122">
        <v>99.89098837209302</v>
      </c>
      <c r="F9815" s="77">
        <v>10.59</v>
      </c>
      <c r="G9815" s="77">
        <v>0</v>
      </c>
      <c r="H9815" s="121"/>
      <c r="I9815" s="121"/>
      <c r="J9815" s="76">
        <v>10.59</v>
      </c>
      <c r="K9815" s="103">
        <v>10.84</v>
      </c>
      <c r="L9815" s="145">
        <v>4.3899999999999997</v>
      </c>
      <c r="M9815" s="146">
        <v>0</v>
      </c>
      <c r="N9815" s="76">
        <f t="shared" si="411"/>
        <v>10.84</v>
      </c>
    </row>
    <row r="9816" spans="2:14" x14ac:dyDescent="0.25">
      <c r="B9816" s="158">
        <v>42360</v>
      </c>
      <c r="C9816" s="78">
        <v>437.98</v>
      </c>
      <c r="D9816" s="128">
        <v>721.5</v>
      </c>
      <c r="E9816" s="122">
        <v>99.927325581395351</v>
      </c>
      <c r="F9816" s="77">
        <v>11.07</v>
      </c>
      <c r="G9816" s="77">
        <v>0</v>
      </c>
      <c r="H9816" s="121"/>
      <c r="I9816" s="121"/>
      <c r="J9816" s="76">
        <v>11.07</v>
      </c>
      <c r="K9816" s="103">
        <v>9.57</v>
      </c>
      <c r="L9816" s="145">
        <v>4.59</v>
      </c>
      <c r="M9816" s="146">
        <v>0</v>
      </c>
      <c r="N9816" s="76">
        <f t="shared" si="411"/>
        <v>9.57</v>
      </c>
    </row>
    <row r="9817" spans="2:14" x14ac:dyDescent="0.25">
      <c r="B9817" s="158">
        <v>42361</v>
      </c>
      <c r="C9817" s="78">
        <v>437.92</v>
      </c>
      <c r="D9817" s="128">
        <v>720</v>
      </c>
      <c r="E9817" s="122">
        <v>99.70930232558139</v>
      </c>
      <c r="F9817" s="77">
        <v>10.73</v>
      </c>
      <c r="G9817" s="77">
        <v>0</v>
      </c>
      <c r="H9817" s="121"/>
      <c r="I9817" s="121"/>
      <c r="J9817" s="76">
        <v>10.73</v>
      </c>
      <c r="K9817" s="103">
        <v>8.3100000000000414</v>
      </c>
      <c r="L9817" s="145">
        <v>4.45</v>
      </c>
      <c r="M9817" s="146">
        <v>0</v>
      </c>
      <c r="N9817" s="76">
        <f t="shared" si="411"/>
        <v>8.3100000000000414</v>
      </c>
    </row>
    <row r="9818" spans="2:14" x14ac:dyDescent="0.25">
      <c r="B9818" s="158">
        <v>42362</v>
      </c>
      <c r="C9818" s="78">
        <v>437.82</v>
      </c>
      <c r="D9818" s="128">
        <v>717.58</v>
      </c>
      <c r="E9818" s="122">
        <v>99.357558139534888</v>
      </c>
      <c r="F9818" s="77">
        <v>10.61</v>
      </c>
      <c r="G9818" s="77">
        <v>0</v>
      </c>
      <c r="H9818" s="121"/>
      <c r="I9818" s="121"/>
      <c r="J9818" s="76">
        <v>10.61</v>
      </c>
      <c r="K9818" s="103">
        <v>7.3899999999999721</v>
      </c>
      <c r="L9818" s="145">
        <v>4</v>
      </c>
      <c r="M9818" s="146">
        <v>0</v>
      </c>
      <c r="N9818" s="76">
        <f t="shared" si="411"/>
        <v>7.3899999999999721</v>
      </c>
    </row>
    <row r="9819" spans="2:14" x14ac:dyDescent="0.25">
      <c r="B9819" s="158">
        <v>42363</v>
      </c>
      <c r="C9819" s="78">
        <v>437.7</v>
      </c>
      <c r="D9819" s="128">
        <v>714.36</v>
      </c>
      <c r="E9819" s="122">
        <v>98.889534883720927</v>
      </c>
      <c r="F9819" s="77">
        <v>10.44</v>
      </c>
      <c r="G9819" s="77">
        <v>0</v>
      </c>
      <c r="H9819" s="121"/>
      <c r="I9819" s="121"/>
      <c r="J9819" s="76">
        <v>10.44</v>
      </c>
      <c r="K9819" s="103">
        <v>7.5300000000000313</v>
      </c>
      <c r="L9819" s="145">
        <v>4.34</v>
      </c>
      <c r="M9819" s="146">
        <v>0</v>
      </c>
      <c r="N9819" s="76">
        <f t="shared" si="411"/>
        <v>7.5300000000000313</v>
      </c>
    </row>
    <row r="9820" spans="2:14" x14ac:dyDescent="0.25">
      <c r="B9820" s="158">
        <v>42364</v>
      </c>
      <c r="C9820" s="78">
        <v>437.58</v>
      </c>
      <c r="D9820" s="128">
        <v>711.45</v>
      </c>
      <c r="E9820" s="122">
        <v>97.968023255813947</v>
      </c>
      <c r="F9820" s="77">
        <v>10.97</v>
      </c>
      <c r="G9820" s="77">
        <v>0</v>
      </c>
      <c r="H9820" s="121"/>
      <c r="I9820" s="121"/>
      <c r="J9820" s="76">
        <v>10.97</v>
      </c>
      <c r="K9820" s="103">
        <v>7.539999999999937</v>
      </c>
      <c r="L9820" s="145">
        <v>4.53</v>
      </c>
      <c r="M9820" s="146">
        <v>19.8</v>
      </c>
      <c r="N9820" s="76">
        <f t="shared" si="411"/>
        <v>7.539999999999937</v>
      </c>
    </row>
    <row r="9821" spans="2:14" x14ac:dyDescent="0.25">
      <c r="B9821" s="158">
        <v>42365</v>
      </c>
      <c r="C9821" s="78">
        <v>437.43</v>
      </c>
      <c r="D9821" s="128">
        <v>708.02</v>
      </c>
      <c r="E9821" s="122">
        <v>99.251453488372093</v>
      </c>
      <c r="F9821" s="77">
        <v>10.57</v>
      </c>
      <c r="G9821" s="77">
        <v>0</v>
      </c>
      <c r="H9821" s="121"/>
      <c r="I9821" s="121"/>
      <c r="J9821" s="76">
        <v>10.57</v>
      </c>
      <c r="K9821" s="103">
        <v>19.400000000000041</v>
      </c>
      <c r="L9821" s="145">
        <v>4.37</v>
      </c>
      <c r="M9821" s="146">
        <v>54.3</v>
      </c>
      <c r="N9821" s="76">
        <f t="shared" si="411"/>
        <v>19.400000000000041</v>
      </c>
    </row>
    <row r="9822" spans="2:14" x14ac:dyDescent="0.25">
      <c r="B9822" s="158">
        <v>42366</v>
      </c>
      <c r="C9822" s="78">
        <v>437.79</v>
      </c>
      <c r="D9822" s="128">
        <v>716.85</v>
      </c>
      <c r="E9822" s="122">
        <v>99.601744186046517</v>
      </c>
      <c r="F9822" s="77">
        <v>10.97</v>
      </c>
      <c r="G9822" s="77">
        <v>0</v>
      </c>
      <c r="H9822" s="121"/>
      <c r="I9822" s="121"/>
      <c r="J9822" s="76">
        <v>10.97</v>
      </c>
      <c r="K9822" s="103">
        <v>13.379999999999969</v>
      </c>
      <c r="L9822" s="145">
        <v>4.55</v>
      </c>
      <c r="M9822" s="146">
        <v>10.7</v>
      </c>
      <c r="N9822" s="76">
        <f t="shared" si="411"/>
        <v>13.379999999999969</v>
      </c>
    </row>
    <row r="9823" spans="2:14" x14ac:dyDescent="0.25">
      <c r="B9823" s="158">
        <v>42367</v>
      </c>
      <c r="C9823" s="78">
        <v>437.9</v>
      </c>
      <c r="D9823" s="128">
        <v>719.26</v>
      </c>
      <c r="E9823" s="122">
        <v>100</v>
      </c>
      <c r="F9823" s="77">
        <v>11.45</v>
      </c>
      <c r="G9823" s="77">
        <v>0</v>
      </c>
      <c r="H9823" s="121"/>
      <c r="I9823" s="121"/>
      <c r="J9823" s="76">
        <v>11.45</v>
      </c>
      <c r="K9823" s="103">
        <v>14.190000000000008</v>
      </c>
      <c r="L9823" s="145">
        <v>4.75</v>
      </c>
      <c r="M9823" s="146">
        <v>22.6</v>
      </c>
      <c r="N9823" s="76">
        <f t="shared" si="411"/>
        <v>14.190000000000008</v>
      </c>
    </row>
    <row r="9824" spans="2:14" x14ac:dyDescent="0.25">
      <c r="B9824" s="158">
        <v>42368</v>
      </c>
      <c r="C9824" s="78">
        <v>438</v>
      </c>
      <c r="D9824" s="128">
        <v>722</v>
      </c>
      <c r="E9824" s="122">
        <v>99.963662790697668</v>
      </c>
      <c r="F9824" s="77">
        <v>11.69</v>
      </c>
      <c r="G9824" s="77">
        <v>0</v>
      </c>
      <c r="H9824" s="121">
        <v>4.59</v>
      </c>
      <c r="I9824" s="121"/>
      <c r="J9824" s="76">
        <v>16.28</v>
      </c>
      <c r="K9824" s="103">
        <v>16.03</v>
      </c>
      <c r="L9824" s="145">
        <v>4.83</v>
      </c>
      <c r="M9824" s="146">
        <v>0.5</v>
      </c>
      <c r="N9824" s="76">
        <f t="shared" si="411"/>
        <v>16.03</v>
      </c>
    </row>
    <row r="9825" spans="1:14" x14ac:dyDescent="0.25">
      <c r="B9825" s="158">
        <v>42369</v>
      </c>
      <c r="C9825" s="78">
        <v>437.99</v>
      </c>
      <c r="D9825" s="128">
        <v>721.75</v>
      </c>
      <c r="E9825" s="122">
        <v>100</v>
      </c>
      <c r="F9825" s="77">
        <v>11.72</v>
      </c>
      <c r="G9825" s="77">
        <v>0</v>
      </c>
      <c r="H9825" s="121">
        <v>3.7</v>
      </c>
      <c r="I9825" s="121"/>
      <c r="J9825" s="76">
        <v>11.72</v>
      </c>
      <c r="K9825" s="103">
        <v>11.97</v>
      </c>
      <c r="L9825" s="145">
        <v>4.8600000000000003</v>
      </c>
      <c r="M9825" s="146">
        <v>36</v>
      </c>
      <c r="N9825" s="76">
        <f t="shared" si="411"/>
        <v>-710.03</v>
      </c>
    </row>
    <row r="9826" spans="1:14" s="153" customFormat="1" x14ac:dyDescent="0.25">
      <c r="A9826" s="147"/>
      <c r="B9826" s="148"/>
      <c r="C9826" s="147"/>
      <c r="D9826" s="149"/>
      <c r="E9826" s="149"/>
      <c r="F9826" s="151">
        <f>SUM(F9461:F9825)</f>
        <v>1959.3900000000012</v>
      </c>
      <c r="G9826" s="151">
        <f t="shared" ref="G9826:M9826" si="412">SUM(G9461:G9825)</f>
        <v>0</v>
      </c>
      <c r="H9826" s="151">
        <f t="shared" si="412"/>
        <v>168.02999999999997</v>
      </c>
      <c r="I9826" s="151"/>
      <c r="J9826" s="151">
        <f t="shared" si="412"/>
        <v>2124.1800000000003</v>
      </c>
      <c r="K9826" s="103">
        <f t="shared" si="412"/>
        <v>2123.9299999999998</v>
      </c>
      <c r="L9826" s="104">
        <f t="shared" si="412"/>
        <v>798.37999999999988</v>
      </c>
      <c r="M9826" s="141">
        <f t="shared" si="412"/>
        <v>2137.4099999999994</v>
      </c>
      <c r="N9826" s="76">
        <f t="shared" si="411"/>
        <v>2124.1800000000003</v>
      </c>
    </row>
    <row r="9827" spans="1:14" x14ac:dyDescent="0.25">
      <c r="L9827" s="104"/>
      <c r="N9827" s="76">
        <f t="shared" si="411"/>
        <v>722</v>
      </c>
    </row>
    <row r="9828" spans="1:14" x14ac:dyDescent="0.25">
      <c r="B9828" s="158">
        <v>42370</v>
      </c>
      <c r="C9828" s="78">
        <v>438</v>
      </c>
      <c r="D9828" s="128">
        <v>722</v>
      </c>
      <c r="E9828" s="122">
        <v>100</v>
      </c>
      <c r="F9828" s="77">
        <v>10.02</v>
      </c>
      <c r="G9828" s="77">
        <v>0</v>
      </c>
      <c r="H9828" s="76">
        <v>3.7</v>
      </c>
      <c r="I9828" s="76"/>
      <c r="J9828" s="77">
        <v>13.719999999999999</v>
      </c>
      <c r="K9828" s="103">
        <f t="shared" ref="K9828:K9891" si="413">D9829-D9828+J9828</f>
        <v>14.219999999999999</v>
      </c>
      <c r="L9828" s="145">
        <v>4.16</v>
      </c>
      <c r="M9828" s="146">
        <v>15.5</v>
      </c>
      <c r="N9828" s="76">
        <f t="shared" si="411"/>
        <v>14.219999999999999</v>
      </c>
    </row>
    <row r="9829" spans="1:14" x14ac:dyDescent="0.25">
      <c r="B9829" s="158">
        <v>42371</v>
      </c>
      <c r="C9829" s="78">
        <v>438.02</v>
      </c>
      <c r="D9829" s="128">
        <v>722.5</v>
      </c>
      <c r="E9829" s="122">
        <v>100.03633720930233</v>
      </c>
      <c r="F9829" s="77">
        <v>11.36</v>
      </c>
      <c r="G9829" s="77">
        <v>0</v>
      </c>
      <c r="H9829" s="76"/>
      <c r="I9829" s="76"/>
      <c r="J9829" s="77">
        <v>11.36</v>
      </c>
      <c r="K9829" s="103">
        <f t="shared" si="413"/>
        <v>11.61</v>
      </c>
      <c r="L9829" s="145">
        <v>4.72</v>
      </c>
      <c r="M9829" s="146">
        <v>1.1000000000000001</v>
      </c>
      <c r="N9829" s="76">
        <f t="shared" si="411"/>
        <v>11.61</v>
      </c>
    </row>
    <row r="9830" spans="1:14" x14ac:dyDescent="0.25">
      <c r="B9830" s="158">
        <v>42372</v>
      </c>
      <c r="C9830" s="78">
        <v>438.03</v>
      </c>
      <c r="D9830" s="128">
        <v>722.75</v>
      </c>
      <c r="E9830" s="122">
        <v>100.07267441860465</v>
      </c>
      <c r="F9830" s="77">
        <v>11.06</v>
      </c>
      <c r="G9830" s="77">
        <v>0</v>
      </c>
      <c r="H9830" s="76"/>
      <c r="I9830" s="76"/>
      <c r="J9830" s="77">
        <v>11.06</v>
      </c>
      <c r="K9830" s="103">
        <f t="shared" si="413"/>
        <v>7.3299999999999823</v>
      </c>
      <c r="L9830" s="145">
        <v>4.59</v>
      </c>
      <c r="M9830" s="146">
        <v>0</v>
      </c>
      <c r="N9830" s="76">
        <f t="shared" si="411"/>
        <v>7.3299999999999823</v>
      </c>
    </row>
    <row r="9831" spans="1:14" x14ac:dyDescent="0.25">
      <c r="B9831" s="158">
        <v>42373</v>
      </c>
      <c r="C9831" s="78">
        <v>437.88</v>
      </c>
      <c r="D9831" s="128">
        <v>719.02</v>
      </c>
      <c r="E9831" s="122">
        <v>99.566860465116278</v>
      </c>
      <c r="F9831" s="77">
        <v>11.2</v>
      </c>
      <c r="G9831" s="77">
        <v>0</v>
      </c>
      <c r="H9831" s="76"/>
      <c r="I9831" s="76"/>
      <c r="J9831" s="77">
        <v>11.2</v>
      </c>
      <c r="K9831" s="103">
        <f t="shared" si="413"/>
        <v>6.0600000000000129</v>
      </c>
      <c r="L9831" s="145">
        <v>4.63</v>
      </c>
      <c r="M9831" s="146">
        <v>0</v>
      </c>
      <c r="N9831" s="76">
        <f t="shared" si="411"/>
        <v>6.0600000000000129</v>
      </c>
    </row>
    <row r="9832" spans="1:14" x14ac:dyDescent="0.25">
      <c r="B9832" s="158">
        <v>42374</v>
      </c>
      <c r="C9832" s="78">
        <v>437.67</v>
      </c>
      <c r="D9832" s="128">
        <v>713.88</v>
      </c>
      <c r="E9832" s="122">
        <v>98.819767441860463</v>
      </c>
      <c r="F9832" s="77">
        <v>10.26</v>
      </c>
      <c r="G9832" s="77">
        <v>0</v>
      </c>
      <c r="H9832" s="76"/>
      <c r="I9832" s="76"/>
      <c r="J9832" s="77">
        <v>10.26</v>
      </c>
      <c r="K9832" s="103">
        <f t="shared" si="413"/>
        <v>4.6399999999999952</v>
      </c>
      <c r="L9832" s="145">
        <v>4.24</v>
      </c>
      <c r="M9832" s="146">
        <v>0</v>
      </c>
      <c r="N9832" s="76">
        <f t="shared" si="411"/>
        <v>4.6399999999999952</v>
      </c>
    </row>
    <row r="9833" spans="1:14" x14ac:dyDescent="0.25">
      <c r="B9833" s="158">
        <v>42375</v>
      </c>
      <c r="C9833" s="78">
        <v>437.44</v>
      </c>
      <c r="D9833" s="128">
        <v>708.26</v>
      </c>
      <c r="E9833" s="122">
        <v>98.002906976744185</v>
      </c>
      <c r="F9833" s="77">
        <v>9.5500000000000007</v>
      </c>
      <c r="G9833" s="77">
        <v>0</v>
      </c>
      <c r="H9833" s="76"/>
      <c r="I9833" s="76"/>
      <c r="J9833" s="77">
        <v>9.5500000000000007</v>
      </c>
      <c r="K9833" s="103">
        <f t="shared" si="413"/>
        <v>5.4699999999999598</v>
      </c>
      <c r="L9833" s="145">
        <v>4.07</v>
      </c>
      <c r="M9833" s="146">
        <v>2.1</v>
      </c>
      <c r="N9833" s="76">
        <f t="shared" si="411"/>
        <v>5.4699999999999598</v>
      </c>
    </row>
    <row r="9834" spans="1:14" x14ac:dyDescent="0.25">
      <c r="B9834" s="158">
        <v>42376</v>
      </c>
      <c r="C9834" s="78">
        <v>437.27</v>
      </c>
      <c r="D9834" s="128">
        <v>704.18</v>
      </c>
      <c r="E9834" s="122">
        <v>97.375</v>
      </c>
      <c r="F9834" s="77">
        <v>9.34</v>
      </c>
      <c r="G9834" s="77">
        <v>0</v>
      </c>
      <c r="H9834" s="76"/>
      <c r="I9834" s="76"/>
      <c r="J9834" s="77">
        <v>9.34</v>
      </c>
      <c r="K9834" s="103">
        <f t="shared" si="413"/>
        <v>4.2000000000000135</v>
      </c>
      <c r="L9834" s="145">
        <v>4.0199999999999996</v>
      </c>
      <c r="M9834" s="146">
        <v>1.3</v>
      </c>
      <c r="N9834" s="76">
        <f t="shared" si="411"/>
        <v>4.2000000000000135</v>
      </c>
    </row>
    <row r="9835" spans="1:14" x14ac:dyDescent="0.25">
      <c r="B9835" s="158">
        <v>42377</v>
      </c>
      <c r="C9835" s="78">
        <v>437.06</v>
      </c>
      <c r="D9835" s="128">
        <v>699.04</v>
      </c>
      <c r="E9835" s="122">
        <v>96.662790697674424</v>
      </c>
      <c r="F9835" s="77">
        <v>9.57</v>
      </c>
      <c r="G9835" s="77">
        <v>0</v>
      </c>
      <c r="H9835" s="76"/>
      <c r="I9835" s="76"/>
      <c r="J9835" s="77">
        <v>9.57</v>
      </c>
      <c r="K9835" s="103">
        <f t="shared" si="413"/>
        <v>4.0500000000000185</v>
      </c>
      <c r="L9835" s="145">
        <v>3.96</v>
      </c>
      <c r="M9835" s="146">
        <v>0</v>
      </c>
      <c r="N9835" s="76">
        <f t="shared" si="411"/>
        <v>4.0500000000000185</v>
      </c>
    </row>
    <row r="9836" spans="1:14" x14ac:dyDescent="0.25">
      <c r="B9836" s="158">
        <v>42378</v>
      </c>
      <c r="C9836" s="78">
        <v>436.83</v>
      </c>
      <c r="D9836" s="128">
        <v>693.52</v>
      </c>
      <c r="E9836" s="122">
        <v>95.825581395348834</v>
      </c>
      <c r="F9836" s="77">
        <v>8.82</v>
      </c>
      <c r="G9836" s="77">
        <v>0</v>
      </c>
      <c r="H9836" s="76"/>
      <c r="I9836" s="76"/>
      <c r="J9836" s="77">
        <v>8.82</v>
      </c>
      <c r="K9836" s="103">
        <f t="shared" si="413"/>
        <v>3.6200000000000685</v>
      </c>
      <c r="L9836" s="145">
        <v>3.65</v>
      </c>
      <c r="M9836" s="146">
        <v>0</v>
      </c>
      <c r="N9836" s="76">
        <f t="shared" si="411"/>
        <v>3.6200000000000685</v>
      </c>
    </row>
    <row r="9837" spans="1:14" x14ac:dyDescent="0.25">
      <c r="B9837" s="158">
        <v>42379</v>
      </c>
      <c r="C9837" s="78">
        <v>436.61</v>
      </c>
      <c r="D9837" s="128">
        <v>688.32</v>
      </c>
      <c r="E9837" s="122">
        <v>95.106104651162795</v>
      </c>
      <c r="F9837" s="77">
        <v>6.46</v>
      </c>
      <c r="G9837" s="77">
        <v>0</v>
      </c>
      <c r="H9837" s="76"/>
      <c r="I9837" s="76"/>
      <c r="J9837" s="77">
        <v>6.46</v>
      </c>
      <c r="K9837" s="103">
        <f t="shared" si="413"/>
        <v>3.7799999999999363</v>
      </c>
      <c r="L9837" s="145">
        <v>2.66</v>
      </c>
      <c r="M9837" s="146">
        <v>0.7</v>
      </c>
      <c r="N9837" s="76">
        <f t="shared" si="411"/>
        <v>3.7799999999999363</v>
      </c>
    </row>
    <row r="9838" spans="1:14" x14ac:dyDescent="0.25">
      <c r="B9838" s="158">
        <v>42380</v>
      </c>
      <c r="C9838" s="78">
        <v>436.49</v>
      </c>
      <c r="D9838" s="128">
        <v>685.64</v>
      </c>
      <c r="E9838" s="122">
        <v>94.715116279069761</v>
      </c>
      <c r="F9838" s="77">
        <v>8</v>
      </c>
      <c r="G9838" s="77">
        <v>0</v>
      </c>
      <c r="H9838" s="76"/>
      <c r="I9838" s="76"/>
      <c r="J9838" s="77">
        <v>8</v>
      </c>
      <c r="K9838" s="103">
        <f t="shared" si="413"/>
        <v>3.2599999999999909</v>
      </c>
      <c r="L9838" s="145">
        <v>3.29</v>
      </c>
      <c r="M9838" s="146">
        <v>0</v>
      </c>
      <c r="N9838" s="76">
        <f t="shared" si="411"/>
        <v>3.2599999999999909</v>
      </c>
    </row>
    <row r="9839" spans="1:14" x14ac:dyDescent="0.25">
      <c r="B9839" s="158">
        <v>42381</v>
      </c>
      <c r="C9839" s="78">
        <v>436.3</v>
      </c>
      <c r="D9839" s="128">
        <v>680.9</v>
      </c>
      <c r="E9839" s="122">
        <v>94.026162790697668</v>
      </c>
      <c r="F9839" s="77">
        <v>7.77</v>
      </c>
      <c r="G9839" s="77">
        <v>0</v>
      </c>
      <c r="H9839" s="76"/>
      <c r="I9839" s="76"/>
      <c r="J9839" s="77">
        <v>7.77</v>
      </c>
      <c r="K9839" s="103">
        <f t="shared" si="413"/>
        <v>2.8400000000000496</v>
      </c>
      <c r="L9839" s="145">
        <v>3.2</v>
      </c>
      <c r="M9839" s="146">
        <v>0</v>
      </c>
      <c r="N9839" s="76">
        <f t="shared" si="411"/>
        <v>2.8400000000000496</v>
      </c>
    </row>
    <row r="9840" spans="1:14" x14ac:dyDescent="0.25">
      <c r="B9840" s="158">
        <v>42382</v>
      </c>
      <c r="C9840" s="78">
        <v>436.09</v>
      </c>
      <c r="D9840" s="128">
        <v>675.97</v>
      </c>
      <c r="E9840" s="122">
        <v>93.276162790697668</v>
      </c>
      <c r="F9840" s="77">
        <v>8.43</v>
      </c>
      <c r="G9840" s="77">
        <v>0</v>
      </c>
      <c r="H9840" s="76"/>
      <c r="I9840" s="76"/>
      <c r="J9840" s="77">
        <v>8.43</v>
      </c>
      <c r="K9840" s="103">
        <f t="shared" si="413"/>
        <v>1.6600000000000179</v>
      </c>
      <c r="L9840" s="145">
        <v>3.49</v>
      </c>
      <c r="M9840" s="146">
        <v>0</v>
      </c>
      <c r="N9840" s="76">
        <f t="shared" si="411"/>
        <v>1.6600000000000179</v>
      </c>
    </row>
    <row r="9841" spans="2:14" x14ac:dyDescent="0.25">
      <c r="B9841" s="158">
        <v>42383</v>
      </c>
      <c r="C9841" s="78">
        <v>435.8</v>
      </c>
      <c r="D9841" s="128">
        <v>669.2</v>
      </c>
      <c r="E9841" s="122">
        <v>92.325581395348848</v>
      </c>
      <c r="F9841" s="77">
        <v>9.67</v>
      </c>
      <c r="G9841" s="77">
        <v>0</v>
      </c>
      <c r="H9841" s="76"/>
      <c r="I9841" s="76"/>
      <c r="J9841" s="77">
        <v>9.67</v>
      </c>
      <c r="K9841" s="103">
        <f t="shared" si="413"/>
        <v>2.4399999999999817</v>
      </c>
      <c r="L9841" s="145">
        <v>3.97</v>
      </c>
      <c r="M9841" s="146">
        <v>0</v>
      </c>
      <c r="N9841" s="76">
        <f t="shared" si="411"/>
        <v>2.4399999999999817</v>
      </c>
    </row>
    <row r="9842" spans="2:14" x14ac:dyDescent="0.25">
      <c r="B9842" s="158">
        <v>42384</v>
      </c>
      <c r="C9842" s="78">
        <v>435.49</v>
      </c>
      <c r="D9842" s="128">
        <v>661.97</v>
      </c>
      <c r="E9842" s="122">
        <v>91.274709302325576</v>
      </c>
      <c r="F9842" s="77">
        <v>13.83</v>
      </c>
      <c r="G9842" s="77">
        <v>0</v>
      </c>
      <c r="H9842" s="76"/>
      <c r="I9842" s="76"/>
      <c r="J9842" s="77">
        <v>13.83</v>
      </c>
      <c r="K9842" s="103">
        <f t="shared" si="413"/>
        <v>7.8499999999999819</v>
      </c>
      <c r="L9842" s="145">
        <v>5.67</v>
      </c>
      <c r="M9842" s="146">
        <v>0</v>
      </c>
      <c r="N9842" s="76">
        <f t="shared" si="411"/>
        <v>7.8499999999999819</v>
      </c>
    </row>
    <row r="9843" spans="2:14" x14ac:dyDescent="0.25">
      <c r="B9843" s="158">
        <v>42385</v>
      </c>
      <c r="C9843" s="78">
        <v>435.23</v>
      </c>
      <c r="D9843" s="128">
        <v>655.99</v>
      </c>
      <c r="E9843" s="122">
        <v>90.405523255813947</v>
      </c>
      <c r="F9843" s="77">
        <v>7.25</v>
      </c>
      <c r="G9843" s="77">
        <v>0</v>
      </c>
      <c r="H9843" s="76"/>
      <c r="I9843" s="76"/>
      <c r="J9843" s="77">
        <v>7.25</v>
      </c>
      <c r="K9843" s="103">
        <f t="shared" si="413"/>
        <v>4.7200000000000273</v>
      </c>
      <c r="L9843" s="145">
        <v>2.97</v>
      </c>
      <c r="M9843" s="146">
        <v>0</v>
      </c>
      <c r="N9843" s="76">
        <f t="shared" si="411"/>
        <v>4.7200000000000273</v>
      </c>
    </row>
    <row r="9844" spans="2:14" x14ac:dyDescent="0.25">
      <c r="B9844" s="158">
        <v>42386</v>
      </c>
      <c r="C9844" s="78">
        <v>435.12</v>
      </c>
      <c r="D9844" s="128">
        <v>653.46</v>
      </c>
      <c r="E9844" s="122">
        <v>90.037790697674424</v>
      </c>
      <c r="F9844" s="77">
        <v>6.39</v>
      </c>
      <c r="G9844" s="77">
        <v>0</v>
      </c>
      <c r="H9844" s="76"/>
      <c r="I9844" s="76"/>
      <c r="J9844" s="77">
        <v>6.39</v>
      </c>
      <c r="K9844" s="103">
        <f t="shared" si="413"/>
        <v>1.8899999999999997</v>
      </c>
      <c r="L9844" s="145">
        <v>2.62</v>
      </c>
      <c r="M9844" s="146">
        <v>0</v>
      </c>
      <c r="N9844" s="76">
        <f t="shared" si="411"/>
        <v>1.8899999999999997</v>
      </c>
    </row>
    <row r="9845" spans="2:14" x14ac:dyDescent="0.25">
      <c r="B9845" s="158">
        <v>42387</v>
      </c>
      <c r="C9845" s="78">
        <v>434.92</v>
      </c>
      <c r="D9845" s="128">
        <v>648.96</v>
      </c>
      <c r="E9845" s="122">
        <v>89.383720930232556</v>
      </c>
      <c r="F9845" s="77">
        <v>7.65</v>
      </c>
      <c r="G9845" s="77">
        <v>0</v>
      </c>
      <c r="H9845" s="76"/>
      <c r="I9845" s="76"/>
      <c r="J9845" s="77">
        <v>7.65</v>
      </c>
      <c r="K9845" s="103">
        <f t="shared" si="413"/>
        <v>2.0999999999999321</v>
      </c>
      <c r="L9845" s="145">
        <v>3.14</v>
      </c>
      <c r="M9845" s="146">
        <v>0</v>
      </c>
      <c r="N9845" s="76">
        <f t="shared" si="411"/>
        <v>2.0999999999999321</v>
      </c>
    </row>
    <row r="9846" spans="2:14" x14ac:dyDescent="0.25">
      <c r="B9846" s="158">
        <v>42388</v>
      </c>
      <c r="C9846" s="78">
        <v>434.67</v>
      </c>
      <c r="D9846" s="128">
        <v>643.41</v>
      </c>
      <c r="E9846" s="122">
        <v>88.577034883720927</v>
      </c>
      <c r="F9846" s="77">
        <v>6.99</v>
      </c>
      <c r="G9846" s="77">
        <v>0</v>
      </c>
      <c r="H9846" s="76"/>
      <c r="I9846" s="76"/>
      <c r="J9846" s="77">
        <v>6.99</v>
      </c>
      <c r="K9846" s="103">
        <f t="shared" si="413"/>
        <v>2.3000000000000593</v>
      </c>
      <c r="L9846" s="145">
        <v>2.87</v>
      </c>
      <c r="M9846" s="146">
        <v>0</v>
      </c>
      <c r="N9846" s="76">
        <f t="shared" si="411"/>
        <v>2.3000000000000593</v>
      </c>
    </row>
    <row r="9847" spans="2:14" x14ac:dyDescent="0.25">
      <c r="B9847" s="158">
        <v>42389</v>
      </c>
      <c r="C9847" s="78">
        <v>434.46</v>
      </c>
      <c r="D9847" s="128">
        <v>638.72</v>
      </c>
      <c r="E9847" s="122">
        <v>87.863372093023258</v>
      </c>
      <c r="F9847" s="77">
        <v>6.71</v>
      </c>
      <c r="G9847" s="77">
        <v>0</v>
      </c>
      <c r="H9847" s="76"/>
      <c r="I9847" s="76"/>
      <c r="J9847" s="77">
        <v>6.71</v>
      </c>
      <c r="K9847" s="103">
        <f t="shared" si="413"/>
        <v>1.7199999999999909</v>
      </c>
      <c r="L9847" s="145">
        <v>2.75</v>
      </c>
      <c r="M9847" s="146">
        <v>0</v>
      </c>
      <c r="N9847" s="76">
        <f t="shared" si="411"/>
        <v>1.7199999999999909</v>
      </c>
    </row>
    <row r="9848" spans="2:14" x14ac:dyDescent="0.25">
      <c r="B9848" s="158">
        <v>42390</v>
      </c>
      <c r="C9848" s="78">
        <v>434.23</v>
      </c>
      <c r="D9848" s="128">
        <v>633.73</v>
      </c>
      <c r="E9848" s="122">
        <v>87.170058139534888</v>
      </c>
      <c r="F9848" s="77">
        <v>7.97</v>
      </c>
      <c r="G9848" s="77">
        <v>0</v>
      </c>
      <c r="H9848" s="76"/>
      <c r="I9848" s="76"/>
      <c r="J9848" s="77">
        <v>7.97</v>
      </c>
      <c r="K9848" s="103">
        <f t="shared" si="413"/>
        <v>1.8400000000000043</v>
      </c>
      <c r="L9848" s="145">
        <v>3.26</v>
      </c>
      <c r="M9848" s="146">
        <v>0</v>
      </c>
      <c r="N9848" s="76">
        <f t="shared" si="411"/>
        <v>1.8400000000000043</v>
      </c>
    </row>
    <row r="9849" spans="2:14" x14ac:dyDescent="0.25">
      <c r="B9849" s="158">
        <v>42391</v>
      </c>
      <c r="C9849" s="78">
        <v>433.95</v>
      </c>
      <c r="D9849" s="128">
        <v>627.6</v>
      </c>
      <c r="E9849" s="122">
        <v>86.247093023255815</v>
      </c>
      <c r="F9849" s="77">
        <v>6.23</v>
      </c>
      <c r="G9849" s="77">
        <v>0</v>
      </c>
      <c r="H9849" s="76"/>
      <c r="I9849" s="76"/>
      <c r="J9849" s="77">
        <v>6.23</v>
      </c>
      <c r="K9849" s="103">
        <f t="shared" si="413"/>
        <v>2.1499999999999595</v>
      </c>
      <c r="L9849" s="145">
        <v>2.5499999999999998</v>
      </c>
      <c r="M9849" s="146">
        <v>0</v>
      </c>
      <c r="N9849" s="76">
        <f t="shared" si="411"/>
        <v>2.1499999999999595</v>
      </c>
    </row>
    <row r="9850" spans="2:14" x14ac:dyDescent="0.25">
      <c r="B9850" s="158">
        <v>42392</v>
      </c>
      <c r="C9850" s="78">
        <v>433.76</v>
      </c>
      <c r="D9850" s="128">
        <v>623.52</v>
      </c>
      <c r="E9850" s="122">
        <v>85.686046511627907</v>
      </c>
      <c r="F9850" s="77">
        <v>3.6</v>
      </c>
      <c r="G9850" s="77">
        <v>0</v>
      </c>
      <c r="H9850" s="76"/>
      <c r="I9850" s="76"/>
      <c r="J9850" s="77">
        <v>3.6</v>
      </c>
      <c r="K9850" s="103">
        <f t="shared" si="413"/>
        <v>1.4400000000000319</v>
      </c>
      <c r="L9850" s="145">
        <v>1.47</v>
      </c>
      <c r="M9850" s="146">
        <v>3.5</v>
      </c>
      <c r="N9850" s="76">
        <f t="shared" si="411"/>
        <v>1.4400000000000319</v>
      </c>
    </row>
    <row r="9851" spans="2:14" x14ac:dyDescent="0.25">
      <c r="B9851" s="158">
        <v>42393</v>
      </c>
      <c r="C9851" s="78">
        <v>433.66</v>
      </c>
      <c r="D9851" s="128">
        <v>621.36</v>
      </c>
      <c r="E9851" s="122">
        <v>85.372093023255815</v>
      </c>
      <c r="F9851" s="77">
        <v>4.4400000000000004</v>
      </c>
      <c r="G9851" s="77">
        <v>0</v>
      </c>
      <c r="H9851" s="76"/>
      <c r="I9851" s="76"/>
      <c r="J9851" s="77">
        <v>4.4400000000000004</v>
      </c>
      <c r="K9851" s="103">
        <f t="shared" si="413"/>
        <v>1.4200000000000186</v>
      </c>
      <c r="L9851" s="145">
        <v>1.81</v>
      </c>
      <c r="M9851" s="146">
        <v>0</v>
      </c>
      <c r="N9851" s="76">
        <f t="shared" si="411"/>
        <v>1.4200000000000186</v>
      </c>
    </row>
    <row r="9852" spans="2:14" x14ac:dyDescent="0.25">
      <c r="B9852" s="158">
        <v>42394</v>
      </c>
      <c r="C9852" s="78">
        <v>433.52</v>
      </c>
      <c r="D9852" s="128">
        <v>618.34</v>
      </c>
      <c r="E9852" s="122">
        <v>84.901162790697668</v>
      </c>
      <c r="F9852" s="77">
        <v>7.02</v>
      </c>
      <c r="G9852" s="77">
        <v>0</v>
      </c>
      <c r="H9852" s="76"/>
      <c r="I9852" s="76"/>
      <c r="J9852" s="77">
        <v>7.02</v>
      </c>
      <c r="K9852" s="103">
        <f t="shared" si="413"/>
        <v>1.8599999999999177</v>
      </c>
      <c r="L9852" s="145">
        <v>2.87</v>
      </c>
      <c r="M9852" s="146">
        <v>0.4</v>
      </c>
      <c r="N9852" s="76">
        <f t="shared" si="411"/>
        <v>1.8599999999999177</v>
      </c>
    </row>
    <row r="9853" spans="2:14" x14ac:dyDescent="0.25">
      <c r="B9853" s="158">
        <v>42395</v>
      </c>
      <c r="C9853" s="78">
        <v>433.28</v>
      </c>
      <c r="D9853" s="128">
        <v>613.17999999999995</v>
      </c>
      <c r="E9853" s="122">
        <v>84.152616279069761</v>
      </c>
      <c r="F9853" s="77">
        <v>7.98</v>
      </c>
      <c r="G9853" s="77">
        <v>0</v>
      </c>
      <c r="H9853" s="76"/>
      <c r="I9853" s="76"/>
      <c r="J9853" s="77">
        <v>7.98</v>
      </c>
      <c r="K9853" s="103">
        <f t="shared" si="413"/>
        <v>2.100000000000005</v>
      </c>
      <c r="L9853" s="145">
        <v>3.26</v>
      </c>
      <c r="M9853" s="146">
        <v>0</v>
      </c>
      <c r="N9853" s="76">
        <f t="shared" si="411"/>
        <v>2.100000000000005</v>
      </c>
    </row>
    <row r="9854" spans="2:14" x14ac:dyDescent="0.25">
      <c r="B9854" s="158">
        <v>42396</v>
      </c>
      <c r="C9854" s="78">
        <v>433</v>
      </c>
      <c r="D9854" s="128">
        <v>607.29999999999995</v>
      </c>
      <c r="E9854" s="122">
        <v>83.32848837209302</v>
      </c>
      <c r="F9854" s="77">
        <v>7.37</v>
      </c>
      <c r="G9854" s="77">
        <v>0</v>
      </c>
      <c r="H9854" s="76"/>
      <c r="I9854" s="76"/>
      <c r="J9854" s="77">
        <v>7.37</v>
      </c>
      <c r="K9854" s="103">
        <f t="shared" si="413"/>
        <v>1.700000000000041</v>
      </c>
      <c r="L9854" s="145">
        <v>3.01</v>
      </c>
      <c r="M9854" s="146">
        <v>0</v>
      </c>
      <c r="N9854" s="76">
        <f t="shared" si="411"/>
        <v>1.700000000000041</v>
      </c>
    </row>
    <row r="9855" spans="2:14" x14ac:dyDescent="0.25">
      <c r="B9855" s="158">
        <v>42397</v>
      </c>
      <c r="C9855" s="78">
        <v>432.73</v>
      </c>
      <c r="D9855" s="128">
        <v>601.63</v>
      </c>
      <c r="E9855" s="122">
        <v>82.504360465116278</v>
      </c>
      <c r="F9855" s="77">
        <v>7.86</v>
      </c>
      <c r="G9855" s="77">
        <v>0</v>
      </c>
      <c r="H9855" s="76"/>
      <c r="I9855" s="76"/>
      <c r="J9855" s="77">
        <v>7.86</v>
      </c>
      <c r="K9855" s="103">
        <f t="shared" si="413"/>
        <v>1.8300000000000276</v>
      </c>
      <c r="L9855" s="145">
        <v>3.19</v>
      </c>
      <c r="M9855" s="146">
        <v>0</v>
      </c>
      <c r="N9855" s="76">
        <f t="shared" si="411"/>
        <v>1.8300000000000276</v>
      </c>
    </row>
    <row r="9856" spans="2:14" x14ac:dyDescent="0.25">
      <c r="B9856" s="158">
        <v>42398</v>
      </c>
      <c r="C9856" s="78">
        <v>432.45</v>
      </c>
      <c r="D9856" s="128">
        <v>595.6</v>
      </c>
      <c r="E9856" s="122">
        <v>81.627906976744185</v>
      </c>
      <c r="F9856" s="77">
        <v>5.38</v>
      </c>
      <c r="G9856" s="77">
        <v>0</v>
      </c>
      <c r="H9856" s="76"/>
      <c r="I9856" s="76"/>
      <c r="J9856" s="77">
        <v>5.38</v>
      </c>
      <c r="K9856" s="103">
        <f t="shared" si="413"/>
        <v>1.4299999999999544</v>
      </c>
      <c r="L9856" s="145">
        <v>2.19</v>
      </c>
      <c r="M9856" s="146">
        <v>0</v>
      </c>
      <c r="N9856" s="76">
        <f t="shared" si="411"/>
        <v>1.4299999999999544</v>
      </c>
    </row>
    <row r="9857" spans="2:14" x14ac:dyDescent="0.25">
      <c r="B9857" s="158">
        <v>42399</v>
      </c>
      <c r="C9857" s="78">
        <v>432.25</v>
      </c>
      <c r="D9857" s="128">
        <v>591.65</v>
      </c>
      <c r="E9857" s="122">
        <v>81.053779069767444</v>
      </c>
      <c r="F9857" s="77">
        <v>3.86</v>
      </c>
      <c r="G9857" s="77">
        <v>0</v>
      </c>
      <c r="H9857" s="76"/>
      <c r="I9857" s="76"/>
      <c r="J9857" s="77">
        <v>3.86</v>
      </c>
      <c r="K9857" s="103">
        <f t="shared" si="413"/>
        <v>1.0099999999999771</v>
      </c>
      <c r="L9857" s="145">
        <v>1.57</v>
      </c>
      <c r="M9857" s="146">
        <v>0</v>
      </c>
      <c r="N9857" s="76">
        <f t="shared" si="411"/>
        <v>1.0099999999999771</v>
      </c>
    </row>
    <row r="9858" spans="2:14" x14ac:dyDescent="0.25">
      <c r="B9858" s="158">
        <v>42400</v>
      </c>
      <c r="C9858" s="78">
        <v>432.11</v>
      </c>
      <c r="D9858" s="128">
        <v>588.79999999999995</v>
      </c>
      <c r="E9858" s="122">
        <v>80.639534883720913</v>
      </c>
      <c r="F9858" s="77">
        <v>5.21</v>
      </c>
      <c r="G9858" s="77">
        <v>0</v>
      </c>
      <c r="H9858" s="76"/>
      <c r="I9858" s="76"/>
      <c r="J9858" s="77">
        <v>5.21</v>
      </c>
      <c r="K9858" s="103">
        <f t="shared" si="413"/>
        <v>0.79000000000004089</v>
      </c>
      <c r="L9858" s="145">
        <v>2.11</v>
      </c>
      <c r="M9858" s="146">
        <v>0</v>
      </c>
      <c r="N9858" s="76">
        <f t="shared" si="411"/>
        <v>0.79000000000004089</v>
      </c>
    </row>
    <row r="9859" spans="2:14" x14ac:dyDescent="0.25">
      <c r="B9859" s="158">
        <v>42401</v>
      </c>
      <c r="C9859" s="78">
        <v>431.89</v>
      </c>
      <c r="D9859" s="128">
        <v>584.38</v>
      </c>
      <c r="E9859" s="122">
        <v>79.965116279069761</v>
      </c>
      <c r="F9859" s="77">
        <v>5.23</v>
      </c>
      <c r="G9859" s="77">
        <v>0</v>
      </c>
      <c r="H9859" s="76"/>
      <c r="I9859" s="76"/>
      <c r="J9859" s="77">
        <v>5.23</v>
      </c>
      <c r="K9859" s="103">
        <f t="shared" si="413"/>
        <v>0.85000000000000497</v>
      </c>
      <c r="L9859" s="145">
        <v>2.13</v>
      </c>
      <c r="M9859" s="146">
        <v>0</v>
      </c>
      <c r="N9859" s="76">
        <f t="shared" si="411"/>
        <v>0.85000000000000497</v>
      </c>
    </row>
    <row r="9860" spans="2:14" x14ac:dyDescent="0.25">
      <c r="B9860" s="158">
        <v>42402</v>
      </c>
      <c r="C9860" s="78">
        <v>431.68</v>
      </c>
      <c r="D9860" s="128">
        <v>580</v>
      </c>
      <c r="E9860" s="122">
        <v>79.360465116279073</v>
      </c>
      <c r="F9860" s="77">
        <v>6.46</v>
      </c>
      <c r="G9860" s="77">
        <v>0</v>
      </c>
      <c r="H9860" s="76"/>
      <c r="I9860" s="76"/>
      <c r="J9860" s="77">
        <v>6.46</v>
      </c>
      <c r="K9860" s="103">
        <f t="shared" si="413"/>
        <v>1.1600000000000454</v>
      </c>
      <c r="L9860" s="145">
        <v>2.62</v>
      </c>
      <c r="M9860" s="146">
        <v>0</v>
      </c>
      <c r="N9860" s="76">
        <f t="shared" si="411"/>
        <v>1.1600000000000454</v>
      </c>
    </row>
    <row r="9861" spans="2:14" x14ac:dyDescent="0.25">
      <c r="B9861" s="158">
        <v>42403</v>
      </c>
      <c r="C9861" s="78">
        <v>431.42</v>
      </c>
      <c r="D9861" s="128">
        <v>574.70000000000005</v>
      </c>
      <c r="E9861" s="122">
        <v>78.590116279069775</v>
      </c>
      <c r="F9861" s="77">
        <v>6.82</v>
      </c>
      <c r="G9861" s="77">
        <v>0</v>
      </c>
      <c r="H9861" s="76"/>
      <c r="I9861" s="76"/>
      <c r="J9861" s="77">
        <v>6.82</v>
      </c>
      <c r="K9861" s="103">
        <f t="shared" si="413"/>
        <v>1.4199999999999093</v>
      </c>
      <c r="L9861" s="145">
        <v>2.76</v>
      </c>
      <c r="M9861" s="146">
        <v>0</v>
      </c>
      <c r="N9861" s="76">
        <f t="shared" si="411"/>
        <v>1.4199999999999093</v>
      </c>
    </row>
    <row r="9862" spans="2:14" x14ac:dyDescent="0.25">
      <c r="B9862" s="158">
        <v>42404</v>
      </c>
      <c r="C9862" s="78">
        <v>431.15</v>
      </c>
      <c r="D9862" s="128">
        <v>569.29999999999995</v>
      </c>
      <c r="E9862" s="122">
        <v>77.776162790697668</v>
      </c>
      <c r="F9862" s="77">
        <v>4.7300000000000004</v>
      </c>
      <c r="G9862" s="77">
        <v>0</v>
      </c>
      <c r="H9862" s="76"/>
      <c r="I9862" s="76"/>
      <c r="J9862" s="77">
        <v>4.7300000000000004</v>
      </c>
      <c r="K9862" s="103">
        <f t="shared" si="413"/>
        <v>1.1300000000000914</v>
      </c>
      <c r="L9862" s="145">
        <v>1.1200000000000001</v>
      </c>
      <c r="M9862" s="146">
        <v>0</v>
      </c>
      <c r="N9862" s="76">
        <f t="shared" si="411"/>
        <v>1.1300000000000914</v>
      </c>
    </row>
    <row r="9863" spans="2:14" x14ac:dyDescent="0.25">
      <c r="B9863" s="158">
        <v>42405</v>
      </c>
      <c r="C9863" s="78">
        <v>430.97</v>
      </c>
      <c r="D9863" s="128">
        <v>565.70000000000005</v>
      </c>
      <c r="E9863" s="122">
        <v>77.281976744186053</v>
      </c>
      <c r="F9863" s="77">
        <v>7.59</v>
      </c>
      <c r="G9863" s="77">
        <v>0</v>
      </c>
      <c r="H9863" s="76"/>
      <c r="I9863" s="76"/>
      <c r="J9863" s="77">
        <v>7.59</v>
      </c>
      <c r="K9863" s="103">
        <f t="shared" si="413"/>
        <v>2.3899999999999544</v>
      </c>
      <c r="L9863" s="145">
        <v>3.07</v>
      </c>
      <c r="M9863" s="146">
        <v>0</v>
      </c>
      <c r="N9863" s="76">
        <f t="shared" si="411"/>
        <v>2.3899999999999544</v>
      </c>
    </row>
    <row r="9864" spans="2:14" x14ac:dyDescent="0.25">
      <c r="B9864" s="158">
        <v>42406</v>
      </c>
      <c r="C9864" s="78">
        <v>430.71</v>
      </c>
      <c r="D9864" s="128">
        <v>560.5</v>
      </c>
      <c r="E9864" s="122">
        <v>76.4970930232558</v>
      </c>
      <c r="F9864" s="77">
        <v>4.63</v>
      </c>
      <c r="G9864" s="77">
        <v>0</v>
      </c>
      <c r="H9864" s="76"/>
      <c r="I9864" s="76"/>
      <c r="J9864" s="77">
        <v>4.63</v>
      </c>
      <c r="K9864" s="103">
        <f t="shared" si="413"/>
        <v>1.5299999999999772</v>
      </c>
      <c r="L9864" s="145">
        <v>1.88</v>
      </c>
      <c r="M9864" s="146">
        <v>0</v>
      </c>
      <c r="N9864" s="76">
        <f t="shared" ref="N9864:N9927" si="414">+D9865-D9864+J9864</f>
        <v>1.5299999999999772</v>
      </c>
    </row>
    <row r="9865" spans="2:14" x14ac:dyDescent="0.25">
      <c r="B9865" s="158">
        <v>42407</v>
      </c>
      <c r="C9865" s="78">
        <v>430.55</v>
      </c>
      <c r="D9865" s="128">
        <v>557.4</v>
      </c>
      <c r="E9865" s="122">
        <v>76.075581395348834</v>
      </c>
      <c r="F9865" s="77">
        <v>4.63</v>
      </c>
      <c r="G9865" s="77">
        <v>0</v>
      </c>
      <c r="H9865" s="76"/>
      <c r="I9865" s="76"/>
      <c r="J9865" s="77">
        <v>4.63</v>
      </c>
      <c r="K9865" s="103">
        <f t="shared" si="413"/>
        <v>1.2500000000000044</v>
      </c>
      <c r="L9865" s="145">
        <v>1.88</v>
      </c>
      <c r="M9865" s="146">
        <v>0</v>
      </c>
      <c r="N9865" s="76">
        <f t="shared" si="414"/>
        <v>1.2500000000000044</v>
      </c>
    </row>
    <row r="9866" spans="2:14" x14ac:dyDescent="0.25">
      <c r="B9866" s="158">
        <v>42408</v>
      </c>
      <c r="C9866" s="78">
        <v>430.38</v>
      </c>
      <c r="D9866" s="128">
        <v>554.02</v>
      </c>
      <c r="E9866" s="122">
        <v>75.58430232558139</v>
      </c>
      <c r="F9866" s="77">
        <v>5.8</v>
      </c>
      <c r="G9866" s="77">
        <v>0</v>
      </c>
      <c r="H9866" s="76"/>
      <c r="I9866" s="76"/>
      <c r="J9866" s="77">
        <v>5.8</v>
      </c>
      <c r="K9866" s="103">
        <f t="shared" si="413"/>
        <v>0.94999999999997708</v>
      </c>
      <c r="L9866" s="145">
        <v>2.35</v>
      </c>
      <c r="M9866" s="146">
        <v>0</v>
      </c>
      <c r="N9866" s="76">
        <f t="shared" si="414"/>
        <v>0.94999999999997708</v>
      </c>
    </row>
    <row r="9867" spans="2:14" x14ac:dyDescent="0.25">
      <c r="B9867" s="158">
        <v>42409</v>
      </c>
      <c r="C9867" s="78">
        <v>430.13</v>
      </c>
      <c r="D9867" s="128">
        <v>549.16999999999996</v>
      </c>
      <c r="E9867" s="122">
        <v>74.879360465116264</v>
      </c>
      <c r="F9867" s="77">
        <v>7.54</v>
      </c>
      <c r="G9867" s="77">
        <v>0</v>
      </c>
      <c r="H9867" s="78"/>
      <c r="I9867" s="78"/>
      <c r="J9867" s="77">
        <v>7.54</v>
      </c>
      <c r="K9867" s="103">
        <f t="shared" si="413"/>
        <v>2.6699999999999955</v>
      </c>
      <c r="L9867" s="145">
        <v>3.05</v>
      </c>
      <c r="M9867" s="146">
        <v>0.5</v>
      </c>
      <c r="N9867" s="76">
        <f t="shared" si="414"/>
        <v>2.6699999999999955</v>
      </c>
    </row>
    <row r="9868" spans="2:14" x14ac:dyDescent="0.25">
      <c r="B9868" s="158">
        <v>42410</v>
      </c>
      <c r="C9868" s="78">
        <v>429.88</v>
      </c>
      <c r="D9868" s="128">
        <v>544.29999999999995</v>
      </c>
      <c r="E9868" s="122">
        <v>74.171511627906966</v>
      </c>
      <c r="F9868" s="77">
        <v>7.17</v>
      </c>
      <c r="G9868" s="77">
        <v>0</v>
      </c>
      <c r="H9868" s="78"/>
      <c r="I9868" s="78"/>
      <c r="J9868" s="77">
        <v>7.17</v>
      </c>
      <c r="K9868" s="103">
        <f t="shared" si="413"/>
        <v>2.0700000000000909</v>
      </c>
      <c r="L9868" s="145">
        <v>2.9</v>
      </c>
      <c r="M9868" s="146">
        <v>0</v>
      </c>
      <c r="N9868" s="76">
        <f t="shared" si="414"/>
        <v>2.0700000000000909</v>
      </c>
    </row>
    <row r="9869" spans="2:14" x14ac:dyDescent="0.25">
      <c r="B9869" s="158">
        <v>42411</v>
      </c>
      <c r="C9869" s="78">
        <v>429.62</v>
      </c>
      <c r="D9869" s="128">
        <v>539.20000000000005</v>
      </c>
      <c r="E9869" s="122">
        <v>73.430232558139551</v>
      </c>
      <c r="F9869" s="77">
        <v>6.95</v>
      </c>
      <c r="G9869" s="77">
        <v>0</v>
      </c>
      <c r="H9869" s="78"/>
      <c r="I9869" s="78"/>
      <c r="J9869" s="77">
        <v>6.95</v>
      </c>
      <c r="K9869" s="103">
        <f t="shared" si="413"/>
        <v>1.6099999999999683</v>
      </c>
      <c r="L9869" s="145">
        <v>2.82</v>
      </c>
      <c r="M9869" s="146">
        <v>0</v>
      </c>
      <c r="N9869" s="76">
        <f t="shared" si="414"/>
        <v>1.6099999999999683</v>
      </c>
    </row>
    <row r="9870" spans="2:14" x14ac:dyDescent="0.25">
      <c r="B9870" s="158">
        <v>42412</v>
      </c>
      <c r="C9870" s="78">
        <v>429.34</v>
      </c>
      <c r="D9870" s="128">
        <v>533.86</v>
      </c>
      <c r="E9870" s="122">
        <v>72.626453488372078</v>
      </c>
      <c r="F9870" s="77">
        <v>5.35</v>
      </c>
      <c r="G9870" s="77">
        <v>0</v>
      </c>
      <c r="H9870" s="78"/>
      <c r="I9870" s="78"/>
      <c r="J9870" s="77">
        <v>5.35</v>
      </c>
      <c r="K9870" s="103">
        <f t="shared" si="413"/>
        <v>0.87999999999997236</v>
      </c>
      <c r="L9870" s="145">
        <v>2.14</v>
      </c>
      <c r="M9870" s="146">
        <v>0</v>
      </c>
      <c r="N9870" s="76">
        <f t="shared" si="414"/>
        <v>0.87999999999997236</v>
      </c>
    </row>
    <row r="9871" spans="2:14" x14ac:dyDescent="0.25">
      <c r="B9871" s="158">
        <v>42413</v>
      </c>
      <c r="C9871" s="78">
        <v>429.11</v>
      </c>
      <c r="D9871" s="128">
        <v>529.39</v>
      </c>
      <c r="E9871" s="122">
        <v>72.004360465116278</v>
      </c>
      <c r="F9871" s="77">
        <v>4.2300000000000004</v>
      </c>
      <c r="G9871" s="77">
        <v>0</v>
      </c>
      <c r="H9871" s="78"/>
      <c r="I9871" s="78"/>
      <c r="J9871" s="77">
        <v>4.2300000000000004</v>
      </c>
      <c r="K9871" s="103">
        <f t="shared" si="413"/>
        <v>0.61999999999998678</v>
      </c>
      <c r="L9871" s="145">
        <v>1.7</v>
      </c>
      <c r="M9871" s="146">
        <v>0</v>
      </c>
      <c r="N9871" s="76">
        <f t="shared" si="414"/>
        <v>0.61999999999998678</v>
      </c>
    </row>
    <row r="9872" spans="2:14" x14ac:dyDescent="0.25">
      <c r="B9872" s="158">
        <v>42414</v>
      </c>
      <c r="C9872" s="78">
        <v>428.92</v>
      </c>
      <c r="D9872" s="128">
        <v>525.78</v>
      </c>
      <c r="E9872" s="122">
        <v>71.479651162790702</v>
      </c>
      <c r="F9872" s="77">
        <v>3.82</v>
      </c>
      <c r="G9872" s="77">
        <v>0</v>
      </c>
      <c r="H9872" s="78"/>
      <c r="I9872" s="78"/>
      <c r="J9872" s="77">
        <v>3.82</v>
      </c>
      <c r="K9872" s="103">
        <f t="shared" si="413"/>
        <v>0.58999999999998165</v>
      </c>
      <c r="L9872" s="145">
        <v>1.93</v>
      </c>
      <c r="M9872" s="146">
        <v>0</v>
      </c>
      <c r="N9872" s="76">
        <f t="shared" si="414"/>
        <v>0.58999999999998165</v>
      </c>
    </row>
    <row r="9873" spans="2:14" x14ac:dyDescent="0.25">
      <c r="B9873" s="158">
        <v>42415</v>
      </c>
      <c r="C9873" s="78">
        <v>428.75</v>
      </c>
      <c r="D9873" s="128">
        <v>522.54999999999995</v>
      </c>
      <c r="E9873" s="122">
        <v>71.010174418604635</v>
      </c>
      <c r="F9873" s="77">
        <v>5.12</v>
      </c>
      <c r="G9873" s="77">
        <v>0</v>
      </c>
      <c r="H9873" s="78"/>
      <c r="I9873" s="78"/>
      <c r="J9873" s="77">
        <v>5.12</v>
      </c>
      <c r="K9873" s="103">
        <f t="shared" si="413"/>
        <v>2.4600000000000319</v>
      </c>
      <c r="L9873" s="145">
        <v>2.0499999999999998</v>
      </c>
      <c r="M9873" s="146">
        <v>2.5</v>
      </c>
      <c r="N9873" s="76">
        <f t="shared" si="414"/>
        <v>2.4600000000000319</v>
      </c>
    </row>
    <row r="9874" spans="2:14" x14ac:dyDescent="0.25">
      <c r="B9874" s="158">
        <v>42416</v>
      </c>
      <c r="C9874" s="78">
        <v>428.61</v>
      </c>
      <c r="D9874" s="128">
        <v>519.89</v>
      </c>
      <c r="E9874" s="122">
        <v>70.623546511627907</v>
      </c>
      <c r="F9874" s="77">
        <v>2.65</v>
      </c>
      <c r="G9874" s="77">
        <v>0</v>
      </c>
      <c r="H9874" s="78"/>
      <c r="I9874" s="78"/>
      <c r="J9874" s="77">
        <v>2.65</v>
      </c>
      <c r="K9874" s="103">
        <f t="shared" si="413"/>
        <v>0.93999999999996353</v>
      </c>
      <c r="L9874" s="145">
        <v>1.06</v>
      </c>
      <c r="M9874" s="146">
        <v>2.2000000000000002</v>
      </c>
      <c r="N9874" s="76">
        <f t="shared" si="414"/>
        <v>0.93999999999996353</v>
      </c>
    </row>
    <row r="9875" spans="2:14" x14ac:dyDescent="0.25">
      <c r="B9875" s="158">
        <v>42417</v>
      </c>
      <c r="C9875" s="78">
        <v>428.52</v>
      </c>
      <c r="D9875" s="128">
        <v>518.17999999999995</v>
      </c>
      <c r="E9875" s="122">
        <v>70.347383720930239</v>
      </c>
      <c r="F9875" s="77">
        <v>3.88</v>
      </c>
      <c r="G9875" s="77">
        <v>0</v>
      </c>
      <c r="H9875" s="78"/>
      <c r="I9875" s="78"/>
      <c r="J9875" s="77">
        <v>3.88</v>
      </c>
      <c r="K9875" s="103">
        <f t="shared" si="413"/>
        <v>3.1400000000001045</v>
      </c>
      <c r="L9875" s="145">
        <v>1.55</v>
      </c>
      <c r="M9875" s="146">
        <v>44</v>
      </c>
      <c r="N9875" s="76">
        <f t="shared" si="414"/>
        <v>3.1400000000001045</v>
      </c>
    </row>
    <row r="9876" spans="2:14" x14ac:dyDescent="0.25">
      <c r="B9876" s="158">
        <v>42418</v>
      </c>
      <c r="C9876" s="78">
        <v>428.48</v>
      </c>
      <c r="D9876" s="128">
        <v>517.44000000000005</v>
      </c>
      <c r="E9876" s="122">
        <v>70.267441860465127</v>
      </c>
      <c r="F9876" s="77">
        <v>3.83</v>
      </c>
      <c r="G9876" s="77">
        <v>0</v>
      </c>
      <c r="H9876" s="78"/>
      <c r="I9876" s="78"/>
      <c r="J9876" s="77">
        <v>3.83</v>
      </c>
      <c r="K9876" s="103">
        <f t="shared" si="413"/>
        <v>6.4699999999999864</v>
      </c>
      <c r="L9876" s="145">
        <v>1.53</v>
      </c>
      <c r="M9876" s="146">
        <v>37.6</v>
      </c>
      <c r="N9876" s="76">
        <f t="shared" si="414"/>
        <v>6.4699999999999864</v>
      </c>
    </row>
    <row r="9877" spans="2:14" x14ac:dyDescent="0.25">
      <c r="B9877" s="158">
        <v>42419</v>
      </c>
      <c r="C9877" s="78">
        <v>428.62</v>
      </c>
      <c r="D9877" s="128">
        <v>520.08000000000004</v>
      </c>
      <c r="E9877" s="122">
        <v>70.651162790697683</v>
      </c>
      <c r="F9877" s="77">
        <v>4.82</v>
      </c>
      <c r="G9877" s="77">
        <v>0</v>
      </c>
      <c r="H9877" s="78"/>
      <c r="I9877" s="78"/>
      <c r="J9877" s="77">
        <v>4.82</v>
      </c>
      <c r="K9877" s="103">
        <f t="shared" si="413"/>
        <v>2.5399999999999139</v>
      </c>
      <c r="L9877" s="145">
        <v>1.93</v>
      </c>
      <c r="M9877" s="146">
        <v>0</v>
      </c>
      <c r="N9877" s="76">
        <f t="shared" si="414"/>
        <v>2.5399999999999139</v>
      </c>
    </row>
    <row r="9878" spans="2:14" x14ac:dyDescent="0.25">
      <c r="B9878" s="158">
        <v>42420</v>
      </c>
      <c r="C9878" s="78">
        <v>428.5</v>
      </c>
      <c r="D9878" s="128">
        <v>517.79999999999995</v>
      </c>
      <c r="E9878" s="122">
        <v>70.319767441860449</v>
      </c>
      <c r="F9878" s="77">
        <v>3.53</v>
      </c>
      <c r="G9878" s="77">
        <v>0</v>
      </c>
      <c r="H9878" s="78"/>
      <c r="I9878" s="78"/>
      <c r="J9878" s="77">
        <v>3.53</v>
      </c>
      <c r="K9878" s="103">
        <f t="shared" si="413"/>
        <v>1.1599999999999953</v>
      </c>
      <c r="L9878" s="145">
        <v>1.57</v>
      </c>
      <c r="M9878" s="146">
        <v>0</v>
      </c>
      <c r="N9878" s="76">
        <f t="shared" si="414"/>
        <v>1.1599999999999953</v>
      </c>
    </row>
    <row r="9879" spans="2:14" x14ac:dyDescent="0.25">
      <c r="B9879" s="158">
        <v>42421</v>
      </c>
      <c r="C9879" s="78">
        <v>428.37</v>
      </c>
      <c r="D9879" s="128">
        <v>515.42999999999995</v>
      </c>
      <c r="E9879" s="122">
        <v>69.97529069767441</v>
      </c>
      <c r="F9879" s="77">
        <v>2.2400000000000002</v>
      </c>
      <c r="G9879" s="77">
        <v>0</v>
      </c>
      <c r="H9879" s="78"/>
      <c r="I9879" s="78"/>
      <c r="J9879" s="77">
        <v>2.2400000000000002</v>
      </c>
      <c r="K9879" s="103">
        <f t="shared" si="413"/>
        <v>1.1000000000000139</v>
      </c>
      <c r="L9879" s="145">
        <v>0.9</v>
      </c>
      <c r="M9879" s="146">
        <v>0</v>
      </c>
      <c r="N9879" s="76">
        <f t="shared" si="414"/>
        <v>1.1000000000000139</v>
      </c>
    </row>
    <row r="9880" spans="2:14" x14ac:dyDescent="0.25">
      <c r="B9880" s="158">
        <v>42422</v>
      </c>
      <c r="C9880" s="78">
        <v>428.31</v>
      </c>
      <c r="D9880" s="128">
        <v>514.29</v>
      </c>
      <c r="E9880" s="122">
        <v>69.809593023255815</v>
      </c>
      <c r="F9880" s="77">
        <v>2.71</v>
      </c>
      <c r="G9880" s="77">
        <v>0</v>
      </c>
      <c r="H9880" s="78"/>
      <c r="I9880" s="78"/>
      <c r="J9880" s="77">
        <v>2.71</v>
      </c>
      <c r="K9880" s="103">
        <f t="shared" si="413"/>
        <v>0.43000000000002725</v>
      </c>
      <c r="L9880" s="145">
        <v>1.0900000000000001</v>
      </c>
      <c r="M9880" s="146">
        <v>0</v>
      </c>
      <c r="N9880" s="76">
        <f t="shared" si="414"/>
        <v>0.43000000000002725</v>
      </c>
    </row>
    <row r="9881" spans="2:14" x14ac:dyDescent="0.25">
      <c r="B9881" s="158">
        <v>42423</v>
      </c>
      <c r="C9881" s="78">
        <v>428.19</v>
      </c>
      <c r="D9881" s="128">
        <v>512.01</v>
      </c>
      <c r="E9881" s="122">
        <v>69.47819767441861</v>
      </c>
      <c r="F9881" s="77">
        <v>5.94</v>
      </c>
      <c r="G9881" s="77">
        <v>0</v>
      </c>
      <c r="H9881" s="78"/>
      <c r="I9881" s="78"/>
      <c r="J9881" s="77">
        <v>5.94</v>
      </c>
      <c r="K9881" s="103">
        <f t="shared" si="413"/>
        <v>1.2900000000000231</v>
      </c>
      <c r="L9881" s="145">
        <v>2.38</v>
      </c>
      <c r="M9881" s="146">
        <v>0</v>
      </c>
      <c r="N9881" s="76">
        <f t="shared" si="414"/>
        <v>1.2900000000000231</v>
      </c>
    </row>
    <row r="9882" spans="2:14" x14ac:dyDescent="0.25">
      <c r="B9882" s="158">
        <v>42424</v>
      </c>
      <c r="C9882" s="78">
        <v>427.94</v>
      </c>
      <c r="D9882" s="128">
        <v>507.36</v>
      </c>
      <c r="E9882" s="122">
        <v>68.802325581395351</v>
      </c>
      <c r="F9882" s="77">
        <v>4.93</v>
      </c>
      <c r="G9882" s="77">
        <v>0</v>
      </c>
      <c r="H9882" s="78"/>
      <c r="I9882" s="78"/>
      <c r="J9882" s="77">
        <v>4.93</v>
      </c>
      <c r="K9882" s="103">
        <f t="shared" si="413"/>
        <v>1.0400000000000134</v>
      </c>
      <c r="L9882" s="145">
        <v>1.77</v>
      </c>
      <c r="M9882" s="146">
        <v>0</v>
      </c>
      <c r="N9882" s="76">
        <f t="shared" si="414"/>
        <v>1.0400000000000134</v>
      </c>
    </row>
    <row r="9883" spans="2:14" x14ac:dyDescent="0.25">
      <c r="B9883" s="158">
        <v>42425</v>
      </c>
      <c r="C9883" s="78">
        <v>427.73</v>
      </c>
      <c r="D9883" s="128">
        <v>503.47</v>
      </c>
      <c r="E9883" s="122">
        <v>68.236918604651166</v>
      </c>
      <c r="F9883" s="77">
        <v>5.58</v>
      </c>
      <c r="G9883" s="77">
        <v>0</v>
      </c>
      <c r="H9883" s="78"/>
      <c r="I9883" s="78"/>
      <c r="J9883" s="77">
        <v>5.58</v>
      </c>
      <c r="K9883" s="103">
        <f t="shared" si="413"/>
        <v>0.83999999999999098</v>
      </c>
      <c r="L9883" s="145">
        <v>2.23</v>
      </c>
      <c r="M9883" s="146">
        <v>4.3</v>
      </c>
      <c r="N9883" s="76">
        <f t="shared" si="414"/>
        <v>0.83999999999999098</v>
      </c>
    </row>
    <row r="9884" spans="2:14" x14ac:dyDescent="0.25">
      <c r="B9884" s="158">
        <v>42426</v>
      </c>
      <c r="C9884" s="78">
        <v>427.47</v>
      </c>
      <c r="D9884" s="128">
        <v>498.73</v>
      </c>
      <c r="E9884" s="122">
        <v>67.547965116279073</v>
      </c>
      <c r="F9884" s="77">
        <v>8.43</v>
      </c>
      <c r="G9884" s="77">
        <v>0</v>
      </c>
      <c r="H9884" s="78"/>
      <c r="I9884" s="78"/>
      <c r="J9884" s="77">
        <v>8.43</v>
      </c>
      <c r="K9884" s="103">
        <f t="shared" si="413"/>
        <v>2.740000000000002</v>
      </c>
      <c r="L9884" s="145">
        <v>3.36</v>
      </c>
      <c r="M9884" s="146">
        <v>0</v>
      </c>
      <c r="N9884" s="76">
        <f t="shared" si="414"/>
        <v>2.740000000000002</v>
      </c>
    </row>
    <row r="9885" spans="2:14" x14ac:dyDescent="0.25">
      <c r="B9885" s="158">
        <v>42427</v>
      </c>
      <c r="C9885" s="78">
        <v>427.16</v>
      </c>
      <c r="D9885" s="128">
        <v>493.04</v>
      </c>
      <c r="E9885" s="122">
        <v>66.720930232558146</v>
      </c>
      <c r="F9885" s="77">
        <v>9.2200000000000006</v>
      </c>
      <c r="G9885" s="77">
        <v>0</v>
      </c>
      <c r="H9885" s="78"/>
      <c r="I9885" s="78"/>
      <c r="J9885" s="77">
        <v>9.2200000000000006</v>
      </c>
      <c r="K9885" s="103">
        <f t="shared" si="413"/>
        <v>1.7800000000000029</v>
      </c>
      <c r="L9885" s="145">
        <v>3.68</v>
      </c>
      <c r="M9885" s="146">
        <v>2</v>
      </c>
      <c r="N9885" s="76">
        <f t="shared" si="414"/>
        <v>1.7800000000000029</v>
      </c>
    </row>
    <row r="9886" spans="2:14" x14ac:dyDescent="0.25">
      <c r="B9886" s="158">
        <v>42428</v>
      </c>
      <c r="C9886" s="78">
        <v>426.75</v>
      </c>
      <c r="D9886" s="128">
        <v>485.6</v>
      </c>
      <c r="E9886" s="122">
        <v>65.639534883720927</v>
      </c>
      <c r="F9886" s="77">
        <v>5.98</v>
      </c>
      <c r="G9886" s="77">
        <v>0</v>
      </c>
      <c r="H9886" s="78"/>
      <c r="I9886" s="78"/>
      <c r="J9886" s="77">
        <v>5.98</v>
      </c>
      <c r="K9886" s="103">
        <f t="shared" si="413"/>
        <v>1.6599999999999504</v>
      </c>
      <c r="L9886" s="145">
        <v>2.37</v>
      </c>
      <c r="M9886" s="146">
        <v>6.1</v>
      </c>
      <c r="N9886" s="76">
        <f t="shared" si="414"/>
        <v>1.6599999999999504</v>
      </c>
    </row>
    <row r="9887" spans="2:14" x14ac:dyDescent="0.25">
      <c r="B9887" s="158">
        <v>42429</v>
      </c>
      <c r="C9887" s="78">
        <v>426.51</v>
      </c>
      <c r="D9887" s="128">
        <v>481.28</v>
      </c>
      <c r="E9887" s="122">
        <v>65.011627906976742</v>
      </c>
      <c r="F9887" s="77">
        <v>6.65</v>
      </c>
      <c r="G9887" s="77">
        <v>0</v>
      </c>
      <c r="H9887" s="78"/>
      <c r="I9887" s="78"/>
      <c r="J9887" s="77">
        <v>6.65</v>
      </c>
      <c r="K9887" s="103">
        <f t="shared" si="413"/>
        <v>1.5300000000000527</v>
      </c>
      <c r="L9887" s="145">
        <v>2.76</v>
      </c>
      <c r="M9887" s="146">
        <v>0</v>
      </c>
      <c r="N9887" s="76">
        <f t="shared" si="414"/>
        <v>1.5300000000000527</v>
      </c>
    </row>
    <row r="9888" spans="2:14" x14ac:dyDescent="0.25">
      <c r="B9888" s="158">
        <v>42430</v>
      </c>
      <c r="C9888" s="78">
        <v>426.22</v>
      </c>
      <c r="D9888" s="128">
        <v>476.16</v>
      </c>
      <c r="E9888" s="122">
        <v>64.267441860465112</v>
      </c>
      <c r="F9888" s="77">
        <v>4.55</v>
      </c>
      <c r="G9888" s="77">
        <v>0</v>
      </c>
      <c r="H9888" s="78"/>
      <c r="I9888" s="78"/>
      <c r="J9888" s="77">
        <v>4.55</v>
      </c>
      <c r="K9888" s="103">
        <f t="shared" si="413"/>
        <v>0.68999999999998618</v>
      </c>
      <c r="L9888" s="145">
        <v>1.81</v>
      </c>
      <c r="M9888" s="146">
        <v>0</v>
      </c>
      <c r="N9888" s="76">
        <f t="shared" si="414"/>
        <v>0.68999999999998618</v>
      </c>
    </row>
    <row r="9889" spans="2:14" x14ac:dyDescent="0.25">
      <c r="B9889" s="158">
        <v>42431</v>
      </c>
      <c r="C9889" s="78">
        <v>426</v>
      </c>
      <c r="D9889" s="128">
        <v>472.3</v>
      </c>
      <c r="E9889" s="122">
        <v>63.706395348837212</v>
      </c>
      <c r="F9889" s="77">
        <v>4.0199999999999996</v>
      </c>
      <c r="G9889" s="77">
        <v>0</v>
      </c>
      <c r="H9889" s="78"/>
      <c r="I9889" s="78"/>
      <c r="J9889" s="77">
        <v>4.0199999999999996</v>
      </c>
      <c r="K9889" s="103">
        <f t="shared" si="413"/>
        <v>1.0299999999999905</v>
      </c>
      <c r="L9889" s="145">
        <v>1.6</v>
      </c>
      <c r="M9889" s="146">
        <v>0</v>
      </c>
      <c r="N9889" s="76">
        <f t="shared" si="414"/>
        <v>1.0299999999999905</v>
      </c>
    </row>
    <row r="9890" spans="2:14" x14ac:dyDescent="0.25">
      <c r="B9890" s="158">
        <v>42432</v>
      </c>
      <c r="C9890" s="78">
        <v>425.83</v>
      </c>
      <c r="D9890" s="128">
        <v>469.31</v>
      </c>
      <c r="E9890" s="122">
        <v>63.247093023255815</v>
      </c>
      <c r="F9890" s="77">
        <v>5.09</v>
      </c>
      <c r="G9890" s="77">
        <v>0</v>
      </c>
      <c r="H9890" s="78"/>
      <c r="I9890" s="78"/>
      <c r="J9890" s="77">
        <v>5.09</v>
      </c>
      <c r="K9890" s="103">
        <f t="shared" si="413"/>
        <v>0.35999999999998167</v>
      </c>
      <c r="L9890" s="145">
        <v>2.08</v>
      </c>
      <c r="M9890" s="146">
        <v>0.8</v>
      </c>
      <c r="N9890" s="76">
        <f t="shared" si="414"/>
        <v>0.35999999999998167</v>
      </c>
    </row>
    <row r="9891" spans="2:14" x14ac:dyDescent="0.25">
      <c r="B9891" s="158">
        <v>42433</v>
      </c>
      <c r="C9891" s="78">
        <v>425.56</v>
      </c>
      <c r="D9891" s="128">
        <v>464.58</v>
      </c>
      <c r="E9891" s="122">
        <v>62.584302325581397</v>
      </c>
      <c r="F9891" s="77">
        <v>5.08</v>
      </c>
      <c r="G9891" s="77">
        <v>0</v>
      </c>
      <c r="H9891" s="78"/>
      <c r="I9891" s="78"/>
      <c r="J9891" s="77">
        <v>5.08</v>
      </c>
      <c r="K9891" s="103">
        <f t="shared" si="413"/>
        <v>1.2200000000000433</v>
      </c>
      <c r="L9891" s="145">
        <v>2.0099999999999998</v>
      </c>
      <c r="M9891" s="146">
        <v>0</v>
      </c>
      <c r="N9891" s="76">
        <f t="shared" si="414"/>
        <v>1.2200000000000433</v>
      </c>
    </row>
    <row r="9892" spans="2:14" x14ac:dyDescent="0.25">
      <c r="B9892" s="158">
        <v>42434</v>
      </c>
      <c r="C9892" s="78">
        <v>425.34</v>
      </c>
      <c r="D9892" s="128">
        <v>460.72</v>
      </c>
      <c r="E9892" s="122">
        <v>61.997093023255815</v>
      </c>
      <c r="F9892" s="77">
        <v>5.98</v>
      </c>
      <c r="G9892" s="77">
        <v>0</v>
      </c>
      <c r="H9892" s="78"/>
      <c r="I9892" s="78"/>
      <c r="J9892" s="77">
        <v>5.98</v>
      </c>
      <c r="K9892" s="103">
        <f t="shared" ref="K9892:K9955" si="415">D9893-D9892+J9892</f>
        <v>0.66999999999999815</v>
      </c>
      <c r="L9892" s="145">
        <v>2.37</v>
      </c>
      <c r="M9892" s="146">
        <v>0</v>
      </c>
      <c r="N9892" s="76">
        <f t="shared" si="414"/>
        <v>0.66999999999999815</v>
      </c>
    </row>
    <row r="9893" spans="2:14" x14ac:dyDescent="0.25">
      <c r="B9893" s="158">
        <v>42435</v>
      </c>
      <c r="C9893" s="78">
        <v>425.03</v>
      </c>
      <c r="D9893" s="128">
        <v>455.41</v>
      </c>
      <c r="E9893" s="122">
        <v>61.22674418604651</v>
      </c>
      <c r="F9893" s="77">
        <v>3.04</v>
      </c>
      <c r="G9893" s="77">
        <v>0</v>
      </c>
      <c r="H9893" s="78"/>
      <c r="I9893" s="78"/>
      <c r="J9893" s="77">
        <v>3.04</v>
      </c>
      <c r="K9893" s="103">
        <f t="shared" si="415"/>
        <v>0.64999999999995683</v>
      </c>
      <c r="L9893" s="145">
        <v>1.2</v>
      </c>
      <c r="M9893" s="146">
        <v>0</v>
      </c>
      <c r="N9893" s="76">
        <f t="shared" si="414"/>
        <v>0.64999999999995683</v>
      </c>
    </row>
    <row r="9894" spans="2:14" x14ac:dyDescent="0.25">
      <c r="B9894" s="158">
        <v>42436</v>
      </c>
      <c r="C9894" s="78">
        <v>424.89</v>
      </c>
      <c r="D9894" s="128">
        <v>453.02</v>
      </c>
      <c r="E9894" s="122">
        <v>60.877906976744185</v>
      </c>
      <c r="F9894" s="77">
        <v>5.73</v>
      </c>
      <c r="G9894" s="77">
        <v>0</v>
      </c>
      <c r="H9894" s="78"/>
      <c r="I9894" s="78"/>
      <c r="J9894" s="77">
        <v>5.73</v>
      </c>
      <c r="K9894" s="103">
        <f t="shared" si="415"/>
        <v>1.0499999999999936</v>
      </c>
      <c r="L9894" s="145">
        <v>2.2599999999999998</v>
      </c>
      <c r="M9894" s="146">
        <v>0</v>
      </c>
      <c r="N9894" s="76">
        <f t="shared" si="414"/>
        <v>1.0499999999999936</v>
      </c>
    </row>
    <row r="9895" spans="2:14" x14ac:dyDescent="0.25">
      <c r="B9895" s="158">
        <v>42437</v>
      </c>
      <c r="C9895" s="78">
        <v>424.62</v>
      </c>
      <c r="D9895" s="128">
        <v>448.34</v>
      </c>
      <c r="E9895" s="122">
        <v>60.223837209302324</v>
      </c>
      <c r="F9895" s="77">
        <v>3.21</v>
      </c>
      <c r="G9895" s="77">
        <v>0</v>
      </c>
      <c r="H9895" s="78"/>
      <c r="I9895" s="78"/>
      <c r="J9895" s="77">
        <v>3.21</v>
      </c>
      <c r="K9895" s="103">
        <f t="shared" si="415"/>
        <v>0.66000000000004544</v>
      </c>
      <c r="L9895" s="145">
        <v>1.27</v>
      </c>
      <c r="M9895" s="146">
        <v>0</v>
      </c>
      <c r="N9895" s="76">
        <f t="shared" si="414"/>
        <v>0.66000000000004544</v>
      </c>
    </row>
    <row r="9896" spans="2:14" x14ac:dyDescent="0.25">
      <c r="B9896" s="158">
        <v>42438</v>
      </c>
      <c r="C9896" s="78">
        <v>424.47</v>
      </c>
      <c r="D9896" s="128">
        <v>445.79</v>
      </c>
      <c r="E9896" s="122">
        <v>59.853197674418603</v>
      </c>
      <c r="F9896" s="77">
        <v>2.62</v>
      </c>
      <c r="G9896" s="77">
        <v>0</v>
      </c>
      <c r="H9896" s="78"/>
      <c r="I9896" s="78"/>
      <c r="J9896" s="77">
        <v>2.62</v>
      </c>
      <c r="K9896" s="103">
        <f t="shared" si="415"/>
        <v>0.30999999999999783</v>
      </c>
      <c r="L9896" s="145">
        <v>1.04</v>
      </c>
      <c r="M9896" s="146">
        <v>0</v>
      </c>
      <c r="N9896" s="76">
        <f t="shared" si="414"/>
        <v>0.30999999999999783</v>
      </c>
    </row>
    <row r="9897" spans="2:14" x14ac:dyDescent="0.25">
      <c r="B9897" s="158">
        <v>42439</v>
      </c>
      <c r="C9897" s="78">
        <v>424.33</v>
      </c>
      <c r="D9897" s="128">
        <v>443.48</v>
      </c>
      <c r="E9897" s="122">
        <v>59.494186046511629</v>
      </c>
      <c r="F9897" s="77">
        <v>2.5499999999999998</v>
      </c>
      <c r="G9897" s="77">
        <v>0</v>
      </c>
      <c r="H9897" s="78"/>
      <c r="I9897" s="78"/>
      <c r="J9897" s="77">
        <v>2.5499999999999998</v>
      </c>
      <c r="K9897" s="103">
        <f t="shared" si="415"/>
        <v>0.54000000000000892</v>
      </c>
      <c r="L9897" s="145">
        <v>1.01</v>
      </c>
      <c r="M9897" s="146">
        <v>0</v>
      </c>
      <c r="N9897" s="76">
        <f t="shared" si="414"/>
        <v>0.54000000000000892</v>
      </c>
    </row>
    <row r="9898" spans="2:14" x14ac:dyDescent="0.25">
      <c r="B9898" s="158">
        <v>42440</v>
      </c>
      <c r="C9898" s="78">
        <v>424.21</v>
      </c>
      <c r="D9898" s="128">
        <v>441.47</v>
      </c>
      <c r="E9898" s="122">
        <v>59.200581395348834</v>
      </c>
      <c r="F9898" s="77">
        <v>4.5599999999999996</v>
      </c>
      <c r="G9898" s="77">
        <v>0</v>
      </c>
      <c r="H9898" s="78"/>
      <c r="I9898" s="78"/>
      <c r="J9898" s="77">
        <v>4.5599999999999996</v>
      </c>
      <c r="K9898" s="103">
        <f t="shared" si="415"/>
        <v>0.30999999999999961</v>
      </c>
      <c r="L9898" s="145">
        <v>1.8</v>
      </c>
      <c r="M9898" s="146">
        <v>0</v>
      </c>
      <c r="N9898" s="76">
        <f t="shared" si="414"/>
        <v>0.30999999999999961</v>
      </c>
    </row>
    <row r="9899" spans="2:14" x14ac:dyDescent="0.25">
      <c r="B9899" s="158">
        <v>42441</v>
      </c>
      <c r="C9899" s="78">
        <v>423.96</v>
      </c>
      <c r="D9899" s="128">
        <v>437.22</v>
      </c>
      <c r="E9899" s="122">
        <v>58.582848837209305</v>
      </c>
      <c r="F9899" s="77">
        <v>1.99</v>
      </c>
      <c r="G9899" s="77">
        <v>0</v>
      </c>
      <c r="H9899" s="78"/>
      <c r="I9899" s="78"/>
      <c r="J9899" s="77">
        <v>1.99</v>
      </c>
      <c r="K9899" s="103">
        <f t="shared" si="415"/>
        <v>0.32999999999997498</v>
      </c>
      <c r="L9899" s="145">
        <v>0.79</v>
      </c>
      <c r="M9899" s="146">
        <v>0</v>
      </c>
      <c r="N9899" s="76">
        <f t="shared" si="414"/>
        <v>0.32999999999997498</v>
      </c>
    </row>
    <row r="9900" spans="2:14" x14ac:dyDescent="0.25">
      <c r="B9900" s="158">
        <v>42442</v>
      </c>
      <c r="C9900" s="78">
        <v>423.86</v>
      </c>
      <c r="D9900" s="128">
        <v>435.56</v>
      </c>
      <c r="E9900" s="122">
        <v>58.366279069767444</v>
      </c>
      <c r="F9900" s="77">
        <v>2.97</v>
      </c>
      <c r="G9900" s="77">
        <v>0</v>
      </c>
      <c r="H9900" s="78"/>
      <c r="I9900" s="78"/>
      <c r="J9900" s="77">
        <v>2.97</v>
      </c>
      <c r="K9900" s="103">
        <f t="shared" si="415"/>
        <v>0.15000000000000702</v>
      </c>
      <c r="L9900" s="145">
        <v>1.1299999999999999</v>
      </c>
      <c r="M9900" s="146">
        <v>0</v>
      </c>
      <c r="N9900" s="76">
        <f t="shared" si="414"/>
        <v>0.15000000000000702</v>
      </c>
    </row>
    <row r="9901" spans="2:14" x14ac:dyDescent="0.25">
      <c r="B9901" s="158">
        <v>42443</v>
      </c>
      <c r="C9901" s="78">
        <v>423.69</v>
      </c>
      <c r="D9901" s="128">
        <v>432.74</v>
      </c>
      <c r="E9901" s="122">
        <v>57.956395348837212</v>
      </c>
      <c r="F9901" s="77">
        <v>7.96</v>
      </c>
      <c r="G9901" s="77">
        <v>0</v>
      </c>
      <c r="H9901" s="78"/>
      <c r="I9901" s="78"/>
      <c r="J9901" s="77">
        <v>7.96</v>
      </c>
      <c r="K9901" s="103">
        <f t="shared" si="415"/>
        <v>0.23999999999997268</v>
      </c>
      <c r="L9901" s="145">
        <v>2.95</v>
      </c>
      <c r="M9901" s="146">
        <v>0</v>
      </c>
      <c r="N9901" s="76">
        <f t="shared" si="414"/>
        <v>0.23999999999997268</v>
      </c>
    </row>
    <row r="9902" spans="2:14" x14ac:dyDescent="0.25">
      <c r="B9902" s="158">
        <v>42444</v>
      </c>
      <c r="C9902" s="78">
        <v>423.22</v>
      </c>
      <c r="D9902" s="128">
        <v>425.02</v>
      </c>
      <c r="E9902" s="122">
        <v>56.834302325581397</v>
      </c>
      <c r="F9902" s="77">
        <v>7.25</v>
      </c>
      <c r="G9902" s="77">
        <v>0</v>
      </c>
      <c r="H9902" s="78"/>
      <c r="I9902" s="78"/>
      <c r="J9902" s="77">
        <v>7.25</v>
      </c>
      <c r="K9902" s="103">
        <f t="shared" si="415"/>
        <v>0.75</v>
      </c>
      <c r="L9902" s="145">
        <v>2.86</v>
      </c>
      <c r="M9902" s="146">
        <v>0</v>
      </c>
      <c r="N9902" s="76">
        <f t="shared" si="414"/>
        <v>0.75</v>
      </c>
    </row>
    <row r="9903" spans="2:14" x14ac:dyDescent="0.25">
      <c r="B9903" s="158">
        <v>42445</v>
      </c>
      <c r="C9903" s="78">
        <v>422.82</v>
      </c>
      <c r="D9903" s="128">
        <v>418.52</v>
      </c>
      <c r="E9903" s="122">
        <v>55.889534883720927</v>
      </c>
      <c r="F9903" s="77">
        <v>7.81</v>
      </c>
      <c r="G9903" s="77">
        <v>0</v>
      </c>
      <c r="H9903" s="78"/>
      <c r="I9903" s="78"/>
      <c r="J9903" s="77">
        <v>7.81</v>
      </c>
      <c r="K9903" s="103">
        <f t="shared" si="415"/>
        <v>0.2900000000000178</v>
      </c>
      <c r="L9903" s="145">
        <v>3.09</v>
      </c>
      <c r="M9903" s="146">
        <v>0</v>
      </c>
      <c r="N9903" s="76">
        <f t="shared" si="414"/>
        <v>0.2900000000000178</v>
      </c>
    </row>
    <row r="9904" spans="2:14" x14ac:dyDescent="0.25">
      <c r="B9904" s="158">
        <v>42446</v>
      </c>
      <c r="C9904" s="78">
        <v>422.35</v>
      </c>
      <c r="D9904" s="128">
        <v>411</v>
      </c>
      <c r="E9904" s="122">
        <v>54.796511627906973</v>
      </c>
      <c r="F9904" s="77">
        <v>5.66</v>
      </c>
      <c r="G9904" s="77">
        <v>0</v>
      </c>
      <c r="H9904" s="78"/>
      <c r="I9904" s="78"/>
      <c r="J9904" s="77">
        <v>5.66</v>
      </c>
      <c r="K9904" s="103">
        <f t="shared" si="415"/>
        <v>0.85999999999998877</v>
      </c>
      <c r="L9904" s="145">
        <v>2.2400000000000002</v>
      </c>
      <c r="M9904" s="146">
        <v>0</v>
      </c>
      <c r="N9904" s="76">
        <f t="shared" si="414"/>
        <v>0.85999999999998877</v>
      </c>
    </row>
    <row r="9905" spans="2:14" x14ac:dyDescent="0.25">
      <c r="B9905" s="158">
        <v>42447</v>
      </c>
      <c r="C9905" s="78">
        <v>422.05</v>
      </c>
      <c r="D9905" s="128">
        <v>406.2</v>
      </c>
      <c r="E9905" s="122">
        <v>54.098837209302324</v>
      </c>
      <c r="F9905" s="77">
        <v>4.5</v>
      </c>
      <c r="G9905" s="77">
        <v>0</v>
      </c>
      <c r="H9905" s="78"/>
      <c r="I9905" s="78"/>
      <c r="J9905" s="77">
        <v>4.5</v>
      </c>
      <c r="K9905" s="103">
        <f t="shared" si="415"/>
        <v>0.43999999999999773</v>
      </c>
      <c r="L9905" s="145">
        <v>1.78</v>
      </c>
      <c r="M9905" s="146">
        <v>0</v>
      </c>
      <c r="N9905" s="76">
        <f t="shared" si="414"/>
        <v>0.43999999999999773</v>
      </c>
    </row>
    <row r="9906" spans="2:14" x14ac:dyDescent="0.25">
      <c r="B9906" s="158">
        <v>42448</v>
      </c>
      <c r="C9906" s="78">
        <v>421.79</v>
      </c>
      <c r="D9906" s="128">
        <v>402.14</v>
      </c>
      <c r="E9906" s="122">
        <v>53.508720930232556</v>
      </c>
      <c r="F9906" s="77">
        <v>5.04</v>
      </c>
      <c r="G9906" s="77">
        <v>0</v>
      </c>
      <c r="H9906" s="78"/>
      <c r="I9906" s="78"/>
      <c r="J9906" s="77">
        <v>5.04</v>
      </c>
      <c r="K9906" s="103">
        <f t="shared" si="415"/>
        <v>0.17999999999998639</v>
      </c>
      <c r="L9906" s="145">
        <v>1.99</v>
      </c>
      <c r="M9906" s="146">
        <v>0</v>
      </c>
      <c r="N9906" s="76">
        <f t="shared" si="414"/>
        <v>0.17999999999998639</v>
      </c>
    </row>
    <row r="9907" spans="2:14" x14ac:dyDescent="0.25">
      <c r="B9907" s="158">
        <v>42449</v>
      </c>
      <c r="C9907" s="78">
        <v>421.48</v>
      </c>
      <c r="D9907" s="128">
        <v>397.28</v>
      </c>
      <c r="E9907" s="122">
        <v>52.802325581395351</v>
      </c>
      <c r="F9907" s="77">
        <v>3.73</v>
      </c>
      <c r="G9907" s="77">
        <v>0</v>
      </c>
      <c r="H9907" s="78"/>
      <c r="I9907" s="78"/>
      <c r="J9907" s="77">
        <v>3.73</v>
      </c>
      <c r="K9907" s="103">
        <f t="shared" si="415"/>
        <v>0.1500000000000159</v>
      </c>
      <c r="L9907" s="145">
        <v>1.43</v>
      </c>
      <c r="M9907" s="146">
        <v>0</v>
      </c>
      <c r="N9907" s="76">
        <f t="shared" si="414"/>
        <v>0.1500000000000159</v>
      </c>
    </row>
    <row r="9908" spans="2:14" x14ac:dyDescent="0.25">
      <c r="B9908" s="158">
        <v>42450</v>
      </c>
      <c r="C9908" s="78">
        <v>421.25</v>
      </c>
      <c r="D9908" s="128">
        <v>393.7</v>
      </c>
      <c r="E9908" s="122">
        <v>52.281976744186046</v>
      </c>
      <c r="F9908" s="77">
        <v>3.14</v>
      </c>
      <c r="G9908" s="77">
        <v>0</v>
      </c>
      <c r="H9908" s="78"/>
      <c r="I9908" s="78"/>
      <c r="J9908" s="77">
        <v>3.14</v>
      </c>
      <c r="K9908" s="103">
        <f t="shared" si="415"/>
        <v>0.2000000000000024</v>
      </c>
      <c r="L9908" s="145">
        <v>1.24</v>
      </c>
      <c r="M9908" s="146">
        <v>0</v>
      </c>
      <c r="N9908" s="76">
        <f t="shared" si="414"/>
        <v>0.2000000000000024</v>
      </c>
    </row>
    <row r="9909" spans="2:14" x14ac:dyDescent="0.25">
      <c r="B9909" s="158">
        <v>42451</v>
      </c>
      <c r="C9909" s="78">
        <v>421.06</v>
      </c>
      <c r="D9909" s="128">
        <v>390.76</v>
      </c>
      <c r="E9909" s="122">
        <v>51.854651162790695</v>
      </c>
      <c r="F9909" s="77">
        <v>3.17</v>
      </c>
      <c r="G9909" s="77">
        <v>0</v>
      </c>
      <c r="H9909" s="78"/>
      <c r="I9909" s="78"/>
      <c r="J9909" s="77">
        <v>3.17</v>
      </c>
      <c r="K9909" s="103">
        <f t="shared" si="415"/>
        <v>0.41000000000000902</v>
      </c>
      <c r="L9909" s="145">
        <v>1.25</v>
      </c>
      <c r="M9909" s="146">
        <v>0</v>
      </c>
      <c r="N9909" s="76">
        <f t="shared" si="414"/>
        <v>0.41000000000000902</v>
      </c>
    </row>
    <row r="9910" spans="2:14" x14ac:dyDescent="0.25">
      <c r="B9910" s="158">
        <v>42452</v>
      </c>
      <c r="C9910" s="78">
        <v>420.88</v>
      </c>
      <c r="D9910" s="128">
        <v>388</v>
      </c>
      <c r="E9910" s="122">
        <v>51.453488372093027</v>
      </c>
      <c r="F9910" s="77">
        <v>3.76</v>
      </c>
      <c r="G9910" s="77">
        <v>0</v>
      </c>
      <c r="H9910" s="78"/>
      <c r="I9910" s="78"/>
      <c r="J9910" s="77">
        <v>3.76</v>
      </c>
      <c r="K9910" s="103">
        <f t="shared" si="415"/>
        <v>0.15999999999997705</v>
      </c>
      <c r="L9910" s="145">
        <v>1.48</v>
      </c>
      <c r="M9910" s="146">
        <v>0</v>
      </c>
      <c r="N9910" s="76">
        <f t="shared" si="414"/>
        <v>0.15999999999997705</v>
      </c>
    </row>
    <row r="9911" spans="2:14" x14ac:dyDescent="0.25">
      <c r="B9911" s="158">
        <v>42453</v>
      </c>
      <c r="C9911" s="78">
        <v>420.64</v>
      </c>
      <c r="D9911" s="128">
        <v>384.4</v>
      </c>
      <c r="E9911" s="122">
        <v>50.908430232558139</v>
      </c>
      <c r="F9911" s="77">
        <v>6.57</v>
      </c>
      <c r="G9911" s="77">
        <v>0</v>
      </c>
      <c r="H9911" s="78"/>
      <c r="I9911" s="78"/>
      <c r="J9911" s="77">
        <v>6.57</v>
      </c>
      <c r="K9911" s="103">
        <f t="shared" si="415"/>
        <v>0.32000000000000028</v>
      </c>
      <c r="L9911" s="145">
        <v>2.04</v>
      </c>
      <c r="M9911" s="146">
        <v>0</v>
      </c>
      <c r="N9911" s="76">
        <f t="shared" si="414"/>
        <v>0.32000000000000028</v>
      </c>
    </row>
    <row r="9912" spans="2:14" x14ac:dyDescent="0.25">
      <c r="B9912" s="158">
        <v>42454</v>
      </c>
      <c r="C9912" s="78">
        <v>420.23</v>
      </c>
      <c r="D9912" s="128">
        <v>378.15</v>
      </c>
      <c r="E9912" s="122">
        <v>50.021802325581397</v>
      </c>
      <c r="F9912" s="77">
        <v>3.14</v>
      </c>
      <c r="G9912" s="77">
        <v>0</v>
      </c>
      <c r="H9912" s="78"/>
      <c r="I9912" s="78"/>
      <c r="J9912" s="77">
        <v>3.14</v>
      </c>
      <c r="K9912" s="103">
        <f t="shared" si="415"/>
        <v>0.21000000000005015</v>
      </c>
      <c r="L9912" s="145">
        <v>1.23</v>
      </c>
      <c r="M9912" s="146">
        <v>0</v>
      </c>
      <c r="N9912" s="76">
        <f t="shared" si="414"/>
        <v>0.21000000000005015</v>
      </c>
    </row>
    <row r="9913" spans="2:14" x14ac:dyDescent="0.25">
      <c r="B9913" s="158">
        <v>42455</v>
      </c>
      <c r="C9913" s="78">
        <v>420.03</v>
      </c>
      <c r="D9913" s="128">
        <v>375.22</v>
      </c>
      <c r="E9913" s="122">
        <v>49.575581395348834</v>
      </c>
      <c r="F9913" s="77">
        <v>0</v>
      </c>
      <c r="G9913" s="77">
        <v>0</v>
      </c>
      <c r="H9913" s="78"/>
      <c r="I9913" s="78"/>
      <c r="J9913" s="77">
        <v>0</v>
      </c>
      <c r="K9913" s="103">
        <f t="shared" si="415"/>
        <v>0.13999999999998636</v>
      </c>
      <c r="L9913" s="145">
        <v>0</v>
      </c>
      <c r="M9913" s="146">
        <v>0</v>
      </c>
      <c r="N9913" s="76">
        <f t="shared" si="414"/>
        <v>0.13999999999998636</v>
      </c>
    </row>
    <row r="9914" spans="2:14" x14ac:dyDescent="0.25">
      <c r="B9914" s="158">
        <v>42456</v>
      </c>
      <c r="C9914" s="78">
        <v>420.04</v>
      </c>
      <c r="D9914" s="128">
        <v>375.36</v>
      </c>
      <c r="E9914" s="122">
        <v>49.616279069767444</v>
      </c>
      <c r="F9914" s="77">
        <v>2.29</v>
      </c>
      <c r="G9914" s="77">
        <v>0</v>
      </c>
      <c r="H9914" s="78"/>
      <c r="I9914" s="78"/>
      <c r="J9914" s="77">
        <v>2.29</v>
      </c>
      <c r="K9914" s="103">
        <f t="shared" si="415"/>
        <v>0.22999999999999776</v>
      </c>
      <c r="L9914" s="145">
        <v>0.89</v>
      </c>
      <c r="M9914" s="146">
        <v>0</v>
      </c>
      <c r="N9914" s="76">
        <f t="shared" si="414"/>
        <v>0.22999999999999776</v>
      </c>
    </row>
    <row r="9915" spans="2:14" x14ac:dyDescent="0.25">
      <c r="B9915" s="158">
        <v>42457</v>
      </c>
      <c r="C9915" s="78">
        <v>419.9</v>
      </c>
      <c r="D9915" s="128">
        <v>373.3</v>
      </c>
      <c r="E9915" s="122">
        <v>49.295058139534881</v>
      </c>
      <c r="F9915" s="77">
        <v>2.2999999999999998</v>
      </c>
      <c r="G9915" s="77">
        <v>0</v>
      </c>
      <c r="H9915" s="78"/>
      <c r="I9915" s="78"/>
      <c r="J9915" s="77">
        <v>2.2999999999999998</v>
      </c>
      <c r="K9915" s="103">
        <f t="shared" si="415"/>
        <v>5.6499999999999657</v>
      </c>
      <c r="L9915" s="145">
        <v>0.9</v>
      </c>
      <c r="M9915" s="146">
        <v>41.8</v>
      </c>
      <c r="N9915" s="76">
        <f t="shared" si="414"/>
        <v>5.6499999999999657</v>
      </c>
    </row>
    <row r="9916" spans="2:14" x14ac:dyDescent="0.25">
      <c r="B9916" s="158">
        <v>42458</v>
      </c>
      <c r="C9916" s="78">
        <v>420.13</v>
      </c>
      <c r="D9916" s="128">
        <v>376.65</v>
      </c>
      <c r="E9916" s="122">
        <v>49.803779069767444</v>
      </c>
      <c r="F9916" s="77">
        <v>2.77</v>
      </c>
      <c r="G9916" s="77">
        <v>0</v>
      </c>
      <c r="H9916" s="78"/>
      <c r="I9916" s="78"/>
      <c r="J9916" s="77">
        <v>2.77</v>
      </c>
      <c r="K9916" s="103">
        <f t="shared" si="415"/>
        <v>2.3200000000000114</v>
      </c>
      <c r="L9916" s="145">
        <v>1.0900000000000001</v>
      </c>
      <c r="M9916" s="146">
        <v>0</v>
      </c>
      <c r="N9916" s="76">
        <f t="shared" si="414"/>
        <v>2.3200000000000114</v>
      </c>
    </row>
    <row r="9917" spans="2:14" x14ac:dyDescent="0.25">
      <c r="B9917" s="158">
        <v>42459</v>
      </c>
      <c r="C9917" s="78">
        <v>420.1</v>
      </c>
      <c r="D9917" s="128">
        <v>376.2</v>
      </c>
      <c r="E9917" s="122">
        <v>49.738372093023258</v>
      </c>
      <c r="F9917" s="77">
        <v>2.3199999999999998</v>
      </c>
      <c r="G9917" s="77">
        <v>0</v>
      </c>
      <c r="H9917" s="78"/>
      <c r="I9917" s="78"/>
      <c r="J9917" s="77">
        <v>2.3199999999999998</v>
      </c>
      <c r="K9917" s="103">
        <f t="shared" si="415"/>
        <v>0.76999999999998847</v>
      </c>
      <c r="L9917" s="145">
        <v>0.91</v>
      </c>
      <c r="M9917" s="146">
        <v>1</v>
      </c>
      <c r="N9917" s="76">
        <f t="shared" si="414"/>
        <v>0.76999999999998847</v>
      </c>
    </row>
    <row r="9918" spans="2:14" x14ac:dyDescent="0.25">
      <c r="B9918" s="158">
        <v>42460</v>
      </c>
      <c r="C9918" s="78">
        <v>419.99</v>
      </c>
      <c r="D9918" s="128">
        <v>374.65</v>
      </c>
      <c r="E9918" s="122">
        <v>49.513081395348834</v>
      </c>
      <c r="F9918" s="77">
        <v>2.35</v>
      </c>
      <c r="G9918" s="77">
        <v>0</v>
      </c>
      <c r="H9918" s="78"/>
      <c r="I9918" s="78"/>
      <c r="J9918" s="77">
        <v>2.35</v>
      </c>
      <c r="K9918" s="103">
        <f t="shared" si="415"/>
        <v>0.55000000000004556</v>
      </c>
      <c r="L9918" s="145">
        <v>0.92</v>
      </c>
      <c r="M9918" s="146">
        <v>0.3</v>
      </c>
      <c r="N9918" s="76">
        <f t="shared" si="414"/>
        <v>0.55000000000004556</v>
      </c>
    </row>
    <row r="9919" spans="2:14" x14ac:dyDescent="0.25">
      <c r="B9919" s="158">
        <v>42461</v>
      </c>
      <c r="C9919" s="78">
        <v>419.87</v>
      </c>
      <c r="D9919" s="128">
        <v>372.85</v>
      </c>
      <c r="E9919" s="122">
        <v>49.251453488372093</v>
      </c>
      <c r="F9919" s="77">
        <v>2.42</v>
      </c>
      <c r="G9919" s="77">
        <v>0</v>
      </c>
      <c r="H9919" s="78"/>
      <c r="I9919" s="78"/>
      <c r="J9919" s="77">
        <v>2.42</v>
      </c>
      <c r="K9919" s="103">
        <f t="shared" si="415"/>
        <v>0.76999999999996582</v>
      </c>
      <c r="L9919" s="145">
        <v>0.94</v>
      </c>
      <c r="M9919" s="146">
        <v>0</v>
      </c>
      <c r="N9919" s="76">
        <f t="shared" si="414"/>
        <v>0.76999999999996582</v>
      </c>
    </row>
    <row r="9920" spans="2:14" x14ac:dyDescent="0.25">
      <c r="B9920" s="158">
        <v>42462</v>
      </c>
      <c r="C9920" s="78">
        <v>419.76</v>
      </c>
      <c r="D9920" s="128">
        <v>371.2</v>
      </c>
      <c r="E9920" s="122">
        <v>48.989825581395351</v>
      </c>
      <c r="F9920" s="77">
        <v>2.56</v>
      </c>
      <c r="G9920" s="77">
        <v>0</v>
      </c>
      <c r="H9920" s="78"/>
      <c r="I9920" s="78"/>
      <c r="J9920" s="77">
        <v>2.56</v>
      </c>
      <c r="K9920" s="103">
        <f t="shared" si="415"/>
        <v>0.16000000000002279</v>
      </c>
      <c r="L9920" s="145">
        <v>0.85</v>
      </c>
      <c r="M9920" s="146">
        <v>0</v>
      </c>
      <c r="N9920" s="76">
        <f t="shared" si="414"/>
        <v>0.16000000000002279</v>
      </c>
    </row>
    <row r="9921" spans="2:14" x14ac:dyDescent="0.25">
      <c r="B9921" s="158">
        <v>42463</v>
      </c>
      <c r="C9921" s="78">
        <v>419.6</v>
      </c>
      <c r="D9921" s="128">
        <v>368.8</v>
      </c>
      <c r="E9921" s="122">
        <v>48.662790697674417</v>
      </c>
      <c r="F9921" s="77">
        <v>2.86</v>
      </c>
      <c r="G9921" s="77">
        <v>0</v>
      </c>
      <c r="H9921" s="78"/>
      <c r="I9921" s="78"/>
      <c r="J9921" s="77">
        <v>2.86</v>
      </c>
      <c r="K9921" s="103">
        <f t="shared" si="415"/>
        <v>0.70999999999996577</v>
      </c>
      <c r="L9921" s="145">
        <v>1.1200000000000001</v>
      </c>
      <c r="M9921" s="146">
        <v>0</v>
      </c>
      <c r="N9921" s="76">
        <f t="shared" si="414"/>
        <v>0.70999999999996577</v>
      </c>
    </row>
    <row r="9922" spans="2:14" x14ac:dyDescent="0.25">
      <c r="B9922" s="158">
        <v>42464</v>
      </c>
      <c r="C9922" s="78">
        <v>419.45</v>
      </c>
      <c r="D9922" s="128">
        <v>366.65</v>
      </c>
      <c r="E9922" s="122">
        <v>48.328488372093027</v>
      </c>
      <c r="F9922" s="77">
        <v>2.46</v>
      </c>
      <c r="G9922" s="77">
        <v>0</v>
      </c>
      <c r="H9922" s="78"/>
      <c r="I9922" s="78"/>
      <c r="J9922" s="77">
        <v>2.46</v>
      </c>
      <c r="K9922" s="103">
        <f t="shared" si="415"/>
        <v>0.45000000000000906</v>
      </c>
      <c r="L9922" s="145">
        <v>0.96</v>
      </c>
      <c r="M9922" s="146">
        <v>0</v>
      </c>
      <c r="N9922" s="76">
        <f t="shared" si="414"/>
        <v>0.45000000000000906</v>
      </c>
    </row>
    <row r="9923" spans="2:14" x14ac:dyDescent="0.25">
      <c r="B9923" s="158">
        <v>42465</v>
      </c>
      <c r="C9923" s="78">
        <v>419.31</v>
      </c>
      <c r="D9923" s="128">
        <v>364.64</v>
      </c>
      <c r="E9923" s="122">
        <v>48.058139534883722</v>
      </c>
      <c r="F9923" s="77">
        <v>2.21</v>
      </c>
      <c r="G9923" s="77">
        <v>0</v>
      </c>
      <c r="H9923" s="78"/>
      <c r="I9923" s="78"/>
      <c r="J9923" s="77">
        <v>2.21</v>
      </c>
      <c r="K9923" s="103">
        <f t="shared" si="415"/>
        <v>0.29000000000004089</v>
      </c>
      <c r="L9923" s="145">
        <v>0.86</v>
      </c>
      <c r="M9923" s="146">
        <v>0</v>
      </c>
      <c r="N9923" s="76">
        <f t="shared" si="414"/>
        <v>0.29000000000004089</v>
      </c>
    </row>
    <row r="9924" spans="2:14" x14ac:dyDescent="0.25">
      <c r="B9924" s="158">
        <v>42466</v>
      </c>
      <c r="C9924" s="78">
        <v>419.18</v>
      </c>
      <c r="D9924" s="128">
        <v>362.72</v>
      </c>
      <c r="E9924" s="122">
        <v>47.779069767441861</v>
      </c>
      <c r="F9924" s="77">
        <v>2.25</v>
      </c>
      <c r="G9924" s="77">
        <v>0</v>
      </c>
      <c r="H9924" s="78"/>
      <c r="I9924" s="78"/>
      <c r="J9924" s="77">
        <v>2.25</v>
      </c>
      <c r="K9924" s="103">
        <f t="shared" si="415"/>
        <v>1.1299999999999955</v>
      </c>
      <c r="L9924" s="145">
        <v>0.88</v>
      </c>
      <c r="M9924" s="146">
        <v>43.5</v>
      </c>
      <c r="N9924" s="76">
        <f t="shared" si="414"/>
        <v>1.1299999999999955</v>
      </c>
    </row>
    <row r="9925" spans="2:14" x14ac:dyDescent="0.25">
      <c r="B9925" s="158">
        <v>42467</v>
      </c>
      <c r="C9925" s="78">
        <v>419.1</v>
      </c>
      <c r="D9925" s="128">
        <v>361.6</v>
      </c>
      <c r="E9925" s="122">
        <v>47.616279069767444</v>
      </c>
      <c r="F9925" s="77">
        <v>2.46</v>
      </c>
      <c r="G9925" s="77">
        <v>0</v>
      </c>
      <c r="H9925" s="78"/>
      <c r="I9925" s="78"/>
      <c r="J9925" s="77">
        <v>2.46</v>
      </c>
      <c r="K9925" s="103">
        <f t="shared" si="415"/>
        <v>0.39999999999999769</v>
      </c>
      <c r="L9925" s="145">
        <v>0.93</v>
      </c>
      <c r="M9925" s="146">
        <v>0</v>
      </c>
      <c r="N9925" s="76">
        <f t="shared" si="414"/>
        <v>0.39999999999999769</v>
      </c>
    </row>
    <row r="9926" spans="2:14" x14ac:dyDescent="0.25">
      <c r="B9926" s="158">
        <v>42468</v>
      </c>
      <c r="C9926" s="78">
        <v>418.96</v>
      </c>
      <c r="D9926" s="128">
        <v>359.54</v>
      </c>
      <c r="E9926" s="122">
        <v>47.296511627906973</v>
      </c>
      <c r="F9926" s="77">
        <v>2.41</v>
      </c>
      <c r="G9926" s="77">
        <v>0</v>
      </c>
      <c r="H9926" s="78"/>
      <c r="I9926" s="78"/>
      <c r="J9926" s="77">
        <v>2.41</v>
      </c>
      <c r="K9926" s="103">
        <f t="shared" si="415"/>
        <v>0.59000000000000696</v>
      </c>
      <c r="L9926" s="145">
        <v>0.94</v>
      </c>
      <c r="M9926" s="146">
        <v>0</v>
      </c>
      <c r="N9926" s="76">
        <f t="shared" si="414"/>
        <v>0.59000000000000696</v>
      </c>
    </row>
    <row r="9927" spans="2:14" x14ac:dyDescent="0.25">
      <c r="B9927" s="158">
        <v>42469</v>
      </c>
      <c r="C9927" s="78">
        <v>418.83</v>
      </c>
      <c r="D9927" s="128">
        <v>357.72</v>
      </c>
      <c r="E9927" s="122">
        <v>47.031976744186046</v>
      </c>
      <c r="F9927" s="77">
        <v>2.25</v>
      </c>
      <c r="G9927" s="77">
        <v>0</v>
      </c>
      <c r="H9927" s="78"/>
      <c r="I9927" s="78"/>
      <c r="J9927" s="77">
        <v>2.25</v>
      </c>
      <c r="K9927" s="103">
        <f t="shared" si="415"/>
        <v>0.92999999999994998</v>
      </c>
      <c r="L9927" s="145">
        <v>0.88</v>
      </c>
      <c r="M9927" s="146">
        <v>52.5</v>
      </c>
      <c r="N9927" s="76">
        <f t="shared" si="414"/>
        <v>0.92999999999994998</v>
      </c>
    </row>
    <row r="9928" spans="2:14" x14ac:dyDescent="0.25">
      <c r="B9928" s="158">
        <v>42470</v>
      </c>
      <c r="C9928" s="78">
        <v>418.74</v>
      </c>
      <c r="D9928" s="128">
        <v>356.4</v>
      </c>
      <c r="E9928" s="122">
        <v>46.860465116279066</v>
      </c>
      <c r="F9928" s="77">
        <v>2.48</v>
      </c>
      <c r="G9928" s="77">
        <v>0</v>
      </c>
      <c r="H9928" s="78"/>
      <c r="I9928" s="78"/>
      <c r="J9928" s="77">
        <v>2.48</v>
      </c>
      <c r="K9928" s="103">
        <f t="shared" si="415"/>
        <v>0.34000000000001362</v>
      </c>
      <c r="L9928" s="145">
        <v>0.97</v>
      </c>
      <c r="M9928" s="146">
        <v>4</v>
      </c>
      <c r="N9928" s="76">
        <f t="shared" ref="N9928:N9991" si="416">+D9929-D9928+J9928</f>
        <v>0.34000000000001362</v>
      </c>
    </row>
    <row r="9929" spans="2:14" x14ac:dyDescent="0.25">
      <c r="B9929" s="158">
        <v>42471</v>
      </c>
      <c r="C9929" s="78">
        <v>418.59</v>
      </c>
      <c r="D9929" s="128">
        <v>354.26</v>
      </c>
      <c r="E9929" s="122">
        <v>46.529069767441861</v>
      </c>
      <c r="F9929" s="77">
        <v>2.44</v>
      </c>
      <c r="G9929" s="77">
        <v>0</v>
      </c>
      <c r="H9929" s="78"/>
      <c r="I9929" s="78"/>
      <c r="J9929" s="77">
        <v>2.44</v>
      </c>
      <c r="K9929" s="103">
        <f t="shared" si="415"/>
        <v>0.75999999999999313</v>
      </c>
      <c r="L9929" s="145">
        <v>0.95</v>
      </c>
      <c r="M9929" s="146">
        <v>1.8</v>
      </c>
      <c r="N9929" s="76">
        <f t="shared" si="416"/>
        <v>0.75999999999999313</v>
      </c>
    </row>
    <row r="9930" spans="2:14" x14ac:dyDescent="0.25">
      <c r="B9930" s="158">
        <v>42472</v>
      </c>
      <c r="C9930" s="78">
        <v>418.47</v>
      </c>
      <c r="D9930" s="128">
        <v>352.58</v>
      </c>
      <c r="E9930" s="122">
        <v>46.305232558139537</v>
      </c>
      <c r="F9930" s="77">
        <v>2.52</v>
      </c>
      <c r="G9930" s="77">
        <v>0</v>
      </c>
      <c r="H9930" s="78"/>
      <c r="I9930" s="78"/>
      <c r="J9930" s="77">
        <v>2.52</v>
      </c>
      <c r="K9930" s="103">
        <f t="shared" si="415"/>
        <v>0.9800000000000364</v>
      </c>
      <c r="L9930" s="145">
        <v>0.98</v>
      </c>
      <c r="M9930" s="146">
        <v>16.2</v>
      </c>
      <c r="N9930" s="76">
        <f t="shared" si="416"/>
        <v>0.9800000000000364</v>
      </c>
    </row>
    <row r="9931" spans="2:14" x14ac:dyDescent="0.25">
      <c r="B9931" s="158">
        <v>42473</v>
      </c>
      <c r="C9931" s="78">
        <v>418.36</v>
      </c>
      <c r="D9931" s="128">
        <v>351.04</v>
      </c>
      <c r="E9931" s="122">
        <v>46.081395348837212</v>
      </c>
      <c r="F9931" s="77">
        <v>3.86</v>
      </c>
      <c r="G9931" s="77">
        <v>0</v>
      </c>
      <c r="H9931" s="78"/>
      <c r="I9931" s="78"/>
      <c r="J9931" s="77">
        <v>3.86</v>
      </c>
      <c r="K9931" s="103">
        <f t="shared" si="415"/>
        <v>0.35999999999999988</v>
      </c>
      <c r="L9931" s="145">
        <v>1.5</v>
      </c>
      <c r="M9931" s="146">
        <v>0</v>
      </c>
      <c r="N9931" s="76">
        <f t="shared" si="416"/>
        <v>0.35999999999999988</v>
      </c>
    </row>
    <row r="9932" spans="2:14" x14ac:dyDescent="0.25">
      <c r="B9932" s="158">
        <v>42474</v>
      </c>
      <c r="C9932" s="78">
        <v>418.11</v>
      </c>
      <c r="D9932" s="128">
        <v>347.54</v>
      </c>
      <c r="E9932" s="122">
        <v>45.572674418604656</v>
      </c>
      <c r="F9932" s="77">
        <v>2.73</v>
      </c>
      <c r="G9932" s="77">
        <v>0</v>
      </c>
      <c r="H9932" s="78"/>
      <c r="I9932" s="78"/>
      <c r="J9932" s="77">
        <v>2.73</v>
      </c>
      <c r="K9932" s="103">
        <f t="shared" si="415"/>
        <v>0.62999999999997724</v>
      </c>
      <c r="L9932" s="145">
        <v>1.06</v>
      </c>
      <c r="M9932" s="146">
        <v>0</v>
      </c>
      <c r="N9932" s="76">
        <f t="shared" si="416"/>
        <v>0.62999999999997724</v>
      </c>
    </row>
    <row r="9933" spans="2:14" x14ac:dyDescent="0.25">
      <c r="B9933" s="158">
        <v>42475</v>
      </c>
      <c r="C9933" s="78">
        <v>417.96</v>
      </c>
      <c r="D9933" s="128">
        <v>345.44</v>
      </c>
      <c r="E9933" s="122">
        <v>45.247093023255815</v>
      </c>
      <c r="F9933" s="77">
        <v>4.1500000000000004</v>
      </c>
      <c r="G9933" s="77">
        <v>0</v>
      </c>
      <c r="H9933" s="78"/>
      <c r="I9933" s="78"/>
      <c r="J9933" s="77">
        <v>4.1500000000000004</v>
      </c>
      <c r="K9933" s="103">
        <f t="shared" si="415"/>
        <v>0.22999999999998444</v>
      </c>
      <c r="L9933" s="145">
        <v>1.61</v>
      </c>
      <c r="M9933" s="146">
        <v>0</v>
      </c>
      <c r="N9933" s="76">
        <f t="shared" si="416"/>
        <v>0.22999999999998444</v>
      </c>
    </row>
    <row r="9934" spans="2:14" x14ac:dyDescent="0.25">
      <c r="B9934" s="158">
        <v>42476</v>
      </c>
      <c r="C9934" s="78">
        <v>417.68</v>
      </c>
      <c r="D9934" s="128">
        <v>341.52</v>
      </c>
      <c r="E9934" s="122">
        <v>44.697674418604649</v>
      </c>
      <c r="F9934" s="77">
        <v>3.28</v>
      </c>
      <c r="G9934" s="77">
        <v>0</v>
      </c>
      <c r="H9934" s="78"/>
      <c r="I9934" s="78"/>
      <c r="J9934" s="77">
        <v>3.28</v>
      </c>
      <c r="K9934" s="103">
        <f t="shared" si="415"/>
        <v>0.44000000000002482</v>
      </c>
      <c r="L9934" s="145">
        <v>1.28</v>
      </c>
      <c r="M9934" s="146">
        <v>0</v>
      </c>
      <c r="N9934" s="76">
        <f t="shared" si="416"/>
        <v>0.44000000000002482</v>
      </c>
    </row>
    <row r="9935" spans="2:14" x14ac:dyDescent="0.25">
      <c r="B9935" s="158">
        <v>42477</v>
      </c>
      <c r="C9935" s="78">
        <v>417.47</v>
      </c>
      <c r="D9935" s="128">
        <v>338.68</v>
      </c>
      <c r="E9935" s="122">
        <v>44.284883720930232</v>
      </c>
      <c r="F9935" s="77">
        <v>2.64</v>
      </c>
      <c r="G9935" s="77">
        <v>0</v>
      </c>
      <c r="H9935" s="78"/>
      <c r="I9935" s="78"/>
      <c r="J9935" s="77">
        <v>2.64</v>
      </c>
      <c r="K9935" s="103">
        <f t="shared" si="415"/>
        <v>0.68000000000002059</v>
      </c>
      <c r="L9935" s="145">
        <v>1.03</v>
      </c>
      <c r="M9935" s="146">
        <v>0.4</v>
      </c>
      <c r="N9935" s="76">
        <f t="shared" si="416"/>
        <v>0.68000000000002059</v>
      </c>
    </row>
    <row r="9936" spans="2:14" x14ac:dyDescent="0.25">
      <c r="B9936" s="158">
        <v>42478</v>
      </c>
      <c r="C9936" s="78">
        <v>417.33</v>
      </c>
      <c r="D9936" s="128">
        <v>336.72</v>
      </c>
      <c r="E9936" s="122">
        <v>43.979651162790695</v>
      </c>
      <c r="F9936" s="77">
        <v>2.48</v>
      </c>
      <c r="G9936" s="77">
        <v>0</v>
      </c>
      <c r="H9936" s="78"/>
      <c r="I9936" s="78"/>
      <c r="J9936" s="77">
        <v>2.48</v>
      </c>
      <c r="K9936" s="103">
        <f t="shared" si="415"/>
        <v>0.19999999999997042</v>
      </c>
      <c r="L9936" s="145">
        <v>0.97</v>
      </c>
      <c r="M9936" s="146">
        <v>0</v>
      </c>
      <c r="N9936" s="76">
        <f t="shared" si="416"/>
        <v>0.19999999999997042</v>
      </c>
    </row>
    <row r="9937" spans="2:14" x14ac:dyDescent="0.25">
      <c r="B9937" s="158">
        <v>42479</v>
      </c>
      <c r="C9937" s="78">
        <v>417.16</v>
      </c>
      <c r="D9937" s="128">
        <v>334.44</v>
      </c>
      <c r="E9937" s="122">
        <v>43.668604651162788</v>
      </c>
      <c r="F9937" s="77">
        <v>3.33</v>
      </c>
      <c r="G9937" s="77">
        <v>0</v>
      </c>
      <c r="H9937" s="78"/>
      <c r="I9937" s="78"/>
      <c r="J9937" s="77">
        <v>3.33</v>
      </c>
      <c r="K9937" s="103">
        <f t="shared" si="415"/>
        <v>0.31000000000001826</v>
      </c>
      <c r="L9937" s="145">
        <v>1.29</v>
      </c>
      <c r="M9937" s="146">
        <v>2</v>
      </c>
      <c r="N9937" s="76">
        <f t="shared" si="416"/>
        <v>0.31000000000001826</v>
      </c>
    </row>
    <row r="9938" spans="2:14" x14ac:dyDescent="0.25">
      <c r="B9938" s="158">
        <v>42480</v>
      </c>
      <c r="C9938" s="78">
        <v>416.94</v>
      </c>
      <c r="D9938" s="128">
        <v>331.42</v>
      </c>
      <c r="E9938" s="122">
        <v>0</v>
      </c>
      <c r="F9938" s="77">
        <v>2.42</v>
      </c>
      <c r="G9938" s="77">
        <v>0</v>
      </c>
      <c r="H9938" s="78"/>
      <c r="I9938" s="78"/>
      <c r="J9938" s="77">
        <v>2.42</v>
      </c>
      <c r="K9938" s="103">
        <f t="shared" si="415"/>
        <v>0.31999999999997719</v>
      </c>
      <c r="L9938" s="145">
        <v>0.94</v>
      </c>
      <c r="M9938" s="146">
        <v>0</v>
      </c>
      <c r="N9938" s="76">
        <f t="shared" si="416"/>
        <v>0.31999999999997719</v>
      </c>
    </row>
    <row r="9939" spans="2:14" x14ac:dyDescent="0.25">
      <c r="B9939" s="158">
        <v>42481</v>
      </c>
      <c r="C9939" s="78">
        <v>416.78</v>
      </c>
      <c r="D9939" s="128">
        <v>329.32</v>
      </c>
      <c r="E9939" s="122">
        <v>42.904069767441861</v>
      </c>
      <c r="F9939" s="77">
        <v>3.57</v>
      </c>
      <c r="G9939" s="77">
        <v>0</v>
      </c>
      <c r="H9939" s="78"/>
      <c r="I9939" s="78"/>
      <c r="J9939" s="77">
        <v>3.57</v>
      </c>
      <c r="K9939" s="103">
        <f t="shared" si="415"/>
        <v>0.37000000000001121</v>
      </c>
      <c r="L9939" s="145">
        <v>1.38</v>
      </c>
      <c r="M9939" s="146">
        <v>0</v>
      </c>
      <c r="N9939" s="76">
        <f t="shared" si="416"/>
        <v>0.37000000000001121</v>
      </c>
    </row>
    <row r="9940" spans="2:14" x14ac:dyDescent="0.25">
      <c r="B9940" s="158">
        <v>42482</v>
      </c>
      <c r="C9940" s="78">
        <v>416.54</v>
      </c>
      <c r="D9940" s="128">
        <v>326.12</v>
      </c>
      <c r="E9940" s="122">
        <v>42.459302325581397</v>
      </c>
      <c r="F9940" s="77">
        <v>3.89</v>
      </c>
      <c r="G9940" s="77">
        <v>0</v>
      </c>
      <c r="H9940" s="78"/>
      <c r="I9940" s="78"/>
      <c r="J9940" s="77">
        <v>3.89</v>
      </c>
      <c r="K9940" s="103">
        <f t="shared" si="415"/>
        <v>0.40999999999998193</v>
      </c>
      <c r="L9940" s="145">
        <v>1.51</v>
      </c>
      <c r="M9940" s="146">
        <v>0</v>
      </c>
      <c r="N9940" s="76">
        <f t="shared" si="416"/>
        <v>0.40999999999998193</v>
      </c>
    </row>
    <row r="9941" spans="2:14" x14ac:dyDescent="0.25">
      <c r="B9941" s="158">
        <v>42483</v>
      </c>
      <c r="C9941" s="78">
        <v>416.28</v>
      </c>
      <c r="D9941" s="128">
        <v>322.64</v>
      </c>
      <c r="E9941" s="122">
        <v>41.934593023255815</v>
      </c>
      <c r="F9941" s="77">
        <v>2.99</v>
      </c>
      <c r="G9941" s="77">
        <v>0</v>
      </c>
      <c r="H9941" s="78"/>
      <c r="I9941" s="78"/>
      <c r="J9941" s="77">
        <v>2.99</v>
      </c>
      <c r="K9941" s="103">
        <f t="shared" si="415"/>
        <v>0.39000000000003432</v>
      </c>
      <c r="L9941" s="145">
        <v>1.1599999999999999</v>
      </c>
      <c r="M9941" s="146">
        <v>0</v>
      </c>
      <c r="N9941" s="76">
        <f t="shared" si="416"/>
        <v>0.39000000000003432</v>
      </c>
    </row>
    <row r="9942" spans="2:14" x14ac:dyDescent="0.25">
      <c r="B9942" s="158">
        <v>42484</v>
      </c>
      <c r="C9942" s="78">
        <v>416.08</v>
      </c>
      <c r="D9942" s="128">
        <v>320.04000000000002</v>
      </c>
      <c r="E9942" s="122">
        <v>41.556686046511636</v>
      </c>
      <c r="F9942" s="77">
        <v>3.19</v>
      </c>
      <c r="G9942" s="77">
        <v>0</v>
      </c>
      <c r="H9942" s="78"/>
      <c r="I9942" s="78"/>
      <c r="J9942" s="77">
        <v>3.19</v>
      </c>
      <c r="K9942" s="103">
        <f t="shared" si="415"/>
        <v>0.19999999999999085</v>
      </c>
      <c r="L9942" s="145">
        <v>1.2</v>
      </c>
      <c r="M9942" s="146">
        <v>0</v>
      </c>
      <c r="N9942" s="76">
        <f t="shared" si="416"/>
        <v>0.19999999999999085</v>
      </c>
    </row>
    <row r="9943" spans="2:14" x14ac:dyDescent="0.25">
      <c r="B9943" s="158">
        <v>42485</v>
      </c>
      <c r="C9943" s="78">
        <v>415.85</v>
      </c>
      <c r="D9943" s="128">
        <v>317.05</v>
      </c>
      <c r="E9943" s="122">
        <v>41.140988372093027</v>
      </c>
      <c r="F9943" s="77">
        <v>3.94</v>
      </c>
      <c r="G9943" s="77">
        <v>0</v>
      </c>
      <c r="H9943" s="78"/>
      <c r="I9943" s="78"/>
      <c r="J9943" s="77">
        <v>3.94</v>
      </c>
      <c r="K9943" s="103">
        <f t="shared" si="415"/>
        <v>0.16999999999996129</v>
      </c>
      <c r="L9943" s="145">
        <v>1.52</v>
      </c>
      <c r="M9943" s="146">
        <v>0</v>
      </c>
      <c r="N9943" s="76">
        <f t="shared" si="416"/>
        <v>0.16999999999996129</v>
      </c>
    </row>
    <row r="9944" spans="2:14" x14ac:dyDescent="0.25">
      <c r="B9944" s="158">
        <v>42486</v>
      </c>
      <c r="C9944" s="78">
        <v>415.56</v>
      </c>
      <c r="D9944" s="128">
        <v>313.27999999999997</v>
      </c>
      <c r="E9944" s="122">
        <v>40.593023255813947</v>
      </c>
      <c r="F9944" s="77">
        <v>3.91</v>
      </c>
      <c r="G9944" s="77">
        <v>0</v>
      </c>
      <c r="H9944" s="78"/>
      <c r="I9944" s="78"/>
      <c r="J9944" s="77">
        <v>3.91</v>
      </c>
      <c r="K9944" s="103">
        <f t="shared" si="415"/>
        <v>5.0000000000043343E-2</v>
      </c>
      <c r="L9944" s="145">
        <v>1.51</v>
      </c>
      <c r="M9944" s="146">
        <v>0</v>
      </c>
      <c r="N9944" s="76">
        <f t="shared" si="416"/>
        <v>5.0000000000043343E-2</v>
      </c>
    </row>
    <row r="9945" spans="2:14" x14ac:dyDescent="0.25">
      <c r="B9945" s="158">
        <v>42487</v>
      </c>
      <c r="C9945" s="78">
        <v>415.26</v>
      </c>
      <c r="D9945" s="128">
        <v>309.42</v>
      </c>
      <c r="E9945" s="122">
        <v>40.014534883720927</v>
      </c>
      <c r="F9945" s="77">
        <v>3.77</v>
      </c>
      <c r="G9945" s="77">
        <v>0</v>
      </c>
      <c r="H9945" s="78"/>
      <c r="I9945" s="78"/>
      <c r="J9945" s="77">
        <v>3.77</v>
      </c>
      <c r="K9945" s="103">
        <f t="shared" si="415"/>
        <v>0.58000000000000229</v>
      </c>
      <c r="L9945" s="145">
        <v>1.45</v>
      </c>
      <c r="M9945" s="146">
        <v>0</v>
      </c>
      <c r="N9945" s="76">
        <f t="shared" si="416"/>
        <v>0.58000000000000229</v>
      </c>
    </row>
    <row r="9946" spans="2:14" x14ac:dyDescent="0.25">
      <c r="B9946" s="158">
        <v>42488</v>
      </c>
      <c r="C9946" s="78">
        <v>415.01</v>
      </c>
      <c r="D9946" s="128">
        <v>306.23</v>
      </c>
      <c r="E9946" s="122">
        <v>39.549418604651166</v>
      </c>
      <c r="F9946" s="77">
        <v>2.85</v>
      </c>
      <c r="G9946" s="77">
        <v>0</v>
      </c>
      <c r="H9946" s="78"/>
      <c r="I9946" s="78"/>
      <c r="J9946" s="77">
        <v>2.85</v>
      </c>
      <c r="K9946" s="103">
        <f t="shared" si="415"/>
        <v>0.22000000000000464</v>
      </c>
      <c r="L9946" s="145">
        <v>1.1000000000000001</v>
      </c>
      <c r="M9946" s="146">
        <v>0</v>
      </c>
      <c r="N9946" s="76">
        <f t="shared" si="416"/>
        <v>0.22000000000000464</v>
      </c>
    </row>
    <row r="9947" spans="2:14" x14ac:dyDescent="0.25">
      <c r="B9947" s="158">
        <v>42489</v>
      </c>
      <c r="C9947" s="78">
        <v>414.8</v>
      </c>
      <c r="D9947" s="128">
        <v>303.60000000000002</v>
      </c>
      <c r="E9947" s="122">
        <v>39.186046511627914</v>
      </c>
      <c r="F9947" s="77">
        <v>3.48</v>
      </c>
      <c r="G9947" s="77">
        <v>0</v>
      </c>
      <c r="H9947" s="78"/>
      <c r="I9947" s="78"/>
      <c r="J9947" s="77">
        <v>3.48</v>
      </c>
      <c r="K9947" s="103">
        <f t="shared" si="415"/>
        <v>0.13999999999996815</v>
      </c>
      <c r="L9947" s="145">
        <v>1.31</v>
      </c>
      <c r="M9947" s="146">
        <v>0</v>
      </c>
      <c r="N9947" s="76">
        <f t="shared" si="416"/>
        <v>0.13999999999996815</v>
      </c>
    </row>
    <row r="9948" spans="2:14" x14ac:dyDescent="0.25">
      <c r="B9948" s="158">
        <v>42490</v>
      </c>
      <c r="C9948" s="78">
        <v>414.53</v>
      </c>
      <c r="D9948" s="128">
        <v>300.26</v>
      </c>
      <c r="E9948" s="122">
        <v>38.683139534883722</v>
      </c>
      <c r="F9948" s="77">
        <v>1.94</v>
      </c>
      <c r="G9948" s="77">
        <v>0</v>
      </c>
      <c r="H9948" s="78"/>
      <c r="I9948" s="78"/>
      <c r="J9948" s="77">
        <v>1.94</v>
      </c>
      <c r="K9948" s="103">
        <f t="shared" si="415"/>
        <v>0.16000000000002723</v>
      </c>
      <c r="L9948" s="145">
        <v>0.71</v>
      </c>
      <c r="M9948" s="146">
        <v>1.06</v>
      </c>
      <c r="N9948" s="76">
        <f t="shared" si="416"/>
        <v>0.16000000000002723</v>
      </c>
    </row>
    <row r="9949" spans="2:14" x14ac:dyDescent="0.25">
      <c r="B9949" s="158">
        <v>42491</v>
      </c>
      <c r="C9949" s="78">
        <v>414.39</v>
      </c>
      <c r="D9949" s="128">
        <v>298.48</v>
      </c>
      <c r="E9949" s="122">
        <v>38.424418604651166</v>
      </c>
      <c r="F9949" s="77">
        <v>3.05</v>
      </c>
      <c r="G9949" s="77">
        <v>0</v>
      </c>
      <c r="H9949" s="78"/>
      <c r="I9949" s="78"/>
      <c r="J9949" s="77">
        <v>3.05</v>
      </c>
      <c r="K9949" s="103">
        <f t="shared" si="415"/>
        <v>0.37999999999998391</v>
      </c>
      <c r="L9949" s="145">
        <v>1.17</v>
      </c>
      <c r="M9949" s="146">
        <v>0</v>
      </c>
      <c r="N9949" s="76">
        <f t="shared" si="416"/>
        <v>0.37999999999998391</v>
      </c>
    </row>
    <row r="9950" spans="2:14" x14ac:dyDescent="0.25">
      <c r="B9950" s="158">
        <v>42492</v>
      </c>
      <c r="C9950" s="78">
        <v>414.17</v>
      </c>
      <c r="D9950" s="128">
        <v>295.81</v>
      </c>
      <c r="E9950" s="122">
        <v>38.053779069767444</v>
      </c>
      <c r="F9950" s="77">
        <v>2.62</v>
      </c>
      <c r="G9950" s="77">
        <v>0</v>
      </c>
      <c r="H9950" s="78"/>
      <c r="I9950" s="78"/>
      <c r="J9950" s="77">
        <v>2.62</v>
      </c>
      <c r="K9950" s="103">
        <f t="shared" si="415"/>
        <v>0.38999999999998192</v>
      </c>
      <c r="L9950" s="145">
        <v>1</v>
      </c>
      <c r="M9950" s="146">
        <v>0.7</v>
      </c>
      <c r="N9950" s="76">
        <f t="shared" si="416"/>
        <v>0.38999999999998192</v>
      </c>
    </row>
    <row r="9951" spans="2:14" x14ac:dyDescent="0.25">
      <c r="B9951" s="158">
        <v>42493</v>
      </c>
      <c r="C9951" s="78">
        <v>413.99</v>
      </c>
      <c r="D9951" s="128">
        <v>293.58</v>
      </c>
      <c r="E9951" s="122">
        <v>37.729651162790695</v>
      </c>
      <c r="F9951" s="77">
        <v>3.86</v>
      </c>
      <c r="G9951" s="77">
        <v>0</v>
      </c>
      <c r="H9951" s="78"/>
      <c r="I9951" s="78"/>
      <c r="J9951" s="77">
        <v>3.86</v>
      </c>
      <c r="K9951" s="103">
        <f t="shared" si="415"/>
        <v>0.26000000000003398</v>
      </c>
      <c r="L9951" s="145">
        <v>1.48</v>
      </c>
      <c r="M9951" s="146">
        <v>0</v>
      </c>
      <c r="N9951" s="76">
        <f t="shared" si="416"/>
        <v>0.26000000000003398</v>
      </c>
    </row>
    <row r="9952" spans="2:14" x14ac:dyDescent="0.25">
      <c r="B9952" s="158">
        <v>42494</v>
      </c>
      <c r="C9952" s="78">
        <v>413.69</v>
      </c>
      <c r="D9952" s="128">
        <v>289.98</v>
      </c>
      <c r="E9952" s="122">
        <v>37.206395348837212</v>
      </c>
      <c r="F9952" s="77">
        <v>3.55</v>
      </c>
      <c r="G9952" s="77">
        <v>0</v>
      </c>
      <c r="H9952" s="78"/>
      <c r="I9952" s="78"/>
      <c r="J9952" s="77">
        <v>3.55</v>
      </c>
      <c r="K9952" s="103">
        <f t="shared" si="415"/>
        <v>0.30999999999999073</v>
      </c>
      <c r="L9952" s="145">
        <v>1.36</v>
      </c>
      <c r="M9952" s="146">
        <v>0</v>
      </c>
      <c r="N9952" s="76">
        <f t="shared" si="416"/>
        <v>0.30999999999999073</v>
      </c>
    </row>
    <row r="9953" spans="2:14" x14ac:dyDescent="0.25">
      <c r="B9953" s="158">
        <v>42495</v>
      </c>
      <c r="C9953" s="78">
        <v>413.42</v>
      </c>
      <c r="D9953" s="128">
        <v>286.74</v>
      </c>
      <c r="E9953" s="122">
        <v>36.735465116279073</v>
      </c>
      <c r="F9953" s="77">
        <v>3.94</v>
      </c>
      <c r="G9953" s="77">
        <v>0</v>
      </c>
      <c r="H9953" s="78"/>
      <c r="I9953" s="78"/>
      <c r="J9953" s="77">
        <v>3.94</v>
      </c>
      <c r="K9953" s="103">
        <f t="shared" si="415"/>
        <v>0.45999999999998176</v>
      </c>
      <c r="L9953" s="145">
        <v>1.51</v>
      </c>
      <c r="M9953" s="146">
        <v>0.3</v>
      </c>
      <c r="N9953" s="76">
        <f t="shared" si="416"/>
        <v>0.45999999999998176</v>
      </c>
    </row>
    <row r="9954" spans="2:14" x14ac:dyDescent="0.25">
      <c r="B9954" s="158">
        <v>42496</v>
      </c>
      <c r="C9954" s="78">
        <v>413.13</v>
      </c>
      <c r="D9954" s="128">
        <v>283.26</v>
      </c>
      <c r="E9954" s="122">
        <v>36.229651162790695</v>
      </c>
      <c r="F9954" s="77">
        <v>2.06</v>
      </c>
      <c r="G9954" s="77">
        <v>0</v>
      </c>
      <c r="H9954" s="78"/>
      <c r="I9954" s="78"/>
      <c r="J9954" s="77">
        <v>2.06</v>
      </c>
      <c r="K9954" s="103">
        <f t="shared" si="415"/>
        <v>1.1000000000000205</v>
      </c>
      <c r="L9954" s="145">
        <v>0.79</v>
      </c>
      <c r="M9954" s="146">
        <v>18.8</v>
      </c>
      <c r="N9954" s="76">
        <f t="shared" si="416"/>
        <v>1.1000000000000205</v>
      </c>
    </row>
    <row r="9955" spans="2:14" x14ac:dyDescent="0.25">
      <c r="B9955" s="158">
        <v>42497</v>
      </c>
      <c r="C9955" s="78">
        <v>413.05</v>
      </c>
      <c r="D9955" s="128">
        <v>282.3</v>
      </c>
      <c r="E9955" s="122">
        <v>36.090116279069768</v>
      </c>
      <c r="F9955" s="77">
        <v>2.41</v>
      </c>
      <c r="G9955" s="77">
        <v>0</v>
      </c>
      <c r="H9955" s="78"/>
      <c r="I9955" s="78"/>
      <c r="J9955" s="77">
        <v>2.41</v>
      </c>
      <c r="K9955" s="103">
        <f t="shared" si="415"/>
        <v>0.71000000000001151</v>
      </c>
      <c r="L9955" s="145">
        <v>0.92</v>
      </c>
      <c r="M9955" s="146">
        <v>3.1</v>
      </c>
      <c r="N9955" s="76">
        <f t="shared" si="416"/>
        <v>0.71000000000001151</v>
      </c>
    </row>
    <row r="9956" spans="2:14" x14ac:dyDescent="0.25">
      <c r="B9956" s="158">
        <v>42498</v>
      </c>
      <c r="C9956" s="78">
        <v>412.9</v>
      </c>
      <c r="D9956" s="128">
        <v>280.60000000000002</v>
      </c>
      <c r="E9956" s="122">
        <v>35.825581395348834</v>
      </c>
      <c r="F9956" s="77">
        <v>2.66</v>
      </c>
      <c r="G9956" s="77">
        <v>0</v>
      </c>
      <c r="H9956" s="78"/>
      <c r="I9956" s="78"/>
      <c r="J9956" s="77">
        <v>2.66</v>
      </c>
      <c r="K9956" s="103">
        <f t="shared" ref="K9956:K10019" si="417">D9957-D9956+J9956</f>
        <v>1.3399999999999501</v>
      </c>
      <c r="L9956" s="145">
        <v>1.02</v>
      </c>
      <c r="M9956" s="146">
        <v>18.7</v>
      </c>
      <c r="N9956" s="76">
        <f t="shared" si="416"/>
        <v>1.3399999999999501</v>
      </c>
    </row>
    <row r="9957" spans="2:14" x14ac:dyDescent="0.25">
      <c r="B9957" s="158">
        <v>42499</v>
      </c>
      <c r="C9957" s="78">
        <v>412.79</v>
      </c>
      <c r="D9957" s="128">
        <v>279.27999999999997</v>
      </c>
      <c r="E9957" s="122">
        <v>35.651162790697668</v>
      </c>
      <c r="F9957" s="77">
        <v>2.37</v>
      </c>
      <c r="G9957" s="77">
        <v>0</v>
      </c>
      <c r="H9957" s="78"/>
      <c r="I9957" s="78"/>
      <c r="J9957" s="77">
        <v>2.37</v>
      </c>
      <c r="K9957" s="103">
        <f t="shared" si="417"/>
        <v>0.96000000000003194</v>
      </c>
      <c r="L9957" s="145">
        <v>0.91</v>
      </c>
      <c r="M9957" s="146">
        <v>0</v>
      </c>
      <c r="N9957" s="76">
        <f t="shared" si="416"/>
        <v>0.96000000000003194</v>
      </c>
    </row>
    <row r="9958" spans="2:14" x14ac:dyDescent="0.25">
      <c r="B9958" s="158">
        <v>42500</v>
      </c>
      <c r="C9958" s="78">
        <v>412.67</v>
      </c>
      <c r="D9958" s="128">
        <v>277.87</v>
      </c>
      <c r="E9958" s="122">
        <v>35.446220930232556</v>
      </c>
      <c r="F9958" s="77">
        <v>2.2599999999999998</v>
      </c>
      <c r="G9958" s="77">
        <v>0</v>
      </c>
      <c r="H9958" s="78"/>
      <c r="I9958" s="78"/>
      <c r="J9958" s="77">
        <v>2.2599999999999998</v>
      </c>
      <c r="K9958" s="103">
        <f t="shared" si="417"/>
        <v>1.0099999999999998</v>
      </c>
      <c r="L9958" s="145">
        <v>0.88</v>
      </c>
      <c r="M9958" s="146">
        <v>7.8</v>
      </c>
      <c r="N9958" s="76">
        <f t="shared" si="416"/>
        <v>1.0099999999999998</v>
      </c>
    </row>
    <row r="9959" spans="2:14" x14ac:dyDescent="0.25">
      <c r="B9959" s="158">
        <v>42501</v>
      </c>
      <c r="C9959" s="78">
        <v>412.56</v>
      </c>
      <c r="D9959" s="128">
        <v>276.62</v>
      </c>
      <c r="E9959" s="122">
        <v>35.264534883720927</v>
      </c>
      <c r="F9959" s="77">
        <v>2.5</v>
      </c>
      <c r="G9959" s="77">
        <v>0</v>
      </c>
      <c r="H9959" s="78"/>
      <c r="I9959" s="78"/>
      <c r="J9959" s="77">
        <v>2.5</v>
      </c>
      <c r="K9959" s="103">
        <f t="shared" si="417"/>
        <v>2.8600000000000136</v>
      </c>
      <c r="L9959" s="145">
        <v>0.96</v>
      </c>
      <c r="M9959" s="146">
        <v>25</v>
      </c>
      <c r="N9959" s="76">
        <f t="shared" si="416"/>
        <v>2.8600000000000136</v>
      </c>
    </row>
    <row r="9960" spans="2:14" x14ac:dyDescent="0.25">
      <c r="B9960" s="158">
        <v>42502</v>
      </c>
      <c r="C9960" s="78">
        <v>412.59</v>
      </c>
      <c r="D9960" s="128">
        <v>276.98</v>
      </c>
      <c r="E9960" s="122">
        <v>35.299418604651166</v>
      </c>
      <c r="F9960" s="77">
        <v>2.11</v>
      </c>
      <c r="G9960" s="77">
        <v>0</v>
      </c>
      <c r="H9960" s="78"/>
      <c r="I9960" s="78"/>
      <c r="J9960" s="77">
        <v>2.11</v>
      </c>
      <c r="K9960" s="103">
        <f t="shared" si="417"/>
        <v>2.2300000000000044</v>
      </c>
      <c r="L9960" s="145">
        <v>0.81</v>
      </c>
      <c r="M9960" s="146">
        <v>0</v>
      </c>
      <c r="N9960" s="76">
        <f t="shared" si="416"/>
        <v>2.2300000000000044</v>
      </c>
    </row>
    <row r="9961" spans="2:14" x14ac:dyDescent="0.25">
      <c r="B9961" s="158">
        <v>42503</v>
      </c>
      <c r="C9961" s="78">
        <v>412.6</v>
      </c>
      <c r="D9961" s="128">
        <v>277.10000000000002</v>
      </c>
      <c r="E9961" s="122">
        <v>35.334302325581397</v>
      </c>
      <c r="F9961" s="77">
        <v>2.4</v>
      </c>
      <c r="G9961" s="77">
        <v>0</v>
      </c>
      <c r="H9961" s="78"/>
      <c r="I9961" s="78"/>
      <c r="J9961" s="77">
        <v>2.4</v>
      </c>
      <c r="K9961" s="103">
        <f t="shared" si="417"/>
        <v>5.9</v>
      </c>
      <c r="L9961" s="145">
        <v>0.92</v>
      </c>
      <c r="M9961" s="146">
        <v>53</v>
      </c>
      <c r="N9961" s="76">
        <f t="shared" si="416"/>
        <v>5.9</v>
      </c>
    </row>
    <row r="9962" spans="2:14" x14ac:dyDescent="0.25">
      <c r="B9962" s="158">
        <v>42504</v>
      </c>
      <c r="C9962" s="78">
        <v>412.9</v>
      </c>
      <c r="D9962" s="128">
        <v>280.60000000000002</v>
      </c>
      <c r="E9962" s="122">
        <v>35.825581395348834</v>
      </c>
      <c r="F9962" s="77">
        <v>2.59</v>
      </c>
      <c r="G9962" s="77">
        <v>0</v>
      </c>
      <c r="H9962" s="78"/>
      <c r="I9962" s="78"/>
      <c r="J9962" s="77">
        <v>2.59</v>
      </c>
      <c r="K9962" s="103">
        <f t="shared" si="417"/>
        <v>10.650000000000002</v>
      </c>
      <c r="L9962" s="145">
        <v>0.98</v>
      </c>
      <c r="M9962" s="146">
        <v>41.8</v>
      </c>
      <c r="N9962" s="76">
        <f t="shared" si="416"/>
        <v>10.650000000000002</v>
      </c>
    </row>
    <row r="9963" spans="2:14" x14ac:dyDescent="0.25">
      <c r="B9963" s="158">
        <v>42505</v>
      </c>
      <c r="C9963" s="78">
        <v>413.58</v>
      </c>
      <c r="D9963" s="128">
        <v>288.66000000000003</v>
      </c>
      <c r="E9963" s="122">
        <v>36.997093023255822</v>
      </c>
      <c r="F9963" s="77">
        <v>1.97</v>
      </c>
      <c r="G9963" s="77">
        <v>0</v>
      </c>
      <c r="H9963" s="78"/>
      <c r="I9963" s="78"/>
      <c r="J9963" s="77">
        <v>1.97</v>
      </c>
      <c r="K9963" s="103">
        <f t="shared" si="417"/>
        <v>53.059999999999974</v>
      </c>
      <c r="L9963" s="145">
        <v>0.77</v>
      </c>
      <c r="M9963" s="146">
        <v>100.7</v>
      </c>
      <c r="N9963" s="76">
        <f t="shared" si="416"/>
        <v>53.059999999999974</v>
      </c>
    </row>
    <row r="9964" spans="2:14" x14ac:dyDescent="0.25">
      <c r="B9964" s="158">
        <v>42506</v>
      </c>
      <c r="C9964" s="78">
        <v>417.55</v>
      </c>
      <c r="D9964" s="128">
        <v>339.75</v>
      </c>
      <c r="E9964" s="122">
        <v>44.440406976744185</v>
      </c>
      <c r="F9964" s="77">
        <v>2.82</v>
      </c>
      <c r="G9964" s="77">
        <v>0</v>
      </c>
      <c r="H9964" s="78"/>
      <c r="I9964" s="78"/>
      <c r="J9964" s="77">
        <v>2.82</v>
      </c>
      <c r="K9964" s="103">
        <f t="shared" si="417"/>
        <v>72.949999999999989</v>
      </c>
      <c r="L9964" s="145">
        <v>1.1000000000000001</v>
      </c>
      <c r="M9964" s="146">
        <v>36.299999999999997</v>
      </c>
      <c r="N9964" s="76">
        <f t="shared" si="416"/>
        <v>72.949999999999989</v>
      </c>
    </row>
    <row r="9965" spans="2:14" x14ac:dyDescent="0.25">
      <c r="B9965" s="158">
        <v>42507</v>
      </c>
      <c r="C9965" s="78">
        <v>422.28</v>
      </c>
      <c r="D9965" s="128">
        <v>409.88</v>
      </c>
      <c r="E9965" s="122">
        <v>54.610465116279073</v>
      </c>
      <c r="F9965" s="77">
        <v>2.67</v>
      </c>
      <c r="G9965" s="77">
        <v>0</v>
      </c>
      <c r="H9965" s="78"/>
      <c r="I9965" s="78"/>
      <c r="J9965" s="77">
        <v>2.67</v>
      </c>
      <c r="K9965" s="103">
        <f t="shared" si="417"/>
        <v>84.879999999999981</v>
      </c>
      <c r="L9965" s="145">
        <v>1.07</v>
      </c>
      <c r="M9965" s="146">
        <v>46.5</v>
      </c>
      <c r="N9965" s="76">
        <f t="shared" si="416"/>
        <v>84.879999999999981</v>
      </c>
    </row>
    <row r="9966" spans="2:14" x14ac:dyDescent="0.25">
      <c r="B9966" s="158">
        <v>42508</v>
      </c>
      <c r="C9966" s="78">
        <v>427.11</v>
      </c>
      <c r="D9966" s="128">
        <v>492.09</v>
      </c>
      <c r="E9966" s="122">
        <v>66.582848837209298</v>
      </c>
      <c r="F9966" s="77">
        <v>2.72</v>
      </c>
      <c r="G9966" s="77">
        <v>0</v>
      </c>
      <c r="H9966" s="78"/>
      <c r="I9966" s="78"/>
      <c r="J9966" s="77">
        <v>2.72</v>
      </c>
      <c r="K9966" s="103">
        <f t="shared" si="417"/>
        <v>33.179999999999978</v>
      </c>
      <c r="L9966" s="145">
        <v>1.0900000000000001</v>
      </c>
      <c r="M9966" s="146">
        <v>1.5</v>
      </c>
      <c r="N9966" s="76">
        <f t="shared" si="416"/>
        <v>33.179999999999978</v>
      </c>
    </row>
    <row r="9967" spans="2:14" x14ac:dyDescent="0.25">
      <c r="B9967" s="158">
        <v>42509</v>
      </c>
      <c r="C9967" s="78">
        <v>428.75</v>
      </c>
      <c r="D9967" s="128">
        <v>522.54999999999995</v>
      </c>
      <c r="E9967" s="122">
        <v>71.010174418604635</v>
      </c>
      <c r="F9967" s="77">
        <v>2.2400000000000002</v>
      </c>
      <c r="G9967" s="77">
        <v>0</v>
      </c>
      <c r="H9967" s="78"/>
      <c r="I9967" s="78"/>
      <c r="J9967" s="77">
        <v>2.2400000000000002</v>
      </c>
      <c r="K9967" s="103">
        <f t="shared" si="417"/>
        <v>23.190000000000047</v>
      </c>
      <c r="L9967" s="145">
        <v>0.91</v>
      </c>
      <c r="M9967" s="146">
        <v>8.6</v>
      </c>
      <c r="N9967" s="76">
        <f t="shared" si="416"/>
        <v>23.190000000000047</v>
      </c>
    </row>
    <row r="9968" spans="2:14" x14ac:dyDescent="0.25">
      <c r="B9968" s="158">
        <v>42510</v>
      </c>
      <c r="C9968" s="78">
        <v>429.84</v>
      </c>
      <c r="D9968" s="128">
        <v>543.5</v>
      </c>
      <c r="E9968" s="122">
        <v>74.026162790697668</v>
      </c>
      <c r="F9968" s="77">
        <v>1.41</v>
      </c>
      <c r="G9968" s="77">
        <v>0</v>
      </c>
      <c r="H9968" s="78"/>
      <c r="I9968" s="78"/>
      <c r="J9968" s="77">
        <v>1.41</v>
      </c>
      <c r="K9968" s="103">
        <f t="shared" si="417"/>
        <v>24.209999999999955</v>
      </c>
      <c r="L9968" s="145">
        <v>0.56999999999999995</v>
      </c>
      <c r="M9968" s="146">
        <v>1.4</v>
      </c>
      <c r="N9968" s="76">
        <f t="shared" si="416"/>
        <v>24.209999999999955</v>
      </c>
    </row>
    <row r="9969" spans="2:14" x14ac:dyDescent="0.25">
      <c r="B9969" s="158">
        <v>42511</v>
      </c>
      <c r="C9969" s="78">
        <v>431</v>
      </c>
      <c r="D9969" s="128">
        <v>566.29999999999995</v>
      </c>
      <c r="E9969" s="122">
        <v>77.369186046511615</v>
      </c>
      <c r="F9969" s="77">
        <v>1.7</v>
      </c>
      <c r="G9969" s="77">
        <v>0</v>
      </c>
      <c r="H9969" s="78"/>
      <c r="I9969" s="78"/>
      <c r="J9969" s="77">
        <v>1.7</v>
      </c>
      <c r="K9969" s="103">
        <f t="shared" si="417"/>
        <v>18.680000000000017</v>
      </c>
      <c r="L9969" s="145">
        <v>0.99</v>
      </c>
      <c r="M9969" s="146">
        <v>0</v>
      </c>
      <c r="N9969" s="76">
        <f t="shared" si="416"/>
        <v>18.680000000000017</v>
      </c>
    </row>
    <row r="9970" spans="2:14" x14ac:dyDescent="0.25">
      <c r="B9970" s="158">
        <v>42512</v>
      </c>
      <c r="C9970" s="78">
        <v>431.84</v>
      </c>
      <c r="D9970" s="128">
        <v>583.28</v>
      </c>
      <c r="E9970" s="122">
        <v>79.805232558139522</v>
      </c>
      <c r="F9970" s="77">
        <v>2.09</v>
      </c>
      <c r="G9970" s="77">
        <v>0</v>
      </c>
      <c r="H9970" s="78"/>
      <c r="I9970" s="78"/>
      <c r="J9970" s="77">
        <v>2.09</v>
      </c>
      <c r="K9970" s="103">
        <f t="shared" si="417"/>
        <v>15.010000000000073</v>
      </c>
      <c r="L9970" s="145">
        <v>0.85</v>
      </c>
      <c r="M9970" s="146">
        <v>0</v>
      </c>
      <c r="N9970" s="76">
        <f t="shared" si="416"/>
        <v>15.010000000000073</v>
      </c>
    </row>
    <row r="9971" spans="2:14" x14ac:dyDescent="0.25">
      <c r="B9971" s="158">
        <v>42513</v>
      </c>
      <c r="C9971" s="78">
        <v>432.47</v>
      </c>
      <c r="D9971" s="128">
        <v>596.20000000000005</v>
      </c>
      <c r="E9971" s="122">
        <v>81.715116279069775</v>
      </c>
      <c r="F9971" s="77">
        <v>5.41</v>
      </c>
      <c r="G9971" s="77">
        <v>0</v>
      </c>
      <c r="H9971" s="78"/>
      <c r="I9971" s="78"/>
      <c r="J9971" s="77">
        <v>5.41</v>
      </c>
      <c r="K9971" s="103">
        <f t="shared" si="417"/>
        <v>12.729999999999936</v>
      </c>
      <c r="L9971" s="145">
        <v>2.21</v>
      </c>
      <c r="M9971" s="146">
        <v>0</v>
      </c>
      <c r="N9971" s="76">
        <f t="shared" si="416"/>
        <v>12.729999999999936</v>
      </c>
    </row>
    <row r="9972" spans="2:14" x14ac:dyDescent="0.25">
      <c r="B9972" s="158">
        <v>42514</v>
      </c>
      <c r="C9972" s="78">
        <v>432.82</v>
      </c>
      <c r="D9972" s="128">
        <v>603.52</v>
      </c>
      <c r="E9972" s="122">
        <v>82.779069767441854</v>
      </c>
      <c r="F9972" s="77">
        <v>5.55</v>
      </c>
      <c r="G9972" s="77">
        <v>0</v>
      </c>
      <c r="H9972" s="78"/>
      <c r="I9972" s="78"/>
      <c r="J9972" s="77">
        <v>5.55</v>
      </c>
      <c r="K9972" s="103">
        <f t="shared" si="417"/>
        <v>10.380000000000042</v>
      </c>
      <c r="L9972" s="145">
        <v>2.2599999999999998</v>
      </c>
      <c r="M9972" s="146">
        <v>0</v>
      </c>
      <c r="N9972" s="76">
        <f t="shared" si="416"/>
        <v>10.380000000000042</v>
      </c>
    </row>
    <row r="9973" spans="2:14" x14ac:dyDescent="0.25">
      <c r="B9973" s="158">
        <v>42515</v>
      </c>
      <c r="C9973" s="78">
        <v>433.05</v>
      </c>
      <c r="D9973" s="128">
        <v>608.35</v>
      </c>
      <c r="E9973" s="122">
        <v>83.481104651162795</v>
      </c>
      <c r="F9973" s="77">
        <v>4.43</v>
      </c>
      <c r="G9973" s="77">
        <v>0</v>
      </c>
      <c r="H9973" s="78"/>
      <c r="I9973" s="78"/>
      <c r="J9973" s="77">
        <v>4.43</v>
      </c>
      <c r="K9973" s="103">
        <f t="shared" si="417"/>
        <v>9.259999999999927</v>
      </c>
      <c r="L9973" s="145">
        <v>1.81</v>
      </c>
      <c r="M9973" s="146">
        <v>0</v>
      </c>
      <c r="N9973" s="76">
        <f t="shared" si="416"/>
        <v>9.259999999999927</v>
      </c>
    </row>
    <row r="9974" spans="2:14" x14ac:dyDescent="0.25">
      <c r="B9974" s="158">
        <v>42516</v>
      </c>
      <c r="C9974" s="78">
        <v>433.28</v>
      </c>
      <c r="D9974" s="128">
        <v>613.17999999999995</v>
      </c>
      <c r="E9974" s="122">
        <v>84.152616279069761</v>
      </c>
      <c r="F9974" s="77">
        <v>4.53</v>
      </c>
      <c r="G9974" s="77">
        <v>0</v>
      </c>
      <c r="H9974" s="78"/>
      <c r="I9974" s="78"/>
      <c r="J9974" s="77">
        <v>4.53</v>
      </c>
      <c r="K9974" s="103">
        <f t="shared" si="417"/>
        <v>9.2500000000000284</v>
      </c>
      <c r="L9974" s="145">
        <v>1.85</v>
      </c>
      <c r="M9974" s="146">
        <v>0</v>
      </c>
      <c r="N9974" s="76">
        <f t="shared" si="416"/>
        <v>9.2500000000000284</v>
      </c>
    </row>
    <row r="9975" spans="2:14" x14ac:dyDescent="0.25">
      <c r="B9975" s="158">
        <v>42517</v>
      </c>
      <c r="C9975" s="78">
        <v>433.5</v>
      </c>
      <c r="D9975" s="128">
        <v>617.9</v>
      </c>
      <c r="E9975" s="122">
        <v>84.869186046511629</v>
      </c>
      <c r="F9975" s="77">
        <v>3.93</v>
      </c>
      <c r="G9975" s="77">
        <v>0</v>
      </c>
      <c r="H9975" s="78"/>
      <c r="I9975" s="78"/>
      <c r="J9975" s="77">
        <v>3.93</v>
      </c>
      <c r="K9975" s="103">
        <f t="shared" si="417"/>
        <v>6.3399999999999679</v>
      </c>
      <c r="L9975" s="145">
        <v>1.61</v>
      </c>
      <c r="M9975" s="146">
        <v>0</v>
      </c>
      <c r="N9975" s="76">
        <f t="shared" si="416"/>
        <v>6.3399999999999679</v>
      </c>
    </row>
    <row r="9976" spans="2:14" x14ac:dyDescent="0.25">
      <c r="B9976" s="158">
        <v>42518</v>
      </c>
      <c r="C9976" s="78">
        <v>433.61</v>
      </c>
      <c r="D9976" s="128">
        <v>620.30999999999995</v>
      </c>
      <c r="E9976" s="122">
        <v>85.219476744186039</v>
      </c>
      <c r="F9976" s="77">
        <v>3.56</v>
      </c>
      <c r="G9976" s="77">
        <v>0</v>
      </c>
      <c r="H9976" s="78"/>
      <c r="I9976" s="78"/>
      <c r="J9976" s="77">
        <v>3.56</v>
      </c>
      <c r="K9976" s="103">
        <f t="shared" si="417"/>
        <v>11.070000000000105</v>
      </c>
      <c r="L9976" s="145">
        <v>1.45</v>
      </c>
      <c r="M9976" s="146">
        <v>0</v>
      </c>
      <c r="N9976" s="76">
        <f t="shared" si="416"/>
        <v>11.070000000000105</v>
      </c>
    </row>
    <row r="9977" spans="2:14" x14ac:dyDescent="0.25">
      <c r="B9977" s="158">
        <v>42519</v>
      </c>
      <c r="C9977" s="78">
        <v>433.96</v>
      </c>
      <c r="D9977" s="128">
        <v>627.82000000000005</v>
      </c>
      <c r="E9977" s="122">
        <v>86.279069767441854</v>
      </c>
      <c r="F9977" s="77">
        <v>3.25</v>
      </c>
      <c r="G9977" s="77">
        <v>0</v>
      </c>
      <c r="H9977" s="78"/>
      <c r="I9977" s="78"/>
      <c r="J9977" s="77">
        <v>3.25</v>
      </c>
      <c r="K9977" s="103">
        <f t="shared" si="417"/>
        <v>8.0899999999999181</v>
      </c>
      <c r="L9977" s="145">
        <v>1.33</v>
      </c>
      <c r="M9977" s="146">
        <v>0</v>
      </c>
      <c r="N9977" s="76">
        <f t="shared" si="416"/>
        <v>8.0899999999999181</v>
      </c>
    </row>
    <row r="9978" spans="2:14" x14ac:dyDescent="0.25">
      <c r="B9978" s="158">
        <v>42520</v>
      </c>
      <c r="C9978" s="78">
        <v>434.18</v>
      </c>
      <c r="D9978" s="128">
        <v>632.66</v>
      </c>
      <c r="E9978" s="122">
        <v>87.014534883720927</v>
      </c>
      <c r="F9978" s="77">
        <v>5.22</v>
      </c>
      <c r="G9978" s="77">
        <v>0</v>
      </c>
      <c r="H9978" s="78"/>
      <c r="I9978" s="78"/>
      <c r="J9978" s="77">
        <v>5.22</v>
      </c>
      <c r="K9978" s="103">
        <f t="shared" si="417"/>
        <v>9.3000000000000398</v>
      </c>
      <c r="L9978" s="145">
        <v>2.13</v>
      </c>
      <c r="M9978" s="146">
        <v>4</v>
      </c>
      <c r="N9978" s="76">
        <f t="shared" si="416"/>
        <v>9.3000000000000398</v>
      </c>
    </row>
    <row r="9979" spans="2:14" x14ac:dyDescent="0.25">
      <c r="B9979" s="158">
        <v>42521</v>
      </c>
      <c r="C9979" s="78">
        <v>434.37</v>
      </c>
      <c r="D9979" s="128">
        <v>636.74</v>
      </c>
      <c r="E9979" s="122">
        <v>87.607558139534888</v>
      </c>
      <c r="F9979" s="77">
        <v>3.96</v>
      </c>
      <c r="G9979" s="77">
        <v>0</v>
      </c>
      <c r="H9979" s="78"/>
      <c r="I9979" s="78"/>
      <c r="J9979" s="77">
        <v>3.96</v>
      </c>
      <c r="K9979" s="103">
        <f t="shared" si="417"/>
        <v>9.2499999999999645</v>
      </c>
      <c r="L9979" s="145">
        <v>1.62</v>
      </c>
      <c r="M9979" s="146">
        <v>1.3</v>
      </c>
      <c r="N9979" s="76">
        <f t="shared" si="416"/>
        <v>9.2499999999999645</v>
      </c>
    </row>
    <row r="9980" spans="2:14" x14ac:dyDescent="0.25">
      <c r="B9980" s="158">
        <v>42522</v>
      </c>
      <c r="C9980" s="78">
        <v>434.61</v>
      </c>
      <c r="D9980" s="128">
        <v>642.03</v>
      </c>
      <c r="E9980" s="122">
        <v>88.376453488372093</v>
      </c>
      <c r="F9980" s="77">
        <v>5.99</v>
      </c>
      <c r="G9980" s="77">
        <v>0</v>
      </c>
      <c r="H9980" s="78"/>
      <c r="I9980" s="78"/>
      <c r="J9980" s="77">
        <v>5.99</v>
      </c>
      <c r="K9980" s="103">
        <f t="shared" si="417"/>
        <v>8.2800000000000775</v>
      </c>
      <c r="L9980" s="145">
        <v>2.4500000000000002</v>
      </c>
      <c r="M9980" s="146">
        <v>0</v>
      </c>
      <c r="N9980" s="76">
        <f t="shared" si="416"/>
        <v>8.2800000000000775</v>
      </c>
    </row>
    <row r="9981" spans="2:14" x14ac:dyDescent="0.25">
      <c r="B9981" s="158">
        <v>42523</v>
      </c>
      <c r="C9981" s="78">
        <v>434.71</v>
      </c>
      <c r="D9981" s="128">
        <v>644.32000000000005</v>
      </c>
      <c r="E9981" s="122">
        <v>88.677325581395351</v>
      </c>
      <c r="F9981" s="77">
        <v>5.55</v>
      </c>
      <c r="G9981" s="77">
        <v>0</v>
      </c>
      <c r="H9981" s="78"/>
      <c r="I9981" s="78"/>
      <c r="J9981" s="77">
        <v>5.55</v>
      </c>
      <c r="K9981" s="103">
        <f t="shared" si="417"/>
        <v>6.209999999999968</v>
      </c>
      <c r="L9981" s="145">
        <v>2.27</v>
      </c>
      <c r="M9981" s="146">
        <v>0</v>
      </c>
      <c r="N9981" s="76">
        <f t="shared" si="416"/>
        <v>6.209999999999968</v>
      </c>
    </row>
    <row r="9982" spans="2:14" x14ac:dyDescent="0.25">
      <c r="B9982" s="158">
        <v>42524</v>
      </c>
      <c r="C9982" s="78">
        <v>434.74</v>
      </c>
      <c r="D9982" s="128">
        <v>644.98</v>
      </c>
      <c r="E9982" s="122">
        <v>88.805232558139537</v>
      </c>
      <c r="F9982" s="77">
        <v>5.66</v>
      </c>
      <c r="G9982" s="77">
        <v>0</v>
      </c>
      <c r="H9982" s="78"/>
      <c r="I9982" s="78"/>
      <c r="J9982" s="77">
        <v>5.66</v>
      </c>
      <c r="K9982" s="103">
        <f t="shared" si="417"/>
        <v>5.2199999999999456</v>
      </c>
      <c r="L9982" s="145">
        <v>2.3199999999999998</v>
      </c>
      <c r="M9982" s="146">
        <v>1</v>
      </c>
      <c r="N9982" s="76">
        <f t="shared" si="416"/>
        <v>5.2199999999999456</v>
      </c>
    </row>
    <row r="9983" spans="2:14" x14ac:dyDescent="0.25">
      <c r="B9983" s="158">
        <v>42525</v>
      </c>
      <c r="C9983" s="78">
        <v>434.72</v>
      </c>
      <c r="D9983" s="128">
        <v>644.54</v>
      </c>
      <c r="E9983" s="122">
        <v>88.741279069767444</v>
      </c>
      <c r="F9983" s="77">
        <v>5.8</v>
      </c>
      <c r="G9983" s="77">
        <v>0</v>
      </c>
      <c r="H9983" s="78"/>
      <c r="I9983" s="78"/>
      <c r="J9983" s="77">
        <v>5.8</v>
      </c>
      <c r="K9983" s="103">
        <f t="shared" si="417"/>
        <v>7.5599999999999907</v>
      </c>
      <c r="L9983" s="145">
        <v>2.37</v>
      </c>
      <c r="M9983" s="146">
        <v>0</v>
      </c>
      <c r="N9983" s="76">
        <f t="shared" si="416"/>
        <v>7.5599999999999907</v>
      </c>
    </row>
    <row r="9984" spans="2:14" x14ac:dyDescent="0.25">
      <c r="B9984" s="158">
        <v>42526</v>
      </c>
      <c r="C9984" s="78">
        <v>434.8</v>
      </c>
      <c r="D9984" s="128">
        <v>646.29999999999995</v>
      </c>
      <c r="E9984" s="122">
        <v>88.9970930232558</v>
      </c>
      <c r="F9984" s="77">
        <v>4.42</v>
      </c>
      <c r="G9984" s="77">
        <v>0</v>
      </c>
      <c r="H9984" s="78"/>
      <c r="I9984" s="78"/>
      <c r="J9984" s="77">
        <v>4.42</v>
      </c>
      <c r="K9984" s="103">
        <f t="shared" si="417"/>
        <v>5.5200000000000227</v>
      </c>
      <c r="L9984" s="145">
        <v>1.81</v>
      </c>
      <c r="M9984" s="146">
        <v>0</v>
      </c>
      <c r="N9984" s="76">
        <f t="shared" si="416"/>
        <v>5.5200000000000227</v>
      </c>
    </row>
    <row r="9985" spans="2:14" x14ac:dyDescent="0.25">
      <c r="B9985" s="158">
        <v>42527</v>
      </c>
      <c r="C9985" s="78">
        <v>434.85</v>
      </c>
      <c r="D9985" s="128">
        <v>647.4</v>
      </c>
      <c r="E9985" s="122">
        <v>89.156976744186053</v>
      </c>
      <c r="F9985" s="77">
        <v>7.24</v>
      </c>
      <c r="G9985" s="77">
        <v>0</v>
      </c>
      <c r="H9985" s="78"/>
      <c r="I9985" s="78"/>
      <c r="J9985" s="77">
        <v>7.24</v>
      </c>
      <c r="K9985" s="103">
        <f t="shared" si="417"/>
        <v>7.6800000000000548</v>
      </c>
      <c r="L9985" s="145">
        <v>2.97</v>
      </c>
      <c r="M9985" s="146">
        <v>0</v>
      </c>
      <c r="N9985" s="76">
        <f t="shared" si="416"/>
        <v>7.6800000000000548</v>
      </c>
    </row>
    <row r="9986" spans="2:14" x14ac:dyDescent="0.25">
      <c r="B9986" s="158">
        <v>42528</v>
      </c>
      <c r="C9986" s="78">
        <v>434.87</v>
      </c>
      <c r="D9986" s="128">
        <v>647.84</v>
      </c>
      <c r="E9986" s="122">
        <v>89.220930232558146</v>
      </c>
      <c r="F9986" s="77">
        <v>6.06</v>
      </c>
      <c r="G9986" s="77">
        <v>0</v>
      </c>
      <c r="H9986" s="78"/>
      <c r="I9986" s="78"/>
      <c r="J9986" s="77">
        <v>6.06</v>
      </c>
      <c r="K9986" s="103">
        <f t="shared" si="417"/>
        <v>4.7399999999999496</v>
      </c>
      <c r="L9986" s="145">
        <v>2.48</v>
      </c>
      <c r="M9986" s="146">
        <v>0</v>
      </c>
      <c r="N9986" s="76">
        <f t="shared" si="416"/>
        <v>4.7399999999999496</v>
      </c>
    </row>
    <row r="9987" spans="2:14" x14ac:dyDescent="0.25">
      <c r="B9987" s="158">
        <v>42529</v>
      </c>
      <c r="C9987" s="78">
        <v>434.81</v>
      </c>
      <c r="D9987" s="128">
        <v>646.52</v>
      </c>
      <c r="E9987" s="122">
        <v>89.029069767441854</v>
      </c>
      <c r="F9987" s="77">
        <v>5.39</v>
      </c>
      <c r="G9987" s="77">
        <v>0</v>
      </c>
      <c r="H9987" s="78"/>
      <c r="I9987" s="78"/>
      <c r="J9987" s="77">
        <v>5.39</v>
      </c>
      <c r="K9987" s="103">
        <f t="shared" si="417"/>
        <v>3.8500000000000361</v>
      </c>
      <c r="L9987" s="145">
        <v>2.21</v>
      </c>
      <c r="M9987" s="146">
        <v>0</v>
      </c>
      <c r="N9987" s="76">
        <f t="shared" si="416"/>
        <v>3.8500000000000361</v>
      </c>
    </row>
    <row r="9988" spans="2:14" x14ac:dyDescent="0.25">
      <c r="B9988" s="158">
        <v>42530</v>
      </c>
      <c r="C9988" s="78">
        <v>434.74</v>
      </c>
      <c r="D9988" s="128">
        <v>644.98</v>
      </c>
      <c r="E9988" s="122">
        <v>88.805232558139537</v>
      </c>
      <c r="F9988" s="77">
        <v>6.51</v>
      </c>
      <c r="G9988" s="77">
        <v>0</v>
      </c>
      <c r="H9988" s="78"/>
      <c r="I9988" s="78"/>
      <c r="J9988" s="77">
        <v>6.51</v>
      </c>
      <c r="K9988" s="103">
        <f t="shared" si="417"/>
        <v>4.7099999999999316</v>
      </c>
      <c r="L9988" s="145">
        <v>2.67</v>
      </c>
      <c r="M9988" s="146">
        <v>0</v>
      </c>
      <c r="N9988" s="76">
        <f t="shared" si="416"/>
        <v>4.7099999999999316</v>
      </c>
    </row>
    <row r="9989" spans="2:14" x14ac:dyDescent="0.25">
      <c r="B9989" s="158">
        <v>42531</v>
      </c>
      <c r="C9989" s="78">
        <v>434.66</v>
      </c>
      <c r="D9989" s="128">
        <v>643.17999999999995</v>
      </c>
      <c r="E9989" s="122">
        <v>88.543604651162781</v>
      </c>
      <c r="F9989" s="77">
        <v>5.69</v>
      </c>
      <c r="G9989" s="77">
        <v>0</v>
      </c>
      <c r="H9989" s="78"/>
      <c r="I9989" s="78"/>
      <c r="J9989" s="77">
        <v>5.69</v>
      </c>
      <c r="K9989" s="103">
        <f t="shared" si="417"/>
        <v>3.8700000000000641</v>
      </c>
      <c r="L9989" s="145">
        <v>2.33</v>
      </c>
      <c r="M9989" s="146">
        <v>0</v>
      </c>
      <c r="N9989" s="76">
        <f t="shared" si="416"/>
        <v>3.8700000000000641</v>
      </c>
    </row>
    <row r="9990" spans="2:14" x14ac:dyDescent="0.25">
      <c r="B9990" s="158">
        <v>42532</v>
      </c>
      <c r="C9990" s="78">
        <v>434.58</v>
      </c>
      <c r="D9990" s="128">
        <v>641.36</v>
      </c>
      <c r="E9990" s="122">
        <v>88.247093023255815</v>
      </c>
      <c r="F9990" s="77">
        <v>5.34</v>
      </c>
      <c r="G9990" s="77">
        <v>0</v>
      </c>
      <c r="H9990" s="78"/>
      <c r="I9990" s="78"/>
      <c r="J9990" s="77">
        <v>5.34</v>
      </c>
      <c r="K9990" s="103">
        <f t="shared" si="417"/>
        <v>2.4799999999999862</v>
      </c>
      <c r="L9990" s="145">
        <v>2.19</v>
      </c>
      <c r="M9990" s="146">
        <v>0</v>
      </c>
      <c r="N9990" s="76">
        <f t="shared" si="416"/>
        <v>2.4799999999999862</v>
      </c>
    </row>
    <row r="9991" spans="2:14" x14ac:dyDescent="0.25">
      <c r="B9991" s="158">
        <v>42533</v>
      </c>
      <c r="C9991" s="78">
        <v>434.45</v>
      </c>
      <c r="D9991" s="128">
        <v>638.5</v>
      </c>
      <c r="E9991" s="122">
        <v>87.831395348837205</v>
      </c>
      <c r="F9991" s="77">
        <v>4.6500000000000004</v>
      </c>
      <c r="G9991" s="77">
        <v>0</v>
      </c>
      <c r="H9991" s="78"/>
      <c r="I9991" s="78"/>
      <c r="J9991" s="77">
        <v>4.6500000000000004</v>
      </c>
      <c r="K9991" s="103">
        <f t="shared" si="417"/>
        <v>1.7899999999999867</v>
      </c>
      <c r="L9991" s="145">
        <v>1.91</v>
      </c>
      <c r="M9991" s="146">
        <v>0</v>
      </c>
      <c r="N9991" s="76">
        <f t="shared" si="416"/>
        <v>1.7899999999999867</v>
      </c>
    </row>
    <row r="9992" spans="2:14" x14ac:dyDescent="0.25">
      <c r="B9992" s="158">
        <v>42534</v>
      </c>
      <c r="C9992" s="78">
        <v>434.32</v>
      </c>
      <c r="D9992" s="128">
        <v>635.64</v>
      </c>
      <c r="E9992" s="122">
        <v>87.447674418604649</v>
      </c>
      <c r="F9992" s="77">
        <v>5.7</v>
      </c>
      <c r="G9992" s="77">
        <v>0</v>
      </c>
      <c r="H9992" s="78"/>
      <c r="I9992" s="78"/>
      <c r="J9992" s="77">
        <v>5.7</v>
      </c>
      <c r="K9992" s="103">
        <f t="shared" si="417"/>
        <v>6.1400000000000547</v>
      </c>
      <c r="L9992" s="145">
        <v>2.34</v>
      </c>
      <c r="M9992" s="146">
        <v>0</v>
      </c>
      <c r="N9992" s="76">
        <f t="shared" ref="N9992:N10055" si="418">+D9993-D9992+J9992</f>
        <v>6.1400000000000547</v>
      </c>
    </row>
    <row r="9993" spans="2:14" x14ac:dyDescent="0.25">
      <c r="B9993" s="158">
        <v>42535</v>
      </c>
      <c r="C9993" s="78">
        <v>434.34</v>
      </c>
      <c r="D9993" s="128">
        <v>636.08000000000004</v>
      </c>
      <c r="E9993" s="122">
        <v>87.479651162790702</v>
      </c>
      <c r="F9993" s="77">
        <v>6.39</v>
      </c>
      <c r="G9993" s="77">
        <v>0</v>
      </c>
      <c r="H9993" s="78"/>
      <c r="I9993" s="78"/>
      <c r="J9993" s="77">
        <v>6.39</v>
      </c>
      <c r="K9993" s="103">
        <f t="shared" si="417"/>
        <v>4.459999999999936</v>
      </c>
      <c r="L9993" s="145">
        <v>2.62</v>
      </c>
      <c r="M9993" s="146">
        <v>0</v>
      </c>
      <c r="N9993" s="76">
        <f t="shared" si="418"/>
        <v>4.459999999999936</v>
      </c>
    </row>
    <row r="9994" spans="2:14" x14ac:dyDescent="0.25">
      <c r="B9994" s="158">
        <v>42536</v>
      </c>
      <c r="C9994" s="78">
        <v>434.25</v>
      </c>
      <c r="D9994" s="128">
        <v>634.15</v>
      </c>
      <c r="E9994" s="122">
        <v>87.231104651162795</v>
      </c>
      <c r="F9994" s="77">
        <v>6.68</v>
      </c>
      <c r="G9994" s="77">
        <v>0</v>
      </c>
      <c r="H9994" s="78"/>
      <c r="I9994" s="78"/>
      <c r="J9994" s="77">
        <v>6.68</v>
      </c>
      <c r="K9994" s="103">
        <f t="shared" si="417"/>
        <v>4.3099999999999952</v>
      </c>
      <c r="L9994" s="145">
        <v>2.74</v>
      </c>
      <c r="M9994" s="146">
        <v>0</v>
      </c>
      <c r="N9994" s="76">
        <f t="shared" si="418"/>
        <v>4.3099999999999952</v>
      </c>
    </row>
    <row r="9995" spans="2:14" x14ac:dyDescent="0.25">
      <c r="B9995" s="158">
        <v>42537</v>
      </c>
      <c r="C9995" s="78">
        <v>434.14</v>
      </c>
      <c r="D9995" s="128">
        <v>631.78</v>
      </c>
      <c r="E9995" s="122">
        <v>86.854651162790688</v>
      </c>
      <c r="F9995" s="77">
        <v>6.29</v>
      </c>
      <c r="G9995" s="77">
        <v>0</v>
      </c>
      <c r="H9995" s="78"/>
      <c r="I9995" s="78"/>
      <c r="J9995" s="77">
        <v>6.29</v>
      </c>
      <c r="K9995" s="103">
        <f t="shared" si="417"/>
        <v>3.6500000000000137</v>
      </c>
      <c r="L9995" s="145">
        <v>2.58</v>
      </c>
      <c r="M9995" s="146">
        <v>0</v>
      </c>
      <c r="N9995" s="76">
        <f t="shared" si="418"/>
        <v>3.6500000000000137</v>
      </c>
    </row>
    <row r="9996" spans="2:14" x14ac:dyDescent="0.25">
      <c r="B9996" s="158">
        <v>42538</v>
      </c>
      <c r="C9996" s="78">
        <v>434.02</v>
      </c>
      <c r="D9996" s="128">
        <v>629.14</v>
      </c>
      <c r="E9996" s="122">
        <v>86.470930232558132</v>
      </c>
      <c r="F9996" s="77">
        <v>7.1</v>
      </c>
      <c r="G9996" s="77">
        <v>0</v>
      </c>
      <c r="H9996" s="78"/>
      <c r="I9996" s="78"/>
      <c r="J9996" s="77">
        <v>7.1</v>
      </c>
      <c r="K9996" s="103">
        <f t="shared" si="417"/>
        <v>4.0400000000000542</v>
      </c>
      <c r="L9996" s="145">
        <v>2.91</v>
      </c>
      <c r="M9996" s="146">
        <v>0</v>
      </c>
      <c r="N9996" s="76">
        <f t="shared" si="418"/>
        <v>4.0400000000000542</v>
      </c>
    </row>
    <row r="9997" spans="2:14" x14ac:dyDescent="0.25">
      <c r="B9997" s="158">
        <v>42539</v>
      </c>
      <c r="C9997" s="78">
        <v>433.88</v>
      </c>
      <c r="D9997" s="128">
        <v>626.08000000000004</v>
      </c>
      <c r="E9997" s="122">
        <v>86.058139534883736</v>
      </c>
      <c r="F9997" s="77">
        <v>5.99</v>
      </c>
      <c r="G9997" s="77">
        <v>0</v>
      </c>
      <c r="H9997" s="78"/>
      <c r="I9997" s="78"/>
      <c r="J9997" s="77">
        <v>5.99</v>
      </c>
      <c r="K9997" s="103">
        <f t="shared" si="417"/>
        <v>5.7799999999999638</v>
      </c>
      <c r="L9997" s="145">
        <v>2.46</v>
      </c>
      <c r="M9997" s="146">
        <v>2.4</v>
      </c>
      <c r="N9997" s="76">
        <f t="shared" si="418"/>
        <v>5.7799999999999638</v>
      </c>
    </row>
    <row r="9998" spans="2:14" x14ac:dyDescent="0.25">
      <c r="B9998" s="158">
        <v>42540</v>
      </c>
      <c r="C9998" s="78">
        <v>433.87</v>
      </c>
      <c r="D9998" s="128">
        <v>625.87</v>
      </c>
      <c r="E9998" s="122">
        <v>86.027616279069761</v>
      </c>
      <c r="F9998" s="77">
        <v>3.4</v>
      </c>
      <c r="G9998" s="77">
        <v>0</v>
      </c>
      <c r="H9998" s="78"/>
      <c r="I9998" s="78"/>
      <c r="J9998" s="77">
        <v>3.4</v>
      </c>
      <c r="K9998" s="103">
        <f t="shared" si="417"/>
        <v>1.7099999999999453</v>
      </c>
      <c r="L9998" s="145">
        <v>1.39</v>
      </c>
      <c r="M9998" s="146">
        <v>0</v>
      </c>
      <c r="N9998" s="76">
        <f t="shared" si="418"/>
        <v>1.7099999999999453</v>
      </c>
    </row>
    <row r="9999" spans="2:14" x14ac:dyDescent="0.25">
      <c r="B9999" s="158">
        <v>42541</v>
      </c>
      <c r="C9999" s="78">
        <v>433.79</v>
      </c>
      <c r="D9999" s="128">
        <v>624.17999999999995</v>
      </c>
      <c r="E9999" s="122">
        <v>85.781976744186039</v>
      </c>
      <c r="F9999" s="77">
        <v>4.71</v>
      </c>
      <c r="G9999" s="77">
        <v>0</v>
      </c>
      <c r="H9999" s="78"/>
      <c r="I9999" s="78"/>
      <c r="J9999" s="77">
        <v>4.71</v>
      </c>
      <c r="K9999" s="103">
        <f t="shared" si="417"/>
        <v>4.4900000000000864</v>
      </c>
      <c r="L9999" s="145">
        <v>1.53</v>
      </c>
      <c r="M9999" s="146">
        <v>2.5</v>
      </c>
      <c r="N9999" s="76">
        <f t="shared" si="418"/>
        <v>4.4900000000000864</v>
      </c>
    </row>
    <row r="10000" spans="2:14" x14ac:dyDescent="0.25">
      <c r="B10000" s="158">
        <v>42542</v>
      </c>
      <c r="C10000" s="78">
        <v>433.78</v>
      </c>
      <c r="D10000" s="128">
        <v>623.96</v>
      </c>
      <c r="E10000" s="122">
        <v>85.718023255813947</v>
      </c>
      <c r="F10000" s="77">
        <v>4.3099999999999996</v>
      </c>
      <c r="G10000" s="77">
        <v>0</v>
      </c>
      <c r="H10000" s="78"/>
      <c r="I10000" s="78"/>
      <c r="J10000" s="77">
        <v>4.3099999999999996</v>
      </c>
      <c r="K10000" s="103">
        <f t="shared" si="417"/>
        <v>7.7299999999999587</v>
      </c>
      <c r="L10000" s="145">
        <v>1.77</v>
      </c>
      <c r="M10000" s="146">
        <v>1</v>
      </c>
      <c r="N10000" s="76">
        <f t="shared" si="418"/>
        <v>7.7299999999999587</v>
      </c>
    </row>
    <row r="10001" spans="2:14" x14ac:dyDescent="0.25">
      <c r="B10001" s="158">
        <v>42543</v>
      </c>
      <c r="C10001" s="78">
        <v>433.94</v>
      </c>
      <c r="D10001" s="128">
        <v>627.38</v>
      </c>
      <c r="E10001" s="122">
        <v>86.247093023255815</v>
      </c>
      <c r="F10001" s="77">
        <v>7.25</v>
      </c>
      <c r="G10001" s="77">
        <v>0</v>
      </c>
      <c r="H10001" s="78"/>
      <c r="I10001" s="78"/>
      <c r="J10001" s="77">
        <v>7.25</v>
      </c>
      <c r="K10001" s="103">
        <f t="shared" si="417"/>
        <v>8.3500000000000227</v>
      </c>
      <c r="L10001" s="145">
        <v>2.97</v>
      </c>
      <c r="M10001" s="146">
        <v>0.5</v>
      </c>
      <c r="N10001" s="76">
        <f t="shared" si="418"/>
        <v>8.3500000000000227</v>
      </c>
    </row>
    <row r="10002" spans="2:14" x14ac:dyDescent="0.25">
      <c r="B10002" s="158">
        <v>42544</v>
      </c>
      <c r="C10002" s="78">
        <v>433.99</v>
      </c>
      <c r="D10002" s="128">
        <v>628.48</v>
      </c>
      <c r="E10002" s="122">
        <v>86.406976744186053</v>
      </c>
      <c r="F10002" s="77">
        <v>3.99</v>
      </c>
      <c r="G10002" s="77">
        <v>0</v>
      </c>
      <c r="H10002" s="78"/>
      <c r="I10002" s="78"/>
      <c r="J10002" s="77">
        <v>3.99</v>
      </c>
      <c r="K10002" s="103">
        <f t="shared" si="417"/>
        <v>1.7999999999999456</v>
      </c>
      <c r="L10002" s="145">
        <v>1.63</v>
      </c>
      <c r="M10002" s="146">
        <v>0</v>
      </c>
      <c r="N10002" s="76">
        <f t="shared" si="418"/>
        <v>1.7999999999999456</v>
      </c>
    </row>
    <row r="10003" spans="2:14" x14ac:dyDescent="0.25">
      <c r="B10003" s="158">
        <v>42545</v>
      </c>
      <c r="C10003" s="78">
        <v>433.89</v>
      </c>
      <c r="D10003" s="128">
        <v>626.29</v>
      </c>
      <c r="E10003" s="122">
        <v>86.058139534883736</v>
      </c>
      <c r="F10003" s="77">
        <v>6.11</v>
      </c>
      <c r="G10003" s="77">
        <v>0</v>
      </c>
      <c r="H10003" s="78"/>
      <c r="I10003" s="78"/>
      <c r="J10003" s="77">
        <v>6.11</v>
      </c>
      <c r="K10003" s="103">
        <f t="shared" si="417"/>
        <v>2.2399999999999958</v>
      </c>
      <c r="L10003" s="145">
        <v>2.4900000000000002</v>
      </c>
      <c r="M10003" s="146">
        <v>0</v>
      </c>
      <c r="N10003" s="76">
        <f t="shared" si="418"/>
        <v>2.2399999999999958</v>
      </c>
    </row>
    <row r="10004" spans="2:14" x14ac:dyDescent="0.25">
      <c r="B10004" s="158">
        <v>42546</v>
      </c>
      <c r="C10004" s="78">
        <v>433.71</v>
      </c>
      <c r="D10004" s="128">
        <v>622.41999999999996</v>
      </c>
      <c r="E10004" s="122">
        <v>85.494186046511643</v>
      </c>
      <c r="F10004" s="77">
        <v>5.4</v>
      </c>
      <c r="G10004" s="77">
        <v>0</v>
      </c>
      <c r="H10004" s="78"/>
      <c r="I10004" s="78"/>
      <c r="J10004" s="77">
        <v>5.4</v>
      </c>
      <c r="K10004" s="103">
        <f t="shared" si="417"/>
        <v>1.5399999999999867</v>
      </c>
      <c r="L10004" s="145">
        <v>2.2000000000000002</v>
      </c>
      <c r="M10004" s="146">
        <v>0</v>
      </c>
      <c r="N10004" s="76">
        <f t="shared" si="418"/>
        <v>1.5399999999999867</v>
      </c>
    </row>
    <row r="10005" spans="2:14" x14ac:dyDescent="0.25">
      <c r="B10005" s="158">
        <v>42547</v>
      </c>
      <c r="C10005" s="78">
        <v>433.53</v>
      </c>
      <c r="D10005" s="128">
        <v>618.55999999999995</v>
      </c>
      <c r="E10005" s="122">
        <v>84.933139534883722</v>
      </c>
      <c r="F10005" s="77">
        <v>3.44</v>
      </c>
      <c r="G10005" s="77">
        <v>0</v>
      </c>
      <c r="H10005" s="78"/>
      <c r="I10005" s="78"/>
      <c r="J10005" s="77">
        <v>3.44</v>
      </c>
      <c r="K10005" s="103">
        <f t="shared" si="417"/>
        <v>1.1000000000000818</v>
      </c>
      <c r="L10005" s="145">
        <v>1.41</v>
      </c>
      <c r="M10005" s="146">
        <v>0</v>
      </c>
      <c r="N10005" s="76">
        <f t="shared" si="418"/>
        <v>1.1000000000000818</v>
      </c>
    </row>
    <row r="10006" spans="2:14" x14ac:dyDescent="0.25">
      <c r="B10006" s="158">
        <v>42548</v>
      </c>
      <c r="C10006" s="78">
        <v>433.42</v>
      </c>
      <c r="D10006" s="128">
        <v>616.22</v>
      </c>
      <c r="E10006" s="122">
        <v>84.625</v>
      </c>
      <c r="F10006" s="77">
        <v>4.24</v>
      </c>
      <c r="G10006" s="77">
        <v>0</v>
      </c>
      <c r="H10006" s="78"/>
      <c r="I10006" s="78"/>
      <c r="J10006" s="77">
        <v>4.24</v>
      </c>
      <c r="K10006" s="103">
        <f t="shared" si="417"/>
        <v>0.77999999999996383</v>
      </c>
      <c r="L10006" s="145">
        <v>1.73</v>
      </c>
      <c r="M10006" s="146">
        <v>0</v>
      </c>
      <c r="N10006" s="76">
        <f t="shared" si="418"/>
        <v>0.77999999999996383</v>
      </c>
    </row>
    <row r="10007" spans="2:14" x14ac:dyDescent="0.25">
      <c r="B10007" s="158">
        <v>42549</v>
      </c>
      <c r="C10007" s="78">
        <v>433.26</v>
      </c>
      <c r="D10007" s="128">
        <v>612.76</v>
      </c>
      <c r="E10007" s="122">
        <v>84.122093023255815</v>
      </c>
      <c r="F10007" s="77">
        <v>6.72</v>
      </c>
      <c r="G10007" s="77">
        <v>0</v>
      </c>
      <c r="H10007" s="78"/>
      <c r="I10007" s="78"/>
      <c r="J10007" s="77">
        <v>6.72</v>
      </c>
      <c r="K10007" s="103">
        <f t="shared" si="417"/>
        <v>1.8899999999999588</v>
      </c>
      <c r="L10007" s="145">
        <v>2.74</v>
      </c>
      <c r="M10007" s="146">
        <v>3.8</v>
      </c>
      <c r="N10007" s="76">
        <f t="shared" si="418"/>
        <v>1.8899999999999588</v>
      </c>
    </row>
    <row r="10008" spans="2:14" x14ac:dyDescent="0.25">
      <c r="B10008" s="158">
        <v>42550</v>
      </c>
      <c r="C10008" s="78">
        <v>433.03</v>
      </c>
      <c r="D10008" s="128">
        <v>607.92999999999995</v>
      </c>
      <c r="E10008" s="122">
        <v>83.389534883720927</v>
      </c>
      <c r="F10008" s="77">
        <v>8.8800000000000008</v>
      </c>
      <c r="G10008" s="77">
        <v>0</v>
      </c>
      <c r="H10008" s="78"/>
      <c r="I10008" s="78"/>
      <c r="J10008" s="77">
        <v>8.8800000000000008</v>
      </c>
      <c r="K10008" s="103">
        <f t="shared" si="417"/>
        <v>3.4200000000000781</v>
      </c>
      <c r="L10008" s="145">
        <v>3.61</v>
      </c>
      <c r="M10008" s="146">
        <v>0</v>
      </c>
      <c r="N10008" s="76">
        <f t="shared" si="418"/>
        <v>3.4200000000000781</v>
      </c>
    </row>
    <row r="10009" spans="2:14" x14ac:dyDescent="0.25">
      <c r="B10009" s="158">
        <v>42551</v>
      </c>
      <c r="C10009" s="78">
        <v>432.77</v>
      </c>
      <c r="D10009" s="128">
        <v>602.47</v>
      </c>
      <c r="E10009" s="122">
        <v>82.595930232558146</v>
      </c>
      <c r="F10009" s="77">
        <v>8.9600000000000009</v>
      </c>
      <c r="G10009" s="77">
        <v>0</v>
      </c>
      <c r="H10009" s="78"/>
      <c r="I10009" s="78"/>
      <c r="J10009" s="77">
        <v>8.9600000000000009</v>
      </c>
      <c r="K10009" s="103">
        <f t="shared" si="417"/>
        <v>2.4899999999999736</v>
      </c>
      <c r="L10009" s="145">
        <v>3.64</v>
      </c>
      <c r="M10009" s="146">
        <v>0</v>
      </c>
      <c r="N10009" s="76">
        <f t="shared" si="418"/>
        <v>2.4899999999999736</v>
      </c>
    </row>
    <row r="10010" spans="2:14" x14ac:dyDescent="0.25">
      <c r="B10010" s="158">
        <v>42552</v>
      </c>
      <c r="C10010" s="78">
        <v>432.46</v>
      </c>
      <c r="D10010" s="128">
        <v>596</v>
      </c>
      <c r="E10010" s="122">
        <v>81.656976744186039</v>
      </c>
      <c r="F10010" s="77">
        <v>7.55</v>
      </c>
      <c r="G10010" s="77">
        <v>0</v>
      </c>
      <c r="H10010" s="78"/>
      <c r="I10010" s="78"/>
      <c r="J10010" s="77">
        <v>7.55</v>
      </c>
      <c r="K10010" s="103">
        <f t="shared" si="417"/>
        <v>3.8299999999999725</v>
      </c>
      <c r="L10010" s="145">
        <v>3.7</v>
      </c>
      <c r="M10010" s="146">
        <v>0</v>
      </c>
      <c r="N10010" s="76">
        <f t="shared" si="418"/>
        <v>3.8299999999999725</v>
      </c>
    </row>
    <row r="10011" spans="2:14" x14ac:dyDescent="0.25">
      <c r="B10011" s="158">
        <v>42553</v>
      </c>
      <c r="C10011" s="78">
        <v>432.28</v>
      </c>
      <c r="D10011" s="128">
        <v>592.28</v>
      </c>
      <c r="E10011" s="122">
        <v>81.114825581395365</v>
      </c>
      <c r="F10011" s="77">
        <v>6.13</v>
      </c>
      <c r="G10011" s="77">
        <v>0</v>
      </c>
      <c r="H10011" s="78"/>
      <c r="I10011" s="78"/>
      <c r="J10011" s="77">
        <v>6.13</v>
      </c>
      <c r="K10011" s="103">
        <f t="shared" si="417"/>
        <v>1.3999999999999817</v>
      </c>
      <c r="L10011" s="145">
        <v>2.4900000000000002</v>
      </c>
      <c r="M10011" s="146">
        <v>0</v>
      </c>
      <c r="N10011" s="76">
        <f t="shared" si="418"/>
        <v>1.3999999999999817</v>
      </c>
    </row>
    <row r="10012" spans="2:14" x14ac:dyDescent="0.25">
      <c r="B10012" s="158">
        <v>42554</v>
      </c>
      <c r="C10012" s="78">
        <v>432.05</v>
      </c>
      <c r="D10012" s="128">
        <v>587.54999999999995</v>
      </c>
      <c r="E10012" s="122">
        <v>80.457848837209298</v>
      </c>
      <c r="F10012" s="77">
        <v>8.1999999999999993</v>
      </c>
      <c r="G10012" s="77">
        <v>0</v>
      </c>
      <c r="H10012" s="78"/>
      <c r="I10012" s="78"/>
      <c r="J10012" s="77">
        <v>8.1999999999999993</v>
      </c>
      <c r="K10012" s="103">
        <f t="shared" si="417"/>
        <v>0.85000000000009024</v>
      </c>
      <c r="L10012" s="145">
        <v>3.33</v>
      </c>
      <c r="M10012" s="146">
        <v>0</v>
      </c>
      <c r="N10012" s="76">
        <f t="shared" si="418"/>
        <v>0.85000000000009024</v>
      </c>
    </row>
    <row r="10013" spans="2:14" x14ac:dyDescent="0.25">
      <c r="B10013" s="158">
        <v>42555</v>
      </c>
      <c r="C10013" s="78">
        <v>431.69</v>
      </c>
      <c r="D10013" s="128">
        <v>580.20000000000005</v>
      </c>
      <c r="E10013" s="122">
        <v>79.389534883720941</v>
      </c>
      <c r="F10013" s="77">
        <v>7.75</v>
      </c>
      <c r="G10013" s="77">
        <v>0</v>
      </c>
      <c r="H10013" s="78"/>
      <c r="I10013" s="78"/>
      <c r="J10013" s="77">
        <v>7.75</v>
      </c>
      <c r="K10013" s="103">
        <f t="shared" si="417"/>
        <v>2.8499999999999091</v>
      </c>
      <c r="L10013" s="145">
        <v>3.14</v>
      </c>
      <c r="M10013" s="146">
        <v>0</v>
      </c>
      <c r="N10013" s="76">
        <f t="shared" si="418"/>
        <v>2.8499999999999091</v>
      </c>
    </row>
    <row r="10014" spans="2:14" x14ac:dyDescent="0.25">
      <c r="B10014" s="158">
        <v>42556</v>
      </c>
      <c r="C10014" s="78">
        <v>431.45</v>
      </c>
      <c r="D10014" s="128">
        <v>575.29999999999995</v>
      </c>
      <c r="E10014" s="122">
        <v>78.648255813953483</v>
      </c>
      <c r="F10014" s="77">
        <v>4.21</v>
      </c>
      <c r="G10014" s="77">
        <v>0</v>
      </c>
      <c r="H10014" s="78"/>
      <c r="I10014" s="78"/>
      <c r="J10014" s="77">
        <v>4.21</v>
      </c>
      <c r="K10014" s="103">
        <f t="shared" si="417"/>
        <v>0.41000000000004544</v>
      </c>
      <c r="L10014" s="145">
        <v>1.7</v>
      </c>
      <c r="M10014" s="146">
        <v>0</v>
      </c>
      <c r="N10014" s="76">
        <f t="shared" si="418"/>
        <v>0.41000000000004544</v>
      </c>
    </row>
    <row r="10015" spans="2:14" x14ac:dyDescent="0.25">
      <c r="B10015" s="158">
        <v>42557</v>
      </c>
      <c r="C10015" s="78">
        <v>431.26</v>
      </c>
      <c r="D10015" s="128">
        <v>571.5</v>
      </c>
      <c r="E10015" s="122">
        <v>78.125</v>
      </c>
      <c r="F10015" s="77">
        <v>6.26</v>
      </c>
      <c r="G10015" s="77">
        <v>0</v>
      </c>
      <c r="H10015" s="78"/>
      <c r="I10015" s="78"/>
      <c r="J10015" s="77">
        <v>6.26</v>
      </c>
      <c r="K10015" s="103">
        <f t="shared" si="417"/>
        <v>1.4600000000000453</v>
      </c>
      <c r="L10015" s="145">
        <v>2.54</v>
      </c>
      <c r="M10015" s="146">
        <v>0</v>
      </c>
      <c r="N10015" s="76">
        <f t="shared" si="418"/>
        <v>1.4600000000000453</v>
      </c>
    </row>
    <row r="10016" spans="2:14" x14ac:dyDescent="0.25">
      <c r="B10016" s="158">
        <v>42558</v>
      </c>
      <c r="C10016" s="78">
        <v>431.02</v>
      </c>
      <c r="D10016" s="128">
        <v>566.70000000000005</v>
      </c>
      <c r="E10016" s="122">
        <v>77.398255813953483</v>
      </c>
      <c r="F10016" s="77">
        <v>4.88</v>
      </c>
      <c r="G10016" s="77">
        <v>0</v>
      </c>
      <c r="H10016" s="78"/>
      <c r="I10016" s="78"/>
      <c r="J10016" s="77">
        <v>4.88</v>
      </c>
      <c r="K10016" s="103">
        <f t="shared" si="417"/>
        <v>1.6799999999999544</v>
      </c>
      <c r="L10016" s="145">
        <v>1.98</v>
      </c>
      <c r="M10016" s="146">
        <v>0</v>
      </c>
      <c r="N10016" s="76">
        <f t="shared" si="418"/>
        <v>1.6799999999999544</v>
      </c>
    </row>
    <row r="10017" spans="2:14" x14ac:dyDescent="0.25">
      <c r="B10017" s="158">
        <v>42559</v>
      </c>
      <c r="C10017" s="78">
        <v>430.86</v>
      </c>
      <c r="D10017" s="128">
        <v>563.5</v>
      </c>
      <c r="E10017" s="122">
        <v>76.962209302325576</v>
      </c>
      <c r="F10017" s="77">
        <v>5.03</v>
      </c>
      <c r="G10017" s="77">
        <v>0</v>
      </c>
      <c r="H10017" s="78"/>
      <c r="I10017" s="78"/>
      <c r="J10017" s="77">
        <v>5.03</v>
      </c>
      <c r="K10017" s="103">
        <f t="shared" si="417"/>
        <v>0.68999999999996842</v>
      </c>
      <c r="L10017" s="145">
        <v>2.04</v>
      </c>
      <c r="M10017" s="146">
        <v>0</v>
      </c>
      <c r="N10017" s="76">
        <f t="shared" si="418"/>
        <v>0.68999999999996842</v>
      </c>
    </row>
    <row r="10018" spans="2:14" x14ac:dyDescent="0.25">
      <c r="B10018" s="158">
        <v>42560</v>
      </c>
      <c r="C10018" s="78">
        <v>430.64</v>
      </c>
      <c r="D10018" s="128">
        <v>559.16</v>
      </c>
      <c r="E10018" s="122">
        <v>76.303779069767444</v>
      </c>
      <c r="F10018" s="77">
        <v>0.96</v>
      </c>
      <c r="G10018" s="77">
        <v>0</v>
      </c>
      <c r="H10018" s="78"/>
      <c r="I10018" s="78"/>
      <c r="J10018" s="77">
        <v>0.96</v>
      </c>
      <c r="K10018" s="103">
        <f t="shared" si="417"/>
        <v>1.7199999999999909</v>
      </c>
      <c r="L10018" s="145">
        <v>0.38</v>
      </c>
      <c r="M10018" s="146">
        <v>9.1</v>
      </c>
      <c r="N10018" s="76">
        <f t="shared" si="418"/>
        <v>1.7199999999999909</v>
      </c>
    </row>
    <row r="10019" spans="2:14" x14ac:dyDescent="0.25">
      <c r="B10019" s="158">
        <v>42561</v>
      </c>
      <c r="C10019" s="78">
        <v>430.68</v>
      </c>
      <c r="D10019" s="128">
        <v>559.91999999999996</v>
      </c>
      <c r="E10019" s="122">
        <v>76.441860465116264</v>
      </c>
      <c r="F10019" s="77">
        <v>2.13</v>
      </c>
      <c r="G10019" s="77">
        <v>0</v>
      </c>
      <c r="H10019" s="78"/>
      <c r="I10019" s="78"/>
      <c r="J10019" s="77">
        <v>2.13</v>
      </c>
      <c r="K10019" s="103">
        <f t="shared" si="417"/>
        <v>2.5099999999999953</v>
      </c>
      <c r="L10019" s="145">
        <v>0.86</v>
      </c>
      <c r="M10019" s="146">
        <v>3.4</v>
      </c>
      <c r="N10019" s="76">
        <f t="shared" si="418"/>
        <v>2.5099999999999953</v>
      </c>
    </row>
    <row r="10020" spans="2:14" x14ac:dyDescent="0.25">
      <c r="B10020" s="158">
        <v>42562</v>
      </c>
      <c r="C10020" s="78">
        <v>430.7</v>
      </c>
      <c r="D10020" s="128">
        <v>560.29999999999995</v>
      </c>
      <c r="E10020" s="122">
        <v>76.469476744186053</v>
      </c>
      <c r="F10020" s="77">
        <v>5.67</v>
      </c>
      <c r="G10020" s="77">
        <v>0</v>
      </c>
      <c r="H10020" s="78"/>
      <c r="I10020" s="78"/>
      <c r="J10020" s="77">
        <v>5.67</v>
      </c>
      <c r="K10020" s="103">
        <f t="shared" ref="K10020:K10083" si="419">D10021-D10020+J10020</f>
        <v>1.5700000000000909</v>
      </c>
      <c r="L10020" s="145">
        <v>2.2999999999999998</v>
      </c>
      <c r="M10020" s="146">
        <v>0</v>
      </c>
      <c r="N10020" s="76">
        <f t="shared" si="418"/>
        <v>1.5700000000000909</v>
      </c>
    </row>
    <row r="10021" spans="2:14" x14ac:dyDescent="0.25">
      <c r="B10021" s="158">
        <v>42563</v>
      </c>
      <c r="C10021" s="78">
        <v>430.49</v>
      </c>
      <c r="D10021" s="128">
        <v>556.20000000000005</v>
      </c>
      <c r="E10021" s="122">
        <v>75.901162790697683</v>
      </c>
      <c r="F10021" s="77">
        <v>4.6100000000000003</v>
      </c>
      <c r="G10021" s="77">
        <v>0</v>
      </c>
      <c r="H10021" s="78"/>
      <c r="I10021" s="78"/>
      <c r="J10021" s="77">
        <v>4.6100000000000003</v>
      </c>
      <c r="K10021" s="103">
        <f t="shared" si="419"/>
        <v>1.4800000000000049</v>
      </c>
      <c r="L10021" s="145">
        <v>1.87</v>
      </c>
      <c r="M10021" s="146">
        <v>0</v>
      </c>
      <c r="N10021" s="76">
        <f t="shared" si="418"/>
        <v>1.4800000000000049</v>
      </c>
    </row>
    <row r="10022" spans="2:14" x14ac:dyDescent="0.25">
      <c r="B10022" s="158">
        <v>42564</v>
      </c>
      <c r="C10022" s="78">
        <v>430.33</v>
      </c>
      <c r="D10022" s="128">
        <v>553.07000000000005</v>
      </c>
      <c r="E10022" s="122">
        <v>75.418604651162795</v>
      </c>
      <c r="F10022" s="77">
        <v>6.19</v>
      </c>
      <c r="G10022" s="77">
        <v>0</v>
      </c>
      <c r="H10022" s="78"/>
      <c r="I10022" s="78"/>
      <c r="J10022" s="77">
        <v>6.19</v>
      </c>
      <c r="K10022" s="103">
        <f t="shared" si="419"/>
        <v>1.1199999999999504</v>
      </c>
      <c r="L10022" s="145">
        <v>2.5099999999999998</v>
      </c>
      <c r="M10022" s="146">
        <v>0</v>
      </c>
      <c r="N10022" s="76">
        <f t="shared" si="418"/>
        <v>1.1199999999999504</v>
      </c>
    </row>
    <row r="10023" spans="2:14" x14ac:dyDescent="0.25">
      <c r="B10023" s="158">
        <v>42565</v>
      </c>
      <c r="C10023" s="78">
        <v>430.07</v>
      </c>
      <c r="D10023" s="128">
        <v>548</v>
      </c>
      <c r="E10023" s="122">
        <v>74.70930232558139</v>
      </c>
      <c r="F10023" s="77">
        <v>4.75</v>
      </c>
      <c r="G10023" s="77">
        <v>0</v>
      </c>
      <c r="H10023" s="78"/>
      <c r="I10023" s="78"/>
      <c r="J10023" s="77">
        <v>4.75</v>
      </c>
      <c r="K10023" s="103">
        <f t="shared" si="419"/>
        <v>1.4500000000000455</v>
      </c>
      <c r="L10023" s="145">
        <v>1.92</v>
      </c>
      <c r="M10023" s="146">
        <v>0</v>
      </c>
      <c r="N10023" s="76">
        <f t="shared" si="418"/>
        <v>1.4500000000000455</v>
      </c>
    </row>
    <row r="10024" spans="2:14" x14ac:dyDescent="0.25">
      <c r="B10024" s="158">
        <v>42566</v>
      </c>
      <c r="C10024" s="78">
        <v>429.9</v>
      </c>
      <c r="D10024" s="128">
        <v>544.70000000000005</v>
      </c>
      <c r="E10024" s="122">
        <v>74.200581395348834</v>
      </c>
      <c r="F10024" s="77">
        <v>2.2200000000000002</v>
      </c>
      <c r="G10024" s="77">
        <v>0</v>
      </c>
      <c r="H10024" s="78"/>
      <c r="I10024" s="78"/>
      <c r="J10024" s="77">
        <v>2.2200000000000002</v>
      </c>
      <c r="K10024" s="103">
        <f t="shared" si="419"/>
        <v>0.41999999999993198</v>
      </c>
      <c r="L10024" s="145">
        <v>0.9</v>
      </c>
      <c r="M10024" s="146">
        <v>0</v>
      </c>
      <c r="N10024" s="76">
        <f t="shared" si="418"/>
        <v>0.41999999999993198</v>
      </c>
    </row>
    <row r="10025" spans="2:14" x14ac:dyDescent="0.25">
      <c r="B10025" s="158">
        <v>42567</v>
      </c>
      <c r="C10025" s="78">
        <v>429.81</v>
      </c>
      <c r="D10025" s="128">
        <v>542.9</v>
      </c>
      <c r="E10025" s="122">
        <v>73.968023255813947</v>
      </c>
      <c r="F10025" s="77">
        <v>1.97</v>
      </c>
      <c r="G10025" s="77">
        <v>0</v>
      </c>
      <c r="H10025" s="78"/>
      <c r="I10025" s="78"/>
      <c r="J10025" s="77">
        <v>1.97</v>
      </c>
      <c r="K10025" s="103">
        <f t="shared" si="419"/>
        <v>0.24999999999997269</v>
      </c>
      <c r="L10025" s="145">
        <v>0.8</v>
      </c>
      <c r="M10025" s="146">
        <v>0</v>
      </c>
      <c r="N10025" s="76">
        <f t="shared" si="418"/>
        <v>0.24999999999997269</v>
      </c>
    </row>
    <row r="10026" spans="2:14" x14ac:dyDescent="0.25">
      <c r="B10026" s="158">
        <v>42568</v>
      </c>
      <c r="C10026" s="78">
        <v>429.72</v>
      </c>
      <c r="D10026" s="128">
        <v>541.17999999999995</v>
      </c>
      <c r="E10026" s="122">
        <v>73.718023255813947</v>
      </c>
      <c r="F10026" s="77">
        <v>2.06</v>
      </c>
      <c r="G10026" s="77">
        <v>0</v>
      </c>
      <c r="H10026" s="78"/>
      <c r="I10026" s="78"/>
      <c r="J10026" s="77">
        <v>2.06</v>
      </c>
      <c r="K10026" s="103">
        <f t="shared" si="419"/>
        <v>0.88000000000005008</v>
      </c>
      <c r="L10026" s="145">
        <v>0.84</v>
      </c>
      <c r="M10026" s="146">
        <v>0</v>
      </c>
      <c r="N10026" s="76">
        <f t="shared" si="418"/>
        <v>0.88000000000005008</v>
      </c>
    </row>
    <row r="10027" spans="2:14" x14ac:dyDescent="0.25">
      <c r="B10027" s="158">
        <v>42569</v>
      </c>
      <c r="C10027" s="78">
        <v>429.66</v>
      </c>
      <c r="D10027" s="128">
        <v>540</v>
      </c>
      <c r="E10027" s="122">
        <v>73.54651162790698</v>
      </c>
      <c r="F10027" s="77">
        <v>3.78</v>
      </c>
      <c r="G10027" s="77">
        <v>0</v>
      </c>
      <c r="H10027" s="78"/>
      <c r="I10027" s="78"/>
      <c r="J10027" s="77">
        <v>3.78</v>
      </c>
      <c r="K10027" s="103">
        <f t="shared" si="419"/>
        <v>0.67999999999997707</v>
      </c>
      <c r="L10027" s="145">
        <v>1.53</v>
      </c>
      <c r="M10027" s="146">
        <v>0</v>
      </c>
      <c r="N10027" s="76">
        <f t="shared" si="418"/>
        <v>0.67999999999997707</v>
      </c>
    </row>
    <row r="10028" spans="2:14" x14ac:dyDescent="0.25">
      <c r="B10028" s="158">
        <v>42570</v>
      </c>
      <c r="C10028" s="78">
        <v>429.5</v>
      </c>
      <c r="D10028" s="128">
        <v>536.9</v>
      </c>
      <c r="E10028" s="122">
        <v>73.095930232558146</v>
      </c>
      <c r="F10028" s="77">
        <v>1.1399999999999999</v>
      </c>
      <c r="G10028" s="77">
        <v>0</v>
      </c>
      <c r="H10028" s="78"/>
      <c r="I10028" s="78"/>
      <c r="J10028" s="77">
        <v>1.1399999999999999</v>
      </c>
      <c r="K10028" s="103">
        <f t="shared" si="419"/>
        <v>0.57000000000006357</v>
      </c>
      <c r="L10028" s="145">
        <v>0.46</v>
      </c>
      <c r="M10028" s="146">
        <v>0</v>
      </c>
      <c r="N10028" s="76">
        <f t="shared" si="418"/>
        <v>0.57000000000006357</v>
      </c>
    </row>
    <row r="10029" spans="2:14" x14ac:dyDescent="0.25">
      <c r="B10029" s="158">
        <v>42571</v>
      </c>
      <c r="C10029" s="78">
        <v>429.47</v>
      </c>
      <c r="D10029" s="128">
        <v>536.33000000000004</v>
      </c>
      <c r="E10029" s="122">
        <v>73.013081395348848</v>
      </c>
      <c r="F10029" s="77">
        <v>3.53</v>
      </c>
      <c r="G10029" s="77">
        <v>0</v>
      </c>
      <c r="H10029" s="78"/>
      <c r="I10029" s="78"/>
      <c r="J10029" s="77">
        <v>3.53</v>
      </c>
      <c r="K10029" s="103">
        <f t="shared" si="419"/>
        <v>0.4899999999999225</v>
      </c>
      <c r="L10029" s="145">
        <v>1.42</v>
      </c>
      <c r="M10029" s="146">
        <v>0</v>
      </c>
      <c r="N10029" s="76">
        <f t="shared" si="418"/>
        <v>0.4899999999999225</v>
      </c>
    </row>
    <row r="10030" spans="2:14" x14ac:dyDescent="0.25">
      <c r="B10030" s="158">
        <v>42572</v>
      </c>
      <c r="C10030" s="78">
        <v>429.31</v>
      </c>
      <c r="D10030" s="128">
        <v>533.29</v>
      </c>
      <c r="E10030" s="122">
        <v>72.571220930232556</v>
      </c>
      <c r="F10030" s="77">
        <v>3.78</v>
      </c>
      <c r="G10030" s="77">
        <v>0</v>
      </c>
      <c r="H10030" s="78"/>
      <c r="I10030" s="78"/>
      <c r="J10030" s="77">
        <v>3.78</v>
      </c>
      <c r="K10030" s="103">
        <f t="shared" si="419"/>
        <v>1.5900000000000589</v>
      </c>
      <c r="L10030" s="145">
        <v>1.52</v>
      </c>
      <c r="M10030" s="146">
        <v>0</v>
      </c>
      <c r="N10030" s="76">
        <f t="shared" si="418"/>
        <v>1.5900000000000589</v>
      </c>
    </row>
    <row r="10031" spans="2:14" x14ac:dyDescent="0.25">
      <c r="B10031" s="158">
        <v>42573</v>
      </c>
      <c r="C10031" s="78">
        <v>429.2</v>
      </c>
      <c r="D10031" s="128">
        <v>531.1</v>
      </c>
      <c r="E10031" s="122">
        <v>72.225290697674424</v>
      </c>
      <c r="F10031" s="77">
        <v>0.96</v>
      </c>
      <c r="G10031" s="77">
        <v>0</v>
      </c>
      <c r="H10031" s="78"/>
      <c r="I10031" s="78"/>
      <c r="J10031" s="77">
        <v>0.96</v>
      </c>
      <c r="K10031" s="103">
        <f t="shared" si="419"/>
        <v>0.38999999999994994</v>
      </c>
      <c r="L10031" s="145">
        <v>0.39</v>
      </c>
      <c r="M10031" s="146">
        <v>0</v>
      </c>
      <c r="N10031" s="76">
        <f t="shared" si="418"/>
        <v>0.38999999999994994</v>
      </c>
    </row>
    <row r="10032" spans="2:14" x14ac:dyDescent="0.25">
      <c r="B10032" s="158">
        <v>42574</v>
      </c>
      <c r="C10032" s="78">
        <v>429.17</v>
      </c>
      <c r="D10032" s="128">
        <v>530.53</v>
      </c>
      <c r="E10032" s="122">
        <v>72.170058139534888</v>
      </c>
      <c r="F10032" s="77">
        <v>0.38</v>
      </c>
      <c r="G10032" s="77">
        <v>0</v>
      </c>
      <c r="H10032" s="78"/>
      <c r="I10032" s="78"/>
      <c r="J10032" s="77">
        <v>0.38</v>
      </c>
      <c r="K10032" s="103">
        <f t="shared" si="419"/>
        <v>0.19000000000005912</v>
      </c>
      <c r="L10032" s="145">
        <v>0.11</v>
      </c>
      <c r="M10032" s="146">
        <v>1</v>
      </c>
      <c r="N10032" s="76">
        <f t="shared" si="418"/>
        <v>0.19000000000005912</v>
      </c>
    </row>
    <row r="10033" spans="2:14" x14ac:dyDescent="0.25">
      <c r="B10033" s="158">
        <v>42575</v>
      </c>
      <c r="C10033" s="78">
        <v>429.16</v>
      </c>
      <c r="D10033" s="128">
        <v>530.34</v>
      </c>
      <c r="E10033" s="122">
        <v>72.142441860465112</v>
      </c>
      <c r="F10033" s="77">
        <v>1.42</v>
      </c>
      <c r="G10033" s="77">
        <v>0</v>
      </c>
      <c r="H10033" s="78"/>
      <c r="I10033" s="78"/>
      <c r="J10033" s="77">
        <v>1.42</v>
      </c>
      <c r="K10033" s="103">
        <f t="shared" si="419"/>
        <v>8.9999999999959002E-2</v>
      </c>
      <c r="L10033" s="145">
        <v>0.56999999999999995</v>
      </c>
      <c r="M10033" s="146">
        <v>0</v>
      </c>
      <c r="N10033" s="76">
        <f t="shared" si="418"/>
        <v>8.9999999999959002E-2</v>
      </c>
    </row>
    <row r="10034" spans="2:14" x14ac:dyDescent="0.25">
      <c r="B10034" s="158">
        <v>42576</v>
      </c>
      <c r="C10034" s="78">
        <v>429.09</v>
      </c>
      <c r="D10034" s="128">
        <v>529.01</v>
      </c>
      <c r="E10034" s="122">
        <v>71.92151162790698</v>
      </c>
      <c r="F10034" s="77">
        <v>0.37</v>
      </c>
      <c r="G10034" s="77">
        <v>0</v>
      </c>
      <c r="H10034" s="78"/>
      <c r="I10034" s="78"/>
      <c r="J10034" s="77">
        <v>0.37</v>
      </c>
      <c r="K10034" s="103">
        <f t="shared" si="419"/>
        <v>0.94000000000005002</v>
      </c>
      <c r="L10034" s="145">
        <v>0.15</v>
      </c>
      <c r="M10034" s="146">
        <v>5.5</v>
      </c>
      <c r="N10034" s="76">
        <f t="shared" si="418"/>
        <v>0.94000000000005002</v>
      </c>
    </row>
    <row r="10035" spans="2:14" x14ac:dyDescent="0.25">
      <c r="B10035" s="158">
        <v>42577</v>
      </c>
      <c r="C10035" s="78">
        <v>429.12</v>
      </c>
      <c r="D10035" s="128">
        <v>529.58000000000004</v>
      </c>
      <c r="E10035" s="122">
        <v>72.031976744186053</v>
      </c>
      <c r="F10035" s="77">
        <v>1.67</v>
      </c>
      <c r="G10035" s="77">
        <v>0</v>
      </c>
      <c r="H10035" s="78"/>
      <c r="I10035" s="78"/>
      <c r="J10035" s="77">
        <v>1.67</v>
      </c>
      <c r="K10035" s="103">
        <f t="shared" si="419"/>
        <v>1.67</v>
      </c>
      <c r="L10035" s="145">
        <v>0.67</v>
      </c>
      <c r="M10035" s="146">
        <v>27.2</v>
      </c>
      <c r="N10035" s="76">
        <f t="shared" si="418"/>
        <v>1.67</v>
      </c>
    </row>
    <row r="10036" spans="2:14" x14ac:dyDescent="0.25">
      <c r="B10036" s="158">
        <v>42578</v>
      </c>
      <c r="C10036" s="78">
        <v>429.12</v>
      </c>
      <c r="D10036" s="128">
        <v>529.58000000000004</v>
      </c>
      <c r="E10036" s="122">
        <v>72.031976744186053</v>
      </c>
      <c r="F10036" s="77">
        <v>1.04</v>
      </c>
      <c r="G10036" s="77">
        <v>0</v>
      </c>
      <c r="H10036" s="78"/>
      <c r="I10036" s="78"/>
      <c r="J10036" s="77">
        <v>1.04</v>
      </c>
      <c r="K10036" s="103">
        <f t="shared" si="419"/>
        <v>0.84999999999994547</v>
      </c>
      <c r="L10036" s="145">
        <v>0.42</v>
      </c>
      <c r="M10036" s="146">
        <v>27.4</v>
      </c>
      <c r="N10036" s="76">
        <f t="shared" si="418"/>
        <v>0.84999999999994547</v>
      </c>
    </row>
    <row r="10037" spans="2:14" x14ac:dyDescent="0.25">
      <c r="B10037" s="158">
        <v>42579</v>
      </c>
      <c r="C10037" s="78">
        <v>429.11</v>
      </c>
      <c r="D10037" s="128">
        <v>529.39</v>
      </c>
      <c r="E10037" s="122">
        <v>72.004360465116278</v>
      </c>
      <c r="F10037" s="77">
        <v>2.3199999999999998</v>
      </c>
      <c r="G10037" s="77">
        <v>0</v>
      </c>
      <c r="H10037" s="78"/>
      <c r="I10037" s="78"/>
      <c r="J10037" s="77">
        <v>2.3199999999999998</v>
      </c>
      <c r="K10037" s="103">
        <f t="shared" si="419"/>
        <v>1.1800000000000135</v>
      </c>
      <c r="L10037" s="145">
        <v>0.94</v>
      </c>
      <c r="M10037" s="146">
        <v>0</v>
      </c>
      <c r="N10037" s="76">
        <f t="shared" si="418"/>
        <v>1.1800000000000135</v>
      </c>
    </row>
    <row r="10038" spans="2:14" x14ac:dyDescent="0.25">
      <c r="B10038" s="158">
        <v>42580</v>
      </c>
      <c r="C10038" s="78">
        <v>429.05</v>
      </c>
      <c r="D10038" s="128">
        <v>528.25</v>
      </c>
      <c r="E10038" s="122">
        <v>71.838662790697668</v>
      </c>
      <c r="F10038" s="77">
        <v>2.76</v>
      </c>
      <c r="G10038" s="77">
        <v>0</v>
      </c>
      <c r="H10038" s="78"/>
      <c r="I10038" s="78"/>
      <c r="J10038" s="77">
        <v>2.76</v>
      </c>
      <c r="K10038" s="103">
        <f t="shared" si="419"/>
        <v>1.240000000000018</v>
      </c>
      <c r="L10038" s="145">
        <v>1.01</v>
      </c>
      <c r="M10038" s="146">
        <v>0.8</v>
      </c>
      <c r="N10038" s="76">
        <f t="shared" si="418"/>
        <v>1.240000000000018</v>
      </c>
    </row>
    <row r="10039" spans="2:14" x14ac:dyDescent="0.25">
      <c r="B10039" s="158">
        <v>42581</v>
      </c>
      <c r="C10039" s="78">
        <v>428.97</v>
      </c>
      <c r="D10039" s="128">
        <v>526.73</v>
      </c>
      <c r="E10039" s="122">
        <v>71.617732558139537</v>
      </c>
      <c r="F10039" s="77">
        <v>3.07</v>
      </c>
      <c r="G10039" s="77">
        <v>0</v>
      </c>
      <c r="H10039" s="78"/>
      <c r="I10039" s="78"/>
      <c r="J10039" s="77">
        <v>3.07</v>
      </c>
      <c r="K10039" s="103">
        <f t="shared" si="419"/>
        <v>2.3100000000000089</v>
      </c>
      <c r="L10039" s="145">
        <v>1.24</v>
      </c>
      <c r="M10039" s="146">
        <v>0.7</v>
      </c>
      <c r="N10039" s="76">
        <f t="shared" si="418"/>
        <v>2.3100000000000089</v>
      </c>
    </row>
    <row r="10040" spans="2:14" x14ac:dyDescent="0.25">
      <c r="B10040" s="158">
        <v>42582</v>
      </c>
      <c r="C10040" s="78">
        <v>428.93</v>
      </c>
      <c r="D10040" s="128">
        <v>525.97</v>
      </c>
      <c r="E10040" s="122">
        <v>71.507267441860463</v>
      </c>
      <c r="F10040" s="77">
        <v>1.77</v>
      </c>
      <c r="G10040" s="77">
        <v>0</v>
      </c>
      <c r="H10040" s="78"/>
      <c r="I10040" s="78"/>
      <c r="J10040" s="77">
        <v>1.77</v>
      </c>
      <c r="K10040" s="103">
        <f t="shared" si="419"/>
        <v>0.43999999999995909</v>
      </c>
      <c r="L10040" s="145">
        <v>0.71</v>
      </c>
      <c r="M10040" s="146">
        <v>0</v>
      </c>
      <c r="N10040" s="76">
        <f t="shared" si="418"/>
        <v>0.43999999999995909</v>
      </c>
    </row>
    <row r="10041" spans="2:14" x14ac:dyDescent="0.25">
      <c r="B10041" s="158">
        <v>42583</v>
      </c>
      <c r="C10041" s="78">
        <v>428.86</v>
      </c>
      <c r="D10041" s="128">
        <v>524.64</v>
      </c>
      <c r="E10041" s="122">
        <v>71.313953488372093</v>
      </c>
      <c r="F10041" s="77">
        <v>5.19</v>
      </c>
      <c r="G10041" s="77">
        <v>0</v>
      </c>
      <c r="H10041" s="78"/>
      <c r="I10041" s="78"/>
      <c r="J10041" s="77">
        <v>5.19</v>
      </c>
      <c r="K10041" s="103">
        <f t="shared" si="419"/>
        <v>1.7700000000000413</v>
      </c>
      <c r="L10041" s="145">
        <v>2.09</v>
      </c>
      <c r="M10041" s="146">
        <v>0</v>
      </c>
      <c r="N10041" s="76">
        <f t="shared" si="418"/>
        <v>1.7700000000000413</v>
      </c>
    </row>
    <row r="10042" spans="2:14" x14ac:dyDescent="0.25">
      <c r="B10042" s="158">
        <v>42584</v>
      </c>
      <c r="C10042" s="78">
        <v>428.68</v>
      </c>
      <c r="D10042" s="128">
        <v>521.22</v>
      </c>
      <c r="E10042" s="122">
        <v>70.816860465116278</v>
      </c>
      <c r="F10042" s="77">
        <v>6.7</v>
      </c>
      <c r="G10042" s="77">
        <v>0</v>
      </c>
      <c r="H10042" s="78"/>
      <c r="I10042" s="78"/>
      <c r="J10042" s="77">
        <v>6.7</v>
      </c>
      <c r="K10042" s="103">
        <f t="shared" si="419"/>
        <v>2.2000000000000002</v>
      </c>
      <c r="L10042" s="145">
        <v>2.78</v>
      </c>
      <c r="M10042" s="146">
        <v>0</v>
      </c>
      <c r="N10042" s="76">
        <f t="shared" si="418"/>
        <v>2.2000000000000002</v>
      </c>
    </row>
    <row r="10043" spans="2:14" x14ac:dyDescent="0.25">
      <c r="B10043" s="158">
        <v>42585</v>
      </c>
      <c r="C10043" s="78">
        <v>428.44</v>
      </c>
      <c r="D10043" s="128">
        <v>516.72</v>
      </c>
      <c r="E10043" s="122">
        <v>70.162790697674424</v>
      </c>
      <c r="F10043" s="77">
        <v>3.31</v>
      </c>
      <c r="G10043" s="77">
        <v>0</v>
      </c>
      <c r="H10043" s="78"/>
      <c r="I10043" s="78"/>
      <c r="J10043" s="77">
        <v>3.31</v>
      </c>
      <c r="K10043" s="103">
        <f t="shared" si="419"/>
        <v>0.49999999999994094</v>
      </c>
      <c r="L10043" s="145">
        <v>1.33</v>
      </c>
      <c r="M10043" s="146">
        <v>0</v>
      </c>
      <c r="N10043" s="76">
        <f t="shared" si="418"/>
        <v>0.49999999999994094</v>
      </c>
    </row>
    <row r="10044" spans="2:14" x14ac:dyDescent="0.25">
      <c r="B10044" s="158">
        <v>42586</v>
      </c>
      <c r="C10044" s="78">
        <v>428.29</v>
      </c>
      <c r="D10044" s="128">
        <v>513.91</v>
      </c>
      <c r="E10044" s="122">
        <v>69.754360465116278</v>
      </c>
      <c r="F10044" s="77">
        <v>3.17</v>
      </c>
      <c r="G10044" s="77">
        <v>0</v>
      </c>
      <c r="H10044" s="78"/>
      <c r="I10044" s="78"/>
      <c r="J10044" s="77">
        <v>3.17</v>
      </c>
      <c r="K10044" s="103">
        <f t="shared" si="419"/>
        <v>0.51000000000003176</v>
      </c>
      <c r="L10044" s="145">
        <v>1.27</v>
      </c>
      <c r="M10044" s="146">
        <v>0</v>
      </c>
      <c r="N10044" s="76">
        <f t="shared" si="418"/>
        <v>0.51000000000003176</v>
      </c>
    </row>
    <row r="10045" spans="2:14" x14ac:dyDescent="0.25">
      <c r="B10045" s="158">
        <v>42587</v>
      </c>
      <c r="C10045" s="78">
        <v>428.15</v>
      </c>
      <c r="D10045" s="128">
        <v>511.25</v>
      </c>
      <c r="E10045" s="122">
        <v>69.340116279069761</v>
      </c>
      <c r="F10045" s="77">
        <v>5.84</v>
      </c>
      <c r="G10045" s="77">
        <v>0</v>
      </c>
      <c r="H10045" s="78"/>
      <c r="I10045" s="78"/>
      <c r="J10045" s="77">
        <v>5.84</v>
      </c>
      <c r="K10045" s="103">
        <f t="shared" si="419"/>
        <v>0.28999999999998849</v>
      </c>
      <c r="L10045" s="145">
        <v>2.35</v>
      </c>
      <c r="M10045" s="146">
        <v>0</v>
      </c>
      <c r="N10045" s="76">
        <f t="shared" si="418"/>
        <v>0.28999999999998849</v>
      </c>
    </row>
    <row r="10046" spans="2:14" x14ac:dyDescent="0.25">
      <c r="B10046" s="158">
        <v>42588</v>
      </c>
      <c r="C10046" s="78">
        <v>427.85</v>
      </c>
      <c r="D10046" s="128">
        <v>505.7</v>
      </c>
      <c r="E10046" s="122">
        <v>68.561046511627907</v>
      </c>
      <c r="F10046" s="77">
        <v>2.97</v>
      </c>
      <c r="G10046" s="77">
        <v>0</v>
      </c>
      <c r="H10046" s="78"/>
      <c r="I10046" s="78"/>
      <c r="J10046" s="77">
        <v>2.97</v>
      </c>
      <c r="K10046" s="103">
        <f t="shared" si="419"/>
        <v>0.93000000000003658</v>
      </c>
      <c r="L10046" s="145">
        <v>1.19</v>
      </c>
      <c r="M10046" s="146">
        <v>0</v>
      </c>
      <c r="N10046" s="76">
        <f t="shared" si="418"/>
        <v>0.93000000000003658</v>
      </c>
    </row>
    <row r="10047" spans="2:14" x14ac:dyDescent="0.25">
      <c r="B10047" s="158">
        <v>42589</v>
      </c>
      <c r="C10047" s="78">
        <v>427.74</v>
      </c>
      <c r="D10047" s="128">
        <v>503.66</v>
      </c>
      <c r="E10047" s="122">
        <v>68.264534883720927</v>
      </c>
      <c r="F10047" s="77">
        <v>4.68</v>
      </c>
      <c r="G10047" s="77">
        <v>0</v>
      </c>
      <c r="H10047" s="78"/>
      <c r="I10047" s="78"/>
      <c r="J10047" s="77">
        <v>4.68</v>
      </c>
      <c r="K10047" s="103">
        <f t="shared" si="419"/>
        <v>0.67999999999999972</v>
      </c>
      <c r="L10047" s="145">
        <v>1.88</v>
      </c>
      <c r="M10047" s="146">
        <v>0</v>
      </c>
      <c r="N10047" s="76">
        <f t="shared" si="418"/>
        <v>0.67999999999999972</v>
      </c>
    </row>
    <row r="10048" spans="2:14" x14ac:dyDescent="0.25">
      <c r="B10048" s="158">
        <v>42590</v>
      </c>
      <c r="C10048" s="78">
        <v>427.52</v>
      </c>
      <c r="D10048" s="128">
        <v>499.66</v>
      </c>
      <c r="E10048" s="122">
        <v>67.656976744186053</v>
      </c>
      <c r="F10048" s="77">
        <v>4.6900000000000004</v>
      </c>
      <c r="G10048" s="77">
        <v>0</v>
      </c>
      <c r="H10048" s="78"/>
      <c r="I10048" s="78"/>
      <c r="J10048" s="77">
        <v>4.6900000000000004</v>
      </c>
      <c r="K10048" s="103">
        <f t="shared" si="419"/>
        <v>0.4499999999999913</v>
      </c>
      <c r="L10048" s="145">
        <v>1.88</v>
      </c>
      <c r="M10048" s="146">
        <v>0</v>
      </c>
      <c r="N10048" s="76">
        <f t="shared" si="418"/>
        <v>0.4499999999999913</v>
      </c>
    </row>
    <row r="10049" spans="2:14" x14ac:dyDescent="0.25">
      <c r="B10049" s="158">
        <v>42591</v>
      </c>
      <c r="C10049" s="78">
        <v>427.29</v>
      </c>
      <c r="D10049" s="128">
        <v>495.42</v>
      </c>
      <c r="E10049" s="122">
        <v>67.066860465116278</v>
      </c>
      <c r="F10049" s="77">
        <v>5.34</v>
      </c>
      <c r="G10049" s="77">
        <v>0</v>
      </c>
      <c r="H10049" s="78"/>
      <c r="I10049" s="78"/>
      <c r="J10049" s="77">
        <v>5.34</v>
      </c>
      <c r="K10049" s="103">
        <f t="shared" si="419"/>
        <v>0.73999999999997712</v>
      </c>
      <c r="L10049" s="145">
        <v>2.14</v>
      </c>
      <c r="M10049" s="146">
        <v>0</v>
      </c>
      <c r="N10049" s="76">
        <f t="shared" si="418"/>
        <v>0.73999999999997712</v>
      </c>
    </row>
    <row r="10050" spans="2:14" x14ac:dyDescent="0.25">
      <c r="B10050" s="158">
        <v>42592</v>
      </c>
      <c r="C10050" s="78">
        <v>427.04</v>
      </c>
      <c r="D10050" s="128">
        <v>490.82</v>
      </c>
      <c r="E10050" s="122">
        <v>66.398255813953483</v>
      </c>
      <c r="F10050" s="77">
        <v>4.41</v>
      </c>
      <c r="G10050" s="77">
        <v>0</v>
      </c>
      <c r="H10050" s="78"/>
      <c r="I10050" s="78"/>
      <c r="J10050" s="77">
        <v>4.41</v>
      </c>
      <c r="K10050" s="103">
        <f t="shared" si="419"/>
        <v>1.169999999999991</v>
      </c>
      <c r="L10050" s="145">
        <v>1.76</v>
      </c>
      <c r="M10050" s="146">
        <v>0</v>
      </c>
      <c r="N10050" s="76">
        <f t="shared" si="418"/>
        <v>1.169999999999991</v>
      </c>
    </row>
    <row r="10051" spans="2:14" x14ac:dyDescent="0.25">
      <c r="B10051" s="158">
        <v>42593</v>
      </c>
      <c r="C10051" s="78">
        <v>426.86</v>
      </c>
      <c r="D10051" s="128">
        <v>487.58</v>
      </c>
      <c r="E10051" s="122">
        <v>65.927325581395351</v>
      </c>
      <c r="F10051" s="77">
        <v>6.05</v>
      </c>
      <c r="G10051" s="77">
        <v>0</v>
      </c>
      <c r="H10051" s="78"/>
      <c r="I10051" s="78"/>
      <c r="J10051" s="77">
        <v>6.05</v>
      </c>
      <c r="K10051" s="103">
        <f t="shared" si="419"/>
        <v>1.7300000000000066</v>
      </c>
      <c r="L10051" s="145">
        <v>2.42</v>
      </c>
      <c r="M10051" s="146">
        <v>0</v>
      </c>
      <c r="N10051" s="76">
        <f t="shared" si="418"/>
        <v>1.7300000000000066</v>
      </c>
    </row>
    <row r="10052" spans="2:14" x14ac:dyDescent="0.25">
      <c r="B10052" s="158">
        <v>42594</v>
      </c>
      <c r="C10052" s="78">
        <v>426.62</v>
      </c>
      <c r="D10052" s="128">
        <v>483.26</v>
      </c>
      <c r="E10052" s="122">
        <v>65.299418604651166</v>
      </c>
      <c r="F10052" s="77">
        <v>4.43</v>
      </c>
      <c r="G10052" s="77">
        <v>0</v>
      </c>
      <c r="H10052" s="78"/>
      <c r="I10052" s="78"/>
      <c r="J10052" s="77">
        <v>4.43</v>
      </c>
      <c r="K10052" s="103">
        <f t="shared" si="419"/>
        <v>0.74000000000000199</v>
      </c>
      <c r="L10052" s="145">
        <v>1.77</v>
      </c>
      <c r="M10052" s="146">
        <v>0</v>
      </c>
      <c r="N10052" s="76">
        <f t="shared" si="418"/>
        <v>0.74000000000000199</v>
      </c>
    </row>
    <row r="10053" spans="2:14" x14ac:dyDescent="0.25">
      <c r="B10053" s="158">
        <v>42595</v>
      </c>
      <c r="C10053" s="78">
        <v>426.41</v>
      </c>
      <c r="D10053" s="128">
        <v>479.57</v>
      </c>
      <c r="E10053" s="122">
        <v>64.763081395348834</v>
      </c>
      <c r="F10053" s="77">
        <v>3.39</v>
      </c>
      <c r="G10053" s="77">
        <v>0</v>
      </c>
      <c r="H10053" s="78"/>
      <c r="I10053" s="78"/>
      <c r="J10053" s="77">
        <v>3.39</v>
      </c>
      <c r="K10053" s="103">
        <f t="shared" si="419"/>
        <v>0.33999999999998876</v>
      </c>
      <c r="L10053" s="145">
        <v>1.43</v>
      </c>
      <c r="M10053" s="146">
        <v>0</v>
      </c>
      <c r="N10053" s="76">
        <f t="shared" si="418"/>
        <v>0.33999999999998876</v>
      </c>
    </row>
    <row r="10054" spans="2:14" x14ac:dyDescent="0.25">
      <c r="B10054" s="158">
        <v>42596</v>
      </c>
      <c r="C10054" s="78">
        <v>426.24</v>
      </c>
      <c r="D10054" s="128">
        <v>476.52</v>
      </c>
      <c r="E10054" s="122">
        <v>64.319767441860463</v>
      </c>
      <c r="F10054" s="77">
        <v>4.63</v>
      </c>
      <c r="G10054" s="77">
        <v>0</v>
      </c>
      <c r="H10054" s="78"/>
      <c r="I10054" s="78"/>
      <c r="J10054" s="77">
        <v>4.63</v>
      </c>
      <c r="K10054" s="103">
        <f t="shared" si="419"/>
        <v>0.23000000000002263</v>
      </c>
      <c r="L10054" s="145">
        <v>1.85</v>
      </c>
      <c r="M10054" s="146">
        <v>0</v>
      </c>
      <c r="N10054" s="76">
        <f t="shared" si="418"/>
        <v>0.23000000000002263</v>
      </c>
    </row>
    <row r="10055" spans="2:14" x14ac:dyDescent="0.25">
      <c r="B10055" s="158">
        <v>42597</v>
      </c>
      <c r="C10055" s="78">
        <v>425.99</v>
      </c>
      <c r="D10055" s="128">
        <v>472.12</v>
      </c>
      <c r="E10055" s="122">
        <v>63.680232558139537</v>
      </c>
      <c r="F10055" s="77">
        <v>4.3099999999999996</v>
      </c>
      <c r="G10055" s="77">
        <v>0</v>
      </c>
      <c r="H10055" s="78"/>
      <c r="I10055" s="78"/>
      <c r="J10055" s="77">
        <v>4.3099999999999996</v>
      </c>
      <c r="K10055" s="103">
        <f t="shared" si="419"/>
        <v>0.99000000000000643</v>
      </c>
      <c r="L10055" s="145">
        <v>1.72</v>
      </c>
      <c r="M10055" s="146">
        <v>0</v>
      </c>
      <c r="N10055" s="76">
        <f t="shared" si="418"/>
        <v>0.99000000000000643</v>
      </c>
    </row>
    <row r="10056" spans="2:14" x14ac:dyDescent="0.25">
      <c r="B10056" s="158">
        <v>42598</v>
      </c>
      <c r="C10056" s="78">
        <v>425.8</v>
      </c>
      <c r="D10056" s="128">
        <v>468.8</v>
      </c>
      <c r="E10056" s="122">
        <v>63.197674418604649</v>
      </c>
      <c r="F10056" s="77">
        <v>5.4</v>
      </c>
      <c r="G10056" s="77">
        <v>0</v>
      </c>
      <c r="H10056" s="78"/>
      <c r="I10056" s="78"/>
      <c r="J10056" s="77">
        <v>5.4</v>
      </c>
      <c r="K10056" s="103">
        <f t="shared" si="419"/>
        <v>2.0700000000000163</v>
      </c>
      <c r="L10056" s="145">
        <v>2.16</v>
      </c>
      <c r="M10056" s="146">
        <v>0</v>
      </c>
      <c r="N10056" s="76">
        <f t="shared" ref="N10056:N10119" si="420">+D10057-D10056+J10056</f>
        <v>2.0700000000000163</v>
      </c>
    </row>
    <row r="10057" spans="2:14" x14ac:dyDescent="0.25">
      <c r="B10057" s="158">
        <v>42599</v>
      </c>
      <c r="C10057" s="78">
        <v>425.61</v>
      </c>
      <c r="D10057" s="128">
        <v>465.47</v>
      </c>
      <c r="E10057" s="122">
        <v>62.713662790697676</v>
      </c>
      <c r="F10057" s="77">
        <v>4.3</v>
      </c>
      <c r="G10057" s="77">
        <v>0</v>
      </c>
      <c r="H10057" s="78"/>
      <c r="I10057" s="78"/>
      <c r="J10057" s="77">
        <v>4.3</v>
      </c>
      <c r="K10057" s="103">
        <f t="shared" si="419"/>
        <v>0.62999999999998391</v>
      </c>
      <c r="L10057" s="145">
        <v>1.72</v>
      </c>
      <c r="M10057" s="146">
        <v>0</v>
      </c>
      <c r="N10057" s="76">
        <f t="shared" si="420"/>
        <v>0.62999999999998391</v>
      </c>
    </row>
    <row r="10058" spans="2:14" x14ac:dyDescent="0.25">
      <c r="B10058" s="158">
        <v>42600</v>
      </c>
      <c r="C10058" s="78">
        <v>425.4</v>
      </c>
      <c r="D10058" s="128">
        <v>461.8</v>
      </c>
      <c r="E10058" s="122">
        <v>62.154069767441861</v>
      </c>
      <c r="F10058" s="77">
        <v>4.4400000000000004</v>
      </c>
      <c r="G10058" s="77">
        <v>0</v>
      </c>
      <c r="H10058" s="78"/>
      <c r="I10058" s="78"/>
      <c r="J10058" s="77">
        <v>4.4400000000000004</v>
      </c>
      <c r="K10058" s="103">
        <f t="shared" si="419"/>
        <v>0.25999999999999357</v>
      </c>
      <c r="L10058" s="145">
        <v>1.77</v>
      </c>
      <c r="M10058" s="146">
        <v>0</v>
      </c>
      <c r="N10058" s="76">
        <f t="shared" si="420"/>
        <v>0.25999999999999357</v>
      </c>
    </row>
    <row r="10059" spans="2:14" x14ac:dyDescent="0.25">
      <c r="B10059" s="158">
        <v>42601</v>
      </c>
      <c r="C10059" s="78">
        <v>425.16</v>
      </c>
      <c r="D10059" s="128">
        <v>457.62</v>
      </c>
      <c r="E10059" s="122">
        <v>61.572674418604649</v>
      </c>
      <c r="F10059" s="77">
        <v>3.32</v>
      </c>
      <c r="G10059" s="77">
        <v>0</v>
      </c>
      <c r="H10059" s="78"/>
      <c r="I10059" s="78"/>
      <c r="J10059" s="77">
        <v>3.32</v>
      </c>
      <c r="K10059" s="103">
        <f t="shared" si="419"/>
        <v>0.43000000000001348</v>
      </c>
      <c r="L10059" s="145">
        <v>1.32</v>
      </c>
      <c r="M10059" s="146">
        <v>0</v>
      </c>
      <c r="N10059" s="76">
        <f t="shared" si="420"/>
        <v>0.43000000000001348</v>
      </c>
    </row>
    <row r="10060" spans="2:14" x14ac:dyDescent="0.25">
      <c r="B10060" s="158">
        <v>42602</v>
      </c>
      <c r="C10060" s="78">
        <v>424.99</v>
      </c>
      <c r="D10060" s="128">
        <v>454.73</v>
      </c>
      <c r="E10060" s="122">
        <v>61.152616279069768</v>
      </c>
      <c r="F10060" s="77">
        <v>5.74</v>
      </c>
      <c r="G10060" s="77">
        <v>0</v>
      </c>
      <c r="H10060" s="78"/>
      <c r="I10060" s="78"/>
      <c r="J10060" s="77">
        <v>5.74</v>
      </c>
      <c r="K10060" s="103">
        <f t="shared" si="419"/>
        <v>2.9999999999963833E-2</v>
      </c>
      <c r="L10060" s="145">
        <v>2.29</v>
      </c>
      <c r="M10060" s="146">
        <v>0</v>
      </c>
      <c r="N10060" s="76">
        <f t="shared" si="420"/>
        <v>2.9999999999963833E-2</v>
      </c>
    </row>
    <row r="10061" spans="2:14" x14ac:dyDescent="0.25">
      <c r="B10061" s="158">
        <v>42603</v>
      </c>
      <c r="C10061" s="78">
        <v>424.66</v>
      </c>
      <c r="D10061" s="128">
        <v>449.02</v>
      </c>
      <c r="E10061" s="122">
        <v>60.322674418604649</v>
      </c>
      <c r="F10061" s="77">
        <v>4.51</v>
      </c>
      <c r="G10061" s="77">
        <v>0</v>
      </c>
      <c r="H10061" s="78"/>
      <c r="I10061" s="78"/>
      <c r="J10061" s="77">
        <v>4.51</v>
      </c>
      <c r="K10061" s="103">
        <f t="shared" si="419"/>
        <v>9.0000000000040714E-2</v>
      </c>
      <c r="L10061" s="145">
        <v>2.11</v>
      </c>
      <c r="M10061" s="146">
        <v>0</v>
      </c>
      <c r="N10061" s="76">
        <f t="shared" si="420"/>
        <v>9.0000000000040714E-2</v>
      </c>
    </row>
    <row r="10062" spans="2:14" x14ac:dyDescent="0.25">
      <c r="B10062" s="158">
        <v>42604</v>
      </c>
      <c r="C10062" s="78">
        <v>424.4</v>
      </c>
      <c r="D10062" s="128">
        <v>444.6</v>
      </c>
      <c r="E10062" s="122">
        <v>59.656976744186046</v>
      </c>
      <c r="F10062" s="77">
        <v>2.38</v>
      </c>
      <c r="G10062" s="77">
        <v>0</v>
      </c>
      <c r="H10062" s="78"/>
      <c r="I10062" s="78"/>
      <c r="J10062" s="77">
        <v>2.38</v>
      </c>
      <c r="K10062" s="103">
        <f t="shared" si="419"/>
        <v>0.26999999999998625</v>
      </c>
      <c r="L10062" s="145">
        <v>0.94</v>
      </c>
      <c r="M10062" s="146">
        <v>0</v>
      </c>
      <c r="N10062" s="76">
        <f t="shared" si="420"/>
        <v>0.26999999999998625</v>
      </c>
    </row>
    <row r="10063" spans="2:14" x14ac:dyDescent="0.25">
      <c r="B10063" s="158">
        <v>42605</v>
      </c>
      <c r="C10063" s="78">
        <v>424.27</v>
      </c>
      <c r="D10063" s="128">
        <v>442.49</v>
      </c>
      <c r="E10063" s="122">
        <v>59.348837209302324</v>
      </c>
      <c r="F10063" s="77">
        <v>1.19</v>
      </c>
      <c r="G10063" s="77">
        <v>0</v>
      </c>
      <c r="H10063" s="78"/>
      <c r="I10063" s="78"/>
      <c r="J10063" s="77">
        <v>1.19</v>
      </c>
      <c r="K10063" s="103">
        <f t="shared" si="419"/>
        <v>3.9799999999999636</v>
      </c>
      <c r="L10063" s="145">
        <v>0.47</v>
      </c>
      <c r="M10063" s="146">
        <v>0</v>
      </c>
      <c r="N10063" s="76">
        <f t="shared" si="420"/>
        <v>3.9799999999999636</v>
      </c>
    </row>
    <row r="10064" spans="2:14" x14ac:dyDescent="0.25">
      <c r="B10064" s="158">
        <v>42606</v>
      </c>
      <c r="C10064" s="78">
        <v>424.44</v>
      </c>
      <c r="D10064" s="128">
        <v>445.28</v>
      </c>
      <c r="E10064" s="122">
        <v>59.779069767441861</v>
      </c>
      <c r="F10064" s="77">
        <v>1.0900000000000001</v>
      </c>
      <c r="G10064" s="77">
        <v>0</v>
      </c>
      <c r="H10064" s="78"/>
      <c r="I10064" s="78"/>
      <c r="J10064" s="77">
        <v>1.0900000000000001</v>
      </c>
      <c r="K10064" s="103">
        <f t="shared" si="419"/>
        <v>4.490000000000034</v>
      </c>
      <c r="L10064" s="145">
        <v>0.43</v>
      </c>
      <c r="M10064" s="146">
        <v>0</v>
      </c>
      <c r="N10064" s="76">
        <f t="shared" si="420"/>
        <v>4.490000000000034</v>
      </c>
    </row>
    <row r="10065" spans="2:14" x14ac:dyDescent="0.25">
      <c r="B10065" s="158">
        <v>42607</v>
      </c>
      <c r="C10065" s="78">
        <v>424.64</v>
      </c>
      <c r="D10065" s="128">
        <v>448.68</v>
      </c>
      <c r="E10065" s="122">
        <v>60.248546511627907</v>
      </c>
      <c r="F10065" s="77">
        <v>0.74</v>
      </c>
      <c r="G10065" s="77">
        <v>0</v>
      </c>
      <c r="H10065" s="78"/>
      <c r="I10065" s="78"/>
      <c r="J10065" s="77">
        <v>0.74</v>
      </c>
      <c r="K10065" s="103">
        <f t="shared" si="419"/>
        <v>3.4599999999999707</v>
      </c>
      <c r="L10065" s="145">
        <v>0.28999999999999998</v>
      </c>
      <c r="M10065" s="146">
        <v>0</v>
      </c>
      <c r="N10065" s="76">
        <f t="shared" si="420"/>
        <v>3.4599999999999707</v>
      </c>
    </row>
    <row r="10066" spans="2:14" x14ac:dyDescent="0.25">
      <c r="B10066" s="158">
        <v>42608</v>
      </c>
      <c r="C10066" s="78">
        <v>424.8</v>
      </c>
      <c r="D10066" s="128">
        <v>451.4</v>
      </c>
      <c r="E10066" s="122">
        <v>60.668604651162788</v>
      </c>
      <c r="F10066" s="77">
        <v>0.13</v>
      </c>
      <c r="G10066" s="77">
        <v>0</v>
      </c>
      <c r="H10066" s="78"/>
      <c r="I10066" s="78"/>
      <c r="J10066" s="77">
        <v>0.13</v>
      </c>
      <c r="K10066" s="103">
        <f t="shared" si="419"/>
        <v>2.4400000000000022</v>
      </c>
      <c r="L10066" s="145">
        <v>0.05</v>
      </c>
      <c r="M10066" s="146">
        <v>0</v>
      </c>
      <c r="N10066" s="76">
        <f t="shared" si="420"/>
        <v>2.4400000000000022</v>
      </c>
    </row>
    <row r="10067" spans="2:14" x14ac:dyDescent="0.25">
      <c r="B10067" s="158">
        <v>42609</v>
      </c>
      <c r="C10067" s="78">
        <v>424.93</v>
      </c>
      <c r="D10067" s="128">
        <v>453.71</v>
      </c>
      <c r="E10067" s="122">
        <v>61.004360465116278</v>
      </c>
      <c r="F10067" s="77">
        <v>0.19</v>
      </c>
      <c r="G10067" s="77">
        <v>0</v>
      </c>
      <c r="H10067" s="78"/>
      <c r="I10067" s="78"/>
      <c r="J10067" s="77">
        <v>0.19</v>
      </c>
      <c r="K10067" s="103">
        <f t="shared" si="419"/>
        <v>1.8900000000000454</v>
      </c>
      <c r="L10067" s="145">
        <v>0.08</v>
      </c>
      <c r="M10067" s="146">
        <v>0</v>
      </c>
      <c r="N10067" s="76">
        <f t="shared" si="420"/>
        <v>1.8900000000000454</v>
      </c>
    </row>
    <row r="10068" spans="2:14" x14ac:dyDescent="0.25">
      <c r="B10068" s="158">
        <v>42610</v>
      </c>
      <c r="C10068" s="78">
        <v>425.03</v>
      </c>
      <c r="D10068" s="128">
        <v>455.41</v>
      </c>
      <c r="E10068" s="122">
        <v>61.22674418604651</v>
      </c>
      <c r="F10068" s="77">
        <v>1.75</v>
      </c>
      <c r="G10068" s="77">
        <v>0</v>
      </c>
      <c r="H10068" s="78"/>
      <c r="I10068" s="78"/>
      <c r="J10068" s="77">
        <v>1.75</v>
      </c>
      <c r="K10068" s="103">
        <f t="shared" si="419"/>
        <v>3.7899999999999636</v>
      </c>
      <c r="L10068" s="145">
        <v>0.69</v>
      </c>
      <c r="M10068" s="146">
        <v>0</v>
      </c>
      <c r="N10068" s="76">
        <f t="shared" si="420"/>
        <v>3.7899999999999636</v>
      </c>
    </row>
    <row r="10069" spans="2:14" x14ac:dyDescent="0.25">
      <c r="B10069" s="158">
        <v>42611</v>
      </c>
      <c r="C10069" s="78">
        <v>425.15</v>
      </c>
      <c r="D10069" s="128">
        <v>457.45</v>
      </c>
      <c r="E10069" s="122">
        <v>61.52325581395349</v>
      </c>
      <c r="F10069" s="77">
        <v>0.97</v>
      </c>
      <c r="G10069" s="77">
        <v>0</v>
      </c>
      <c r="H10069" s="78"/>
      <c r="I10069" s="78"/>
      <c r="J10069" s="77">
        <v>0.97</v>
      </c>
      <c r="K10069" s="103">
        <f t="shared" si="419"/>
        <v>2.6699999999999884</v>
      </c>
      <c r="L10069" s="145">
        <v>0.39</v>
      </c>
      <c r="M10069" s="146">
        <v>0</v>
      </c>
      <c r="N10069" s="76">
        <f t="shared" si="420"/>
        <v>2.6699999999999884</v>
      </c>
    </row>
    <row r="10070" spans="2:14" x14ac:dyDescent="0.25">
      <c r="B10070" s="158">
        <v>42612</v>
      </c>
      <c r="C10070" s="78">
        <v>425.25</v>
      </c>
      <c r="D10070" s="128">
        <v>459.15</v>
      </c>
      <c r="E10070" s="122">
        <v>61.795058139534881</v>
      </c>
      <c r="F10070" s="77">
        <v>0.33</v>
      </c>
      <c r="G10070" s="77">
        <v>0</v>
      </c>
      <c r="H10070" s="78"/>
      <c r="I10070" s="78"/>
      <c r="J10070" s="77">
        <v>0.33</v>
      </c>
      <c r="K10070" s="103">
        <f t="shared" si="419"/>
        <v>2.9800000000000342</v>
      </c>
      <c r="L10070" s="145">
        <v>0.13</v>
      </c>
      <c r="M10070" s="146">
        <v>0</v>
      </c>
      <c r="N10070" s="76">
        <f t="shared" si="420"/>
        <v>2.9800000000000342</v>
      </c>
    </row>
    <row r="10071" spans="2:14" x14ac:dyDescent="0.25">
      <c r="B10071" s="158">
        <v>42613</v>
      </c>
      <c r="C10071" s="78">
        <v>425.4</v>
      </c>
      <c r="D10071" s="128">
        <v>461.8</v>
      </c>
      <c r="E10071" s="122">
        <v>62.154069767441861</v>
      </c>
      <c r="F10071" s="77">
        <v>0.09</v>
      </c>
      <c r="G10071" s="77">
        <v>0</v>
      </c>
      <c r="H10071" s="78"/>
      <c r="I10071" s="78"/>
      <c r="J10071" s="77">
        <v>0.09</v>
      </c>
      <c r="K10071" s="103">
        <f t="shared" si="419"/>
        <v>1.9699999999999955</v>
      </c>
      <c r="L10071" s="145">
        <v>0.03</v>
      </c>
      <c r="M10071" s="146">
        <v>0</v>
      </c>
      <c r="N10071" s="76">
        <f t="shared" si="420"/>
        <v>1.9699999999999955</v>
      </c>
    </row>
    <row r="10072" spans="2:14" x14ac:dyDescent="0.25">
      <c r="B10072" s="158">
        <v>42614</v>
      </c>
      <c r="C10072" s="78">
        <v>425.51</v>
      </c>
      <c r="D10072" s="128">
        <v>463.68</v>
      </c>
      <c r="E10072" s="122">
        <v>62.453488372093027</v>
      </c>
      <c r="F10072" s="77">
        <v>0.65</v>
      </c>
      <c r="G10072" s="77">
        <v>0</v>
      </c>
      <c r="H10072" s="78"/>
      <c r="I10072" s="78"/>
      <c r="J10072" s="77">
        <v>0.65</v>
      </c>
      <c r="K10072" s="103">
        <f t="shared" si="419"/>
        <v>2.2700000000000045</v>
      </c>
      <c r="L10072" s="145">
        <v>0.26</v>
      </c>
      <c r="M10072" s="146">
        <v>0</v>
      </c>
      <c r="N10072" s="76">
        <f t="shared" si="420"/>
        <v>2.2700000000000045</v>
      </c>
    </row>
    <row r="10073" spans="2:14" x14ac:dyDescent="0.25">
      <c r="B10073" s="158">
        <v>42615</v>
      </c>
      <c r="C10073" s="78">
        <v>425.6</v>
      </c>
      <c r="D10073" s="128">
        <v>465.3</v>
      </c>
      <c r="E10073" s="122">
        <v>62.688953488372093</v>
      </c>
      <c r="F10073" s="77">
        <v>0.13</v>
      </c>
      <c r="G10073" s="77">
        <v>0</v>
      </c>
      <c r="H10073" s="78"/>
      <c r="I10073" s="78"/>
      <c r="J10073" s="77">
        <v>0.13</v>
      </c>
      <c r="K10073" s="103">
        <f t="shared" si="419"/>
        <v>4.4799999999999658</v>
      </c>
      <c r="L10073" s="145">
        <v>0.05</v>
      </c>
      <c r="M10073" s="146">
        <v>0</v>
      </c>
      <c r="N10073" s="76">
        <f t="shared" si="420"/>
        <v>4.4799999999999658</v>
      </c>
    </row>
    <row r="10074" spans="2:14" x14ac:dyDescent="0.25">
      <c r="B10074" s="158">
        <v>42616</v>
      </c>
      <c r="C10074" s="78">
        <v>425.85</v>
      </c>
      <c r="D10074" s="128">
        <v>469.65</v>
      </c>
      <c r="E10074" s="122">
        <v>63.321220930232556</v>
      </c>
      <c r="F10074" s="77">
        <v>0.47</v>
      </c>
      <c r="G10074" s="77">
        <v>0</v>
      </c>
      <c r="H10074" s="78"/>
      <c r="I10074" s="78"/>
      <c r="J10074" s="77">
        <v>0.47</v>
      </c>
      <c r="K10074" s="103">
        <f t="shared" si="419"/>
        <v>5.1800000000000361</v>
      </c>
      <c r="L10074" s="145">
        <v>0.18</v>
      </c>
      <c r="M10074" s="146">
        <v>0</v>
      </c>
      <c r="N10074" s="76">
        <f t="shared" si="420"/>
        <v>5.1800000000000361</v>
      </c>
    </row>
    <row r="10075" spans="2:14" x14ac:dyDescent="0.25">
      <c r="B10075" s="158">
        <v>42617</v>
      </c>
      <c r="C10075" s="78">
        <v>426.12</v>
      </c>
      <c r="D10075" s="128">
        <v>474.36</v>
      </c>
      <c r="E10075" s="122">
        <v>64.005813953488371</v>
      </c>
      <c r="F10075" s="77">
        <v>0.66</v>
      </c>
      <c r="G10075" s="77">
        <v>0</v>
      </c>
      <c r="H10075" s="78"/>
      <c r="I10075" s="78"/>
      <c r="J10075" s="77">
        <v>0.66</v>
      </c>
      <c r="K10075" s="103">
        <f t="shared" si="419"/>
        <v>3.5399999999999956</v>
      </c>
      <c r="L10075" s="145">
        <v>0.26</v>
      </c>
      <c r="M10075" s="146">
        <v>0</v>
      </c>
      <c r="N10075" s="76">
        <f t="shared" si="420"/>
        <v>3.5399999999999956</v>
      </c>
    </row>
    <row r="10076" spans="2:14" x14ac:dyDescent="0.25">
      <c r="B10076" s="158">
        <v>42618</v>
      </c>
      <c r="C10076" s="78">
        <v>426.28</v>
      </c>
      <c r="D10076" s="128">
        <v>477.24</v>
      </c>
      <c r="E10076" s="122">
        <v>64.398255813953483</v>
      </c>
      <c r="F10076" s="77">
        <v>0.6</v>
      </c>
      <c r="G10076" s="77">
        <v>0</v>
      </c>
      <c r="H10076" s="78"/>
      <c r="I10076" s="78"/>
      <c r="J10076" s="77">
        <v>0.6</v>
      </c>
      <c r="K10076" s="103">
        <f t="shared" si="419"/>
        <v>3.609999999999991</v>
      </c>
      <c r="L10076" s="145">
        <v>0.24</v>
      </c>
      <c r="M10076" s="146">
        <v>0</v>
      </c>
      <c r="N10076" s="76">
        <f t="shared" si="420"/>
        <v>3.609999999999991</v>
      </c>
    </row>
    <row r="10077" spans="2:14" x14ac:dyDescent="0.25">
      <c r="B10077" s="158">
        <v>42619</v>
      </c>
      <c r="C10077" s="78">
        <v>426.45</v>
      </c>
      <c r="D10077" s="128">
        <v>480.25</v>
      </c>
      <c r="E10077" s="122">
        <v>64.837209302325576</v>
      </c>
      <c r="F10077" s="77">
        <v>1.1100000000000001</v>
      </c>
      <c r="G10077" s="77">
        <v>0</v>
      </c>
      <c r="H10077" s="78"/>
      <c r="I10077" s="78"/>
      <c r="J10077" s="77">
        <v>1.1100000000000001</v>
      </c>
      <c r="K10077" s="103">
        <f t="shared" si="419"/>
        <v>3.5800000000000276</v>
      </c>
      <c r="L10077" s="145">
        <v>0.44</v>
      </c>
      <c r="M10077" s="146">
        <v>0</v>
      </c>
      <c r="N10077" s="76">
        <f t="shared" si="420"/>
        <v>3.5800000000000276</v>
      </c>
    </row>
    <row r="10078" spans="2:14" x14ac:dyDescent="0.25">
      <c r="B10078" s="158">
        <v>42620</v>
      </c>
      <c r="C10078" s="78">
        <v>426.59</v>
      </c>
      <c r="D10078" s="128">
        <v>482.72</v>
      </c>
      <c r="E10078" s="122">
        <v>65.194767441860463</v>
      </c>
      <c r="F10078" s="77">
        <v>2.88</v>
      </c>
      <c r="G10078" s="77">
        <v>0</v>
      </c>
      <c r="H10078" s="78"/>
      <c r="I10078" s="78"/>
      <c r="J10078" s="77">
        <v>2.88</v>
      </c>
      <c r="K10078" s="103">
        <f t="shared" si="419"/>
        <v>3.0599999999999499</v>
      </c>
      <c r="L10078" s="145">
        <v>1.1499999999999999</v>
      </c>
      <c r="M10078" s="146">
        <v>0</v>
      </c>
      <c r="N10078" s="76">
        <f t="shared" si="420"/>
        <v>3.0599999999999499</v>
      </c>
    </row>
    <row r="10079" spans="2:14" x14ac:dyDescent="0.25">
      <c r="B10079" s="158">
        <v>42621</v>
      </c>
      <c r="C10079" s="78">
        <v>426.6</v>
      </c>
      <c r="D10079" s="128">
        <v>482.9</v>
      </c>
      <c r="E10079" s="122">
        <v>65.247093023255815</v>
      </c>
      <c r="F10079" s="77">
        <v>2.5</v>
      </c>
      <c r="G10079" s="77">
        <v>0</v>
      </c>
      <c r="H10079" s="78"/>
      <c r="I10079" s="78"/>
      <c r="J10079" s="77">
        <v>2.5</v>
      </c>
      <c r="K10079" s="103">
        <f t="shared" si="419"/>
        <v>0.53000000000002956</v>
      </c>
      <c r="L10079" s="145">
        <v>1</v>
      </c>
      <c r="M10079" s="146">
        <v>0</v>
      </c>
      <c r="N10079" s="76">
        <f t="shared" si="420"/>
        <v>0.53000000000002956</v>
      </c>
    </row>
    <row r="10080" spans="2:14" x14ac:dyDescent="0.25">
      <c r="B10080" s="158">
        <v>42622</v>
      </c>
      <c r="C10080" s="78">
        <v>426.49</v>
      </c>
      <c r="D10080" s="128">
        <v>480.93</v>
      </c>
      <c r="E10080" s="122">
        <v>64.960755813953483</v>
      </c>
      <c r="F10080" s="77">
        <v>2.85</v>
      </c>
      <c r="G10080" s="77">
        <v>0</v>
      </c>
      <c r="H10080" s="78"/>
      <c r="I10080" s="78"/>
      <c r="J10080" s="77">
        <v>2.85</v>
      </c>
      <c r="K10080" s="103">
        <f t="shared" si="419"/>
        <v>0.23999999999998645</v>
      </c>
      <c r="L10080" s="145">
        <v>1.1399999999999999</v>
      </c>
      <c r="M10080" s="146">
        <v>0</v>
      </c>
      <c r="N10080" s="76">
        <f t="shared" si="420"/>
        <v>0.23999999999998645</v>
      </c>
    </row>
    <row r="10081" spans="2:14" x14ac:dyDescent="0.25">
      <c r="B10081" s="158">
        <v>42623</v>
      </c>
      <c r="C10081" s="78">
        <v>426.34</v>
      </c>
      <c r="D10081" s="128">
        <v>478.32</v>
      </c>
      <c r="E10081" s="122">
        <v>64.555232558139537</v>
      </c>
      <c r="F10081" s="77">
        <v>4.1100000000000003</v>
      </c>
      <c r="G10081" s="77">
        <v>0</v>
      </c>
      <c r="H10081" s="78"/>
      <c r="I10081" s="78"/>
      <c r="J10081" s="77">
        <v>4.1100000000000003</v>
      </c>
      <c r="K10081" s="103">
        <f t="shared" si="419"/>
        <v>0.3300000000000276</v>
      </c>
      <c r="L10081" s="145">
        <v>1.64</v>
      </c>
      <c r="M10081" s="146">
        <v>0</v>
      </c>
      <c r="N10081" s="76">
        <f t="shared" si="420"/>
        <v>0.3300000000000276</v>
      </c>
    </row>
    <row r="10082" spans="2:14" x14ac:dyDescent="0.25">
      <c r="B10082" s="158">
        <v>42624</v>
      </c>
      <c r="C10082" s="78">
        <v>426.13</v>
      </c>
      <c r="D10082" s="128">
        <v>474.54</v>
      </c>
      <c r="E10082" s="122">
        <v>64.031976744186053</v>
      </c>
      <c r="F10082" s="77">
        <v>3.6</v>
      </c>
      <c r="G10082" s="77">
        <v>0</v>
      </c>
      <c r="H10082" s="78"/>
      <c r="I10082" s="78"/>
      <c r="J10082" s="77">
        <v>3.6</v>
      </c>
      <c r="K10082" s="103">
        <f t="shared" si="419"/>
        <v>0.45999999999995689</v>
      </c>
      <c r="L10082" s="145">
        <v>1.44</v>
      </c>
      <c r="M10082" s="146">
        <v>0</v>
      </c>
      <c r="N10082" s="76">
        <f t="shared" si="420"/>
        <v>0.45999999999995689</v>
      </c>
    </row>
    <row r="10083" spans="2:14" x14ac:dyDescent="0.25">
      <c r="B10083" s="158">
        <v>42625</v>
      </c>
      <c r="C10083" s="78">
        <v>425.95</v>
      </c>
      <c r="D10083" s="128">
        <v>471.4</v>
      </c>
      <c r="E10083" s="122">
        <v>63.549418604651166</v>
      </c>
      <c r="F10083" s="77">
        <v>3.08</v>
      </c>
      <c r="G10083" s="77">
        <v>0</v>
      </c>
      <c r="H10083" s="78"/>
      <c r="I10083" s="78"/>
      <c r="J10083" s="77">
        <v>3.08</v>
      </c>
      <c r="K10083" s="103">
        <f t="shared" si="419"/>
        <v>0.65000000000005009</v>
      </c>
      <c r="L10083" s="145">
        <v>1.23</v>
      </c>
      <c r="M10083" s="146">
        <v>0</v>
      </c>
      <c r="N10083" s="76">
        <f t="shared" si="420"/>
        <v>0.65000000000005009</v>
      </c>
    </row>
    <row r="10084" spans="2:14" x14ac:dyDescent="0.25">
      <c r="B10084" s="158">
        <v>42626</v>
      </c>
      <c r="C10084" s="78">
        <v>425.81</v>
      </c>
      <c r="D10084" s="128">
        <v>468.97</v>
      </c>
      <c r="E10084" s="122">
        <v>63.222383720930232</v>
      </c>
      <c r="F10084" s="77">
        <v>3.96</v>
      </c>
      <c r="G10084" s="77">
        <v>0</v>
      </c>
      <c r="H10084" s="78"/>
      <c r="I10084" s="78"/>
      <c r="J10084" s="77">
        <v>3.96</v>
      </c>
      <c r="K10084" s="103">
        <f t="shared" ref="K10084:K10147" si="421">D10085-D10084+J10084</f>
        <v>0.45999999999999996</v>
      </c>
      <c r="L10084" s="145">
        <v>1.58</v>
      </c>
      <c r="M10084" s="146">
        <v>0</v>
      </c>
      <c r="N10084" s="76">
        <f t="shared" si="420"/>
        <v>0.45999999999999996</v>
      </c>
    </row>
    <row r="10085" spans="2:14" x14ac:dyDescent="0.25">
      <c r="B10085" s="158">
        <v>42627</v>
      </c>
      <c r="C10085" s="78">
        <v>425.61</v>
      </c>
      <c r="D10085" s="128">
        <v>465.47</v>
      </c>
      <c r="E10085" s="122">
        <v>62.713662790697676</v>
      </c>
      <c r="F10085" s="77">
        <v>2.4900000000000002</v>
      </c>
      <c r="G10085" s="77">
        <v>0</v>
      </c>
      <c r="H10085" s="78"/>
      <c r="I10085" s="78"/>
      <c r="J10085" s="77">
        <v>2.4900000000000002</v>
      </c>
      <c r="K10085" s="103">
        <f t="shared" si="421"/>
        <v>0.17999999999999794</v>
      </c>
      <c r="L10085" s="145">
        <v>1</v>
      </c>
      <c r="M10085" s="146">
        <v>0</v>
      </c>
      <c r="N10085" s="76">
        <f t="shared" si="420"/>
        <v>0.17999999999999794</v>
      </c>
    </row>
    <row r="10086" spans="2:14" x14ac:dyDescent="0.25">
      <c r="B10086" s="158">
        <v>42628</v>
      </c>
      <c r="C10086" s="78">
        <v>425.48</v>
      </c>
      <c r="D10086" s="128">
        <v>463.16</v>
      </c>
      <c r="E10086" s="122">
        <v>62.377906976744185</v>
      </c>
      <c r="F10086" s="77">
        <v>2.35</v>
      </c>
      <c r="G10086" s="77">
        <v>0</v>
      </c>
      <c r="H10086" s="78"/>
      <c r="I10086" s="78"/>
      <c r="J10086" s="77">
        <v>2.35</v>
      </c>
      <c r="K10086" s="103">
        <f t="shared" si="421"/>
        <v>8.999999999995234E-2</v>
      </c>
      <c r="L10086" s="145">
        <v>0.94</v>
      </c>
      <c r="M10086" s="146">
        <v>0</v>
      </c>
      <c r="N10086" s="76">
        <f t="shared" si="420"/>
        <v>8.999999999995234E-2</v>
      </c>
    </row>
    <row r="10087" spans="2:14" x14ac:dyDescent="0.25">
      <c r="B10087" s="158">
        <v>42629</v>
      </c>
      <c r="C10087" s="78">
        <v>425.35</v>
      </c>
      <c r="D10087" s="128">
        <v>460.9</v>
      </c>
      <c r="E10087" s="122">
        <v>62.049418604651166</v>
      </c>
      <c r="F10087" s="77">
        <v>2.5499999999999998</v>
      </c>
      <c r="G10087" s="77">
        <v>0</v>
      </c>
      <c r="H10087" s="78"/>
      <c r="I10087" s="78"/>
      <c r="J10087" s="77">
        <v>2.5499999999999998</v>
      </c>
      <c r="K10087" s="103">
        <f t="shared" si="421"/>
        <v>0.29000000000000892</v>
      </c>
      <c r="L10087" s="145">
        <v>1.01</v>
      </c>
      <c r="M10087" s="146">
        <v>0</v>
      </c>
      <c r="N10087" s="76">
        <f t="shared" si="420"/>
        <v>0.29000000000000892</v>
      </c>
    </row>
    <row r="10088" spans="2:14" x14ac:dyDescent="0.25">
      <c r="B10088" s="158">
        <v>42630</v>
      </c>
      <c r="C10088" s="78">
        <v>425.22</v>
      </c>
      <c r="D10088" s="128">
        <v>458.64</v>
      </c>
      <c r="E10088" s="122">
        <v>61.720930232558139</v>
      </c>
      <c r="F10088" s="77">
        <v>3.12</v>
      </c>
      <c r="G10088" s="77">
        <v>0</v>
      </c>
      <c r="H10088" s="78"/>
      <c r="I10088" s="78"/>
      <c r="J10088" s="77">
        <v>3.12</v>
      </c>
      <c r="K10088" s="103">
        <f t="shared" si="421"/>
        <v>0.23000000000001375</v>
      </c>
      <c r="L10088" s="145">
        <v>1.24</v>
      </c>
      <c r="M10088" s="146">
        <v>0</v>
      </c>
      <c r="N10088" s="76">
        <f t="shared" si="420"/>
        <v>0.23000000000001375</v>
      </c>
    </row>
    <row r="10089" spans="2:14" x14ac:dyDescent="0.25">
      <c r="B10089" s="158">
        <v>42631</v>
      </c>
      <c r="C10089" s="78">
        <v>425.05</v>
      </c>
      <c r="D10089" s="128">
        <v>455.75</v>
      </c>
      <c r="E10089" s="122">
        <v>61.300872093023258</v>
      </c>
      <c r="F10089" s="77">
        <v>2.79</v>
      </c>
      <c r="G10089" s="77">
        <v>0</v>
      </c>
      <c r="H10089" s="78"/>
      <c r="I10089" s="78"/>
      <c r="J10089" s="77">
        <v>2.79</v>
      </c>
      <c r="K10089" s="103">
        <f t="shared" si="421"/>
        <v>0.23999999999998867</v>
      </c>
      <c r="L10089" s="145">
        <v>1.1100000000000001</v>
      </c>
      <c r="M10089" s="146">
        <v>0</v>
      </c>
      <c r="N10089" s="76">
        <f t="shared" si="420"/>
        <v>0.23999999999998867</v>
      </c>
    </row>
    <row r="10090" spans="2:14" x14ac:dyDescent="0.25">
      <c r="B10090" s="158">
        <v>42632</v>
      </c>
      <c r="C10090" s="78">
        <v>424.9</v>
      </c>
      <c r="D10090" s="128">
        <v>453.2</v>
      </c>
      <c r="E10090" s="122">
        <v>60.904069767441861</v>
      </c>
      <c r="F10090" s="77">
        <v>3.11</v>
      </c>
      <c r="G10090" s="77">
        <v>0</v>
      </c>
      <c r="H10090" s="78"/>
      <c r="I10090" s="78"/>
      <c r="J10090" s="77">
        <v>3.11</v>
      </c>
      <c r="K10090" s="103">
        <f t="shared" si="421"/>
        <v>0.2900000000000067</v>
      </c>
      <c r="L10090" s="145">
        <v>1.24</v>
      </c>
      <c r="M10090" s="146">
        <v>0</v>
      </c>
      <c r="N10090" s="76">
        <f t="shared" si="420"/>
        <v>0.2900000000000067</v>
      </c>
    </row>
    <row r="10091" spans="2:14" x14ac:dyDescent="0.25">
      <c r="B10091" s="158">
        <v>42633</v>
      </c>
      <c r="C10091" s="78">
        <v>424.74</v>
      </c>
      <c r="D10091" s="128">
        <v>450.38</v>
      </c>
      <c r="E10091" s="122">
        <v>60.520348837209305</v>
      </c>
      <c r="F10091" s="77">
        <v>2.65</v>
      </c>
      <c r="G10091" s="77">
        <v>0</v>
      </c>
      <c r="H10091" s="78"/>
      <c r="I10091" s="78"/>
      <c r="J10091" s="77">
        <v>2.65</v>
      </c>
      <c r="K10091" s="103">
        <f t="shared" si="421"/>
        <v>9.9999999999988542E-2</v>
      </c>
      <c r="L10091" s="145">
        <v>1.01</v>
      </c>
      <c r="M10091" s="146">
        <v>0</v>
      </c>
      <c r="N10091" s="76">
        <f t="shared" si="420"/>
        <v>9.9999999999988542E-2</v>
      </c>
    </row>
    <row r="10092" spans="2:14" x14ac:dyDescent="0.25">
      <c r="B10092" s="158">
        <v>42634</v>
      </c>
      <c r="C10092" s="78">
        <v>424.59</v>
      </c>
      <c r="D10092" s="128">
        <v>447.83</v>
      </c>
      <c r="E10092" s="122">
        <v>60.125</v>
      </c>
      <c r="F10092" s="77">
        <v>3.02</v>
      </c>
      <c r="G10092" s="77">
        <v>0</v>
      </c>
      <c r="H10092" s="78"/>
      <c r="I10092" s="78"/>
      <c r="J10092" s="77">
        <v>3.02</v>
      </c>
      <c r="K10092" s="103">
        <f t="shared" si="421"/>
        <v>0.13000000000001366</v>
      </c>
      <c r="L10092" s="145">
        <v>1.1200000000000001</v>
      </c>
      <c r="M10092" s="146">
        <v>0</v>
      </c>
      <c r="N10092" s="76">
        <f t="shared" si="420"/>
        <v>0.13000000000001366</v>
      </c>
    </row>
    <row r="10093" spans="2:14" x14ac:dyDescent="0.25">
      <c r="B10093" s="158">
        <v>42635</v>
      </c>
      <c r="C10093" s="78">
        <v>424.42</v>
      </c>
      <c r="D10093" s="128">
        <v>444.94</v>
      </c>
      <c r="E10093" s="122">
        <v>59.729651162790695</v>
      </c>
      <c r="F10093" s="77">
        <v>3.74</v>
      </c>
      <c r="G10093" s="77">
        <v>0</v>
      </c>
      <c r="H10093" s="78"/>
      <c r="I10093" s="78"/>
      <c r="J10093" s="77">
        <v>3.74</v>
      </c>
      <c r="K10093" s="103">
        <f t="shared" si="421"/>
        <v>0.10000000000001386</v>
      </c>
      <c r="L10093" s="145">
        <v>1.44</v>
      </c>
      <c r="M10093" s="146">
        <v>0</v>
      </c>
      <c r="N10093" s="76">
        <f t="shared" si="420"/>
        <v>0.10000000000001386</v>
      </c>
    </row>
    <row r="10094" spans="2:14" x14ac:dyDescent="0.25">
      <c r="B10094" s="158">
        <v>42636</v>
      </c>
      <c r="C10094" s="78">
        <v>424.2</v>
      </c>
      <c r="D10094" s="128">
        <v>441.3</v>
      </c>
      <c r="E10094" s="122">
        <v>59.175872093023258</v>
      </c>
      <c r="F10094" s="77">
        <v>4.16</v>
      </c>
      <c r="G10094" s="77">
        <v>0</v>
      </c>
      <c r="H10094" s="78"/>
      <c r="I10094" s="78"/>
      <c r="J10094" s="77">
        <v>4.16</v>
      </c>
      <c r="K10094" s="103">
        <f t="shared" si="421"/>
        <v>8.0000000000016058E-2</v>
      </c>
      <c r="L10094" s="145">
        <v>1.59</v>
      </c>
      <c r="M10094" s="146">
        <v>0</v>
      </c>
      <c r="N10094" s="76">
        <f t="shared" si="420"/>
        <v>8.0000000000016058E-2</v>
      </c>
    </row>
    <row r="10095" spans="2:14" x14ac:dyDescent="0.25">
      <c r="B10095" s="158">
        <v>42637</v>
      </c>
      <c r="C10095" s="78">
        <v>423.96</v>
      </c>
      <c r="D10095" s="128">
        <v>437.22</v>
      </c>
      <c r="E10095" s="122">
        <v>58.582848837209305</v>
      </c>
      <c r="F10095" s="77">
        <v>3.04</v>
      </c>
      <c r="G10095" s="77">
        <v>0</v>
      </c>
      <c r="H10095" s="78"/>
      <c r="I10095" s="78"/>
      <c r="J10095" s="77">
        <v>3.04</v>
      </c>
      <c r="K10095" s="103">
        <f t="shared" si="421"/>
        <v>7.9999999999963656E-2</v>
      </c>
      <c r="L10095" s="145">
        <v>1.21</v>
      </c>
      <c r="M10095" s="146">
        <v>0</v>
      </c>
      <c r="N10095" s="76">
        <f t="shared" si="420"/>
        <v>7.9999999999963656E-2</v>
      </c>
    </row>
    <row r="10096" spans="2:14" x14ac:dyDescent="0.25">
      <c r="B10096" s="158">
        <v>42638</v>
      </c>
      <c r="C10096" s="78">
        <v>423.78</v>
      </c>
      <c r="D10096" s="128">
        <v>434.26</v>
      </c>
      <c r="E10096" s="122">
        <v>58.152616279069768</v>
      </c>
      <c r="F10096" s="77">
        <v>3.69</v>
      </c>
      <c r="G10096" s="77">
        <v>0</v>
      </c>
      <c r="H10096" s="78"/>
      <c r="I10096" s="78"/>
      <c r="J10096" s="77">
        <v>3.69</v>
      </c>
      <c r="K10096" s="103">
        <f t="shared" si="421"/>
        <v>5.0000000000013589E-2</v>
      </c>
      <c r="L10096" s="145">
        <v>1.42</v>
      </c>
      <c r="M10096" s="146">
        <v>0</v>
      </c>
      <c r="N10096" s="76">
        <f t="shared" si="420"/>
        <v>5.0000000000013589E-2</v>
      </c>
    </row>
    <row r="10097" spans="2:14" x14ac:dyDescent="0.25">
      <c r="B10097" s="158">
        <v>42639</v>
      </c>
      <c r="C10097" s="78">
        <v>423.56</v>
      </c>
      <c r="D10097" s="128">
        <v>430.62</v>
      </c>
      <c r="E10097" s="122">
        <v>57.64825581395349</v>
      </c>
      <c r="F10097" s="77">
        <v>5.07</v>
      </c>
      <c r="G10097" s="77">
        <v>0</v>
      </c>
      <c r="H10097" s="78"/>
      <c r="I10097" s="78"/>
      <c r="J10097" s="77">
        <v>5.07</v>
      </c>
      <c r="K10097" s="103">
        <f t="shared" si="421"/>
        <v>0.11000000000002075</v>
      </c>
      <c r="L10097" s="145">
        <v>2.0099999999999998</v>
      </c>
      <c r="M10097" s="161">
        <v>0</v>
      </c>
      <c r="N10097" s="76">
        <f t="shared" si="420"/>
        <v>0.11000000000002075</v>
      </c>
    </row>
    <row r="10098" spans="2:14" x14ac:dyDescent="0.25">
      <c r="B10098" s="158">
        <v>42640</v>
      </c>
      <c r="C10098" s="78">
        <v>423.26</v>
      </c>
      <c r="D10098" s="128">
        <v>425.66</v>
      </c>
      <c r="E10098" s="122">
        <v>56.927325581395351</v>
      </c>
      <c r="F10098" s="77">
        <v>3.98</v>
      </c>
      <c r="G10098" s="77">
        <v>0</v>
      </c>
      <c r="H10098" s="78"/>
      <c r="I10098" s="78"/>
      <c r="J10098" s="77">
        <v>3.98</v>
      </c>
      <c r="K10098" s="103">
        <f t="shared" si="421"/>
        <v>5.9999999999984066E-2</v>
      </c>
      <c r="L10098" s="145">
        <v>1.1399999999999999</v>
      </c>
      <c r="M10098" s="161">
        <v>0</v>
      </c>
      <c r="N10098" s="76">
        <f t="shared" si="420"/>
        <v>5.9999999999984066E-2</v>
      </c>
    </row>
    <row r="10099" spans="2:14" x14ac:dyDescent="0.25">
      <c r="B10099" s="158">
        <v>42641</v>
      </c>
      <c r="C10099" s="78">
        <v>423.02</v>
      </c>
      <c r="D10099" s="128">
        <v>421.74</v>
      </c>
      <c r="E10099" s="122">
        <v>56.332848837209305</v>
      </c>
      <c r="F10099" s="77">
        <v>5.87</v>
      </c>
      <c r="G10099" s="77">
        <v>0</v>
      </c>
      <c r="H10099" s="78"/>
      <c r="I10099" s="78"/>
      <c r="J10099" s="77">
        <v>5.87</v>
      </c>
      <c r="K10099" s="103">
        <f t="shared" si="421"/>
        <v>2.9999999999968274E-2</v>
      </c>
      <c r="L10099" s="145">
        <v>2.2799999999999998</v>
      </c>
      <c r="M10099" s="161">
        <v>0</v>
      </c>
      <c r="N10099" s="76">
        <f t="shared" si="420"/>
        <v>2.9999999999968274E-2</v>
      </c>
    </row>
    <row r="10100" spans="2:14" x14ac:dyDescent="0.25">
      <c r="B10100" s="158">
        <v>42642</v>
      </c>
      <c r="C10100" s="78">
        <v>422.65</v>
      </c>
      <c r="D10100" s="128">
        <v>415.9</v>
      </c>
      <c r="E10100" s="122">
        <v>55.482558139534881</v>
      </c>
      <c r="F10100" s="77">
        <v>2.72</v>
      </c>
      <c r="G10100" s="77">
        <v>0</v>
      </c>
      <c r="H10100" s="78"/>
      <c r="I10100" s="78"/>
      <c r="J10100" s="77">
        <v>2.72</v>
      </c>
      <c r="K10100" s="103">
        <f t="shared" si="421"/>
        <v>6.0000000000032028E-2</v>
      </c>
      <c r="L10100" s="145">
        <v>1</v>
      </c>
      <c r="M10100" s="161">
        <v>0</v>
      </c>
      <c r="N10100" s="76">
        <f t="shared" si="420"/>
        <v>6.0000000000032028E-2</v>
      </c>
    </row>
    <row r="10101" spans="2:14" x14ac:dyDescent="0.25">
      <c r="B10101" s="158">
        <v>42643</v>
      </c>
      <c r="C10101" s="78">
        <v>422.49</v>
      </c>
      <c r="D10101" s="128">
        <v>413.24</v>
      </c>
      <c r="E10101" s="122">
        <v>55.122093023255815</v>
      </c>
      <c r="F10101" s="77">
        <v>3</v>
      </c>
      <c r="G10101" s="77">
        <v>0</v>
      </c>
      <c r="H10101" s="78"/>
      <c r="I10101" s="78"/>
      <c r="J10101" s="77">
        <v>3</v>
      </c>
      <c r="K10101" s="103">
        <f t="shared" si="421"/>
        <v>0.12000000000000455</v>
      </c>
      <c r="L10101" s="145">
        <v>1.19</v>
      </c>
      <c r="M10101" s="161">
        <v>0</v>
      </c>
      <c r="N10101" s="76">
        <f t="shared" si="420"/>
        <v>0.12000000000000455</v>
      </c>
    </row>
    <row r="10102" spans="2:14" x14ac:dyDescent="0.25">
      <c r="B10102" s="158">
        <v>42644</v>
      </c>
      <c r="C10102" s="78">
        <v>422.31</v>
      </c>
      <c r="D10102" s="128">
        <v>410.36</v>
      </c>
      <c r="E10102" s="122">
        <v>54.703488372093027</v>
      </c>
      <c r="F10102" s="77">
        <v>3.61</v>
      </c>
      <c r="G10102" s="77">
        <v>0</v>
      </c>
      <c r="H10102" s="78"/>
      <c r="I10102" s="78"/>
      <c r="J10102" s="77">
        <v>3.61</v>
      </c>
      <c r="K10102" s="103">
        <f t="shared" si="421"/>
        <v>8.9999999999961222E-2</v>
      </c>
      <c r="L10102" s="145">
        <v>1.44</v>
      </c>
      <c r="M10102" s="161">
        <v>0</v>
      </c>
      <c r="N10102" s="76">
        <f t="shared" si="420"/>
        <v>8.9999999999961222E-2</v>
      </c>
    </row>
    <row r="10103" spans="2:14" x14ac:dyDescent="0.25">
      <c r="B10103" s="158">
        <v>42645</v>
      </c>
      <c r="C10103" s="78">
        <v>422.09</v>
      </c>
      <c r="D10103" s="128">
        <v>406.84</v>
      </c>
      <c r="E10103" s="122">
        <v>54.168604651162788</v>
      </c>
      <c r="F10103" s="77">
        <v>5.54</v>
      </c>
      <c r="G10103" s="77">
        <v>0</v>
      </c>
      <c r="H10103" s="78"/>
      <c r="I10103" s="78"/>
      <c r="J10103" s="77">
        <v>5.54</v>
      </c>
      <c r="K10103" s="103">
        <f t="shared" si="421"/>
        <v>0.20000000000002505</v>
      </c>
      <c r="L10103" s="145">
        <v>2.19</v>
      </c>
      <c r="M10103" s="161">
        <v>0</v>
      </c>
      <c r="N10103" s="76">
        <f t="shared" si="420"/>
        <v>0.20000000000002505</v>
      </c>
    </row>
    <row r="10104" spans="2:14" x14ac:dyDescent="0.25">
      <c r="B10104" s="158">
        <v>42646</v>
      </c>
      <c r="C10104" s="78">
        <v>421.75</v>
      </c>
      <c r="D10104" s="128">
        <v>401.5</v>
      </c>
      <c r="E10104" s="122">
        <v>53.415697674418603</v>
      </c>
      <c r="F10104" s="77">
        <v>3.1</v>
      </c>
      <c r="G10104" s="77">
        <v>0</v>
      </c>
      <c r="H10104" s="78"/>
      <c r="I10104" s="78"/>
      <c r="J10104" s="77">
        <v>3.1</v>
      </c>
      <c r="K10104" s="103">
        <f t="shared" si="421"/>
        <v>0.24999999999997735</v>
      </c>
      <c r="L10104" s="145">
        <v>1.23</v>
      </c>
      <c r="M10104" s="161">
        <v>0</v>
      </c>
      <c r="N10104" s="76">
        <f t="shared" si="420"/>
        <v>0.24999999999997735</v>
      </c>
    </row>
    <row r="10105" spans="2:14" x14ac:dyDescent="0.25">
      <c r="B10105" s="158">
        <v>42647</v>
      </c>
      <c r="C10105" s="78">
        <v>421.57</v>
      </c>
      <c r="D10105" s="128">
        <v>398.65</v>
      </c>
      <c r="E10105" s="122">
        <v>52.979651162790695</v>
      </c>
      <c r="F10105" s="77">
        <v>5.86</v>
      </c>
      <c r="G10105" s="77">
        <v>0</v>
      </c>
      <c r="H10105" s="78"/>
      <c r="I10105" s="78"/>
      <c r="J10105" s="77">
        <v>5.86</v>
      </c>
      <c r="K10105" s="103">
        <f t="shared" si="421"/>
        <v>0.11000000000000032</v>
      </c>
      <c r="L10105" s="145">
        <v>2.23</v>
      </c>
      <c r="M10105" s="161">
        <v>0</v>
      </c>
      <c r="N10105" s="76">
        <f t="shared" si="420"/>
        <v>0.11000000000000032</v>
      </c>
    </row>
    <row r="10106" spans="2:14" x14ac:dyDescent="0.25">
      <c r="B10106" s="158">
        <v>42648</v>
      </c>
      <c r="C10106" s="78">
        <v>421.2</v>
      </c>
      <c r="D10106" s="128">
        <v>392.9</v>
      </c>
      <c r="E10106" s="122">
        <v>52.143895348837212</v>
      </c>
      <c r="F10106" s="77">
        <v>4.8499999999999996</v>
      </c>
      <c r="G10106" s="77">
        <v>0</v>
      </c>
      <c r="H10106" s="78"/>
      <c r="I10106" s="78"/>
      <c r="J10106" s="77">
        <v>4.8499999999999996</v>
      </c>
      <c r="K10106" s="103">
        <f t="shared" si="421"/>
        <v>0.25000000000003375</v>
      </c>
      <c r="L10106" s="145">
        <v>1.91</v>
      </c>
      <c r="M10106" s="161">
        <v>0</v>
      </c>
      <c r="N10106" s="76">
        <f t="shared" si="420"/>
        <v>0.25000000000003375</v>
      </c>
    </row>
    <row r="10107" spans="2:14" x14ac:dyDescent="0.25">
      <c r="B10107" s="158">
        <v>42649</v>
      </c>
      <c r="C10107" s="78">
        <v>420.9</v>
      </c>
      <c r="D10107" s="128">
        <v>388.3</v>
      </c>
      <c r="E10107" s="122">
        <v>51.475290697674417</v>
      </c>
      <c r="F10107" s="77">
        <v>4.49</v>
      </c>
      <c r="G10107" s="77">
        <v>0</v>
      </c>
      <c r="H10107" s="78"/>
      <c r="I10107" s="78"/>
      <c r="J10107" s="77">
        <v>4.49</v>
      </c>
      <c r="K10107" s="103">
        <f t="shared" si="421"/>
        <v>0.13999999999997748</v>
      </c>
      <c r="L10107" s="145">
        <v>1.77</v>
      </c>
      <c r="M10107" s="161">
        <v>0</v>
      </c>
      <c r="N10107" s="76">
        <f t="shared" si="420"/>
        <v>0.13999999999997748</v>
      </c>
    </row>
    <row r="10108" spans="2:14" x14ac:dyDescent="0.25">
      <c r="B10108" s="158">
        <v>42650</v>
      </c>
      <c r="C10108" s="78">
        <v>420.61</v>
      </c>
      <c r="D10108" s="128">
        <v>383.95</v>
      </c>
      <c r="E10108" s="122">
        <v>50.864825581395351</v>
      </c>
      <c r="F10108" s="77">
        <v>4.5599999999999996</v>
      </c>
      <c r="G10108" s="77">
        <v>0</v>
      </c>
      <c r="H10108" s="78"/>
      <c r="I10108" s="78"/>
      <c r="J10108" s="77">
        <v>4.5599999999999996</v>
      </c>
      <c r="K10108" s="103">
        <f t="shared" si="421"/>
        <v>0.11000000000001098</v>
      </c>
      <c r="L10108" s="145">
        <v>1.79</v>
      </c>
      <c r="M10108" s="161">
        <v>0</v>
      </c>
      <c r="N10108" s="76">
        <f t="shared" si="420"/>
        <v>0.11000000000001098</v>
      </c>
    </row>
    <row r="10109" spans="2:14" x14ac:dyDescent="0.25">
      <c r="B10109" s="158">
        <v>42651</v>
      </c>
      <c r="C10109" s="78">
        <v>420.32</v>
      </c>
      <c r="D10109" s="128">
        <v>379.5</v>
      </c>
      <c r="E10109" s="122">
        <v>50.196220930232556</v>
      </c>
      <c r="F10109" s="77">
        <v>3.51</v>
      </c>
      <c r="G10109" s="77">
        <v>0</v>
      </c>
      <c r="H10109" s="78"/>
      <c r="I10109" s="78"/>
      <c r="J10109" s="77">
        <v>3.51</v>
      </c>
      <c r="K10109" s="103">
        <f t="shared" si="421"/>
        <v>0.20999999999998842</v>
      </c>
      <c r="L10109" s="145">
        <v>1.38</v>
      </c>
      <c r="M10109" s="161">
        <v>0</v>
      </c>
      <c r="N10109" s="76">
        <f t="shared" si="420"/>
        <v>0.20999999999998842</v>
      </c>
    </row>
    <row r="10110" spans="2:14" x14ac:dyDescent="0.25">
      <c r="B10110" s="158">
        <v>42652</v>
      </c>
      <c r="C10110" s="78">
        <v>420.1</v>
      </c>
      <c r="D10110" s="128">
        <v>376.2</v>
      </c>
      <c r="E10110" s="122">
        <v>49.738372093023258</v>
      </c>
      <c r="F10110" s="77">
        <v>3.81</v>
      </c>
      <c r="G10110" s="77">
        <v>0</v>
      </c>
      <c r="H10110" s="78"/>
      <c r="I10110" s="78"/>
      <c r="J10110" s="77">
        <v>3.81</v>
      </c>
      <c r="K10110" s="103">
        <f t="shared" si="421"/>
        <v>1.6600000000000228</v>
      </c>
      <c r="L10110" s="145">
        <v>1.47</v>
      </c>
      <c r="M10110" s="161">
        <v>0</v>
      </c>
      <c r="N10110" s="76">
        <f t="shared" si="420"/>
        <v>1.6600000000000228</v>
      </c>
    </row>
    <row r="10111" spans="2:14" x14ac:dyDescent="0.25">
      <c r="B10111" s="158">
        <v>42653</v>
      </c>
      <c r="C10111" s="78">
        <v>419.95</v>
      </c>
      <c r="D10111" s="128">
        <v>374.05</v>
      </c>
      <c r="E10111" s="122">
        <v>49.404069767441861</v>
      </c>
      <c r="F10111" s="77">
        <v>1.38</v>
      </c>
      <c r="G10111" s="77">
        <v>0</v>
      </c>
      <c r="H10111" s="78"/>
      <c r="I10111" s="78"/>
      <c r="J10111" s="77">
        <v>1.38</v>
      </c>
      <c r="K10111" s="103">
        <f t="shared" si="421"/>
        <v>0.93000000000001126</v>
      </c>
      <c r="L10111" s="145">
        <v>0.54</v>
      </c>
      <c r="M10111" s="161">
        <v>0</v>
      </c>
      <c r="N10111" s="76">
        <f t="shared" si="420"/>
        <v>0.93000000000001126</v>
      </c>
    </row>
    <row r="10112" spans="2:14" x14ac:dyDescent="0.25">
      <c r="B10112" s="158">
        <v>42654</v>
      </c>
      <c r="C10112" s="78">
        <v>419.92</v>
      </c>
      <c r="D10112" s="128">
        <v>373.6</v>
      </c>
      <c r="E10112" s="122">
        <v>49.360465116279073</v>
      </c>
      <c r="F10112" s="77">
        <v>1.21</v>
      </c>
      <c r="G10112" s="77">
        <v>0</v>
      </c>
      <c r="H10112" s="78"/>
      <c r="I10112" s="78"/>
      <c r="J10112" s="77">
        <v>1.21</v>
      </c>
      <c r="K10112" s="103">
        <f t="shared" si="421"/>
        <v>0.1599999999999886</v>
      </c>
      <c r="L10112" s="145">
        <v>0.47</v>
      </c>
      <c r="M10112" s="161">
        <v>0</v>
      </c>
      <c r="N10112" s="76">
        <f t="shared" si="420"/>
        <v>0.1599999999999886</v>
      </c>
    </row>
    <row r="10113" spans="2:14" x14ac:dyDescent="0.25">
      <c r="B10113" s="158">
        <v>42655</v>
      </c>
      <c r="C10113" s="78">
        <v>419.85</v>
      </c>
      <c r="D10113" s="128">
        <v>372.55</v>
      </c>
      <c r="E10113" s="122">
        <v>49.207848837209305</v>
      </c>
      <c r="F10113" s="77">
        <v>3.21</v>
      </c>
      <c r="G10113" s="77">
        <v>0</v>
      </c>
      <c r="H10113" s="78"/>
      <c r="I10113" s="78"/>
      <c r="J10113" s="77">
        <v>3.21</v>
      </c>
      <c r="K10113" s="103">
        <f t="shared" si="421"/>
        <v>5.9999999999965858E-2</v>
      </c>
      <c r="L10113" s="145">
        <v>1.18</v>
      </c>
      <c r="M10113" s="161">
        <v>0</v>
      </c>
      <c r="N10113" s="76">
        <f t="shared" si="420"/>
        <v>5.9999999999965858E-2</v>
      </c>
    </row>
    <row r="10114" spans="2:14" x14ac:dyDescent="0.25">
      <c r="B10114" s="158">
        <v>42656</v>
      </c>
      <c r="C10114" s="78">
        <v>419.64</v>
      </c>
      <c r="D10114" s="128">
        <v>369.4</v>
      </c>
      <c r="E10114" s="122">
        <v>48.728197674418603</v>
      </c>
      <c r="F10114" s="77">
        <v>2.67</v>
      </c>
      <c r="G10114" s="77">
        <v>0</v>
      </c>
      <c r="H10114" s="78"/>
      <c r="I10114" s="78"/>
      <c r="J10114" s="77">
        <v>2.67</v>
      </c>
      <c r="K10114" s="103">
        <f t="shared" si="421"/>
        <v>7.0000000000034035E-2</v>
      </c>
      <c r="L10114" s="145">
        <v>1.04</v>
      </c>
      <c r="M10114" s="161">
        <v>0</v>
      </c>
      <c r="N10114" s="76">
        <f t="shared" si="420"/>
        <v>7.0000000000034035E-2</v>
      </c>
    </row>
    <row r="10115" spans="2:14" x14ac:dyDescent="0.25">
      <c r="B10115" s="158">
        <v>42657</v>
      </c>
      <c r="C10115" s="78">
        <v>419.46</v>
      </c>
      <c r="D10115" s="128">
        <v>366.8</v>
      </c>
      <c r="E10115" s="122">
        <v>48.350290697674417</v>
      </c>
      <c r="F10115" s="77">
        <v>2.99</v>
      </c>
      <c r="G10115" s="77">
        <v>0</v>
      </c>
      <c r="H10115" s="78"/>
      <c r="I10115" s="78"/>
      <c r="J10115" s="77">
        <v>2.99</v>
      </c>
      <c r="K10115" s="103">
        <f t="shared" si="421"/>
        <v>0.24000000000000021</v>
      </c>
      <c r="L10115" s="145">
        <v>1.17</v>
      </c>
      <c r="M10115" s="161">
        <v>1.2</v>
      </c>
      <c r="N10115" s="76">
        <f t="shared" si="420"/>
        <v>0.24000000000000021</v>
      </c>
    </row>
    <row r="10116" spans="2:14" x14ac:dyDescent="0.25">
      <c r="B10116" s="158">
        <v>42658</v>
      </c>
      <c r="C10116" s="78">
        <v>419.27</v>
      </c>
      <c r="D10116" s="128">
        <v>364.05</v>
      </c>
      <c r="E10116" s="122">
        <v>47.950581395348834</v>
      </c>
      <c r="F10116" s="77">
        <v>4.5199999999999996</v>
      </c>
      <c r="G10116" s="77">
        <v>0</v>
      </c>
      <c r="H10116" s="78"/>
      <c r="I10116" s="78"/>
      <c r="J10116" s="77">
        <v>4.5199999999999996</v>
      </c>
      <c r="K10116" s="103">
        <f t="shared" si="421"/>
        <v>0.14999999999999503</v>
      </c>
      <c r="L10116" s="145">
        <v>1.77</v>
      </c>
      <c r="M10116" s="161">
        <v>1.8</v>
      </c>
      <c r="N10116" s="76">
        <f t="shared" si="420"/>
        <v>0.14999999999999503</v>
      </c>
    </row>
    <row r="10117" spans="2:14" x14ac:dyDescent="0.25">
      <c r="B10117" s="158">
        <v>42659</v>
      </c>
      <c r="C10117" s="78">
        <v>418.97</v>
      </c>
      <c r="D10117" s="128">
        <v>359.68</v>
      </c>
      <c r="E10117" s="122">
        <v>47.337209302325583</v>
      </c>
      <c r="F10117" s="77">
        <v>4.3099999999999996</v>
      </c>
      <c r="G10117" s="77">
        <v>0</v>
      </c>
      <c r="H10117" s="78"/>
      <c r="I10117" s="78"/>
      <c r="J10117" s="77">
        <v>4.3099999999999996</v>
      </c>
      <c r="K10117" s="103">
        <f t="shared" si="421"/>
        <v>0.87999999999999279</v>
      </c>
      <c r="L10117" s="145">
        <v>1.68</v>
      </c>
      <c r="M10117" s="161">
        <v>0</v>
      </c>
      <c r="N10117" s="76">
        <f t="shared" si="420"/>
        <v>0.87999999999999279</v>
      </c>
    </row>
    <row r="10118" spans="2:14" x14ac:dyDescent="0.25">
      <c r="B10118" s="158">
        <v>42660</v>
      </c>
      <c r="C10118" s="78">
        <v>418.73</v>
      </c>
      <c r="D10118" s="128">
        <v>356.25</v>
      </c>
      <c r="E10118" s="122">
        <v>46.838662790697676</v>
      </c>
      <c r="F10118" s="77">
        <v>6.92</v>
      </c>
      <c r="G10118" s="77">
        <v>0</v>
      </c>
      <c r="H10118" s="78"/>
      <c r="I10118" s="78"/>
      <c r="J10118" s="77">
        <v>6.92</v>
      </c>
      <c r="K10118" s="103">
        <f t="shared" si="421"/>
        <v>1.9899999999999931</v>
      </c>
      <c r="L10118" s="145">
        <v>2.7</v>
      </c>
      <c r="M10118" s="161">
        <v>0</v>
      </c>
      <c r="N10118" s="76">
        <f t="shared" si="420"/>
        <v>1.9899999999999931</v>
      </c>
    </row>
    <row r="10119" spans="2:14" x14ac:dyDescent="0.25">
      <c r="B10119" s="158">
        <v>42661</v>
      </c>
      <c r="C10119" s="78">
        <v>418.38</v>
      </c>
      <c r="D10119" s="128">
        <v>351.32</v>
      </c>
      <c r="E10119" s="122">
        <v>46.122093023255815</v>
      </c>
      <c r="F10119" s="77">
        <v>7.3</v>
      </c>
      <c r="G10119" s="77">
        <v>0</v>
      </c>
      <c r="H10119" s="78"/>
      <c r="I10119" s="78"/>
      <c r="J10119" s="77">
        <v>7.3</v>
      </c>
      <c r="K10119" s="103">
        <f t="shared" si="421"/>
        <v>3.8</v>
      </c>
      <c r="L10119" s="145">
        <v>2.84</v>
      </c>
      <c r="M10119" s="161">
        <v>4.5999999999999996</v>
      </c>
      <c r="N10119" s="76">
        <f t="shared" si="420"/>
        <v>3.8</v>
      </c>
    </row>
    <row r="10120" spans="2:14" x14ac:dyDescent="0.25">
      <c r="B10120" s="158">
        <v>42662</v>
      </c>
      <c r="C10120" s="78">
        <v>418.13</v>
      </c>
      <c r="D10120" s="128">
        <v>347.82</v>
      </c>
      <c r="E10120" s="122">
        <v>45.613372093023258</v>
      </c>
      <c r="F10120" s="77">
        <v>6.82</v>
      </c>
      <c r="G10120" s="77">
        <v>0</v>
      </c>
      <c r="H10120" s="78"/>
      <c r="I10120" s="78"/>
      <c r="J10120" s="77">
        <v>6.82</v>
      </c>
      <c r="K10120" s="103">
        <f t="shared" si="421"/>
        <v>4.3000000000000185</v>
      </c>
      <c r="L10120" s="145">
        <v>2.66</v>
      </c>
      <c r="M10120" s="161">
        <v>0</v>
      </c>
      <c r="N10120" s="76">
        <f t="shared" ref="N10120:N10183" si="422">+D10121-D10120+J10120</f>
        <v>4.3000000000000185</v>
      </c>
    </row>
    <row r="10121" spans="2:14" x14ac:dyDescent="0.25">
      <c r="B10121" s="158">
        <v>42663</v>
      </c>
      <c r="C10121" s="78">
        <v>417.95</v>
      </c>
      <c r="D10121" s="128">
        <v>345.3</v>
      </c>
      <c r="E10121" s="122">
        <v>45.226744186046517</v>
      </c>
      <c r="F10121" s="77">
        <v>6.03</v>
      </c>
      <c r="G10121" s="77">
        <v>0</v>
      </c>
      <c r="H10121" s="78"/>
      <c r="I10121" s="78"/>
      <c r="J10121" s="77">
        <v>6.03</v>
      </c>
      <c r="K10121" s="103">
        <f t="shared" si="421"/>
        <v>1.1299999999999661</v>
      </c>
      <c r="L10121" s="145">
        <v>2.35</v>
      </c>
      <c r="M10121" s="161">
        <v>0</v>
      </c>
      <c r="N10121" s="76">
        <f t="shared" si="422"/>
        <v>1.1299999999999661</v>
      </c>
    </row>
    <row r="10122" spans="2:14" x14ac:dyDescent="0.25">
      <c r="B10122" s="158">
        <v>42664</v>
      </c>
      <c r="C10122" s="78">
        <v>417.6</v>
      </c>
      <c r="D10122" s="128">
        <v>340.4</v>
      </c>
      <c r="E10122" s="122">
        <v>44.534883720930225</v>
      </c>
      <c r="F10122" s="77">
        <v>6.57</v>
      </c>
      <c r="G10122" s="77">
        <v>0</v>
      </c>
      <c r="H10122" s="78"/>
      <c r="I10122" s="78"/>
      <c r="J10122" s="77">
        <v>6.57</v>
      </c>
      <c r="K10122" s="103">
        <f t="shared" si="421"/>
        <v>0.33000000000004803</v>
      </c>
      <c r="L10122" s="145">
        <v>2.56</v>
      </c>
      <c r="M10122" s="161">
        <v>0</v>
      </c>
      <c r="N10122" s="76">
        <f t="shared" si="422"/>
        <v>0.33000000000004803</v>
      </c>
    </row>
    <row r="10123" spans="2:14" x14ac:dyDescent="0.25">
      <c r="B10123" s="158">
        <v>42665</v>
      </c>
      <c r="C10123" s="78">
        <v>417.15</v>
      </c>
      <c r="D10123" s="128">
        <v>334.16</v>
      </c>
      <c r="E10123" s="122">
        <v>43.627906976744192</v>
      </c>
      <c r="F10123" s="77">
        <v>5.99</v>
      </c>
      <c r="G10123" s="77">
        <v>0</v>
      </c>
      <c r="H10123" s="78"/>
      <c r="I10123" s="78"/>
      <c r="J10123" s="77">
        <v>5.99</v>
      </c>
      <c r="K10123" s="103">
        <f t="shared" si="421"/>
        <v>0.58999999999996611</v>
      </c>
      <c r="L10123" s="145">
        <v>2.33</v>
      </c>
      <c r="M10123" s="161">
        <v>1.1000000000000001</v>
      </c>
      <c r="N10123" s="76">
        <f t="shared" si="422"/>
        <v>0.58999999999996611</v>
      </c>
    </row>
    <row r="10124" spans="2:14" x14ac:dyDescent="0.25">
      <c r="B10124" s="158">
        <v>42666</v>
      </c>
      <c r="C10124" s="78">
        <v>416.74</v>
      </c>
      <c r="D10124" s="128">
        <v>328.76</v>
      </c>
      <c r="E10124" s="122">
        <v>42.843023255813954</v>
      </c>
      <c r="F10124" s="77">
        <v>2.36</v>
      </c>
      <c r="G10124" s="77">
        <v>0</v>
      </c>
      <c r="H10124" s="78"/>
      <c r="I10124" s="78"/>
      <c r="J10124" s="77">
        <v>2.36</v>
      </c>
      <c r="K10124" s="103">
        <f t="shared" si="421"/>
        <v>0.10999999999999988</v>
      </c>
      <c r="L10124" s="145">
        <v>0.92</v>
      </c>
      <c r="M10124" s="161">
        <v>0.9</v>
      </c>
      <c r="N10124" s="76">
        <f t="shared" si="422"/>
        <v>0.10999999999999988</v>
      </c>
    </row>
    <row r="10125" spans="2:14" x14ac:dyDescent="0.25">
      <c r="B10125" s="158">
        <v>42667</v>
      </c>
      <c r="C10125" s="78">
        <v>416.58</v>
      </c>
      <c r="D10125" s="128">
        <v>326.51</v>
      </c>
      <c r="E10125" s="122">
        <v>42.515988372093027</v>
      </c>
      <c r="F10125" s="77">
        <v>2.92</v>
      </c>
      <c r="G10125" s="77">
        <v>0</v>
      </c>
      <c r="H10125" s="78"/>
      <c r="I10125" s="78"/>
      <c r="J10125" s="77">
        <v>2.92</v>
      </c>
      <c r="K10125" s="103">
        <f t="shared" si="421"/>
        <v>2.2700000000000227</v>
      </c>
      <c r="L10125" s="145">
        <v>1.1299999999999999</v>
      </c>
      <c r="M10125" s="161">
        <v>8</v>
      </c>
      <c r="N10125" s="76">
        <f t="shared" si="422"/>
        <v>2.2700000000000227</v>
      </c>
    </row>
    <row r="10126" spans="2:14" x14ac:dyDescent="0.25">
      <c r="B10126" s="158">
        <v>42668</v>
      </c>
      <c r="C10126" s="78">
        <v>416.53</v>
      </c>
      <c r="D10126" s="128">
        <v>325.86</v>
      </c>
      <c r="E10126" s="122">
        <v>42.421511627906973</v>
      </c>
      <c r="F10126" s="77">
        <v>3.3</v>
      </c>
      <c r="G10126" s="77">
        <v>0</v>
      </c>
      <c r="H10126" s="78"/>
      <c r="I10126" s="78"/>
      <c r="J10126" s="77">
        <v>3.3</v>
      </c>
      <c r="K10126" s="103">
        <f t="shared" si="421"/>
        <v>2.3399999999999634</v>
      </c>
      <c r="L10126" s="145">
        <v>1.28</v>
      </c>
      <c r="M10126" s="161">
        <v>0</v>
      </c>
      <c r="N10126" s="76">
        <f t="shared" si="422"/>
        <v>2.3399999999999634</v>
      </c>
    </row>
    <row r="10127" spans="2:14" x14ac:dyDescent="0.25">
      <c r="B10127" s="158">
        <v>42669</v>
      </c>
      <c r="C10127" s="78">
        <v>416.46</v>
      </c>
      <c r="D10127" s="128">
        <v>324.89999999999998</v>
      </c>
      <c r="E10127" s="122">
        <v>42.281976744186039</v>
      </c>
      <c r="F10127" s="77">
        <v>2.4900000000000002</v>
      </c>
      <c r="G10127" s="77">
        <v>0</v>
      </c>
      <c r="H10127" s="78"/>
      <c r="I10127" s="78"/>
      <c r="J10127" s="77">
        <v>2.4900000000000002</v>
      </c>
      <c r="K10127" s="103">
        <f t="shared" si="421"/>
        <v>0.61999999999999567</v>
      </c>
      <c r="L10127" s="145">
        <v>0.97</v>
      </c>
      <c r="M10127" s="161">
        <v>29.6</v>
      </c>
      <c r="N10127" s="76">
        <f t="shared" si="422"/>
        <v>0.61999999999999567</v>
      </c>
    </row>
    <row r="10128" spans="2:14" x14ac:dyDescent="0.25">
      <c r="B10128" s="158">
        <v>42670</v>
      </c>
      <c r="C10128" s="78">
        <v>416.32</v>
      </c>
      <c r="D10128" s="128">
        <v>323.02999999999997</v>
      </c>
      <c r="E10128" s="122">
        <v>42.010174418604649</v>
      </c>
      <c r="F10128" s="77">
        <v>3.11</v>
      </c>
      <c r="G10128" s="77">
        <v>0</v>
      </c>
      <c r="H10128" s="78"/>
      <c r="I10128" s="78"/>
      <c r="J10128" s="77">
        <v>3.11</v>
      </c>
      <c r="K10128" s="103">
        <f t="shared" si="421"/>
        <v>0.64000000000002943</v>
      </c>
      <c r="L10128" s="145">
        <v>1.21</v>
      </c>
      <c r="M10128" s="161">
        <v>0</v>
      </c>
      <c r="N10128" s="76">
        <f t="shared" si="422"/>
        <v>0.64000000000002943</v>
      </c>
    </row>
    <row r="10129" spans="2:14" x14ac:dyDescent="0.25">
      <c r="B10129" s="158">
        <v>42671</v>
      </c>
      <c r="C10129" s="78">
        <v>416.12</v>
      </c>
      <c r="D10129" s="128">
        <v>320.56</v>
      </c>
      <c r="E10129" s="122">
        <v>41.651162790697676</v>
      </c>
      <c r="F10129" s="77">
        <v>2.95</v>
      </c>
      <c r="G10129" s="77">
        <v>0</v>
      </c>
      <c r="H10129" s="78"/>
      <c r="I10129" s="78"/>
      <c r="J10129" s="77">
        <v>2.95</v>
      </c>
      <c r="K10129" s="103">
        <f t="shared" si="421"/>
        <v>-4.0000000000008917E-2</v>
      </c>
      <c r="L10129" s="145">
        <v>1.1399999999999999</v>
      </c>
      <c r="M10129" s="161">
        <v>0</v>
      </c>
      <c r="N10129" s="76">
        <f t="shared" si="422"/>
        <v>-4.0000000000008917E-2</v>
      </c>
    </row>
    <row r="10130" spans="2:14" x14ac:dyDescent="0.25">
      <c r="B10130" s="158">
        <v>42672</v>
      </c>
      <c r="C10130" s="78">
        <v>415.9</v>
      </c>
      <c r="D10130" s="128">
        <v>317.57</v>
      </c>
      <c r="E10130" s="122">
        <v>41.216569767441861</v>
      </c>
      <c r="F10130" s="77">
        <v>2.4900000000000002</v>
      </c>
      <c r="G10130" s="77">
        <v>0</v>
      </c>
      <c r="H10130" s="78"/>
      <c r="I10130" s="78"/>
      <c r="J10130" s="77">
        <v>2.4900000000000002</v>
      </c>
      <c r="K10130" s="103">
        <f t="shared" si="421"/>
        <v>0.28000000000002068</v>
      </c>
      <c r="L10130" s="145">
        <v>0.97</v>
      </c>
      <c r="M10130" s="161">
        <v>0</v>
      </c>
      <c r="N10130" s="76">
        <f t="shared" si="422"/>
        <v>0.28000000000002068</v>
      </c>
    </row>
    <row r="10131" spans="2:14" x14ac:dyDescent="0.25">
      <c r="B10131" s="158">
        <v>42673</v>
      </c>
      <c r="C10131" s="78">
        <v>415.72</v>
      </c>
      <c r="D10131" s="128">
        <v>315.36</v>
      </c>
      <c r="E10131" s="122">
        <v>40.895348837209305</v>
      </c>
      <c r="F10131" s="77">
        <v>3.25</v>
      </c>
      <c r="G10131" s="77">
        <v>0</v>
      </c>
      <c r="H10131" s="78"/>
      <c r="I10131" s="78"/>
      <c r="J10131" s="77">
        <v>3.25</v>
      </c>
      <c r="K10131" s="103">
        <f t="shared" si="421"/>
        <v>1.0399999999999636</v>
      </c>
      <c r="L10131" s="145">
        <v>1.26</v>
      </c>
      <c r="M10131" s="161">
        <v>9.8000000000000007</v>
      </c>
      <c r="N10131" s="76">
        <f t="shared" si="422"/>
        <v>1.0399999999999636</v>
      </c>
    </row>
    <row r="10132" spans="2:14" x14ac:dyDescent="0.25">
      <c r="B10132" s="158">
        <v>42674</v>
      </c>
      <c r="C10132" s="78">
        <v>415.55</v>
      </c>
      <c r="D10132" s="128">
        <v>313.14999999999998</v>
      </c>
      <c r="E10132" s="122">
        <v>40.574127906976742</v>
      </c>
      <c r="F10132" s="77">
        <v>3.88</v>
      </c>
      <c r="G10132" s="77">
        <v>0</v>
      </c>
      <c r="H10132" s="78"/>
      <c r="I10132" s="78"/>
      <c r="J10132" s="77">
        <v>3.88</v>
      </c>
      <c r="K10132" s="103">
        <f t="shared" si="421"/>
        <v>4.0099999999999953</v>
      </c>
      <c r="L10132" s="145">
        <v>1.23</v>
      </c>
      <c r="M10132" s="161">
        <v>20</v>
      </c>
      <c r="N10132" s="76">
        <f t="shared" si="422"/>
        <v>4.0099999999999953</v>
      </c>
    </row>
    <row r="10133" spans="2:14" x14ac:dyDescent="0.25">
      <c r="B10133" s="158">
        <v>42675</v>
      </c>
      <c r="C10133" s="78">
        <v>415.56</v>
      </c>
      <c r="D10133" s="128">
        <v>313.27999999999997</v>
      </c>
      <c r="E10133" s="122">
        <v>40.593023255813947</v>
      </c>
      <c r="F10133" s="77">
        <v>2.6</v>
      </c>
      <c r="G10133" s="77">
        <v>0</v>
      </c>
      <c r="H10133" s="78"/>
      <c r="I10133" s="78"/>
      <c r="J10133" s="77">
        <v>2.6</v>
      </c>
      <c r="K10133" s="103">
        <f t="shared" si="421"/>
        <v>3.5100000000000251</v>
      </c>
      <c r="L10133" s="145">
        <v>1.01</v>
      </c>
      <c r="M10133" s="161">
        <v>17.5</v>
      </c>
      <c r="N10133" s="76">
        <f t="shared" si="422"/>
        <v>3.5100000000000251</v>
      </c>
    </row>
    <row r="10134" spans="2:14" x14ac:dyDescent="0.25">
      <c r="B10134" s="158">
        <v>42676</v>
      </c>
      <c r="C10134" s="78">
        <v>415.64</v>
      </c>
      <c r="D10134" s="128">
        <v>314.19</v>
      </c>
      <c r="E10134" s="122">
        <v>40.725290697674417</v>
      </c>
      <c r="F10134" s="77">
        <v>3.88</v>
      </c>
      <c r="G10134" s="77">
        <v>0</v>
      </c>
      <c r="H10134" s="78"/>
      <c r="I10134" s="78"/>
      <c r="J10134" s="77">
        <v>3.88</v>
      </c>
      <c r="K10134" s="103">
        <f t="shared" si="421"/>
        <v>2.4499999999999931</v>
      </c>
      <c r="L10134" s="145">
        <v>1.5</v>
      </c>
      <c r="M10134" s="161">
        <v>3.5</v>
      </c>
      <c r="N10134" s="76">
        <f t="shared" si="422"/>
        <v>2.4499999999999931</v>
      </c>
    </row>
    <row r="10135" spans="2:14" x14ac:dyDescent="0.25">
      <c r="B10135" s="158">
        <v>42677</v>
      </c>
      <c r="C10135" s="78">
        <v>415.53</v>
      </c>
      <c r="D10135" s="128">
        <v>312.76</v>
      </c>
      <c r="E10135" s="122">
        <v>40.517441860465119</v>
      </c>
      <c r="F10135" s="77">
        <v>3.6</v>
      </c>
      <c r="G10135" s="77">
        <v>0</v>
      </c>
      <c r="H10135" s="78"/>
      <c r="I10135" s="78"/>
      <c r="J10135" s="77">
        <v>3.6</v>
      </c>
      <c r="K10135" s="103">
        <f t="shared" si="421"/>
        <v>5.810000000000036</v>
      </c>
      <c r="L10135" s="145">
        <v>1.39</v>
      </c>
      <c r="M10135" s="161">
        <v>12.2</v>
      </c>
      <c r="N10135" s="76">
        <f t="shared" si="422"/>
        <v>5.810000000000036</v>
      </c>
    </row>
    <row r="10136" spans="2:14" x14ac:dyDescent="0.25">
      <c r="B10136" s="158">
        <v>42678</v>
      </c>
      <c r="C10136" s="78">
        <v>415.69</v>
      </c>
      <c r="D10136" s="128">
        <v>314.97000000000003</v>
      </c>
      <c r="E10136" s="122">
        <v>40.838662790697683</v>
      </c>
      <c r="F10136" s="77">
        <v>2.85</v>
      </c>
      <c r="G10136" s="77">
        <v>0</v>
      </c>
      <c r="H10136" s="78"/>
      <c r="I10136" s="78"/>
      <c r="J10136" s="77">
        <v>2.85</v>
      </c>
      <c r="K10136" s="103">
        <f t="shared" si="421"/>
        <v>3.7599999999999683</v>
      </c>
      <c r="L10136" s="145">
        <v>1.25</v>
      </c>
      <c r="M10136" s="161">
        <v>1.2</v>
      </c>
      <c r="N10136" s="76">
        <f t="shared" si="422"/>
        <v>3.7599999999999683</v>
      </c>
    </row>
    <row r="10137" spans="2:14" x14ac:dyDescent="0.25">
      <c r="B10137" s="158">
        <v>42679</v>
      </c>
      <c r="C10137" s="78">
        <v>415.77</v>
      </c>
      <c r="D10137" s="128">
        <v>315.88</v>
      </c>
      <c r="E10137" s="122">
        <v>40.970930232558139</v>
      </c>
      <c r="F10137" s="77">
        <v>3.36</v>
      </c>
      <c r="G10137" s="77">
        <v>0</v>
      </c>
      <c r="H10137" s="78"/>
      <c r="I10137" s="78"/>
      <c r="J10137" s="77">
        <v>3.36</v>
      </c>
      <c r="K10137" s="103">
        <f t="shared" si="421"/>
        <v>1.4100000000000112</v>
      </c>
      <c r="L10137" s="145">
        <v>1.3</v>
      </c>
      <c r="M10137" s="161">
        <v>2</v>
      </c>
      <c r="N10137" s="76">
        <f t="shared" si="422"/>
        <v>1.4100000000000112</v>
      </c>
    </row>
    <row r="10138" spans="2:14" x14ac:dyDescent="0.25">
      <c r="B10138" s="158">
        <v>42680</v>
      </c>
      <c r="C10138" s="78">
        <v>415.61</v>
      </c>
      <c r="D10138" s="128">
        <v>313.93</v>
      </c>
      <c r="E10138" s="122">
        <v>40.6875</v>
      </c>
      <c r="F10138" s="77">
        <v>3.03</v>
      </c>
      <c r="G10138" s="77">
        <v>0</v>
      </c>
      <c r="H10138" s="78"/>
      <c r="I10138" s="78"/>
      <c r="J10138" s="77">
        <v>3.03</v>
      </c>
      <c r="K10138" s="103">
        <f t="shared" si="421"/>
        <v>0.95000000000001572</v>
      </c>
      <c r="L10138" s="145">
        <v>1.17</v>
      </c>
      <c r="M10138" s="161">
        <v>5.7</v>
      </c>
      <c r="N10138" s="76">
        <f t="shared" si="422"/>
        <v>0.95000000000001572</v>
      </c>
    </row>
    <row r="10139" spans="2:14" x14ac:dyDescent="0.25">
      <c r="B10139" s="158">
        <v>42681</v>
      </c>
      <c r="C10139" s="78">
        <v>415.46</v>
      </c>
      <c r="D10139" s="128">
        <v>311.85000000000002</v>
      </c>
      <c r="E10139" s="122">
        <v>40.385174418604656</v>
      </c>
      <c r="F10139" s="77">
        <v>2.99</v>
      </c>
      <c r="G10139" s="77">
        <v>0</v>
      </c>
      <c r="H10139" s="78"/>
      <c r="I10139" s="78"/>
      <c r="J10139" s="77">
        <v>2.99</v>
      </c>
      <c r="K10139" s="103">
        <f t="shared" si="421"/>
        <v>1.8199999999999843</v>
      </c>
      <c r="L10139" s="145">
        <v>1.1599999999999999</v>
      </c>
      <c r="M10139" s="161">
        <v>6.8</v>
      </c>
      <c r="N10139" s="76">
        <f t="shared" si="422"/>
        <v>1.8199999999999843</v>
      </c>
    </row>
    <row r="10140" spans="2:14" x14ac:dyDescent="0.25">
      <c r="B10140" s="158">
        <v>42682</v>
      </c>
      <c r="C10140" s="78">
        <v>415.36</v>
      </c>
      <c r="D10140" s="128">
        <v>310.68</v>
      </c>
      <c r="E10140" s="122">
        <v>40.215116279069768</v>
      </c>
      <c r="F10140" s="77">
        <v>3.96</v>
      </c>
      <c r="G10140" s="77">
        <v>0</v>
      </c>
      <c r="H10140" s="78"/>
      <c r="I10140" s="78"/>
      <c r="J10140" s="77">
        <v>3.96</v>
      </c>
      <c r="K10140" s="103">
        <f t="shared" si="421"/>
        <v>1.46</v>
      </c>
      <c r="L10140" s="145">
        <v>1.53</v>
      </c>
      <c r="M10140" s="161">
        <v>49.8</v>
      </c>
      <c r="N10140" s="76">
        <f t="shared" si="422"/>
        <v>1.46</v>
      </c>
    </row>
    <row r="10141" spans="2:14" x14ac:dyDescent="0.25">
      <c r="B10141" s="158">
        <v>42683</v>
      </c>
      <c r="C10141" s="78">
        <v>415.16</v>
      </c>
      <c r="D10141" s="128">
        <v>308.18</v>
      </c>
      <c r="E10141" s="122">
        <v>39.85174418604651</v>
      </c>
      <c r="F10141" s="77">
        <v>3.46</v>
      </c>
      <c r="G10141" s="77">
        <v>0</v>
      </c>
      <c r="H10141" s="78"/>
      <c r="I10141" s="78"/>
      <c r="J10141" s="77">
        <v>3.46</v>
      </c>
      <c r="K10141" s="103">
        <f t="shared" si="421"/>
        <v>1.2600000000000113</v>
      </c>
      <c r="L10141" s="145">
        <v>1.34</v>
      </c>
      <c r="M10141" s="161">
        <v>6.8</v>
      </c>
      <c r="N10141" s="76">
        <f t="shared" si="422"/>
        <v>1.2600000000000113</v>
      </c>
    </row>
    <row r="10142" spans="2:14" x14ac:dyDescent="0.25">
      <c r="B10142" s="158">
        <v>42684</v>
      </c>
      <c r="C10142" s="78">
        <v>414.99</v>
      </c>
      <c r="D10142" s="128">
        <v>305.98</v>
      </c>
      <c r="E10142" s="122">
        <v>39.531976744186046</v>
      </c>
      <c r="F10142" s="77">
        <v>5.53</v>
      </c>
      <c r="G10142" s="77">
        <v>0</v>
      </c>
      <c r="H10142" s="78"/>
      <c r="I10142" s="78"/>
      <c r="J10142" s="77">
        <v>5.53</v>
      </c>
      <c r="K10142" s="103">
        <f t="shared" si="421"/>
        <v>0.9099999999999957</v>
      </c>
      <c r="L10142" s="145">
        <v>2.14</v>
      </c>
      <c r="M10142" s="161">
        <v>0</v>
      </c>
      <c r="N10142" s="76">
        <f t="shared" si="422"/>
        <v>0.9099999999999957</v>
      </c>
    </row>
    <row r="10143" spans="2:14" x14ac:dyDescent="0.25">
      <c r="B10143" s="158">
        <v>42685</v>
      </c>
      <c r="C10143" s="78">
        <v>414.62</v>
      </c>
      <c r="D10143" s="128">
        <v>301.36</v>
      </c>
      <c r="E10143" s="122">
        <v>38.860465116279073</v>
      </c>
      <c r="F10143" s="77">
        <v>4.4800000000000004</v>
      </c>
      <c r="G10143" s="77">
        <v>0</v>
      </c>
      <c r="H10143" s="78"/>
      <c r="I10143" s="78"/>
      <c r="J10143" s="77">
        <v>4.4800000000000004</v>
      </c>
      <c r="K10143" s="103">
        <f t="shared" si="421"/>
        <v>0.75999999999997314</v>
      </c>
      <c r="L10143" s="145">
        <v>1.72</v>
      </c>
      <c r="M10143" s="161">
        <v>0</v>
      </c>
      <c r="N10143" s="76">
        <f t="shared" si="422"/>
        <v>0.75999999999997314</v>
      </c>
    </row>
    <row r="10144" spans="2:14" x14ac:dyDescent="0.25">
      <c r="B10144" s="158">
        <v>42686</v>
      </c>
      <c r="C10144" s="78">
        <v>414.33</v>
      </c>
      <c r="D10144" s="128">
        <v>297.64</v>
      </c>
      <c r="E10144" s="122">
        <v>38.319767441860463</v>
      </c>
      <c r="F10144" s="77">
        <v>4.12</v>
      </c>
      <c r="G10144" s="77">
        <v>0</v>
      </c>
      <c r="H10144" s="78"/>
      <c r="I10144" s="78"/>
      <c r="J10144" s="77">
        <v>4.12</v>
      </c>
      <c r="K10144" s="103">
        <f t="shared" si="421"/>
        <v>0.42000000000001148</v>
      </c>
      <c r="L10144" s="145">
        <v>1.59</v>
      </c>
      <c r="M10144" s="161">
        <v>8.6</v>
      </c>
      <c r="N10144" s="76">
        <f t="shared" si="422"/>
        <v>0.42000000000001148</v>
      </c>
    </row>
    <row r="10145" spans="2:14" x14ac:dyDescent="0.25">
      <c r="B10145" s="158">
        <v>42687</v>
      </c>
      <c r="C10145" s="78">
        <v>414.03</v>
      </c>
      <c r="D10145" s="128">
        <v>293.94</v>
      </c>
      <c r="E10145" s="122">
        <v>37.781976744186046</v>
      </c>
      <c r="F10145" s="77">
        <v>3.37</v>
      </c>
      <c r="G10145" s="77">
        <v>0</v>
      </c>
      <c r="H10145" s="78"/>
      <c r="I10145" s="78"/>
      <c r="J10145" s="77">
        <v>3.37</v>
      </c>
      <c r="K10145" s="103">
        <f t="shared" si="421"/>
        <v>0.12999999999999101</v>
      </c>
      <c r="L10145" s="145">
        <v>1.3</v>
      </c>
      <c r="M10145" s="161">
        <v>0</v>
      </c>
      <c r="N10145" s="76">
        <f t="shared" si="422"/>
        <v>0.12999999999999101</v>
      </c>
    </row>
    <row r="10146" spans="2:14" x14ac:dyDescent="0.25">
      <c r="B10146" s="158">
        <v>42688</v>
      </c>
      <c r="C10146" s="78">
        <v>413.76</v>
      </c>
      <c r="D10146" s="128">
        <v>290.7</v>
      </c>
      <c r="E10146" s="122">
        <v>37.311046511627907</v>
      </c>
      <c r="F10146" s="77">
        <v>3.32</v>
      </c>
      <c r="G10146" s="77">
        <v>0</v>
      </c>
      <c r="H10146" s="78"/>
      <c r="I10146" s="78"/>
      <c r="J10146" s="77">
        <v>3.32</v>
      </c>
      <c r="K10146" s="103">
        <f t="shared" si="421"/>
        <v>0.92000000000002258</v>
      </c>
      <c r="L10146" s="145">
        <v>1.28</v>
      </c>
      <c r="M10146" s="161">
        <v>0.7</v>
      </c>
      <c r="N10146" s="76">
        <f t="shared" si="422"/>
        <v>0.92000000000002258</v>
      </c>
    </row>
    <row r="10147" spans="2:14" x14ac:dyDescent="0.25">
      <c r="B10147" s="158">
        <v>42689</v>
      </c>
      <c r="C10147" s="78">
        <v>413.55</v>
      </c>
      <c r="D10147" s="128">
        <v>288.3</v>
      </c>
      <c r="E10147" s="122">
        <v>36.962209302325583</v>
      </c>
      <c r="F10147" s="77">
        <v>5.1100000000000003</v>
      </c>
      <c r="G10147" s="77">
        <v>0</v>
      </c>
      <c r="H10147" s="78"/>
      <c r="I10147" s="78"/>
      <c r="J10147" s="77">
        <v>5.1100000000000003</v>
      </c>
      <c r="K10147" s="103">
        <f t="shared" si="421"/>
        <v>6.9999999999979856E-2</v>
      </c>
      <c r="L10147" s="145">
        <v>1.97</v>
      </c>
      <c r="M10147" s="161">
        <v>0</v>
      </c>
      <c r="N10147" s="76">
        <f t="shared" si="422"/>
        <v>6.9999999999979856E-2</v>
      </c>
    </row>
    <row r="10148" spans="2:14" x14ac:dyDescent="0.25">
      <c r="B10148" s="158">
        <v>42690</v>
      </c>
      <c r="C10148" s="78">
        <v>413.14</v>
      </c>
      <c r="D10148" s="128">
        <v>283.26</v>
      </c>
      <c r="E10148" s="122">
        <v>36.229651162790695</v>
      </c>
      <c r="F10148" s="77">
        <v>5.0199999999999996</v>
      </c>
      <c r="G10148" s="77">
        <v>0</v>
      </c>
      <c r="H10148" s="78"/>
      <c r="I10148" s="78"/>
      <c r="J10148" s="77">
        <v>5.0199999999999996</v>
      </c>
      <c r="K10148" s="103">
        <f t="shared" ref="K10148:K10192" si="423">D10149-D10148+J10148</f>
        <v>0.56000000000002004</v>
      </c>
      <c r="L10148" s="145">
        <v>1.92</v>
      </c>
      <c r="M10148" s="161">
        <v>6.8</v>
      </c>
      <c r="N10148" s="76">
        <f t="shared" si="422"/>
        <v>0.56000000000002004</v>
      </c>
    </row>
    <row r="10149" spans="2:14" x14ac:dyDescent="0.25">
      <c r="B10149" s="158">
        <v>42691</v>
      </c>
      <c r="C10149" s="78">
        <v>412.75</v>
      </c>
      <c r="D10149" s="128">
        <v>278.8</v>
      </c>
      <c r="E10149" s="122">
        <v>35.581395348837212</v>
      </c>
      <c r="F10149" s="77">
        <v>4.47</v>
      </c>
      <c r="G10149" s="77">
        <v>0</v>
      </c>
      <c r="H10149" s="78"/>
      <c r="I10149" s="78"/>
      <c r="J10149" s="77">
        <v>4.47</v>
      </c>
      <c r="K10149" s="103">
        <f t="shared" si="423"/>
        <v>1.5699999999999656</v>
      </c>
      <c r="L10149" s="145">
        <v>1.71</v>
      </c>
      <c r="M10149" s="161">
        <v>14.7</v>
      </c>
      <c r="N10149" s="76">
        <f t="shared" si="422"/>
        <v>1.5699999999999656</v>
      </c>
    </row>
    <row r="10150" spans="2:14" x14ac:dyDescent="0.25">
      <c r="B10150" s="158">
        <v>42692</v>
      </c>
      <c r="C10150" s="78">
        <v>412.5</v>
      </c>
      <c r="D10150" s="128">
        <v>275.89999999999998</v>
      </c>
      <c r="E10150" s="122">
        <v>35.159883720930225</v>
      </c>
      <c r="F10150" s="77">
        <v>4.6900000000000004</v>
      </c>
      <c r="G10150" s="77">
        <v>0</v>
      </c>
      <c r="H10150" s="78"/>
      <c r="I10150" s="78"/>
      <c r="J10150" s="77">
        <v>4.6900000000000004</v>
      </c>
      <c r="K10150" s="103">
        <f t="shared" si="423"/>
        <v>3.8100000000000049</v>
      </c>
      <c r="L10150" s="145">
        <v>1.79</v>
      </c>
      <c r="M10150" s="161">
        <v>35.9</v>
      </c>
      <c r="N10150" s="76">
        <f t="shared" si="422"/>
        <v>3.8100000000000049</v>
      </c>
    </row>
    <row r="10151" spans="2:14" x14ac:dyDescent="0.25">
      <c r="B10151" s="158">
        <v>42693</v>
      </c>
      <c r="C10151" s="78">
        <v>412.42</v>
      </c>
      <c r="D10151" s="128">
        <v>275.02</v>
      </c>
      <c r="E10151" s="122">
        <v>35.031976744186046</v>
      </c>
      <c r="F10151" s="77">
        <v>2.92</v>
      </c>
      <c r="G10151" s="77">
        <v>0</v>
      </c>
      <c r="H10151" s="78"/>
      <c r="I10151" s="78"/>
      <c r="J10151" s="77">
        <v>2.92</v>
      </c>
      <c r="K10151" s="103">
        <f t="shared" si="423"/>
        <v>9.2700000000000227</v>
      </c>
      <c r="L10151" s="145">
        <v>1.1200000000000001</v>
      </c>
      <c r="M10151" s="161">
        <v>1.8</v>
      </c>
      <c r="N10151" s="76">
        <f t="shared" si="422"/>
        <v>9.2700000000000227</v>
      </c>
    </row>
    <row r="10152" spans="2:14" x14ac:dyDescent="0.25">
      <c r="B10152" s="158">
        <v>42694</v>
      </c>
      <c r="C10152" s="78">
        <v>412.97</v>
      </c>
      <c r="D10152" s="128">
        <v>281.37</v>
      </c>
      <c r="E10152" s="122">
        <v>35.954941860465119</v>
      </c>
      <c r="F10152" s="77">
        <v>3.21</v>
      </c>
      <c r="G10152" s="77">
        <v>0</v>
      </c>
      <c r="H10152" s="78"/>
      <c r="I10152" s="78"/>
      <c r="J10152" s="77">
        <v>3.21</v>
      </c>
      <c r="K10152" s="103">
        <f t="shared" si="423"/>
        <v>2.2000000000000091</v>
      </c>
      <c r="L10152" s="145">
        <v>1.23</v>
      </c>
      <c r="M10152" s="161">
        <v>0.3</v>
      </c>
      <c r="N10152" s="76">
        <f t="shared" si="422"/>
        <v>2.2000000000000091</v>
      </c>
    </row>
    <row r="10153" spans="2:14" x14ac:dyDescent="0.25">
      <c r="B10153" s="158">
        <v>42695</v>
      </c>
      <c r="C10153" s="78">
        <v>412.88</v>
      </c>
      <c r="D10153" s="128">
        <v>280.36</v>
      </c>
      <c r="E10153" s="122">
        <v>35.808139534883722</v>
      </c>
      <c r="F10153" s="77">
        <v>3.56</v>
      </c>
      <c r="G10153" s="77">
        <v>0</v>
      </c>
      <c r="H10153" s="78"/>
      <c r="I10153" s="78"/>
      <c r="J10153" s="77">
        <v>3.56</v>
      </c>
      <c r="K10153" s="103">
        <f t="shared" si="423"/>
        <v>1.2899999999999614</v>
      </c>
      <c r="L10153" s="145">
        <v>1.36</v>
      </c>
      <c r="M10153" s="161">
        <v>2.8</v>
      </c>
      <c r="N10153" s="76">
        <f t="shared" si="422"/>
        <v>1.2899999999999614</v>
      </c>
    </row>
    <row r="10154" spans="2:14" x14ac:dyDescent="0.25">
      <c r="B10154" s="158">
        <v>42696</v>
      </c>
      <c r="C10154" s="78">
        <v>412.69</v>
      </c>
      <c r="D10154" s="128">
        <v>278.08999999999997</v>
      </c>
      <c r="E10154" s="122">
        <v>35.478197674418603</v>
      </c>
      <c r="F10154" s="77">
        <v>2.63</v>
      </c>
      <c r="G10154" s="77">
        <v>0</v>
      </c>
      <c r="H10154" s="78"/>
      <c r="I10154" s="78"/>
      <c r="J10154" s="77">
        <v>2.63</v>
      </c>
      <c r="K10154" s="103">
        <f t="shared" si="423"/>
        <v>1.0400000000000249</v>
      </c>
      <c r="L10154" s="145">
        <v>1</v>
      </c>
      <c r="M10154" s="161">
        <v>0</v>
      </c>
      <c r="N10154" s="76">
        <f t="shared" si="422"/>
        <v>1.0400000000000249</v>
      </c>
    </row>
    <row r="10155" spans="2:14" x14ac:dyDescent="0.25">
      <c r="B10155" s="158">
        <v>42697</v>
      </c>
      <c r="C10155" s="78">
        <v>412.55</v>
      </c>
      <c r="D10155" s="128">
        <v>276.5</v>
      </c>
      <c r="E10155" s="122">
        <v>35.247093023255815</v>
      </c>
      <c r="F10155" s="77">
        <v>2.63</v>
      </c>
      <c r="G10155" s="77">
        <v>0</v>
      </c>
      <c r="H10155" s="78"/>
      <c r="I10155" s="78"/>
      <c r="J10155" s="77">
        <v>2.63</v>
      </c>
      <c r="K10155" s="103">
        <f t="shared" si="423"/>
        <v>1.8100000000000067</v>
      </c>
      <c r="L10155" s="145">
        <v>1</v>
      </c>
      <c r="M10155" s="161">
        <v>0</v>
      </c>
      <c r="N10155" s="76">
        <f t="shared" si="422"/>
        <v>1.8100000000000067</v>
      </c>
    </row>
    <row r="10156" spans="2:14" x14ac:dyDescent="0.25">
      <c r="B10156" s="158">
        <v>42698</v>
      </c>
      <c r="C10156" s="78">
        <v>412.48</v>
      </c>
      <c r="D10156" s="128">
        <v>275.68</v>
      </c>
      <c r="E10156" s="122">
        <v>35.127906976744185</v>
      </c>
      <c r="F10156" s="77">
        <v>3.07</v>
      </c>
      <c r="G10156" s="77">
        <v>0</v>
      </c>
      <c r="H10156" s="78"/>
      <c r="I10156" s="78"/>
      <c r="J10156" s="77">
        <v>3.07</v>
      </c>
      <c r="K10156" s="103">
        <f t="shared" si="423"/>
        <v>1.3499999999999726</v>
      </c>
      <c r="L10156" s="145">
        <v>1.17</v>
      </c>
      <c r="M10156" s="161">
        <v>0</v>
      </c>
      <c r="N10156" s="76">
        <f t="shared" si="422"/>
        <v>1.3499999999999726</v>
      </c>
    </row>
    <row r="10157" spans="2:14" x14ac:dyDescent="0.25">
      <c r="B10157" s="158">
        <v>42699</v>
      </c>
      <c r="C10157" s="78">
        <v>412.34</v>
      </c>
      <c r="D10157" s="128">
        <v>273.95999999999998</v>
      </c>
      <c r="E10157" s="122">
        <v>34.877906976744178</v>
      </c>
      <c r="F10157" s="77">
        <v>2.82</v>
      </c>
      <c r="G10157" s="77">
        <v>0</v>
      </c>
      <c r="H10157" s="78"/>
      <c r="I10157" s="78"/>
      <c r="J10157" s="77">
        <v>2.82</v>
      </c>
      <c r="K10157" s="103">
        <f t="shared" si="423"/>
        <v>1.2400000000000158</v>
      </c>
      <c r="L10157" s="145">
        <v>1.08</v>
      </c>
      <c r="M10157" s="161">
        <v>0</v>
      </c>
      <c r="N10157" s="76">
        <f t="shared" si="422"/>
        <v>1.2400000000000158</v>
      </c>
    </row>
    <row r="10158" spans="2:14" x14ac:dyDescent="0.25">
      <c r="B10158" s="158">
        <v>42700</v>
      </c>
      <c r="C10158" s="78">
        <v>412.2</v>
      </c>
      <c r="D10158" s="128">
        <v>272.38</v>
      </c>
      <c r="E10158" s="122">
        <v>34.64825581395349</v>
      </c>
      <c r="F10158" s="77">
        <v>1.97</v>
      </c>
      <c r="G10158" s="77">
        <v>0</v>
      </c>
      <c r="H10158" s="78"/>
      <c r="I10158" s="78"/>
      <c r="J10158" s="77">
        <v>1.97</v>
      </c>
      <c r="K10158" s="103">
        <f t="shared" si="423"/>
        <v>0.56000000000003181</v>
      </c>
      <c r="L10158" s="145">
        <v>0.75</v>
      </c>
      <c r="M10158" s="161">
        <v>0</v>
      </c>
      <c r="N10158" s="76">
        <f t="shared" si="422"/>
        <v>0.56000000000003181</v>
      </c>
    </row>
    <row r="10159" spans="2:14" x14ac:dyDescent="0.25">
      <c r="B10159" s="158">
        <v>42701</v>
      </c>
      <c r="C10159" s="78">
        <v>412.08</v>
      </c>
      <c r="D10159" s="128">
        <v>270.97000000000003</v>
      </c>
      <c r="E10159" s="122">
        <v>34.443313953488378</v>
      </c>
      <c r="F10159" s="77">
        <v>0.93</v>
      </c>
      <c r="G10159" s="77">
        <v>0</v>
      </c>
      <c r="H10159" s="78"/>
      <c r="I10159" s="78"/>
      <c r="J10159" s="77">
        <v>0.93</v>
      </c>
      <c r="K10159" s="103">
        <f t="shared" si="423"/>
        <v>0.81999999999998641</v>
      </c>
      <c r="L10159" s="145">
        <v>0.36</v>
      </c>
      <c r="M10159" s="161">
        <v>0</v>
      </c>
      <c r="N10159" s="76">
        <f t="shared" si="422"/>
        <v>0.81999999999998641</v>
      </c>
    </row>
    <row r="10160" spans="2:14" x14ac:dyDescent="0.25">
      <c r="B10160" s="158">
        <v>42702</v>
      </c>
      <c r="C10160" s="78">
        <v>412.06</v>
      </c>
      <c r="D10160" s="128">
        <v>270.86</v>
      </c>
      <c r="E10160" s="122">
        <v>34.427325581395351</v>
      </c>
      <c r="F10160" s="77">
        <v>1.1399999999999999</v>
      </c>
      <c r="G10160" s="77">
        <v>0</v>
      </c>
      <c r="H10160" s="78"/>
      <c r="I10160" s="78"/>
      <c r="J10160" s="77">
        <v>1.1399999999999999</v>
      </c>
      <c r="K10160" s="103">
        <f t="shared" si="423"/>
        <v>0.70000000000000218</v>
      </c>
      <c r="L10160" s="145">
        <v>0.43</v>
      </c>
      <c r="M10160" s="161">
        <v>0</v>
      </c>
      <c r="N10160" s="76">
        <f t="shared" si="422"/>
        <v>0.70000000000000218</v>
      </c>
    </row>
    <row r="10161" spans="2:14" x14ac:dyDescent="0.25">
      <c r="B10161" s="158">
        <v>42703</v>
      </c>
      <c r="C10161" s="78">
        <v>412.03</v>
      </c>
      <c r="D10161" s="128">
        <v>270.42</v>
      </c>
      <c r="E10161" s="122">
        <v>34.363372093023258</v>
      </c>
      <c r="F10161" s="77">
        <v>2.4500000000000002</v>
      </c>
      <c r="G10161" s="77">
        <v>0</v>
      </c>
      <c r="H10161" s="78"/>
      <c r="I10161" s="78"/>
      <c r="J10161" s="77">
        <v>2.4500000000000002</v>
      </c>
      <c r="K10161" s="103">
        <f t="shared" si="423"/>
        <v>0.58999999999998654</v>
      </c>
      <c r="L10161" s="145">
        <v>0.94</v>
      </c>
      <c r="M10161" s="161">
        <v>0</v>
      </c>
      <c r="N10161" s="76">
        <f t="shared" si="422"/>
        <v>0.58999999999998654</v>
      </c>
    </row>
    <row r="10162" spans="2:14" x14ac:dyDescent="0.25">
      <c r="B10162" s="158">
        <v>42704</v>
      </c>
      <c r="C10162" s="78">
        <v>411.86</v>
      </c>
      <c r="D10162" s="128">
        <v>268.56</v>
      </c>
      <c r="E10162" s="122">
        <v>34.093023255813954</v>
      </c>
      <c r="F10162" s="77">
        <v>2.37</v>
      </c>
      <c r="G10162" s="77">
        <v>0</v>
      </c>
      <c r="H10162" s="78"/>
      <c r="I10162" s="78"/>
      <c r="J10162" s="77">
        <v>2.37</v>
      </c>
      <c r="K10162" s="103">
        <f t="shared" si="423"/>
        <v>0.17000000000001148</v>
      </c>
      <c r="L10162" s="145">
        <v>0.9</v>
      </c>
      <c r="M10162" s="161">
        <v>0</v>
      </c>
      <c r="N10162" s="76">
        <f t="shared" si="422"/>
        <v>0.17000000000001148</v>
      </c>
    </row>
    <row r="10163" spans="2:14" x14ac:dyDescent="0.25">
      <c r="B10163" s="158">
        <v>42705</v>
      </c>
      <c r="C10163" s="78">
        <v>411.66</v>
      </c>
      <c r="D10163" s="128">
        <v>266.36</v>
      </c>
      <c r="E10163" s="122">
        <v>33.77325581395349</v>
      </c>
      <c r="F10163" s="77">
        <v>2.71</v>
      </c>
      <c r="G10163" s="77">
        <v>0</v>
      </c>
      <c r="H10163" s="78"/>
      <c r="I10163" s="78"/>
      <c r="J10163" s="77">
        <v>2.71</v>
      </c>
      <c r="K10163" s="103">
        <f t="shared" si="423"/>
        <v>0.29999999999997495</v>
      </c>
      <c r="L10163" s="145">
        <v>1.04</v>
      </c>
      <c r="M10163" s="161">
        <v>0</v>
      </c>
      <c r="N10163" s="76">
        <f t="shared" si="422"/>
        <v>0.29999999999997495</v>
      </c>
    </row>
    <row r="10164" spans="2:14" x14ac:dyDescent="0.25">
      <c r="B10164" s="158">
        <v>42706</v>
      </c>
      <c r="C10164" s="78">
        <v>411.46</v>
      </c>
      <c r="D10164" s="128">
        <v>263.95</v>
      </c>
      <c r="E10164" s="122">
        <v>33.422965116279073</v>
      </c>
      <c r="F10164" s="77">
        <v>3.81</v>
      </c>
      <c r="G10164" s="77">
        <v>0</v>
      </c>
      <c r="H10164" s="78"/>
      <c r="I10164" s="78"/>
      <c r="J10164" s="77">
        <v>3.81</v>
      </c>
      <c r="K10164" s="103">
        <f t="shared" si="423"/>
        <v>0.40000000000003189</v>
      </c>
      <c r="L10164" s="145">
        <v>1.46</v>
      </c>
      <c r="M10164" s="161">
        <v>0</v>
      </c>
      <c r="N10164" s="76">
        <f t="shared" si="422"/>
        <v>0.40000000000003189</v>
      </c>
    </row>
    <row r="10165" spans="2:14" x14ac:dyDescent="0.25">
      <c r="B10165" s="158">
        <v>42707</v>
      </c>
      <c r="C10165" s="78">
        <v>411.15</v>
      </c>
      <c r="D10165" s="128">
        <v>260.54000000000002</v>
      </c>
      <c r="E10165" s="122">
        <v>32.927325581395351</v>
      </c>
      <c r="F10165" s="77">
        <v>2.4500000000000002</v>
      </c>
      <c r="G10165" s="77">
        <v>0</v>
      </c>
      <c r="H10165" s="78"/>
      <c r="I10165" s="78"/>
      <c r="J10165" s="77">
        <v>2.4500000000000002</v>
      </c>
      <c r="K10165" s="103">
        <f t="shared" si="423"/>
        <v>0.35999999999996835</v>
      </c>
      <c r="L10165" s="145">
        <v>0.94</v>
      </c>
      <c r="M10165" s="161">
        <v>0</v>
      </c>
      <c r="N10165" s="76">
        <f t="shared" si="422"/>
        <v>0.35999999999996835</v>
      </c>
    </row>
    <row r="10166" spans="2:14" x14ac:dyDescent="0.25">
      <c r="B10166" s="158">
        <v>42708</v>
      </c>
      <c r="C10166" s="78">
        <v>410.96</v>
      </c>
      <c r="D10166" s="128">
        <v>258.45</v>
      </c>
      <c r="E10166" s="122">
        <v>32.623546511627907</v>
      </c>
      <c r="F10166" s="77">
        <v>2.4700000000000002</v>
      </c>
      <c r="G10166" s="77">
        <v>0</v>
      </c>
      <c r="H10166" s="78"/>
      <c r="I10166" s="78"/>
      <c r="J10166" s="77">
        <v>2.4700000000000002</v>
      </c>
      <c r="K10166" s="103">
        <f t="shared" si="423"/>
        <v>0.93000000000003658</v>
      </c>
      <c r="L10166" s="145">
        <v>0.94</v>
      </c>
      <c r="M10166" s="161">
        <v>5</v>
      </c>
      <c r="N10166" s="76">
        <f t="shared" si="422"/>
        <v>0.93000000000003658</v>
      </c>
    </row>
    <row r="10167" spans="2:14" x14ac:dyDescent="0.25">
      <c r="B10167" s="158">
        <v>42709</v>
      </c>
      <c r="C10167" s="78">
        <v>410.82</v>
      </c>
      <c r="D10167" s="128">
        <v>256.91000000000003</v>
      </c>
      <c r="E10167" s="122">
        <v>32.39970930232559</v>
      </c>
      <c r="F10167" s="77">
        <v>4.09</v>
      </c>
      <c r="G10167" s="77">
        <v>0</v>
      </c>
      <c r="H10167" s="78"/>
      <c r="I10167" s="78"/>
      <c r="J10167" s="77">
        <v>4.09</v>
      </c>
      <c r="K10167" s="103">
        <f t="shared" si="423"/>
        <v>0.66999999999998394</v>
      </c>
      <c r="L10167" s="145">
        <v>1.56</v>
      </c>
      <c r="M10167" s="161">
        <v>0</v>
      </c>
      <c r="N10167" s="76">
        <f t="shared" si="422"/>
        <v>0.66999999999998394</v>
      </c>
    </row>
    <row r="10168" spans="2:14" x14ac:dyDescent="0.25">
      <c r="B10168" s="158">
        <v>42710</v>
      </c>
      <c r="C10168" s="78">
        <v>410.49</v>
      </c>
      <c r="D10168" s="128">
        <v>253.49</v>
      </c>
      <c r="E10168" s="122">
        <v>31.902616279069768</v>
      </c>
      <c r="F10168" s="77">
        <v>1.8</v>
      </c>
      <c r="G10168" s="77">
        <v>0</v>
      </c>
      <c r="H10168" s="78"/>
      <c r="I10168" s="78"/>
      <c r="J10168" s="77">
        <v>1.8</v>
      </c>
      <c r="K10168" s="103">
        <f t="shared" si="423"/>
        <v>0.25999999999997958</v>
      </c>
      <c r="L10168" s="145">
        <v>0.69</v>
      </c>
      <c r="M10168" s="161">
        <v>0</v>
      </c>
      <c r="N10168" s="76">
        <f t="shared" si="422"/>
        <v>0.25999999999997958</v>
      </c>
    </row>
    <row r="10169" spans="2:14" x14ac:dyDescent="0.25">
      <c r="B10169" s="158">
        <v>42711</v>
      </c>
      <c r="C10169" s="78">
        <v>410.35</v>
      </c>
      <c r="D10169" s="128">
        <v>251.95</v>
      </c>
      <c r="E10169" s="122">
        <v>31.67877906976744</v>
      </c>
      <c r="F10169" s="77">
        <v>5.98</v>
      </c>
      <c r="G10169" s="77">
        <v>0</v>
      </c>
      <c r="H10169" s="78"/>
      <c r="I10169" s="78"/>
      <c r="J10169" s="77">
        <v>5.98</v>
      </c>
      <c r="K10169" s="103">
        <f t="shared" si="423"/>
        <v>0.24000000000001975</v>
      </c>
      <c r="L10169" s="145">
        <v>2.29</v>
      </c>
      <c r="M10169" s="161">
        <v>5.9</v>
      </c>
      <c r="N10169" s="76">
        <f t="shared" si="422"/>
        <v>0.24000000000001975</v>
      </c>
    </row>
    <row r="10170" spans="2:14" x14ac:dyDescent="0.25">
      <c r="B10170" s="158">
        <v>42712</v>
      </c>
      <c r="C10170" s="78">
        <v>409.82</v>
      </c>
      <c r="D10170" s="128">
        <v>246.21</v>
      </c>
      <c r="E10170" s="122">
        <v>30.844476744186046</v>
      </c>
      <c r="F10170" s="77">
        <v>7.15</v>
      </c>
      <c r="G10170" s="77">
        <v>0</v>
      </c>
      <c r="H10170" s="78"/>
      <c r="I10170" s="78"/>
      <c r="J10170" s="77">
        <v>7.15</v>
      </c>
      <c r="K10170" s="103">
        <f t="shared" si="423"/>
        <v>1.3399999999999981</v>
      </c>
      <c r="L10170" s="145">
        <v>2.72</v>
      </c>
      <c r="M10170" s="161">
        <v>2.4</v>
      </c>
      <c r="N10170" s="76">
        <f t="shared" si="422"/>
        <v>1.3399999999999981</v>
      </c>
    </row>
    <row r="10171" spans="2:14" x14ac:dyDescent="0.25">
      <c r="B10171" s="158">
        <v>42713</v>
      </c>
      <c r="C10171" s="78">
        <v>409.26</v>
      </c>
      <c r="D10171" s="128">
        <v>240.4</v>
      </c>
      <c r="E10171" s="122">
        <v>30</v>
      </c>
      <c r="F10171" s="77">
        <v>2.82</v>
      </c>
      <c r="G10171" s="77">
        <v>0</v>
      </c>
      <c r="H10171" s="78"/>
      <c r="I10171" s="78"/>
      <c r="J10171" s="77">
        <v>2.82</v>
      </c>
      <c r="K10171" s="103">
        <f t="shared" si="423"/>
        <v>0.51999999999998847</v>
      </c>
      <c r="L10171" s="145">
        <v>1.07</v>
      </c>
      <c r="M10171" s="161">
        <v>0</v>
      </c>
      <c r="N10171" s="76">
        <f t="shared" si="422"/>
        <v>0.51999999999998847</v>
      </c>
    </row>
    <row r="10172" spans="2:14" x14ac:dyDescent="0.25">
      <c r="B10172" s="158">
        <v>42714</v>
      </c>
      <c r="C10172" s="78">
        <v>409.03</v>
      </c>
      <c r="D10172" s="128">
        <v>238.1</v>
      </c>
      <c r="E10172" s="122">
        <v>29.665697674418606</v>
      </c>
      <c r="F10172" s="77">
        <v>2.56</v>
      </c>
      <c r="G10172" s="77">
        <v>0</v>
      </c>
      <c r="H10172" s="78"/>
      <c r="I10172" s="78"/>
      <c r="J10172" s="77">
        <v>2.56</v>
      </c>
      <c r="K10172" s="103">
        <f t="shared" si="423"/>
        <v>0.46000000000000574</v>
      </c>
      <c r="L10172" s="145">
        <v>0.97</v>
      </c>
      <c r="M10172" s="161">
        <v>0</v>
      </c>
      <c r="N10172" s="76">
        <f t="shared" si="422"/>
        <v>0.46000000000000574</v>
      </c>
    </row>
    <row r="10173" spans="2:14" x14ac:dyDescent="0.25">
      <c r="B10173" s="158">
        <v>42715</v>
      </c>
      <c r="C10173" s="78">
        <v>408.83</v>
      </c>
      <c r="D10173" s="128">
        <v>236</v>
      </c>
      <c r="E10173" s="122">
        <v>29.36046511627907</v>
      </c>
      <c r="F10173" s="77">
        <v>1.33</v>
      </c>
      <c r="G10173" s="77">
        <v>0</v>
      </c>
      <c r="H10173" s="78"/>
      <c r="I10173" s="78"/>
      <c r="J10173" s="77">
        <v>1.33</v>
      </c>
      <c r="K10173" s="103">
        <f t="shared" si="423"/>
        <v>0.5299999999999887</v>
      </c>
      <c r="L10173" s="145">
        <v>0.51</v>
      </c>
      <c r="M10173" s="161">
        <v>0</v>
      </c>
      <c r="N10173" s="76">
        <f t="shared" si="422"/>
        <v>0.5299999999999887</v>
      </c>
    </row>
    <row r="10174" spans="2:14" x14ac:dyDescent="0.25">
      <c r="B10174" s="158">
        <v>42716</v>
      </c>
      <c r="C10174" s="78">
        <v>408.74</v>
      </c>
      <c r="D10174" s="128">
        <v>235.2</v>
      </c>
      <c r="E10174" s="122">
        <v>29.244186046511629</v>
      </c>
      <c r="F10174" s="77">
        <v>1.39</v>
      </c>
      <c r="G10174" s="77">
        <v>0</v>
      </c>
      <c r="H10174" s="78"/>
      <c r="I10174" s="78"/>
      <c r="J10174" s="77">
        <v>1.39</v>
      </c>
      <c r="K10174" s="103">
        <f t="shared" si="423"/>
        <v>0.29000000000000559</v>
      </c>
      <c r="L10174" s="145">
        <v>0.53</v>
      </c>
      <c r="M10174" s="161">
        <v>0</v>
      </c>
      <c r="N10174" s="76">
        <f t="shared" si="422"/>
        <v>0.29000000000000559</v>
      </c>
    </row>
    <row r="10175" spans="2:14" x14ac:dyDescent="0.25">
      <c r="B10175" s="158">
        <v>42717</v>
      </c>
      <c r="C10175" s="78">
        <v>408.64</v>
      </c>
      <c r="D10175" s="128">
        <v>234.1</v>
      </c>
      <c r="E10175" s="122">
        <v>29.084302325581394</v>
      </c>
      <c r="F10175" s="77">
        <v>1.49</v>
      </c>
      <c r="G10175" s="77">
        <v>0</v>
      </c>
      <c r="H10175" s="78"/>
      <c r="I10175" s="78"/>
      <c r="J10175" s="77">
        <v>1.49</v>
      </c>
      <c r="K10175" s="103">
        <f t="shared" si="423"/>
        <v>0.79000000000001136</v>
      </c>
      <c r="L10175" s="145">
        <v>0.56999999999999995</v>
      </c>
      <c r="M10175" s="161">
        <v>0</v>
      </c>
      <c r="N10175" s="76">
        <f t="shared" si="422"/>
        <v>0.79000000000001136</v>
      </c>
    </row>
    <row r="10176" spans="2:14" x14ac:dyDescent="0.25">
      <c r="B10176" s="158">
        <v>42718</v>
      </c>
      <c r="C10176" s="78">
        <v>408.56</v>
      </c>
      <c r="D10176" s="128">
        <v>233.4</v>
      </c>
      <c r="E10176" s="122">
        <v>28.982558139534884</v>
      </c>
      <c r="F10176" s="77">
        <v>1.18</v>
      </c>
      <c r="G10176" s="77">
        <v>0</v>
      </c>
      <c r="H10176" s="78"/>
      <c r="I10176" s="78"/>
      <c r="J10176" s="77">
        <v>1.18</v>
      </c>
      <c r="K10176" s="103">
        <f t="shared" si="423"/>
        <v>0.17999999999999994</v>
      </c>
      <c r="L10176" s="145">
        <v>0.45</v>
      </c>
      <c r="M10176" s="161">
        <v>0</v>
      </c>
      <c r="N10176" s="76">
        <f t="shared" si="422"/>
        <v>0.17999999999999994</v>
      </c>
    </row>
    <row r="10177" spans="2:14" x14ac:dyDescent="0.25">
      <c r="B10177" s="158">
        <v>42719</v>
      </c>
      <c r="C10177" s="78">
        <v>408.46</v>
      </c>
      <c r="D10177" s="128">
        <v>232.4</v>
      </c>
      <c r="E10177" s="122">
        <v>28.822674418604652</v>
      </c>
      <c r="F10177" s="77">
        <v>3.35</v>
      </c>
      <c r="G10177" s="77">
        <v>0</v>
      </c>
      <c r="H10177" s="78"/>
      <c r="I10177" s="78"/>
      <c r="J10177" s="77">
        <v>3.35</v>
      </c>
      <c r="K10177" s="103">
        <f t="shared" si="423"/>
        <v>0.4499999999999944</v>
      </c>
      <c r="L10177" s="145">
        <v>1.26</v>
      </c>
      <c r="M10177" s="161">
        <v>0</v>
      </c>
      <c r="N10177" s="76">
        <f t="shared" si="422"/>
        <v>0.4499999999999944</v>
      </c>
    </row>
    <row r="10178" spans="2:14" x14ac:dyDescent="0.25">
      <c r="B10178" s="158">
        <v>42720</v>
      </c>
      <c r="C10178" s="78">
        <v>408.17</v>
      </c>
      <c r="D10178" s="128">
        <v>229.5</v>
      </c>
      <c r="E10178" s="122">
        <v>28.415697674418606</v>
      </c>
      <c r="F10178" s="77">
        <v>2.73</v>
      </c>
      <c r="G10178" s="77">
        <v>0</v>
      </c>
      <c r="H10178" s="78"/>
      <c r="I10178" s="78"/>
      <c r="J10178" s="77">
        <v>2.73</v>
      </c>
      <c r="K10178" s="103">
        <f t="shared" si="423"/>
        <v>0.42999999999998861</v>
      </c>
      <c r="L10178" s="145">
        <v>1.03</v>
      </c>
      <c r="M10178" s="161">
        <v>0</v>
      </c>
      <c r="N10178" s="76">
        <f t="shared" si="422"/>
        <v>0.42999999999998861</v>
      </c>
    </row>
    <row r="10179" spans="2:14" x14ac:dyDescent="0.25">
      <c r="B10179" s="158">
        <v>42721</v>
      </c>
      <c r="C10179" s="78">
        <v>407.93</v>
      </c>
      <c r="D10179" s="128">
        <v>227.2</v>
      </c>
      <c r="E10179" s="122">
        <v>28.081395348837209</v>
      </c>
      <c r="F10179" s="77">
        <v>1.27</v>
      </c>
      <c r="G10179" s="77">
        <v>0</v>
      </c>
      <c r="H10179" s="78"/>
      <c r="I10179" s="78"/>
      <c r="J10179" s="77">
        <v>1.27</v>
      </c>
      <c r="K10179" s="103">
        <f t="shared" si="423"/>
        <v>1.27</v>
      </c>
      <c r="L10179" s="145">
        <v>0.48</v>
      </c>
      <c r="M10179" s="161">
        <v>7.3</v>
      </c>
      <c r="N10179" s="76">
        <f t="shared" si="422"/>
        <v>1.27</v>
      </c>
    </row>
    <row r="10180" spans="2:14" x14ac:dyDescent="0.25">
      <c r="B10180" s="158">
        <v>42722</v>
      </c>
      <c r="C10180" s="78">
        <v>407.93</v>
      </c>
      <c r="D10180" s="128">
        <v>227.2</v>
      </c>
      <c r="E10180" s="122">
        <v>28.081395348837209</v>
      </c>
      <c r="F10180" s="77">
        <v>1.71</v>
      </c>
      <c r="G10180" s="77">
        <v>0</v>
      </c>
      <c r="H10180" s="79"/>
      <c r="I10180" s="79"/>
      <c r="J10180" s="77">
        <v>1.71</v>
      </c>
      <c r="K10180" s="103">
        <f t="shared" si="423"/>
        <v>0.71</v>
      </c>
      <c r="L10180" s="145">
        <v>0.81</v>
      </c>
      <c r="M10180" s="161">
        <v>0</v>
      </c>
      <c r="N10180" s="76">
        <f t="shared" si="422"/>
        <v>0.71</v>
      </c>
    </row>
    <row r="10181" spans="2:14" x14ac:dyDescent="0.25">
      <c r="B10181" s="158">
        <v>42723</v>
      </c>
      <c r="C10181" s="78">
        <v>407.83</v>
      </c>
      <c r="D10181" s="128">
        <v>226.2</v>
      </c>
      <c r="E10181" s="122">
        <v>27.921511627906977</v>
      </c>
      <c r="F10181" s="77">
        <v>1.61</v>
      </c>
      <c r="G10181" s="77">
        <v>0</v>
      </c>
      <c r="H10181" s="78"/>
      <c r="I10181" s="78"/>
      <c r="J10181" s="77">
        <v>1.61</v>
      </c>
      <c r="K10181" s="103">
        <f t="shared" si="423"/>
        <v>0.51000000000000578</v>
      </c>
      <c r="L10181" s="145">
        <v>0.71</v>
      </c>
      <c r="M10181" s="161">
        <v>0</v>
      </c>
      <c r="N10181" s="76">
        <f t="shared" si="422"/>
        <v>0.51000000000000578</v>
      </c>
    </row>
    <row r="10182" spans="2:14" x14ac:dyDescent="0.25">
      <c r="B10182" s="158">
        <v>42724</v>
      </c>
      <c r="C10182" s="78">
        <v>407.72</v>
      </c>
      <c r="D10182" s="128">
        <v>225.1</v>
      </c>
      <c r="E10182" s="122">
        <v>27.776162790697676</v>
      </c>
      <c r="F10182" s="77">
        <v>3.37</v>
      </c>
      <c r="G10182" s="77">
        <v>0</v>
      </c>
      <c r="H10182" s="78"/>
      <c r="I10182" s="78"/>
      <c r="J10182" s="77">
        <v>3.37</v>
      </c>
      <c r="K10182" s="103">
        <f t="shared" si="423"/>
        <v>1.1700000000000115</v>
      </c>
      <c r="L10182" s="145">
        <v>1.27</v>
      </c>
      <c r="M10182" s="161">
        <v>5.7</v>
      </c>
      <c r="N10182" s="76">
        <f t="shared" si="422"/>
        <v>1.1700000000000115</v>
      </c>
    </row>
    <row r="10183" spans="2:14" x14ac:dyDescent="0.25">
      <c r="B10183" s="158">
        <v>42725</v>
      </c>
      <c r="C10183" s="78">
        <v>407.49</v>
      </c>
      <c r="D10183" s="128">
        <v>222.9</v>
      </c>
      <c r="E10183" s="122">
        <v>27.456395348837209</v>
      </c>
      <c r="F10183" s="77">
        <v>2.5099999999999998</v>
      </c>
      <c r="G10183" s="77">
        <v>0</v>
      </c>
      <c r="H10183" s="78"/>
      <c r="I10183" s="78"/>
      <c r="J10183" s="77">
        <v>2.5099999999999998</v>
      </c>
      <c r="K10183" s="103">
        <f t="shared" si="423"/>
        <v>0.70999999999998842</v>
      </c>
      <c r="L10183" s="145">
        <v>0.95</v>
      </c>
      <c r="M10183" s="161">
        <v>0</v>
      </c>
      <c r="N10183" s="76">
        <f t="shared" si="422"/>
        <v>0.70999999999998842</v>
      </c>
    </row>
    <row r="10184" spans="2:14" x14ac:dyDescent="0.25">
      <c r="B10184" s="158">
        <v>42726</v>
      </c>
      <c r="C10184" s="78">
        <v>407.3</v>
      </c>
      <c r="D10184" s="128">
        <v>221.1</v>
      </c>
      <c r="E10184" s="122">
        <v>27.194767441860463</v>
      </c>
      <c r="F10184" s="77">
        <v>2.5</v>
      </c>
      <c r="G10184" s="77">
        <v>0</v>
      </c>
      <c r="H10184" s="78"/>
      <c r="I10184" s="78"/>
      <c r="J10184" s="77">
        <v>2.5</v>
      </c>
      <c r="K10184" s="103">
        <f t="shared" si="423"/>
        <v>0.40000000000000568</v>
      </c>
      <c r="L10184" s="145">
        <v>0.94</v>
      </c>
      <c r="M10184" s="161">
        <v>0</v>
      </c>
      <c r="N10184" s="76">
        <f t="shared" ref="N10184:N10247" si="424">+D10185-D10184+J10184</f>
        <v>0.40000000000000568</v>
      </c>
    </row>
    <row r="10185" spans="2:14" x14ac:dyDescent="0.25">
      <c r="B10185" s="158">
        <v>42727</v>
      </c>
      <c r="C10185" s="78">
        <v>407.08</v>
      </c>
      <c r="D10185" s="128">
        <v>219</v>
      </c>
      <c r="E10185" s="122">
        <v>26.875</v>
      </c>
      <c r="F10185" s="77">
        <v>2.67</v>
      </c>
      <c r="G10185" s="77">
        <v>0</v>
      </c>
      <c r="H10185" s="78"/>
      <c r="I10185" s="78"/>
      <c r="J10185" s="77">
        <v>2.67</v>
      </c>
      <c r="K10185" s="103">
        <f t="shared" si="423"/>
        <v>0.42999999999999083</v>
      </c>
      <c r="L10185" s="145">
        <v>1.01</v>
      </c>
      <c r="M10185" s="161">
        <v>0</v>
      </c>
      <c r="N10185" s="76">
        <f t="shared" si="424"/>
        <v>0.42999999999999083</v>
      </c>
    </row>
    <row r="10186" spans="2:14" x14ac:dyDescent="0.25">
      <c r="B10186" s="158">
        <v>42728</v>
      </c>
      <c r="C10186" s="78">
        <v>406.84</v>
      </c>
      <c r="D10186" s="128">
        <v>216.76</v>
      </c>
      <c r="E10186" s="122">
        <v>26.550872093023255</v>
      </c>
      <c r="F10186" s="77">
        <v>0.42</v>
      </c>
      <c r="G10186" s="77">
        <v>0</v>
      </c>
      <c r="H10186" s="78"/>
      <c r="I10186" s="78"/>
      <c r="J10186" s="77">
        <v>0.42</v>
      </c>
      <c r="K10186" s="103">
        <f t="shared" si="423"/>
        <v>0.42</v>
      </c>
      <c r="L10186" s="145">
        <v>0.16</v>
      </c>
      <c r="M10186" s="161">
        <v>0</v>
      </c>
      <c r="N10186" s="76">
        <f t="shared" si="424"/>
        <v>0.42</v>
      </c>
    </row>
    <row r="10187" spans="2:14" x14ac:dyDescent="0.25">
      <c r="B10187" s="158">
        <v>42729</v>
      </c>
      <c r="C10187" s="78">
        <v>406.84</v>
      </c>
      <c r="D10187" s="128">
        <v>216.76</v>
      </c>
      <c r="E10187" s="122">
        <v>26.603197674418606</v>
      </c>
      <c r="F10187" s="77">
        <v>0</v>
      </c>
      <c r="G10187" s="77">
        <v>0</v>
      </c>
      <c r="H10187" s="78"/>
      <c r="I10187" s="78"/>
      <c r="J10187" s="77">
        <v>0</v>
      </c>
      <c r="K10187" s="103">
        <f t="shared" si="423"/>
        <v>0.27000000000001023</v>
      </c>
      <c r="L10187" s="145">
        <v>0</v>
      </c>
      <c r="M10187" s="161">
        <v>0</v>
      </c>
      <c r="N10187" s="76">
        <f t="shared" si="424"/>
        <v>0.27000000000001023</v>
      </c>
    </row>
    <row r="10188" spans="2:14" x14ac:dyDescent="0.25">
      <c r="B10188" s="158">
        <v>42730</v>
      </c>
      <c r="C10188" s="78">
        <v>406.87</v>
      </c>
      <c r="D10188" s="128">
        <v>217.03</v>
      </c>
      <c r="E10188" s="122">
        <v>26.524709302325583</v>
      </c>
      <c r="F10188" s="77">
        <v>0.88</v>
      </c>
      <c r="G10188" s="77">
        <v>0</v>
      </c>
      <c r="H10188" s="78"/>
      <c r="I10188" s="78"/>
      <c r="J10188" s="77">
        <v>0.88</v>
      </c>
      <c r="K10188" s="103">
        <f t="shared" si="423"/>
        <v>0.43000000000001137</v>
      </c>
      <c r="L10188" s="145">
        <v>0.33</v>
      </c>
      <c r="M10188" s="161">
        <v>2.5</v>
      </c>
      <c r="N10188" s="76">
        <f t="shared" si="424"/>
        <v>0.43000000000001137</v>
      </c>
    </row>
    <row r="10189" spans="2:14" x14ac:dyDescent="0.25">
      <c r="B10189" s="158">
        <v>42731</v>
      </c>
      <c r="C10189" s="78">
        <v>406.82</v>
      </c>
      <c r="D10189" s="128">
        <v>216.58</v>
      </c>
      <c r="E10189" s="122">
        <v>26.438953488372093</v>
      </c>
      <c r="F10189" s="77">
        <v>1.03</v>
      </c>
      <c r="G10189" s="77">
        <v>0</v>
      </c>
      <c r="H10189" s="78"/>
      <c r="I10189" s="78"/>
      <c r="J10189" s="77">
        <v>1.03</v>
      </c>
      <c r="K10189" s="103">
        <f t="shared" si="423"/>
        <v>0.44999999999998752</v>
      </c>
      <c r="L10189" s="145">
        <v>0.39</v>
      </c>
      <c r="M10189" s="161">
        <v>26.2</v>
      </c>
      <c r="N10189" s="76">
        <f t="shared" si="424"/>
        <v>0.44999999999998752</v>
      </c>
    </row>
    <row r="10190" spans="2:14" x14ac:dyDescent="0.25">
      <c r="B10190" s="158">
        <v>42732</v>
      </c>
      <c r="C10190" s="78">
        <v>406.76</v>
      </c>
      <c r="D10190" s="128">
        <v>216</v>
      </c>
      <c r="E10190" s="122">
        <v>26.61627906976744</v>
      </c>
      <c r="F10190" s="77">
        <v>1.1499999999999999</v>
      </c>
      <c r="G10190" s="77">
        <v>0</v>
      </c>
      <c r="H10190" s="78"/>
      <c r="I10190" s="78"/>
      <c r="J10190" s="77">
        <v>1.1499999999999999</v>
      </c>
      <c r="K10190" s="103">
        <f t="shared" si="423"/>
        <v>2.3600000000000079</v>
      </c>
      <c r="L10190" s="145">
        <v>0.43</v>
      </c>
      <c r="M10190" s="161">
        <v>26.5</v>
      </c>
      <c r="N10190" s="76">
        <f t="shared" si="424"/>
        <v>2.3600000000000079</v>
      </c>
    </row>
    <row r="10191" spans="2:14" x14ac:dyDescent="0.25">
      <c r="B10191" s="158">
        <v>42733</v>
      </c>
      <c r="C10191" s="78">
        <v>406.89</v>
      </c>
      <c r="D10191" s="128">
        <v>217.21</v>
      </c>
      <c r="E10191" s="122">
        <v>27.049418604651162</v>
      </c>
      <c r="F10191" s="77">
        <v>1.18</v>
      </c>
      <c r="G10191" s="77">
        <v>0</v>
      </c>
      <c r="H10191" s="78"/>
      <c r="I10191" s="78"/>
      <c r="J10191" s="77">
        <v>1.18</v>
      </c>
      <c r="K10191" s="103">
        <f t="shared" si="423"/>
        <v>4.1699999999999804</v>
      </c>
      <c r="L10191" s="145">
        <v>0.44</v>
      </c>
      <c r="M10191" s="161">
        <v>15.1</v>
      </c>
      <c r="N10191" s="76">
        <f t="shared" si="424"/>
        <v>4.1699999999999804</v>
      </c>
    </row>
    <row r="10192" spans="2:14" x14ac:dyDescent="0.25">
      <c r="B10192" s="158">
        <v>42734</v>
      </c>
      <c r="C10192" s="78">
        <v>407.21</v>
      </c>
      <c r="D10192" s="128">
        <v>220.2</v>
      </c>
      <c r="E10192" s="122">
        <v>27.220930232558139</v>
      </c>
      <c r="F10192" s="77">
        <v>0.6</v>
      </c>
      <c r="G10192" s="77">
        <v>0</v>
      </c>
      <c r="H10192" s="78"/>
      <c r="I10192" s="78"/>
      <c r="J10192" s="77">
        <v>0.6</v>
      </c>
      <c r="K10192" s="103">
        <f t="shared" si="423"/>
        <v>1.770000000000016</v>
      </c>
      <c r="L10192" s="145">
        <v>0.23</v>
      </c>
      <c r="M10192" s="161">
        <v>8.6</v>
      </c>
      <c r="N10192" s="76">
        <f t="shared" si="424"/>
        <v>1.770000000000016</v>
      </c>
    </row>
    <row r="10193" spans="1:14" x14ac:dyDescent="0.25">
      <c r="B10193" s="158">
        <v>42735</v>
      </c>
      <c r="C10193" s="78">
        <v>407.33</v>
      </c>
      <c r="D10193" s="128">
        <v>221.37</v>
      </c>
      <c r="E10193" s="122">
        <f>(D10193/722)*100</f>
        <v>30.6606648199446</v>
      </c>
      <c r="F10193" s="77">
        <v>0.88</v>
      </c>
      <c r="G10193" s="77">
        <v>0</v>
      </c>
      <c r="H10193" s="78"/>
      <c r="I10193" s="78"/>
      <c r="J10193" s="77">
        <v>0.88</v>
      </c>
      <c r="K10193" s="103">
        <f>D10195-D10193+J10193</f>
        <v>0.97000000000000342</v>
      </c>
      <c r="L10193" s="145">
        <v>0.33</v>
      </c>
      <c r="M10193" s="161">
        <v>1.8</v>
      </c>
      <c r="N10193" s="76">
        <f t="shared" si="424"/>
        <v>-220.49</v>
      </c>
    </row>
    <row r="10194" spans="1:14" s="153" customFormat="1" x14ac:dyDescent="0.25">
      <c r="A10194" s="147"/>
      <c r="B10194" s="162"/>
      <c r="C10194" s="156"/>
      <c r="D10194" s="128"/>
      <c r="E10194" s="149"/>
      <c r="F10194" s="151">
        <f>SUM(F9828:F10193)</f>
        <v>1479.1199999999994</v>
      </c>
      <c r="G10194" s="151">
        <f t="shared" ref="G10194:M10194" si="425">SUM(G9828:G10193)</f>
        <v>0</v>
      </c>
      <c r="H10194" s="151">
        <f t="shared" si="425"/>
        <v>3.7</v>
      </c>
      <c r="I10194" s="151"/>
      <c r="J10194" s="151">
        <f t="shared" si="425"/>
        <v>1482.8199999999995</v>
      </c>
      <c r="K10194" s="103">
        <f>SUM(K9828:K10193)</f>
        <v>982.27999999999986</v>
      </c>
      <c r="L10194" s="104">
        <f t="shared" si="425"/>
        <v>589.52000000000021</v>
      </c>
      <c r="M10194" s="163">
        <f t="shared" si="425"/>
        <v>1106.0599999999995</v>
      </c>
      <c r="N10194" s="76">
        <f t="shared" si="424"/>
        <v>1704.2799999999995</v>
      </c>
    </row>
    <row r="10195" spans="1:14" x14ac:dyDescent="0.25">
      <c r="B10195" s="158">
        <v>42736</v>
      </c>
      <c r="C10195" s="78">
        <v>407.34</v>
      </c>
      <c r="D10195" s="128">
        <v>221.46</v>
      </c>
      <c r="E10195" s="122">
        <f>(D10195/722)*100</f>
        <v>30.673130193905816</v>
      </c>
      <c r="F10195" s="77">
        <v>1</v>
      </c>
      <c r="G10195" s="77">
        <v>0</v>
      </c>
      <c r="H10195" s="77">
        <v>0</v>
      </c>
      <c r="J10195" s="77">
        <f t="shared" ref="J10195:J10258" si="426">H10195+G10195+F10195</f>
        <v>1</v>
      </c>
      <c r="K10195" s="103">
        <f t="shared" ref="K10195:K10258" si="427">D10196-D10195+J10195</f>
        <v>1.1799999999999784</v>
      </c>
      <c r="L10195" s="164">
        <v>0.38</v>
      </c>
      <c r="M10195" s="161">
        <v>0</v>
      </c>
      <c r="N10195" s="76">
        <f t="shared" si="424"/>
        <v>1.1799999999999784</v>
      </c>
    </row>
    <row r="10196" spans="1:14" x14ac:dyDescent="0.25">
      <c r="B10196" s="158">
        <v>42737</v>
      </c>
      <c r="C10196" s="78">
        <v>407.36</v>
      </c>
      <c r="D10196" s="128">
        <v>221.64</v>
      </c>
      <c r="E10196" s="122">
        <f t="shared" ref="E10196:E10259" si="428">(D10196/722)*100</f>
        <v>30.698060941828253</v>
      </c>
      <c r="F10196" s="77">
        <v>0.82</v>
      </c>
      <c r="G10196" s="77">
        <v>0</v>
      </c>
      <c r="H10196" s="77">
        <v>0</v>
      </c>
      <c r="J10196" s="77">
        <f t="shared" si="426"/>
        <v>0.82</v>
      </c>
      <c r="K10196" s="103">
        <f t="shared" si="427"/>
        <v>0.91000000000000336</v>
      </c>
      <c r="L10196" s="164">
        <v>0.31</v>
      </c>
      <c r="M10196" s="161">
        <v>0</v>
      </c>
      <c r="N10196" s="76">
        <f t="shared" si="424"/>
        <v>0.91000000000000336</v>
      </c>
    </row>
    <row r="10197" spans="1:14" x14ac:dyDescent="0.25">
      <c r="B10197" s="158">
        <v>42738</v>
      </c>
      <c r="C10197" s="78">
        <v>407.37</v>
      </c>
      <c r="D10197" s="128">
        <v>221.73</v>
      </c>
      <c r="E10197" s="122">
        <f t="shared" si="428"/>
        <v>30.710526315789473</v>
      </c>
      <c r="F10197" s="77">
        <v>0.25</v>
      </c>
      <c r="G10197" s="77">
        <v>0</v>
      </c>
      <c r="H10197" s="77">
        <v>0</v>
      </c>
      <c r="J10197" s="77">
        <f t="shared" si="426"/>
        <v>0.25</v>
      </c>
      <c r="K10197" s="103">
        <f t="shared" si="427"/>
        <v>0.92000000000001592</v>
      </c>
      <c r="L10197" s="164">
        <v>0.09</v>
      </c>
      <c r="M10197" s="161">
        <v>0</v>
      </c>
      <c r="N10197" s="76">
        <f t="shared" si="424"/>
        <v>0.92000000000001592</v>
      </c>
    </row>
    <row r="10198" spans="1:14" x14ac:dyDescent="0.25">
      <c r="B10198" s="158">
        <v>42739</v>
      </c>
      <c r="C10198" s="78">
        <v>407.44</v>
      </c>
      <c r="D10198" s="128">
        <v>222.4</v>
      </c>
      <c r="E10198" s="122">
        <f t="shared" si="428"/>
        <v>30.803324099722996</v>
      </c>
      <c r="F10198" s="77">
        <v>0.9</v>
      </c>
      <c r="G10198" s="77">
        <v>0</v>
      </c>
      <c r="H10198" s="77">
        <v>0</v>
      </c>
      <c r="J10198" s="77">
        <f t="shared" si="426"/>
        <v>0.9</v>
      </c>
      <c r="K10198" s="103">
        <f t="shared" si="427"/>
        <v>0.59999999999998865</v>
      </c>
      <c r="L10198" s="164">
        <v>0.34</v>
      </c>
      <c r="M10198" s="161">
        <v>0</v>
      </c>
      <c r="N10198" s="76">
        <f t="shared" si="424"/>
        <v>0.59999999999998865</v>
      </c>
    </row>
    <row r="10199" spans="1:14" x14ac:dyDescent="0.25">
      <c r="B10199" s="158">
        <v>42740</v>
      </c>
      <c r="C10199" s="78">
        <v>407.41</v>
      </c>
      <c r="D10199" s="128">
        <v>222.1</v>
      </c>
      <c r="E10199" s="122">
        <f t="shared" si="428"/>
        <v>30.761772853185594</v>
      </c>
      <c r="F10199" s="77">
        <v>1.02</v>
      </c>
      <c r="G10199" s="77">
        <v>0</v>
      </c>
      <c r="H10199" s="77">
        <v>0</v>
      </c>
      <c r="J10199" s="77">
        <f t="shared" si="426"/>
        <v>1.02</v>
      </c>
      <c r="K10199" s="103">
        <f t="shared" si="427"/>
        <v>0.47000000000001707</v>
      </c>
      <c r="L10199" s="164">
        <v>0.38</v>
      </c>
      <c r="M10199" s="161">
        <v>0</v>
      </c>
      <c r="N10199" s="76">
        <f t="shared" si="424"/>
        <v>0.47000000000001707</v>
      </c>
    </row>
    <row r="10200" spans="1:14" x14ac:dyDescent="0.25">
      <c r="B10200" s="158">
        <v>42741</v>
      </c>
      <c r="C10200" s="78">
        <v>407.35</v>
      </c>
      <c r="D10200" s="128">
        <v>221.55</v>
      </c>
      <c r="E10200" s="122">
        <f t="shared" si="428"/>
        <v>30.685595567867036</v>
      </c>
      <c r="F10200" s="77">
        <v>2.7</v>
      </c>
      <c r="G10200" s="77">
        <v>0</v>
      </c>
      <c r="H10200" s="77">
        <v>0</v>
      </c>
      <c r="J10200" s="77">
        <f t="shared" si="426"/>
        <v>2.7</v>
      </c>
      <c r="K10200" s="103">
        <f t="shared" si="427"/>
        <v>0.52999999999998426</v>
      </c>
      <c r="L10200" s="164">
        <v>1.02</v>
      </c>
      <c r="M10200" s="161">
        <v>0</v>
      </c>
      <c r="N10200" s="76">
        <f t="shared" si="424"/>
        <v>0.52999999999998426</v>
      </c>
    </row>
    <row r="10201" spans="1:14" x14ac:dyDescent="0.25">
      <c r="B10201" s="158">
        <v>42742</v>
      </c>
      <c r="C10201" s="78">
        <v>407.12</v>
      </c>
      <c r="D10201" s="128">
        <v>219.38</v>
      </c>
      <c r="E10201" s="122">
        <f t="shared" si="428"/>
        <v>30.385041551246537</v>
      </c>
      <c r="F10201" s="77">
        <v>1.31</v>
      </c>
      <c r="G10201" s="77">
        <v>0</v>
      </c>
      <c r="H10201" s="77">
        <v>0</v>
      </c>
      <c r="J10201" s="77">
        <f t="shared" si="426"/>
        <v>1.31</v>
      </c>
      <c r="K10201" s="103">
        <f t="shared" si="427"/>
        <v>0.4300000000000046</v>
      </c>
      <c r="L10201" s="164">
        <v>0.49</v>
      </c>
      <c r="M10201" s="161">
        <v>0</v>
      </c>
      <c r="N10201" s="76">
        <f t="shared" si="424"/>
        <v>0.4300000000000046</v>
      </c>
    </row>
    <row r="10202" spans="1:14" x14ac:dyDescent="0.25">
      <c r="B10202" s="158">
        <v>42743</v>
      </c>
      <c r="C10202" s="78">
        <v>407.03</v>
      </c>
      <c r="D10202" s="128">
        <v>218.5</v>
      </c>
      <c r="E10202" s="122">
        <f t="shared" si="428"/>
        <v>30.263157894736842</v>
      </c>
      <c r="F10202" s="77">
        <v>1.18</v>
      </c>
      <c r="G10202" s="77">
        <v>0</v>
      </c>
      <c r="H10202" s="77">
        <v>0</v>
      </c>
      <c r="J10202" s="77">
        <f t="shared" si="426"/>
        <v>1.18</v>
      </c>
      <c r="K10202" s="103">
        <f t="shared" si="427"/>
        <v>0.24999999999999312</v>
      </c>
      <c r="L10202" s="164">
        <v>0.45</v>
      </c>
      <c r="M10202" s="161">
        <v>0</v>
      </c>
      <c r="N10202" s="76">
        <f t="shared" si="424"/>
        <v>0.24999999999999312</v>
      </c>
    </row>
    <row r="10203" spans="1:14" x14ac:dyDescent="0.25">
      <c r="B10203" s="158">
        <v>42744</v>
      </c>
      <c r="C10203" s="78">
        <v>406.93</v>
      </c>
      <c r="D10203" s="128">
        <v>217.57</v>
      </c>
      <c r="E10203" s="122">
        <f t="shared" si="428"/>
        <v>30.134349030470915</v>
      </c>
      <c r="F10203" s="77">
        <v>0.96</v>
      </c>
      <c r="G10203" s="77">
        <v>0</v>
      </c>
      <c r="H10203" s="77">
        <v>0</v>
      </c>
      <c r="J10203" s="77">
        <f t="shared" si="426"/>
        <v>0.96</v>
      </c>
      <c r="K10203" s="103">
        <f t="shared" si="427"/>
        <v>0.14999999999999769</v>
      </c>
      <c r="L10203" s="164">
        <v>0.36</v>
      </c>
      <c r="M10203" s="161">
        <v>0</v>
      </c>
      <c r="N10203" s="76">
        <f t="shared" si="424"/>
        <v>0.14999999999999769</v>
      </c>
    </row>
    <row r="10204" spans="1:14" x14ac:dyDescent="0.25">
      <c r="B10204" s="158">
        <v>42745</v>
      </c>
      <c r="C10204" s="78">
        <v>406.84</v>
      </c>
      <c r="D10204" s="128">
        <v>216.76</v>
      </c>
      <c r="E10204" s="122">
        <f t="shared" si="428"/>
        <v>30.022160664819943</v>
      </c>
      <c r="F10204" s="77">
        <v>0.1</v>
      </c>
      <c r="G10204" s="77">
        <v>0</v>
      </c>
      <c r="H10204" s="77">
        <v>0</v>
      </c>
      <c r="J10204" s="77">
        <f t="shared" si="426"/>
        <v>0.1</v>
      </c>
      <c r="K10204" s="103">
        <f t="shared" si="427"/>
        <v>0.1</v>
      </c>
      <c r="L10204" s="164">
        <v>0.04</v>
      </c>
      <c r="M10204" s="161">
        <v>0</v>
      </c>
      <c r="N10204" s="76">
        <f t="shared" si="424"/>
        <v>0.1</v>
      </c>
    </row>
    <row r="10205" spans="1:14" x14ac:dyDescent="0.25">
      <c r="B10205" s="158">
        <v>42746</v>
      </c>
      <c r="C10205" s="78">
        <v>406.84</v>
      </c>
      <c r="D10205" s="128">
        <v>216.76</v>
      </c>
      <c r="E10205" s="122">
        <f t="shared" si="428"/>
        <v>30.022160664819943</v>
      </c>
      <c r="F10205" s="77">
        <v>0</v>
      </c>
      <c r="G10205" s="77">
        <v>0</v>
      </c>
      <c r="H10205" s="77">
        <v>0</v>
      </c>
      <c r="J10205" s="77">
        <f t="shared" si="426"/>
        <v>0</v>
      </c>
      <c r="K10205" s="103">
        <f t="shared" si="427"/>
        <v>0.27000000000001023</v>
      </c>
      <c r="L10205" s="164">
        <v>0</v>
      </c>
      <c r="M10205" s="161">
        <v>0</v>
      </c>
      <c r="N10205" s="76">
        <f t="shared" si="424"/>
        <v>0.27000000000001023</v>
      </c>
    </row>
    <row r="10206" spans="1:14" x14ac:dyDescent="0.25">
      <c r="B10206" s="158">
        <v>42747</v>
      </c>
      <c r="C10206" s="78">
        <v>406.87</v>
      </c>
      <c r="D10206" s="128">
        <v>217.03</v>
      </c>
      <c r="E10206" s="122">
        <f t="shared" si="428"/>
        <v>30.059556786703602</v>
      </c>
      <c r="F10206" s="77">
        <v>0.92</v>
      </c>
      <c r="G10206" s="77">
        <v>0</v>
      </c>
      <c r="H10206" s="77">
        <v>0</v>
      </c>
      <c r="J10206" s="77">
        <f t="shared" si="426"/>
        <v>0.92</v>
      </c>
      <c r="K10206" s="103">
        <f t="shared" si="427"/>
        <v>0.29000000000000459</v>
      </c>
      <c r="L10206" s="164">
        <v>0.35</v>
      </c>
      <c r="M10206" s="161">
        <v>0</v>
      </c>
      <c r="N10206" s="76">
        <f t="shared" si="424"/>
        <v>0.29000000000000459</v>
      </c>
    </row>
    <row r="10207" spans="1:14" x14ac:dyDescent="0.25">
      <c r="B10207" s="158">
        <v>42748</v>
      </c>
      <c r="C10207" s="78">
        <v>406.8</v>
      </c>
      <c r="D10207" s="128">
        <v>216.4</v>
      </c>
      <c r="E10207" s="122">
        <f t="shared" si="428"/>
        <v>29.97229916897507</v>
      </c>
      <c r="F10207" s="77">
        <v>0.93</v>
      </c>
      <c r="G10207" s="77">
        <v>0</v>
      </c>
      <c r="H10207" s="77">
        <v>0</v>
      </c>
      <c r="J10207" s="77">
        <f t="shared" si="426"/>
        <v>0.93</v>
      </c>
      <c r="K10207" s="103">
        <f t="shared" si="427"/>
        <v>0.12999999999998868</v>
      </c>
      <c r="L10207" s="164">
        <v>0.35</v>
      </c>
      <c r="M10207" s="161">
        <v>0</v>
      </c>
      <c r="N10207" s="76">
        <f t="shared" si="424"/>
        <v>0.12999999999998868</v>
      </c>
    </row>
    <row r="10208" spans="1:14" x14ac:dyDescent="0.25">
      <c r="B10208" s="158">
        <v>42749</v>
      </c>
      <c r="C10208" s="78">
        <v>406.72</v>
      </c>
      <c r="D10208" s="128">
        <v>215.6</v>
      </c>
      <c r="E10208" s="122">
        <f t="shared" si="428"/>
        <v>29.861495844875346</v>
      </c>
      <c r="F10208" s="77">
        <v>0.31</v>
      </c>
      <c r="G10208" s="77">
        <v>0</v>
      </c>
      <c r="H10208" s="77">
        <v>0</v>
      </c>
      <c r="J10208" s="77">
        <f t="shared" si="426"/>
        <v>0.31</v>
      </c>
      <c r="K10208" s="103">
        <f t="shared" si="427"/>
        <v>0.40999999999999431</v>
      </c>
      <c r="L10208" s="164">
        <v>0.12</v>
      </c>
      <c r="M10208" s="161">
        <v>0</v>
      </c>
      <c r="N10208" s="76">
        <f t="shared" si="424"/>
        <v>0.40999999999999431</v>
      </c>
    </row>
    <row r="10209" spans="2:14" x14ac:dyDescent="0.25">
      <c r="B10209" s="158">
        <v>42750</v>
      </c>
      <c r="C10209" s="78">
        <v>406.73</v>
      </c>
      <c r="D10209" s="128">
        <v>215.7</v>
      </c>
      <c r="E10209" s="122">
        <f t="shared" si="428"/>
        <v>29.875346260387808</v>
      </c>
      <c r="F10209" s="77">
        <v>0</v>
      </c>
      <c r="G10209" s="77">
        <v>0</v>
      </c>
      <c r="H10209" s="77">
        <v>0</v>
      </c>
      <c r="J10209" s="77">
        <f t="shared" si="426"/>
        <v>0</v>
      </c>
      <c r="K10209" s="103">
        <f t="shared" si="427"/>
        <v>0.20000000000001705</v>
      </c>
      <c r="L10209" s="164">
        <v>0</v>
      </c>
      <c r="M10209" s="161">
        <v>0</v>
      </c>
      <c r="N10209" s="76">
        <f t="shared" si="424"/>
        <v>0.20000000000001705</v>
      </c>
    </row>
    <row r="10210" spans="2:14" x14ac:dyDescent="0.25">
      <c r="B10210" s="158">
        <v>42751</v>
      </c>
      <c r="C10210" s="78">
        <v>406.76</v>
      </c>
      <c r="D10210" s="128">
        <v>215.9</v>
      </c>
      <c r="E10210" s="122">
        <f t="shared" si="428"/>
        <v>29.903047091412745</v>
      </c>
      <c r="F10210" s="77">
        <v>0</v>
      </c>
      <c r="G10210" s="77">
        <v>0</v>
      </c>
      <c r="H10210" s="77">
        <v>0</v>
      </c>
      <c r="J10210" s="77">
        <f t="shared" si="426"/>
        <v>0</v>
      </c>
      <c r="K10210" s="103">
        <f t="shared" si="427"/>
        <v>9.9999999999994316E-2</v>
      </c>
      <c r="L10210" s="164">
        <v>0</v>
      </c>
      <c r="M10210" s="161">
        <v>0</v>
      </c>
      <c r="N10210" s="76">
        <f t="shared" si="424"/>
        <v>9.9999999999994316E-2</v>
      </c>
    </row>
    <row r="10211" spans="2:14" x14ac:dyDescent="0.25">
      <c r="B10211" s="158">
        <v>42752</v>
      </c>
      <c r="C10211" s="78">
        <v>406.77</v>
      </c>
      <c r="D10211" s="128">
        <v>216</v>
      </c>
      <c r="E10211" s="122">
        <f t="shared" si="428"/>
        <v>29.916897506925206</v>
      </c>
      <c r="F10211" s="77">
        <v>0</v>
      </c>
      <c r="G10211" s="77">
        <v>0</v>
      </c>
      <c r="H10211" s="77">
        <v>0</v>
      </c>
      <c r="J10211" s="77">
        <f t="shared" si="426"/>
        <v>0</v>
      </c>
      <c r="K10211" s="103">
        <f t="shared" si="427"/>
        <v>0.49000000000000909</v>
      </c>
      <c r="L10211" s="164">
        <v>0</v>
      </c>
      <c r="M10211" s="161">
        <v>0</v>
      </c>
      <c r="N10211" s="76">
        <f t="shared" si="424"/>
        <v>0.49000000000000909</v>
      </c>
    </row>
    <row r="10212" spans="2:14" x14ac:dyDescent="0.25">
      <c r="B10212" s="158">
        <v>42753</v>
      </c>
      <c r="C10212" s="78">
        <v>406.81</v>
      </c>
      <c r="D10212" s="128">
        <v>216.49</v>
      </c>
      <c r="E10212" s="122">
        <f t="shared" si="428"/>
        <v>29.984764542936286</v>
      </c>
      <c r="F10212" s="77">
        <v>0</v>
      </c>
      <c r="G10212" s="77">
        <v>0</v>
      </c>
      <c r="H10212" s="77">
        <v>0</v>
      </c>
      <c r="J10212" s="77">
        <f t="shared" si="426"/>
        <v>0</v>
      </c>
      <c r="K10212" s="103">
        <f t="shared" si="427"/>
        <v>0.1799999999999784</v>
      </c>
      <c r="L10212" s="164">
        <v>0</v>
      </c>
      <c r="M10212" s="161">
        <v>0</v>
      </c>
      <c r="N10212" s="76">
        <f t="shared" si="424"/>
        <v>0.1799999999999784</v>
      </c>
    </row>
    <row r="10213" spans="2:14" x14ac:dyDescent="0.25">
      <c r="B10213" s="158">
        <v>42754</v>
      </c>
      <c r="C10213" s="78">
        <v>406.84</v>
      </c>
      <c r="D10213" s="128">
        <v>216.67</v>
      </c>
      <c r="E10213" s="122">
        <f t="shared" si="428"/>
        <v>30.009695290858723</v>
      </c>
      <c r="F10213" s="77">
        <v>0.12</v>
      </c>
      <c r="G10213" s="77">
        <v>0</v>
      </c>
      <c r="H10213" s="77">
        <v>0</v>
      </c>
      <c r="J10213" s="77">
        <f t="shared" si="426"/>
        <v>0.12</v>
      </c>
      <c r="K10213" s="103">
        <f t="shared" si="427"/>
        <v>0.30000000000000682</v>
      </c>
      <c r="L10213" s="164">
        <v>0.05</v>
      </c>
      <c r="M10213" s="161">
        <v>0</v>
      </c>
      <c r="N10213" s="76">
        <f t="shared" si="424"/>
        <v>0.30000000000000682</v>
      </c>
    </row>
    <row r="10214" spans="2:14" x14ac:dyDescent="0.25">
      <c r="B10214" s="158">
        <v>42755</v>
      </c>
      <c r="C10214" s="78">
        <v>406.85</v>
      </c>
      <c r="D10214" s="128">
        <v>216.85</v>
      </c>
      <c r="E10214" s="122">
        <f t="shared" si="428"/>
        <v>30.034626038781166</v>
      </c>
      <c r="F10214" s="77">
        <v>0</v>
      </c>
      <c r="G10214" s="77">
        <v>0</v>
      </c>
      <c r="H10214" s="77">
        <v>0</v>
      </c>
      <c r="J10214" s="77">
        <f t="shared" si="426"/>
        <v>0</v>
      </c>
      <c r="K10214" s="103">
        <f t="shared" si="427"/>
        <v>1.4500000000000171</v>
      </c>
      <c r="L10214" s="164">
        <v>0</v>
      </c>
      <c r="M10214" s="161">
        <v>12.3</v>
      </c>
      <c r="N10214" s="76">
        <f t="shared" si="424"/>
        <v>1.4500000000000171</v>
      </c>
    </row>
    <row r="10215" spans="2:14" x14ac:dyDescent="0.25">
      <c r="B10215" s="158">
        <v>42756</v>
      </c>
      <c r="C10215" s="78">
        <v>407.02</v>
      </c>
      <c r="D10215" s="128">
        <v>218.3</v>
      </c>
      <c r="E10215" s="122">
        <f t="shared" si="428"/>
        <v>30.235457063711912</v>
      </c>
      <c r="F10215" s="77">
        <v>0</v>
      </c>
      <c r="G10215" s="77">
        <v>0</v>
      </c>
      <c r="H10215" s="77">
        <v>0</v>
      </c>
      <c r="J10215" s="77">
        <f t="shared" si="426"/>
        <v>0</v>
      </c>
      <c r="K10215" s="103">
        <f t="shared" si="427"/>
        <v>0.89999999999997726</v>
      </c>
      <c r="L10215" s="164">
        <v>0</v>
      </c>
      <c r="M10215" s="161">
        <v>4.5999999999999996</v>
      </c>
      <c r="N10215" s="76">
        <f t="shared" si="424"/>
        <v>0.89999999999997726</v>
      </c>
    </row>
    <row r="10216" spans="2:14" x14ac:dyDescent="0.25">
      <c r="B10216" s="158">
        <v>42757</v>
      </c>
      <c r="C10216" s="78">
        <v>407.1</v>
      </c>
      <c r="D10216" s="128">
        <v>219.2</v>
      </c>
      <c r="E10216" s="122">
        <f t="shared" si="428"/>
        <v>30.360110803324098</v>
      </c>
      <c r="F10216" s="77">
        <v>0</v>
      </c>
      <c r="G10216" s="77">
        <v>0</v>
      </c>
      <c r="H10216" s="77">
        <v>0</v>
      </c>
      <c r="J10216" s="77">
        <f t="shared" si="426"/>
        <v>0</v>
      </c>
      <c r="K10216" s="103">
        <f t="shared" si="427"/>
        <v>1.2000000000000171</v>
      </c>
      <c r="L10216" s="164">
        <v>0</v>
      </c>
      <c r="M10216" s="161">
        <v>3.5</v>
      </c>
      <c r="N10216" s="76">
        <f t="shared" si="424"/>
        <v>1.2000000000000171</v>
      </c>
    </row>
    <row r="10217" spans="2:14" x14ac:dyDescent="0.25">
      <c r="B10217" s="158">
        <v>42758</v>
      </c>
      <c r="C10217" s="78">
        <v>407.23</v>
      </c>
      <c r="D10217" s="128">
        <v>220.4</v>
      </c>
      <c r="E10217" s="122">
        <f t="shared" si="428"/>
        <v>30.526315789473685</v>
      </c>
      <c r="F10217" s="77">
        <v>0</v>
      </c>
      <c r="G10217" s="77">
        <v>0</v>
      </c>
      <c r="H10217" s="77">
        <v>0</v>
      </c>
      <c r="J10217" s="77">
        <f t="shared" si="426"/>
        <v>0</v>
      </c>
      <c r="K10217" s="103">
        <f t="shared" si="427"/>
        <v>3.7800000000000011</v>
      </c>
      <c r="L10217" s="164">
        <v>0</v>
      </c>
      <c r="M10217" s="161">
        <v>53</v>
      </c>
      <c r="N10217" s="76">
        <f t="shared" si="424"/>
        <v>3.7800000000000011</v>
      </c>
    </row>
    <row r="10218" spans="2:14" x14ac:dyDescent="0.25">
      <c r="B10218" s="158">
        <v>42759</v>
      </c>
      <c r="C10218" s="78">
        <v>407.62</v>
      </c>
      <c r="D10218" s="128">
        <v>224.18</v>
      </c>
      <c r="E10218" s="122">
        <f t="shared" si="428"/>
        <v>31.049861495844876</v>
      </c>
      <c r="F10218" s="77">
        <v>0</v>
      </c>
      <c r="G10218" s="77">
        <v>0</v>
      </c>
      <c r="H10218" s="77">
        <v>0</v>
      </c>
      <c r="J10218" s="77">
        <f t="shared" si="426"/>
        <v>0</v>
      </c>
      <c r="K10218" s="103">
        <f t="shared" si="427"/>
        <v>11.519999999999982</v>
      </c>
      <c r="L10218" s="164">
        <v>0</v>
      </c>
      <c r="M10218" s="161">
        <v>48.1</v>
      </c>
      <c r="N10218" s="76">
        <f t="shared" si="424"/>
        <v>11.519999999999982</v>
      </c>
    </row>
    <row r="10219" spans="2:14" x14ac:dyDescent="0.25">
      <c r="B10219" s="158">
        <v>42760</v>
      </c>
      <c r="C10219" s="78">
        <v>408.79</v>
      </c>
      <c r="D10219" s="128">
        <v>235.7</v>
      </c>
      <c r="E10219" s="122">
        <f t="shared" si="428"/>
        <v>32.645429362880883</v>
      </c>
      <c r="F10219" s="77">
        <v>0</v>
      </c>
      <c r="G10219" s="77">
        <v>0</v>
      </c>
      <c r="H10219" s="77">
        <v>0</v>
      </c>
      <c r="J10219" s="77">
        <f t="shared" si="426"/>
        <v>0</v>
      </c>
      <c r="K10219" s="103">
        <f t="shared" si="427"/>
        <v>6.4000000000000057</v>
      </c>
      <c r="L10219" s="164">
        <v>0</v>
      </c>
      <c r="M10219" s="161">
        <v>7.1</v>
      </c>
      <c r="N10219" s="76">
        <f t="shared" si="424"/>
        <v>6.4000000000000057</v>
      </c>
    </row>
    <row r="10220" spans="2:14" x14ac:dyDescent="0.25">
      <c r="B10220" s="158">
        <v>42761</v>
      </c>
      <c r="C10220" s="78">
        <v>409.41</v>
      </c>
      <c r="D10220" s="128">
        <v>242.1</v>
      </c>
      <c r="E10220" s="122">
        <f t="shared" si="428"/>
        <v>33.531855955678665</v>
      </c>
      <c r="F10220" s="77">
        <v>0</v>
      </c>
      <c r="G10220" s="77">
        <v>0</v>
      </c>
      <c r="H10220" s="77">
        <v>0</v>
      </c>
      <c r="J10220" s="77">
        <f t="shared" si="426"/>
        <v>0</v>
      </c>
      <c r="K10220" s="103">
        <f t="shared" si="427"/>
        <v>4</v>
      </c>
      <c r="L10220" s="164">
        <v>0</v>
      </c>
      <c r="M10220" s="161">
        <v>18.2</v>
      </c>
      <c r="N10220" s="76">
        <f t="shared" si="424"/>
        <v>4</v>
      </c>
    </row>
    <row r="10221" spans="2:14" x14ac:dyDescent="0.25">
      <c r="B10221" s="158">
        <v>42762</v>
      </c>
      <c r="C10221" s="78">
        <v>409.8</v>
      </c>
      <c r="D10221" s="128">
        <v>246.1</v>
      </c>
      <c r="E10221" s="122">
        <f t="shared" si="428"/>
        <v>34.085872576177287</v>
      </c>
      <c r="F10221" s="77">
        <v>0</v>
      </c>
      <c r="G10221" s="77">
        <v>0</v>
      </c>
      <c r="H10221" s="77">
        <v>0</v>
      </c>
      <c r="J10221" s="77">
        <f t="shared" si="426"/>
        <v>0</v>
      </c>
      <c r="K10221" s="103">
        <f t="shared" si="427"/>
        <v>2.3000000000000114</v>
      </c>
      <c r="L10221" s="164">
        <v>0</v>
      </c>
      <c r="M10221" s="161">
        <v>1</v>
      </c>
      <c r="N10221" s="76">
        <f t="shared" si="424"/>
        <v>2.3000000000000114</v>
      </c>
    </row>
    <row r="10222" spans="2:14" x14ac:dyDescent="0.25">
      <c r="B10222" s="158">
        <v>42763</v>
      </c>
      <c r="C10222" s="78">
        <v>410.02</v>
      </c>
      <c r="D10222" s="128">
        <v>248.4</v>
      </c>
      <c r="E10222" s="122">
        <f t="shared" si="428"/>
        <v>34.40443213296399</v>
      </c>
      <c r="F10222" s="77">
        <v>0.9</v>
      </c>
      <c r="G10222" s="77">
        <v>0</v>
      </c>
      <c r="H10222" s="77">
        <v>0</v>
      </c>
      <c r="J10222" s="77">
        <f t="shared" si="426"/>
        <v>0.9</v>
      </c>
      <c r="K10222" s="103">
        <f t="shared" si="427"/>
        <v>3.4</v>
      </c>
      <c r="L10222" s="164">
        <v>0.34</v>
      </c>
      <c r="M10222" s="161">
        <v>2.9</v>
      </c>
      <c r="N10222" s="76">
        <f t="shared" si="424"/>
        <v>3.4</v>
      </c>
    </row>
    <row r="10223" spans="2:14" x14ac:dyDescent="0.25">
      <c r="B10223" s="158">
        <v>42764</v>
      </c>
      <c r="C10223" s="78">
        <v>410.26</v>
      </c>
      <c r="D10223" s="128">
        <v>250.9</v>
      </c>
      <c r="E10223" s="122">
        <f t="shared" si="428"/>
        <v>34.750692520775623</v>
      </c>
      <c r="F10223" s="77">
        <v>1.44</v>
      </c>
      <c r="G10223" s="77">
        <v>0</v>
      </c>
      <c r="H10223" s="77">
        <v>0</v>
      </c>
      <c r="J10223" s="77">
        <f t="shared" si="426"/>
        <v>1.44</v>
      </c>
      <c r="K10223" s="103">
        <f t="shared" si="427"/>
        <v>1.3400000000000056</v>
      </c>
      <c r="L10223" s="164">
        <v>0.55000000000000004</v>
      </c>
      <c r="M10223" s="161">
        <v>4</v>
      </c>
      <c r="N10223" s="76">
        <f t="shared" si="424"/>
        <v>1.3400000000000056</v>
      </c>
    </row>
    <row r="10224" spans="2:14" x14ac:dyDescent="0.25">
      <c r="B10224" s="158">
        <v>42765</v>
      </c>
      <c r="C10224" s="78">
        <v>410.24</v>
      </c>
      <c r="D10224" s="128">
        <v>250.8</v>
      </c>
      <c r="E10224" s="122">
        <f t="shared" si="428"/>
        <v>34.736842105263158</v>
      </c>
      <c r="F10224" s="77">
        <v>0.41</v>
      </c>
      <c r="G10224" s="77">
        <v>0</v>
      </c>
      <c r="H10224" s="77">
        <v>0</v>
      </c>
      <c r="J10224" s="77">
        <f t="shared" si="426"/>
        <v>0.41</v>
      </c>
      <c r="K10224" s="103">
        <f t="shared" si="427"/>
        <v>1.8899999999999897</v>
      </c>
      <c r="L10224" s="164">
        <v>0.16</v>
      </c>
      <c r="M10224" s="161">
        <v>4.5999999999999996</v>
      </c>
      <c r="N10224" s="76">
        <f t="shared" si="424"/>
        <v>1.8899999999999897</v>
      </c>
    </row>
    <row r="10225" spans="2:14" x14ac:dyDescent="0.25">
      <c r="B10225" s="158">
        <v>42766</v>
      </c>
      <c r="C10225" s="78">
        <v>410.38</v>
      </c>
      <c r="D10225" s="128">
        <v>252.28</v>
      </c>
      <c r="E10225" s="122">
        <f t="shared" si="428"/>
        <v>34.941828254847643</v>
      </c>
      <c r="F10225" s="77">
        <v>0</v>
      </c>
      <c r="G10225" s="77">
        <v>0</v>
      </c>
      <c r="H10225" s="77">
        <v>0</v>
      </c>
      <c r="J10225" s="77">
        <f t="shared" si="426"/>
        <v>0</v>
      </c>
      <c r="K10225" s="103">
        <f t="shared" si="427"/>
        <v>1.3199999999999932</v>
      </c>
      <c r="L10225" s="164">
        <v>0</v>
      </c>
      <c r="M10225" s="161">
        <v>0</v>
      </c>
      <c r="N10225" s="76">
        <f t="shared" si="424"/>
        <v>1.3199999999999932</v>
      </c>
    </row>
    <row r="10226" spans="2:14" x14ac:dyDescent="0.25">
      <c r="B10226" s="158">
        <v>42767</v>
      </c>
      <c r="C10226" s="78">
        <v>410.5</v>
      </c>
      <c r="D10226" s="128">
        <v>253.6</v>
      </c>
      <c r="E10226" s="122">
        <f t="shared" si="428"/>
        <v>35.124653739612185</v>
      </c>
      <c r="F10226" s="77">
        <v>0</v>
      </c>
      <c r="G10226" s="77">
        <v>0</v>
      </c>
      <c r="H10226" s="77">
        <v>0</v>
      </c>
      <c r="J10226" s="77">
        <f t="shared" si="426"/>
        <v>0</v>
      </c>
      <c r="K10226" s="103">
        <f t="shared" si="427"/>
        <v>0.87999999999999545</v>
      </c>
      <c r="L10226" s="164">
        <v>0</v>
      </c>
      <c r="M10226" s="161">
        <v>0</v>
      </c>
      <c r="N10226" s="76">
        <f t="shared" si="424"/>
        <v>0.87999999999999545</v>
      </c>
    </row>
    <row r="10227" spans="2:14" x14ac:dyDescent="0.25">
      <c r="B10227" s="158">
        <v>42768</v>
      </c>
      <c r="C10227" s="78">
        <v>410.59</v>
      </c>
      <c r="D10227" s="128">
        <v>254.48</v>
      </c>
      <c r="E10227" s="122">
        <f t="shared" si="428"/>
        <v>35.24653739612188</v>
      </c>
      <c r="F10227" s="77">
        <v>0.16</v>
      </c>
      <c r="G10227" s="77">
        <v>0</v>
      </c>
      <c r="H10227" s="77">
        <v>0</v>
      </c>
      <c r="J10227" s="77">
        <f t="shared" si="426"/>
        <v>0.16</v>
      </c>
      <c r="K10227" s="103">
        <f t="shared" si="427"/>
        <v>0.78000000000000458</v>
      </c>
      <c r="L10227" s="164">
        <v>0.06</v>
      </c>
      <c r="M10227" s="161">
        <v>0</v>
      </c>
      <c r="N10227" s="76">
        <f t="shared" si="424"/>
        <v>0.78000000000000458</v>
      </c>
    </row>
    <row r="10228" spans="2:14" x14ac:dyDescent="0.25">
      <c r="B10228" s="158">
        <v>42769</v>
      </c>
      <c r="C10228" s="78">
        <v>410.65</v>
      </c>
      <c r="D10228" s="128">
        <v>255.1</v>
      </c>
      <c r="E10228" s="122">
        <f t="shared" si="428"/>
        <v>35.332409972299168</v>
      </c>
      <c r="F10228" s="77">
        <v>0</v>
      </c>
      <c r="G10228" s="77">
        <v>0</v>
      </c>
      <c r="H10228" s="77">
        <v>0</v>
      </c>
      <c r="J10228" s="77">
        <f t="shared" si="426"/>
        <v>0</v>
      </c>
      <c r="K10228" s="103">
        <f t="shared" si="427"/>
        <v>0.81999999999999318</v>
      </c>
      <c r="L10228" s="164">
        <v>0</v>
      </c>
      <c r="M10228" s="161">
        <v>0</v>
      </c>
      <c r="N10228" s="76">
        <f t="shared" si="424"/>
        <v>0.81999999999999318</v>
      </c>
    </row>
    <row r="10229" spans="2:14" x14ac:dyDescent="0.25">
      <c r="B10229" s="158">
        <v>42770</v>
      </c>
      <c r="C10229" s="78">
        <v>410.72</v>
      </c>
      <c r="D10229" s="128">
        <v>255.92</v>
      </c>
      <c r="E10229" s="122">
        <f t="shared" si="428"/>
        <v>35.445983379501385</v>
      </c>
      <c r="F10229" s="77">
        <v>0</v>
      </c>
      <c r="G10229" s="77">
        <v>0</v>
      </c>
      <c r="H10229" s="77">
        <v>0</v>
      </c>
      <c r="J10229" s="77">
        <f t="shared" si="426"/>
        <v>0</v>
      </c>
      <c r="K10229" s="103">
        <f t="shared" si="427"/>
        <v>0.55000000000003979</v>
      </c>
      <c r="L10229" s="164">
        <v>0</v>
      </c>
      <c r="M10229" s="161">
        <v>0</v>
      </c>
      <c r="N10229" s="76">
        <f t="shared" si="424"/>
        <v>0.55000000000003979</v>
      </c>
    </row>
    <row r="10230" spans="2:14" x14ac:dyDescent="0.25">
      <c r="B10230" s="158">
        <v>42771</v>
      </c>
      <c r="C10230" s="78">
        <v>410.78</v>
      </c>
      <c r="D10230" s="128">
        <v>256.47000000000003</v>
      </c>
      <c r="E10230" s="122">
        <f t="shared" si="428"/>
        <v>35.52216066481995</v>
      </c>
      <c r="F10230" s="77">
        <v>0</v>
      </c>
      <c r="G10230" s="77">
        <v>0</v>
      </c>
      <c r="H10230" s="77">
        <v>0</v>
      </c>
      <c r="J10230" s="77">
        <f t="shared" si="426"/>
        <v>0</v>
      </c>
      <c r="K10230" s="103">
        <f t="shared" si="427"/>
        <v>0.43999999999999773</v>
      </c>
      <c r="L10230" s="164">
        <v>0</v>
      </c>
      <c r="M10230" s="161">
        <v>0</v>
      </c>
      <c r="N10230" s="76">
        <f t="shared" si="424"/>
        <v>0.43999999999999773</v>
      </c>
    </row>
    <row r="10231" spans="2:14" x14ac:dyDescent="0.25">
      <c r="B10231" s="158">
        <v>42772</v>
      </c>
      <c r="C10231" s="78">
        <v>410.82</v>
      </c>
      <c r="D10231" s="128">
        <v>256.91000000000003</v>
      </c>
      <c r="E10231" s="122">
        <f t="shared" si="428"/>
        <v>35.583102493074797</v>
      </c>
      <c r="F10231" s="77">
        <v>0</v>
      </c>
      <c r="G10231" s="77">
        <v>0</v>
      </c>
      <c r="H10231" s="77">
        <v>0</v>
      </c>
      <c r="J10231" s="77">
        <f t="shared" si="426"/>
        <v>0</v>
      </c>
      <c r="K10231" s="103">
        <f t="shared" si="427"/>
        <v>0.65999999999996817</v>
      </c>
      <c r="L10231" s="164">
        <v>0</v>
      </c>
      <c r="M10231" s="161">
        <v>0</v>
      </c>
      <c r="N10231" s="76">
        <f t="shared" si="424"/>
        <v>0.65999999999996817</v>
      </c>
    </row>
    <row r="10232" spans="2:14" x14ac:dyDescent="0.25">
      <c r="B10232" s="158">
        <v>42773</v>
      </c>
      <c r="C10232" s="78">
        <v>410.87</v>
      </c>
      <c r="D10232" s="128">
        <v>257.57</v>
      </c>
      <c r="E10232" s="122">
        <f t="shared" si="428"/>
        <v>35.674515235457058</v>
      </c>
      <c r="F10232" s="77">
        <v>0</v>
      </c>
      <c r="G10232" s="77">
        <v>0</v>
      </c>
      <c r="H10232" s="77">
        <v>0</v>
      </c>
      <c r="J10232" s="77">
        <f t="shared" si="426"/>
        <v>0</v>
      </c>
      <c r="K10232" s="103">
        <f t="shared" si="427"/>
        <v>0.66000000000002501</v>
      </c>
      <c r="L10232" s="164">
        <v>0</v>
      </c>
      <c r="M10232" s="161">
        <v>0</v>
      </c>
      <c r="N10232" s="76">
        <f t="shared" si="424"/>
        <v>0.66000000000002501</v>
      </c>
    </row>
    <row r="10233" spans="2:14" x14ac:dyDescent="0.25">
      <c r="B10233" s="158">
        <v>42774</v>
      </c>
      <c r="C10233" s="78">
        <v>410.93</v>
      </c>
      <c r="D10233" s="128">
        <v>258.23</v>
      </c>
      <c r="E10233" s="122">
        <f t="shared" si="428"/>
        <v>35.76592797783934</v>
      </c>
      <c r="F10233" s="77">
        <v>0</v>
      </c>
      <c r="G10233" s="77">
        <v>0</v>
      </c>
      <c r="H10233" s="77">
        <v>0</v>
      </c>
      <c r="J10233" s="77">
        <f t="shared" si="426"/>
        <v>0</v>
      </c>
      <c r="K10233" s="103">
        <f t="shared" si="427"/>
        <v>0.43999999999999773</v>
      </c>
      <c r="L10233" s="164">
        <v>0</v>
      </c>
      <c r="M10233" s="161">
        <v>0</v>
      </c>
      <c r="N10233" s="76">
        <f t="shared" si="424"/>
        <v>0.43999999999999773</v>
      </c>
    </row>
    <row r="10234" spans="2:14" x14ac:dyDescent="0.25">
      <c r="B10234" s="158">
        <v>42775</v>
      </c>
      <c r="C10234" s="78">
        <v>410.97</v>
      </c>
      <c r="D10234" s="128">
        <v>258.67</v>
      </c>
      <c r="E10234" s="122">
        <f t="shared" si="428"/>
        <v>35.826869806094187</v>
      </c>
      <c r="F10234" s="77">
        <v>0</v>
      </c>
      <c r="G10234" s="77">
        <v>0</v>
      </c>
      <c r="H10234" s="77">
        <v>0</v>
      </c>
      <c r="J10234" s="77">
        <f t="shared" si="426"/>
        <v>0</v>
      </c>
      <c r="K10234" s="103">
        <f t="shared" si="427"/>
        <v>0.76999999999998181</v>
      </c>
      <c r="L10234" s="164">
        <v>0</v>
      </c>
      <c r="M10234" s="161">
        <v>0</v>
      </c>
      <c r="N10234" s="76">
        <f t="shared" si="424"/>
        <v>0.76999999999998181</v>
      </c>
    </row>
    <row r="10235" spans="2:14" x14ac:dyDescent="0.25">
      <c r="B10235" s="158">
        <v>42776</v>
      </c>
      <c r="C10235" s="78">
        <v>411.04</v>
      </c>
      <c r="D10235" s="128">
        <v>259.44</v>
      </c>
      <c r="E10235" s="122">
        <f t="shared" si="428"/>
        <v>35.933518005540165</v>
      </c>
      <c r="F10235" s="77">
        <v>0</v>
      </c>
      <c r="G10235" s="77">
        <v>0</v>
      </c>
      <c r="H10235" s="77">
        <v>0</v>
      </c>
      <c r="J10235" s="77">
        <f t="shared" si="426"/>
        <v>0</v>
      </c>
      <c r="K10235" s="103">
        <f t="shared" si="427"/>
        <v>0.22000000000002728</v>
      </c>
      <c r="L10235" s="164">
        <v>0</v>
      </c>
      <c r="M10235" s="161">
        <v>0</v>
      </c>
      <c r="N10235" s="76">
        <f t="shared" si="424"/>
        <v>0.22000000000002728</v>
      </c>
    </row>
    <row r="10236" spans="2:14" x14ac:dyDescent="0.25">
      <c r="B10236" s="158">
        <v>42777</v>
      </c>
      <c r="C10236" s="78">
        <v>411.06</v>
      </c>
      <c r="D10236" s="128">
        <v>259.66000000000003</v>
      </c>
      <c r="E10236" s="122">
        <f t="shared" si="428"/>
        <v>35.963988919667592</v>
      </c>
      <c r="F10236" s="77">
        <v>0</v>
      </c>
      <c r="G10236" s="77">
        <v>0</v>
      </c>
      <c r="H10236" s="77">
        <v>0</v>
      </c>
      <c r="J10236" s="77">
        <f t="shared" si="426"/>
        <v>0</v>
      </c>
      <c r="K10236" s="103">
        <f t="shared" si="427"/>
        <v>0.21999999999997044</v>
      </c>
      <c r="L10236" s="164">
        <v>0</v>
      </c>
      <c r="M10236" s="161">
        <v>0</v>
      </c>
      <c r="N10236" s="76">
        <f t="shared" si="424"/>
        <v>0.21999999999997044</v>
      </c>
    </row>
    <row r="10237" spans="2:14" x14ac:dyDescent="0.25">
      <c r="B10237" s="158">
        <v>42778</v>
      </c>
      <c r="C10237" s="78">
        <v>411.09</v>
      </c>
      <c r="D10237" s="128">
        <v>259.88</v>
      </c>
      <c r="E10237" s="122">
        <f t="shared" si="428"/>
        <v>35.994459833795013</v>
      </c>
      <c r="F10237" s="77">
        <v>0</v>
      </c>
      <c r="G10237" s="77">
        <v>0</v>
      </c>
      <c r="H10237" s="77">
        <v>0</v>
      </c>
      <c r="J10237" s="77">
        <f t="shared" si="426"/>
        <v>0</v>
      </c>
      <c r="K10237" s="103">
        <f t="shared" si="427"/>
        <v>0.22000000000002728</v>
      </c>
      <c r="L10237" s="164">
        <v>0</v>
      </c>
      <c r="M10237" s="161">
        <v>0</v>
      </c>
      <c r="N10237" s="76">
        <f t="shared" si="424"/>
        <v>0.22000000000002728</v>
      </c>
    </row>
    <row r="10238" spans="2:14" x14ac:dyDescent="0.25">
      <c r="B10238" s="158">
        <v>42779</v>
      </c>
      <c r="C10238" s="78">
        <v>411.1</v>
      </c>
      <c r="D10238" s="128">
        <v>260.10000000000002</v>
      </c>
      <c r="E10238" s="122">
        <f t="shared" si="428"/>
        <v>36.02493074792244</v>
      </c>
      <c r="F10238" s="77">
        <v>0</v>
      </c>
      <c r="G10238" s="77">
        <v>0</v>
      </c>
      <c r="H10238" s="77">
        <v>0</v>
      </c>
      <c r="J10238" s="77">
        <f t="shared" si="426"/>
        <v>0</v>
      </c>
      <c r="K10238" s="103">
        <f t="shared" si="427"/>
        <v>0.32999999999998408</v>
      </c>
      <c r="L10238" s="164">
        <v>0</v>
      </c>
      <c r="M10238" s="161">
        <v>0</v>
      </c>
      <c r="N10238" s="76">
        <f t="shared" si="424"/>
        <v>0.32999999999998408</v>
      </c>
    </row>
    <row r="10239" spans="2:14" x14ac:dyDescent="0.25">
      <c r="B10239" s="158">
        <v>42780</v>
      </c>
      <c r="C10239" s="78">
        <v>411.13</v>
      </c>
      <c r="D10239" s="128">
        <v>260.43</v>
      </c>
      <c r="E10239" s="122">
        <f t="shared" si="428"/>
        <v>36.070637119113577</v>
      </c>
      <c r="F10239" s="77">
        <v>0</v>
      </c>
      <c r="G10239" s="77">
        <v>0</v>
      </c>
      <c r="H10239" s="77">
        <v>0</v>
      </c>
      <c r="J10239" s="77">
        <f t="shared" si="426"/>
        <v>0</v>
      </c>
      <c r="K10239" s="103">
        <f t="shared" si="427"/>
        <v>2.089999999999975</v>
      </c>
      <c r="L10239" s="164">
        <v>0</v>
      </c>
      <c r="M10239" s="161">
        <v>47.6</v>
      </c>
      <c r="N10239" s="76">
        <f t="shared" si="424"/>
        <v>2.089999999999975</v>
      </c>
    </row>
    <row r="10240" spans="2:14" x14ac:dyDescent="0.25">
      <c r="B10240" s="158">
        <v>42781</v>
      </c>
      <c r="C10240" s="78">
        <v>411.33</v>
      </c>
      <c r="D10240" s="128">
        <v>262.52</v>
      </c>
      <c r="E10240" s="122">
        <f t="shared" si="428"/>
        <v>36.360110803324098</v>
      </c>
      <c r="F10240" s="77">
        <v>0</v>
      </c>
      <c r="G10240" s="77">
        <v>0</v>
      </c>
      <c r="H10240" s="77">
        <v>0</v>
      </c>
      <c r="J10240" s="77">
        <f t="shared" si="426"/>
        <v>0</v>
      </c>
      <c r="K10240" s="103">
        <f t="shared" si="427"/>
        <v>1.4300000000000068</v>
      </c>
      <c r="L10240" s="164">
        <v>0</v>
      </c>
      <c r="M10240" s="161">
        <v>0</v>
      </c>
      <c r="N10240" s="76">
        <f t="shared" si="424"/>
        <v>1.4300000000000068</v>
      </c>
    </row>
    <row r="10241" spans="2:14" x14ac:dyDescent="0.25">
      <c r="B10241" s="158">
        <v>42782</v>
      </c>
      <c r="C10241" s="78">
        <v>411.46</v>
      </c>
      <c r="D10241" s="128">
        <v>263.95</v>
      </c>
      <c r="E10241" s="122">
        <f t="shared" si="428"/>
        <v>36.55817174515235</v>
      </c>
      <c r="F10241" s="77">
        <v>0</v>
      </c>
      <c r="G10241" s="77">
        <v>0</v>
      </c>
      <c r="H10241" s="77">
        <v>0</v>
      </c>
      <c r="J10241" s="77">
        <f t="shared" si="426"/>
        <v>0</v>
      </c>
      <c r="K10241" s="103">
        <f t="shared" si="427"/>
        <v>0.55000000000001137</v>
      </c>
      <c r="L10241" s="164">
        <v>0</v>
      </c>
      <c r="M10241" s="161">
        <v>0</v>
      </c>
      <c r="N10241" s="76">
        <f t="shared" si="424"/>
        <v>0.55000000000001137</v>
      </c>
    </row>
    <row r="10242" spans="2:14" x14ac:dyDescent="0.25">
      <c r="B10242" s="158">
        <v>42783</v>
      </c>
      <c r="C10242" s="78">
        <v>411.5</v>
      </c>
      <c r="D10242" s="128">
        <v>264.5</v>
      </c>
      <c r="E10242" s="122">
        <f t="shared" si="428"/>
        <v>36.634349030470915</v>
      </c>
      <c r="F10242" s="77">
        <v>0</v>
      </c>
      <c r="G10242" s="77">
        <v>0</v>
      </c>
      <c r="H10242" s="77">
        <v>0</v>
      </c>
      <c r="J10242" s="77">
        <f t="shared" si="426"/>
        <v>0</v>
      </c>
      <c r="K10242" s="103">
        <f t="shared" si="427"/>
        <v>0.48000000000001819</v>
      </c>
      <c r="L10242" s="164">
        <v>0</v>
      </c>
      <c r="M10242" s="161">
        <v>0</v>
      </c>
      <c r="N10242" s="76">
        <f t="shared" si="424"/>
        <v>0.48000000000001819</v>
      </c>
    </row>
    <row r="10243" spans="2:14" x14ac:dyDescent="0.25">
      <c r="B10243" s="158">
        <v>42784</v>
      </c>
      <c r="C10243" s="78">
        <v>411.54</v>
      </c>
      <c r="D10243" s="128">
        <v>264.98</v>
      </c>
      <c r="E10243" s="122">
        <f t="shared" si="428"/>
        <v>36.70083102493075</v>
      </c>
      <c r="F10243" s="77">
        <v>0</v>
      </c>
      <c r="G10243" s="77">
        <v>0</v>
      </c>
      <c r="H10243" s="77">
        <v>0</v>
      </c>
      <c r="J10243" s="77">
        <f t="shared" si="426"/>
        <v>0</v>
      </c>
      <c r="K10243" s="103">
        <f t="shared" si="427"/>
        <v>0.93999999999999773</v>
      </c>
      <c r="L10243" s="164">
        <v>0</v>
      </c>
      <c r="M10243" s="161">
        <v>30.7</v>
      </c>
      <c r="N10243" s="76">
        <f t="shared" si="424"/>
        <v>0.93999999999999773</v>
      </c>
    </row>
    <row r="10244" spans="2:14" x14ac:dyDescent="0.25">
      <c r="B10244" s="158">
        <v>42785</v>
      </c>
      <c r="C10244" s="78">
        <v>411.62</v>
      </c>
      <c r="D10244" s="128">
        <v>265.92</v>
      </c>
      <c r="E10244" s="122">
        <f t="shared" si="428"/>
        <v>36.831024930747922</v>
      </c>
      <c r="F10244" s="77">
        <v>0</v>
      </c>
      <c r="G10244" s="77">
        <v>0</v>
      </c>
      <c r="H10244" s="77">
        <v>0</v>
      </c>
      <c r="J10244" s="77">
        <f t="shared" si="426"/>
        <v>0</v>
      </c>
      <c r="K10244" s="103">
        <f t="shared" si="427"/>
        <v>2.1999999999999886</v>
      </c>
      <c r="L10244" s="164">
        <v>0</v>
      </c>
      <c r="M10244" s="161">
        <v>12.4</v>
      </c>
      <c r="N10244" s="76">
        <f t="shared" si="424"/>
        <v>2.1999999999999886</v>
      </c>
    </row>
    <row r="10245" spans="2:14" x14ac:dyDescent="0.25">
      <c r="B10245" s="158">
        <v>42786</v>
      </c>
      <c r="C10245" s="78">
        <v>411.83</v>
      </c>
      <c r="D10245" s="128">
        <v>268.12</v>
      </c>
      <c r="E10245" s="122">
        <f t="shared" si="428"/>
        <v>37.135734072022167</v>
      </c>
      <c r="F10245" s="77">
        <v>0</v>
      </c>
      <c r="G10245" s="77">
        <v>0</v>
      </c>
      <c r="H10245" s="77">
        <v>0</v>
      </c>
      <c r="J10245" s="77">
        <f t="shared" si="426"/>
        <v>0</v>
      </c>
      <c r="K10245" s="103">
        <f t="shared" si="427"/>
        <v>0.87999999999999545</v>
      </c>
      <c r="L10245" s="164">
        <v>0</v>
      </c>
      <c r="M10245" s="161">
        <v>0</v>
      </c>
      <c r="N10245" s="76">
        <f t="shared" si="424"/>
        <v>0.87999999999999545</v>
      </c>
    </row>
    <row r="10246" spans="2:14" x14ac:dyDescent="0.25">
      <c r="B10246" s="158">
        <v>42787</v>
      </c>
      <c r="C10246" s="78">
        <v>411.9</v>
      </c>
      <c r="D10246" s="128">
        <v>269</v>
      </c>
      <c r="E10246" s="122">
        <f t="shared" si="428"/>
        <v>37.257617728531855</v>
      </c>
      <c r="F10246" s="77">
        <v>0</v>
      </c>
      <c r="G10246" s="77">
        <v>0</v>
      </c>
      <c r="H10246" s="77">
        <v>0</v>
      </c>
      <c r="J10246" s="77">
        <f t="shared" si="426"/>
        <v>0</v>
      </c>
      <c r="K10246" s="103">
        <f t="shared" si="427"/>
        <v>0.60000000000002274</v>
      </c>
      <c r="L10246" s="164">
        <v>0</v>
      </c>
      <c r="M10246" s="161">
        <v>0</v>
      </c>
      <c r="N10246" s="76">
        <f t="shared" si="424"/>
        <v>0.60000000000002274</v>
      </c>
    </row>
    <row r="10247" spans="2:14" x14ac:dyDescent="0.25">
      <c r="B10247" s="158">
        <v>42788</v>
      </c>
      <c r="C10247" s="78">
        <v>411.95</v>
      </c>
      <c r="D10247" s="128">
        <v>269.60000000000002</v>
      </c>
      <c r="E10247" s="122">
        <f t="shared" si="428"/>
        <v>37.340720221606652</v>
      </c>
      <c r="F10247" s="77">
        <v>0</v>
      </c>
      <c r="G10247" s="77">
        <v>0</v>
      </c>
      <c r="H10247" s="77">
        <v>0</v>
      </c>
      <c r="J10247" s="77">
        <f t="shared" si="426"/>
        <v>0</v>
      </c>
      <c r="K10247" s="103">
        <f t="shared" si="427"/>
        <v>0.59999999999996589</v>
      </c>
      <c r="L10247" s="164">
        <v>0</v>
      </c>
      <c r="M10247" s="161">
        <v>0</v>
      </c>
      <c r="N10247" s="76">
        <f t="shared" si="424"/>
        <v>0.59999999999996589</v>
      </c>
    </row>
    <row r="10248" spans="2:14" x14ac:dyDescent="0.25">
      <c r="B10248" s="158">
        <v>42789</v>
      </c>
      <c r="C10248" s="78">
        <v>412</v>
      </c>
      <c r="D10248" s="128">
        <v>270.2</v>
      </c>
      <c r="E10248" s="122">
        <f t="shared" si="428"/>
        <v>37.423822714681435</v>
      </c>
      <c r="F10248" s="77">
        <v>0.98</v>
      </c>
      <c r="G10248" s="77">
        <v>0</v>
      </c>
      <c r="H10248" s="77">
        <v>0</v>
      </c>
      <c r="J10248" s="77">
        <f t="shared" si="426"/>
        <v>0.98</v>
      </c>
      <c r="K10248" s="103">
        <f t="shared" si="427"/>
        <v>0.26000000000002954</v>
      </c>
      <c r="L10248" s="164">
        <v>0.37</v>
      </c>
      <c r="M10248" s="161">
        <v>0</v>
      </c>
      <c r="N10248" s="76">
        <f t="shared" ref="N10248:N10311" si="429">+D10249-D10248+J10248</f>
        <v>0.26000000000002954</v>
      </c>
    </row>
    <row r="10249" spans="2:14" x14ac:dyDescent="0.25">
      <c r="B10249" s="158">
        <v>42790</v>
      </c>
      <c r="C10249" s="78">
        <v>411.94</v>
      </c>
      <c r="D10249" s="128">
        <v>269.48</v>
      </c>
      <c r="E10249" s="122">
        <f t="shared" si="428"/>
        <v>37.324099722991697</v>
      </c>
      <c r="F10249" s="77">
        <v>0</v>
      </c>
      <c r="G10249" s="77">
        <v>0</v>
      </c>
      <c r="H10249" s="77">
        <v>0</v>
      </c>
      <c r="J10249" s="77">
        <f t="shared" si="426"/>
        <v>0</v>
      </c>
      <c r="K10249" s="103">
        <f t="shared" si="427"/>
        <v>0.3599999999999568</v>
      </c>
      <c r="L10249" s="164">
        <v>0</v>
      </c>
      <c r="M10249" s="161">
        <v>0</v>
      </c>
      <c r="N10249" s="76">
        <f t="shared" si="429"/>
        <v>0.3599999999999568</v>
      </c>
    </row>
    <row r="10250" spans="2:14" x14ac:dyDescent="0.25">
      <c r="B10250" s="158">
        <v>42791</v>
      </c>
      <c r="C10250" s="78">
        <v>411.97</v>
      </c>
      <c r="D10250" s="128">
        <v>269.83999999999997</v>
      </c>
      <c r="E10250" s="122">
        <f t="shared" si="428"/>
        <v>37.373961218836563</v>
      </c>
      <c r="F10250" s="77">
        <v>0</v>
      </c>
      <c r="G10250" s="77">
        <v>0</v>
      </c>
      <c r="H10250" s="77">
        <v>0</v>
      </c>
      <c r="J10250" s="77">
        <f t="shared" si="426"/>
        <v>0</v>
      </c>
      <c r="K10250" s="103">
        <f t="shared" si="427"/>
        <v>0.47000000000002728</v>
      </c>
      <c r="L10250" s="164">
        <v>0</v>
      </c>
      <c r="M10250" s="161">
        <v>0</v>
      </c>
      <c r="N10250" s="76">
        <f t="shared" si="429"/>
        <v>0.47000000000002728</v>
      </c>
    </row>
    <row r="10251" spans="2:14" x14ac:dyDescent="0.25">
      <c r="B10251" s="158">
        <v>42792</v>
      </c>
      <c r="C10251" s="78">
        <v>412.01</v>
      </c>
      <c r="D10251" s="128">
        <v>270.31</v>
      </c>
      <c r="E10251" s="122">
        <f t="shared" si="428"/>
        <v>37.439058171745152</v>
      </c>
      <c r="F10251" s="77">
        <v>0</v>
      </c>
      <c r="G10251" s="77">
        <v>0</v>
      </c>
      <c r="H10251" s="77">
        <v>0</v>
      </c>
      <c r="J10251" s="77">
        <f t="shared" si="426"/>
        <v>0</v>
      </c>
      <c r="K10251" s="103">
        <f t="shared" si="427"/>
        <v>0.32999999999998408</v>
      </c>
      <c r="L10251" s="164">
        <v>0</v>
      </c>
      <c r="M10251" s="161">
        <v>4.5</v>
      </c>
      <c r="N10251" s="76">
        <f t="shared" si="429"/>
        <v>0.32999999999998408</v>
      </c>
    </row>
    <row r="10252" spans="2:14" x14ac:dyDescent="0.25">
      <c r="B10252" s="158">
        <v>42793</v>
      </c>
      <c r="C10252" s="78">
        <v>412.04</v>
      </c>
      <c r="D10252" s="128">
        <v>270.64</v>
      </c>
      <c r="E10252" s="122">
        <f t="shared" si="428"/>
        <v>37.48476454293629</v>
      </c>
      <c r="F10252" s="77">
        <v>0</v>
      </c>
      <c r="G10252" s="77">
        <v>0</v>
      </c>
      <c r="H10252" s="77">
        <v>0</v>
      </c>
      <c r="J10252" s="77">
        <f t="shared" si="426"/>
        <v>0</v>
      </c>
      <c r="K10252" s="103">
        <f t="shared" si="427"/>
        <v>0.43999999999999773</v>
      </c>
      <c r="L10252" s="164">
        <v>0</v>
      </c>
      <c r="M10252" s="161">
        <v>29.5</v>
      </c>
      <c r="N10252" s="76">
        <f t="shared" si="429"/>
        <v>0.43999999999999773</v>
      </c>
    </row>
    <row r="10253" spans="2:14" x14ac:dyDescent="0.25">
      <c r="B10253" s="158">
        <v>42794</v>
      </c>
      <c r="C10253" s="78">
        <v>412.08</v>
      </c>
      <c r="D10253" s="128">
        <v>271.08</v>
      </c>
      <c r="E10253" s="122">
        <f t="shared" si="428"/>
        <v>37.545706371191137</v>
      </c>
      <c r="F10253" s="77">
        <v>0</v>
      </c>
      <c r="G10253" s="77">
        <v>0</v>
      </c>
      <c r="H10253" s="77">
        <v>0</v>
      </c>
      <c r="J10253" s="77">
        <f t="shared" si="426"/>
        <v>0</v>
      </c>
      <c r="K10253" s="103">
        <f t="shared" si="427"/>
        <v>6.9000000000000341</v>
      </c>
      <c r="L10253" s="164">
        <v>0</v>
      </c>
      <c r="M10253" s="161">
        <v>37.700000000000003</v>
      </c>
      <c r="N10253" s="76">
        <f t="shared" si="429"/>
        <v>6.9000000000000341</v>
      </c>
    </row>
    <row r="10254" spans="2:14" x14ac:dyDescent="0.25">
      <c r="B10254" s="158">
        <v>42795</v>
      </c>
      <c r="C10254" s="78">
        <v>412.68</v>
      </c>
      <c r="D10254" s="128">
        <v>277.98</v>
      </c>
      <c r="E10254" s="122">
        <f t="shared" si="428"/>
        <v>38.501385041551252</v>
      </c>
      <c r="F10254" s="77">
        <v>0</v>
      </c>
      <c r="G10254" s="77">
        <v>0</v>
      </c>
      <c r="H10254" s="77">
        <v>0</v>
      </c>
      <c r="J10254" s="77">
        <f t="shared" si="426"/>
        <v>0</v>
      </c>
      <c r="K10254" s="103">
        <f t="shared" si="427"/>
        <v>4.5600000000000023</v>
      </c>
      <c r="L10254" s="164">
        <v>0</v>
      </c>
      <c r="M10254" s="161">
        <v>22.1</v>
      </c>
      <c r="N10254" s="76">
        <f t="shared" si="429"/>
        <v>4.5600000000000023</v>
      </c>
    </row>
    <row r="10255" spans="2:14" x14ac:dyDescent="0.25">
      <c r="B10255" s="158">
        <v>42796</v>
      </c>
      <c r="C10255" s="78">
        <v>413.07</v>
      </c>
      <c r="D10255" s="128">
        <v>282.54000000000002</v>
      </c>
      <c r="E10255" s="122">
        <f t="shared" si="428"/>
        <v>39.13296398891967</v>
      </c>
      <c r="F10255" s="77">
        <v>0</v>
      </c>
      <c r="G10255" s="77">
        <v>0</v>
      </c>
      <c r="H10255" s="77">
        <v>0</v>
      </c>
      <c r="J10255" s="77">
        <f t="shared" si="426"/>
        <v>0</v>
      </c>
      <c r="K10255" s="103">
        <f t="shared" si="427"/>
        <v>3</v>
      </c>
      <c r="L10255" s="164">
        <v>0</v>
      </c>
      <c r="M10255" s="161">
        <v>0</v>
      </c>
      <c r="N10255" s="76">
        <f t="shared" si="429"/>
        <v>3</v>
      </c>
    </row>
    <row r="10256" spans="2:14" x14ac:dyDescent="0.25">
      <c r="B10256" s="158">
        <v>42797</v>
      </c>
      <c r="C10256" s="78">
        <v>413.32</v>
      </c>
      <c r="D10256" s="128">
        <v>285.54000000000002</v>
      </c>
      <c r="E10256" s="122">
        <f t="shared" si="428"/>
        <v>39.548476454293628</v>
      </c>
      <c r="F10256" s="77">
        <v>0.6</v>
      </c>
      <c r="G10256" s="77">
        <v>0</v>
      </c>
      <c r="H10256" s="77">
        <v>0</v>
      </c>
      <c r="J10256" s="77">
        <f t="shared" si="426"/>
        <v>0.6</v>
      </c>
      <c r="K10256" s="103">
        <f t="shared" si="427"/>
        <v>5.7599999999999678</v>
      </c>
      <c r="L10256" s="164">
        <v>0.23</v>
      </c>
      <c r="M10256" s="161">
        <v>0</v>
      </c>
      <c r="N10256" s="76">
        <f t="shared" si="429"/>
        <v>5.7599999999999678</v>
      </c>
    </row>
    <row r="10257" spans="2:14" x14ac:dyDescent="0.25">
      <c r="B10257" s="158">
        <v>42798</v>
      </c>
      <c r="C10257" s="78">
        <v>413.75</v>
      </c>
      <c r="D10257" s="128">
        <v>290.7</v>
      </c>
      <c r="E10257" s="122">
        <f t="shared" si="428"/>
        <v>40.263157894736842</v>
      </c>
      <c r="F10257" s="77">
        <v>0.84</v>
      </c>
      <c r="G10257" s="77">
        <v>0</v>
      </c>
      <c r="H10257" s="77">
        <v>0</v>
      </c>
      <c r="J10257" s="77">
        <f t="shared" si="426"/>
        <v>0.84</v>
      </c>
      <c r="K10257" s="103">
        <f t="shared" si="427"/>
        <v>6.2100000000000044</v>
      </c>
      <c r="L10257" s="164">
        <v>0.32</v>
      </c>
      <c r="M10257" s="161">
        <v>5.4</v>
      </c>
      <c r="N10257" s="76">
        <f t="shared" si="429"/>
        <v>6.2100000000000044</v>
      </c>
    </row>
    <row r="10258" spans="2:14" x14ac:dyDescent="0.25">
      <c r="B10258" s="158">
        <v>42799</v>
      </c>
      <c r="C10258" s="78">
        <v>414.19</v>
      </c>
      <c r="D10258" s="128">
        <v>296.07</v>
      </c>
      <c r="E10258" s="122">
        <f t="shared" si="428"/>
        <v>41.006925207756233</v>
      </c>
      <c r="F10258" s="77">
        <v>1.63</v>
      </c>
      <c r="G10258" s="77">
        <v>0</v>
      </c>
      <c r="H10258" s="77">
        <v>0</v>
      </c>
      <c r="J10258" s="77">
        <f t="shared" si="426"/>
        <v>1.63</v>
      </c>
      <c r="K10258" s="103">
        <f t="shared" si="427"/>
        <v>2.7200000000000317</v>
      </c>
      <c r="L10258" s="164">
        <v>0.63</v>
      </c>
      <c r="M10258" s="161">
        <v>0</v>
      </c>
      <c r="N10258" s="76">
        <f t="shared" si="429"/>
        <v>2.7200000000000317</v>
      </c>
    </row>
    <row r="10259" spans="2:14" x14ac:dyDescent="0.25">
      <c r="B10259" s="158">
        <v>42800</v>
      </c>
      <c r="C10259" s="78">
        <v>414.28</v>
      </c>
      <c r="D10259" s="128">
        <v>297.16000000000003</v>
      </c>
      <c r="E10259" s="122">
        <f t="shared" si="428"/>
        <v>41.15789473684211</v>
      </c>
      <c r="F10259" s="77">
        <v>1.29</v>
      </c>
      <c r="G10259" s="77">
        <v>0</v>
      </c>
      <c r="H10259" s="77">
        <v>0</v>
      </c>
      <c r="J10259" s="77">
        <f t="shared" ref="J10259:J10322" si="430">H10259+G10259+F10259</f>
        <v>1.29</v>
      </c>
      <c r="K10259" s="103">
        <f t="shared" ref="K10259:K10322" si="431">D10260-D10259+J10259</f>
        <v>1.4099999999999477</v>
      </c>
      <c r="L10259" s="164">
        <v>1.29</v>
      </c>
      <c r="M10259" s="161">
        <v>0</v>
      </c>
      <c r="N10259" s="76">
        <f t="shared" si="429"/>
        <v>1.4099999999999477</v>
      </c>
    </row>
    <row r="10260" spans="2:14" x14ac:dyDescent="0.25">
      <c r="B10260" s="158">
        <v>42801</v>
      </c>
      <c r="C10260" s="78">
        <v>414.29</v>
      </c>
      <c r="D10260" s="128">
        <v>297.27999999999997</v>
      </c>
      <c r="E10260" s="122">
        <f t="shared" ref="E10260:E10323" si="432">(D10260/722)*100</f>
        <v>41.174515235457058</v>
      </c>
      <c r="F10260" s="77">
        <v>1.1399999999999999</v>
      </c>
      <c r="G10260" s="77">
        <v>0</v>
      </c>
      <c r="H10260" s="77">
        <v>0</v>
      </c>
      <c r="J10260" s="77">
        <f t="shared" si="430"/>
        <v>1.1399999999999999</v>
      </c>
      <c r="K10260" s="103">
        <f t="shared" si="431"/>
        <v>2.2200000000000406</v>
      </c>
      <c r="L10260" s="164">
        <v>0.44</v>
      </c>
      <c r="M10260" s="161">
        <v>25.7</v>
      </c>
      <c r="N10260" s="76">
        <f t="shared" si="429"/>
        <v>2.2200000000000406</v>
      </c>
    </row>
    <row r="10261" spans="2:14" x14ac:dyDescent="0.25">
      <c r="B10261" s="158">
        <v>42802</v>
      </c>
      <c r="C10261" s="78">
        <v>414.38</v>
      </c>
      <c r="D10261" s="128">
        <v>298.36</v>
      </c>
      <c r="E10261" s="122">
        <f t="shared" si="432"/>
        <v>41.32409972299169</v>
      </c>
      <c r="F10261" s="77">
        <v>0.97</v>
      </c>
      <c r="G10261" s="77">
        <v>0</v>
      </c>
      <c r="H10261" s="77">
        <v>0</v>
      </c>
      <c r="J10261" s="77">
        <f t="shared" si="430"/>
        <v>0.97</v>
      </c>
      <c r="K10261" s="103">
        <f t="shared" si="431"/>
        <v>1.3400000000000045</v>
      </c>
      <c r="L10261" s="164">
        <v>0.37</v>
      </c>
      <c r="M10261" s="161">
        <v>0</v>
      </c>
      <c r="N10261" s="76">
        <f t="shared" si="429"/>
        <v>1.3400000000000045</v>
      </c>
    </row>
    <row r="10262" spans="2:14" x14ac:dyDescent="0.25">
      <c r="B10262" s="158">
        <v>42803</v>
      </c>
      <c r="C10262" s="78">
        <v>414.41</v>
      </c>
      <c r="D10262" s="128">
        <v>298.73</v>
      </c>
      <c r="E10262" s="122">
        <f t="shared" si="432"/>
        <v>41.375346260387815</v>
      </c>
      <c r="F10262" s="77">
        <v>0.98</v>
      </c>
      <c r="G10262" s="77">
        <v>0</v>
      </c>
      <c r="H10262" s="77">
        <v>0</v>
      </c>
      <c r="J10262" s="77">
        <f t="shared" si="430"/>
        <v>0.98</v>
      </c>
      <c r="K10262" s="103">
        <f t="shared" si="431"/>
        <v>0.85000000000000453</v>
      </c>
      <c r="L10262" s="164">
        <v>0.39</v>
      </c>
      <c r="M10262" s="161">
        <v>0</v>
      </c>
      <c r="N10262" s="76">
        <f t="shared" si="429"/>
        <v>0.85000000000000453</v>
      </c>
    </row>
    <row r="10263" spans="2:14" x14ac:dyDescent="0.25">
      <c r="B10263" s="158">
        <v>42804</v>
      </c>
      <c r="C10263" s="78">
        <v>414.4</v>
      </c>
      <c r="D10263" s="128">
        <v>298.60000000000002</v>
      </c>
      <c r="E10263" s="122">
        <f t="shared" si="432"/>
        <v>41.357340720221607</v>
      </c>
      <c r="F10263" s="77">
        <v>0.25</v>
      </c>
      <c r="G10263" s="77">
        <v>0</v>
      </c>
      <c r="H10263" s="77">
        <v>0</v>
      </c>
      <c r="J10263" s="77">
        <f t="shared" si="430"/>
        <v>0.25</v>
      </c>
      <c r="K10263" s="103">
        <f t="shared" si="431"/>
        <v>3.0099999999999909</v>
      </c>
      <c r="L10263" s="164">
        <v>0.1</v>
      </c>
      <c r="M10263" s="161">
        <v>24.4</v>
      </c>
      <c r="N10263" s="76">
        <f t="shared" si="429"/>
        <v>3.0099999999999909</v>
      </c>
    </row>
    <row r="10264" spans="2:14" x14ac:dyDescent="0.25">
      <c r="B10264" s="158">
        <v>42805</v>
      </c>
      <c r="C10264" s="78">
        <v>414.62</v>
      </c>
      <c r="D10264" s="128">
        <v>301.36</v>
      </c>
      <c r="E10264" s="122">
        <f t="shared" si="432"/>
        <v>41.739612188365655</v>
      </c>
      <c r="F10264" s="77">
        <v>0</v>
      </c>
      <c r="G10264" s="77">
        <v>0</v>
      </c>
      <c r="H10264" s="77">
        <v>0</v>
      </c>
      <c r="J10264" s="77">
        <f t="shared" si="430"/>
        <v>0</v>
      </c>
      <c r="K10264" s="103">
        <f t="shared" si="431"/>
        <v>4.2599999999999909</v>
      </c>
      <c r="L10264" s="164">
        <v>0</v>
      </c>
      <c r="M10264" s="161">
        <v>15.1</v>
      </c>
      <c r="N10264" s="76">
        <f t="shared" si="429"/>
        <v>4.2599999999999909</v>
      </c>
    </row>
    <row r="10265" spans="2:14" x14ac:dyDescent="0.25">
      <c r="B10265" s="158">
        <v>42806</v>
      </c>
      <c r="C10265" s="78">
        <v>414.96</v>
      </c>
      <c r="D10265" s="128">
        <v>305.62</v>
      </c>
      <c r="E10265" s="122">
        <f t="shared" si="432"/>
        <v>42.329639889196677</v>
      </c>
      <c r="F10265" s="77">
        <v>0</v>
      </c>
      <c r="G10265" s="77">
        <v>0</v>
      </c>
      <c r="H10265" s="77">
        <v>0</v>
      </c>
      <c r="J10265" s="77">
        <f t="shared" si="430"/>
        <v>0</v>
      </c>
      <c r="K10265" s="103">
        <f t="shared" si="431"/>
        <v>4.8000000000000114</v>
      </c>
      <c r="L10265" s="164">
        <v>0</v>
      </c>
      <c r="M10265" s="161">
        <v>5.0999999999999996</v>
      </c>
      <c r="N10265" s="76">
        <f t="shared" si="429"/>
        <v>4.8000000000000114</v>
      </c>
    </row>
    <row r="10266" spans="2:14" x14ac:dyDescent="0.25">
      <c r="B10266" s="158">
        <v>42807</v>
      </c>
      <c r="C10266" s="78">
        <v>415.34</v>
      </c>
      <c r="D10266" s="128">
        <v>310.42</v>
      </c>
      <c r="E10266" s="122">
        <f t="shared" si="432"/>
        <v>42.99445983379502</v>
      </c>
      <c r="F10266" s="77">
        <v>0.35</v>
      </c>
      <c r="G10266" s="77">
        <v>0</v>
      </c>
      <c r="H10266" s="77">
        <v>0</v>
      </c>
      <c r="J10266" s="77">
        <f t="shared" si="430"/>
        <v>0.35</v>
      </c>
      <c r="K10266" s="103">
        <f t="shared" si="431"/>
        <v>6.85</v>
      </c>
      <c r="L10266" s="164">
        <v>0.13</v>
      </c>
      <c r="M10266" s="161">
        <v>39.9</v>
      </c>
      <c r="N10266" s="76">
        <f t="shared" si="429"/>
        <v>6.85</v>
      </c>
    </row>
    <row r="10267" spans="2:14" x14ac:dyDescent="0.25">
      <c r="B10267" s="158">
        <v>42808</v>
      </c>
      <c r="C10267" s="78">
        <v>415.84</v>
      </c>
      <c r="D10267" s="128">
        <v>316.92</v>
      </c>
      <c r="E10267" s="122">
        <f t="shared" si="432"/>
        <v>43.894736842105267</v>
      </c>
      <c r="F10267" s="77">
        <v>1.59</v>
      </c>
      <c r="G10267" s="77">
        <v>0</v>
      </c>
      <c r="H10267" s="77">
        <v>0</v>
      </c>
      <c r="J10267" s="77">
        <f t="shared" si="430"/>
        <v>1.59</v>
      </c>
      <c r="K10267" s="103">
        <f t="shared" si="431"/>
        <v>2.7599999999999589</v>
      </c>
      <c r="L10267" s="164">
        <v>0.62</v>
      </c>
      <c r="M10267" s="161">
        <v>4.0999999999999996</v>
      </c>
      <c r="N10267" s="76">
        <f t="shared" si="429"/>
        <v>2.7599999999999589</v>
      </c>
    </row>
    <row r="10268" spans="2:14" x14ac:dyDescent="0.25">
      <c r="B10268" s="158">
        <v>42809</v>
      </c>
      <c r="C10268" s="78">
        <v>415.93</v>
      </c>
      <c r="D10268" s="128">
        <v>318.08999999999997</v>
      </c>
      <c r="E10268" s="122">
        <f t="shared" si="432"/>
        <v>44.056786703601105</v>
      </c>
      <c r="F10268" s="77">
        <v>1.62</v>
      </c>
      <c r="G10268" s="77">
        <v>0</v>
      </c>
      <c r="H10268" s="77">
        <v>0</v>
      </c>
      <c r="J10268" s="77">
        <f t="shared" si="430"/>
        <v>1.62</v>
      </c>
      <c r="K10268" s="103">
        <f t="shared" si="431"/>
        <v>3.4400000000000501</v>
      </c>
      <c r="L10268" s="164">
        <v>0.63</v>
      </c>
      <c r="M10268" s="161">
        <v>3.1</v>
      </c>
      <c r="N10268" s="76">
        <f t="shared" si="429"/>
        <v>3.4400000000000501</v>
      </c>
    </row>
    <row r="10269" spans="2:14" x14ac:dyDescent="0.25">
      <c r="B10269" s="158">
        <v>42810</v>
      </c>
      <c r="C10269" s="78">
        <v>416.07</v>
      </c>
      <c r="D10269" s="128">
        <v>319.91000000000003</v>
      </c>
      <c r="E10269" s="122">
        <f t="shared" si="432"/>
        <v>44.30886426592798</v>
      </c>
      <c r="F10269" s="77">
        <v>0.6</v>
      </c>
      <c r="G10269" s="77">
        <v>0</v>
      </c>
      <c r="H10269" s="77">
        <v>0</v>
      </c>
      <c r="J10269" s="77">
        <f t="shared" si="430"/>
        <v>0.6</v>
      </c>
      <c r="K10269" s="103">
        <f t="shared" si="431"/>
        <v>2.8099999999999796</v>
      </c>
      <c r="L10269" s="164">
        <v>0.23</v>
      </c>
      <c r="M10269" s="161">
        <v>0</v>
      </c>
      <c r="N10269" s="76">
        <f t="shared" si="429"/>
        <v>2.8099999999999796</v>
      </c>
    </row>
    <row r="10270" spans="2:14" x14ac:dyDescent="0.25">
      <c r="B10270" s="158">
        <v>42811</v>
      </c>
      <c r="C10270" s="78">
        <v>416.24</v>
      </c>
      <c r="D10270" s="128">
        <v>322.12</v>
      </c>
      <c r="E10270" s="122">
        <f t="shared" si="432"/>
        <v>44.614958448753463</v>
      </c>
      <c r="F10270" s="77">
        <v>0.86</v>
      </c>
      <c r="G10270" s="77">
        <v>0</v>
      </c>
      <c r="H10270" s="77">
        <v>0</v>
      </c>
      <c r="J10270" s="77">
        <f t="shared" si="430"/>
        <v>0.86</v>
      </c>
      <c r="K10270" s="103">
        <f t="shared" si="431"/>
        <v>1.9000000000000203</v>
      </c>
      <c r="L10270" s="164">
        <v>0.33</v>
      </c>
      <c r="M10270" s="161">
        <v>0</v>
      </c>
      <c r="N10270" s="76">
        <f t="shared" si="429"/>
        <v>1.9000000000000203</v>
      </c>
    </row>
    <row r="10271" spans="2:14" x14ac:dyDescent="0.25">
      <c r="B10271" s="158">
        <v>42812</v>
      </c>
      <c r="C10271" s="78">
        <v>416.32</v>
      </c>
      <c r="D10271" s="128">
        <v>323.16000000000003</v>
      </c>
      <c r="E10271" s="122">
        <f t="shared" si="432"/>
        <v>44.759002770083107</v>
      </c>
      <c r="F10271" s="77">
        <v>0</v>
      </c>
      <c r="G10271" s="77">
        <v>0</v>
      </c>
      <c r="H10271" s="77">
        <v>0</v>
      </c>
      <c r="J10271" s="77">
        <f t="shared" si="430"/>
        <v>0</v>
      </c>
      <c r="K10271" s="103">
        <f t="shared" si="431"/>
        <v>0.77999999999997272</v>
      </c>
      <c r="L10271" s="164">
        <v>0</v>
      </c>
      <c r="M10271" s="161">
        <v>0</v>
      </c>
      <c r="N10271" s="76">
        <f t="shared" si="429"/>
        <v>0.77999999999997272</v>
      </c>
    </row>
    <row r="10272" spans="2:14" x14ac:dyDescent="0.25">
      <c r="B10272" s="158">
        <v>42813</v>
      </c>
      <c r="C10272" s="78">
        <v>416.38</v>
      </c>
      <c r="D10272" s="128">
        <v>323.94</v>
      </c>
      <c r="E10272" s="122">
        <f t="shared" si="432"/>
        <v>44.86703601108033</v>
      </c>
      <c r="F10272" s="77">
        <v>0</v>
      </c>
      <c r="G10272" s="77">
        <v>0</v>
      </c>
      <c r="H10272" s="77">
        <v>0</v>
      </c>
      <c r="J10272" s="77">
        <f t="shared" si="430"/>
        <v>0</v>
      </c>
      <c r="K10272" s="103">
        <f t="shared" si="431"/>
        <v>0.81999999999999318</v>
      </c>
      <c r="L10272" s="164">
        <v>0</v>
      </c>
      <c r="M10272" s="161">
        <v>0</v>
      </c>
      <c r="N10272" s="76">
        <f t="shared" si="429"/>
        <v>0.81999999999999318</v>
      </c>
    </row>
    <row r="10273" spans="2:14" x14ac:dyDescent="0.25">
      <c r="B10273" s="158">
        <v>42814</v>
      </c>
      <c r="C10273" s="78">
        <v>416.44</v>
      </c>
      <c r="D10273" s="128">
        <v>324.76</v>
      </c>
      <c r="E10273" s="122">
        <f t="shared" si="432"/>
        <v>44.980609418282548</v>
      </c>
      <c r="F10273" s="77">
        <v>0.1</v>
      </c>
      <c r="G10273" s="77">
        <v>0</v>
      </c>
      <c r="H10273" s="77">
        <v>0</v>
      </c>
      <c r="J10273" s="77">
        <f t="shared" si="430"/>
        <v>0.1</v>
      </c>
      <c r="K10273" s="103">
        <f t="shared" si="431"/>
        <v>0.66000000000000225</v>
      </c>
      <c r="L10273" s="164">
        <v>0.04</v>
      </c>
      <c r="M10273" s="161">
        <v>0</v>
      </c>
      <c r="N10273" s="76">
        <f t="shared" si="429"/>
        <v>0.66000000000000225</v>
      </c>
    </row>
    <row r="10274" spans="2:14" x14ac:dyDescent="0.25">
      <c r="B10274" s="158">
        <v>42815</v>
      </c>
      <c r="C10274" s="78">
        <v>416.48</v>
      </c>
      <c r="D10274" s="128">
        <v>325.32</v>
      </c>
      <c r="E10274" s="122">
        <f t="shared" si="432"/>
        <v>45.05817174515235</v>
      </c>
      <c r="F10274" s="77">
        <v>0.33</v>
      </c>
      <c r="G10274" s="77">
        <v>0</v>
      </c>
      <c r="H10274" s="77">
        <v>0</v>
      </c>
      <c r="J10274" s="77">
        <f t="shared" si="430"/>
        <v>0.33</v>
      </c>
      <c r="K10274" s="103">
        <f t="shared" si="431"/>
        <v>0.61000000000002963</v>
      </c>
      <c r="L10274" s="164">
        <v>0.13</v>
      </c>
      <c r="M10274" s="161">
        <v>0</v>
      </c>
      <c r="N10274" s="76">
        <f t="shared" si="429"/>
        <v>0.61000000000002963</v>
      </c>
    </row>
    <row r="10275" spans="2:14" x14ac:dyDescent="0.25">
      <c r="B10275" s="158">
        <v>42816</v>
      </c>
      <c r="C10275" s="78">
        <v>416.5</v>
      </c>
      <c r="D10275" s="128">
        <v>325.60000000000002</v>
      </c>
      <c r="E10275" s="122">
        <f t="shared" si="432"/>
        <v>45.096952908587262</v>
      </c>
      <c r="F10275" s="77">
        <v>0.54</v>
      </c>
      <c r="G10275" s="77">
        <v>0</v>
      </c>
      <c r="H10275" s="77">
        <v>0</v>
      </c>
      <c r="J10275" s="77">
        <f t="shared" si="430"/>
        <v>0.54</v>
      </c>
      <c r="K10275" s="103">
        <f t="shared" si="431"/>
        <v>0.66999999999999549</v>
      </c>
      <c r="L10275" s="164">
        <v>0.21</v>
      </c>
      <c r="M10275" s="161">
        <v>0</v>
      </c>
      <c r="N10275" s="76">
        <f t="shared" si="429"/>
        <v>0.66999999999999549</v>
      </c>
    </row>
    <row r="10276" spans="2:14" x14ac:dyDescent="0.25">
      <c r="B10276" s="158">
        <v>42817</v>
      </c>
      <c r="C10276" s="78">
        <v>416.51</v>
      </c>
      <c r="D10276" s="128">
        <v>325.73</v>
      </c>
      <c r="E10276" s="122">
        <f t="shared" si="432"/>
        <v>45.11495844875347</v>
      </c>
      <c r="F10276" s="77">
        <v>0.93</v>
      </c>
      <c r="G10276" s="77">
        <v>0</v>
      </c>
      <c r="H10276" s="77">
        <v>0</v>
      </c>
      <c r="J10276" s="77">
        <f t="shared" si="430"/>
        <v>0.93</v>
      </c>
      <c r="K10276" s="103">
        <f t="shared" si="431"/>
        <v>0.24000000000000232</v>
      </c>
      <c r="L10276" s="164">
        <v>0.36</v>
      </c>
      <c r="M10276" s="161">
        <v>0</v>
      </c>
      <c r="N10276" s="76">
        <f t="shared" si="429"/>
        <v>0.24000000000000232</v>
      </c>
    </row>
    <row r="10277" spans="2:14" x14ac:dyDescent="0.25">
      <c r="B10277" s="158">
        <v>42818</v>
      </c>
      <c r="C10277" s="78">
        <v>416.46</v>
      </c>
      <c r="D10277" s="128">
        <v>325.04000000000002</v>
      </c>
      <c r="E10277" s="122">
        <f t="shared" si="432"/>
        <v>45.019390581717452</v>
      </c>
      <c r="F10277" s="77">
        <v>2.38</v>
      </c>
      <c r="G10277" s="77">
        <v>0</v>
      </c>
      <c r="H10277" s="77">
        <v>0</v>
      </c>
      <c r="J10277" s="77">
        <f t="shared" si="430"/>
        <v>2.38</v>
      </c>
      <c r="K10277" s="103">
        <f t="shared" si="431"/>
        <v>0.36999999999995214</v>
      </c>
      <c r="L10277" s="164">
        <v>0.92</v>
      </c>
      <c r="M10277" s="161">
        <v>0</v>
      </c>
      <c r="N10277" s="76">
        <f t="shared" si="429"/>
        <v>0.36999999999995214</v>
      </c>
    </row>
    <row r="10278" spans="2:14" x14ac:dyDescent="0.25">
      <c r="B10278" s="158">
        <v>42819</v>
      </c>
      <c r="C10278" s="78">
        <v>416.31</v>
      </c>
      <c r="D10278" s="128">
        <v>323.02999999999997</v>
      </c>
      <c r="E10278" s="122">
        <f t="shared" si="432"/>
        <v>44.740997229916893</v>
      </c>
      <c r="F10278" s="77">
        <v>1.45</v>
      </c>
      <c r="G10278" s="77">
        <v>0</v>
      </c>
      <c r="H10278" s="77">
        <v>0</v>
      </c>
      <c r="J10278" s="77">
        <f t="shared" si="430"/>
        <v>1.45</v>
      </c>
      <c r="K10278" s="103">
        <f t="shared" si="431"/>
        <v>0.67000000000002724</v>
      </c>
      <c r="L10278" s="164">
        <v>0.56000000000000005</v>
      </c>
      <c r="M10278" s="161">
        <v>0</v>
      </c>
      <c r="N10278" s="76">
        <f t="shared" si="429"/>
        <v>0.67000000000002724</v>
      </c>
    </row>
    <row r="10279" spans="2:14" x14ac:dyDescent="0.25">
      <c r="B10279" s="158">
        <v>42820</v>
      </c>
      <c r="C10279" s="78">
        <v>416.25</v>
      </c>
      <c r="D10279" s="128">
        <v>322.25</v>
      </c>
      <c r="E10279" s="122">
        <f t="shared" si="432"/>
        <v>44.632963988919663</v>
      </c>
      <c r="F10279" s="77">
        <v>0</v>
      </c>
      <c r="G10279" s="77">
        <v>0</v>
      </c>
      <c r="H10279" s="77">
        <v>0</v>
      </c>
      <c r="J10279" s="77">
        <f t="shared" si="430"/>
        <v>0</v>
      </c>
      <c r="K10279" s="103">
        <f t="shared" si="431"/>
        <v>0.25999999999999091</v>
      </c>
      <c r="L10279" s="164">
        <v>0</v>
      </c>
      <c r="M10279" s="161">
        <v>0</v>
      </c>
      <c r="N10279" s="76">
        <f t="shared" si="429"/>
        <v>0.25999999999999091</v>
      </c>
    </row>
    <row r="10280" spans="2:14" x14ac:dyDescent="0.25">
      <c r="B10280" s="158">
        <v>42821</v>
      </c>
      <c r="C10280" s="78">
        <v>416.27</v>
      </c>
      <c r="D10280" s="128">
        <v>322.51</v>
      </c>
      <c r="E10280" s="122">
        <f t="shared" si="432"/>
        <v>44.668975069252078</v>
      </c>
      <c r="F10280" s="77">
        <v>0.98</v>
      </c>
      <c r="G10280" s="77">
        <v>0</v>
      </c>
      <c r="H10280" s="77">
        <v>0</v>
      </c>
      <c r="J10280" s="77">
        <f t="shared" si="430"/>
        <v>0.98</v>
      </c>
      <c r="K10280" s="103">
        <f t="shared" si="431"/>
        <v>0.33000000000002272</v>
      </c>
      <c r="L10280" s="164">
        <v>0.38</v>
      </c>
      <c r="M10280" s="161">
        <v>0.9</v>
      </c>
      <c r="N10280" s="76">
        <f t="shared" si="429"/>
        <v>0.33000000000002272</v>
      </c>
    </row>
    <row r="10281" spans="2:14" x14ac:dyDescent="0.25">
      <c r="B10281" s="158">
        <v>42822</v>
      </c>
      <c r="C10281" s="78">
        <v>416.22</v>
      </c>
      <c r="D10281" s="128">
        <v>321.86</v>
      </c>
      <c r="E10281" s="122">
        <f t="shared" si="432"/>
        <v>44.578947368421055</v>
      </c>
      <c r="F10281" s="77">
        <v>2.06</v>
      </c>
      <c r="G10281" s="77">
        <v>0</v>
      </c>
      <c r="H10281" s="77">
        <v>0</v>
      </c>
      <c r="J10281" s="77">
        <f t="shared" si="430"/>
        <v>2.06</v>
      </c>
      <c r="K10281" s="103">
        <f t="shared" si="431"/>
        <v>1.0199999999999796</v>
      </c>
      <c r="L10281" s="164">
        <v>0.8</v>
      </c>
      <c r="M10281" s="161">
        <v>13.1</v>
      </c>
      <c r="N10281" s="76">
        <f t="shared" si="429"/>
        <v>1.0199999999999796</v>
      </c>
    </row>
    <row r="10282" spans="2:14" x14ac:dyDescent="0.25">
      <c r="B10282" s="158">
        <v>42823</v>
      </c>
      <c r="C10282" s="78">
        <v>416.14</v>
      </c>
      <c r="D10282" s="128">
        <v>320.82</v>
      </c>
      <c r="E10282" s="122">
        <f t="shared" si="432"/>
        <v>44.43490304709141</v>
      </c>
      <c r="F10282" s="77">
        <v>1.65</v>
      </c>
      <c r="G10282" s="77">
        <v>0</v>
      </c>
      <c r="H10282" s="77">
        <v>0</v>
      </c>
      <c r="J10282" s="77">
        <f t="shared" si="430"/>
        <v>1.65</v>
      </c>
      <c r="K10282" s="103">
        <f t="shared" si="431"/>
        <v>2.0399999999999863</v>
      </c>
      <c r="L10282" s="164">
        <v>0.64</v>
      </c>
      <c r="M10282" s="161">
        <v>21.4</v>
      </c>
      <c r="N10282" s="76">
        <f t="shared" si="429"/>
        <v>2.0399999999999863</v>
      </c>
    </row>
    <row r="10283" spans="2:14" x14ac:dyDescent="0.25">
      <c r="B10283" s="158">
        <v>42824</v>
      </c>
      <c r="C10283" s="78">
        <v>416.17</v>
      </c>
      <c r="D10283" s="128">
        <v>321.20999999999998</v>
      </c>
      <c r="E10283" s="122">
        <f t="shared" si="432"/>
        <v>44.488919667590025</v>
      </c>
      <c r="F10283" s="77">
        <v>1.56</v>
      </c>
      <c r="G10283" s="77">
        <v>0</v>
      </c>
      <c r="H10283" s="77">
        <v>0</v>
      </c>
      <c r="J10283" s="77">
        <f t="shared" si="430"/>
        <v>1.56</v>
      </c>
      <c r="K10283" s="103">
        <f t="shared" si="431"/>
        <v>2.3400000000000296</v>
      </c>
      <c r="L10283" s="164">
        <v>0.61</v>
      </c>
      <c r="M10283" s="161">
        <v>1.2</v>
      </c>
      <c r="N10283" s="76">
        <f t="shared" si="429"/>
        <v>2.3400000000000296</v>
      </c>
    </row>
    <row r="10284" spans="2:14" x14ac:dyDescent="0.25">
      <c r="B10284" s="158">
        <v>42825</v>
      </c>
      <c r="C10284" s="78">
        <v>416.23</v>
      </c>
      <c r="D10284" s="128">
        <v>321.99</v>
      </c>
      <c r="E10284" s="122">
        <f t="shared" si="432"/>
        <v>44.596952908587255</v>
      </c>
      <c r="F10284" s="77">
        <v>0.63</v>
      </c>
      <c r="G10284" s="77">
        <v>0</v>
      </c>
      <c r="H10284" s="77">
        <v>0</v>
      </c>
      <c r="J10284" s="77">
        <f t="shared" si="430"/>
        <v>0.63</v>
      </c>
      <c r="K10284" s="103">
        <f t="shared" si="431"/>
        <v>1.2799999999999772</v>
      </c>
      <c r="L10284" s="164">
        <v>0.25</v>
      </c>
      <c r="M10284" s="161">
        <v>0</v>
      </c>
      <c r="N10284" s="76">
        <f t="shared" si="429"/>
        <v>1.2799999999999772</v>
      </c>
    </row>
    <row r="10285" spans="2:14" x14ac:dyDescent="0.25">
      <c r="B10285" s="158">
        <v>42826</v>
      </c>
      <c r="C10285" s="78">
        <v>416.28</v>
      </c>
      <c r="D10285" s="128">
        <v>322.64</v>
      </c>
      <c r="E10285" s="122">
        <f t="shared" si="432"/>
        <v>44.686980609418278</v>
      </c>
      <c r="F10285" s="77">
        <v>2.54</v>
      </c>
      <c r="G10285" s="77">
        <v>0</v>
      </c>
      <c r="H10285" s="77">
        <v>0</v>
      </c>
      <c r="J10285" s="77">
        <f t="shared" si="430"/>
        <v>2.54</v>
      </c>
      <c r="K10285" s="103">
        <f t="shared" si="431"/>
        <v>1.1099999999999932</v>
      </c>
      <c r="L10285" s="164">
        <v>0.98</v>
      </c>
      <c r="M10285" s="161">
        <v>0</v>
      </c>
      <c r="N10285" s="76">
        <f t="shared" si="429"/>
        <v>1.1099999999999932</v>
      </c>
    </row>
    <row r="10286" spans="2:14" x14ac:dyDescent="0.25">
      <c r="B10286" s="158">
        <v>42827</v>
      </c>
      <c r="C10286" s="78">
        <v>416.17</v>
      </c>
      <c r="D10286" s="128">
        <v>321.20999999999998</v>
      </c>
      <c r="E10286" s="122">
        <f t="shared" si="432"/>
        <v>44.488919667590025</v>
      </c>
      <c r="F10286" s="77">
        <v>0.88</v>
      </c>
      <c r="G10286" s="77">
        <v>0</v>
      </c>
      <c r="H10286" s="77">
        <v>0</v>
      </c>
      <c r="J10286" s="77">
        <f t="shared" si="430"/>
        <v>0.88</v>
      </c>
      <c r="K10286" s="103">
        <f t="shared" si="431"/>
        <v>2.6999999999999931</v>
      </c>
      <c r="L10286" s="164">
        <v>0.34</v>
      </c>
      <c r="M10286" s="161">
        <v>38.1</v>
      </c>
      <c r="N10286" s="76">
        <f t="shared" si="429"/>
        <v>2.6999999999999931</v>
      </c>
    </row>
    <row r="10287" spans="2:14" x14ac:dyDescent="0.25">
      <c r="B10287" s="158">
        <v>42828</v>
      </c>
      <c r="C10287" s="78">
        <v>416.31</v>
      </c>
      <c r="D10287" s="128">
        <v>323.02999999999997</v>
      </c>
      <c r="E10287" s="122">
        <f t="shared" si="432"/>
        <v>44.740997229916893</v>
      </c>
      <c r="F10287" s="77">
        <v>0.91</v>
      </c>
      <c r="G10287" s="77">
        <v>0</v>
      </c>
      <c r="H10287" s="77">
        <v>0</v>
      </c>
      <c r="J10287" s="77">
        <f t="shared" si="430"/>
        <v>0.91</v>
      </c>
      <c r="K10287" s="103">
        <f t="shared" si="431"/>
        <v>2.500000000000032</v>
      </c>
      <c r="L10287" s="164">
        <v>0.35</v>
      </c>
      <c r="M10287" s="161">
        <v>15.8</v>
      </c>
      <c r="N10287" s="76">
        <f t="shared" si="429"/>
        <v>2.500000000000032</v>
      </c>
    </row>
    <row r="10288" spans="2:14" x14ac:dyDescent="0.25">
      <c r="B10288" s="158">
        <v>42829</v>
      </c>
      <c r="C10288" s="78">
        <v>416.43</v>
      </c>
      <c r="D10288" s="128">
        <v>324.62</v>
      </c>
      <c r="E10288" s="122">
        <f t="shared" si="432"/>
        <v>44.961218836565095</v>
      </c>
      <c r="F10288" s="77">
        <v>0.88</v>
      </c>
      <c r="G10288" s="77">
        <v>0</v>
      </c>
      <c r="H10288" s="77">
        <v>0</v>
      </c>
      <c r="J10288" s="77">
        <f t="shared" si="430"/>
        <v>0.88</v>
      </c>
      <c r="K10288" s="103">
        <f t="shared" si="431"/>
        <v>1.4400000000000022</v>
      </c>
      <c r="L10288" s="164">
        <v>0.34</v>
      </c>
      <c r="M10288" s="161">
        <v>0.6</v>
      </c>
      <c r="N10288" s="76">
        <f t="shared" si="429"/>
        <v>1.4400000000000022</v>
      </c>
    </row>
    <row r="10289" spans="2:14" x14ac:dyDescent="0.25">
      <c r="B10289" s="158">
        <v>42830</v>
      </c>
      <c r="C10289" s="78">
        <v>416.47</v>
      </c>
      <c r="D10289" s="128">
        <v>325.18</v>
      </c>
      <c r="E10289" s="122">
        <f t="shared" si="432"/>
        <v>45.038781163434905</v>
      </c>
      <c r="F10289" s="77">
        <v>1.7</v>
      </c>
      <c r="G10289" s="77">
        <v>0</v>
      </c>
      <c r="H10289" s="77">
        <v>0</v>
      </c>
      <c r="J10289" s="77">
        <f t="shared" si="430"/>
        <v>1.7</v>
      </c>
      <c r="K10289" s="103">
        <f t="shared" si="431"/>
        <v>1.8399999999999863</v>
      </c>
      <c r="L10289" s="164">
        <v>0.66</v>
      </c>
      <c r="M10289" s="161">
        <v>0</v>
      </c>
      <c r="N10289" s="76">
        <f t="shared" si="429"/>
        <v>1.8399999999999863</v>
      </c>
    </row>
    <row r="10290" spans="2:14" x14ac:dyDescent="0.25">
      <c r="B10290" s="158">
        <v>42831</v>
      </c>
      <c r="C10290" s="78">
        <v>416.48</v>
      </c>
      <c r="D10290" s="128">
        <v>325.32</v>
      </c>
      <c r="E10290" s="122">
        <f t="shared" si="432"/>
        <v>45.05817174515235</v>
      </c>
      <c r="F10290" s="77">
        <v>2.35</v>
      </c>
      <c r="G10290" s="77">
        <v>0</v>
      </c>
      <c r="H10290" s="77">
        <v>0</v>
      </c>
      <c r="J10290" s="77">
        <f t="shared" si="430"/>
        <v>2.35</v>
      </c>
      <c r="K10290" s="103">
        <f t="shared" si="431"/>
        <v>0.84000000000000918</v>
      </c>
      <c r="L10290" s="164">
        <v>0.91</v>
      </c>
      <c r="M10290" s="161">
        <v>0</v>
      </c>
      <c r="N10290" s="76">
        <f t="shared" si="429"/>
        <v>0.84000000000000918</v>
      </c>
    </row>
    <row r="10291" spans="2:14" x14ac:dyDescent="0.25">
      <c r="B10291" s="158">
        <v>42832</v>
      </c>
      <c r="C10291" s="78">
        <v>416.37</v>
      </c>
      <c r="D10291" s="128">
        <v>323.81</v>
      </c>
      <c r="E10291" s="122">
        <f t="shared" si="432"/>
        <v>44.849030470914123</v>
      </c>
      <c r="F10291" s="77">
        <v>1.9</v>
      </c>
      <c r="G10291" s="77">
        <v>0</v>
      </c>
      <c r="H10291" s="77">
        <v>0</v>
      </c>
      <c r="J10291" s="77">
        <f t="shared" si="430"/>
        <v>1.9</v>
      </c>
      <c r="K10291" s="103">
        <f t="shared" si="431"/>
        <v>0.729999999999984</v>
      </c>
      <c r="L10291" s="164">
        <v>0.74</v>
      </c>
      <c r="M10291" s="161">
        <v>0</v>
      </c>
      <c r="N10291" s="76">
        <f t="shared" si="429"/>
        <v>0.729999999999984</v>
      </c>
    </row>
    <row r="10292" spans="2:14" x14ac:dyDescent="0.25">
      <c r="B10292" s="158">
        <v>42833</v>
      </c>
      <c r="C10292" s="78">
        <v>416.28</v>
      </c>
      <c r="D10292" s="128">
        <v>322.64</v>
      </c>
      <c r="E10292" s="122">
        <f t="shared" si="432"/>
        <v>44.686980609418278</v>
      </c>
      <c r="F10292" s="77">
        <v>0.37</v>
      </c>
      <c r="G10292" s="77">
        <v>0</v>
      </c>
      <c r="H10292" s="77">
        <v>0</v>
      </c>
      <c r="J10292" s="77">
        <f t="shared" si="430"/>
        <v>0.37</v>
      </c>
      <c r="K10292" s="103">
        <f t="shared" si="431"/>
        <v>0.6299999999999909</v>
      </c>
      <c r="L10292" s="164">
        <v>0.14000000000000001</v>
      </c>
      <c r="M10292" s="161">
        <v>0</v>
      </c>
      <c r="N10292" s="76">
        <f t="shared" si="429"/>
        <v>0.6299999999999909</v>
      </c>
    </row>
    <row r="10293" spans="2:14" x14ac:dyDescent="0.25">
      <c r="B10293" s="158">
        <v>42834</v>
      </c>
      <c r="C10293" s="78">
        <v>416.3</v>
      </c>
      <c r="D10293" s="128">
        <v>322.89999999999998</v>
      </c>
      <c r="E10293" s="122">
        <f t="shared" si="432"/>
        <v>44.722991689750693</v>
      </c>
      <c r="F10293" s="77">
        <v>0.64</v>
      </c>
      <c r="G10293" s="77">
        <v>0</v>
      </c>
      <c r="H10293" s="77">
        <v>0</v>
      </c>
      <c r="J10293" s="77">
        <f t="shared" si="430"/>
        <v>0.64</v>
      </c>
      <c r="K10293" s="103">
        <f t="shared" si="431"/>
        <v>0.38000000000000911</v>
      </c>
      <c r="L10293" s="164">
        <v>0.24</v>
      </c>
      <c r="M10293" s="161">
        <v>0</v>
      </c>
      <c r="N10293" s="76">
        <f t="shared" si="429"/>
        <v>0.38000000000000911</v>
      </c>
    </row>
    <row r="10294" spans="2:14" x14ac:dyDescent="0.25">
      <c r="B10294" s="158">
        <v>42835</v>
      </c>
      <c r="C10294" s="78">
        <v>416.28</v>
      </c>
      <c r="D10294" s="128">
        <v>322.64</v>
      </c>
      <c r="E10294" s="122">
        <f t="shared" si="432"/>
        <v>44.686980609418278</v>
      </c>
      <c r="F10294" s="77">
        <v>1.39</v>
      </c>
      <c r="G10294" s="77">
        <v>0</v>
      </c>
      <c r="H10294" s="77">
        <v>0</v>
      </c>
      <c r="J10294" s="77">
        <f t="shared" si="430"/>
        <v>1.39</v>
      </c>
      <c r="K10294" s="103">
        <f t="shared" si="431"/>
        <v>0.61000000000002719</v>
      </c>
      <c r="L10294" s="164">
        <v>0.54</v>
      </c>
      <c r="M10294" s="161">
        <v>0</v>
      </c>
      <c r="N10294" s="76">
        <f t="shared" si="429"/>
        <v>0.61000000000002719</v>
      </c>
    </row>
    <row r="10295" spans="2:14" x14ac:dyDescent="0.25">
      <c r="B10295" s="158">
        <v>42836</v>
      </c>
      <c r="C10295" s="78">
        <v>416.22</v>
      </c>
      <c r="D10295" s="128">
        <v>321.86</v>
      </c>
      <c r="E10295" s="122">
        <f t="shared" si="432"/>
        <v>44.578947368421055</v>
      </c>
      <c r="F10295" s="77">
        <v>0</v>
      </c>
      <c r="G10295" s="77">
        <v>0</v>
      </c>
      <c r="H10295" s="77">
        <v>0</v>
      </c>
      <c r="J10295" s="77">
        <f t="shared" si="430"/>
        <v>0</v>
      </c>
      <c r="K10295" s="103">
        <f t="shared" si="431"/>
        <v>0.77999999999997272</v>
      </c>
      <c r="L10295" s="164">
        <v>0</v>
      </c>
      <c r="M10295" s="161">
        <v>1.6</v>
      </c>
      <c r="N10295" s="76">
        <f t="shared" si="429"/>
        <v>0.77999999999997272</v>
      </c>
    </row>
    <row r="10296" spans="2:14" x14ac:dyDescent="0.25">
      <c r="B10296" s="158">
        <v>42837</v>
      </c>
      <c r="C10296" s="78">
        <v>416.28</v>
      </c>
      <c r="D10296" s="128">
        <v>322.64</v>
      </c>
      <c r="E10296" s="122">
        <f t="shared" si="432"/>
        <v>44.686980609418278</v>
      </c>
      <c r="F10296" s="77">
        <v>1.18</v>
      </c>
      <c r="G10296" s="77">
        <v>0</v>
      </c>
      <c r="H10296" s="77">
        <v>0</v>
      </c>
      <c r="J10296" s="77">
        <f t="shared" si="430"/>
        <v>1.18</v>
      </c>
      <c r="K10296" s="103">
        <f t="shared" si="431"/>
        <v>0.79000000000001358</v>
      </c>
      <c r="L10296" s="164">
        <v>0.44</v>
      </c>
      <c r="M10296" s="161">
        <v>0</v>
      </c>
      <c r="N10296" s="76">
        <f t="shared" si="429"/>
        <v>0.79000000000001358</v>
      </c>
    </row>
    <row r="10297" spans="2:14" x14ac:dyDescent="0.25">
      <c r="B10297" s="158">
        <v>42838</v>
      </c>
      <c r="C10297" s="78">
        <v>416.25</v>
      </c>
      <c r="D10297" s="128">
        <v>322.25</v>
      </c>
      <c r="E10297" s="122">
        <f t="shared" si="432"/>
        <v>44.632963988919663</v>
      </c>
      <c r="F10297" s="77">
        <v>1.51</v>
      </c>
      <c r="G10297" s="77">
        <v>0</v>
      </c>
      <c r="H10297" s="77">
        <v>0</v>
      </c>
      <c r="J10297" s="77">
        <f t="shared" si="430"/>
        <v>1.51</v>
      </c>
      <c r="K10297" s="103">
        <f t="shared" si="431"/>
        <v>2.4200000000000248</v>
      </c>
      <c r="L10297" s="164">
        <v>0.59</v>
      </c>
      <c r="M10297" s="161">
        <v>31.2</v>
      </c>
      <c r="N10297" s="76">
        <f t="shared" si="429"/>
        <v>2.4200000000000248</v>
      </c>
    </row>
    <row r="10298" spans="2:14" x14ac:dyDescent="0.25">
      <c r="B10298" s="158">
        <v>42839</v>
      </c>
      <c r="C10298" s="78">
        <v>416.32</v>
      </c>
      <c r="D10298" s="128">
        <v>323.16000000000003</v>
      </c>
      <c r="E10298" s="122">
        <f t="shared" si="432"/>
        <v>44.759002770083107</v>
      </c>
      <c r="F10298" s="77">
        <v>1.61</v>
      </c>
      <c r="G10298" s="77">
        <v>0</v>
      </c>
      <c r="H10298" s="77">
        <v>0</v>
      </c>
      <c r="J10298" s="77">
        <f t="shared" si="430"/>
        <v>1.61</v>
      </c>
      <c r="K10298" s="103">
        <f t="shared" si="431"/>
        <v>1.61</v>
      </c>
      <c r="L10298" s="164">
        <v>0.62</v>
      </c>
      <c r="M10298" s="161">
        <v>0</v>
      </c>
      <c r="N10298" s="76">
        <f t="shared" si="429"/>
        <v>1.61</v>
      </c>
    </row>
    <row r="10299" spans="2:14" x14ac:dyDescent="0.25">
      <c r="B10299" s="158">
        <v>42840</v>
      </c>
      <c r="C10299" s="78">
        <v>416.32</v>
      </c>
      <c r="D10299" s="128">
        <v>323.16000000000003</v>
      </c>
      <c r="E10299" s="122">
        <f t="shared" si="432"/>
        <v>44.759002770083107</v>
      </c>
      <c r="F10299" s="77">
        <v>0.69</v>
      </c>
      <c r="G10299" s="77">
        <v>0</v>
      </c>
      <c r="H10299" s="77">
        <v>0</v>
      </c>
      <c r="J10299" s="77">
        <f t="shared" si="430"/>
        <v>0.69</v>
      </c>
      <c r="K10299" s="103">
        <f t="shared" si="431"/>
        <v>3.9999999999965841E-2</v>
      </c>
      <c r="L10299" s="164">
        <v>0.26</v>
      </c>
      <c r="M10299" s="161">
        <v>0</v>
      </c>
      <c r="N10299" s="76">
        <f t="shared" si="429"/>
        <v>3.9999999999965841E-2</v>
      </c>
    </row>
    <row r="10300" spans="2:14" x14ac:dyDescent="0.25">
      <c r="B10300" s="158">
        <v>42841</v>
      </c>
      <c r="C10300" s="78">
        <v>416.27</v>
      </c>
      <c r="D10300" s="128">
        <v>322.51</v>
      </c>
      <c r="E10300" s="122">
        <f t="shared" si="432"/>
        <v>44.668975069252078</v>
      </c>
      <c r="F10300" s="77">
        <v>0.72</v>
      </c>
      <c r="G10300" s="77">
        <v>0</v>
      </c>
      <c r="H10300" s="77">
        <v>0</v>
      </c>
      <c r="J10300" s="77">
        <f t="shared" si="430"/>
        <v>0.72</v>
      </c>
      <c r="K10300" s="103">
        <f t="shared" si="431"/>
        <v>0.72</v>
      </c>
      <c r="L10300" s="164">
        <v>0.28000000000000003</v>
      </c>
      <c r="M10300" s="161">
        <v>0</v>
      </c>
      <c r="N10300" s="76">
        <f t="shared" si="429"/>
        <v>0.72</v>
      </c>
    </row>
    <row r="10301" spans="2:14" x14ac:dyDescent="0.25">
      <c r="B10301" s="158">
        <v>42842</v>
      </c>
      <c r="C10301" s="78">
        <v>416.27</v>
      </c>
      <c r="D10301" s="128">
        <v>322.51</v>
      </c>
      <c r="E10301" s="122">
        <f t="shared" si="432"/>
        <v>44.668975069252078</v>
      </c>
      <c r="F10301" s="77">
        <v>2.2000000000000002</v>
      </c>
      <c r="G10301" s="77">
        <v>0</v>
      </c>
      <c r="H10301" s="77">
        <v>0</v>
      </c>
      <c r="J10301" s="77">
        <f t="shared" si="430"/>
        <v>2.2000000000000002</v>
      </c>
      <c r="K10301" s="103">
        <f t="shared" si="431"/>
        <v>0.51000000000000245</v>
      </c>
      <c r="L10301" s="164">
        <v>0.85</v>
      </c>
      <c r="M10301" s="161">
        <v>0</v>
      </c>
      <c r="N10301" s="76">
        <f t="shared" si="429"/>
        <v>0.51000000000000245</v>
      </c>
    </row>
    <row r="10302" spans="2:14" x14ac:dyDescent="0.25">
      <c r="B10302" s="158">
        <v>42843</v>
      </c>
      <c r="C10302" s="78">
        <v>416.14</v>
      </c>
      <c r="D10302" s="128">
        <v>320.82</v>
      </c>
      <c r="E10302" s="122">
        <f t="shared" si="432"/>
        <v>44.43490304709141</v>
      </c>
      <c r="F10302" s="77">
        <v>3.19</v>
      </c>
      <c r="G10302" s="77">
        <v>0</v>
      </c>
      <c r="H10302" s="77">
        <v>0</v>
      </c>
      <c r="J10302" s="77">
        <f t="shared" si="430"/>
        <v>3.19</v>
      </c>
      <c r="K10302" s="103">
        <f t="shared" si="431"/>
        <v>0.85000000000002496</v>
      </c>
      <c r="L10302" s="164">
        <v>1.24</v>
      </c>
      <c r="M10302" s="161">
        <v>0</v>
      </c>
      <c r="N10302" s="76">
        <f t="shared" si="429"/>
        <v>0.85000000000002496</v>
      </c>
    </row>
    <row r="10303" spans="2:14" x14ac:dyDescent="0.25">
      <c r="B10303" s="158">
        <v>42844</v>
      </c>
      <c r="C10303" s="78">
        <v>415.96</v>
      </c>
      <c r="D10303" s="128">
        <v>318.48</v>
      </c>
      <c r="E10303" s="122">
        <f t="shared" si="432"/>
        <v>44.11080332409972</v>
      </c>
      <c r="F10303" s="77">
        <v>4.21</v>
      </c>
      <c r="G10303" s="77">
        <v>0</v>
      </c>
      <c r="H10303" s="77">
        <v>0</v>
      </c>
      <c r="J10303" s="77">
        <f t="shared" si="430"/>
        <v>4.21</v>
      </c>
      <c r="K10303" s="103">
        <f t="shared" si="431"/>
        <v>4.9999999999974953E-2</v>
      </c>
      <c r="L10303" s="164">
        <v>1.63</v>
      </c>
      <c r="M10303" s="161">
        <v>0</v>
      </c>
      <c r="N10303" s="76">
        <f t="shared" si="429"/>
        <v>4.9999999999974953E-2</v>
      </c>
    </row>
    <row r="10304" spans="2:14" x14ac:dyDescent="0.25">
      <c r="B10304" s="158">
        <v>42845</v>
      </c>
      <c r="C10304" s="78">
        <v>415.64</v>
      </c>
      <c r="D10304" s="128">
        <v>314.32</v>
      </c>
      <c r="E10304" s="122">
        <f t="shared" si="432"/>
        <v>43.534626038781163</v>
      </c>
      <c r="F10304" s="77">
        <v>2.37</v>
      </c>
      <c r="G10304" s="77">
        <v>0</v>
      </c>
      <c r="H10304" s="77">
        <v>0</v>
      </c>
      <c r="J10304" s="77">
        <f t="shared" si="430"/>
        <v>2.37</v>
      </c>
      <c r="K10304" s="103">
        <f t="shared" si="431"/>
        <v>0.42000000000001148</v>
      </c>
      <c r="L10304" s="164">
        <v>0.92</v>
      </c>
      <c r="M10304" s="161">
        <v>0</v>
      </c>
      <c r="N10304" s="76">
        <f t="shared" si="429"/>
        <v>0.42000000000001148</v>
      </c>
    </row>
    <row r="10305" spans="2:14" x14ac:dyDescent="0.25">
      <c r="B10305" s="158">
        <v>42846</v>
      </c>
      <c r="C10305" s="78">
        <v>415.49</v>
      </c>
      <c r="D10305" s="128">
        <v>312.37</v>
      </c>
      <c r="E10305" s="122">
        <f t="shared" si="432"/>
        <v>43.264542936288095</v>
      </c>
      <c r="F10305" s="77">
        <v>2.02</v>
      </c>
      <c r="G10305" s="77">
        <v>0</v>
      </c>
      <c r="H10305" s="77">
        <v>0</v>
      </c>
      <c r="J10305" s="77">
        <f t="shared" si="430"/>
        <v>2.02</v>
      </c>
      <c r="K10305" s="103">
        <f t="shared" si="431"/>
        <v>0.20000000000000684</v>
      </c>
      <c r="L10305" s="164">
        <v>0.78</v>
      </c>
      <c r="M10305" s="161">
        <v>0</v>
      </c>
      <c r="N10305" s="76">
        <f t="shared" si="429"/>
        <v>0.20000000000000684</v>
      </c>
    </row>
    <row r="10306" spans="2:14" x14ac:dyDescent="0.25">
      <c r="B10306" s="158">
        <v>42847</v>
      </c>
      <c r="C10306" s="78">
        <v>415.35</v>
      </c>
      <c r="D10306" s="128">
        <v>310.55</v>
      </c>
      <c r="E10306" s="122">
        <f t="shared" si="432"/>
        <v>43.01246537396122</v>
      </c>
      <c r="F10306" s="77">
        <v>1.19</v>
      </c>
      <c r="G10306" s="77">
        <v>0</v>
      </c>
      <c r="H10306" s="77">
        <v>0</v>
      </c>
      <c r="J10306" s="77">
        <f t="shared" si="430"/>
        <v>1.19</v>
      </c>
      <c r="K10306" s="103">
        <f t="shared" si="431"/>
        <v>0.18000000000000904</v>
      </c>
      <c r="L10306" s="164">
        <v>0.46</v>
      </c>
      <c r="M10306" s="161">
        <v>0</v>
      </c>
      <c r="N10306" s="76">
        <f t="shared" si="429"/>
        <v>0.18000000000000904</v>
      </c>
    </row>
    <row r="10307" spans="2:14" x14ac:dyDescent="0.25">
      <c r="B10307" s="158">
        <v>42848</v>
      </c>
      <c r="C10307" s="78">
        <v>415.27</v>
      </c>
      <c r="D10307" s="128">
        <v>309.54000000000002</v>
      </c>
      <c r="E10307" s="122">
        <f t="shared" si="432"/>
        <v>42.872576177285318</v>
      </c>
      <c r="F10307" s="77">
        <v>0</v>
      </c>
      <c r="G10307" s="77">
        <v>0</v>
      </c>
      <c r="H10307" s="77">
        <v>0</v>
      </c>
      <c r="J10307" s="77">
        <f t="shared" si="430"/>
        <v>0</v>
      </c>
      <c r="K10307" s="103">
        <f t="shared" si="431"/>
        <v>0.3599999999999568</v>
      </c>
      <c r="L10307" s="164">
        <v>0</v>
      </c>
      <c r="M10307" s="161">
        <v>0</v>
      </c>
      <c r="N10307" s="76">
        <f t="shared" si="429"/>
        <v>0.3599999999999568</v>
      </c>
    </row>
    <row r="10308" spans="2:14" x14ac:dyDescent="0.25">
      <c r="B10308" s="158">
        <v>42849</v>
      </c>
      <c r="C10308" s="78">
        <v>415.3</v>
      </c>
      <c r="D10308" s="128">
        <v>309.89999999999998</v>
      </c>
      <c r="E10308" s="122">
        <f t="shared" si="432"/>
        <v>42.92243767313019</v>
      </c>
      <c r="F10308" s="77">
        <v>2.98</v>
      </c>
      <c r="G10308" s="77">
        <v>0</v>
      </c>
      <c r="H10308" s="77">
        <v>0</v>
      </c>
      <c r="J10308" s="77">
        <f t="shared" si="430"/>
        <v>2.98</v>
      </c>
      <c r="K10308" s="103">
        <f t="shared" si="431"/>
        <v>0.60999999999999543</v>
      </c>
      <c r="L10308" s="164">
        <v>1.1499999999999999</v>
      </c>
      <c r="M10308" s="161">
        <v>0</v>
      </c>
      <c r="N10308" s="76">
        <f t="shared" si="429"/>
        <v>0.60999999999999543</v>
      </c>
    </row>
    <row r="10309" spans="2:14" x14ac:dyDescent="0.25">
      <c r="B10309" s="158">
        <v>42850</v>
      </c>
      <c r="C10309" s="78">
        <v>415.11</v>
      </c>
      <c r="D10309" s="128">
        <v>307.52999999999997</v>
      </c>
      <c r="E10309" s="122">
        <f t="shared" si="432"/>
        <v>42.594182825484758</v>
      </c>
      <c r="F10309" s="77">
        <v>4.6399999999999997</v>
      </c>
      <c r="G10309" s="77">
        <v>0</v>
      </c>
      <c r="H10309" s="77">
        <v>0</v>
      </c>
      <c r="J10309" s="77">
        <f t="shared" si="430"/>
        <v>4.6399999999999997</v>
      </c>
      <c r="K10309" s="103">
        <f t="shared" si="431"/>
        <v>0.11000000000002697</v>
      </c>
      <c r="L10309" s="164">
        <v>1.79</v>
      </c>
      <c r="M10309" s="161">
        <v>0</v>
      </c>
      <c r="N10309" s="76">
        <f t="shared" si="429"/>
        <v>0.11000000000002697</v>
      </c>
    </row>
    <row r="10310" spans="2:14" x14ac:dyDescent="0.25">
      <c r="B10310" s="158">
        <v>42851</v>
      </c>
      <c r="C10310" s="78">
        <v>414.75</v>
      </c>
      <c r="D10310" s="128">
        <v>303</v>
      </c>
      <c r="E10310" s="122">
        <f t="shared" si="432"/>
        <v>41.966759002770083</v>
      </c>
      <c r="F10310" s="77">
        <v>4.37</v>
      </c>
      <c r="G10310" s="77">
        <v>0</v>
      </c>
      <c r="H10310" s="77">
        <v>0</v>
      </c>
      <c r="J10310" s="77">
        <f t="shared" si="430"/>
        <v>4.37</v>
      </c>
      <c r="K10310" s="103">
        <f t="shared" si="431"/>
        <v>0.1000000000000183</v>
      </c>
      <c r="L10310" s="164">
        <v>1.68</v>
      </c>
      <c r="M10310" s="161">
        <v>0</v>
      </c>
      <c r="N10310" s="76">
        <f t="shared" si="429"/>
        <v>0.1000000000000183</v>
      </c>
    </row>
    <row r="10311" spans="2:14" x14ac:dyDescent="0.25">
      <c r="B10311" s="158">
        <v>42852</v>
      </c>
      <c r="C10311" s="78">
        <v>414.41</v>
      </c>
      <c r="D10311" s="128">
        <v>298.73</v>
      </c>
      <c r="E10311" s="122">
        <f t="shared" si="432"/>
        <v>41.375346260387815</v>
      </c>
      <c r="F10311" s="77">
        <v>4.26</v>
      </c>
      <c r="G10311" s="77">
        <v>0</v>
      </c>
      <c r="H10311" s="77">
        <v>0</v>
      </c>
      <c r="J10311" s="77">
        <f t="shared" si="430"/>
        <v>4.26</v>
      </c>
      <c r="K10311" s="103">
        <f t="shared" si="431"/>
        <v>0.30999999999995431</v>
      </c>
      <c r="L10311" s="164">
        <v>1.64</v>
      </c>
      <c r="M10311" s="161">
        <v>0</v>
      </c>
      <c r="N10311" s="76">
        <f t="shared" si="429"/>
        <v>0.30999999999995431</v>
      </c>
    </row>
    <row r="10312" spans="2:14" x14ac:dyDescent="0.25">
      <c r="B10312" s="158">
        <v>42853</v>
      </c>
      <c r="C10312" s="78">
        <v>414.09</v>
      </c>
      <c r="D10312" s="128">
        <v>294.77999999999997</v>
      </c>
      <c r="E10312" s="122">
        <f t="shared" si="432"/>
        <v>40.828254847645425</v>
      </c>
      <c r="F10312" s="77">
        <v>6.27</v>
      </c>
      <c r="G10312" s="77">
        <v>0</v>
      </c>
      <c r="H10312" s="77">
        <v>0</v>
      </c>
      <c r="J10312" s="77">
        <f t="shared" si="430"/>
        <v>6.27</v>
      </c>
      <c r="K10312" s="103">
        <f t="shared" si="431"/>
        <v>0.15000000000005187</v>
      </c>
      <c r="L10312" s="164">
        <v>2.41</v>
      </c>
      <c r="M10312" s="161">
        <v>0</v>
      </c>
      <c r="N10312" s="76">
        <f t="shared" ref="N10312:N10375" si="433">+D10313-D10312+J10312</f>
        <v>0.15000000000005187</v>
      </c>
    </row>
    <row r="10313" spans="2:14" x14ac:dyDescent="0.25">
      <c r="B10313" s="158">
        <v>42854</v>
      </c>
      <c r="C10313" s="78">
        <v>413.58</v>
      </c>
      <c r="D10313" s="128">
        <v>288.66000000000003</v>
      </c>
      <c r="E10313" s="122">
        <f t="shared" si="432"/>
        <v>39.980609418282555</v>
      </c>
      <c r="F10313" s="77">
        <v>2.82</v>
      </c>
      <c r="G10313" s="77">
        <v>0</v>
      </c>
      <c r="H10313" s="77">
        <v>0</v>
      </c>
      <c r="J10313" s="77">
        <f t="shared" si="430"/>
        <v>2.82</v>
      </c>
      <c r="K10313" s="103">
        <f t="shared" si="431"/>
        <v>0.17999999999995664</v>
      </c>
      <c r="L10313" s="164">
        <v>1.08</v>
      </c>
      <c r="M10313" s="161">
        <v>0</v>
      </c>
      <c r="N10313" s="76">
        <f t="shared" si="433"/>
        <v>0.17999999999995664</v>
      </c>
    </row>
    <row r="10314" spans="2:14" x14ac:dyDescent="0.25">
      <c r="B10314" s="158">
        <v>42855</v>
      </c>
      <c r="C10314" s="78">
        <v>413.36</v>
      </c>
      <c r="D10314" s="128">
        <v>286.02</v>
      </c>
      <c r="E10314" s="122">
        <f t="shared" si="432"/>
        <v>39.614958448753463</v>
      </c>
      <c r="F10314" s="77">
        <v>1.83</v>
      </c>
      <c r="G10314" s="77">
        <v>0</v>
      </c>
      <c r="H10314" s="77">
        <v>0</v>
      </c>
      <c r="J10314" s="77">
        <f t="shared" si="430"/>
        <v>1.83</v>
      </c>
      <c r="K10314" s="103">
        <f t="shared" si="431"/>
        <v>0.63000000000001144</v>
      </c>
      <c r="L10314" s="164">
        <v>0.7</v>
      </c>
      <c r="M10314" s="161">
        <v>0</v>
      </c>
      <c r="N10314" s="76">
        <f t="shared" si="433"/>
        <v>0.63000000000001144</v>
      </c>
    </row>
    <row r="10315" spans="2:14" x14ac:dyDescent="0.25">
      <c r="B10315" s="158">
        <v>42856</v>
      </c>
      <c r="C10315" s="78">
        <v>413.26</v>
      </c>
      <c r="D10315" s="128">
        <v>284.82</v>
      </c>
      <c r="E10315" s="122">
        <f t="shared" si="432"/>
        <v>39.448753462603875</v>
      </c>
      <c r="F10315" s="77">
        <v>2.17</v>
      </c>
      <c r="G10315" s="77">
        <v>0</v>
      </c>
      <c r="H10315" s="77">
        <v>0</v>
      </c>
      <c r="J10315" s="77">
        <f t="shared" si="430"/>
        <v>2.17</v>
      </c>
      <c r="K10315" s="103">
        <f t="shared" si="431"/>
        <v>1.0000000000031761E-2</v>
      </c>
      <c r="L10315" s="164">
        <v>0.83</v>
      </c>
      <c r="M10315" s="161">
        <v>0</v>
      </c>
      <c r="N10315" s="76">
        <f t="shared" si="433"/>
        <v>1.0000000000031761E-2</v>
      </c>
    </row>
    <row r="10316" spans="2:14" x14ac:dyDescent="0.25">
      <c r="B10316" s="158">
        <v>42857</v>
      </c>
      <c r="C10316" s="78">
        <v>413.08</v>
      </c>
      <c r="D10316" s="128">
        <v>282.66000000000003</v>
      </c>
      <c r="E10316" s="122">
        <f t="shared" si="432"/>
        <v>39.149584487534625</v>
      </c>
      <c r="F10316" s="77">
        <v>4.8600000000000003</v>
      </c>
      <c r="G10316" s="77">
        <v>0</v>
      </c>
      <c r="H10316" s="77">
        <v>0</v>
      </c>
      <c r="J10316" s="77">
        <f t="shared" si="430"/>
        <v>4.8600000000000003</v>
      </c>
      <c r="K10316" s="103">
        <f t="shared" si="431"/>
        <v>0.2899999999999503</v>
      </c>
      <c r="L10316" s="164">
        <v>1.86</v>
      </c>
      <c r="M10316" s="161">
        <v>0</v>
      </c>
      <c r="N10316" s="76">
        <f t="shared" si="433"/>
        <v>0.2899999999999503</v>
      </c>
    </row>
    <row r="10317" spans="2:14" x14ac:dyDescent="0.25">
      <c r="B10317" s="158">
        <v>42858</v>
      </c>
      <c r="C10317" s="78">
        <v>412.69</v>
      </c>
      <c r="D10317" s="128">
        <v>278.08999999999997</v>
      </c>
      <c r="E10317" s="122">
        <f t="shared" si="432"/>
        <v>38.516620498614955</v>
      </c>
      <c r="F10317" s="77">
        <v>4.9000000000000004</v>
      </c>
      <c r="G10317" s="77">
        <v>0</v>
      </c>
      <c r="H10317" s="77">
        <v>0</v>
      </c>
      <c r="J10317" s="77">
        <f t="shared" si="430"/>
        <v>4.9000000000000004</v>
      </c>
      <c r="K10317" s="103">
        <f t="shared" si="431"/>
        <v>8.0000000000007176E-2</v>
      </c>
      <c r="L10317" s="164">
        <v>1.88</v>
      </c>
      <c r="M10317" s="161">
        <v>0</v>
      </c>
      <c r="N10317" s="76">
        <f t="shared" si="433"/>
        <v>8.0000000000007176E-2</v>
      </c>
    </row>
    <row r="10318" spans="2:14" x14ac:dyDescent="0.25">
      <c r="B10318" s="158">
        <v>42859</v>
      </c>
      <c r="C10318" s="78">
        <v>412.27</v>
      </c>
      <c r="D10318" s="128">
        <v>273.27</v>
      </c>
      <c r="E10318" s="122">
        <f t="shared" si="432"/>
        <v>37.849030470914123</v>
      </c>
      <c r="F10318" s="77">
        <v>4.83</v>
      </c>
      <c r="G10318" s="77">
        <v>0</v>
      </c>
      <c r="H10318" s="77">
        <v>0</v>
      </c>
      <c r="J10318" s="77">
        <f t="shared" si="430"/>
        <v>4.83</v>
      </c>
      <c r="K10318" s="103">
        <f t="shared" si="431"/>
        <v>0.33999999999999098</v>
      </c>
      <c r="L10318" s="164">
        <v>1.84</v>
      </c>
      <c r="M10318" s="161">
        <v>0</v>
      </c>
      <c r="N10318" s="76">
        <f t="shared" si="433"/>
        <v>0.33999999999999098</v>
      </c>
    </row>
    <row r="10319" spans="2:14" x14ac:dyDescent="0.25">
      <c r="B10319" s="158">
        <v>42860</v>
      </c>
      <c r="C10319" s="78">
        <v>411.88</v>
      </c>
      <c r="D10319" s="128">
        <v>268.77999999999997</v>
      </c>
      <c r="E10319" s="122">
        <f t="shared" si="432"/>
        <v>37.227146814404428</v>
      </c>
      <c r="F10319" s="77">
        <v>4.7</v>
      </c>
      <c r="G10319" s="77">
        <v>0</v>
      </c>
      <c r="H10319" s="77">
        <v>0</v>
      </c>
      <c r="J10319" s="77">
        <f t="shared" si="430"/>
        <v>4.7</v>
      </c>
      <c r="K10319" s="103">
        <f t="shared" si="431"/>
        <v>0.20000000000000018</v>
      </c>
      <c r="L10319" s="164">
        <v>1.79</v>
      </c>
      <c r="M10319" s="161">
        <v>0</v>
      </c>
      <c r="N10319" s="76">
        <f t="shared" si="433"/>
        <v>0.20000000000000018</v>
      </c>
    </row>
    <row r="10320" spans="2:14" x14ac:dyDescent="0.25">
      <c r="B10320" s="158">
        <v>42861</v>
      </c>
      <c r="C10320" s="78">
        <v>411.48</v>
      </c>
      <c r="D10320" s="128">
        <v>264.27999999999997</v>
      </c>
      <c r="E10320" s="122">
        <f t="shared" si="432"/>
        <v>36.603878116343488</v>
      </c>
      <c r="F10320" s="77">
        <v>4.5</v>
      </c>
      <c r="G10320" s="77">
        <v>0</v>
      </c>
      <c r="H10320" s="77">
        <v>0</v>
      </c>
      <c r="J10320" s="77">
        <f t="shared" si="430"/>
        <v>4.5</v>
      </c>
      <c r="K10320" s="103">
        <f t="shared" si="431"/>
        <v>0.10000000000002274</v>
      </c>
      <c r="L10320" s="164">
        <v>1.72</v>
      </c>
      <c r="M10320" s="161">
        <v>0</v>
      </c>
      <c r="N10320" s="76">
        <f t="shared" si="433"/>
        <v>0.10000000000002274</v>
      </c>
    </row>
    <row r="10321" spans="2:14" x14ac:dyDescent="0.25">
      <c r="B10321" s="158">
        <v>42862</v>
      </c>
      <c r="C10321" s="78">
        <v>411.08</v>
      </c>
      <c r="D10321" s="128">
        <v>259.88</v>
      </c>
      <c r="E10321" s="122">
        <f t="shared" si="432"/>
        <v>35.994459833795013</v>
      </c>
      <c r="F10321" s="77">
        <v>2.82</v>
      </c>
      <c r="G10321" s="77">
        <v>0</v>
      </c>
      <c r="H10321" s="77">
        <v>0</v>
      </c>
      <c r="J10321" s="77">
        <f t="shared" si="430"/>
        <v>2.82</v>
      </c>
      <c r="K10321" s="103">
        <f t="shared" si="431"/>
        <v>-6.0599999999999952</v>
      </c>
      <c r="L10321" s="164">
        <v>1.08</v>
      </c>
      <c r="M10321" s="161">
        <v>12.3</v>
      </c>
      <c r="N10321" s="76">
        <f t="shared" si="433"/>
        <v>-6.0599999999999952</v>
      </c>
    </row>
    <row r="10322" spans="2:14" x14ac:dyDescent="0.25">
      <c r="B10322" s="158">
        <v>42863</v>
      </c>
      <c r="C10322" s="78">
        <v>410.83</v>
      </c>
      <c r="D10322" s="128">
        <v>251</v>
      </c>
      <c r="E10322" s="122">
        <f t="shared" si="432"/>
        <v>34.764542936288088</v>
      </c>
      <c r="F10322" s="77">
        <v>6.99</v>
      </c>
      <c r="G10322" s="77">
        <v>0</v>
      </c>
      <c r="H10322" s="77">
        <v>0</v>
      </c>
      <c r="J10322" s="77">
        <f t="shared" si="430"/>
        <v>6.99</v>
      </c>
      <c r="K10322" s="103">
        <f t="shared" si="431"/>
        <v>4.49</v>
      </c>
      <c r="L10322" s="164">
        <v>2.67</v>
      </c>
      <c r="M10322" s="161">
        <v>22</v>
      </c>
      <c r="N10322" s="76">
        <f t="shared" si="433"/>
        <v>4.49</v>
      </c>
    </row>
    <row r="10323" spans="2:14" x14ac:dyDescent="0.25">
      <c r="B10323" s="158">
        <v>42864</v>
      </c>
      <c r="C10323" s="78">
        <v>410.26</v>
      </c>
      <c r="D10323" s="128">
        <v>248.5</v>
      </c>
      <c r="E10323" s="122">
        <f t="shared" si="432"/>
        <v>34.418282548476455</v>
      </c>
      <c r="F10323" s="77">
        <v>3.71</v>
      </c>
      <c r="G10323" s="77">
        <v>0</v>
      </c>
      <c r="H10323" s="77">
        <v>0</v>
      </c>
      <c r="J10323" s="77">
        <f t="shared" ref="J10323:J10386" si="434">H10323+G10323+F10323</f>
        <v>3.71</v>
      </c>
      <c r="K10323" s="103">
        <f t="shared" ref="K10323:K10386" si="435">D10324-D10323+J10323</f>
        <v>1.4200000000000079</v>
      </c>
      <c r="L10323" s="164">
        <v>1.42</v>
      </c>
      <c r="M10323" s="161">
        <v>0</v>
      </c>
      <c r="N10323" s="76">
        <f t="shared" si="433"/>
        <v>1.4200000000000079</v>
      </c>
    </row>
    <row r="10324" spans="2:14" x14ac:dyDescent="0.25">
      <c r="B10324" s="158">
        <v>42865</v>
      </c>
      <c r="C10324" s="78">
        <v>410.02</v>
      </c>
      <c r="D10324" s="128">
        <v>246.21</v>
      </c>
      <c r="E10324" s="122">
        <f t="shared" ref="E10324:E10387" si="436">(D10324/722)*100</f>
        <v>34.101108033241005</v>
      </c>
      <c r="F10324" s="77">
        <v>2.66</v>
      </c>
      <c r="G10324" s="77">
        <v>0</v>
      </c>
      <c r="H10324" s="77">
        <v>0</v>
      </c>
      <c r="J10324" s="77">
        <f t="shared" si="434"/>
        <v>2.66</v>
      </c>
      <c r="K10324" s="103">
        <f t="shared" si="435"/>
        <v>2.66</v>
      </c>
      <c r="L10324" s="164">
        <v>1.01</v>
      </c>
      <c r="M10324" s="161">
        <v>4</v>
      </c>
      <c r="N10324" s="76">
        <f t="shared" si="433"/>
        <v>2.66</v>
      </c>
    </row>
    <row r="10325" spans="2:14" x14ac:dyDescent="0.25">
      <c r="B10325" s="158">
        <v>42866</v>
      </c>
      <c r="C10325" s="78">
        <v>409.81</v>
      </c>
      <c r="D10325" s="128">
        <v>246.21</v>
      </c>
      <c r="E10325" s="122">
        <f t="shared" si="436"/>
        <v>34.101108033241005</v>
      </c>
      <c r="F10325" s="77">
        <v>2.83</v>
      </c>
      <c r="G10325" s="77">
        <v>0</v>
      </c>
      <c r="H10325" s="77">
        <v>0</v>
      </c>
      <c r="J10325" s="77">
        <f t="shared" si="434"/>
        <v>2.83</v>
      </c>
      <c r="K10325" s="103">
        <f t="shared" si="435"/>
        <v>0.73000000000000576</v>
      </c>
      <c r="L10325" s="164">
        <v>1.08</v>
      </c>
      <c r="M10325" s="161">
        <v>4.4000000000000004</v>
      </c>
      <c r="N10325" s="76">
        <f t="shared" si="433"/>
        <v>0.73000000000000576</v>
      </c>
    </row>
    <row r="10326" spans="2:14" x14ac:dyDescent="0.25">
      <c r="B10326" s="158">
        <v>42867</v>
      </c>
      <c r="C10326" s="78">
        <v>409.61</v>
      </c>
      <c r="D10326" s="128">
        <v>244.11</v>
      </c>
      <c r="E10326" s="122">
        <f t="shared" si="436"/>
        <v>33.810249307479232</v>
      </c>
      <c r="F10326" s="77">
        <v>1.91</v>
      </c>
      <c r="G10326" s="77">
        <v>0</v>
      </c>
      <c r="H10326" s="77">
        <v>0</v>
      </c>
      <c r="J10326" s="77">
        <f t="shared" si="434"/>
        <v>1.91</v>
      </c>
      <c r="K10326" s="103">
        <f t="shared" si="435"/>
        <v>0.49999999999997491</v>
      </c>
      <c r="L10326" s="164">
        <v>0.72</v>
      </c>
      <c r="M10326" s="161">
        <v>0</v>
      </c>
      <c r="N10326" s="76">
        <f t="shared" si="433"/>
        <v>0.49999999999997491</v>
      </c>
    </row>
    <row r="10327" spans="2:14" x14ac:dyDescent="0.25">
      <c r="B10327" s="158">
        <v>42868</v>
      </c>
      <c r="C10327" s="78">
        <v>409.47</v>
      </c>
      <c r="D10327" s="128">
        <v>242.7</v>
      </c>
      <c r="E10327" s="122">
        <f t="shared" si="436"/>
        <v>33.614958448753463</v>
      </c>
      <c r="F10327" s="77">
        <v>2.13</v>
      </c>
      <c r="G10327" s="77">
        <v>0</v>
      </c>
      <c r="H10327" s="77">
        <v>0</v>
      </c>
      <c r="J10327" s="77">
        <f t="shared" si="434"/>
        <v>2.13</v>
      </c>
      <c r="K10327" s="103">
        <f t="shared" si="435"/>
        <v>0.77000000000001467</v>
      </c>
      <c r="L10327" s="164">
        <v>0.81</v>
      </c>
      <c r="M10327" s="161">
        <v>1.0900000000000001</v>
      </c>
      <c r="N10327" s="76">
        <f t="shared" si="433"/>
        <v>0.77000000000001467</v>
      </c>
    </row>
    <row r="10328" spans="2:14" x14ac:dyDescent="0.25">
      <c r="B10328" s="158">
        <v>42869</v>
      </c>
      <c r="C10328" s="78">
        <v>409.34</v>
      </c>
      <c r="D10328" s="128">
        <v>241.34</v>
      </c>
      <c r="E10328" s="122">
        <f t="shared" si="436"/>
        <v>33.426592797783933</v>
      </c>
      <c r="F10328" s="77">
        <v>0</v>
      </c>
      <c r="G10328" s="77">
        <v>0</v>
      </c>
      <c r="H10328" s="77">
        <v>0</v>
      </c>
      <c r="J10328" s="77">
        <f t="shared" si="434"/>
        <v>0</v>
      </c>
      <c r="K10328" s="103">
        <f t="shared" si="435"/>
        <v>0.85999999999998522</v>
      </c>
      <c r="L10328" s="164">
        <v>0</v>
      </c>
      <c r="M10328" s="161">
        <v>0</v>
      </c>
      <c r="N10328" s="76">
        <f t="shared" si="433"/>
        <v>0.85999999999998522</v>
      </c>
    </row>
    <row r="10329" spans="2:14" x14ac:dyDescent="0.25">
      <c r="B10329" s="158">
        <v>42870</v>
      </c>
      <c r="C10329" s="78">
        <v>409.42</v>
      </c>
      <c r="D10329" s="128">
        <v>242.2</v>
      </c>
      <c r="E10329" s="122">
        <f t="shared" si="436"/>
        <v>33.545706371191137</v>
      </c>
      <c r="F10329" s="77">
        <v>0</v>
      </c>
      <c r="G10329" s="77">
        <v>0</v>
      </c>
      <c r="H10329" s="77">
        <v>0</v>
      </c>
      <c r="J10329" s="77">
        <f t="shared" si="434"/>
        <v>0</v>
      </c>
      <c r="K10329" s="103">
        <f t="shared" si="435"/>
        <v>0.20000000000001705</v>
      </c>
      <c r="L10329" s="164">
        <v>0</v>
      </c>
      <c r="M10329" s="161">
        <v>0</v>
      </c>
      <c r="N10329" s="76">
        <f t="shared" si="433"/>
        <v>0.20000000000001705</v>
      </c>
    </row>
    <row r="10330" spans="2:14" x14ac:dyDescent="0.25">
      <c r="B10330" s="158">
        <v>42871</v>
      </c>
      <c r="C10330" s="78">
        <v>409.44</v>
      </c>
      <c r="D10330" s="128">
        <v>242.4</v>
      </c>
      <c r="E10330" s="122">
        <f t="shared" si="436"/>
        <v>33.573407202216067</v>
      </c>
      <c r="F10330" s="77">
        <v>0</v>
      </c>
      <c r="G10330" s="77">
        <v>0</v>
      </c>
      <c r="H10330" s="77">
        <v>0</v>
      </c>
      <c r="J10330" s="77">
        <f t="shared" si="434"/>
        <v>0</v>
      </c>
      <c r="K10330" s="103">
        <f t="shared" si="435"/>
        <v>0.40000000000000568</v>
      </c>
      <c r="L10330" s="164">
        <v>0</v>
      </c>
      <c r="M10330" s="161">
        <v>0</v>
      </c>
      <c r="N10330" s="76">
        <f t="shared" si="433"/>
        <v>0.40000000000000568</v>
      </c>
    </row>
    <row r="10331" spans="2:14" x14ac:dyDescent="0.25">
      <c r="B10331" s="158">
        <v>42872</v>
      </c>
      <c r="C10331" s="78">
        <v>409.48</v>
      </c>
      <c r="D10331" s="128">
        <v>242.8</v>
      </c>
      <c r="E10331" s="122">
        <f t="shared" si="436"/>
        <v>33.628808864265928</v>
      </c>
      <c r="F10331" s="77">
        <v>0</v>
      </c>
      <c r="G10331" s="77">
        <v>0</v>
      </c>
      <c r="H10331" s="77">
        <v>0</v>
      </c>
      <c r="J10331" s="77">
        <f t="shared" si="434"/>
        <v>0</v>
      </c>
      <c r="K10331" s="103">
        <f t="shared" si="435"/>
        <v>0.19999999999998863</v>
      </c>
      <c r="L10331" s="164">
        <v>0</v>
      </c>
      <c r="M10331" s="161">
        <v>0</v>
      </c>
      <c r="N10331" s="76">
        <f t="shared" si="433"/>
        <v>0.19999999999998863</v>
      </c>
    </row>
    <row r="10332" spans="2:14" x14ac:dyDescent="0.25">
      <c r="B10332" s="158">
        <v>42873</v>
      </c>
      <c r="C10332" s="78">
        <v>409.5</v>
      </c>
      <c r="D10332" s="128">
        <v>243</v>
      </c>
      <c r="E10332" s="122">
        <f t="shared" si="436"/>
        <v>33.656509695290858</v>
      </c>
      <c r="F10332" s="77">
        <v>1.37</v>
      </c>
      <c r="G10332" s="77">
        <v>0</v>
      </c>
      <c r="H10332" s="77">
        <v>0</v>
      </c>
      <c r="J10332" s="77">
        <f t="shared" si="434"/>
        <v>1.37</v>
      </c>
      <c r="K10332" s="103">
        <f t="shared" si="435"/>
        <v>0.15000000000000124</v>
      </c>
      <c r="L10332" s="164">
        <v>0.52</v>
      </c>
      <c r="M10332" s="161">
        <v>0</v>
      </c>
      <c r="N10332" s="76">
        <f t="shared" si="433"/>
        <v>0.15000000000000124</v>
      </c>
    </row>
    <row r="10333" spans="2:14" x14ac:dyDescent="0.25">
      <c r="B10333" s="158">
        <v>42874</v>
      </c>
      <c r="C10333" s="78">
        <v>409.38</v>
      </c>
      <c r="D10333" s="128">
        <v>241.78</v>
      </c>
      <c r="E10333" s="122">
        <f t="shared" si="436"/>
        <v>33.487534626038787</v>
      </c>
      <c r="F10333" s="77">
        <v>1.56</v>
      </c>
      <c r="G10333" s="77">
        <v>0</v>
      </c>
      <c r="H10333" s="77">
        <v>0</v>
      </c>
      <c r="J10333" s="77">
        <f t="shared" si="434"/>
        <v>1.56</v>
      </c>
      <c r="K10333" s="103">
        <f t="shared" si="435"/>
        <v>8.0000000000010285E-2</v>
      </c>
      <c r="L10333" s="164">
        <v>0.59</v>
      </c>
      <c r="M10333" s="161">
        <v>0</v>
      </c>
      <c r="N10333" s="76">
        <f t="shared" si="433"/>
        <v>8.0000000000010285E-2</v>
      </c>
    </row>
    <row r="10334" spans="2:14" x14ac:dyDescent="0.25">
      <c r="B10334" s="158">
        <v>42875</v>
      </c>
      <c r="C10334" s="78">
        <v>409.24</v>
      </c>
      <c r="D10334" s="128">
        <v>240.3</v>
      </c>
      <c r="E10334" s="122">
        <f t="shared" si="436"/>
        <v>33.282548476454295</v>
      </c>
      <c r="F10334" s="77">
        <v>0.54</v>
      </c>
      <c r="G10334" s="77">
        <v>0</v>
      </c>
      <c r="H10334" s="77">
        <v>0</v>
      </c>
      <c r="J10334" s="77">
        <f t="shared" si="434"/>
        <v>0.54</v>
      </c>
      <c r="K10334" s="103">
        <f t="shared" si="435"/>
        <v>4.0000000000000036E-2</v>
      </c>
      <c r="L10334" s="164">
        <v>0.21</v>
      </c>
      <c r="M10334" s="161">
        <v>0</v>
      </c>
      <c r="N10334" s="76">
        <f t="shared" si="433"/>
        <v>4.0000000000000036E-2</v>
      </c>
    </row>
    <row r="10335" spans="2:14" x14ac:dyDescent="0.25">
      <c r="B10335" s="158">
        <v>42876</v>
      </c>
      <c r="C10335" s="78">
        <v>409.19</v>
      </c>
      <c r="D10335" s="128">
        <v>239.8</v>
      </c>
      <c r="E10335" s="122">
        <f t="shared" si="436"/>
        <v>33.21329639889197</v>
      </c>
      <c r="F10335" s="77">
        <v>0.53</v>
      </c>
      <c r="G10335" s="77">
        <v>0</v>
      </c>
      <c r="H10335" s="77">
        <v>0</v>
      </c>
      <c r="J10335" s="77">
        <f t="shared" si="434"/>
        <v>0.53</v>
      </c>
      <c r="K10335" s="103">
        <f t="shared" si="435"/>
        <v>3.0000000000000027E-2</v>
      </c>
      <c r="L10335" s="164">
        <v>0.2</v>
      </c>
      <c r="M10335" s="161">
        <v>0</v>
      </c>
      <c r="N10335" s="76">
        <f t="shared" si="433"/>
        <v>3.0000000000000027E-2</v>
      </c>
    </row>
    <row r="10336" spans="2:14" x14ac:dyDescent="0.25">
      <c r="B10336" s="158">
        <v>42877</v>
      </c>
      <c r="C10336" s="78">
        <v>409.14</v>
      </c>
      <c r="D10336" s="128">
        <v>239.3</v>
      </c>
      <c r="E10336" s="122">
        <f t="shared" si="436"/>
        <v>33.144044321329638</v>
      </c>
      <c r="F10336" s="77">
        <v>3.17</v>
      </c>
      <c r="G10336" s="77">
        <v>0</v>
      </c>
      <c r="H10336" s="77">
        <v>0</v>
      </c>
      <c r="J10336" s="77">
        <f t="shared" si="434"/>
        <v>3.17</v>
      </c>
      <c r="K10336" s="103">
        <f t="shared" si="435"/>
        <v>0.26999999999999424</v>
      </c>
      <c r="L10336" s="164">
        <v>1.2</v>
      </c>
      <c r="M10336" s="161">
        <v>0</v>
      </c>
      <c r="N10336" s="76">
        <f t="shared" si="433"/>
        <v>0.26999999999999424</v>
      </c>
    </row>
    <row r="10337" spans="2:14" x14ac:dyDescent="0.25">
      <c r="B10337" s="158">
        <v>42878</v>
      </c>
      <c r="C10337" s="78">
        <v>408.86</v>
      </c>
      <c r="D10337" s="128">
        <v>236.4</v>
      </c>
      <c r="E10337" s="122">
        <f t="shared" si="436"/>
        <v>32.742382271468145</v>
      </c>
      <c r="F10337" s="77">
        <v>2.75</v>
      </c>
      <c r="G10337" s="77">
        <v>0</v>
      </c>
      <c r="H10337" s="77">
        <v>0</v>
      </c>
      <c r="J10337" s="77">
        <f t="shared" si="434"/>
        <v>2.75</v>
      </c>
      <c r="K10337" s="103">
        <f t="shared" si="435"/>
        <v>0.25</v>
      </c>
      <c r="L10337" s="164">
        <v>1.04</v>
      </c>
      <c r="M10337" s="161">
        <v>0.2</v>
      </c>
      <c r="N10337" s="76">
        <f t="shared" si="433"/>
        <v>0.25</v>
      </c>
    </row>
    <row r="10338" spans="2:14" x14ac:dyDescent="0.25">
      <c r="B10338" s="158">
        <v>42879</v>
      </c>
      <c r="C10338" s="78">
        <v>408.61</v>
      </c>
      <c r="D10338" s="128">
        <v>233.9</v>
      </c>
      <c r="E10338" s="122">
        <f t="shared" si="436"/>
        <v>32.396121883656512</v>
      </c>
      <c r="F10338" s="77">
        <v>1.31</v>
      </c>
      <c r="G10338" s="77">
        <v>0</v>
      </c>
      <c r="H10338" s="77">
        <v>0</v>
      </c>
      <c r="J10338" s="77">
        <f t="shared" si="434"/>
        <v>1.31</v>
      </c>
      <c r="K10338" s="103">
        <f t="shared" si="435"/>
        <v>1.0099999999999887</v>
      </c>
      <c r="L10338" s="164">
        <v>0.49</v>
      </c>
      <c r="M10338" s="161">
        <v>23.1</v>
      </c>
      <c r="N10338" s="76">
        <f t="shared" si="433"/>
        <v>1.0099999999999887</v>
      </c>
    </row>
    <row r="10339" spans="2:14" x14ac:dyDescent="0.25">
      <c r="B10339" s="158">
        <v>42880</v>
      </c>
      <c r="C10339" s="78">
        <v>408.58</v>
      </c>
      <c r="D10339" s="128">
        <v>233.6</v>
      </c>
      <c r="E10339" s="122">
        <f t="shared" si="436"/>
        <v>32.35457063711911</v>
      </c>
      <c r="F10339" s="77">
        <v>1.55</v>
      </c>
      <c r="G10339" s="77">
        <v>0</v>
      </c>
      <c r="H10339" s="77">
        <v>0</v>
      </c>
      <c r="J10339" s="77">
        <f t="shared" si="434"/>
        <v>1.55</v>
      </c>
      <c r="K10339" s="103">
        <f t="shared" si="435"/>
        <v>0.14999999999999436</v>
      </c>
      <c r="L10339" s="164">
        <v>0.59</v>
      </c>
      <c r="M10339" s="161">
        <v>3.3</v>
      </c>
      <c r="N10339" s="76">
        <f t="shared" si="433"/>
        <v>0.14999999999999436</v>
      </c>
    </row>
    <row r="10340" spans="2:14" x14ac:dyDescent="0.25">
      <c r="B10340" s="158">
        <v>42881</v>
      </c>
      <c r="C10340" s="78">
        <v>408.44</v>
      </c>
      <c r="D10340" s="128">
        <v>232.2</v>
      </c>
      <c r="E10340" s="122">
        <f t="shared" si="436"/>
        <v>32.160664819944593</v>
      </c>
      <c r="F10340" s="77">
        <v>2.85</v>
      </c>
      <c r="G10340" s="77">
        <v>0</v>
      </c>
      <c r="H10340" s="77">
        <v>0</v>
      </c>
      <c r="J10340" s="77">
        <f t="shared" si="434"/>
        <v>2.85</v>
      </c>
      <c r="K10340" s="103">
        <f t="shared" si="435"/>
        <v>7.2500000000000053</v>
      </c>
      <c r="L10340" s="164">
        <v>1.08</v>
      </c>
      <c r="M10340" s="161">
        <v>0</v>
      </c>
      <c r="N10340" s="76">
        <f t="shared" si="433"/>
        <v>7.2500000000000053</v>
      </c>
    </row>
    <row r="10341" spans="2:14" x14ac:dyDescent="0.25">
      <c r="B10341" s="158">
        <v>42882</v>
      </c>
      <c r="C10341" s="78">
        <v>408.88</v>
      </c>
      <c r="D10341" s="128">
        <v>236.6</v>
      </c>
      <c r="E10341" s="122">
        <f t="shared" si="436"/>
        <v>32.770083102493075</v>
      </c>
      <c r="F10341" s="77">
        <v>3.15</v>
      </c>
      <c r="G10341" s="77">
        <v>0</v>
      </c>
      <c r="H10341" s="77">
        <v>0</v>
      </c>
      <c r="J10341" s="77">
        <f t="shared" si="434"/>
        <v>3.15</v>
      </c>
      <c r="K10341" s="103">
        <f t="shared" si="435"/>
        <v>1.1499999999999999</v>
      </c>
      <c r="L10341" s="164">
        <v>1.19</v>
      </c>
      <c r="M10341" s="161">
        <v>0</v>
      </c>
      <c r="N10341" s="76">
        <f t="shared" si="433"/>
        <v>1.1499999999999999</v>
      </c>
    </row>
    <row r="10342" spans="2:14" x14ac:dyDescent="0.25">
      <c r="B10342" s="158">
        <v>42883</v>
      </c>
      <c r="C10342" s="78">
        <v>408.68</v>
      </c>
      <c r="D10342" s="128">
        <v>234.6</v>
      </c>
      <c r="E10342" s="122">
        <f t="shared" si="436"/>
        <v>32.493074792243767</v>
      </c>
      <c r="F10342" s="77">
        <v>2.2799999999999998</v>
      </c>
      <c r="G10342" s="77">
        <v>0</v>
      </c>
      <c r="H10342" s="77">
        <v>0</v>
      </c>
      <c r="J10342" s="77">
        <f t="shared" si="434"/>
        <v>2.2799999999999998</v>
      </c>
      <c r="K10342" s="103">
        <f t="shared" si="435"/>
        <v>0.37999999999999412</v>
      </c>
      <c r="L10342" s="164">
        <v>1.02</v>
      </c>
      <c r="M10342" s="161">
        <v>0</v>
      </c>
      <c r="N10342" s="76">
        <f t="shared" si="433"/>
        <v>0.37999999999999412</v>
      </c>
    </row>
    <row r="10343" spans="2:14" x14ac:dyDescent="0.25">
      <c r="B10343" s="158">
        <v>42884</v>
      </c>
      <c r="C10343" s="78">
        <v>408.49</v>
      </c>
      <c r="D10343" s="128">
        <v>232.7</v>
      </c>
      <c r="E10343" s="122">
        <f t="shared" si="436"/>
        <v>32.229916897506925</v>
      </c>
      <c r="F10343" s="77">
        <v>2.33</v>
      </c>
      <c r="G10343" s="77">
        <v>0</v>
      </c>
      <c r="H10343" s="77">
        <v>0</v>
      </c>
      <c r="J10343" s="77">
        <f t="shared" si="434"/>
        <v>2.33</v>
      </c>
      <c r="K10343" s="103">
        <f t="shared" si="435"/>
        <v>2.6300000000000114</v>
      </c>
      <c r="L10343" s="164">
        <v>0.88</v>
      </c>
      <c r="M10343" s="161">
        <v>3.6</v>
      </c>
      <c r="N10343" s="76">
        <f t="shared" si="433"/>
        <v>2.6300000000000114</v>
      </c>
    </row>
    <row r="10344" spans="2:14" x14ac:dyDescent="0.25">
      <c r="B10344" s="158">
        <v>42885</v>
      </c>
      <c r="C10344" s="78">
        <v>408.52</v>
      </c>
      <c r="D10344" s="128">
        <v>233</v>
      </c>
      <c r="E10344" s="122">
        <f t="shared" si="436"/>
        <v>32.271468144044327</v>
      </c>
      <c r="F10344" s="77">
        <v>2.1</v>
      </c>
      <c r="G10344" s="77">
        <v>0</v>
      </c>
      <c r="H10344" s="77">
        <v>0</v>
      </c>
      <c r="J10344" s="77">
        <f t="shared" si="434"/>
        <v>2.1</v>
      </c>
      <c r="K10344" s="103">
        <f t="shared" si="435"/>
        <v>13.319999999999999</v>
      </c>
      <c r="L10344" s="164">
        <v>0.8</v>
      </c>
      <c r="M10344" s="161">
        <v>3.5</v>
      </c>
      <c r="N10344" s="76">
        <f t="shared" si="433"/>
        <v>13.319999999999999</v>
      </c>
    </row>
    <row r="10345" spans="2:14" x14ac:dyDescent="0.25">
      <c r="B10345" s="158">
        <v>42886</v>
      </c>
      <c r="C10345" s="78">
        <v>409.62</v>
      </c>
      <c r="D10345" s="128">
        <v>244.22</v>
      </c>
      <c r="E10345" s="122">
        <f t="shared" si="436"/>
        <v>33.825484764542935</v>
      </c>
      <c r="F10345" s="77">
        <v>2.54</v>
      </c>
      <c r="G10345" s="77">
        <v>0</v>
      </c>
      <c r="H10345" s="77">
        <v>0</v>
      </c>
      <c r="J10345" s="77">
        <f t="shared" si="434"/>
        <v>2.54</v>
      </c>
      <c r="K10345" s="103">
        <f t="shared" si="435"/>
        <v>6.1800000000000148</v>
      </c>
      <c r="L10345" s="164">
        <v>0.97</v>
      </c>
      <c r="M10345" s="161">
        <v>0.1</v>
      </c>
      <c r="N10345" s="76">
        <f t="shared" si="433"/>
        <v>6.1800000000000148</v>
      </c>
    </row>
    <row r="10346" spans="2:14" x14ac:dyDescent="0.25">
      <c r="B10346" s="158">
        <v>42887</v>
      </c>
      <c r="C10346" s="78">
        <v>409.96</v>
      </c>
      <c r="D10346" s="128">
        <v>247.86</v>
      </c>
      <c r="E10346" s="122">
        <f t="shared" si="436"/>
        <v>34.329639889196677</v>
      </c>
      <c r="F10346" s="77">
        <v>2.5099999999999998</v>
      </c>
      <c r="G10346" s="77">
        <v>0</v>
      </c>
      <c r="H10346" s="77">
        <v>0</v>
      </c>
      <c r="J10346" s="77">
        <f t="shared" si="434"/>
        <v>2.5099999999999998</v>
      </c>
      <c r="K10346" s="103">
        <f t="shared" si="435"/>
        <v>11.120000000000013</v>
      </c>
      <c r="L10346" s="164">
        <v>0.95</v>
      </c>
      <c r="M10346" s="161">
        <v>3.4</v>
      </c>
      <c r="N10346" s="76">
        <f t="shared" si="433"/>
        <v>11.120000000000013</v>
      </c>
    </row>
    <row r="10347" spans="2:14" x14ac:dyDescent="0.25">
      <c r="B10347" s="158">
        <v>42888</v>
      </c>
      <c r="C10347" s="78">
        <v>410.77</v>
      </c>
      <c r="D10347" s="128">
        <v>256.47000000000003</v>
      </c>
      <c r="E10347" s="122">
        <f t="shared" si="436"/>
        <v>35.52216066481995</v>
      </c>
      <c r="F10347" s="77">
        <v>1.81</v>
      </c>
      <c r="G10347" s="77">
        <v>0</v>
      </c>
      <c r="H10347" s="77">
        <v>0</v>
      </c>
      <c r="J10347" s="77">
        <f t="shared" si="434"/>
        <v>1.81</v>
      </c>
      <c r="K10347" s="103">
        <f t="shared" si="435"/>
        <v>8.0799999999999823</v>
      </c>
      <c r="L10347" s="164">
        <v>0.69</v>
      </c>
      <c r="M10347" s="161">
        <v>1</v>
      </c>
      <c r="N10347" s="76">
        <f t="shared" si="433"/>
        <v>8.0799999999999823</v>
      </c>
    </row>
    <row r="10348" spans="2:14" x14ac:dyDescent="0.25">
      <c r="B10348" s="158">
        <v>42889</v>
      </c>
      <c r="C10348" s="78">
        <v>411.34</v>
      </c>
      <c r="D10348" s="128">
        <v>262.74</v>
      </c>
      <c r="E10348" s="122">
        <f t="shared" si="436"/>
        <v>36.390581717451525</v>
      </c>
      <c r="F10348" s="77">
        <v>0.76</v>
      </c>
      <c r="G10348" s="77">
        <v>0</v>
      </c>
      <c r="H10348" s="77">
        <v>0</v>
      </c>
      <c r="J10348" s="77">
        <f t="shared" si="434"/>
        <v>0.76</v>
      </c>
      <c r="K10348" s="103">
        <f t="shared" si="435"/>
        <v>4.7099999999999884</v>
      </c>
      <c r="L10348" s="164">
        <v>0.28999999999999998</v>
      </c>
      <c r="M10348" s="161">
        <v>0.2</v>
      </c>
      <c r="N10348" s="76">
        <f t="shared" si="433"/>
        <v>4.7099999999999884</v>
      </c>
    </row>
    <row r="10349" spans="2:14" x14ac:dyDescent="0.25">
      <c r="B10349" s="158">
        <v>42890</v>
      </c>
      <c r="C10349" s="78">
        <v>411.69</v>
      </c>
      <c r="D10349" s="128">
        <v>266.69</v>
      </c>
      <c r="E10349" s="122">
        <f t="shared" si="436"/>
        <v>36.937673130193907</v>
      </c>
      <c r="F10349" s="77">
        <v>1.08</v>
      </c>
      <c r="G10349" s="77">
        <v>0</v>
      </c>
      <c r="H10349" s="77">
        <v>0</v>
      </c>
      <c r="J10349" s="77">
        <f t="shared" si="434"/>
        <v>1.08</v>
      </c>
      <c r="K10349" s="103">
        <f t="shared" si="435"/>
        <v>2.9500000000000046</v>
      </c>
      <c r="L10349" s="164">
        <v>0.41</v>
      </c>
      <c r="M10349" s="161">
        <v>0</v>
      </c>
      <c r="N10349" s="76">
        <f t="shared" si="433"/>
        <v>2.9500000000000046</v>
      </c>
    </row>
    <row r="10350" spans="2:14" x14ac:dyDescent="0.25">
      <c r="B10350" s="158">
        <v>42891</v>
      </c>
      <c r="C10350" s="78">
        <v>411.86</v>
      </c>
      <c r="D10350" s="128">
        <v>268.56</v>
      </c>
      <c r="E10350" s="122">
        <f t="shared" si="436"/>
        <v>37.196675900277008</v>
      </c>
      <c r="F10350" s="77">
        <v>2.79</v>
      </c>
      <c r="G10350" s="77">
        <v>0</v>
      </c>
      <c r="H10350" s="77">
        <v>0</v>
      </c>
      <c r="J10350" s="77">
        <f t="shared" si="434"/>
        <v>2.79</v>
      </c>
      <c r="K10350" s="103">
        <f t="shared" si="435"/>
        <v>3.950000000000025</v>
      </c>
      <c r="L10350" s="164">
        <v>1.07</v>
      </c>
      <c r="M10350" s="161">
        <v>0</v>
      </c>
      <c r="N10350" s="76">
        <f t="shared" si="433"/>
        <v>3.950000000000025</v>
      </c>
    </row>
    <row r="10351" spans="2:14" x14ac:dyDescent="0.25">
      <c r="B10351" s="158">
        <v>42892</v>
      </c>
      <c r="C10351" s="78">
        <v>411.96</v>
      </c>
      <c r="D10351" s="128">
        <v>269.72000000000003</v>
      </c>
      <c r="E10351" s="122">
        <f t="shared" si="436"/>
        <v>37.357340720221607</v>
      </c>
      <c r="F10351" s="77">
        <v>1.17</v>
      </c>
      <c r="G10351" s="77">
        <v>0</v>
      </c>
      <c r="H10351" s="77">
        <v>0</v>
      </c>
      <c r="J10351" s="77">
        <f t="shared" si="434"/>
        <v>1.17</v>
      </c>
      <c r="K10351" s="103">
        <f t="shared" si="435"/>
        <v>5.5299999999999567</v>
      </c>
      <c r="L10351" s="164">
        <v>0.45</v>
      </c>
      <c r="M10351" s="161">
        <v>0</v>
      </c>
      <c r="N10351" s="76">
        <f t="shared" si="433"/>
        <v>5.5299999999999567</v>
      </c>
    </row>
    <row r="10352" spans="2:14" x14ac:dyDescent="0.25">
      <c r="B10352" s="158">
        <v>42893</v>
      </c>
      <c r="C10352" s="78">
        <v>412.34</v>
      </c>
      <c r="D10352" s="128">
        <v>274.08</v>
      </c>
      <c r="E10352" s="122">
        <f t="shared" si="436"/>
        <v>37.961218836565095</v>
      </c>
      <c r="F10352" s="77">
        <v>0</v>
      </c>
      <c r="G10352" s="77">
        <v>0</v>
      </c>
      <c r="H10352" s="77">
        <v>0</v>
      </c>
      <c r="J10352" s="77">
        <f t="shared" si="434"/>
        <v>0</v>
      </c>
      <c r="K10352" s="103">
        <f t="shared" si="435"/>
        <v>3.2400000000000091</v>
      </c>
      <c r="L10352" s="164">
        <v>0</v>
      </c>
      <c r="M10352" s="161">
        <v>0</v>
      </c>
      <c r="N10352" s="76">
        <f t="shared" si="433"/>
        <v>3.2400000000000091</v>
      </c>
    </row>
    <row r="10353" spans="2:14" x14ac:dyDescent="0.25">
      <c r="B10353" s="158">
        <v>42894</v>
      </c>
      <c r="C10353" s="78">
        <v>412.62</v>
      </c>
      <c r="D10353" s="128">
        <v>277.32</v>
      </c>
      <c r="E10353" s="122">
        <f t="shared" si="436"/>
        <v>38.409972299168977</v>
      </c>
      <c r="F10353" s="77">
        <v>0</v>
      </c>
      <c r="G10353" s="77">
        <v>0</v>
      </c>
      <c r="H10353" s="77">
        <v>0</v>
      </c>
      <c r="J10353" s="77">
        <f t="shared" si="434"/>
        <v>0</v>
      </c>
      <c r="K10353" s="103">
        <f t="shared" si="435"/>
        <v>2.5600000000000023</v>
      </c>
      <c r="L10353" s="164">
        <v>0</v>
      </c>
      <c r="M10353" s="161">
        <v>0</v>
      </c>
      <c r="N10353" s="76">
        <f t="shared" si="433"/>
        <v>2.5600000000000023</v>
      </c>
    </row>
    <row r="10354" spans="2:14" x14ac:dyDescent="0.25">
      <c r="B10354" s="158">
        <v>42895</v>
      </c>
      <c r="C10354" s="78">
        <v>412.84</v>
      </c>
      <c r="D10354" s="128">
        <v>279.88</v>
      </c>
      <c r="E10354" s="122">
        <f t="shared" si="436"/>
        <v>38.764542936288088</v>
      </c>
      <c r="F10354" s="77">
        <v>0</v>
      </c>
      <c r="G10354" s="77">
        <v>0</v>
      </c>
      <c r="H10354" s="77">
        <v>0</v>
      </c>
      <c r="J10354" s="77">
        <f t="shared" si="434"/>
        <v>0</v>
      </c>
      <c r="K10354" s="103">
        <f t="shared" si="435"/>
        <v>1.6000000000000227</v>
      </c>
      <c r="L10354" s="164">
        <v>0</v>
      </c>
      <c r="M10354" s="161">
        <v>0</v>
      </c>
      <c r="N10354" s="76">
        <f t="shared" si="433"/>
        <v>1.6000000000000227</v>
      </c>
    </row>
    <row r="10355" spans="2:14" x14ac:dyDescent="0.25">
      <c r="B10355" s="158">
        <v>42896</v>
      </c>
      <c r="C10355" s="78">
        <v>412.98</v>
      </c>
      <c r="D10355" s="128">
        <v>281.48</v>
      </c>
      <c r="E10355" s="122">
        <f t="shared" si="436"/>
        <v>38.986149584487542</v>
      </c>
      <c r="F10355" s="77">
        <v>0</v>
      </c>
      <c r="G10355" s="77">
        <v>0</v>
      </c>
      <c r="H10355" s="77">
        <v>0</v>
      </c>
      <c r="J10355" s="77">
        <f t="shared" si="434"/>
        <v>0</v>
      </c>
      <c r="K10355" s="103">
        <f t="shared" si="435"/>
        <v>0.57999999999998408</v>
      </c>
      <c r="L10355" s="164">
        <v>0</v>
      </c>
      <c r="M10355" s="161">
        <v>0</v>
      </c>
      <c r="N10355" s="76">
        <f t="shared" si="433"/>
        <v>0.57999999999998408</v>
      </c>
    </row>
    <row r="10356" spans="2:14" x14ac:dyDescent="0.25">
      <c r="B10356" s="158">
        <v>42897</v>
      </c>
      <c r="C10356" s="78">
        <v>413.03</v>
      </c>
      <c r="D10356" s="154">
        <v>282.06</v>
      </c>
      <c r="E10356" s="122">
        <f t="shared" si="436"/>
        <v>39.066481994459835</v>
      </c>
      <c r="F10356" s="77">
        <v>0</v>
      </c>
      <c r="G10356" s="77">
        <v>0</v>
      </c>
      <c r="H10356" s="77">
        <v>0</v>
      </c>
      <c r="J10356" s="77">
        <f t="shared" si="434"/>
        <v>0</v>
      </c>
      <c r="K10356" s="103">
        <f t="shared" si="435"/>
        <v>2.3999999999999773</v>
      </c>
      <c r="L10356" s="164">
        <v>0</v>
      </c>
      <c r="M10356" s="161">
        <v>0</v>
      </c>
      <c r="N10356" s="76">
        <f t="shared" si="433"/>
        <v>2.3999999999999773</v>
      </c>
    </row>
    <row r="10357" spans="2:14" x14ac:dyDescent="0.25">
      <c r="B10357" s="158">
        <v>42898</v>
      </c>
      <c r="C10357" s="78">
        <v>413.23</v>
      </c>
      <c r="D10357" s="154">
        <v>284.45999999999998</v>
      </c>
      <c r="E10357" s="122">
        <f t="shared" si="436"/>
        <v>39.398891966758995</v>
      </c>
      <c r="F10357" s="77">
        <v>1.53</v>
      </c>
      <c r="G10357" s="77">
        <v>0</v>
      </c>
      <c r="H10357" s="77">
        <v>0</v>
      </c>
      <c r="J10357" s="77">
        <f t="shared" si="434"/>
        <v>1.53</v>
      </c>
      <c r="K10357" s="103">
        <f t="shared" si="435"/>
        <v>2.0100000000000184</v>
      </c>
      <c r="L10357" s="164">
        <v>0.59</v>
      </c>
      <c r="M10357" s="161">
        <v>0</v>
      </c>
      <c r="N10357" s="76">
        <f t="shared" si="433"/>
        <v>2.0100000000000184</v>
      </c>
    </row>
    <row r="10358" spans="2:14" x14ac:dyDescent="0.25">
      <c r="B10358" s="158">
        <v>42899</v>
      </c>
      <c r="C10358" s="78">
        <v>413.27</v>
      </c>
      <c r="D10358" s="154">
        <v>284.94</v>
      </c>
      <c r="E10358" s="122">
        <f t="shared" si="436"/>
        <v>39.465373961218837</v>
      </c>
      <c r="F10358" s="77">
        <v>2.08</v>
      </c>
      <c r="G10358" s="77">
        <v>0</v>
      </c>
      <c r="H10358" s="77">
        <v>0</v>
      </c>
      <c r="J10358" s="77">
        <f t="shared" si="434"/>
        <v>2.08</v>
      </c>
      <c r="K10358" s="103">
        <f t="shared" si="435"/>
        <v>0.76000000000000689</v>
      </c>
      <c r="L10358" s="164">
        <v>0.79</v>
      </c>
      <c r="M10358" s="161">
        <v>0</v>
      </c>
      <c r="N10358" s="76">
        <f t="shared" si="433"/>
        <v>0.76000000000000689</v>
      </c>
    </row>
    <row r="10359" spans="2:14" x14ac:dyDescent="0.25">
      <c r="B10359" s="158">
        <v>42900</v>
      </c>
      <c r="C10359" s="78">
        <v>413.16</v>
      </c>
      <c r="D10359" s="154">
        <v>283.62</v>
      </c>
      <c r="E10359" s="122">
        <f t="shared" si="436"/>
        <v>39.282548476454295</v>
      </c>
      <c r="F10359" s="77">
        <v>2.6</v>
      </c>
      <c r="G10359" s="77">
        <v>0</v>
      </c>
      <c r="H10359" s="77">
        <v>0</v>
      </c>
      <c r="J10359" s="77">
        <f t="shared" si="434"/>
        <v>2.6</v>
      </c>
      <c r="K10359" s="103">
        <f t="shared" si="435"/>
        <v>0.35000000000000009</v>
      </c>
      <c r="L10359" s="164">
        <v>0.99</v>
      </c>
      <c r="M10359" s="161">
        <v>0</v>
      </c>
      <c r="N10359" s="76">
        <f t="shared" si="433"/>
        <v>0.35000000000000009</v>
      </c>
    </row>
    <row r="10360" spans="2:14" x14ac:dyDescent="0.25">
      <c r="B10360" s="158">
        <v>42901</v>
      </c>
      <c r="C10360" s="78">
        <v>412.97</v>
      </c>
      <c r="D10360" s="154">
        <v>281.37</v>
      </c>
      <c r="E10360" s="122">
        <f t="shared" si="436"/>
        <v>38.970914127423825</v>
      </c>
      <c r="F10360" s="77">
        <v>2.41</v>
      </c>
      <c r="G10360" s="77">
        <v>0</v>
      </c>
      <c r="H10360" s="77">
        <v>0</v>
      </c>
      <c r="J10360" s="77">
        <f t="shared" si="434"/>
        <v>2.41</v>
      </c>
      <c r="K10360" s="103">
        <f t="shared" si="435"/>
        <v>0.43999999999997286</v>
      </c>
      <c r="L10360" s="164">
        <v>0.92</v>
      </c>
      <c r="M10360" s="161">
        <v>0</v>
      </c>
      <c r="N10360" s="76">
        <f t="shared" si="433"/>
        <v>0.43999999999997286</v>
      </c>
    </row>
    <row r="10361" spans="2:14" x14ac:dyDescent="0.25">
      <c r="B10361" s="158">
        <v>42902</v>
      </c>
      <c r="C10361" s="78">
        <v>412.8</v>
      </c>
      <c r="D10361" s="154">
        <v>279.39999999999998</v>
      </c>
      <c r="E10361" s="122">
        <f t="shared" si="436"/>
        <v>38.698060941828253</v>
      </c>
      <c r="F10361" s="77">
        <v>2.5299999999999998</v>
      </c>
      <c r="G10361" s="77">
        <v>0</v>
      </c>
      <c r="H10361" s="77">
        <v>0</v>
      </c>
      <c r="J10361" s="77">
        <f t="shared" si="434"/>
        <v>2.5299999999999998</v>
      </c>
      <c r="K10361" s="103">
        <f t="shared" si="435"/>
        <v>0.11000000000004073</v>
      </c>
      <c r="L10361" s="164">
        <v>0.97</v>
      </c>
      <c r="M10361" s="161">
        <v>0</v>
      </c>
      <c r="N10361" s="76">
        <f t="shared" si="433"/>
        <v>0.11000000000004073</v>
      </c>
    </row>
    <row r="10362" spans="2:14" x14ac:dyDescent="0.25">
      <c r="B10362" s="158">
        <v>42903</v>
      </c>
      <c r="C10362" s="78">
        <v>412.59</v>
      </c>
      <c r="D10362" s="154">
        <v>276.98</v>
      </c>
      <c r="E10362" s="122">
        <f t="shared" si="436"/>
        <v>38.362880886426595</v>
      </c>
      <c r="F10362" s="77">
        <v>4.3499999999999996</v>
      </c>
      <c r="G10362" s="77">
        <v>0</v>
      </c>
      <c r="H10362" s="77">
        <v>0</v>
      </c>
      <c r="J10362" s="77">
        <f t="shared" si="434"/>
        <v>4.3499999999999996</v>
      </c>
      <c r="K10362" s="103">
        <f t="shared" si="435"/>
        <v>0.30999999999997918</v>
      </c>
      <c r="L10362" s="164">
        <v>1.66</v>
      </c>
      <c r="M10362" s="161">
        <v>0</v>
      </c>
      <c r="N10362" s="76">
        <f t="shared" si="433"/>
        <v>0.30999999999997918</v>
      </c>
    </row>
    <row r="10363" spans="2:14" x14ac:dyDescent="0.25">
      <c r="B10363" s="158">
        <v>42904</v>
      </c>
      <c r="C10363" s="78">
        <v>412.24</v>
      </c>
      <c r="D10363" s="154">
        <v>272.94</v>
      </c>
      <c r="E10363" s="122">
        <f t="shared" si="436"/>
        <v>37.803324099722992</v>
      </c>
      <c r="F10363" s="77">
        <v>4.46</v>
      </c>
      <c r="G10363" s="77">
        <v>0</v>
      </c>
      <c r="H10363" s="77">
        <v>0</v>
      </c>
      <c r="J10363" s="77">
        <f t="shared" si="434"/>
        <v>4.46</v>
      </c>
      <c r="K10363" s="103">
        <f t="shared" si="435"/>
        <v>0.4099999999999886</v>
      </c>
      <c r="L10363" s="164">
        <v>1.7</v>
      </c>
      <c r="M10363" s="161">
        <v>0</v>
      </c>
      <c r="N10363" s="76">
        <f t="shared" si="433"/>
        <v>0.4099999999999886</v>
      </c>
    </row>
    <row r="10364" spans="2:14" x14ac:dyDescent="0.25">
      <c r="B10364" s="158">
        <v>42905</v>
      </c>
      <c r="C10364" s="78">
        <v>411.89</v>
      </c>
      <c r="D10364" s="154">
        <v>268.89</v>
      </c>
      <c r="E10364" s="122">
        <f t="shared" si="436"/>
        <v>37.242382271468145</v>
      </c>
      <c r="F10364" s="77">
        <v>2.79</v>
      </c>
      <c r="G10364" s="77">
        <v>0</v>
      </c>
      <c r="H10364" s="77">
        <v>0</v>
      </c>
      <c r="J10364" s="77">
        <f t="shared" si="434"/>
        <v>2.79</v>
      </c>
      <c r="K10364" s="103">
        <f t="shared" si="435"/>
        <v>0.26000000000002732</v>
      </c>
      <c r="L10364" s="164">
        <v>1.07</v>
      </c>
      <c r="M10364" s="161">
        <v>0</v>
      </c>
      <c r="N10364" s="76">
        <f t="shared" si="433"/>
        <v>0.26000000000002732</v>
      </c>
    </row>
    <row r="10365" spans="2:14" x14ac:dyDescent="0.25">
      <c r="B10365" s="158">
        <v>42906</v>
      </c>
      <c r="C10365" s="78">
        <v>411.66</v>
      </c>
      <c r="D10365" s="154">
        <v>266.36</v>
      </c>
      <c r="E10365" s="122">
        <f t="shared" si="436"/>
        <v>36.89196675900277</v>
      </c>
      <c r="F10365" s="77">
        <v>2.62</v>
      </c>
      <c r="G10365" s="77">
        <v>0</v>
      </c>
      <c r="H10365" s="77">
        <v>0</v>
      </c>
      <c r="J10365" s="77">
        <f t="shared" si="434"/>
        <v>2.62</v>
      </c>
      <c r="K10365" s="103">
        <f t="shared" si="435"/>
        <v>0.31999999999998874</v>
      </c>
      <c r="L10365" s="164">
        <v>1</v>
      </c>
      <c r="M10365" s="161">
        <v>0</v>
      </c>
      <c r="N10365" s="76">
        <f t="shared" si="433"/>
        <v>0.31999999999998874</v>
      </c>
    </row>
    <row r="10366" spans="2:14" x14ac:dyDescent="0.25">
      <c r="B10366" s="158">
        <v>42907</v>
      </c>
      <c r="C10366" s="78">
        <v>411.46</v>
      </c>
      <c r="D10366" s="154">
        <v>264.06</v>
      </c>
      <c r="E10366" s="122">
        <f t="shared" si="436"/>
        <v>36.573407202216067</v>
      </c>
      <c r="F10366" s="77">
        <v>2.11</v>
      </c>
      <c r="G10366" s="77">
        <v>0</v>
      </c>
      <c r="H10366" s="77">
        <v>0</v>
      </c>
      <c r="J10366" s="77">
        <f t="shared" si="434"/>
        <v>2.11</v>
      </c>
      <c r="K10366" s="103">
        <f t="shared" si="435"/>
        <v>0.12999999999998169</v>
      </c>
      <c r="L10366" s="164">
        <v>0.8</v>
      </c>
      <c r="M10366" s="161">
        <v>0</v>
      </c>
      <c r="N10366" s="76">
        <f t="shared" si="433"/>
        <v>0.12999999999998169</v>
      </c>
    </row>
    <row r="10367" spans="2:14" x14ac:dyDescent="0.25">
      <c r="B10367" s="158">
        <v>42908</v>
      </c>
      <c r="C10367" s="78">
        <v>411.28</v>
      </c>
      <c r="D10367" s="154">
        <v>262.08</v>
      </c>
      <c r="E10367" s="122">
        <f t="shared" si="436"/>
        <v>36.29916897506925</v>
      </c>
      <c r="F10367" s="77">
        <v>2.19</v>
      </c>
      <c r="G10367" s="77">
        <v>0</v>
      </c>
      <c r="H10367" s="77">
        <v>0</v>
      </c>
      <c r="J10367" s="77">
        <f t="shared" si="434"/>
        <v>2.19</v>
      </c>
      <c r="K10367" s="103">
        <f t="shared" si="435"/>
        <v>0.75999999999999313</v>
      </c>
      <c r="L10367" s="164">
        <v>0.84</v>
      </c>
      <c r="M10367" s="161">
        <v>0</v>
      </c>
      <c r="N10367" s="76">
        <f t="shared" si="433"/>
        <v>0.75999999999999313</v>
      </c>
    </row>
    <row r="10368" spans="2:14" x14ac:dyDescent="0.25">
      <c r="B10368" s="158">
        <v>42909</v>
      </c>
      <c r="C10368" s="78">
        <v>411.15</v>
      </c>
      <c r="D10368" s="154">
        <v>260.64999999999998</v>
      </c>
      <c r="E10368" s="122">
        <f t="shared" si="436"/>
        <v>36.10110803324099</v>
      </c>
      <c r="F10368" s="77">
        <v>2.9</v>
      </c>
      <c r="G10368" s="77">
        <v>0</v>
      </c>
      <c r="H10368" s="77">
        <v>0</v>
      </c>
      <c r="J10368" s="77">
        <f t="shared" si="434"/>
        <v>2.9</v>
      </c>
      <c r="K10368" s="103">
        <f t="shared" si="435"/>
        <v>1.3600000000000363</v>
      </c>
      <c r="L10368" s="164">
        <v>1.1100000000000001</v>
      </c>
      <c r="M10368" s="161">
        <v>0</v>
      </c>
      <c r="N10368" s="76">
        <f t="shared" si="433"/>
        <v>1.3600000000000363</v>
      </c>
    </row>
    <row r="10369" spans="2:14" x14ac:dyDescent="0.25">
      <c r="B10369" s="158">
        <v>42910</v>
      </c>
      <c r="C10369" s="78">
        <v>411.01</v>
      </c>
      <c r="D10369" s="154">
        <v>259.11</v>
      </c>
      <c r="E10369" s="122">
        <f t="shared" si="436"/>
        <v>35.887811634349035</v>
      </c>
      <c r="F10369" s="77">
        <v>2.82</v>
      </c>
      <c r="G10369" s="77">
        <v>0</v>
      </c>
      <c r="H10369" s="77">
        <v>0</v>
      </c>
      <c r="J10369" s="77">
        <f t="shared" si="434"/>
        <v>2.82</v>
      </c>
      <c r="K10369" s="103">
        <f t="shared" si="435"/>
        <v>0.18000000000001348</v>
      </c>
      <c r="L10369" s="164">
        <v>1.08</v>
      </c>
      <c r="M10369" s="161">
        <v>1</v>
      </c>
      <c r="N10369" s="76">
        <f t="shared" si="433"/>
        <v>0.18000000000001348</v>
      </c>
    </row>
    <row r="10370" spans="2:14" x14ac:dyDescent="0.25">
      <c r="B10370" s="158">
        <v>42911</v>
      </c>
      <c r="C10370" s="78">
        <v>410.77</v>
      </c>
      <c r="D10370" s="154">
        <v>256.47000000000003</v>
      </c>
      <c r="E10370" s="122">
        <f t="shared" si="436"/>
        <v>35.52216066481995</v>
      </c>
      <c r="F10370" s="77">
        <v>2.64</v>
      </c>
      <c r="G10370" s="77">
        <v>0</v>
      </c>
      <c r="H10370" s="77">
        <v>0</v>
      </c>
      <c r="J10370" s="77">
        <f t="shared" si="434"/>
        <v>2.64</v>
      </c>
      <c r="K10370" s="103">
        <f t="shared" si="435"/>
        <v>0.86999999999996147</v>
      </c>
      <c r="L10370" s="164">
        <v>1.01</v>
      </c>
      <c r="M10370" s="161">
        <v>2.4</v>
      </c>
      <c r="N10370" s="76">
        <f t="shared" si="433"/>
        <v>0.86999999999996147</v>
      </c>
    </row>
    <row r="10371" spans="2:14" x14ac:dyDescent="0.25">
      <c r="B10371" s="158">
        <v>42912</v>
      </c>
      <c r="C10371" s="78">
        <v>410.6</v>
      </c>
      <c r="D10371" s="154">
        <v>254.7</v>
      </c>
      <c r="E10371" s="122">
        <f t="shared" si="436"/>
        <v>35.277008310249307</v>
      </c>
      <c r="F10371" s="77">
        <v>2.66</v>
      </c>
      <c r="G10371" s="77">
        <v>0</v>
      </c>
      <c r="H10371" s="77">
        <v>0</v>
      </c>
      <c r="J10371" s="77">
        <f t="shared" si="434"/>
        <v>2.66</v>
      </c>
      <c r="K10371" s="103">
        <f t="shared" si="435"/>
        <v>1.0100000000000229</v>
      </c>
      <c r="L10371" s="164">
        <v>1.01</v>
      </c>
      <c r="M10371" s="161">
        <v>0.5</v>
      </c>
      <c r="N10371" s="76">
        <f t="shared" si="433"/>
        <v>1.0100000000000229</v>
      </c>
    </row>
    <row r="10372" spans="2:14" x14ac:dyDescent="0.25">
      <c r="B10372" s="158">
        <v>42913</v>
      </c>
      <c r="C10372" s="78">
        <v>410.45</v>
      </c>
      <c r="D10372" s="154">
        <v>253.05</v>
      </c>
      <c r="E10372" s="122">
        <f t="shared" si="436"/>
        <v>35.048476454293635</v>
      </c>
      <c r="F10372" s="77">
        <v>2.67</v>
      </c>
      <c r="G10372" s="77">
        <v>0</v>
      </c>
      <c r="H10372" s="77">
        <v>0</v>
      </c>
      <c r="J10372" s="77">
        <f t="shared" si="434"/>
        <v>2.67</v>
      </c>
      <c r="K10372" s="103">
        <f t="shared" si="435"/>
        <v>2.1199999999999886</v>
      </c>
      <c r="L10372" s="164">
        <v>1.01</v>
      </c>
      <c r="M10372" s="161">
        <v>2.1</v>
      </c>
      <c r="N10372" s="76">
        <f t="shared" si="433"/>
        <v>2.1199999999999886</v>
      </c>
    </row>
    <row r="10373" spans="2:14" x14ac:dyDescent="0.25">
      <c r="B10373" s="158">
        <v>42914</v>
      </c>
      <c r="C10373" s="78">
        <v>410.4</v>
      </c>
      <c r="D10373" s="154">
        <v>252.5</v>
      </c>
      <c r="E10373" s="122">
        <f t="shared" si="436"/>
        <v>34.97229916897507</v>
      </c>
      <c r="F10373" s="77">
        <v>3.85</v>
      </c>
      <c r="G10373" s="77">
        <v>0</v>
      </c>
      <c r="H10373" s="77">
        <v>0</v>
      </c>
      <c r="J10373" s="77">
        <f t="shared" si="434"/>
        <v>3.85</v>
      </c>
      <c r="K10373" s="103">
        <f t="shared" si="435"/>
        <v>2.2500000000000058</v>
      </c>
      <c r="L10373" s="164">
        <v>1.46</v>
      </c>
      <c r="M10373" s="161">
        <v>1.1000000000000001</v>
      </c>
      <c r="N10373" s="76">
        <f t="shared" si="433"/>
        <v>2.2500000000000058</v>
      </c>
    </row>
    <row r="10374" spans="2:14" x14ac:dyDescent="0.25">
      <c r="B10374" s="158">
        <v>42915</v>
      </c>
      <c r="C10374" s="78">
        <v>410.25</v>
      </c>
      <c r="D10374" s="154">
        <v>250.9</v>
      </c>
      <c r="E10374" s="122">
        <f t="shared" si="436"/>
        <v>34.750692520775623</v>
      </c>
      <c r="F10374" s="77">
        <v>4.4000000000000004</v>
      </c>
      <c r="G10374" s="77">
        <v>0</v>
      </c>
      <c r="H10374" s="77">
        <v>0</v>
      </c>
      <c r="J10374" s="77">
        <f t="shared" si="434"/>
        <v>4.4000000000000004</v>
      </c>
      <c r="K10374" s="103">
        <f t="shared" si="435"/>
        <v>1.0299999999999958</v>
      </c>
      <c r="L10374" s="164">
        <v>1.67</v>
      </c>
      <c r="M10374" s="161">
        <v>0</v>
      </c>
      <c r="N10374" s="76">
        <f t="shared" si="433"/>
        <v>1.0299999999999958</v>
      </c>
    </row>
    <row r="10375" spans="2:14" x14ac:dyDescent="0.25">
      <c r="B10375" s="158">
        <v>42916</v>
      </c>
      <c r="C10375" s="78">
        <v>409.93</v>
      </c>
      <c r="D10375" s="154">
        <v>247.53</v>
      </c>
      <c r="E10375" s="122">
        <f t="shared" si="436"/>
        <v>34.28393351800554</v>
      </c>
      <c r="F10375" s="77">
        <v>3.98</v>
      </c>
      <c r="G10375" s="77">
        <v>0</v>
      </c>
      <c r="H10375" s="77">
        <v>0</v>
      </c>
      <c r="J10375" s="77">
        <f t="shared" si="434"/>
        <v>3.98</v>
      </c>
      <c r="K10375" s="103">
        <f t="shared" si="435"/>
        <v>1.5499999999999932</v>
      </c>
      <c r="L10375" s="164">
        <v>1.51</v>
      </c>
      <c r="M10375" s="161">
        <v>0</v>
      </c>
      <c r="N10375" s="76">
        <f t="shared" si="433"/>
        <v>1.5499999999999932</v>
      </c>
    </row>
    <row r="10376" spans="2:14" x14ac:dyDescent="0.25">
      <c r="B10376" s="158">
        <v>42917</v>
      </c>
      <c r="C10376" s="78">
        <v>409.7</v>
      </c>
      <c r="D10376" s="154">
        <v>245.1</v>
      </c>
      <c r="E10376" s="122">
        <f t="shared" si="436"/>
        <v>33.94736842105263</v>
      </c>
      <c r="F10376" s="77">
        <v>2.95</v>
      </c>
      <c r="G10376" s="77">
        <v>0</v>
      </c>
      <c r="H10376" s="77">
        <v>0</v>
      </c>
      <c r="J10376" s="77">
        <f t="shared" si="434"/>
        <v>2.95</v>
      </c>
      <c r="K10376" s="103">
        <f t="shared" si="435"/>
        <v>4.9999999999994493E-2</v>
      </c>
      <c r="L10376" s="164">
        <v>1.1200000000000001</v>
      </c>
      <c r="M10376" s="161">
        <v>0</v>
      </c>
      <c r="N10376" s="76">
        <f t="shared" ref="N10376:N10439" si="437">+D10377-D10376+J10376</f>
        <v>4.9999999999994493E-2</v>
      </c>
    </row>
    <row r="10377" spans="2:14" x14ac:dyDescent="0.25">
      <c r="B10377" s="158">
        <v>42918</v>
      </c>
      <c r="C10377" s="78">
        <v>409.42</v>
      </c>
      <c r="D10377" s="154">
        <v>242.2</v>
      </c>
      <c r="E10377" s="122">
        <f t="shared" si="436"/>
        <v>33.545706371191137</v>
      </c>
      <c r="F10377" s="77">
        <v>3.25</v>
      </c>
      <c r="G10377" s="77">
        <v>0</v>
      </c>
      <c r="H10377" s="77">
        <v>0</v>
      </c>
      <c r="J10377" s="77">
        <f t="shared" si="434"/>
        <v>3.25</v>
      </c>
      <c r="K10377" s="103">
        <f t="shared" si="435"/>
        <v>0.15000000000000568</v>
      </c>
      <c r="L10377" s="164">
        <v>1.23</v>
      </c>
      <c r="M10377" s="161">
        <v>0</v>
      </c>
      <c r="N10377" s="76">
        <f t="shared" si="437"/>
        <v>0.15000000000000568</v>
      </c>
    </row>
    <row r="10378" spans="2:14" x14ac:dyDescent="0.25">
      <c r="B10378" s="158">
        <v>42919</v>
      </c>
      <c r="C10378" s="78">
        <v>409.12</v>
      </c>
      <c r="D10378" s="154">
        <v>239.1</v>
      </c>
      <c r="E10378" s="122">
        <f t="shared" si="436"/>
        <v>33.116343490304708</v>
      </c>
      <c r="F10378" s="77">
        <v>4.5599999999999996</v>
      </c>
      <c r="G10378" s="77">
        <v>0</v>
      </c>
      <c r="H10378" s="77">
        <v>0</v>
      </c>
      <c r="J10378" s="77">
        <f t="shared" si="434"/>
        <v>4.5599999999999996</v>
      </c>
      <c r="K10378" s="103">
        <f t="shared" si="435"/>
        <v>1.860000000000011</v>
      </c>
      <c r="L10378" s="164">
        <v>1.73</v>
      </c>
      <c r="M10378" s="161">
        <v>0</v>
      </c>
      <c r="N10378" s="76">
        <f t="shared" si="437"/>
        <v>1.860000000000011</v>
      </c>
    </row>
    <row r="10379" spans="2:14" x14ac:dyDescent="0.25">
      <c r="B10379" s="158">
        <v>42920</v>
      </c>
      <c r="C10379" s="78">
        <v>408.86</v>
      </c>
      <c r="D10379" s="154">
        <v>236.4</v>
      </c>
      <c r="E10379" s="122">
        <f t="shared" si="436"/>
        <v>32.742382271468145</v>
      </c>
      <c r="F10379" s="77">
        <v>4.45</v>
      </c>
      <c r="G10379" s="77">
        <v>0</v>
      </c>
      <c r="H10379" s="77">
        <v>0</v>
      </c>
      <c r="J10379" s="77">
        <f t="shared" si="434"/>
        <v>4.45</v>
      </c>
      <c r="K10379" s="103">
        <f t="shared" si="435"/>
        <v>1.0499999999999945</v>
      </c>
      <c r="L10379" s="164">
        <v>1.69</v>
      </c>
      <c r="M10379" s="161">
        <v>0</v>
      </c>
      <c r="N10379" s="76">
        <f t="shared" si="437"/>
        <v>1.0499999999999945</v>
      </c>
    </row>
    <row r="10380" spans="2:14" x14ac:dyDescent="0.25">
      <c r="B10380" s="158">
        <v>42921</v>
      </c>
      <c r="C10380" s="78">
        <v>408.52</v>
      </c>
      <c r="D10380" s="154">
        <v>233</v>
      </c>
      <c r="E10380" s="122">
        <f t="shared" si="436"/>
        <v>32.271468144044327</v>
      </c>
      <c r="F10380" s="77">
        <v>5.01</v>
      </c>
      <c r="G10380" s="77">
        <v>0</v>
      </c>
      <c r="H10380" s="77">
        <v>0</v>
      </c>
      <c r="J10380" s="77">
        <f t="shared" si="434"/>
        <v>5.01</v>
      </c>
      <c r="K10380" s="103">
        <f t="shared" si="435"/>
        <v>0.63000000000000433</v>
      </c>
      <c r="L10380" s="164">
        <v>1.89</v>
      </c>
      <c r="M10380" s="161">
        <v>0</v>
      </c>
      <c r="N10380" s="76">
        <f t="shared" si="437"/>
        <v>0.63000000000000433</v>
      </c>
    </row>
    <row r="10381" spans="2:14" x14ac:dyDescent="0.25">
      <c r="B10381" s="158">
        <v>42922</v>
      </c>
      <c r="C10381" s="78">
        <v>408.08</v>
      </c>
      <c r="D10381" s="154">
        <v>228.62</v>
      </c>
      <c r="E10381" s="122">
        <f t="shared" si="436"/>
        <v>31.664819944598339</v>
      </c>
      <c r="F10381" s="77">
        <v>5.33</v>
      </c>
      <c r="G10381" s="77">
        <v>0</v>
      </c>
      <c r="H10381" s="77">
        <v>0</v>
      </c>
      <c r="J10381" s="77">
        <f t="shared" si="434"/>
        <v>5.33</v>
      </c>
      <c r="K10381" s="103">
        <f t="shared" si="435"/>
        <v>0.70999999999999552</v>
      </c>
      <c r="L10381" s="164">
        <v>2.0099999999999998</v>
      </c>
      <c r="M10381" s="161">
        <v>0</v>
      </c>
      <c r="N10381" s="76">
        <f t="shared" si="437"/>
        <v>0.70999999999999552</v>
      </c>
    </row>
    <row r="10382" spans="2:14" x14ac:dyDescent="0.25">
      <c r="B10382" s="158">
        <v>42923</v>
      </c>
      <c r="C10382" s="78">
        <v>407.6</v>
      </c>
      <c r="D10382" s="154">
        <v>224</v>
      </c>
      <c r="E10382" s="122">
        <f t="shared" si="436"/>
        <v>31.024930747922436</v>
      </c>
      <c r="F10382" s="77">
        <v>5.54</v>
      </c>
      <c r="G10382" s="77">
        <v>0</v>
      </c>
      <c r="H10382" s="77">
        <v>0</v>
      </c>
      <c r="J10382" s="77">
        <f t="shared" si="434"/>
        <v>5.54</v>
      </c>
      <c r="K10382" s="103">
        <f t="shared" si="435"/>
        <v>1.0099999999999989</v>
      </c>
      <c r="L10382" s="164">
        <v>2.09</v>
      </c>
      <c r="M10382" s="161">
        <v>0</v>
      </c>
      <c r="N10382" s="76">
        <f t="shared" si="437"/>
        <v>1.0099999999999989</v>
      </c>
    </row>
    <row r="10383" spans="2:14" x14ac:dyDescent="0.25">
      <c r="B10383" s="158">
        <v>42924</v>
      </c>
      <c r="C10383" s="78">
        <v>407.13</v>
      </c>
      <c r="D10383" s="154">
        <v>219.47</v>
      </c>
      <c r="E10383" s="122">
        <f t="shared" si="436"/>
        <v>30.397506925207757</v>
      </c>
      <c r="F10383" s="77">
        <v>3.57</v>
      </c>
      <c r="G10383" s="77">
        <v>0</v>
      </c>
      <c r="H10383" s="77">
        <v>0</v>
      </c>
      <c r="J10383" s="77">
        <f t="shared" si="434"/>
        <v>3.57</v>
      </c>
      <c r="K10383" s="103">
        <f t="shared" si="435"/>
        <v>1.0399999999999987</v>
      </c>
      <c r="L10383" s="164">
        <v>1.34</v>
      </c>
      <c r="M10383" s="161">
        <v>0</v>
      </c>
      <c r="N10383" s="76">
        <f t="shared" si="437"/>
        <v>1.0399999999999987</v>
      </c>
    </row>
    <row r="10384" spans="2:14" x14ac:dyDescent="0.25">
      <c r="B10384" s="158">
        <v>42925</v>
      </c>
      <c r="C10384" s="78">
        <v>406.86</v>
      </c>
      <c r="D10384" s="154">
        <v>216.94</v>
      </c>
      <c r="E10384" s="122">
        <f t="shared" si="436"/>
        <v>30.047091412742382</v>
      </c>
      <c r="F10384" s="77">
        <v>3.91</v>
      </c>
      <c r="G10384" s="77">
        <v>0</v>
      </c>
      <c r="H10384" s="77">
        <v>0</v>
      </c>
      <c r="J10384" s="77">
        <f t="shared" si="434"/>
        <v>3.91</v>
      </c>
      <c r="K10384" s="103">
        <f t="shared" si="435"/>
        <v>1.2899999999999956</v>
      </c>
      <c r="L10384" s="164">
        <v>1.46</v>
      </c>
      <c r="M10384" s="161">
        <v>1.5</v>
      </c>
      <c r="N10384" s="76">
        <f t="shared" si="437"/>
        <v>1.2899999999999956</v>
      </c>
    </row>
    <row r="10385" spans="2:14" x14ac:dyDescent="0.25">
      <c r="B10385" s="158">
        <v>42926</v>
      </c>
      <c r="C10385" s="78">
        <v>406.58</v>
      </c>
      <c r="D10385" s="154">
        <v>214.32</v>
      </c>
      <c r="E10385" s="122">
        <f t="shared" si="436"/>
        <v>29.684210526315791</v>
      </c>
      <c r="F10385" s="77">
        <v>4.34</v>
      </c>
      <c r="G10385" s="77">
        <v>0</v>
      </c>
      <c r="H10385" s="77">
        <v>0</v>
      </c>
      <c r="J10385" s="77">
        <f t="shared" si="434"/>
        <v>4.34</v>
      </c>
      <c r="K10385" s="103">
        <f t="shared" si="435"/>
        <v>2.9200000000000124</v>
      </c>
      <c r="L10385" s="164">
        <v>1.63</v>
      </c>
      <c r="M10385" s="161">
        <v>0.6</v>
      </c>
      <c r="N10385" s="76">
        <f t="shared" si="437"/>
        <v>2.9200000000000124</v>
      </c>
    </row>
    <row r="10386" spans="2:14" x14ac:dyDescent="0.25">
      <c r="B10386" s="158">
        <v>42927</v>
      </c>
      <c r="C10386" s="78">
        <v>406.43</v>
      </c>
      <c r="D10386" s="154">
        <v>212.9</v>
      </c>
      <c r="E10386" s="122">
        <f t="shared" si="436"/>
        <v>29.48753462603878</v>
      </c>
      <c r="F10386" s="77">
        <v>4.09</v>
      </c>
      <c r="G10386" s="77">
        <v>0</v>
      </c>
      <c r="H10386" s="77">
        <v>0</v>
      </c>
      <c r="J10386" s="77">
        <f t="shared" si="434"/>
        <v>4.09</v>
      </c>
      <c r="K10386" s="103">
        <f t="shared" si="435"/>
        <v>2.1699999999999839</v>
      </c>
      <c r="L10386" s="164">
        <v>1.53</v>
      </c>
      <c r="M10386" s="161">
        <v>0</v>
      </c>
      <c r="N10386" s="76">
        <f t="shared" si="437"/>
        <v>2.1699999999999839</v>
      </c>
    </row>
    <row r="10387" spans="2:14" x14ac:dyDescent="0.25">
      <c r="B10387" s="158">
        <v>42928</v>
      </c>
      <c r="C10387" s="78">
        <v>406.22</v>
      </c>
      <c r="D10387" s="154">
        <v>210.98</v>
      </c>
      <c r="E10387" s="122">
        <f t="shared" si="436"/>
        <v>29.221606648199444</v>
      </c>
      <c r="F10387" s="77">
        <v>4.67</v>
      </c>
      <c r="G10387" s="77">
        <v>0</v>
      </c>
      <c r="H10387" s="77">
        <v>0</v>
      </c>
      <c r="J10387" s="77">
        <f t="shared" ref="J10387:J10450" si="438">H10387+G10387+F10387</f>
        <v>4.67</v>
      </c>
      <c r="K10387" s="103">
        <f t="shared" ref="K10387:K10450" si="439">D10388-D10387+J10387</f>
        <v>2.2400000000000215</v>
      </c>
      <c r="L10387" s="164">
        <v>1.75</v>
      </c>
      <c r="M10387" s="161">
        <v>0</v>
      </c>
      <c r="N10387" s="76">
        <f t="shared" si="437"/>
        <v>2.2400000000000215</v>
      </c>
    </row>
    <row r="10388" spans="2:14" x14ac:dyDescent="0.25">
      <c r="B10388" s="158">
        <v>42929</v>
      </c>
      <c r="C10388" s="78">
        <v>405.95</v>
      </c>
      <c r="D10388" s="154">
        <v>208.55</v>
      </c>
      <c r="E10388" s="122">
        <f t="shared" ref="E10388:E10451" si="440">(D10388/722)*100</f>
        <v>28.885041551246537</v>
      </c>
      <c r="F10388" s="77">
        <v>5.37</v>
      </c>
      <c r="G10388" s="77">
        <v>0</v>
      </c>
      <c r="H10388" s="77">
        <v>0</v>
      </c>
      <c r="J10388" s="77">
        <f t="shared" si="438"/>
        <v>5.37</v>
      </c>
      <c r="K10388" s="103">
        <f t="shared" si="439"/>
        <v>1.0499999999999785</v>
      </c>
      <c r="L10388" s="164">
        <v>2.0099999999999998</v>
      </c>
      <c r="M10388" s="161">
        <v>0</v>
      </c>
      <c r="N10388" s="76">
        <f t="shared" si="437"/>
        <v>1.0499999999999785</v>
      </c>
    </row>
    <row r="10389" spans="2:14" x14ac:dyDescent="0.25">
      <c r="B10389" s="158">
        <v>42930</v>
      </c>
      <c r="C10389" s="78">
        <v>405.47</v>
      </c>
      <c r="D10389" s="154">
        <v>204.23</v>
      </c>
      <c r="E10389" s="122">
        <f t="shared" si="440"/>
        <v>28.28670360110803</v>
      </c>
      <c r="F10389" s="77">
        <v>4.93</v>
      </c>
      <c r="G10389" s="77">
        <v>0</v>
      </c>
      <c r="H10389" s="77">
        <v>0</v>
      </c>
      <c r="J10389" s="77">
        <f t="shared" si="438"/>
        <v>4.93</v>
      </c>
      <c r="K10389" s="103">
        <f t="shared" si="439"/>
        <v>0.64000000000000767</v>
      </c>
      <c r="L10389" s="164">
        <v>1.76</v>
      </c>
      <c r="M10389" s="161">
        <v>0</v>
      </c>
      <c r="N10389" s="76">
        <f t="shared" si="437"/>
        <v>0.64000000000000767</v>
      </c>
    </row>
    <row r="10390" spans="2:14" x14ac:dyDescent="0.25">
      <c r="B10390" s="158">
        <v>42931</v>
      </c>
      <c r="C10390" s="78">
        <v>404.98</v>
      </c>
      <c r="D10390" s="154">
        <v>199.94</v>
      </c>
      <c r="E10390" s="122">
        <f t="shared" si="440"/>
        <v>27.692520775623269</v>
      </c>
      <c r="F10390" s="77">
        <v>4.17</v>
      </c>
      <c r="G10390" s="77">
        <v>0</v>
      </c>
      <c r="H10390" s="77">
        <v>0</v>
      </c>
      <c r="J10390" s="77">
        <f t="shared" si="438"/>
        <v>4.17</v>
      </c>
      <c r="K10390" s="103">
        <f t="shared" si="439"/>
        <v>0.4800000000000022</v>
      </c>
      <c r="L10390" s="164">
        <v>1.6</v>
      </c>
      <c r="M10390" s="161">
        <v>0</v>
      </c>
      <c r="N10390" s="76">
        <f t="shared" si="437"/>
        <v>0.4800000000000022</v>
      </c>
    </row>
    <row r="10391" spans="2:14" x14ac:dyDescent="0.25">
      <c r="B10391" s="158">
        <v>42932</v>
      </c>
      <c r="C10391" s="78">
        <v>404.55</v>
      </c>
      <c r="D10391" s="154">
        <v>196.25</v>
      </c>
      <c r="E10391" s="122">
        <f t="shared" si="440"/>
        <v>27.181440443213294</v>
      </c>
      <c r="F10391" s="77">
        <v>3.7</v>
      </c>
      <c r="G10391" s="77">
        <v>0</v>
      </c>
      <c r="H10391" s="77">
        <v>0</v>
      </c>
      <c r="J10391" s="77">
        <f t="shared" si="438"/>
        <v>3.7</v>
      </c>
      <c r="K10391" s="103">
        <f t="shared" si="439"/>
        <v>3.0000000000012683E-2</v>
      </c>
      <c r="L10391" s="164">
        <v>1.38</v>
      </c>
      <c r="M10391" s="161">
        <v>0</v>
      </c>
      <c r="N10391" s="76">
        <f t="shared" si="437"/>
        <v>3.0000000000012683E-2</v>
      </c>
    </row>
    <row r="10392" spans="2:14" x14ac:dyDescent="0.25">
      <c r="B10392" s="158">
        <v>42933</v>
      </c>
      <c r="C10392" s="78">
        <v>404.11</v>
      </c>
      <c r="D10392" s="154">
        <v>192.58</v>
      </c>
      <c r="E10392" s="122">
        <f t="shared" si="440"/>
        <v>26.67313019390582</v>
      </c>
      <c r="F10392" s="77">
        <v>4.57</v>
      </c>
      <c r="G10392" s="77">
        <v>0</v>
      </c>
      <c r="H10392" s="77">
        <v>0</v>
      </c>
      <c r="J10392" s="77">
        <f t="shared" si="438"/>
        <v>4.57</v>
      </c>
      <c r="K10392" s="103">
        <f t="shared" si="439"/>
        <v>0.54999999999999005</v>
      </c>
      <c r="L10392" s="164">
        <v>1.72</v>
      </c>
      <c r="M10392" s="161">
        <v>0</v>
      </c>
      <c r="N10392" s="76">
        <f t="shared" si="437"/>
        <v>0.54999999999999005</v>
      </c>
    </row>
    <row r="10393" spans="2:14" x14ac:dyDescent="0.25">
      <c r="B10393" s="158">
        <v>42934</v>
      </c>
      <c r="C10393" s="78">
        <v>403.62</v>
      </c>
      <c r="D10393" s="154">
        <v>188.56</v>
      </c>
      <c r="E10393" s="122">
        <f t="shared" si="440"/>
        <v>26.116343490304711</v>
      </c>
      <c r="F10393" s="77">
        <v>5.24</v>
      </c>
      <c r="G10393" s="77">
        <v>0</v>
      </c>
      <c r="H10393" s="77">
        <v>0</v>
      </c>
      <c r="J10393" s="77">
        <f t="shared" si="438"/>
        <v>5.24</v>
      </c>
      <c r="K10393" s="103">
        <f t="shared" si="439"/>
        <v>1.4599999999999991</v>
      </c>
      <c r="L10393" s="164">
        <v>1.95</v>
      </c>
      <c r="M10393" s="161">
        <v>0</v>
      </c>
      <c r="N10393" s="76">
        <f t="shared" si="437"/>
        <v>1.4599999999999991</v>
      </c>
    </row>
    <row r="10394" spans="2:14" x14ac:dyDescent="0.25">
      <c r="B10394" s="158">
        <v>42935</v>
      </c>
      <c r="C10394" s="78">
        <v>403.16</v>
      </c>
      <c r="D10394" s="154">
        <v>184.78</v>
      </c>
      <c r="E10394" s="122">
        <f t="shared" si="440"/>
        <v>25.59279778393352</v>
      </c>
      <c r="F10394" s="77">
        <v>5.23</v>
      </c>
      <c r="G10394" s="77">
        <v>0</v>
      </c>
      <c r="H10394" s="77">
        <v>0</v>
      </c>
      <c r="J10394" s="77">
        <f t="shared" si="438"/>
        <v>5.23</v>
      </c>
      <c r="K10394" s="103">
        <f t="shared" si="439"/>
        <v>2.0499999999999936</v>
      </c>
      <c r="L10394" s="164">
        <v>1.97</v>
      </c>
      <c r="M10394" s="161">
        <v>0</v>
      </c>
      <c r="N10394" s="76">
        <f t="shared" si="437"/>
        <v>2.0499999999999936</v>
      </c>
    </row>
    <row r="10395" spans="2:14" x14ac:dyDescent="0.25">
      <c r="B10395" s="158">
        <v>42936</v>
      </c>
      <c r="C10395" s="78">
        <v>402.75</v>
      </c>
      <c r="D10395" s="154">
        <v>181.6</v>
      </c>
      <c r="E10395" s="122">
        <f t="shared" si="440"/>
        <v>25.152354570637119</v>
      </c>
      <c r="F10395" s="77">
        <v>4.67</v>
      </c>
      <c r="G10395" s="77">
        <v>0.09</v>
      </c>
      <c r="H10395" s="77">
        <v>0</v>
      </c>
      <c r="J10395" s="77">
        <f t="shared" si="438"/>
        <v>4.76</v>
      </c>
      <c r="K10395" s="103">
        <f t="shared" si="439"/>
        <v>1.1800000000000157</v>
      </c>
      <c r="L10395" s="164">
        <v>1.73</v>
      </c>
      <c r="M10395" s="161">
        <v>0</v>
      </c>
      <c r="N10395" s="76">
        <f t="shared" si="437"/>
        <v>1.1800000000000157</v>
      </c>
    </row>
    <row r="10396" spans="2:14" x14ac:dyDescent="0.25">
      <c r="B10396" s="158">
        <v>42937</v>
      </c>
      <c r="C10396" s="78">
        <v>402.29</v>
      </c>
      <c r="D10396" s="154">
        <v>178.02</v>
      </c>
      <c r="E10396" s="122">
        <f t="shared" si="440"/>
        <v>24.656509695290861</v>
      </c>
      <c r="F10396" s="77">
        <v>4.05</v>
      </c>
      <c r="G10396" s="77">
        <v>0</v>
      </c>
      <c r="H10396" s="77">
        <v>0</v>
      </c>
      <c r="J10396" s="77">
        <f t="shared" si="438"/>
        <v>4.05</v>
      </c>
      <c r="K10396" s="103">
        <f t="shared" si="439"/>
        <v>0.67999999999999527</v>
      </c>
      <c r="L10396" s="164">
        <v>1.5</v>
      </c>
      <c r="M10396" s="161">
        <v>0</v>
      </c>
      <c r="N10396" s="76">
        <f t="shared" si="437"/>
        <v>0.67999999999999527</v>
      </c>
    </row>
    <row r="10397" spans="2:14" x14ac:dyDescent="0.25">
      <c r="B10397" s="158">
        <v>42938</v>
      </c>
      <c r="C10397" s="78">
        <v>401.85</v>
      </c>
      <c r="D10397" s="154">
        <v>174.65</v>
      </c>
      <c r="E10397" s="122">
        <f t="shared" si="440"/>
        <v>24.189750692520775</v>
      </c>
      <c r="F10397" s="77">
        <v>2.58</v>
      </c>
      <c r="G10397" s="77">
        <v>0</v>
      </c>
      <c r="H10397" s="77">
        <v>0</v>
      </c>
      <c r="J10397" s="77">
        <f t="shared" si="438"/>
        <v>2.58</v>
      </c>
      <c r="K10397" s="103">
        <f t="shared" si="439"/>
        <v>0.20999999999999552</v>
      </c>
      <c r="L10397" s="164">
        <v>0.96</v>
      </c>
      <c r="M10397" s="161">
        <v>0</v>
      </c>
      <c r="N10397" s="76">
        <f t="shared" si="437"/>
        <v>0.20999999999999552</v>
      </c>
    </row>
    <row r="10398" spans="2:14" x14ac:dyDescent="0.25">
      <c r="B10398" s="158">
        <v>42939</v>
      </c>
      <c r="C10398" s="78">
        <v>401.54</v>
      </c>
      <c r="D10398" s="154">
        <v>172.28</v>
      </c>
      <c r="E10398" s="122">
        <f t="shared" si="440"/>
        <v>23.861495844875346</v>
      </c>
      <c r="F10398" s="77">
        <v>4.01</v>
      </c>
      <c r="G10398" s="77">
        <v>0</v>
      </c>
      <c r="H10398" s="77">
        <v>0</v>
      </c>
      <c r="J10398" s="77">
        <f t="shared" si="438"/>
        <v>4.01</v>
      </c>
      <c r="K10398" s="103">
        <f t="shared" si="439"/>
        <v>0.16999999999999638</v>
      </c>
      <c r="L10398" s="164">
        <v>1.48</v>
      </c>
      <c r="M10398" s="161">
        <v>0</v>
      </c>
      <c r="N10398" s="76">
        <f t="shared" si="437"/>
        <v>0.16999999999999638</v>
      </c>
    </row>
    <row r="10399" spans="2:14" x14ac:dyDescent="0.25">
      <c r="B10399" s="158">
        <v>42940</v>
      </c>
      <c r="C10399" s="78">
        <v>401.02</v>
      </c>
      <c r="D10399" s="154">
        <v>168.44</v>
      </c>
      <c r="E10399" s="122">
        <f t="shared" si="440"/>
        <v>23.329639889196677</v>
      </c>
      <c r="F10399" s="77">
        <v>5.7</v>
      </c>
      <c r="G10399" s="77">
        <v>0</v>
      </c>
      <c r="H10399" s="77">
        <v>0</v>
      </c>
      <c r="J10399" s="77">
        <f t="shared" si="438"/>
        <v>5.7</v>
      </c>
      <c r="K10399" s="103">
        <f t="shared" si="439"/>
        <v>2.0300000000000127</v>
      </c>
      <c r="L10399" s="164">
        <v>2.1</v>
      </c>
      <c r="M10399" s="161">
        <v>0</v>
      </c>
      <c r="N10399" s="76">
        <f t="shared" si="437"/>
        <v>2.0300000000000127</v>
      </c>
    </row>
    <row r="10400" spans="2:14" x14ac:dyDescent="0.25">
      <c r="B10400" s="158">
        <v>42941</v>
      </c>
      <c r="C10400" s="78">
        <v>400.51</v>
      </c>
      <c r="D10400" s="154">
        <v>164.77</v>
      </c>
      <c r="E10400" s="122">
        <f t="shared" si="440"/>
        <v>22.8213296398892</v>
      </c>
      <c r="F10400" s="77">
        <v>5.42</v>
      </c>
      <c r="G10400" s="77">
        <v>0</v>
      </c>
      <c r="H10400" s="77">
        <v>0</v>
      </c>
      <c r="J10400" s="77">
        <f t="shared" si="438"/>
        <v>5.42</v>
      </c>
      <c r="K10400" s="103">
        <f t="shared" si="439"/>
        <v>1.9899999999999931</v>
      </c>
      <c r="L10400" s="164">
        <v>1.99</v>
      </c>
      <c r="M10400" s="161">
        <v>0</v>
      </c>
      <c r="N10400" s="76">
        <f t="shared" si="437"/>
        <v>1.9899999999999931</v>
      </c>
    </row>
    <row r="10401" spans="2:14" x14ac:dyDescent="0.25">
      <c r="B10401" s="158">
        <v>42942</v>
      </c>
      <c r="C10401" s="78">
        <v>400.02</v>
      </c>
      <c r="D10401" s="154">
        <v>161.34</v>
      </c>
      <c r="E10401" s="122">
        <f t="shared" si="440"/>
        <v>22.346260387811633</v>
      </c>
      <c r="F10401" s="77">
        <v>5.65</v>
      </c>
      <c r="G10401" s="77">
        <v>0</v>
      </c>
      <c r="H10401" s="77">
        <v>0</v>
      </c>
      <c r="J10401" s="77">
        <f t="shared" si="438"/>
        <v>5.65</v>
      </c>
      <c r="K10401" s="103">
        <f t="shared" si="439"/>
        <v>2.2199999999999935</v>
      </c>
      <c r="L10401" s="164">
        <v>2.0699999999999998</v>
      </c>
      <c r="M10401" s="161">
        <v>0</v>
      </c>
      <c r="N10401" s="76">
        <f t="shared" si="437"/>
        <v>2.2199999999999935</v>
      </c>
    </row>
    <row r="10402" spans="2:14" x14ac:dyDescent="0.25">
      <c r="B10402" s="158">
        <v>42943</v>
      </c>
      <c r="C10402" s="78">
        <v>399.62</v>
      </c>
      <c r="D10402" s="154">
        <v>157.91</v>
      </c>
      <c r="E10402" s="122">
        <f t="shared" si="440"/>
        <v>21.871191135734072</v>
      </c>
      <c r="F10402" s="77">
        <v>4.03</v>
      </c>
      <c r="G10402" s="77">
        <v>0</v>
      </c>
      <c r="H10402" s="77">
        <v>0</v>
      </c>
      <c r="J10402" s="77">
        <f t="shared" si="438"/>
        <v>4.03</v>
      </c>
      <c r="K10402" s="103">
        <f t="shared" si="439"/>
        <v>1.4800000000000173</v>
      </c>
      <c r="L10402" s="164">
        <v>1.8</v>
      </c>
      <c r="M10402" s="161">
        <v>0</v>
      </c>
      <c r="N10402" s="76">
        <f t="shared" si="437"/>
        <v>1.4800000000000173</v>
      </c>
    </row>
    <row r="10403" spans="2:14" x14ac:dyDescent="0.25">
      <c r="B10403" s="158">
        <v>42944</v>
      </c>
      <c r="C10403" s="78">
        <v>399.25</v>
      </c>
      <c r="D10403" s="154">
        <v>155.36000000000001</v>
      </c>
      <c r="E10403" s="122">
        <f t="shared" si="440"/>
        <v>21.518005540166207</v>
      </c>
      <c r="F10403" s="77">
        <v>3.4</v>
      </c>
      <c r="G10403" s="77">
        <v>0</v>
      </c>
      <c r="H10403" s="77">
        <v>0</v>
      </c>
      <c r="J10403" s="77">
        <f t="shared" si="438"/>
        <v>3.4</v>
      </c>
      <c r="K10403" s="103">
        <f t="shared" si="439"/>
        <v>0.63999999999998058</v>
      </c>
      <c r="L10403" s="164">
        <v>1.25</v>
      </c>
      <c r="M10403" s="161">
        <v>0</v>
      </c>
      <c r="N10403" s="76">
        <f t="shared" si="437"/>
        <v>0.63999999999998058</v>
      </c>
    </row>
    <row r="10404" spans="2:14" x14ac:dyDescent="0.25">
      <c r="B10404" s="158">
        <v>42945</v>
      </c>
      <c r="C10404" s="78">
        <v>398.84</v>
      </c>
      <c r="D10404" s="154">
        <v>152.6</v>
      </c>
      <c r="E10404" s="122">
        <f t="shared" si="440"/>
        <v>21.13573407202216</v>
      </c>
      <c r="F10404" s="77">
        <v>1.31</v>
      </c>
      <c r="G10404" s="77">
        <v>0</v>
      </c>
      <c r="H10404" s="77">
        <v>0</v>
      </c>
      <c r="J10404" s="77">
        <f t="shared" si="438"/>
        <v>1.31</v>
      </c>
      <c r="K10404" s="103">
        <f t="shared" si="439"/>
        <v>2.0299999999999989</v>
      </c>
      <c r="L10404" s="164">
        <v>0.43</v>
      </c>
      <c r="M10404" s="161">
        <v>0</v>
      </c>
      <c r="N10404" s="76">
        <f t="shared" si="437"/>
        <v>2.0299999999999989</v>
      </c>
    </row>
    <row r="10405" spans="2:14" x14ac:dyDescent="0.25">
      <c r="B10405" s="158">
        <v>42946</v>
      </c>
      <c r="C10405" s="78">
        <v>398.95</v>
      </c>
      <c r="D10405" s="154">
        <v>153.32</v>
      </c>
      <c r="E10405" s="122">
        <f t="shared" si="440"/>
        <v>21.235457063711909</v>
      </c>
      <c r="F10405" s="77">
        <v>3.06</v>
      </c>
      <c r="G10405" s="77">
        <v>0</v>
      </c>
      <c r="H10405" s="77">
        <v>0</v>
      </c>
      <c r="J10405" s="77">
        <f t="shared" si="438"/>
        <v>3.06</v>
      </c>
      <c r="K10405" s="103">
        <f t="shared" si="439"/>
        <v>1.4099999999999944</v>
      </c>
      <c r="L10405" s="164">
        <v>1.1200000000000001</v>
      </c>
      <c r="M10405" s="161">
        <v>0</v>
      </c>
      <c r="N10405" s="76">
        <f t="shared" si="437"/>
        <v>1.4099999999999944</v>
      </c>
    </row>
    <row r="10406" spans="2:14" x14ac:dyDescent="0.25">
      <c r="B10406" s="158">
        <v>42947</v>
      </c>
      <c r="C10406" s="78">
        <v>398.7</v>
      </c>
      <c r="D10406" s="154">
        <v>151.66999999999999</v>
      </c>
      <c r="E10406" s="122">
        <f t="shared" si="440"/>
        <v>21.006925207756229</v>
      </c>
      <c r="F10406" s="77">
        <v>3.2</v>
      </c>
      <c r="G10406" s="77">
        <v>0</v>
      </c>
      <c r="H10406" s="77">
        <v>0</v>
      </c>
      <c r="J10406" s="77">
        <f t="shared" si="438"/>
        <v>3.2</v>
      </c>
      <c r="K10406" s="103">
        <f t="shared" si="439"/>
        <v>0.77000000000002178</v>
      </c>
      <c r="L10406" s="164">
        <v>1.17</v>
      </c>
      <c r="M10406" s="161">
        <v>5</v>
      </c>
      <c r="N10406" s="76">
        <f t="shared" si="437"/>
        <v>0.77000000000002178</v>
      </c>
    </row>
    <row r="10407" spans="2:14" x14ac:dyDescent="0.25">
      <c r="B10407" s="158">
        <v>42948</v>
      </c>
      <c r="C10407" s="78">
        <v>398.33</v>
      </c>
      <c r="D10407" s="154">
        <v>149.24</v>
      </c>
      <c r="E10407" s="122">
        <f t="shared" si="440"/>
        <v>20.670360110803326</v>
      </c>
      <c r="F10407" s="77">
        <v>1.38</v>
      </c>
      <c r="G10407" s="77">
        <v>0</v>
      </c>
      <c r="H10407" s="77">
        <v>0</v>
      </c>
      <c r="J10407" s="77">
        <f t="shared" si="438"/>
        <v>1.38</v>
      </c>
      <c r="K10407" s="103">
        <f t="shared" si="439"/>
        <v>0.50999999999999535</v>
      </c>
      <c r="L10407" s="164">
        <v>0.5</v>
      </c>
      <c r="M10407" s="161">
        <v>0</v>
      </c>
      <c r="N10407" s="76">
        <f t="shared" si="437"/>
        <v>0.50999999999999535</v>
      </c>
    </row>
    <row r="10408" spans="2:14" x14ac:dyDescent="0.25">
      <c r="B10408" s="158">
        <v>42949</v>
      </c>
      <c r="C10408" s="78">
        <v>398.2</v>
      </c>
      <c r="D10408" s="154">
        <v>148.37</v>
      </c>
      <c r="E10408" s="122">
        <f t="shared" si="440"/>
        <v>20.549861495844876</v>
      </c>
      <c r="F10408" s="77">
        <v>1.38</v>
      </c>
      <c r="G10408" s="77">
        <v>0</v>
      </c>
      <c r="H10408" s="77">
        <v>0</v>
      </c>
      <c r="J10408" s="77">
        <f t="shared" si="438"/>
        <v>1.38</v>
      </c>
      <c r="K10408" s="103">
        <f t="shared" si="439"/>
        <v>1.0099999999999953</v>
      </c>
      <c r="L10408" s="164">
        <v>0.5</v>
      </c>
      <c r="M10408" s="161">
        <v>0</v>
      </c>
      <c r="N10408" s="76">
        <f t="shared" si="437"/>
        <v>1.0099999999999953</v>
      </c>
    </row>
    <row r="10409" spans="2:14" x14ac:dyDescent="0.25">
      <c r="B10409" s="158">
        <v>42950</v>
      </c>
      <c r="C10409" s="78">
        <v>398.14</v>
      </c>
      <c r="D10409" s="154">
        <v>148</v>
      </c>
      <c r="E10409" s="122">
        <f t="shared" si="440"/>
        <v>20.498614958448755</v>
      </c>
      <c r="F10409" s="77">
        <v>0.87</v>
      </c>
      <c r="G10409" s="77">
        <v>0</v>
      </c>
      <c r="H10409" s="77">
        <v>0</v>
      </c>
      <c r="J10409" s="77">
        <f t="shared" si="438"/>
        <v>0.87</v>
      </c>
      <c r="K10409" s="103">
        <f t="shared" si="439"/>
        <v>1.589999999999999</v>
      </c>
      <c r="L10409" s="164">
        <v>0.32</v>
      </c>
      <c r="M10409" s="161">
        <v>0</v>
      </c>
      <c r="N10409" s="76">
        <f t="shared" si="437"/>
        <v>1.589999999999999</v>
      </c>
    </row>
    <row r="10410" spans="2:14" x14ac:dyDescent="0.25">
      <c r="B10410" s="158">
        <v>42951</v>
      </c>
      <c r="C10410" s="78">
        <v>398.25</v>
      </c>
      <c r="D10410" s="154">
        <v>148.72</v>
      </c>
      <c r="E10410" s="122">
        <f t="shared" si="440"/>
        <v>20.598337950138504</v>
      </c>
      <c r="F10410" s="77">
        <v>0.03</v>
      </c>
      <c r="G10410" s="77">
        <v>0</v>
      </c>
      <c r="H10410" s="77">
        <v>0</v>
      </c>
      <c r="J10410" s="77">
        <f t="shared" si="438"/>
        <v>0.03</v>
      </c>
      <c r="K10410" s="103">
        <f t="shared" si="439"/>
        <v>0.97999999999998866</v>
      </c>
      <c r="L10410" s="164">
        <v>0.09</v>
      </c>
      <c r="M10410" s="161">
        <v>0</v>
      </c>
      <c r="N10410" s="76">
        <f t="shared" si="437"/>
        <v>0.97999999999998866</v>
      </c>
    </row>
    <row r="10411" spans="2:14" x14ac:dyDescent="0.25">
      <c r="B10411" s="158">
        <v>42952</v>
      </c>
      <c r="C10411" s="78">
        <v>398.4</v>
      </c>
      <c r="D10411" s="154">
        <v>149.66999999999999</v>
      </c>
      <c r="E10411" s="122">
        <f t="shared" si="440"/>
        <v>20.729916897506921</v>
      </c>
      <c r="F10411" s="77">
        <v>0</v>
      </c>
      <c r="G10411" s="77">
        <v>0</v>
      </c>
      <c r="H10411" s="77">
        <v>0</v>
      </c>
      <c r="J10411" s="77">
        <f t="shared" si="438"/>
        <v>0</v>
      </c>
      <c r="K10411" s="103">
        <f t="shared" si="439"/>
        <v>1.7199999999999989</v>
      </c>
      <c r="L10411" s="164">
        <v>0</v>
      </c>
      <c r="M10411" s="161">
        <v>1.1000000000000001</v>
      </c>
      <c r="N10411" s="76">
        <f t="shared" si="437"/>
        <v>1.7199999999999989</v>
      </c>
    </row>
    <row r="10412" spans="2:14" x14ac:dyDescent="0.25">
      <c r="B10412" s="158">
        <v>42953</v>
      </c>
      <c r="C10412" s="78">
        <v>398.66</v>
      </c>
      <c r="D10412" s="154">
        <v>151.38999999999999</v>
      </c>
      <c r="E10412" s="122">
        <f t="shared" si="440"/>
        <v>20.968144044321328</v>
      </c>
      <c r="F10412" s="77">
        <v>0</v>
      </c>
      <c r="G10412" s="77">
        <v>0</v>
      </c>
      <c r="H10412" s="77">
        <v>0</v>
      </c>
      <c r="J10412" s="77">
        <f t="shared" si="438"/>
        <v>0</v>
      </c>
      <c r="K10412" s="103">
        <f t="shared" si="439"/>
        <v>6.3800000000000239</v>
      </c>
      <c r="L10412" s="164">
        <v>0</v>
      </c>
      <c r="M10412" s="161">
        <v>1</v>
      </c>
      <c r="N10412" s="76">
        <f t="shared" si="437"/>
        <v>6.3800000000000239</v>
      </c>
    </row>
    <row r="10413" spans="2:14" x14ac:dyDescent="0.25">
      <c r="B10413" s="158">
        <v>42954</v>
      </c>
      <c r="C10413" s="78">
        <v>399.6</v>
      </c>
      <c r="D10413" s="154">
        <v>157.77000000000001</v>
      </c>
      <c r="E10413" s="122">
        <f t="shared" si="440"/>
        <v>21.851800554016624</v>
      </c>
      <c r="F10413" s="77">
        <v>0</v>
      </c>
      <c r="G10413" s="77">
        <v>0</v>
      </c>
      <c r="H10413" s="77">
        <v>0</v>
      </c>
      <c r="J10413" s="77">
        <f t="shared" si="438"/>
        <v>0</v>
      </c>
      <c r="K10413" s="103">
        <f t="shared" si="439"/>
        <v>5.8100000000000023</v>
      </c>
      <c r="L10413" s="164">
        <v>0</v>
      </c>
      <c r="M10413" s="161">
        <v>0.8</v>
      </c>
      <c r="N10413" s="76">
        <f t="shared" si="437"/>
        <v>5.8100000000000023</v>
      </c>
    </row>
    <row r="10414" spans="2:14" x14ac:dyDescent="0.25">
      <c r="B10414" s="158">
        <v>42955</v>
      </c>
      <c r="C10414" s="78">
        <v>400.34</v>
      </c>
      <c r="D10414" s="154">
        <v>163.58000000000001</v>
      </c>
      <c r="E10414" s="122">
        <f t="shared" si="440"/>
        <v>22.656509695290861</v>
      </c>
      <c r="F10414" s="77">
        <v>0</v>
      </c>
      <c r="G10414" s="77">
        <v>0</v>
      </c>
      <c r="H10414" s="77">
        <v>0</v>
      </c>
      <c r="J10414" s="77">
        <f t="shared" si="438"/>
        <v>0</v>
      </c>
      <c r="K10414" s="103">
        <f t="shared" si="439"/>
        <v>2.0999999999999943</v>
      </c>
      <c r="L10414" s="164">
        <v>0</v>
      </c>
      <c r="M10414" s="161">
        <v>0</v>
      </c>
      <c r="N10414" s="76">
        <f t="shared" si="437"/>
        <v>2.0999999999999943</v>
      </c>
    </row>
    <row r="10415" spans="2:14" x14ac:dyDescent="0.25">
      <c r="B10415" s="158">
        <v>42956</v>
      </c>
      <c r="C10415" s="78">
        <v>400.64</v>
      </c>
      <c r="D10415" s="154">
        <v>165.68</v>
      </c>
      <c r="E10415" s="122">
        <f t="shared" si="440"/>
        <v>22.947368421052634</v>
      </c>
      <c r="F10415" s="77">
        <v>0</v>
      </c>
      <c r="G10415" s="77">
        <v>0</v>
      </c>
      <c r="H10415" s="77">
        <v>0</v>
      </c>
      <c r="J10415" s="77">
        <f t="shared" si="438"/>
        <v>0</v>
      </c>
      <c r="K10415" s="103">
        <f t="shared" si="439"/>
        <v>1.5</v>
      </c>
      <c r="L10415" s="164">
        <v>0</v>
      </c>
      <c r="M10415" s="161">
        <v>0</v>
      </c>
      <c r="N10415" s="76">
        <f t="shared" si="437"/>
        <v>1.5</v>
      </c>
    </row>
    <row r="10416" spans="2:14" x14ac:dyDescent="0.25">
      <c r="B10416" s="158">
        <v>42957</v>
      </c>
      <c r="C10416" s="78">
        <v>400.84</v>
      </c>
      <c r="D10416" s="154">
        <v>167.18</v>
      </c>
      <c r="E10416" s="122">
        <f t="shared" si="440"/>
        <v>23.155124653739616</v>
      </c>
      <c r="F10416" s="77">
        <v>0</v>
      </c>
      <c r="G10416" s="77">
        <v>0</v>
      </c>
      <c r="H10416" s="77">
        <v>0</v>
      </c>
      <c r="J10416" s="77">
        <f t="shared" si="438"/>
        <v>0</v>
      </c>
      <c r="K10416" s="103">
        <f t="shared" si="439"/>
        <v>0.76999999999998181</v>
      </c>
      <c r="L10416" s="164">
        <v>0</v>
      </c>
      <c r="M10416" s="161">
        <v>28.9</v>
      </c>
      <c r="N10416" s="76">
        <f t="shared" si="437"/>
        <v>0.76999999999998181</v>
      </c>
    </row>
    <row r="10417" spans="2:14" x14ac:dyDescent="0.25">
      <c r="B10417" s="158">
        <v>42958</v>
      </c>
      <c r="C10417" s="78">
        <v>400.95</v>
      </c>
      <c r="D10417" s="154">
        <v>167.95</v>
      </c>
      <c r="E10417" s="122">
        <f t="shared" si="440"/>
        <v>23.261772853185594</v>
      </c>
      <c r="F10417" s="77">
        <v>0</v>
      </c>
      <c r="G10417" s="77">
        <v>0</v>
      </c>
      <c r="H10417" s="77">
        <v>0</v>
      </c>
      <c r="J10417" s="77">
        <f t="shared" si="438"/>
        <v>0</v>
      </c>
      <c r="K10417" s="103">
        <f t="shared" si="439"/>
        <v>1.2900000000000205</v>
      </c>
      <c r="L10417" s="164">
        <v>0</v>
      </c>
      <c r="M10417" s="161">
        <v>0</v>
      </c>
      <c r="N10417" s="76">
        <f t="shared" si="437"/>
        <v>1.2900000000000205</v>
      </c>
    </row>
    <row r="10418" spans="2:14" x14ac:dyDescent="0.25">
      <c r="B10418" s="158">
        <v>42959</v>
      </c>
      <c r="C10418" s="78">
        <v>401.13</v>
      </c>
      <c r="D10418" s="154">
        <v>169.24</v>
      </c>
      <c r="E10418" s="122">
        <f t="shared" si="440"/>
        <v>23.440443213296401</v>
      </c>
      <c r="F10418" s="77">
        <v>0</v>
      </c>
      <c r="G10418" s="77">
        <v>0</v>
      </c>
      <c r="H10418" s="77">
        <v>0</v>
      </c>
      <c r="J10418" s="77">
        <f t="shared" si="438"/>
        <v>0</v>
      </c>
      <c r="K10418" s="103">
        <f t="shared" si="439"/>
        <v>1.0499999999999829</v>
      </c>
      <c r="L10418" s="164">
        <v>0</v>
      </c>
      <c r="M10418" s="161">
        <v>2.5</v>
      </c>
      <c r="N10418" s="76">
        <f t="shared" si="437"/>
        <v>1.0499999999999829</v>
      </c>
    </row>
    <row r="10419" spans="2:14" x14ac:dyDescent="0.25">
      <c r="B10419" s="158">
        <v>42960</v>
      </c>
      <c r="C10419" s="78">
        <v>401.27</v>
      </c>
      <c r="D10419" s="154">
        <v>170.29</v>
      </c>
      <c r="E10419" s="122">
        <f t="shared" si="440"/>
        <v>23.585872576177284</v>
      </c>
      <c r="F10419" s="77">
        <v>0</v>
      </c>
      <c r="G10419" s="77">
        <v>0</v>
      </c>
      <c r="H10419" s="77">
        <v>0</v>
      </c>
      <c r="J10419" s="77">
        <f t="shared" si="438"/>
        <v>0</v>
      </c>
      <c r="K10419" s="103">
        <f t="shared" si="439"/>
        <v>0.37000000000000455</v>
      </c>
      <c r="L10419" s="164">
        <v>0</v>
      </c>
      <c r="M10419" s="161">
        <v>1.4</v>
      </c>
      <c r="N10419" s="76">
        <f t="shared" si="437"/>
        <v>0.37000000000000455</v>
      </c>
    </row>
    <row r="10420" spans="2:14" x14ac:dyDescent="0.25">
      <c r="B10420" s="158">
        <v>42961</v>
      </c>
      <c r="C10420" s="78">
        <v>401.32</v>
      </c>
      <c r="D10420" s="154">
        <v>170.66</v>
      </c>
      <c r="E10420" s="122">
        <f t="shared" si="440"/>
        <v>23.637119113573409</v>
      </c>
      <c r="F10420" s="77">
        <v>0</v>
      </c>
      <c r="G10420" s="77">
        <v>0</v>
      </c>
      <c r="H10420" s="77">
        <v>0</v>
      </c>
      <c r="J10420" s="77">
        <f t="shared" si="438"/>
        <v>0</v>
      </c>
      <c r="K10420" s="103">
        <f t="shared" si="439"/>
        <v>0.24000000000000909</v>
      </c>
      <c r="L10420" s="164">
        <v>0</v>
      </c>
      <c r="M10420" s="161">
        <v>0</v>
      </c>
      <c r="N10420" s="76">
        <f t="shared" si="437"/>
        <v>0.24000000000000909</v>
      </c>
    </row>
    <row r="10421" spans="2:14" x14ac:dyDescent="0.25">
      <c r="B10421" s="158">
        <v>42962</v>
      </c>
      <c r="C10421" s="78">
        <v>401.35</v>
      </c>
      <c r="D10421" s="154">
        <v>170.9</v>
      </c>
      <c r="E10421" s="122">
        <f t="shared" si="440"/>
        <v>23.670360110803326</v>
      </c>
      <c r="F10421" s="77">
        <v>0.09</v>
      </c>
      <c r="G10421" s="77">
        <v>0</v>
      </c>
      <c r="H10421" s="77">
        <v>0</v>
      </c>
      <c r="J10421" s="77">
        <f t="shared" si="438"/>
        <v>0.09</v>
      </c>
      <c r="K10421" s="103">
        <f t="shared" si="439"/>
        <v>0.40999999999999315</v>
      </c>
      <c r="L10421" s="164">
        <v>0.03</v>
      </c>
      <c r="M10421" s="161">
        <v>0</v>
      </c>
      <c r="N10421" s="76">
        <f t="shared" si="437"/>
        <v>0.40999999999999315</v>
      </c>
    </row>
    <row r="10422" spans="2:14" x14ac:dyDescent="0.25">
      <c r="B10422" s="158">
        <v>42963</v>
      </c>
      <c r="C10422" s="78">
        <v>401.39</v>
      </c>
      <c r="D10422" s="154">
        <v>171.22</v>
      </c>
      <c r="E10422" s="122">
        <f t="shared" si="440"/>
        <v>23.714681440443215</v>
      </c>
      <c r="F10422" s="77">
        <v>0</v>
      </c>
      <c r="G10422" s="77">
        <v>0</v>
      </c>
      <c r="H10422" s="77">
        <v>0</v>
      </c>
      <c r="J10422" s="77">
        <f t="shared" si="438"/>
        <v>0</v>
      </c>
      <c r="K10422" s="103">
        <f t="shared" si="439"/>
        <v>0.21999999999999886</v>
      </c>
      <c r="L10422" s="164">
        <v>0</v>
      </c>
      <c r="M10422" s="161">
        <v>0</v>
      </c>
      <c r="N10422" s="76">
        <f t="shared" si="437"/>
        <v>0.21999999999999886</v>
      </c>
    </row>
    <row r="10423" spans="2:14" x14ac:dyDescent="0.25">
      <c r="B10423" s="158">
        <v>42964</v>
      </c>
      <c r="C10423" s="78">
        <v>401.42</v>
      </c>
      <c r="D10423" s="154">
        <v>171.44</v>
      </c>
      <c r="E10423" s="122">
        <f t="shared" si="440"/>
        <v>23.745152354570635</v>
      </c>
      <c r="F10423" s="77">
        <v>0</v>
      </c>
      <c r="G10423" s="77">
        <v>0</v>
      </c>
      <c r="H10423" s="77">
        <v>0</v>
      </c>
      <c r="J10423" s="77">
        <f t="shared" si="438"/>
        <v>0</v>
      </c>
      <c r="K10423" s="103">
        <f t="shared" si="439"/>
        <v>0.14000000000001478</v>
      </c>
      <c r="L10423" s="164">
        <v>0</v>
      </c>
      <c r="M10423" s="161">
        <v>2</v>
      </c>
      <c r="N10423" s="76">
        <f t="shared" si="437"/>
        <v>0.14000000000001478</v>
      </c>
    </row>
    <row r="10424" spans="2:14" x14ac:dyDescent="0.25">
      <c r="B10424" s="158">
        <v>42965</v>
      </c>
      <c r="C10424" s="78">
        <v>401.44</v>
      </c>
      <c r="D10424" s="154">
        <v>171.58</v>
      </c>
      <c r="E10424" s="122">
        <f t="shared" si="440"/>
        <v>23.764542936288091</v>
      </c>
      <c r="F10424" s="77">
        <v>0</v>
      </c>
      <c r="G10424" s="77">
        <v>0</v>
      </c>
      <c r="H10424" s="77">
        <v>0</v>
      </c>
      <c r="J10424" s="77">
        <f t="shared" si="438"/>
        <v>0</v>
      </c>
      <c r="K10424" s="103">
        <f t="shared" si="439"/>
        <v>1.5999999999999943</v>
      </c>
      <c r="L10424" s="164">
        <v>0</v>
      </c>
      <c r="M10424" s="161">
        <v>1.9</v>
      </c>
      <c r="N10424" s="76">
        <f t="shared" si="437"/>
        <v>1.5999999999999943</v>
      </c>
    </row>
    <row r="10425" spans="2:14" x14ac:dyDescent="0.25">
      <c r="B10425" s="158">
        <v>42966</v>
      </c>
      <c r="C10425" s="78">
        <v>401.66</v>
      </c>
      <c r="D10425" s="154">
        <v>173.18</v>
      </c>
      <c r="E10425" s="122">
        <f t="shared" si="440"/>
        <v>23.986149584487535</v>
      </c>
      <c r="F10425" s="77">
        <v>0</v>
      </c>
      <c r="G10425" s="77">
        <v>0</v>
      </c>
      <c r="H10425" s="77">
        <v>0</v>
      </c>
      <c r="J10425" s="77">
        <f t="shared" si="438"/>
        <v>0</v>
      </c>
      <c r="K10425" s="103">
        <f t="shared" si="439"/>
        <v>4.2800000000000011</v>
      </c>
      <c r="L10425" s="164">
        <v>0</v>
      </c>
      <c r="M10425" s="161">
        <v>0</v>
      </c>
      <c r="N10425" s="76">
        <f t="shared" si="437"/>
        <v>4.2800000000000011</v>
      </c>
    </row>
    <row r="10426" spans="2:14" x14ac:dyDescent="0.25">
      <c r="B10426" s="158">
        <v>42967</v>
      </c>
      <c r="C10426" s="78">
        <v>402.22</v>
      </c>
      <c r="D10426" s="154">
        <v>177.46</v>
      </c>
      <c r="E10426" s="122">
        <f t="shared" si="440"/>
        <v>24.578947368421051</v>
      </c>
      <c r="F10426" s="77">
        <v>0</v>
      </c>
      <c r="G10426" s="77">
        <v>0</v>
      </c>
      <c r="H10426" s="77">
        <v>0</v>
      </c>
      <c r="J10426" s="77">
        <f t="shared" si="438"/>
        <v>0</v>
      </c>
      <c r="K10426" s="103">
        <f t="shared" si="439"/>
        <v>2.6999999999999886</v>
      </c>
      <c r="L10426" s="164">
        <v>0</v>
      </c>
      <c r="M10426" s="161">
        <v>0</v>
      </c>
      <c r="N10426" s="76">
        <f t="shared" si="437"/>
        <v>2.6999999999999886</v>
      </c>
    </row>
    <row r="10427" spans="2:14" x14ac:dyDescent="0.25">
      <c r="B10427" s="158">
        <v>42968</v>
      </c>
      <c r="C10427" s="78">
        <v>402.57</v>
      </c>
      <c r="D10427" s="154">
        <v>180.16</v>
      </c>
      <c r="E10427" s="122">
        <f t="shared" si="440"/>
        <v>24.952908587257618</v>
      </c>
      <c r="F10427" s="77">
        <v>0.14000000000000001</v>
      </c>
      <c r="G10427" s="77">
        <v>0</v>
      </c>
      <c r="H10427" s="77">
        <v>0</v>
      </c>
      <c r="J10427" s="77">
        <f t="shared" si="438"/>
        <v>0.14000000000000001</v>
      </c>
      <c r="K10427" s="103">
        <f t="shared" si="439"/>
        <v>1.3400000000000172</v>
      </c>
      <c r="L10427" s="164">
        <v>0.05</v>
      </c>
      <c r="M10427" s="161">
        <v>2.2000000000000002</v>
      </c>
      <c r="N10427" s="76">
        <f t="shared" si="437"/>
        <v>1.3400000000000172</v>
      </c>
    </row>
    <row r="10428" spans="2:14" x14ac:dyDescent="0.25">
      <c r="B10428" s="158">
        <v>42969</v>
      </c>
      <c r="C10428" s="78">
        <v>402.72</v>
      </c>
      <c r="D10428" s="154">
        <v>181.36</v>
      </c>
      <c r="E10428" s="122">
        <f t="shared" si="440"/>
        <v>25.119113573407205</v>
      </c>
      <c r="F10428" s="77">
        <v>0.56000000000000005</v>
      </c>
      <c r="G10428" s="77">
        <v>0</v>
      </c>
      <c r="H10428" s="77">
        <v>0</v>
      </c>
      <c r="J10428" s="77">
        <f t="shared" si="438"/>
        <v>0.56000000000000005</v>
      </c>
      <c r="K10428" s="103">
        <f t="shared" si="439"/>
        <v>3.5799999999999819</v>
      </c>
      <c r="L10428" s="164">
        <v>0.21</v>
      </c>
      <c r="M10428" s="161">
        <v>0</v>
      </c>
      <c r="N10428" s="76">
        <f t="shared" si="437"/>
        <v>3.5799999999999819</v>
      </c>
    </row>
    <row r="10429" spans="2:14" x14ac:dyDescent="0.25">
      <c r="B10429" s="158">
        <v>42970</v>
      </c>
      <c r="C10429" s="78">
        <v>403.11</v>
      </c>
      <c r="D10429" s="154">
        <v>184.38</v>
      </c>
      <c r="E10429" s="122">
        <f t="shared" si="440"/>
        <v>25.537396121883653</v>
      </c>
      <c r="F10429" s="77">
        <v>3.29</v>
      </c>
      <c r="G10429" s="77">
        <v>0.02</v>
      </c>
      <c r="H10429" s="77">
        <v>0</v>
      </c>
      <c r="J10429" s="77">
        <f t="shared" si="438"/>
        <v>3.31</v>
      </c>
      <c r="K10429" s="103">
        <f t="shared" si="439"/>
        <v>4.2700000000000085</v>
      </c>
      <c r="L10429" s="164">
        <v>1.23</v>
      </c>
      <c r="M10429" s="161">
        <v>0</v>
      </c>
      <c r="N10429" s="76">
        <f t="shared" si="437"/>
        <v>4.2700000000000085</v>
      </c>
    </row>
    <row r="10430" spans="2:14" x14ac:dyDescent="0.25">
      <c r="B10430" s="158">
        <v>42971</v>
      </c>
      <c r="C10430" s="78">
        <v>403.23</v>
      </c>
      <c r="D10430" s="154">
        <v>185.34</v>
      </c>
      <c r="E10430" s="122">
        <f t="shared" si="440"/>
        <v>25.670360110803326</v>
      </c>
      <c r="F10430" s="77">
        <v>2.4900000000000002</v>
      </c>
      <c r="G10430" s="77">
        <v>0</v>
      </c>
      <c r="H10430" s="77">
        <v>0</v>
      </c>
      <c r="J10430" s="77">
        <f t="shared" si="438"/>
        <v>2.4900000000000002</v>
      </c>
      <c r="K10430" s="103">
        <f t="shared" si="439"/>
        <v>0.73000000000000931</v>
      </c>
      <c r="L10430" s="164">
        <v>0.93</v>
      </c>
      <c r="M10430" s="161">
        <v>0</v>
      </c>
      <c r="N10430" s="76">
        <f t="shared" si="437"/>
        <v>0.73000000000000931</v>
      </c>
    </row>
    <row r="10431" spans="2:14" x14ac:dyDescent="0.25">
      <c r="B10431" s="158">
        <v>42972</v>
      </c>
      <c r="C10431" s="78">
        <v>403.01</v>
      </c>
      <c r="D10431" s="154">
        <v>183.58</v>
      </c>
      <c r="E10431" s="122">
        <f t="shared" si="440"/>
        <v>25.426592797783936</v>
      </c>
      <c r="F10431" s="77">
        <v>1.56</v>
      </c>
      <c r="G10431" s="77">
        <v>0</v>
      </c>
      <c r="H10431" s="77">
        <v>0</v>
      </c>
      <c r="J10431" s="77">
        <f t="shared" si="438"/>
        <v>1.56</v>
      </c>
      <c r="K10431" s="103">
        <f t="shared" si="439"/>
        <v>1.3400000000000012</v>
      </c>
      <c r="L10431" s="164">
        <v>0.57999999999999996</v>
      </c>
      <c r="M10431" s="161">
        <v>0</v>
      </c>
      <c r="N10431" s="76">
        <f t="shared" si="437"/>
        <v>1.3400000000000012</v>
      </c>
    </row>
    <row r="10432" spans="2:14" x14ac:dyDescent="0.25">
      <c r="B10432" s="158">
        <v>42973</v>
      </c>
      <c r="C10432" s="78">
        <v>402.98</v>
      </c>
      <c r="D10432" s="154">
        <v>183.36</v>
      </c>
      <c r="E10432" s="122">
        <f t="shared" si="440"/>
        <v>25.396121883656512</v>
      </c>
      <c r="F10432" s="77">
        <v>1.01</v>
      </c>
      <c r="G10432" s="77">
        <v>0</v>
      </c>
      <c r="H10432" s="77">
        <v>0</v>
      </c>
      <c r="J10432" s="77">
        <f t="shared" si="438"/>
        <v>1.01</v>
      </c>
      <c r="K10432" s="103">
        <f t="shared" si="439"/>
        <v>0.72999999999999887</v>
      </c>
      <c r="L10432" s="164">
        <v>0.38</v>
      </c>
      <c r="M10432" s="161">
        <v>0</v>
      </c>
      <c r="N10432" s="76">
        <f t="shared" si="437"/>
        <v>0.72999999999999887</v>
      </c>
    </row>
    <row r="10433" spans="2:14" x14ac:dyDescent="0.25">
      <c r="B10433" s="158">
        <v>42974</v>
      </c>
      <c r="C10433" s="78">
        <v>402.94</v>
      </c>
      <c r="D10433" s="154">
        <v>183.08</v>
      </c>
      <c r="E10433" s="122">
        <f t="shared" si="440"/>
        <v>25.357340720221611</v>
      </c>
      <c r="F10433" s="77">
        <v>1.05</v>
      </c>
      <c r="G10433" s="77">
        <v>0</v>
      </c>
      <c r="H10433" s="77">
        <v>0</v>
      </c>
      <c r="J10433" s="77">
        <f t="shared" si="438"/>
        <v>1.05</v>
      </c>
      <c r="K10433" s="103">
        <f t="shared" si="439"/>
        <v>1.2599999999999796</v>
      </c>
      <c r="L10433" s="164">
        <v>0.39</v>
      </c>
      <c r="M10433" s="161">
        <v>0</v>
      </c>
      <c r="N10433" s="76">
        <f t="shared" si="437"/>
        <v>1.2599999999999796</v>
      </c>
    </row>
    <row r="10434" spans="2:14" x14ac:dyDescent="0.25">
      <c r="B10434" s="158">
        <v>42975</v>
      </c>
      <c r="C10434" s="78">
        <v>402.97</v>
      </c>
      <c r="D10434" s="154">
        <v>183.29</v>
      </c>
      <c r="E10434" s="122">
        <f t="shared" si="440"/>
        <v>25.386426592797783</v>
      </c>
      <c r="F10434" s="77">
        <v>0.65</v>
      </c>
      <c r="G10434" s="77">
        <v>0</v>
      </c>
      <c r="H10434" s="77">
        <v>0</v>
      </c>
      <c r="J10434" s="77">
        <f t="shared" si="438"/>
        <v>0.65</v>
      </c>
      <c r="K10434" s="103">
        <f t="shared" si="439"/>
        <v>1.5800000000000067</v>
      </c>
      <c r="L10434" s="164">
        <v>0.24</v>
      </c>
      <c r="M10434" s="161">
        <v>0</v>
      </c>
      <c r="N10434" s="76">
        <f t="shared" si="437"/>
        <v>1.5800000000000067</v>
      </c>
    </row>
    <row r="10435" spans="2:14" x14ac:dyDescent="0.25">
      <c r="B10435" s="158">
        <v>42976</v>
      </c>
      <c r="C10435" s="78">
        <v>403.09</v>
      </c>
      <c r="D10435" s="154">
        <v>184.22</v>
      </c>
      <c r="E10435" s="122">
        <f t="shared" si="440"/>
        <v>25.51523545706371</v>
      </c>
      <c r="F10435" s="77">
        <v>1.08</v>
      </c>
      <c r="G10435" s="77">
        <v>0</v>
      </c>
      <c r="H10435" s="77">
        <v>0</v>
      </c>
      <c r="J10435" s="77">
        <f t="shared" si="438"/>
        <v>1.08</v>
      </c>
      <c r="K10435" s="103">
        <f t="shared" si="439"/>
        <v>3.4800000000000058</v>
      </c>
      <c r="L10435" s="164">
        <v>0.4</v>
      </c>
      <c r="M10435" s="161">
        <v>0</v>
      </c>
      <c r="N10435" s="76">
        <f t="shared" si="437"/>
        <v>3.4800000000000058</v>
      </c>
    </row>
    <row r="10436" spans="2:14" x14ac:dyDescent="0.25">
      <c r="B10436" s="158">
        <v>42977</v>
      </c>
      <c r="C10436" s="78">
        <v>403.38</v>
      </c>
      <c r="D10436" s="154">
        <v>186.62</v>
      </c>
      <c r="E10436" s="122">
        <f t="shared" si="440"/>
        <v>25.847645429362881</v>
      </c>
      <c r="F10436" s="77">
        <v>1.18</v>
      </c>
      <c r="G10436" s="77">
        <v>0</v>
      </c>
      <c r="H10436" s="77">
        <v>0</v>
      </c>
      <c r="J10436" s="77">
        <f t="shared" si="438"/>
        <v>1.18</v>
      </c>
      <c r="K10436" s="103">
        <f t="shared" si="439"/>
        <v>3.3600000000000065</v>
      </c>
      <c r="L10436" s="164">
        <v>0.43</v>
      </c>
      <c r="M10436" s="161">
        <v>0</v>
      </c>
      <c r="N10436" s="76">
        <f t="shared" si="437"/>
        <v>3.3600000000000065</v>
      </c>
    </row>
    <row r="10437" spans="2:14" x14ac:dyDescent="0.25">
      <c r="B10437" s="158">
        <v>42978</v>
      </c>
      <c r="C10437" s="78">
        <v>403.65</v>
      </c>
      <c r="D10437" s="154">
        <v>188.8</v>
      </c>
      <c r="E10437" s="122">
        <f t="shared" si="440"/>
        <v>26.149584487534629</v>
      </c>
      <c r="F10437" s="77">
        <v>2.65</v>
      </c>
      <c r="G10437" s="77">
        <v>0</v>
      </c>
      <c r="H10437" s="77">
        <v>0</v>
      </c>
      <c r="J10437" s="77">
        <f t="shared" si="438"/>
        <v>2.65</v>
      </c>
      <c r="K10437" s="103">
        <f t="shared" si="439"/>
        <v>3.1299999999999897</v>
      </c>
      <c r="L10437" s="164">
        <v>0.99</v>
      </c>
      <c r="M10437" s="161">
        <v>3</v>
      </c>
      <c r="N10437" s="76">
        <f t="shared" si="437"/>
        <v>3.1299999999999897</v>
      </c>
    </row>
    <row r="10438" spans="2:14" x14ac:dyDescent="0.25">
      <c r="B10438" s="158">
        <v>42979</v>
      </c>
      <c r="C10438" s="78">
        <v>403.71</v>
      </c>
      <c r="D10438" s="154">
        <v>189.28</v>
      </c>
      <c r="E10438" s="122">
        <f t="shared" si="440"/>
        <v>26.21606648199446</v>
      </c>
      <c r="F10438" s="77">
        <v>1.04</v>
      </c>
      <c r="G10438" s="77">
        <v>0</v>
      </c>
      <c r="H10438" s="77">
        <v>0</v>
      </c>
      <c r="J10438" s="77">
        <f t="shared" si="438"/>
        <v>1.04</v>
      </c>
      <c r="K10438" s="103">
        <f t="shared" si="439"/>
        <v>5.1499999999999853</v>
      </c>
      <c r="L10438" s="164">
        <v>0.39</v>
      </c>
      <c r="M10438" s="161">
        <v>7.5</v>
      </c>
      <c r="N10438" s="76">
        <f t="shared" si="437"/>
        <v>5.1499999999999853</v>
      </c>
    </row>
    <row r="10439" spans="2:14" x14ac:dyDescent="0.25">
      <c r="B10439" s="158">
        <v>42980</v>
      </c>
      <c r="C10439" s="78">
        <v>404.21</v>
      </c>
      <c r="D10439" s="154">
        <v>193.39</v>
      </c>
      <c r="E10439" s="122">
        <f t="shared" si="440"/>
        <v>26.785318559556785</v>
      </c>
      <c r="F10439" s="77">
        <v>1.17</v>
      </c>
      <c r="G10439" s="77">
        <v>0</v>
      </c>
      <c r="H10439" s="77">
        <v>0</v>
      </c>
      <c r="J10439" s="77">
        <f t="shared" si="438"/>
        <v>1.17</v>
      </c>
      <c r="K10439" s="103">
        <f t="shared" si="439"/>
        <v>6.7200000000000113</v>
      </c>
      <c r="L10439" s="164">
        <v>0.44</v>
      </c>
      <c r="M10439" s="161">
        <v>15.4</v>
      </c>
      <c r="N10439" s="76">
        <f t="shared" si="437"/>
        <v>6.7200000000000113</v>
      </c>
    </row>
    <row r="10440" spans="2:14" x14ac:dyDescent="0.25">
      <c r="B10440" s="158">
        <v>42981</v>
      </c>
      <c r="C10440" s="78">
        <v>404.86</v>
      </c>
      <c r="D10440" s="154">
        <v>198.94</v>
      </c>
      <c r="E10440" s="122">
        <f t="shared" si="440"/>
        <v>27.554016620498619</v>
      </c>
      <c r="F10440" s="77">
        <v>0.94</v>
      </c>
      <c r="G10440" s="77">
        <v>0</v>
      </c>
      <c r="H10440" s="77">
        <v>0</v>
      </c>
      <c r="J10440" s="77">
        <f t="shared" si="438"/>
        <v>0.94</v>
      </c>
      <c r="K10440" s="103">
        <f t="shared" si="439"/>
        <v>5.5999999999999961</v>
      </c>
      <c r="L10440" s="164">
        <v>0.35</v>
      </c>
      <c r="M10440" s="161">
        <v>0.5</v>
      </c>
      <c r="N10440" s="76">
        <f t="shared" ref="N10440:N10503" si="441">+D10441-D10440+J10440</f>
        <v>5.5999999999999961</v>
      </c>
    </row>
    <row r="10441" spans="2:14" x14ac:dyDescent="0.25">
      <c r="B10441" s="158">
        <v>42982</v>
      </c>
      <c r="C10441" s="78">
        <v>405.4</v>
      </c>
      <c r="D10441" s="154">
        <v>203.6</v>
      </c>
      <c r="E10441" s="122">
        <f t="shared" si="440"/>
        <v>28.199445983379501</v>
      </c>
      <c r="F10441" s="77">
        <v>1.36</v>
      </c>
      <c r="G10441" s="77">
        <v>0</v>
      </c>
      <c r="H10441" s="77">
        <v>0</v>
      </c>
      <c r="J10441" s="77">
        <f t="shared" si="438"/>
        <v>1.36</v>
      </c>
      <c r="K10441" s="103">
        <f t="shared" si="439"/>
        <v>4.0600000000000174</v>
      </c>
      <c r="L10441" s="164">
        <v>0.51</v>
      </c>
      <c r="M10441" s="161">
        <v>5.5</v>
      </c>
      <c r="N10441" s="76">
        <f t="shared" si="441"/>
        <v>4.0600000000000174</v>
      </c>
    </row>
    <row r="10442" spans="2:14" x14ac:dyDescent="0.25">
      <c r="B10442" s="158">
        <v>42983</v>
      </c>
      <c r="C10442" s="78">
        <v>405.7</v>
      </c>
      <c r="D10442" s="154">
        <v>206.3</v>
      </c>
      <c r="E10442" s="122">
        <f t="shared" si="440"/>
        <v>28.573407202216067</v>
      </c>
      <c r="F10442" s="77">
        <v>1.48</v>
      </c>
      <c r="G10442" s="77">
        <v>0</v>
      </c>
      <c r="H10442" s="77">
        <v>0</v>
      </c>
      <c r="J10442" s="77">
        <f t="shared" si="438"/>
        <v>1.48</v>
      </c>
      <c r="K10442" s="103">
        <f t="shared" si="439"/>
        <v>3.2799999999999829</v>
      </c>
      <c r="L10442" s="164">
        <v>0.54</v>
      </c>
      <c r="M10442" s="161">
        <v>0</v>
      </c>
      <c r="N10442" s="76">
        <f t="shared" si="441"/>
        <v>3.2799999999999829</v>
      </c>
    </row>
    <row r="10443" spans="2:14" x14ac:dyDescent="0.25">
      <c r="B10443" s="158">
        <v>42984</v>
      </c>
      <c r="C10443" s="78">
        <v>405.9</v>
      </c>
      <c r="D10443" s="154">
        <v>208.1</v>
      </c>
      <c r="E10443" s="122">
        <f t="shared" si="440"/>
        <v>28.822714681440441</v>
      </c>
      <c r="F10443" s="77">
        <v>1.62</v>
      </c>
      <c r="G10443" s="77">
        <v>0</v>
      </c>
      <c r="H10443" s="77">
        <v>0</v>
      </c>
      <c r="J10443" s="77">
        <f t="shared" si="438"/>
        <v>1.62</v>
      </c>
      <c r="K10443" s="103">
        <f t="shared" si="439"/>
        <v>3.6000000000000183</v>
      </c>
      <c r="L10443" s="164">
        <v>0.61</v>
      </c>
      <c r="M10443" s="161">
        <v>2.6</v>
      </c>
      <c r="N10443" s="76">
        <f t="shared" si="441"/>
        <v>3.6000000000000183</v>
      </c>
    </row>
    <row r="10444" spans="2:14" x14ac:dyDescent="0.25">
      <c r="B10444" s="158">
        <v>42985</v>
      </c>
      <c r="C10444" s="78">
        <v>406.12</v>
      </c>
      <c r="D10444" s="154">
        <v>210.08</v>
      </c>
      <c r="E10444" s="122">
        <f t="shared" si="440"/>
        <v>29.096952908587259</v>
      </c>
      <c r="F10444" s="77">
        <v>1.63</v>
      </c>
      <c r="G10444" s="77">
        <v>0</v>
      </c>
      <c r="H10444" s="77">
        <v>0</v>
      </c>
      <c r="J10444" s="77">
        <f t="shared" si="438"/>
        <v>1.63</v>
      </c>
      <c r="K10444" s="103">
        <f t="shared" si="439"/>
        <v>3.0699999999999976</v>
      </c>
      <c r="L10444" s="164">
        <v>0.61</v>
      </c>
      <c r="M10444" s="161">
        <v>0.7</v>
      </c>
      <c r="N10444" s="76">
        <f t="shared" si="441"/>
        <v>3.0699999999999976</v>
      </c>
    </row>
    <row r="10445" spans="2:14" x14ac:dyDescent="0.25">
      <c r="B10445" s="158">
        <v>42986</v>
      </c>
      <c r="C10445" s="78">
        <v>406.28</v>
      </c>
      <c r="D10445" s="154">
        <v>211.52</v>
      </c>
      <c r="E10445" s="122">
        <f t="shared" si="440"/>
        <v>29.296398891966764</v>
      </c>
      <c r="F10445" s="77">
        <v>1.3</v>
      </c>
      <c r="G10445" s="77">
        <v>0</v>
      </c>
      <c r="H10445" s="77">
        <v>0</v>
      </c>
      <c r="J10445" s="77">
        <f t="shared" si="438"/>
        <v>1.3</v>
      </c>
      <c r="K10445" s="103">
        <f t="shared" si="439"/>
        <v>3.5599999999999907</v>
      </c>
      <c r="L10445" s="164">
        <v>0.5</v>
      </c>
      <c r="M10445" s="161">
        <v>7.3</v>
      </c>
      <c r="N10445" s="76">
        <f t="shared" si="441"/>
        <v>3.5599999999999907</v>
      </c>
    </row>
    <row r="10446" spans="2:14" x14ac:dyDescent="0.25">
      <c r="B10446" s="158">
        <v>42987</v>
      </c>
      <c r="C10446" s="78">
        <v>406.52</v>
      </c>
      <c r="D10446" s="154">
        <v>213.78</v>
      </c>
      <c r="E10446" s="122">
        <f t="shared" si="440"/>
        <v>29.609418282548479</v>
      </c>
      <c r="F10446" s="77">
        <v>1.4</v>
      </c>
      <c r="G10446" s="77">
        <v>0</v>
      </c>
      <c r="H10446" s="77">
        <v>0</v>
      </c>
      <c r="J10446" s="77">
        <f t="shared" si="438"/>
        <v>1.4</v>
      </c>
      <c r="K10446" s="103">
        <f t="shared" si="439"/>
        <v>6.3199999999999878</v>
      </c>
      <c r="L10446" s="164">
        <v>0.53</v>
      </c>
      <c r="M10446" s="161">
        <v>3.6</v>
      </c>
      <c r="N10446" s="76">
        <f t="shared" si="441"/>
        <v>6.3199999999999878</v>
      </c>
    </row>
    <row r="10447" spans="2:14" x14ac:dyDescent="0.25">
      <c r="B10447" s="158">
        <v>42988</v>
      </c>
      <c r="C10447" s="78">
        <v>407.05</v>
      </c>
      <c r="D10447" s="154">
        <v>218.7</v>
      </c>
      <c r="E10447" s="122">
        <f t="shared" si="440"/>
        <v>30.290858725761773</v>
      </c>
      <c r="F10447" s="77">
        <v>1.23</v>
      </c>
      <c r="G10447" s="77">
        <v>0</v>
      </c>
      <c r="H10447" s="77">
        <v>0</v>
      </c>
      <c r="J10447" s="77">
        <f t="shared" si="438"/>
        <v>1.23</v>
      </c>
      <c r="K10447" s="103">
        <f t="shared" si="439"/>
        <v>7.73</v>
      </c>
      <c r="L10447" s="164">
        <v>0.48</v>
      </c>
      <c r="M10447" s="161">
        <v>0</v>
      </c>
      <c r="N10447" s="76">
        <f t="shared" si="441"/>
        <v>7.73</v>
      </c>
    </row>
    <row r="10448" spans="2:14" x14ac:dyDescent="0.25">
      <c r="B10448" s="158">
        <v>42989</v>
      </c>
      <c r="C10448" s="78">
        <v>407.73</v>
      </c>
      <c r="D10448" s="154">
        <v>225.2</v>
      </c>
      <c r="E10448" s="122">
        <f t="shared" si="440"/>
        <v>31.191135734072024</v>
      </c>
      <c r="F10448" s="77">
        <v>1.46</v>
      </c>
      <c r="G10448" s="77">
        <v>0</v>
      </c>
      <c r="H10448" s="77">
        <v>0</v>
      </c>
      <c r="J10448" s="77">
        <f t="shared" si="438"/>
        <v>1.46</v>
      </c>
      <c r="K10448" s="103">
        <f t="shared" si="439"/>
        <v>5.660000000000017</v>
      </c>
      <c r="L10448" s="164">
        <v>0.55000000000000004</v>
      </c>
      <c r="M10448" s="161">
        <v>8.9</v>
      </c>
      <c r="N10448" s="76">
        <f t="shared" si="441"/>
        <v>5.660000000000017</v>
      </c>
    </row>
    <row r="10449" spans="2:14" x14ac:dyDescent="0.25">
      <c r="B10449" s="158">
        <v>42990</v>
      </c>
      <c r="C10449" s="78">
        <v>408.16</v>
      </c>
      <c r="D10449" s="154">
        <v>229.4</v>
      </c>
      <c r="E10449" s="122">
        <f t="shared" si="440"/>
        <v>31.772853185595569</v>
      </c>
      <c r="F10449" s="77">
        <v>1.32</v>
      </c>
      <c r="G10449" s="77">
        <v>0</v>
      </c>
      <c r="H10449" s="77">
        <v>0</v>
      </c>
      <c r="J10449" s="77">
        <f t="shared" si="438"/>
        <v>1.32</v>
      </c>
      <c r="K10449" s="103">
        <f t="shared" si="439"/>
        <v>8.32</v>
      </c>
      <c r="L10449" s="164">
        <v>0.5</v>
      </c>
      <c r="M10449" s="161">
        <v>44.1</v>
      </c>
      <c r="N10449" s="76">
        <f t="shared" si="441"/>
        <v>8.32</v>
      </c>
    </row>
    <row r="10450" spans="2:14" x14ac:dyDescent="0.25">
      <c r="B10450" s="158">
        <v>42991</v>
      </c>
      <c r="C10450" s="78">
        <v>408.86</v>
      </c>
      <c r="D10450" s="154">
        <v>236.4</v>
      </c>
      <c r="E10450" s="122">
        <f t="shared" si="440"/>
        <v>32.742382271468145</v>
      </c>
      <c r="F10450" s="77">
        <v>1.1100000000000001</v>
      </c>
      <c r="G10450" s="77">
        <v>0</v>
      </c>
      <c r="H10450" s="77">
        <v>0</v>
      </c>
      <c r="J10450" s="77">
        <f t="shared" si="438"/>
        <v>1.1100000000000001</v>
      </c>
      <c r="K10450" s="103">
        <f t="shared" si="439"/>
        <v>6.1599999999999833</v>
      </c>
      <c r="L10450" s="164">
        <v>0.42</v>
      </c>
      <c r="M10450" s="161">
        <v>2.4</v>
      </c>
      <c r="N10450" s="76">
        <f t="shared" si="441"/>
        <v>6.1599999999999833</v>
      </c>
    </row>
    <row r="10451" spans="2:14" x14ac:dyDescent="0.25">
      <c r="B10451" s="158">
        <v>42992</v>
      </c>
      <c r="C10451" s="78">
        <v>409.35</v>
      </c>
      <c r="D10451" s="154">
        <v>241.45</v>
      </c>
      <c r="E10451" s="122">
        <f t="shared" si="440"/>
        <v>33.441828254847643</v>
      </c>
      <c r="F10451" s="77">
        <v>0.31</v>
      </c>
      <c r="G10451" s="77">
        <v>0</v>
      </c>
      <c r="H10451" s="77">
        <v>0</v>
      </c>
      <c r="J10451" s="77">
        <f t="shared" ref="J10451:J10514" si="442">H10451+G10451+F10451</f>
        <v>0.31</v>
      </c>
      <c r="K10451" s="103">
        <f t="shared" ref="K10451:K10514" si="443">D10452-D10451+J10451</f>
        <v>5.5100000000000167</v>
      </c>
      <c r="L10451" s="164">
        <v>0.12</v>
      </c>
      <c r="M10451" s="161">
        <v>0</v>
      </c>
      <c r="N10451" s="76">
        <f t="shared" si="441"/>
        <v>5.5100000000000167</v>
      </c>
    </row>
    <row r="10452" spans="2:14" x14ac:dyDescent="0.25">
      <c r="B10452" s="158">
        <v>42993</v>
      </c>
      <c r="C10452" s="78">
        <v>409.85</v>
      </c>
      <c r="D10452" s="154">
        <v>246.65</v>
      </c>
      <c r="E10452" s="122">
        <f t="shared" ref="E10452:E10515" si="444">(D10452/722)*100</f>
        <v>34.162049861495845</v>
      </c>
      <c r="F10452" s="77">
        <v>1.02</v>
      </c>
      <c r="G10452" s="77">
        <v>0</v>
      </c>
      <c r="H10452" s="77">
        <v>0</v>
      </c>
      <c r="J10452" s="77">
        <f t="shared" si="442"/>
        <v>1.02</v>
      </c>
      <c r="K10452" s="103">
        <f t="shared" si="443"/>
        <v>3.8900000000000046</v>
      </c>
      <c r="L10452" s="164">
        <v>0.39</v>
      </c>
      <c r="M10452" s="161">
        <v>0</v>
      </c>
      <c r="N10452" s="76">
        <f t="shared" si="441"/>
        <v>3.8900000000000046</v>
      </c>
    </row>
    <row r="10453" spans="2:14" x14ac:dyDescent="0.25">
      <c r="B10453" s="158">
        <v>42994</v>
      </c>
      <c r="C10453" s="78">
        <v>410.12</v>
      </c>
      <c r="D10453" s="154">
        <v>249.52</v>
      </c>
      <c r="E10453" s="122">
        <f t="shared" si="444"/>
        <v>34.559556786703602</v>
      </c>
      <c r="F10453" s="77">
        <v>1.7</v>
      </c>
      <c r="G10453" s="77">
        <v>0</v>
      </c>
      <c r="H10453" s="77">
        <v>0</v>
      </c>
      <c r="J10453" s="77">
        <f t="shared" si="442"/>
        <v>1.7</v>
      </c>
      <c r="K10453" s="103">
        <f t="shared" si="443"/>
        <v>2.5799999999999956</v>
      </c>
      <c r="L10453" s="164">
        <v>0.65</v>
      </c>
      <c r="M10453" s="161">
        <v>0</v>
      </c>
      <c r="N10453" s="76">
        <f t="shared" si="441"/>
        <v>2.5799999999999956</v>
      </c>
    </row>
    <row r="10454" spans="2:14" x14ac:dyDescent="0.25">
      <c r="B10454" s="158">
        <v>42995</v>
      </c>
      <c r="C10454" s="78">
        <v>410.2</v>
      </c>
      <c r="D10454" s="154">
        <v>250.4</v>
      </c>
      <c r="E10454" s="122">
        <f t="shared" si="444"/>
        <v>34.681440443213297</v>
      </c>
      <c r="F10454" s="77">
        <v>1.42</v>
      </c>
      <c r="G10454" s="77">
        <v>0</v>
      </c>
      <c r="H10454" s="77">
        <v>0</v>
      </c>
      <c r="J10454" s="77">
        <f t="shared" si="442"/>
        <v>1.42</v>
      </c>
      <c r="K10454" s="103">
        <f t="shared" si="443"/>
        <v>2.5299999999999851</v>
      </c>
      <c r="L10454" s="164">
        <v>0.54</v>
      </c>
      <c r="M10454" s="161">
        <v>0</v>
      </c>
      <c r="N10454" s="76">
        <f t="shared" si="441"/>
        <v>2.5299999999999851</v>
      </c>
    </row>
    <row r="10455" spans="2:14" x14ac:dyDescent="0.25">
      <c r="B10455" s="158">
        <v>42996</v>
      </c>
      <c r="C10455" s="78">
        <v>410.31</v>
      </c>
      <c r="D10455" s="154">
        <v>251.51</v>
      </c>
      <c r="E10455" s="122">
        <f t="shared" si="444"/>
        <v>34.835180055401658</v>
      </c>
      <c r="F10455" s="77">
        <v>0.87</v>
      </c>
      <c r="G10455" s="77">
        <v>0</v>
      </c>
      <c r="H10455" s="77">
        <v>0</v>
      </c>
      <c r="J10455" s="77">
        <f t="shared" si="442"/>
        <v>0.87</v>
      </c>
      <c r="K10455" s="103">
        <f t="shared" si="443"/>
        <v>3.5100000000000149</v>
      </c>
      <c r="L10455" s="164">
        <v>0.33</v>
      </c>
      <c r="M10455" s="161">
        <v>0</v>
      </c>
      <c r="N10455" s="76">
        <f t="shared" si="441"/>
        <v>3.5100000000000149</v>
      </c>
    </row>
    <row r="10456" spans="2:14" x14ac:dyDescent="0.25">
      <c r="B10456" s="158">
        <v>42997</v>
      </c>
      <c r="C10456" s="78">
        <v>410.55</v>
      </c>
      <c r="D10456" s="154">
        <v>254.15</v>
      </c>
      <c r="E10456" s="122">
        <f t="shared" si="444"/>
        <v>35.20083102493075</v>
      </c>
      <c r="F10456" s="77">
        <v>0.77</v>
      </c>
      <c r="G10456" s="77">
        <v>0</v>
      </c>
      <c r="H10456" s="77">
        <v>0</v>
      </c>
      <c r="J10456" s="77">
        <f t="shared" si="442"/>
        <v>0.77</v>
      </c>
      <c r="K10456" s="103">
        <f t="shared" si="443"/>
        <v>3.0900000000000216</v>
      </c>
      <c r="L10456" s="164">
        <v>0.28999999999999998</v>
      </c>
      <c r="M10456" s="161">
        <v>0</v>
      </c>
      <c r="N10456" s="76">
        <f t="shared" si="441"/>
        <v>3.0900000000000216</v>
      </c>
    </row>
    <row r="10457" spans="2:14" x14ac:dyDescent="0.25">
      <c r="B10457" s="158">
        <v>42998</v>
      </c>
      <c r="C10457" s="78">
        <v>410.77</v>
      </c>
      <c r="D10457" s="154">
        <v>256.47000000000003</v>
      </c>
      <c r="E10457" s="122">
        <f t="shared" si="444"/>
        <v>35.52216066481995</v>
      </c>
      <c r="F10457" s="77">
        <v>1.33</v>
      </c>
      <c r="G10457" s="77">
        <v>0</v>
      </c>
      <c r="H10457" s="77">
        <v>0</v>
      </c>
      <c r="J10457" s="77">
        <f t="shared" si="442"/>
        <v>1.33</v>
      </c>
      <c r="K10457" s="103">
        <f t="shared" si="443"/>
        <v>3.089999999999991</v>
      </c>
      <c r="L10457" s="164">
        <v>0.5</v>
      </c>
      <c r="M10457" s="161">
        <v>0</v>
      </c>
      <c r="N10457" s="76">
        <f t="shared" si="441"/>
        <v>3.089999999999991</v>
      </c>
    </row>
    <row r="10458" spans="2:14" x14ac:dyDescent="0.25">
      <c r="B10458" s="158">
        <v>42999</v>
      </c>
      <c r="C10458" s="78">
        <v>410.93</v>
      </c>
      <c r="D10458" s="154">
        <v>258.23</v>
      </c>
      <c r="E10458" s="122">
        <f t="shared" si="444"/>
        <v>35.76592797783934</v>
      </c>
      <c r="F10458" s="77">
        <v>1.49</v>
      </c>
      <c r="G10458" s="77">
        <v>0</v>
      </c>
      <c r="H10458" s="77">
        <v>0</v>
      </c>
      <c r="J10458" s="77">
        <f t="shared" si="442"/>
        <v>1.49</v>
      </c>
      <c r="K10458" s="103">
        <f t="shared" si="443"/>
        <v>1.2699999999999727</v>
      </c>
      <c r="L10458" s="164">
        <v>0.56999999999999995</v>
      </c>
      <c r="M10458" s="161">
        <v>0</v>
      </c>
      <c r="N10458" s="76">
        <f t="shared" si="441"/>
        <v>1.2699999999999727</v>
      </c>
    </row>
    <row r="10459" spans="2:14" x14ac:dyDescent="0.25">
      <c r="B10459" s="158">
        <v>43000</v>
      </c>
      <c r="C10459" s="78">
        <v>410.91</v>
      </c>
      <c r="D10459" s="154">
        <v>258.01</v>
      </c>
      <c r="E10459" s="122">
        <f t="shared" si="444"/>
        <v>35.735457063711912</v>
      </c>
      <c r="F10459" s="77">
        <v>1.44</v>
      </c>
      <c r="G10459" s="77">
        <v>0</v>
      </c>
      <c r="H10459" s="77">
        <v>0</v>
      </c>
      <c r="J10459" s="77">
        <f t="shared" si="442"/>
        <v>1.44</v>
      </c>
      <c r="K10459" s="103">
        <f t="shared" si="443"/>
        <v>2.7599999999999931</v>
      </c>
      <c r="L10459" s="164">
        <v>0.55000000000000004</v>
      </c>
      <c r="M10459" s="161">
        <v>0</v>
      </c>
      <c r="N10459" s="76">
        <f t="shared" si="441"/>
        <v>2.7599999999999931</v>
      </c>
    </row>
    <row r="10460" spans="2:14" x14ac:dyDescent="0.25">
      <c r="B10460" s="158">
        <v>43001</v>
      </c>
      <c r="C10460" s="78">
        <v>411.03</v>
      </c>
      <c r="D10460" s="154">
        <v>259.33</v>
      </c>
      <c r="E10460" s="122">
        <f t="shared" si="444"/>
        <v>35.918282548476455</v>
      </c>
      <c r="F10460" s="77">
        <v>2.06</v>
      </c>
      <c r="G10460" s="77">
        <v>0</v>
      </c>
      <c r="H10460" s="77">
        <v>0</v>
      </c>
      <c r="J10460" s="77">
        <f t="shared" si="442"/>
        <v>2.06</v>
      </c>
      <c r="K10460" s="103">
        <f t="shared" si="443"/>
        <v>1.730000000000016</v>
      </c>
      <c r="L10460" s="164">
        <v>0.79</v>
      </c>
      <c r="M10460" s="161">
        <v>0</v>
      </c>
      <c r="N10460" s="76">
        <f t="shared" si="441"/>
        <v>1.730000000000016</v>
      </c>
    </row>
    <row r="10461" spans="2:14" x14ac:dyDescent="0.25">
      <c r="B10461" s="158">
        <v>43002</v>
      </c>
      <c r="C10461" s="78">
        <v>411</v>
      </c>
      <c r="D10461" s="154">
        <v>259</v>
      </c>
      <c r="E10461" s="122">
        <f t="shared" si="444"/>
        <v>35.872576177285318</v>
      </c>
      <c r="F10461" s="77">
        <v>0.77</v>
      </c>
      <c r="G10461" s="77">
        <v>0</v>
      </c>
      <c r="H10461" s="77">
        <v>0</v>
      </c>
      <c r="J10461" s="77">
        <f t="shared" si="442"/>
        <v>0.77</v>
      </c>
      <c r="K10461" s="103">
        <f t="shared" si="443"/>
        <v>1.6499999999999955</v>
      </c>
      <c r="L10461" s="164">
        <v>0.28999999999999998</v>
      </c>
      <c r="M10461" s="161">
        <v>0</v>
      </c>
      <c r="N10461" s="76">
        <f t="shared" si="441"/>
        <v>1.6499999999999955</v>
      </c>
    </row>
    <row r="10462" spans="2:14" x14ac:dyDescent="0.25">
      <c r="B10462" s="158">
        <v>43003</v>
      </c>
      <c r="C10462" s="78">
        <v>411.08</v>
      </c>
      <c r="D10462" s="154">
        <v>259.88</v>
      </c>
      <c r="E10462" s="122">
        <f t="shared" si="444"/>
        <v>35.994459833795013</v>
      </c>
      <c r="F10462" s="77">
        <v>0.28000000000000003</v>
      </c>
      <c r="G10462" s="77">
        <v>0</v>
      </c>
      <c r="H10462" s="77">
        <v>0</v>
      </c>
      <c r="J10462" s="77">
        <f t="shared" si="442"/>
        <v>0.28000000000000003</v>
      </c>
      <c r="K10462" s="103">
        <f t="shared" si="443"/>
        <v>3.6900000000000253</v>
      </c>
      <c r="L10462" s="164">
        <v>0.12</v>
      </c>
      <c r="M10462" s="161">
        <v>0</v>
      </c>
      <c r="N10462" s="76">
        <f t="shared" si="441"/>
        <v>3.6900000000000253</v>
      </c>
    </row>
    <row r="10463" spans="2:14" x14ac:dyDescent="0.25">
      <c r="B10463" s="158">
        <v>43004</v>
      </c>
      <c r="C10463" s="78">
        <v>411.39</v>
      </c>
      <c r="D10463" s="154">
        <v>263.29000000000002</v>
      </c>
      <c r="E10463" s="122">
        <f t="shared" si="444"/>
        <v>36.46675900277009</v>
      </c>
      <c r="F10463" s="77">
        <v>0.16</v>
      </c>
      <c r="G10463" s="77">
        <v>0</v>
      </c>
      <c r="H10463" s="77">
        <v>0</v>
      </c>
      <c r="J10463" s="77">
        <f t="shared" si="442"/>
        <v>0.16</v>
      </c>
      <c r="K10463" s="103">
        <f t="shared" si="443"/>
        <v>3.8899999999999615</v>
      </c>
      <c r="L10463" s="164">
        <v>7.0000000000000007E-2</v>
      </c>
      <c r="M10463" s="161">
        <v>5.0999999999999996</v>
      </c>
      <c r="N10463" s="76">
        <f t="shared" si="441"/>
        <v>3.8899999999999615</v>
      </c>
    </row>
    <row r="10464" spans="2:14" x14ac:dyDescent="0.25">
      <c r="B10464" s="158">
        <v>43005</v>
      </c>
      <c r="C10464" s="78">
        <v>411.72</v>
      </c>
      <c r="D10464" s="154">
        <v>267.02</v>
      </c>
      <c r="E10464" s="122">
        <f t="shared" si="444"/>
        <v>36.983379501385038</v>
      </c>
      <c r="F10464" s="77">
        <v>7.0000000000000007E-2</v>
      </c>
      <c r="G10464" s="77">
        <v>0</v>
      </c>
      <c r="H10464" s="77">
        <v>0</v>
      </c>
      <c r="J10464" s="77">
        <f t="shared" si="442"/>
        <v>7.0000000000000007E-2</v>
      </c>
      <c r="K10464" s="103">
        <f t="shared" si="443"/>
        <v>8.07</v>
      </c>
      <c r="L10464" s="164">
        <v>0.03</v>
      </c>
      <c r="M10464" s="161">
        <v>0.5</v>
      </c>
      <c r="N10464" s="76">
        <f t="shared" si="441"/>
        <v>8.07</v>
      </c>
    </row>
    <row r="10465" spans="2:14" x14ac:dyDescent="0.25">
      <c r="B10465" s="158">
        <v>43006</v>
      </c>
      <c r="C10465" s="78">
        <v>412.42</v>
      </c>
      <c r="D10465" s="154">
        <v>275.02</v>
      </c>
      <c r="E10465" s="122">
        <f t="shared" si="444"/>
        <v>38.091412742382268</v>
      </c>
      <c r="F10465" s="77">
        <v>1.66</v>
      </c>
      <c r="G10465" s="77">
        <v>0</v>
      </c>
      <c r="H10465" s="77">
        <v>0</v>
      </c>
      <c r="J10465" s="77">
        <f t="shared" si="442"/>
        <v>1.66</v>
      </c>
      <c r="K10465" s="103">
        <f t="shared" si="443"/>
        <v>6.7600000000000229</v>
      </c>
      <c r="L10465" s="164">
        <v>0.63</v>
      </c>
      <c r="M10465" s="161">
        <v>0</v>
      </c>
      <c r="N10465" s="76">
        <f t="shared" si="441"/>
        <v>6.7600000000000229</v>
      </c>
    </row>
    <row r="10466" spans="2:14" x14ac:dyDescent="0.25">
      <c r="B10466" s="158">
        <v>43007</v>
      </c>
      <c r="C10466" s="78">
        <v>412.86</v>
      </c>
      <c r="D10466" s="154">
        <v>280.12</v>
      </c>
      <c r="E10466" s="122">
        <f t="shared" si="444"/>
        <v>38.797783933518005</v>
      </c>
      <c r="F10466" s="77">
        <v>1.36</v>
      </c>
      <c r="G10466" s="77">
        <v>0</v>
      </c>
      <c r="H10466" s="77">
        <v>0</v>
      </c>
      <c r="J10466" s="77">
        <f t="shared" si="442"/>
        <v>1.36</v>
      </c>
      <c r="K10466" s="103">
        <f t="shared" si="443"/>
        <v>4.0199999999999685</v>
      </c>
      <c r="L10466" s="164">
        <v>0.52</v>
      </c>
      <c r="M10466" s="161">
        <v>0</v>
      </c>
      <c r="N10466" s="76">
        <f t="shared" si="441"/>
        <v>4.0199999999999685</v>
      </c>
    </row>
    <row r="10467" spans="2:14" x14ac:dyDescent="0.25">
      <c r="B10467" s="158">
        <v>43008</v>
      </c>
      <c r="C10467" s="78">
        <v>413.09</v>
      </c>
      <c r="D10467" s="154">
        <v>282.77999999999997</v>
      </c>
      <c r="E10467" s="122">
        <f t="shared" si="444"/>
        <v>39.16620498614958</v>
      </c>
      <c r="F10467" s="77">
        <v>2.66</v>
      </c>
      <c r="G10467" s="77">
        <v>0</v>
      </c>
      <c r="H10467" s="77">
        <v>0</v>
      </c>
      <c r="J10467" s="77">
        <f t="shared" si="442"/>
        <v>2.66</v>
      </c>
      <c r="K10467" s="103">
        <f t="shared" si="443"/>
        <v>2.7800000000000047</v>
      </c>
      <c r="L10467" s="164">
        <v>1.02</v>
      </c>
      <c r="M10467" s="161">
        <v>0</v>
      </c>
      <c r="N10467" s="76">
        <f t="shared" si="441"/>
        <v>2.7800000000000047</v>
      </c>
    </row>
    <row r="10468" spans="2:14" x14ac:dyDescent="0.25">
      <c r="B10468" s="158">
        <v>43009</v>
      </c>
      <c r="C10468" s="78">
        <v>413.1</v>
      </c>
      <c r="D10468" s="154">
        <v>282.89999999999998</v>
      </c>
      <c r="E10468" s="122">
        <f t="shared" si="444"/>
        <v>39.182825484764535</v>
      </c>
      <c r="F10468" s="77">
        <v>2.58</v>
      </c>
      <c r="G10468" s="77">
        <v>0</v>
      </c>
      <c r="H10468" s="77">
        <v>0</v>
      </c>
      <c r="J10468" s="77">
        <f t="shared" si="442"/>
        <v>2.58</v>
      </c>
      <c r="K10468" s="103">
        <f t="shared" si="443"/>
        <v>3.0600000000000183</v>
      </c>
      <c r="L10468" s="164">
        <v>0.99</v>
      </c>
      <c r="M10468" s="161">
        <v>0</v>
      </c>
      <c r="N10468" s="76">
        <f t="shared" si="441"/>
        <v>3.0600000000000183</v>
      </c>
    </row>
    <row r="10469" spans="2:14" x14ac:dyDescent="0.25">
      <c r="B10469" s="158">
        <v>43010</v>
      </c>
      <c r="C10469" s="78">
        <v>413.14</v>
      </c>
      <c r="D10469" s="154">
        <v>283.38</v>
      </c>
      <c r="E10469" s="122">
        <f t="shared" si="444"/>
        <v>39.249307479224377</v>
      </c>
      <c r="F10469" s="77">
        <v>4.63</v>
      </c>
      <c r="G10469" s="77">
        <v>0</v>
      </c>
      <c r="H10469" s="77">
        <v>0</v>
      </c>
      <c r="J10469" s="77">
        <f t="shared" si="442"/>
        <v>4.63</v>
      </c>
      <c r="K10469" s="103">
        <f t="shared" si="443"/>
        <v>2.7300000000000226</v>
      </c>
      <c r="L10469" s="164">
        <v>1.78</v>
      </c>
      <c r="M10469" s="161">
        <v>0</v>
      </c>
      <c r="N10469" s="76">
        <f t="shared" si="441"/>
        <v>2.7300000000000226</v>
      </c>
    </row>
    <row r="10470" spans="2:14" x14ac:dyDescent="0.25">
      <c r="B10470" s="158">
        <v>43011</v>
      </c>
      <c r="C10470" s="78">
        <v>412.98</v>
      </c>
      <c r="D10470" s="154">
        <v>281.48</v>
      </c>
      <c r="E10470" s="122">
        <f t="shared" si="444"/>
        <v>38.986149584487542</v>
      </c>
      <c r="F10470" s="77">
        <v>2.91</v>
      </c>
      <c r="G10470" s="77">
        <v>0</v>
      </c>
      <c r="H10470" s="77">
        <v>0</v>
      </c>
      <c r="J10470" s="77">
        <f t="shared" si="442"/>
        <v>2.91</v>
      </c>
      <c r="K10470" s="103">
        <f t="shared" si="443"/>
        <v>1.9100000000000001</v>
      </c>
      <c r="L10470" s="164">
        <v>1.1200000000000001</v>
      </c>
      <c r="M10470" s="161">
        <v>0</v>
      </c>
      <c r="N10470" s="76">
        <f t="shared" si="441"/>
        <v>1.9100000000000001</v>
      </c>
    </row>
    <row r="10471" spans="2:14" x14ac:dyDescent="0.25">
      <c r="B10471" s="158">
        <v>43012</v>
      </c>
      <c r="C10471" s="78">
        <v>412.89</v>
      </c>
      <c r="D10471" s="154">
        <v>280.48</v>
      </c>
      <c r="E10471" s="122">
        <f t="shared" si="444"/>
        <v>38.847645429362885</v>
      </c>
      <c r="F10471" s="77">
        <v>4.0999999999999996</v>
      </c>
      <c r="G10471" s="77">
        <v>0</v>
      </c>
      <c r="H10471" s="77">
        <v>0</v>
      </c>
      <c r="J10471" s="77">
        <f t="shared" si="442"/>
        <v>4.0999999999999996</v>
      </c>
      <c r="K10471" s="103">
        <f t="shared" si="443"/>
        <v>2.2999999999999883</v>
      </c>
      <c r="L10471" s="164">
        <v>1.57</v>
      </c>
      <c r="M10471" s="161">
        <v>0</v>
      </c>
      <c r="N10471" s="76">
        <f t="shared" si="441"/>
        <v>2.2999999999999883</v>
      </c>
    </row>
    <row r="10472" spans="2:14" x14ac:dyDescent="0.25">
      <c r="B10472" s="158">
        <v>43013</v>
      </c>
      <c r="C10472" s="78">
        <v>412.74</v>
      </c>
      <c r="D10472" s="154">
        <v>278.68</v>
      </c>
      <c r="E10472" s="122">
        <f t="shared" si="444"/>
        <v>38.598337950138507</v>
      </c>
      <c r="F10472" s="77">
        <v>3.75</v>
      </c>
      <c r="G10472" s="77">
        <v>0</v>
      </c>
      <c r="H10472" s="77">
        <v>0</v>
      </c>
      <c r="J10472" s="77">
        <f t="shared" si="442"/>
        <v>3.75</v>
      </c>
      <c r="K10472" s="103">
        <f t="shared" si="443"/>
        <v>2.3899999999999864</v>
      </c>
      <c r="L10472" s="164">
        <v>1.44</v>
      </c>
      <c r="M10472" s="161">
        <v>0</v>
      </c>
      <c r="N10472" s="76">
        <f t="shared" si="441"/>
        <v>2.3899999999999864</v>
      </c>
    </row>
    <row r="10473" spans="2:14" x14ac:dyDescent="0.25">
      <c r="B10473" s="158">
        <v>43014</v>
      </c>
      <c r="C10473" s="78">
        <v>412.62</v>
      </c>
      <c r="D10473" s="154">
        <v>277.32</v>
      </c>
      <c r="E10473" s="122">
        <f t="shared" si="444"/>
        <v>38.409972299168977</v>
      </c>
      <c r="F10473" s="77">
        <v>2.8</v>
      </c>
      <c r="G10473" s="77">
        <v>0</v>
      </c>
      <c r="H10473" s="77">
        <v>0</v>
      </c>
      <c r="J10473" s="77">
        <f t="shared" si="442"/>
        <v>2.8</v>
      </c>
      <c r="K10473" s="103">
        <f t="shared" si="443"/>
        <v>2.4600000000000248</v>
      </c>
      <c r="L10473" s="164">
        <v>1.07</v>
      </c>
      <c r="M10473" s="161">
        <v>0</v>
      </c>
      <c r="N10473" s="76">
        <f t="shared" si="441"/>
        <v>2.4600000000000248</v>
      </c>
    </row>
    <row r="10474" spans="2:14" x14ac:dyDescent="0.25">
      <c r="B10474" s="158">
        <v>43015</v>
      </c>
      <c r="C10474" s="78">
        <v>412.59</v>
      </c>
      <c r="D10474" s="154">
        <v>276.98</v>
      </c>
      <c r="E10474" s="122">
        <f t="shared" si="444"/>
        <v>38.362880886426595</v>
      </c>
      <c r="F10474" s="77">
        <v>2.67</v>
      </c>
      <c r="G10474" s="77">
        <v>0</v>
      </c>
      <c r="H10474" s="77">
        <v>0</v>
      </c>
      <c r="J10474" s="77">
        <f t="shared" si="442"/>
        <v>2.67</v>
      </c>
      <c r="K10474" s="103">
        <f t="shared" si="443"/>
        <v>3.339999999999959</v>
      </c>
      <c r="L10474" s="164">
        <v>0.99</v>
      </c>
      <c r="M10474" s="161">
        <v>0</v>
      </c>
      <c r="N10474" s="76">
        <f t="shared" si="441"/>
        <v>3.339999999999959</v>
      </c>
    </row>
    <row r="10475" spans="2:14" x14ac:dyDescent="0.25">
      <c r="B10475" s="158">
        <v>43016</v>
      </c>
      <c r="C10475" s="78">
        <v>412.65</v>
      </c>
      <c r="D10475" s="154">
        <v>277.64999999999998</v>
      </c>
      <c r="E10475" s="122">
        <f t="shared" si="444"/>
        <v>38.455678670360108</v>
      </c>
      <c r="F10475" s="77">
        <v>2.72</v>
      </c>
      <c r="G10475" s="77">
        <v>0</v>
      </c>
      <c r="H10475" s="77">
        <v>0</v>
      </c>
      <c r="J10475" s="77">
        <f t="shared" si="442"/>
        <v>2.72</v>
      </c>
      <c r="K10475" s="103">
        <f t="shared" si="443"/>
        <v>1.9300000000000366</v>
      </c>
      <c r="L10475" s="164">
        <v>1.04</v>
      </c>
      <c r="M10475" s="161">
        <v>0</v>
      </c>
      <c r="N10475" s="76">
        <f t="shared" si="441"/>
        <v>1.9300000000000366</v>
      </c>
    </row>
    <row r="10476" spans="2:14" x14ac:dyDescent="0.25">
      <c r="B10476" s="158">
        <v>43017</v>
      </c>
      <c r="C10476" s="78">
        <v>412.58</v>
      </c>
      <c r="D10476" s="154">
        <v>276.86</v>
      </c>
      <c r="E10476" s="122">
        <f t="shared" si="444"/>
        <v>38.34626038781164</v>
      </c>
      <c r="F10476" s="77">
        <v>2.71</v>
      </c>
      <c r="G10476" s="77">
        <v>0</v>
      </c>
      <c r="H10476" s="77">
        <v>0</v>
      </c>
      <c r="J10476" s="77">
        <f t="shared" si="442"/>
        <v>2.71</v>
      </c>
      <c r="K10476" s="103">
        <f t="shared" si="443"/>
        <v>2.1099999999999772</v>
      </c>
      <c r="L10476" s="164">
        <v>1.04</v>
      </c>
      <c r="M10476" s="161">
        <v>0</v>
      </c>
      <c r="N10476" s="76">
        <f t="shared" si="441"/>
        <v>2.1099999999999772</v>
      </c>
    </row>
    <row r="10477" spans="2:14" x14ac:dyDescent="0.25">
      <c r="B10477" s="158">
        <v>43018</v>
      </c>
      <c r="C10477" s="78">
        <v>412.53</v>
      </c>
      <c r="D10477" s="154">
        <v>276.26</v>
      </c>
      <c r="E10477" s="122">
        <f t="shared" si="444"/>
        <v>38.263157894736842</v>
      </c>
      <c r="F10477" s="77">
        <v>2.63</v>
      </c>
      <c r="G10477" s="77">
        <v>0</v>
      </c>
      <c r="H10477" s="77">
        <v>0</v>
      </c>
      <c r="J10477" s="77">
        <f t="shared" si="442"/>
        <v>2.63</v>
      </c>
      <c r="K10477" s="103">
        <f t="shared" si="443"/>
        <v>1.3899999999999908</v>
      </c>
      <c r="L10477" s="164">
        <v>1</v>
      </c>
      <c r="M10477" s="161">
        <v>0.5</v>
      </c>
      <c r="N10477" s="76">
        <f t="shared" si="441"/>
        <v>1.3899999999999908</v>
      </c>
    </row>
    <row r="10478" spans="2:14" x14ac:dyDescent="0.25">
      <c r="B10478" s="158">
        <v>43019</v>
      </c>
      <c r="C10478" s="78">
        <v>412.42</v>
      </c>
      <c r="D10478" s="154">
        <v>275.02</v>
      </c>
      <c r="E10478" s="122">
        <f t="shared" si="444"/>
        <v>38.091412742382268</v>
      </c>
      <c r="F10478" s="77">
        <v>3.57</v>
      </c>
      <c r="G10478" s="77">
        <v>0</v>
      </c>
      <c r="H10478" s="77">
        <v>0</v>
      </c>
      <c r="J10478" s="77">
        <f t="shared" si="442"/>
        <v>3.57</v>
      </c>
      <c r="K10478" s="103">
        <f t="shared" si="443"/>
        <v>2.7500000000000067</v>
      </c>
      <c r="L10478" s="164">
        <v>1.37</v>
      </c>
      <c r="M10478" s="161">
        <v>0</v>
      </c>
      <c r="N10478" s="76">
        <f t="shared" si="441"/>
        <v>2.7500000000000067</v>
      </c>
    </row>
    <row r="10479" spans="2:14" x14ac:dyDescent="0.25">
      <c r="B10479" s="158">
        <v>43020</v>
      </c>
      <c r="C10479" s="78">
        <v>412.35</v>
      </c>
      <c r="D10479" s="154">
        <v>274.2</v>
      </c>
      <c r="E10479" s="122">
        <f t="shared" si="444"/>
        <v>37.97783933518005</v>
      </c>
      <c r="F10479" s="77">
        <v>2.96</v>
      </c>
      <c r="G10479" s="77">
        <v>0</v>
      </c>
      <c r="H10479" s="77">
        <v>0</v>
      </c>
      <c r="J10479" s="77">
        <f t="shared" si="442"/>
        <v>2.96</v>
      </c>
      <c r="K10479" s="103">
        <f t="shared" si="443"/>
        <v>2.8399999999999954</v>
      </c>
      <c r="L10479" s="164">
        <v>1.23</v>
      </c>
      <c r="M10479" s="161">
        <v>0</v>
      </c>
      <c r="N10479" s="76">
        <f t="shared" si="441"/>
        <v>2.8399999999999954</v>
      </c>
    </row>
    <row r="10480" spans="2:14" x14ac:dyDescent="0.25">
      <c r="B10480" s="158">
        <v>43021</v>
      </c>
      <c r="C10480" s="78">
        <v>412.34</v>
      </c>
      <c r="D10480" s="154">
        <v>274.08</v>
      </c>
      <c r="E10480" s="122">
        <f t="shared" si="444"/>
        <v>37.961218836565095</v>
      </c>
      <c r="F10480" s="77">
        <v>1.74</v>
      </c>
      <c r="G10480" s="77">
        <v>0</v>
      </c>
      <c r="H10480" s="77">
        <v>0</v>
      </c>
      <c r="J10480" s="77">
        <f t="shared" si="442"/>
        <v>1.74</v>
      </c>
      <c r="K10480" s="103">
        <f t="shared" si="443"/>
        <v>4.4000000000000252</v>
      </c>
      <c r="L10480" s="164">
        <v>0.66</v>
      </c>
      <c r="M10480" s="161">
        <v>3.5</v>
      </c>
      <c r="N10480" s="76">
        <f t="shared" si="441"/>
        <v>4.4000000000000252</v>
      </c>
    </row>
    <row r="10481" spans="2:14" x14ac:dyDescent="0.25">
      <c r="B10481" s="158">
        <v>43022</v>
      </c>
      <c r="C10481" s="78">
        <v>412.57</v>
      </c>
      <c r="D10481" s="154">
        <v>276.74</v>
      </c>
      <c r="E10481" s="122">
        <f t="shared" si="444"/>
        <v>38.329639889196677</v>
      </c>
      <c r="F10481" s="77">
        <v>1.73</v>
      </c>
      <c r="G10481" s="77">
        <v>0</v>
      </c>
      <c r="H10481" s="77">
        <v>0</v>
      </c>
      <c r="J10481" s="77">
        <f t="shared" si="442"/>
        <v>1.73</v>
      </c>
      <c r="K10481" s="103">
        <f t="shared" si="443"/>
        <v>19.290000000000003</v>
      </c>
      <c r="L10481" s="164">
        <v>0.67</v>
      </c>
      <c r="M10481" s="161">
        <v>21.7</v>
      </c>
      <c r="N10481" s="76">
        <f t="shared" si="441"/>
        <v>19.290000000000003</v>
      </c>
    </row>
    <row r="10482" spans="2:14" x14ac:dyDescent="0.25">
      <c r="B10482" s="158">
        <v>43023</v>
      </c>
      <c r="C10482" s="78">
        <v>414.05</v>
      </c>
      <c r="D10482" s="154">
        <v>294.3</v>
      </c>
      <c r="E10482" s="122">
        <f t="shared" si="444"/>
        <v>40.761772853185597</v>
      </c>
      <c r="F10482" s="77">
        <v>2.91</v>
      </c>
      <c r="G10482" s="77">
        <v>0</v>
      </c>
      <c r="H10482" s="77">
        <v>0</v>
      </c>
      <c r="J10482" s="77">
        <f t="shared" si="442"/>
        <v>2.91</v>
      </c>
      <c r="K10482" s="103">
        <f t="shared" si="443"/>
        <v>11.489999999999984</v>
      </c>
      <c r="L10482" s="164">
        <v>1.1200000000000001</v>
      </c>
      <c r="M10482" s="161">
        <v>1.2</v>
      </c>
      <c r="N10482" s="76">
        <f t="shared" si="441"/>
        <v>11.489999999999984</v>
      </c>
    </row>
    <row r="10483" spans="2:14" x14ac:dyDescent="0.25">
      <c r="B10483" s="158">
        <v>43024</v>
      </c>
      <c r="C10483" s="78">
        <v>414.74</v>
      </c>
      <c r="D10483" s="154">
        <v>302.88</v>
      </c>
      <c r="E10483" s="122">
        <f t="shared" si="444"/>
        <v>41.950138504155127</v>
      </c>
      <c r="F10483" s="77">
        <v>1.39</v>
      </c>
      <c r="G10483" s="77">
        <v>0</v>
      </c>
      <c r="H10483" s="77">
        <v>0</v>
      </c>
      <c r="J10483" s="77">
        <f t="shared" si="442"/>
        <v>1.39</v>
      </c>
      <c r="K10483" s="103">
        <f t="shared" si="443"/>
        <v>9.0600000000000165</v>
      </c>
      <c r="L10483" s="164">
        <v>0.54</v>
      </c>
      <c r="M10483" s="161">
        <v>0</v>
      </c>
      <c r="N10483" s="76">
        <f t="shared" si="441"/>
        <v>9.0600000000000165</v>
      </c>
    </row>
    <row r="10484" spans="2:14" x14ac:dyDescent="0.25">
      <c r="B10484" s="158">
        <v>43025</v>
      </c>
      <c r="C10484" s="78">
        <v>415.35</v>
      </c>
      <c r="D10484" s="154">
        <v>310.55</v>
      </c>
      <c r="E10484" s="122">
        <f t="shared" si="444"/>
        <v>43.01246537396122</v>
      </c>
      <c r="F10484" s="77">
        <v>1</v>
      </c>
      <c r="G10484" s="77">
        <v>0</v>
      </c>
      <c r="H10484" s="77">
        <v>0</v>
      </c>
      <c r="J10484" s="77">
        <f t="shared" si="442"/>
        <v>1</v>
      </c>
      <c r="K10484" s="103">
        <f t="shared" si="443"/>
        <v>9.7099999999999795</v>
      </c>
      <c r="L10484" s="164">
        <v>0.39</v>
      </c>
      <c r="M10484" s="161">
        <v>17.100000000000001</v>
      </c>
      <c r="N10484" s="76">
        <f t="shared" si="441"/>
        <v>9.7099999999999795</v>
      </c>
    </row>
    <row r="10485" spans="2:14" x14ac:dyDescent="0.25">
      <c r="B10485" s="158">
        <v>43026</v>
      </c>
      <c r="C10485" s="78">
        <v>416.02</v>
      </c>
      <c r="D10485" s="154">
        <v>319.26</v>
      </c>
      <c r="E10485" s="122">
        <f t="shared" si="444"/>
        <v>44.21883656509695</v>
      </c>
      <c r="F10485" s="77">
        <v>0.1</v>
      </c>
      <c r="G10485" s="77">
        <v>0</v>
      </c>
      <c r="H10485" s="77">
        <v>0</v>
      </c>
      <c r="J10485" s="77">
        <f t="shared" si="442"/>
        <v>0.1</v>
      </c>
      <c r="K10485" s="103">
        <f t="shared" si="443"/>
        <v>10.299999999999988</v>
      </c>
      <c r="L10485" s="164">
        <v>0.04</v>
      </c>
      <c r="M10485" s="161">
        <v>0</v>
      </c>
      <c r="N10485" s="76">
        <f t="shared" si="441"/>
        <v>10.299999999999988</v>
      </c>
    </row>
    <row r="10486" spans="2:14" x14ac:dyDescent="0.25">
      <c r="B10486" s="158">
        <v>43027</v>
      </c>
      <c r="C10486" s="78">
        <v>416.79</v>
      </c>
      <c r="D10486" s="154">
        <v>329.46</v>
      </c>
      <c r="E10486" s="122">
        <f t="shared" si="444"/>
        <v>45.631578947368418</v>
      </c>
      <c r="F10486" s="77">
        <v>0.05</v>
      </c>
      <c r="G10486" s="77">
        <v>0</v>
      </c>
      <c r="H10486" s="77">
        <v>0</v>
      </c>
      <c r="J10486" s="77">
        <f t="shared" si="442"/>
        <v>0.05</v>
      </c>
      <c r="K10486" s="103">
        <f t="shared" si="443"/>
        <v>9.1300000000000416</v>
      </c>
      <c r="L10486" s="164">
        <v>0.02</v>
      </c>
      <c r="M10486" s="161">
        <v>3.7</v>
      </c>
      <c r="N10486" s="76">
        <f t="shared" si="441"/>
        <v>9.1300000000000416</v>
      </c>
    </row>
    <row r="10487" spans="2:14" x14ac:dyDescent="0.25">
      <c r="B10487" s="158">
        <v>43028</v>
      </c>
      <c r="C10487" s="78">
        <v>417.46</v>
      </c>
      <c r="D10487" s="154">
        <v>338.54</v>
      </c>
      <c r="E10487" s="122">
        <f t="shared" si="444"/>
        <v>46.88919667590028</v>
      </c>
      <c r="F10487" s="77">
        <v>0.15</v>
      </c>
      <c r="G10487" s="77">
        <v>0</v>
      </c>
      <c r="H10487" s="77">
        <v>0</v>
      </c>
      <c r="J10487" s="77">
        <f t="shared" si="442"/>
        <v>0.15</v>
      </c>
      <c r="K10487" s="103">
        <f t="shared" si="443"/>
        <v>10.129999999999962</v>
      </c>
      <c r="L10487" s="164">
        <v>0.06</v>
      </c>
      <c r="M10487" s="161">
        <v>0</v>
      </c>
      <c r="N10487" s="76">
        <f t="shared" si="441"/>
        <v>10.129999999999962</v>
      </c>
    </row>
    <row r="10488" spans="2:14" x14ac:dyDescent="0.25">
      <c r="B10488" s="158">
        <v>43029</v>
      </c>
      <c r="C10488" s="78">
        <v>418.18</v>
      </c>
      <c r="D10488" s="154">
        <v>348.52</v>
      </c>
      <c r="E10488" s="122">
        <f t="shared" si="444"/>
        <v>48.271468144044313</v>
      </c>
      <c r="F10488" s="77">
        <v>0.23</v>
      </c>
      <c r="G10488" s="77">
        <v>0</v>
      </c>
      <c r="H10488" s="77">
        <v>0</v>
      </c>
      <c r="J10488" s="77">
        <f t="shared" si="442"/>
        <v>0.23</v>
      </c>
      <c r="K10488" s="103">
        <f t="shared" si="443"/>
        <v>7.6600000000000072</v>
      </c>
      <c r="L10488" s="164">
        <v>0.09</v>
      </c>
      <c r="M10488" s="161">
        <v>0</v>
      </c>
      <c r="N10488" s="76">
        <f t="shared" si="441"/>
        <v>7.6600000000000072</v>
      </c>
    </row>
    <row r="10489" spans="2:14" x14ac:dyDescent="0.25">
      <c r="B10489" s="158">
        <v>43030</v>
      </c>
      <c r="C10489" s="78">
        <v>418.71</v>
      </c>
      <c r="D10489" s="154">
        <v>355.95</v>
      </c>
      <c r="E10489" s="122">
        <f t="shared" si="444"/>
        <v>49.300554016620495</v>
      </c>
      <c r="F10489" s="77">
        <v>0.97</v>
      </c>
      <c r="G10489" s="77">
        <v>0</v>
      </c>
      <c r="H10489" s="77">
        <v>0</v>
      </c>
      <c r="J10489" s="77">
        <f t="shared" si="442"/>
        <v>0.97</v>
      </c>
      <c r="K10489" s="103">
        <f t="shared" si="443"/>
        <v>7.1800000000000361</v>
      </c>
      <c r="L10489" s="164">
        <v>0.38</v>
      </c>
      <c r="M10489" s="161">
        <v>0</v>
      </c>
      <c r="N10489" s="76">
        <f t="shared" si="441"/>
        <v>7.1800000000000361</v>
      </c>
    </row>
    <row r="10490" spans="2:14" x14ac:dyDescent="0.25">
      <c r="B10490" s="158">
        <v>43031</v>
      </c>
      <c r="C10490" s="78">
        <v>419.14</v>
      </c>
      <c r="D10490" s="154">
        <v>362.16</v>
      </c>
      <c r="E10490" s="122">
        <f t="shared" si="444"/>
        <v>50.1606648199446</v>
      </c>
      <c r="F10490" s="77">
        <v>3.85</v>
      </c>
      <c r="G10490" s="77">
        <v>0</v>
      </c>
      <c r="H10490" s="77">
        <v>0</v>
      </c>
      <c r="J10490" s="77">
        <f t="shared" si="442"/>
        <v>3.85</v>
      </c>
      <c r="K10490" s="103">
        <f t="shared" si="443"/>
        <v>7.739999999999986</v>
      </c>
      <c r="L10490" s="164">
        <v>0.5</v>
      </c>
      <c r="M10490" s="161">
        <v>0</v>
      </c>
      <c r="N10490" s="76">
        <f t="shared" si="441"/>
        <v>7.739999999999986</v>
      </c>
    </row>
    <row r="10491" spans="2:14" x14ac:dyDescent="0.25">
      <c r="B10491" s="158">
        <v>43032</v>
      </c>
      <c r="C10491" s="78">
        <v>419.41</v>
      </c>
      <c r="D10491" s="154">
        <v>366.05</v>
      </c>
      <c r="E10491" s="122">
        <f t="shared" si="444"/>
        <v>50.699445983379498</v>
      </c>
      <c r="F10491" s="77">
        <v>4.9000000000000004</v>
      </c>
      <c r="G10491" s="77">
        <v>0</v>
      </c>
      <c r="H10491" s="77">
        <v>0</v>
      </c>
      <c r="J10491" s="77">
        <f t="shared" si="442"/>
        <v>4.9000000000000004</v>
      </c>
      <c r="K10491" s="103">
        <f t="shared" si="443"/>
        <v>12.15</v>
      </c>
      <c r="L10491" s="164">
        <v>1.92</v>
      </c>
      <c r="M10491" s="161">
        <v>12.4</v>
      </c>
      <c r="N10491" s="76">
        <f t="shared" si="441"/>
        <v>12.15</v>
      </c>
    </row>
    <row r="10492" spans="2:14" x14ac:dyDescent="0.25">
      <c r="B10492" s="158">
        <v>43033</v>
      </c>
      <c r="C10492" s="78">
        <v>419.9</v>
      </c>
      <c r="D10492" s="154">
        <v>373.3</v>
      </c>
      <c r="E10492" s="122">
        <f t="shared" si="444"/>
        <v>51.703601108033247</v>
      </c>
      <c r="F10492" s="77">
        <v>2.99</v>
      </c>
      <c r="G10492" s="77">
        <v>0</v>
      </c>
      <c r="H10492" s="77">
        <v>0</v>
      </c>
      <c r="J10492" s="77">
        <f t="shared" si="442"/>
        <v>2.99</v>
      </c>
      <c r="K10492" s="103">
        <f t="shared" si="443"/>
        <v>14.839999999999966</v>
      </c>
      <c r="L10492" s="164">
        <v>1.17</v>
      </c>
      <c r="M10492" s="161">
        <v>13.5</v>
      </c>
      <c r="N10492" s="76">
        <f t="shared" si="441"/>
        <v>14.839999999999966</v>
      </c>
    </row>
    <row r="10493" spans="2:14" x14ac:dyDescent="0.25">
      <c r="B10493" s="158">
        <v>43034</v>
      </c>
      <c r="C10493" s="78">
        <v>420.69</v>
      </c>
      <c r="D10493" s="154">
        <v>385.15</v>
      </c>
      <c r="E10493" s="122">
        <f t="shared" si="444"/>
        <v>53.344875346260388</v>
      </c>
      <c r="F10493" s="77">
        <v>2.19</v>
      </c>
      <c r="G10493" s="77">
        <v>0</v>
      </c>
      <c r="H10493" s="77">
        <v>0</v>
      </c>
      <c r="J10493" s="77">
        <f t="shared" si="442"/>
        <v>2.19</v>
      </c>
      <c r="K10493" s="103">
        <f t="shared" si="443"/>
        <v>14.94</v>
      </c>
      <c r="L10493" s="164">
        <v>0.86</v>
      </c>
      <c r="M10493" s="161">
        <v>10</v>
      </c>
      <c r="N10493" s="76">
        <f t="shared" si="441"/>
        <v>14.94</v>
      </c>
    </row>
    <row r="10494" spans="2:14" x14ac:dyDescent="0.25">
      <c r="B10494" s="158">
        <v>43035</v>
      </c>
      <c r="C10494" s="78">
        <v>421.52</v>
      </c>
      <c r="D10494" s="154">
        <v>397.9</v>
      </c>
      <c r="E10494" s="122">
        <f t="shared" si="444"/>
        <v>55.11080332409972</v>
      </c>
      <c r="F10494" s="77">
        <v>1.77</v>
      </c>
      <c r="G10494" s="77">
        <v>0</v>
      </c>
      <c r="H10494" s="77">
        <v>0</v>
      </c>
      <c r="J10494" s="77">
        <f t="shared" si="442"/>
        <v>1.77</v>
      </c>
      <c r="K10494" s="103">
        <f t="shared" si="443"/>
        <v>21.930000000000025</v>
      </c>
      <c r="L10494" s="164">
        <v>0.7</v>
      </c>
      <c r="M10494" s="161">
        <v>33.200000000000003</v>
      </c>
      <c r="N10494" s="76">
        <f t="shared" si="441"/>
        <v>21.930000000000025</v>
      </c>
    </row>
    <row r="10495" spans="2:14" x14ac:dyDescent="0.25">
      <c r="B10495" s="158">
        <v>43036</v>
      </c>
      <c r="C10495" s="78">
        <v>422.79</v>
      </c>
      <c r="D10495" s="154">
        <v>418.06</v>
      </c>
      <c r="E10495" s="122">
        <f t="shared" si="444"/>
        <v>57.903047091412738</v>
      </c>
      <c r="F10495" s="77">
        <v>1.26</v>
      </c>
      <c r="G10495" s="77">
        <v>0</v>
      </c>
      <c r="H10495" s="77">
        <v>0</v>
      </c>
      <c r="J10495" s="77">
        <f t="shared" si="442"/>
        <v>1.26</v>
      </c>
      <c r="K10495" s="103">
        <f t="shared" si="443"/>
        <v>32.899999999999984</v>
      </c>
      <c r="L10495" s="164">
        <v>0.5</v>
      </c>
      <c r="M10495" s="161">
        <v>33.9</v>
      </c>
      <c r="N10495" s="76">
        <f t="shared" si="441"/>
        <v>32.899999999999984</v>
      </c>
    </row>
    <row r="10496" spans="2:14" x14ac:dyDescent="0.25">
      <c r="B10496" s="158">
        <v>43037</v>
      </c>
      <c r="C10496" s="78">
        <v>424.7</v>
      </c>
      <c r="D10496" s="154">
        <v>449.7</v>
      </c>
      <c r="E10496" s="122">
        <f t="shared" si="444"/>
        <v>62.285318559556792</v>
      </c>
      <c r="F10496" s="77">
        <v>1.29</v>
      </c>
      <c r="G10496" s="77">
        <v>0</v>
      </c>
      <c r="H10496" s="77">
        <v>0</v>
      </c>
      <c r="J10496" s="77">
        <f t="shared" si="442"/>
        <v>1.29</v>
      </c>
      <c r="K10496" s="103">
        <f t="shared" si="443"/>
        <v>31.500000000000036</v>
      </c>
      <c r="L10496" s="164">
        <v>0.52</v>
      </c>
      <c r="M10496" s="161">
        <v>9.6</v>
      </c>
      <c r="N10496" s="76">
        <f t="shared" si="441"/>
        <v>31.500000000000036</v>
      </c>
    </row>
    <row r="10497" spans="2:14" x14ac:dyDescent="0.25">
      <c r="B10497" s="158">
        <v>43038</v>
      </c>
      <c r="C10497" s="78">
        <v>426.43</v>
      </c>
      <c r="D10497" s="154">
        <v>479.91</v>
      </c>
      <c r="E10497" s="122">
        <f t="shared" si="444"/>
        <v>66.46952908587258</v>
      </c>
      <c r="F10497" s="77">
        <v>1.99</v>
      </c>
      <c r="G10497" s="77">
        <v>0</v>
      </c>
      <c r="H10497" s="77">
        <v>0</v>
      </c>
      <c r="J10497" s="77">
        <f t="shared" si="442"/>
        <v>1.99</v>
      </c>
      <c r="K10497" s="103">
        <f t="shared" si="443"/>
        <v>14.929999999999998</v>
      </c>
      <c r="L10497" s="164">
        <v>0.8</v>
      </c>
      <c r="M10497" s="161">
        <v>0</v>
      </c>
      <c r="N10497" s="76">
        <f t="shared" si="441"/>
        <v>14.929999999999998</v>
      </c>
    </row>
    <row r="10498" spans="2:14" x14ac:dyDescent="0.25">
      <c r="B10498" s="158">
        <v>43039</v>
      </c>
      <c r="C10498" s="78">
        <v>427.15</v>
      </c>
      <c r="D10498" s="154">
        <v>492.85</v>
      </c>
      <c r="E10498" s="122">
        <f t="shared" si="444"/>
        <v>68.261772853185605</v>
      </c>
      <c r="F10498" s="77">
        <v>0.68</v>
      </c>
      <c r="G10498" s="77">
        <v>0</v>
      </c>
      <c r="H10498" s="77">
        <v>0</v>
      </c>
      <c r="J10498" s="77">
        <f t="shared" si="442"/>
        <v>0.68</v>
      </c>
      <c r="K10498" s="103">
        <f t="shared" si="443"/>
        <v>11.300000000000004</v>
      </c>
      <c r="L10498" s="164">
        <v>0.27</v>
      </c>
      <c r="M10498" s="161">
        <v>0</v>
      </c>
      <c r="N10498" s="76">
        <f t="shared" si="441"/>
        <v>11.300000000000004</v>
      </c>
    </row>
    <row r="10499" spans="2:14" x14ac:dyDescent="0.25">
      <c r="B10499" s="158">
        <v>43040</v>
      </c>
      <c r="C10499" s="78">
        <v>427.73</v>
      </c>
      <c r="D10499" s="154">
        <v>503.47</v>
      </c>
      <c r="E10499" s="122">
        <f t="shared" si="444"/>
        <v>69.732686980609429</v>
      </c>
      <c r="F10499" s="77">
        <v>0.7</v>
      </c>
      <c r="G10499" s="77">
        <v>0</v>
      </c>
      <c r="H10499" s="77">
        <v>0</v>
      </c>
      <c r="J10499" s="77">
        <f t="shared" si="442"/>
        <v>0.7</v>
      </c>
      <c r="K10499" s="103">
        <f t="shared" si="443"/>
        <v>9.6199999999999584</v>
      </c>
      <c r="L10499" s="164">
        <v>0.28000000000000003</v>
      </c>
      <c r="M10499" s="161">
        <v>0</v>
      </c>
      <c r="N10499" s="76">
        <f t="shared" si="441"/>
        <v>9.6199999999999584</v>
      </c>
    </row>
    <row r="10500" spans="2:14" x14ac:dyDescent="0.25">
      <c r="B10500" s="158">
        <v>43041</v>
      </c>
      <c r="C10500" s="78">
        <v>428.21</v>
      </c>
      <c r="D10500" s="154">
        <v>512.39</v>
      </c>
      <c r="E10500" s="122">
        <f t="shared" si="444"/>
        <v>70.968144044321321</v>
      </c>
      <c r="F10500" s="77">
        <v>2.5299999999999998</v>
      </c>
      <c r="G10500" s="77">
        <v>0</v>
      </c>
      <c r="H10500" s="77">
        <v>0</v>
      </c>
      <c r="J10500" s="77">
        <f t="shared" si="442"/>
        <v>2.5299999999999998</v>
      </c>
      <c r="K10500" s="103">
        <f t="shared" si="443"/>
        <v>8.6999999999999584</v>
      </c>
      <c r="L10500" s="164">
        <v>1.02</v>
      </c>
      <c r="M10500" s="161">
        <v>0</v>
      </c>
      <c r="N10500" s="76">
        <f t="shared" si="441"/>
        <v>8.6999999999999584</v>
      </c>
    </row>
    <row r="10501" spans="2:14" x14ac:dyDescent="0.25">
      <c r="B10501" s="158">
        <v>43042</v>
      </c>
      <c r="C10501" s="78">
        <v>428.54</v>
      </c>
      <c r="D10501" s="154">
        <v>518.55999999999995</v>
      </c>
      <c r="E10501" s="122">
        <f t="shared" si="444"/>
        <v>71.822714681440431</v>
      </c>
      <c r="F10501" s="77">
        <v>2.13</v>
      </c>
      <c r="G10501" s="77">
        <v>0</v>
      </c>
      <c r="H10501" s="77">
        <v>0</v>
      </c>
      <c r="J10501" s="77">
        <f t="shared" si="442"/>
        <v>2.13</v>
      </c>
      <c r="K10501" s="103">
        <f t="shared" si="443"/>
        <v>9.3500000000000263</v>
      </c>
      <c r="L10501" s="164">
        <v>0.86</v>
      </c>
      <c r="M10501" s="161">
        <v>14.6</v>
      </c>
      <c r="N10501" s="76">
        <f t="shared" si="441"/>
        <v>9.3500000000000263</v>
      </c>
    </row>
    <row r="10502" spans="2:14" x14ac:dyDescent="0.25">
      <c r="B10502" s="158">
        <v>43043</v>
      </c>
      <c r="C10502" s="78">
        <v>428.92</v>
      </c>
      <c r="D10502" s="154">
        <v>525.78</v>
      </c>
      <c r="E10502" s="122">
        <f t="shared" si="444"/>
        <v>72.822714681440431</v>
      </c>
      <c r="F10502" s="77">
        <v>1</v>
      </c>
      <c r="G10502" s="77">
        <v>0</v>
      </c>
      <c r="H10502" s="77">
        <v>0</v>
      </c>
      <c r="J10502" s="77">
        <f t="shared" si="442"/>
        <v>1</v>
      </c>
      <c r="K10502" s="103">
        <f t="shared" si="443"/>
        <v>12.690000000000055</v>
      </c>
      <c r="L10502" s="164">
        <v>0.41</v>
      </c>
      <c r="M10502" s="161">
        <v>34.4</v>
      </c>
      <c r="N10502" s="76">
        <f t="shared" si="441"/>
        <v>12.690000000000055</v>
      </c>
    </row>
    <row r="10503" spans="2:14" x14ac:dyDescent="0.25">
      <c r="B10503" s="158">
        <v>43044</v>
      </c>
      <c r="C10503" s="78">
        <v>429.53</v>
      </c>
      <c r="D10503" s="154">
        <v>537.47</v>
      </c>
      <c r="E10503" s="122">
        <f t="shared" si="444"/>
        <v>74.44182825484765</v>
      </c>
      <c r="F10503" s="77">
        <v>4.09</v>
      </c>
      <c r="G10503" s="77">
        <v>0</v>
      </c>
      <c r="H10503" s="77">
        <v>0</v>
      </c>
      <c r="J10503" s="77">
        <f t="shared" si="442"/>
        <v>4.09</v>
      </c>
      <c r="K10503" s="103">
        <f t="shared" si="443"/>
        <v>7.7999999999999226</v>
      </c>
      <c r="L10503" s="164">
        <v>1.66</v>
      </c>
      <c r="M10503" s="161">
        <v>10.1</v>
      </c>
      <c r="N10503" s="76">
        <f t="shared" si="441"/>
        <v>7.7999999999999226</v>
      </c>
    </row>
    <row r="10504" spans="2:14" x14ac:dyDescent="0.25">
      <c r="B10504" s="158">
        <v>43045</v>
      </c>
      <c r="C10504" s="78">
        <v>429.72</v>
      </c>
      <c r="D10504" s="154">
        <v>541.17999999999995</v>
      </c>
      <c r="E10504" s="122">
        <f t="shared" si="444"/>
        <v>74.955678670360101</v>
      </c>
      <c r="F10504" s="77">
        <v>8.7799999999999994</v>
      </c>
      <c r="G10504" s="77">
        <v>0</v>
      </c>
      <c r="H10504" s="77">
        <v>0</v>
      </c>
      <c r="J10504" s="77">
        <f t="shared" si="442"/>
        <v>8.7799999999999994</v>
      </c>
      <c r="K10504" s="103">
        <f t="shared" si="443"/>
        <v>12.870000000000031</v>
      </c>
      <c r="L10504" s="164">
        <v>3.54</v>
      </c>
      <c r="M10504" s="161">
        <v>22.4</v>
      </c>
      <c r="N10504" s="76">
        <f t="shared" ref="N10504:N10567" si="445">+D10505-D10504+J10504</f>
        <v>12.870000000000031</v>
      </c>
    </row>
    <row r="10505" spans="2:14" x14ac:dyDescent="0.25">
      <c r="B10505" s="158">
        <v>43046</v>
      </c>
      <c r="C10505" s="78">
        <v>429.93</v>
      </c>
      <c r="D10505" s="154">
        <v>545.27</v>
      </c>
      <c r="E10505" s="122">
        <f t="shared" si="444"/>
        <v>75.522160664819936</v>
      </c>
      <c r="F10505" s="77">
        <v>7.07</v>
      </c>
      <c r="G10505" s="77">
        <v>0</v>
      </c>
      <c r="H10505" s="77">
        <v>0</v>
      </c>
      <c r="J10505" s="77">
        <f t="shared" si="442"/>
        <v>7.07</v>
      </c>
      <c r="K10505" s="103">
        <f t="shared" si="443"/>
        <v>10.969999999999978</v>
      </c>
      <c r="L10505" s="164">
        <v>2.86</v>
      </c>
      <c r="M10505" s="161">
        <v>1.3</v>
      </c>
      <c r="N10505" s="76">
        <f t="shared" si="445"/>
        <v>10.969999999999978</v>
      </c>
    </row>
    <row r="10506" spans="2:14" x14ac:dyDescent="0.25">
      <c r="B10506" s="158">
        <v>43047</v>
      </c>
      <c r="C10506" s="78">
        <v>430.13</v>
      </c>
      <c r="D10506" s="154">
        <v>549.16999999999996</v>
      </c>
      <c r="E10506" s="122">
        <f t="shared" si="444"/>
        <v>76.062326869806085</v>
      </c>
      <c r="F10506" s="77">
        <v>7.39</v>
      </c>
      <c r="G10506" s="77">
        <v>0</v>
      </c>
      <c r="H10506" s="77">
        <v>0</v>
      </c>
      <c r="J10506" s="77">
        <f t="shared" si="442"/>
        <v>7.39</v>
      </c>
      <c r="K10506" s="103">
        <f t="shared" si="443"/>
        <v>8.7200000000000415</v>
      </c>
      <c r="L10506" s="164">
        <v>2.99</v>
      </c>
      <c r="M10506" s="161">
        <v>6</v>
      </c>
      <c r="N10506" s="76">
        <f t="shared" si="445"/>
        <v>8.7200000000000415</v>
      </c>
    </row>
    <row r="10507" spans="2:14" x14ac:dyDescent="0.25">
      <c r="B10507" s="158">
        <v>43048</v>
      </c>
      <c r="C10507" s="78">
        <v>430.2</v>
      </c>
      <c r="D10507" s="154">
        <v>550.5</v>
      </c>
      <c r="E10507" s="122">
        <f t="shared" si="444"/>
        <v>76.24653739612188</v>
      </c>
      <c r="F10507" s="77">
        <v>8.59</v>
      </c>
      <c r="G10507" s="77">
        <v>0</v>
      </c>
      <c r="H10507" s="77">
        <v>0</v>
      </c>
      <c r="J10507" s="77">
        <f t="shared" si="442"/>
        <v>8.59</v>
      </c>
      <c r="K10507" s="103">
        <f t="shared" si="443"/>
        <v>6.2900000000000453</v>
      </c>
      <c r="L10507" s="164">
        <v>3.48</v>
      </c>
      <c r="M10507" s="161">
        <v>0</v>
      </c>
      <c r="N10507" s="76">
        <f t="shared" si="445"/>
        <v>6.2900000000000453</v>
      </c>
    </row>
    <row r="10508" spans="2:14" x14ac:dyDescent="0.25">
      <c r="B10508" s="158">
        <v>43049</v>
      </c>
      <c r="C10508" s="78">
        <v>430.08</v>
      </c>
      <c r="D10508" s="154">
        <v>548.20000000000005</v>
      </c>
      <c r="E10508" s="122">
        <f t="shared" si="444"/>
        <v>75.927977839335185</v>
      </c>
      <c r="F10508" s="77">
        <v>9.59</v>
      </c>
      <c r="G10508" s="77">
        <v>0</v>
      </c>
      <c r="H10508" s="77">
        <v>0</v>
      </c>
      <c r="J10508" s="77">
        <f t="shared" si="442"/>
        <v>9.59</v>
      </c>
      <c r="K10508" s="103">
        <f t="shared" si="443"/>
        <v>4.6899999999999089</v>
      </c>
      <c r="L10508" s="164">
        <v>3.88</v>
      </c>
      <c r="M10508" s="161">
        <v>0</v>
      </c>
      <c r="N10508" s="76">
        <f t="shared" si="445"/>
        <v>4.6899999999999089</v>
      </c>
    </row>
    <row r="10509" spans="2:14" x14ac:dyDescent="0.25">
      <c r="B10509" s="158">
        <v>43050</v>
      </c>
      <c r="C10509" s="78">
        <v>429.83</v>
      </c>
      <c r="D10509" s="154">
        <v>543.29999999999995</v>
      </c>
      <c r="E10509" s="122">
        <f t="shared" si="444"/>
        <v>75.24930747922437</v>
      </c>
      <c r="F10509" s="77">
        <v>8.3800000000000008</v>
      </c>
      <c r="G10509" s="77">
        <v>0</v>
      </c>
      <c r="H10509" s="77">
        <v>0</v>
      </c>
      <c r="J10509" s="77">
        <f t="shared" si="442"/>
        <v>8.3800000000000008</v>
      </c>
      <c r="K10509" s="103">
        <f t="shared" si="443"/>
        <v>2.930000000000069</v>
      </c>
      <c r="L10509" s="164">
        <v>3.39</v>
      </c>
      <c r="M10509" s="161">
        <v>1</v>
      </c>
      <c r="N10509" s="76">
        <f t="shared" si="445"/>
        <v>2.930000000000069</v>
      </c>
    </row>
    <row r="10510" spans="2:14" x14ac:dyDescent="0.25">
      <c r="B10510" s="158">
        <v>43051</v>
      </c>
      <c r="C10510" s="78">
        <v>429.55</v>
      </c>
      <c r="D10510" s="154">
        <v>537.85</v>
      </c>
      <c r="E10510" s="122">
        <f t="shared" si="444"/>
        <v>74.49445983379502</v>
      </c>
      <c r="F10510" s="77">
        <v>9.98</v>
      </c>
      <c r="G10510" s="77">
        <v>0</v>
      </c>
      <c r="H10510" s="77">
        <v>0</v>
      </c>
      <c r="J10510" s="77">
        <f t="shared" si="442"/>
        <v>9.98</v>
      </c>
      <c r="K10510" s="103">
        <f t="shared" si="443"/>
        <v>2.6599999999999504</v>
      </c>
      <c r="L10510" s="164">
        <v>3.99</v>
      </c>
      <c r="M10510" s="161">
        <v>0</v>
      </c>
      <c r="N10510" s="76">
        <f t="shared" si="445"/>
        <v>2.6599999999999504</v>
      </c>
    </row>
    <row r="10511" spans="2:14" x14ac:dyDescent="0.25">
      <c r="B10511" s="158">
        <v>43052</v>
      </c>
      <c r="C10511" s="78">
        <v>429.17</v>
      </c>
      <c r="D10511" s="154">
        <v>530.53</v>
      </c>
      <c r="E10511" s="122">
        <f t="shared" si="444"/>
        <v>73.480609418282555</v>
      </c>
      <c r="F10511" s="77">
        <v>9.68</v>
      </c>
      <c r="G10511" s="77">
        <v>0</v>
      </c>
      <c r="H10511" s="77">
        <v>0</v>
      </c>
      <c r="J10511" s="77">
        <f t="shared" si="442"/>
        <v>9.68</v>
      </c>
      <c r="K10511" s="103">
        <f t="shared" si="443"/>
        <v>4.93</v>
      </c>
      <c r="L10511" s="164">
        <v>3.9</v>
      </c>
      <c r="M10511" s="161">
        <v>0</v>
      </c>
      <c r="N10511" s="76">
        <f t="shared" si="445"/>
        <v>4.93</v>
      </c>
    </row>
    <row r="10512" spans="2:14" x14ac:dyDescent="0.25">
      <c r="B10512" s="158">
        <v>43053</v>
      </c>
      <c r="C10512" s="78">
        <v>428.92</v>
      </c>
      <c r="D10512" s="154">
        <v>525.78</v>
      </c>
      <c r="E10512" s="122">
        <f t="shared" si="444"/>
        <v>72.822714681440431</v>
      </c>
      <c r="F10512" s="77">
        <v>8.48</v>
      </c>
      <c r="G10512" s="77">
        <v>0</v>
      </c>
      <c r="H10512" s="77">
        <v>0</v>
      </c>
      <c r="J10512" s="77">
        <f t="shared" si="442"/>
        <v>8.48</v>
      </c>
      <c r="K10512" s="103">
        <f t="shared" si="443"/>
        <v>2.9700000000000095</v>
      </c>
      <c r="L10512" s="164">
        <v>3.42</v>
      </c>
      <c r="M10512" s="161">
        <v>0</v>
      </c>
      <c r="N10512" s="76">
        <f t="shared" si="445"/>
        <v>2.9700000000000095</v>
      </c>
    </row>
    <row r="10513" spans="2:14" x14ac:dyDescent="0.25">
      <c r="B10513" s="158">
        <v>43054</v>
      </c>
      <c r="C10513" s="78">
        <v>428.63</v>
      </c>
      <c r="D10513" s="154">
        <v>520.27</v>
      </c>
      <c r="E10513" s="122">
        <f t="shared" si="444"/>
        <v>72.059556786703595</v>
      </c>
      <c r="F10513" s="77">
        <v>8.44</v>
      </c>
      <c r="G10513" s="77">
        <v>0</v>
      </c>
      <c r="H10513" s="77">
        <v>0</v>
      </c>
      <c r="J10513" s="77">
        <f t="shared" si="442"/>
        <v>8.44</v>
      </c>
      <c r="K10513" s="103">
        <f t="shared" si="443"/>
        <v>2.6500000000000359</v>
      </c>
      <c r="L10513" s="164">
        <v>3.39</v>
      </c>
      <c r="M10513" s="161">
        <v>0</v>
      </c>
      <c r="N10513" s="76">
        <f t="shared" si="445"/>
        <v>2.6500000000000359</v>
      </c>
    </row>
    <row r="10514" spans="2:14" x14ac:dyDescent="0.25">
      <c r="B10514" s="158">
        <v>43055</v>
      </c>
      <c r="C10514" s="78">
        <v>428.32</v>
      </c>
      <c r="D10514" s="154">
        <v>514.48</v>
      </c>
      <c r="E10514" s="122">
        <f t="shared" si="444"/>
        <v>71.257617728531869</v>
      </c>
      <c r="F10514" s="77">
        <v>8.36</v>
      </c>
      <c r="G10514" s="77">
        <v>0</v>
      </c>
      <c r="H10514" s="77">
        <v>0</v>
      </c>
      <c r="J10514" s="77">
        <f t="shared" si="442"/>
        <v>8.36</v>
      </c>
      <c r="K10514" s="103">
        <f t="shared" si="443"/>
        <v>0.67000000000000171</v>
      </c>
      <c r="L10514" s="164">
        <v>3.36</v>
      </c>
      <c r="M10514" s="161">
        <v>0</v>
      </c>
      <c r="N10514" s="76">
        <f t="shared" si="445"/>
        <v>0.67000000000000171</v>
      </c>
    </row>
    <row r="10515" spans="2:14" x14ac:dyDescent="0.25">
      <c r="B10515" s="158">
        <v>43056</v>
      </c>
      <c r="C10515" s="78">
        <v>427.91</v>
      </c>
      <c r="D10515" s="154">
        <v>506.79</v>
      </c>
      <c r="E10515" s="122">
        <f t="shared" si="444"/>
        <v>70.192520775623265</v>
      </c>
      <c r="F10515" s="77">
        <v>8.0399999999999991</v>
      </c>
      <c r="G10515" s="77">
        <v>0</v>
      </c>
      <c r="H10515" s="77">
        <v>0</v>
      </c>
      <c r="J10515" s="77">
        <f t="shared" ref="J10515:J10559" si="446">H10515+G10515+F10515</f>
        <v>8.0399999999999991</v>
      </c>
      <c r="K10515" s="103">
        <f t="shared" ref="K10515:K10558" si="447">D10516-D10515+J10515</f>
        <v>1.809999999999981</v>
      </c>
      <c r="L10515" s="164">
        <v>3.23</v>
      </c>
      <c r="M10515" s="161">
        <v>0</v>
      </c>
      <c r="N10515" s="76">
        <f t="shared" si="445"/>
        <v>1.809999999999981</v>
      </c>
    </row>
    <row r="10516" spans="2:14" x14ac:dyDescent="0.25">
      <c r="B10516" s="158">
        <v>43057</v>
      </c>
      <c r="C10516" s="78">
        <v>427.57</v>
      </c>
      <c r="D10516" s="154">
        <v>500.56</v>
      </c>
      <c r="E10516" s="122">
        <f t="shared" ref="E10516:E10559" si="448">(D10516/722)*100</f>
        <v>69.329639889196685</v>
      </c>
      <c r="F10516" s="77">
        <v>8.36</v>
      </c>
      <c r="G10516" s="77">
        <v>0</v>
      </c>
      <c r="H10516" s="77">
        <v>0</v>
      </c>
      <c r="J10516" s="77">
        <f t="shared" si="446"/>
        <v>8.36</v>
      </c>
      <c r="K10516" s="103">
        <f t="shared" si="447"/>
        <v>0.6500000000000199</v>
      </c>
      <c r="L10516" s="164">
        <v>3.36</v>
      </c>
      <c r="M10516" s="161">
        <v>0</v>
      </c>
      <c r="N10516" s="76">
        <f t="shared" si="445"/>
        <v>0.6500000000000199</v>
      </c>
    </row>
    <row r="10517" spans="2:14" x14ac:dyDescent="0.25">
      <c r="B10517" s="158">
        <v>43058</v>
      </c>
      <c r="C10517" s="78">
        <v>427.15</v>
      </c>
      <c r="D10517" s="154">
        <v>492.85</v>
      </c>
      <c r="E10517" s="122">
        <f t="shared" si="448"/>
        <v>68.261772853185605</v>
      </c>
      <c r="F10517" s="77">
        <v>7.39</v>
      </c>
      <c r="G10517" s="77">
        <v>0</v>
      </c>
      <c r="H10517" s="77">
        <v>0</v>
      </c>
      <c r="J10517" s="77">
        <f t="shared" si="446"/>
        <v>7.39</v>
      </c>
      <c r="K10517" s="103">
        <f t="shared" si="447"/>
        <v>6.0799999999999974</v>
      </c>
      <c r="L10517" s="164">
        <v>2.06</v>
      </c>
      <c r="M10517" s="161">
        <v>54.4</v>
      </c>
      <c r="N10517" s="76">
        <f t="shared" si="445"/>
        <v>6.0799999999999974</v>
      </c>
    </row>
    <row r="10518" spans="2:14" x14ac:dyDescent="0.25">
      <c r="B10518" s="158">
        <v>43059</v>
      </c>
      <c r="C10518" s="78">
        <v>427.08</v>
      </c>
      <c r="D10518" s="154">
        <v>491.54</v>
      </c>
      <c r="E10518" s="122">
        <f t="shared" si="448"/>
        <v>68.0803324099723</v>
      </c>
      <c r="F10518" s="77">
        <v>7.61</v>
      </c>
      <c r="G10518" s="77">
        <v>0</v>
      </c>
      <c r="H10518" s="77">
        <v>0</v>
      </c>
      <c r="J10518" s="77">
        <f t="shared" si="446"/>
        <v>7.61</v>
      </c>
      <c r="K10518" s="103">
        <f t="shared" si="447"/>
        <v>2.0299999999999594</v>
      </c>
      <c r="L10518" s="164">
        <v>3.04</v>
      </c>
      <c r="M10518" s="161">
        <v>2.2000000000000002</v>
      </c>
      <c r="N10518" s="76">
        <f t="shared" si="445"/>
        <v>2.0299999999999594</v>
      </c>
    </row>
    <row r="10519" spans="2:14" x14ac:dyDescent="0.25">
      <c r="B10519" s="158">
        <v>43060</v>
      </c>
      <c r="C10519" s="78">
        <v>426.77</v>
      </c>
      <c r="D10519" s="154">
        <v>485.96</v>
      </c>
      <c r="E10519" s="122">
        <f t="shared" si="448"/>
        <v>67.307479224376735</v>
      </c>
      <c r="F10519" s="77">
        <v>7.47</v>
      </c>
      <c r="G10519" s="77">
        <v>0</v>
      </c>
      <c r="H10519" s="77">
        <v>0</v>
      </c>
      <c r="J10519" s="77">
        <f t="shared" si="446"/>
        <v>7.47</v>
      </c>
      <c r="K10519" s="103">
        <f t="shared" si="447"/>
        <v>1.2500000000000293</v>
      </c>
      <c r="L10519" s="164">
        <v>3.06</v>
      </c>
      <c r="M10519" s="161">
        <v>0</v>
      </c>
      <c r="N10519" s="76">
        <f t="shared" si="445"/>
        <v>1.2500000000000293</v>
      </c>
    </row>
    <row r="10520" spans="2:14" x14ac:dyDescent="0.25">
      <c r="B10520" s="158">
        <v>43061</v>
      </c>
      <c r="C10520" s="78">
        <v>426.42</v>
      </c>
      <c r="D10520" s="154">
        <v>479.74</v>
      </c>
      <c r="E10520" s="122">
        <f t="shared" si="448"/>
        <v>66.445983379501385</v>
      </c>
      <c r="F10520" s="77">
        <v>8.16</v>
      </c>
      <c r="G10520" s="77">
        <v>0</v>
      </c>
      <c r="H10520" s="77">
        <v>0</v>
      </c>
      <c r="J10520" s="77">
        <f t="shared" si="446"/>
        <v>8.16</v>
      </c>
      <c r="K10520" s="103">
        <f t="shared" si="447"/>
        <v>2.2499999999999751</v>
      </c>
      <c r="L10520" s="164">
        <v>3.27</v>
      </c>
      <c r="M10520" s="161">
        <v>12.6</v>
      </c>
      <c r="N10520" s="76">
        <f t="shared" si="445"/>
        <v>2.2499999999999751</v>
      </c>
    </row>
    <row r="10521" spans="2:14" x14ac:dyDescent="0.25">
      <c r="B10521" s="158">
        <v>43062</v>
      </c>
      <c r="C10521" s="78">
        <v>426.09</v>
      </c>
      <c r="D10521" s="154">
        <v>473.83</v>
      </c>
      <c r="E10521" s="122">
        <f t="shared" si="448"/>
        <v>65.627423822714675</v>
      </c>
      <c r="F10521" s="77">
        <v>3.89</v>
      </c>
      <c r="G10521" s="77">
        <v>0</v>
      </c>
      <c r="H10521" s="77">
        <v>0</v>
      </c>
      <c r="J10521" s="77">
        <f t="shared" si="446"/>
        <v>3.89</v>
      </c>
      <c r="K10521" s="103">
        <f t="shared" si="447"/>
        <v>1.6400000000000001</v>
      </c>
      <c r="L10521" s="164">
        <v>1.56</v>
      </c>
      <c r="M10521" s="161">
        <v>0</v>
      </c>
      <c r="N10521" s="76">
        <f t="shared" si="445"/>
        <v>1.6400000000000001</v>
      </c>
    </row>
    <row r="10522" spans="2:14" x14ac:dyDescent="0.25">
      <c r="B10522" s="158">
        <v>43063</v>
      </c>
      <c r="C10522" s="78">
        <v>425.96</v>
      </c>
      <c r="D10522" s="154">
        <v>471.58</v>
      </c>
      <c r="E10522" s="122">
        <f t="shared" si="448"/>
        <v>65.315789473684205</v>
      </c>
      <c r="F10522" s="77">
        <v>3.7</v>
      </c>
      <c r="G10522" s="77">
        <v>0</v>
      </c>
      <c r="H10522" s="77">
        <v>0</v>
      </c>
      <c r="J10522" s="77">
        <f t="shared" si="446"/>
        <v>3.7</v>
      </c>
      <c r="K10522" s="103">
        <f t="shared" si="447"/>
        <v>0.56000000000001382</v>
      </c>
      <c r="L10522" s="164">
        <v>1.47</v>
      </c>
      <c r="M10522" s="161">
        <v>1.7</v>
      </c>
      <c r="N10522" s="76">
        <f t="shared" si="445"/>
        <v>0.56000000000001382</v>
      </c>
    </row>
    <row r="10523" spans="2:14" x14ac:dyDescent="0.25">
      <c r="B10523" s="158">
        <v>43064</v>
      </c>
      <c r="C10523" s="78">
        <v>425.78</v>
      </c>
      <c r="D10523" s="154">
        <v>468.44</v>
      </c>
      <c r="E10523" s="122">
        <f t="shared" si="448"/>
        <v>64.880886426592795</v>
      </c>
      <c r="F10523" s="77">
        <v>2.02</v>
      </c>
      <c r="G10523" s="77">
        <v>0</v>
      </c>
      <c r="H10523" s="77">
        <v>0</v>
      </c>
      <c r="J10523" s="77">
        <f t="shared" si="446"/>
        <v>2.02</v>
      </c>
      <c r="K10523" s="103">
        <f t="shared" si="447"/>
        <v>1.8399999999999932</v>
      </c>
      <c r="L10523" s="164">
        <v>0.81</v>
      </c>
      <c r="M10523" s="161">
        <v>20.3</v>
      </c>
      <c r="N10523" s="76">
        <f t="shared" si="445"/>
        <v>1.8399999999999932</v>
      </c>
    </row>
    <row r="10524" spans="2:14" x14ac:dyDescent="0.25">
      <c r="B10524" s="158">
        <v>43065</v>
      </c>
      <c r="C10524" s="78">
        <v>425.77</v>
      </c>
      <c r="D10524" s="154">
        <v>468.26</v>
      </c>
      <c r="E10524" s="122">
        <f t="shared" si="448"/>
        <v>64.855955678670369</v>
      </c>
      <c r="F10524" s="77">
        <v>1.3</v>
      </c>
      <c r="G10524" s="77">
        <v>0</v>
      </c>
      <c r="H10524" s="77">
        <v>0</v>
      </c>
      <c r="J10524" s="77">
        <f t="shared" si="446"/>
        <v>1.3</v>
      </c>
      <c r="K10524" s="103">
        <f t="shared" si="447"/>
        <v>2.5200000000000271</v>
      </c>
      <c r="L10524" s="164">
        <v>0.52</v>
      </c>
      <c r="M10524" s="161">
        <v>21.6</v>
      </c>
      <c r="N10524" s="76">
        <f t="shared" si="445"/>
        <v>2.5200000000000271</v>
      </c>
    </row>
    <row r="10525" spans="2:14" x14ac:dyDescent="0.25">
      <c r="B10525" s="158">
        <v>43066</v>
      </c>
      <c r="C10525" s="78">
        <v>425.84</v>
      </c>
      <c r="D10525" s="154">
        <v>469.48</v>
      </c>
      <c r="E10525" s="122">
        <f t="shared" si="448"/>
        <v>65.02493074792244</v>
      </c>
      <c r="F10525" s="77">
        <v>1.65</v>
      </c>
      <c r="G10525" s="77">
        <v>0</v>
      </c>
      <c r="H10525" s="77">
        <v>0</v>
      </c>
      <c r="J10525" s="77">
        <f t="shared" si="446"/>
        <v>1.65</v>
      </c>
      <c r="K10525" s="103">
        <f t="shared" si="447"/>
        <v>3.0299999999999954</v>
      </c>
      <c r="L10525" s="164">
        <v>0.66</v>
      </c>
      <c r="M10525" s="161">
        <v>5.5</v>
      </c>
      <c r="N10525" s="76">
        <f t="shared" si="445"/>
        <v>3.0299999999999954</v>
      </c>
    </row>
    <row r="10526" spans="2:14" x14ac:dyDescent="0.25">
      <c r="B10526" s="158">
        <v>43067</v>
      </c>
      <c r="C10526" s="78">
        <v>425.92</v>
      </c>
      <c r="D10526" s="154">
        <v>470.86</v>
      </c>
      <c r="E10526" s="122">
        <f t="shared" si="448"/>
        <v>65.21606648199446</v>
      </c>
      <c r="F10526" s="77">
        <v>1.77</v>
      </c>
      <c r="G10526" s="77">
        <v>0</v>
      </c>
      <c r="H10526" s="77">
        <v>0</v>
      </c>
      <c r="J10526" s="77">
        <f t="shared" si="446"/>
        <v>1.77</v>
      </c>
      <c r="K10526" s="103">
        <f t="shared" si="447"/>
        <v>14.890000000000004</v>
      </c>
      <c r="L10526" s="164">
        <v>0.71</v>
      </c>
      <c r="M10526" s="161">
        <v>54</v>
      </c>
      <c r="N10526" s="76">
        <f t="shared" si="445"/>
        <v>14.890000000000004</v>
      </c>
    </row>
    <row r="10527" spans="2:14" x14ac:dyDescent="0.25">
      <c r="B10527" s="158">
        <v>43068</v>
      </c>
      <c r="C10527" s="78">
        <v>426.66</v>
      </c>
      <c r="D10527" s="154">
        <v>483.98</v>
      </c>
      <c r="E10527" s="122">
        <f t="shared" si="448"/>
        <v>67.03324099722991</v>
      </c>
      <c r="F10527" s="77">
        <v>2.64</v>
      </c>
      <c r="G10527" s="77">
        <v>0</v>
      </c>
      <c r="H10527" s="77">
        <v>0</v>
      </c>
      <c r="J10527" s="77">
        <f t="shared" si="446"/>
        <v>2.64</v>
      </c>
      <c r="K10527" s="103">
        <f t="shared" si="447"/>
        <v>17.200000000000003</v>
      </c>
      <c r="L10527" s="164">
        <v>1.05</v>
      </c>
      <c r="M10527" s="161">
        <v>14.9</v>
      </c>
      <c r="N10527" s="76">
        <f t="shared" si="445"/>
        <v>17.200000000000003</v>
      </c>
    </row>
    <row r="10528" spans="2:14" x14ac:dyDescent="0.25">
      <c r="B10528" s="158">
        <v>43069</v>
      </c>
      <c r="C10528" s="78">
        <v>427.46</v>
      </c>
      <c r="D10528" s="154">
        <v>498.54</v>
      </c>
      <c r="E10528" s="122">
        <f t="shared" si="448"/>
        <v>69.04986149584488</v>
      </c>
      <c r="F10528" s="77">
        <v>1.88</v>
      </c>
      <c r="G10528" s="77">
        <v>0</v>
      </c>
      <c r="H10528" s="77">
        <v>0</v>
      </c>
      <c r="J10528" s="77">
        <f t="shared" si="446"/>
        <v>1.88</v>
      </c>
      <c r="K10528" s="103">
        <f t="shared" si="447"/>
        <v>11.079999999999988</v>
      </c>
      <c r="L10528" s="164">
        <v>0.75</v>
      </c>
      <c r="M10528" s="161">
        <v>3</v>
      </c>
      <c r="N10528" s="76">
        <f t="shared" si="445"/>
        <v>11.079999999999988</v>
      </c>
    </row>
    <row r="10529" spans="2:14" x14ac:dyDescent="0.25">
      <c r="B10529" s="158">
        <v>43070</v>
      </c>
      <c r="C10529" s="78">
        <v>427.96</v>
      </c>
      <c r="D10529" s="154">
        <v>507.74</v>
      </c>
      <c r="E10529" s="122">
        <f t="shared" si="448"/>
        <v>70.32409972299169</v>
      </c>
      <c r="F10529" s="77">
        <v>2.88</v>
      </c>
      <c r="G10529" s="77">
        <v>0</v>
      </c>
      <c r="H10529" s="77">
        <v>0</v>
      </c>
      <c r="J10529" s="77">
        <f t="shared" si="446"/>
        <v>2.88</v>
      </c>
      <c r="K10529" s="103">
        <f t="shared" si="447"/>
        <v>9.809999999999949</v>
      </c>
      <c r="L10529" s="164">
        <v>1.1599999999999999</v>
      </c>
      <c r="M10529" s="161">
        <v>0</v>
      </c>
      <c r="N10529" s="76">
        <f t="shared" si="445"/>
        <v>9.809999999999949</v>
      </c>
    </row>
    <row r="10530" spans="2:14" x14ac:dyDescent="0.25">
      <c r="B10530" s="158">
        <v>43071</v>
      </c>
      <c r="C10530" s="78">
        <v>428.33</v>
      </c>
      <c r="D10530" s="154">
        <v>514.66999999999996</v>
      </c>
      <c r="E10530" s="122">
        <f t="shared" si="448"/>
        <v>71.28393351800554</v>
      </c>
      <c r="F10530" s="77">
        <v>3.52</v>
      </c>
      <c r="G10530" s="77">
        <v>0</v>
      </c>
      <c r="H10530" s="77">
        <v>0</v>
      </c>
      <c r="J10530" s="77">
        <f t="shared" si="446"/>
        <v>3.52</v>
      </c>
      <c r="K10530" s="103">
        <f t="shared" si="447"/>
        <v>8.9300000000000814</v>
      </c>
      <c r="L10530" s="164">
        <v>1.42</v>
      </c>
      <c r="M10530" s="161">
        <v>2.4</v>
      </c>
      <c r="N10530" s="76">
        <f t="shared" si="445"/>
        <v>8.9300000000000814</v>
      </c>
    </row>
    <row r="10531" spans="2:14" x14ac:dyDescent="0.25">
      <c r="B10531" s="158">
        <v>43072</v>
      </c>
      <c r="C10531" s="78">
        <v>428.62</v>
      </c>
      <c r="D10531" s="154">
        <v>520.08000000000004</v>
      </c>
      <c r="E10531" s="122">
        <f t="shared" si="448"/>
        <v>72.033240997229925</v>
      </c>
      <c r="F10531" s="77">
        <v>4.88</v>
      </c>
      <c r="G10531" s="77">
        <v>0</v>
      </c>
      <c r="H10531" s="77">
        <v>0</v>
      </c>
      <c r="J10531" s="77">
        <f t="shared" si="446"/>
        <v>4.88</v>
      </c>
      <c r="K10531" s="103">
        <f t="shared" si="447"/>
        <v>8.6799999999999535</v>
      </c>
      <c r="L10531" s="164">
        <v>1.97</v>
      </c>
      <c r="M10531" s="161">
        <v>3.8</v>
      </c>
      <c r="N10531" s="76">
        <f t="shared" si="445"/>
        <v>8.6799999999999535</v>
      </c>
    </row>
    <row r="10532" spans="2:14" x14ac:dyDescent="0.25">
      <c r="B10532" s="158">
        <v>43073</v>
      </c>
      <c r="C10532" s="78">
        <v>428.82</v>
      </c>
      <c r="D10532" s="154">
        <v>523.88</v>
      </c>
      <c r="E10532" s="122">
        <f t="shared" si="448"/>
        <v>72.55955678670361</v>
      </c>
      <c r="F10532" s="77">
        <v>3.8</v>
      </c>
      <c r="G10532" s="77">
        <v>0</v>
      </c>
      <c r="H10532" s="77">
        <v>0</v>
      </c>
      <c r="J10532" s="77">
        <f t="shared" si="446"/>
        <v>3.8</v>
      </c>
      <c r="K10532" s="103">
        <f t="shared" si="447"/>
        <v>7.2199999999999589</v>
      </c>
      <c r="L10532" s="164">
        <v>1.53</v>
      </c>
      <c r="M10532" s="161">
        <v>11.1</v>
      </c>
      <c r="N10532" s="76">
        <f t="shared" si="445"/>
        <v>7.2199999999999589</v>
      </c>
    </row>
    <row r="10533" spans="2:14" x14ac:dyDescent="0.25">
      <c r="B10533" s="158">
        <v>43074</v>
      </c>
      <c r="C10533" s="78">
        <v>429</v>
      </c>
      <c r="D10533" s="154">
        <v>527.29999999999995</v>
      </c>
      <c r="E10533" s="122">
        <f t="shared" si="448"/>
        <v>73.03324099722991</v>
      </c>
      <c r="F10533" s="77">
        <v>5.21</v>
      </c>
      <c r="G10533" s="77">
        <v>0</v>
      </c>
      <c r="H10533" s="77">
        <v>0</v>
      </c>
      <c r="J10533" s="77">
        <f t="shared" si="446"/>
        <v>5.21</v>
      </c>
      <c r="K10533" s="103">
        <f t="shared" si="447"/>
        <v>4.8300000000000045</v>
      </c>
      <c r="L10533" s="164">
        <v>2.09</v>
      </c>
      <c r="M10533" s="161">
        <v>0</v>
      </c>
      <c r="N10533" s="76">
        <f t="shared" si="445"/>
        <v>4.8300000000000045</v>
      </c>
    </row>
    <row r="10534" spans="2:14" x14ac:dyDescent="0.25">
      <c r="B10534" s="158">
        <v>43075</v>
      </c>
      <c r="C10534" s="78">
        <v>428.98</v>
      </c>
      <c r="D10534" s="154">
        <v>526.91999999999996</v>
      </c>
      <c r="E10534" s="122">
        <f t="shared" si="448"/>
        <v>72.98060941828254</v>
      </c>
      <c r="F10534" s="77">
        <v>4.72</v>
      </c>
      <c r="G10534" s="77">
        <v>0</v>
      </c>
      <c r="H10534" s="77">
        <v>0</v>
      </c>
      <c r="J10534" s="77">
        <f t="shared" si="446"/>
        <v>4.72</v>
      </c>
      <c r="K10534" s="103">
        <f t="shared" si="447"/>
        <v>3.9600000000000088</v>
      </c>
      <c r="L10534" s="164">
        <v>1.9</v>
      </c>
      <c r="M10534" s="161">
        <v>0</v>
      </c>
      <c r="N10534" s="76">
        <f t="shared" si="445"/>
        <v>3.9600000000000088</v>
      </c>
    </row>
    <row r="10535" spans="2:14" x14ac:dyDescent="0.25">
      <c r="B10535" s="158">
        <v>43076</v>
      </c>
      <c r="C10535" s="78">
        <v>428.94</v>
      </c>
      <c r="D10535" s="154">
        <v>526.16</v>
      </c>
      <c r="E10535" s="122">
        <f t="shared" si="448"/>
        <v>72.875346260387801</v>
      </c>
      <c r="F10535" s="77">
        <v>5.0199999999999996</v>
      </c>
      <c r="G10535" s="77">
        <v>0</v>
      </c>
      <c r="H10535" s="77">
        <v>0</v>
      </c>
      <c r="J10535" s="77">
        <f t="shared" si="446"/>
        <v>5.0199999999999996</v>
      </c>
      <c r="K10535" s="103">
        <f t="shared" si="447"/>
        <v>4.6400000000000041</v>
      </c>
      <c r="L10535" s="164">
        <v>2.0299999999999998</v>
      </c>
      <c r="M10535" s="161">
        <v>0</v>
      </c>
      <c r="N10535" s="76">
        <f t="shared" si="445"/>
        <v>4.6400000000000041</v>
      </c>
    </row>
    <row r="10536" spans="2:14" x14ac:dyDescent="0.25">
      <c r="B10536" s="158">
        <v>43077</v>
      </c>
      <c r="C10536" s="78">
        <v>428.92</v>
      </c>
      <c r="D10536" s="154">
        <v>525.78</v>
      </c>
      <c r="E10536" s="122">
        <f t="shared" si="448"/>
        <v>72.822714681440431</v>
      </c>
      <c r="F10536" s="77">
        <v>2.8</v>
      </c>
      <c r="G10536" s="77">
        <v>0</v>
      </c>
      <c r="H10536" s="77">
        <v>0</v>
      </c>
      <c r="J10536" s="77">
        <f t="shared" si="446"/>
        <v>2.8</v>
      </c>
      <c r="K10536" s="103">
        <f t="shared" si="447"/>
        <v>2.0400000000000089</v>
      </c>
      <c r="L10536" s="164">
        <v>1.1299999999999999</v>
      </c>
      <c r="M10536" s="161">
        <v>0</v>
      </c>
      <c r="N10536" s="76">
        <f t="shared" si="445"/>
        <v>2.0400000000000089</v>
      </c>
    </row>
    <row r="10537" spans="2:14" x14ac:dyDescent="0.25">
      <c r="B10537" s="158">
        <v>43078</v>
      </c>
      <c r="C10537" s="78">
        <v>428.88</v>
      </c>
      <c r="D10537" s="154">
        <v>525.02</v>
      </c>
      <c r="E10537" s="122">
        <f t="shared" si="448"/>
        <v>72.717451523545705</v>
      </c>
      <c r="F10537" s="77">
        <v>1.59</v>
      </c>
      <c r="G10537" s="77">
        <v>0</v>
      </c>
      <c r="H10537" s="77">
        <v>0</v>
      </c>
      <c r="J10537" s="77">
        <f t="shared" si="446"/>
        <v>1.59</v>
      </c>
      <c r="K10537" s="103">
        <f t="shared" si="447"/>
        <v>1.0200000000000637</v>
      </c>
      <c r="L10537" s="164">
        <v>0.64</v>
      </c>
      <c r="M10537" s="161">
        <v>0</v>
      </c>
      <c r="N10537" s="76">
        <f t="shared" si="445"/>
        <v>1.0200000000000637</v>
      </c>
    </row>
    <row r="10538" spans="2:14" x14ac:dyDescent="0.25">
      <c r="B10538" s="158">
        <v>43079</v>
      </c>
      <c r="C10538" s="78">
        <v>428.85</v>
      </c>
      <c r="D10538" s="154">
        <v>524.45000000000005</v>
      </c>
      <c r="E10538" s="122">
        <f t="shared" si="448"/>
        <v>72.638504155124664</v>
      </c>
      <c r="F10538" s="77">
        <v>2.19</v>
      </c>
      <c r="G10538" s="77">
        <v>0</v>
      </c>
      <c r="H10538" s="77">
        <v>0</v>
      </c>
      <c r="J10538" s="77">
        <f t="shared" si="446"/>
        <v>2.19</v>
      </c>
      <c r="K10538" s="103">
        <f t="shared" si="447"/>
        <v>1.6199999999999499</v>
      </c>
      <c r="L10538" s="164">
        <v>0.85</v>
      </c>
      <c r="M10538" s="161">
        <v>5.5</v>
      </c>
      <c r="N10538" s="76">
        <f t="shared" si="445"/>
        <v>1.6199999999999499</v>
      </c>
    </row>
    <row r="10539" spans="2:14" x14ac:dyDescent="0.25">
      <c r="B10539" s="158">
        <v>43080</v>
      </c>
      <c r="C10539" s="78">
        <v>428.82</v>
      </c>
      <c r="D10539" s="154">
        <v>523.88</v>
      </c>
      <c r="E10539" s="122">
        <f t="shared" si="448"/>
        <v>72.55955678670361</v>
      </c>
      <c r="F10539" s="77">
        <v>4.2699999999999996</v>
      </c>
      <c r="G10539" s="77">
        <v>0</v>
      </c>
      <c r="H10539" s="77">
        <v>0</v>
      </c>
      <c r="J10539" s="77">
        <f t="shared" si="446"/>
        <v>4.2699999999999996</v>
      </c>
      <c r="K10539" s="103">
        <f t="shared" si="447"/>
        <v>1.6100000000000314</v>
      </c>
      <c r="L10539" s="164">
        <v>1.72</v>
      </c>
      <c r="M10539" s="161">
        <v>0</v>
      </c>
      <c r="N10539" s="76">
        <f t="shared" si="445"/>
        <v>1.6100000000000314</v>
      </c>
    </row>
    <row r="10540" spans="2:14" x14ac:dyDescent="0.25">
      <c r="B10540" s="158">
        <v>43081</v>
      </c>
      <c r="C10540" s="78">
        <v>428.68</v>
      </c>
      <c r="D10540" s="154">
        <v>521.22</v>
      </c>
      <c r="E10540" s="122">
        <f t="shared" si="448"/>
        <v>72.19113573407202</v>
      </c>
      <c r="F10540" s="77">
        <v>4.34</v>
      </c>
      <c r="G10540" s="77">
        <v>0</v>
      </c>
      <c r="H10540" s="77">
        <v>0</v>
      </c>
      <c r="J10540" s="77">
        <f t="shared" si="446"/>
        <v>4.34</v>
      </c>
      <c r="K10540" s="103">
        <f t="shared" si="447"/>
        <v>2.249999999999968</v>
      </c>
      <c r="L10540" s="164">
        <v>1.75</v>
      </c>
      <c r="M10540" s="161">
        <v>7.8</v>
      </c>
      <c r="N10540" s="76">
        <f t="shared" si="445"/>
        <v>2.249999999999968</v>
      </c>
    </row>
    <row r="10541" spans="2:14" x14ac:dyDescent="0.25">
      <c r="B10541" s="158">
        <v>43082</v>
      </c>
      <c r="C10541" s="78">
        <v>428.57</v>
      </c>
      <c r="D10541" s="154">
        <v>519.13</v>
      </c>
      <c r="E10541" s="122">
        <f t="shared" si="448"/>
        <v>71.901662049861486</v>
      </c>
      <c r="F10541" s="77">
        <v>2.16</v>
      </c>
      <c r="G10541" s="77">
        <v>0</v>
      </c>
      <c r="H10541" s="77">
        <v>0</v>
      </c>
      <c r="J10541" s="77">
        <f t="shared" si="446"/>
        <v>2.16</v>
      </c>
      <c r="K10541" s="103">
        <f t="shared" si="447"/>
        <v>3.2999999999999865</v>
      </c>
      <c r="L10541" s="164">
        <v>0.87</v>
      </c>
      <c r="M10541" s="161">
        <v>18.2</v>
      </c>
      <c r="N10541" s="76">
        <f t="shared" si="445"/>
        <v>3.2999999999999865</v>
      </c>
    </row>
    <row r="10542" spans="2:14" x14ac:dyDescent="0.25">
      <c r="B10542" s="158">
        <v>43083</v>
      </c>
      <c r="C10542" s="78">
        <v>428.63</v>
      </c>
      <c r="D10542" s="154">
        <v>520.27</v>
      </c>
      <c r="E10542" s="122">
        <f t="shared" si="448"/>
        <v>72.059556786703595</v>
      </c>
      <c r="F10542" s="77">
        <v>0.75</v>
      </c>
      <c r="G10542" s="77">
        <v>0</v>
      </c>
      <c r="H10542" s="77">
        <v>0</v>
      </c>
      <c r="J10542" s="77">
        <f t="shared" si="446"/>
        <v>0.75</v>
      </c>
      <c r="K10542" s="103">
        <f t="shared" si="447"/>
        <v>0.56000000000005912</v>
      </c>
      <c r="L10542" s="164">
        <v>0.3</v>
      </c>
      <c r="M10542" s="161">
        <v>3.8</v>
      </c>
      <c r="N10542" s="76">
        <f t="shared" si="445"/>
        <v>0.56000000000005912</v>
      </c>
    </row>
    <row r="10543" spans="2:14" x14ac:dyDescent="0.25">
      <c r="B10543" s="158">
        <v>43084</v>
      </c>
      <c r="C10543" s="78">
        <v>428.62</v>
      </c>
      <c r="D10543" s="154">
        <v>520.08000000000004</v>
      </c>
      <c r="E10543" s="122">
        <f t="shared" si="448"/>
        <v>72.033240997229925</v>
      </c>
      <c r="F10543" s="77">
        <v>1.68</v>
      </c>
      <c r="G10543" s="77">
        <v>0</v>
      </c>
      <c r="H10543" s="77">
        <v>0</v>
      </c>
      <c r="J10543" s="77">
        <f t="shared" si="446"/>
        <v>1.68</v>
      </c>
      <c r="K10543" s="103">
        <f t="shared" si="447"/>
        <v>5.6700000000000088</v>
      </c>
      <c r="L10543" s="164">
        <v>0.68</v>
      </c>
      <c r="M10543" s="161">
        <v>87.2</v>
      </c>
      <c r="N10543" s="76">
        <f t="shared" si="445"/>
        <v>5.6700000000000088</v>
      </c>
    </row>
    <row r="10544" spans="2:14" x14ac:dyDescent="0.25">
      <c r="B10544" s="158">
        <v>43085</v>
      </c>
      <c r="C10544" s="78">
        <v>428.83</v>
      </c>
      <c r="D10544" s="154">
        <v>524.07000000000005</v>
      </c>
      <c r="E10544" s="122">
        <f t="shared" si="448"/>
        <v>72.585872576177294</v>
      </c>
      <c r="F10544" s="77">
        <v>2.93</v>
      </c>
      <c r="G10544" s="77">
        <v>0</v>
      </c>
      <c r="H10544" s="77">
        <v>0</v>
      </c>
      <c r="J10544" s="77">
        <f t="shared" si="446"/>
        <v>2.93</v>
      </c>
      <c r="K10544" s="103">
        <f t="shared" si="447"/>
        <v>4.829999999999977</v>
      </c>
      <c r="L10544" s="164">
        <v>1.18</v>
      </c>
      <c r="M10544" s="161">
        <v>0</v>
      </c>
      <c r="N10544" s="76">
        <f t="shared" si="445"/>
        <v>4.829999999999977</v>
      </c>
    </row>
    <row r="10545" spans="1:23" x14ac:dyDescent="0.25">
      <c r="B10545" s="158">
        <v>43086</v>
      </c>
      <c r="C10545" s="78">
        <v>428.93</v>
      </c>
      <c r="D10545" s="154">
        <v>525.97</v>
      </c>
      <c r="E10545" s="122">
        <f t="shared" si="448"/>
        <v>72.84903047091413</v>
      </c>
      <c r="F10545" s="77">
        <v>3.58</v>
      </c>
      <c r="G10545" s="77">
        <v>0</v>
      </c>
      <c r="H10545" s="77">
        <v>0</v>
      </c>
      <c r="J10545" s="77">
        <f t="shared" si="446"/>
        <v>3.58</v>
      </c>
      <c r="K10545" s="103">
        <f t="shared" si="447"/>
        <v>3.9599999999999955</v>
      </c>
      <c r="L10545" s="164">
        <v>1.44</v>
      </c>
      <c r="M10545" s="161">
        <v>0</v>
      </c>
      <c r="N10545" s="76">
        <f t="shared" si="445"/>
        <v>3.9599999999999955</v>
      </c>
    </row>
    <row r="10546" spans="1:23" x14ac:dyDescent="0.25">
      <c r="B10546" s="158">
        <v>43087</v>
      </c>
      <c r="C10546" s="78">
        <v>428.95</v>
      </c>
      <c r="D10546" s="154">
        <v>526.35</v>
      </c>
      <c r="E10546" s="122">
        <f t="shared" si="448"/>
        <v>72.9016620498615</v>
      </c>
      <c r="F10546" s="77">
        <v>0.88</v>
      </c>
      <c r="G10546" s="77">
        <v>0</v>
      </c>
      <c r="H10546" s="77">
        <v>0</v>
      </c>
      <c r="J10546" s="77">
        <f t="shared" si="446"/>
        <v>0.88</v>
      </c>
      <c r="K10546" s="103">
        <f t="shared" si="447"/>
        <v>1.0699999999999408</v>
      </c>
      <c r="L10546" s="164">
        <v>0.35</v>
      </c>
      <c r="M10546" s="161">
        <v>0</v>
      </c>
      <c r="N10546" s="76">
        <f t="shared" si="445"/>
        <v>1.0699999999999408</v>
      </c>
    </row>
    <row r="10547" spans="1:23" x14ac:dyDescent="0.25">
      <c r="B10547" s="158">
        <v>43088</v>
      </c>
      <c r="C10547" s="78">
        <v>428.96</v>
      </c>
      <c r="D10547" s="154">
        <v>526.54</v>
      </c>
      <c r="E10547" s="122">
        <f t="shared" si="448"/>
        <v>72.927977839335185</v>
      </c>
      <c r="F10547" s="77">
        <v>0.45</v>
      </c>
      <c r="G10547" s="77">
        <v>0</v>
      </c>
      <c r="H10547" s="77">
        <v>0</v>
      </c>
      <c r="J10547" s="77">
        <f t="shared" si="446"/>
        <v>0.45</v>
      </c>
      <c r="K10547" s="103">
        <f t="shared" si="447"/>
        <v>1.9699999999999818</v>
      </c>
      <c r="L10547" s="164">
        <v>0.18</v>
      </c>
      <c r="M10547" s="161">
        <v>12.5</v>
      </c>
      <c r="N10547" s="76">
        <f t="shared" si="445"/>
        <v>1.9699999999999818</v>
      </c>
    </row>
    <row r="10548" spans="1:23" x14ac:dyDescent="0.25">
      <c r="B10548" s="158">
        <v>43089</v>
      </c>
      <c r="C10548" s="78">
        <v>429.04</v>
      </c>
      <c r="D10548" s="154">
        <v>528.05999999999995</v>
      </c>
      <c r="E10548" s="122">
        <f t="shared" si="448"/>
        <v>73.13850415512465</v>
      </c>
      <c r="F10548" s="77">
        <v>0.68</v>
      </c>
      <c r="G10548" s="77">
        <v>0</v>
      </c>
      <c r="H10548" s="77">
        <v>0</v>
      </c>
      <c r="J10548" s="77">
        <f t="shared" si="446"/>
        <v>0.68</v>
      </c>
      <c r="K10548" s="103">
        <f t="shared" si="447"/>
        <v>15.130000000000045</v>
      </c>
      <c r="L10548" s="164">
        <v>0.27</v>
      </c>
      <c r="M10548" s="161">
        <v>55.3</v>
      </c>
      <c r="N10548" s="76">
        <f t="shared" si="445"/>
        <v>15.130000000000045</v>
      </c>
    </row>
    <row r="10549" spans="1:23" x14ac:dyDescent="0.25">
      <c r="B10549" s="158">
        <v>43090</v>
      </c>
      <c r="C10549" s="78">
        <v>429.79</v>
      </c>
      <c r="D10549" s="154">
        <v>542.51</v>
      </c>
      <c r="E10549" s="122">
        <f t="shared" si="448"/>
        <v>75.139889196675895</v>
      </c>
      <c r="F10549" s="77">
        <v>1.31</v>
      </c>
      <c r="G10549" s="77">
        <v>0</v>
      </c>
      <c r="H10549" s="77">
        <v>0</v>
      </c>
      <c r="J10549" s="77">
        <f t="shared" si="446"/>
        <v>1.31</v>
      </c>
      <c r="K10549" s="103">
        <f t="shared" si="447"/>
        <v>4.8299999999999823</v>
      </c>
      <c r="L10549" s="164">
        <v>0.53</v>
      </c>
      <c r="M10549" s="161">
        <v>0.6</v>
      </c>
      <c r="N10549" s="76">
        <f t="shared" si="445"/>
        <v>4.8299999999999823</v>
      </c>
    </row>
    <row r="10550" spans="1:23" x14ac:dyDescent="0.25">
      <c r="B10550" s="158">
        <v>43091</v>
      </c>
      <c r="C10550" s="78">
        <v>429.97</v>
      </c>
      <c r="D10550" s="154">
        <v>546.03</v>
      </c>
      <c r="E10550" s="122">
        <f t="shared" si="448"/>
        <v>75.627423822714675</v>
      </c>
      <c r="F10550" s="77">
        <v>1.81</v>
      </c>
      <c r="G10550" s="77">
        <v>0</v>
      </c>
      <c r="H10550" s="77">
        <v>0</v>
      </c>
      <c r="J10550" s="77">
        <f t="shared" si="446"/>
        <v>1.81</v>
      </c>
      <c r="K10550" s="103">
        <f t="shared" si="447"/>
        <v>2.9800000000000728</v>
      </c>
      <c r="L10550" s="164">
        <v>0.77</v>
      </c>
      <c r="M10550" s="161">
        <v>0</v>
      </c>
      <c r="N10550" s="76">
        <f t="shared" si="445"/>
        <v>2.9800000000000728</v>
      </c>
    </row>
    <row r="10551" spans="1:23" x14ac:dyDescent="0.25">
      <c r="B10551" s="158">
        <v>43092</v>
      </c>
      <c r="C10551" s="78">
        <v>430.03</v>
      </c>
      <c r="D10551" s="154">
        <v>547.20000000000005</v>
      </c>
      <c r="E10551" s="122">
        <f t="shared" si="448"/>
        <v>75.789473684210535</v>
      </c>
      <c r="F10551" s="77">
        <v>0.45</v>
      </c>
      <c r="G10551" s="77">
        <v>0</v>
      </c>
      <c r="H10551" s="77">
        <v>0</v>
      </c>
      <c r="J10551" s="77">
        <f t="shared" si="446"/>
        <v>0.45</v>
      </c>
      <c r="K10551" s="103">
        <f t="shared" si="447"/>
        <v>1.45</v>
      </c>
      <c r="L10551" s="164">
        <v>0.18</v>
      </c>
      <c r="M10551" s="161">
        <v>0</v>
      </c>
      <c r="N10551" s="76">
        <f t="shared" si="445"/>
        <v>1.45</v>
      </c>
    </row>
    <row r="10552" spans="1:23" x14ac:dyDescent="0.25">
      <c r="B10552" s="158">
        <v>43093</v>
      </c>
      <c r="C10552" s="78">
        <v>430.08</v>
      </c>
      <c r="D10552" s="154">
        <v>548.20000000000005</v>
      </c>
      <c r="E10552" s="122">
        <f t="shared" si="448"/>
        <v>75.927977839335185</v>
      </c>
      <c r="F10552" s="77">
        <v>1.2</v>
      </c>
      <c r="G10552" s="77">
        <v>0</v>
      </c>
      <c r="H10552" s="77">
        <v>0</v>
      </c>
      <c r="J10552" s="77">
        <f t="shared" si="446"/>
        <v>1.2</v>
      </c>
      <c r="K10552" s="103">
        <f t="shared" si="447"/>
        <v>2.7399999999999638</v>
      </c>
      <c r="L10552" s="164">
        <v>0.48</v>
      </c>
      <c r="M10552" s="161">
        <v>0</v>
      </c>
      <c r="N10552" s="76">
        <f t="shared" si="445"/>
        <v>2.7399999999999638</v>
      </c>
    </row>
    <row r="10553" spans="1:23" x14ac:dyDescent="0.25">
      <c r="B10553" s="158">
        <v>43094</v>
      </c>
      <c r="C10553" s="78">
        <v>430.16</v>
      </c>
      <c r="D10553" s="154">
        <v>549.74</v>
      </c>
      <c r="E10553" s="122">
        <f t="shared" si="448"/>
        <v>76.141274238227155</v>
      </c>
      <c r="F10553" s="77">
        <v>1.19</v>
      </c>
      <c r="G10553" s="77">
        <v>0</v>
      </c>
      <c r="H10553" s="77">
        <v>0</v>
      </c>
      <c r="J10553" s="77">
        <f t="shared" si="446"/>
        <v>1.19</v>
      </c>
      <c r="K10553" s="103">
        <f t="shared" si="447"/>
        <v>0.99999999999994538</v>
      </c>
      <c r="L10553" s="164">
        <v>0.48</v>
      </c>
      <c r="M10553" s="161">
        <v>0</v>
      </c>
      <c r="N10553" s="76">
        <f t="shared" si="445"/>
        <v>0.99999999999994538</v>
      </c>
    </row>
    <row r="10554" spans="1:23" x14ac:dyDescent="0.25">
      <c r="B10554" s="158">
        <v>43095</v>
      </c>
      <c r="C10554" s="78">
        <v>430.15</v>
      </c>
      <c r="D10554" s="154">
        <v>549.54999999999995</v>
      </c>
      <c r="E10554" s="122">
        <f t="shared" si="448"/>
        <v>76.114958448753455</v>
      </c>
      <c r="F10554" s="77">
        <v>0.11</v>
      </c>
      <c r="G10554" s="77">
        <v>0</v>
      </c>
      <c r="H10554" s="77">
        <v>0</v>
      </c>
      <c r="J10554" s="77">
        <f t="shared" si="446"/>
        <v>0.11</v>
      </c>
      <c r="K10554" s="103">
        <f t="shared" si="447"/>
        <v>1.6600000000000683</v>
      </c>
      <c r="L10554" s="164">
        <v>0.48</v>
      </c>
      <c r="M10554" s="161">
        <v>1.4</v>
      </c>
      <c r="N10554" s="76">
        <f t="shared" si="445"/>
        <v>1.6600000000000683</v>
      </c>
    </row>
    <row r="10555" spans="1:23" x14ac:dyDescent="0.25">
      <c r="B10555" s="158">
        <v>43096</v>
      </c>
      <c r="C10555" s="78">
        <v>430.23</v>
      </c>
      <c r="D10555" s="154">
        <v>551.1</v>
      </c>
      <c r="E10555" s="122">
        <f t="shared" si="448"/>
        <v>76.32963988919667</v>
      </c>
      <c r="F10555" s="77">
        <v>1.36</v>
      </c>
      <c r="G10555" s="77">
        <v>0</v>
      </c>
      <c r="H10555" s="77">
        <v>0</v>
      </c>
      <c r="J10555" s="77">
        <f t="shared" si="446"/>
        <v>1.36</v>
      </c>
      <c r="K10555" s="103">
        <f t="shared" si="447"/>
        <v>1.7599999999999774</v>
      </c>
      <c r="L10555" s="164">
        <v>0.55000000000000004</v>
      </c>
      <c r="M10555" s="161">
        <v>0</v>
      </c>
      <c r="N10555" s="76">
        <f t="shared" si="445"/>
        <v>1.7599999999999774</v>
      </c>
    </row>
    <row r="10556" spans="1:23" x14ac:dyDescent="0.25">
      <c r="B10556" s="158">
        <v>43097</v>
      </c>
      <c r="C10556" s="78">
        <v>430.25</v>
      </c>
      <c r="D10556" s="154">
        <v>551.5</v>
      </c>
      <c r="E10556" s="122">
        <f t="shared" si="448"/>
        <v>76.38504155124653</v>
      </c>
      <c r="F10556" s="77">
        <v>1.45</v>
      </c>
      <c r="G10556" s="77">
        <v>0</v>
      </c>
      <c r="H10556" s="77">
        <v>0</v>
      </c>
      <c r="J10556" s="77">
        <f t="shared" si="446"/>
        <v>1.45</v>
      </c>
      <c r="K10556" s="103">
        <f t="shared" si="447"/>
        <v>1.8499999999999772</v>
      </c>
      <c r="L10556" s="164">
        <v>0.57999999999999996</v>
      </c>
      <c r="M10556" s="161">
        <v>0</v>
      </c>
      <c r="N10556" s="76">
        <f t="shared" si="445"/>
        <v>1.8499999999999772</v>
      </c>
    </row>
    <row r="10557" spans="1:23" x14ac:dyDescent="0.25">
      <c r="B10557" s="158">
        <v>43098</v>
      </c>
      <c r="C10557" s="78">
        <v>430.27</v>
      </c>
      <c r="D10557" s="154">
        <v>551.9</v>
      </c>
      <c r="E10557" s="122">
        <f t="shared" si="448"/>
        <v>76.44044321329639</v>
      </c>
      <c r="F10557" s="77">
        <v>1.38</v>
      </c>
      <c r="G10557" s="77">
        <v>0</v>
      </c>
      <c r="H10557" s="77">
        <v>0</v>
      </c>
      <c r="J10557" s="77">
        <f t="shared" si="446"/>
        <v>1.38</v>
      </c>
      <c r="K10557" s="103">
        <f t="shared" si="447"/>
        <v>1.5800000000000454</v>
      </c>
      <c r="L10557" s="164">
        <v>0.56000000000000005</v>
      </c>
      <c r="M10557" s="161">
        <v>0</v>
      </c>
      <c r="N10557" s="76">
        <f t="shared" si="445"/>
        <v>1.5800000000000454</v>
      </c>
    </row>
    <row r="10558" spans="1:23" x14ac:dyDescent="0.25">
      <c r="B10558" s="158">
        <v>43099</v>
      </c>
      <c r="C10558" s="78">
        <v>430.28</v>
      </c>
      <c r="D10558" s="154">
        <v>552.1</v>
      </c>
      <c r="E10558" s="122">
        <f t="shared" si="448"/>
        <v>76.468144044321335</v>
      </c>
      <c r="F10558" s="77">
        <v>0.28000000000000003</v>
      </c>
      <c r="G10558" s="77">
        <v>0</v>
      </c>
      <c r="H10558" s="77">
        <v>0</v>
      </c>
      <c r="J10558" s="77">
        <f t="shared" si="446"/>
        <v>0.28000000000000003</v>
      </c>
      <c r="K10558" s="103">
        <f t="shared" si="447"/>
        <v>0.67999999999997729</v>
      </c>
      <c r="L10558" s="164">
        <v>0.12</v>
      </c>
      <c r="M10558" s="161">
        <v>0</v>
      </c>
      <c r="N10558" s="76">
        <f t="shared" si="445"/>
        <v>0.67999999999997729</v>
      </c>
    </row>
    <row r="10559" spans="1:23" x14ac:dyDescent="0.25">
      <c r="B10559" s="158">
        <v>43100</v>
      </c>
      <c r="C10559" s="78">
        <v>430.3</v>
      </c>
      <c r="D10559" s="154">
        <v>552.5</v>
      </c>
      <c r="E10559" s="122">
        <f t="shared" si="448"/>
        <v>76.523545706371181</v>
      </c>
      <c r="F10559" s="77">
        <v>1.48</v>
      </c>
      <c r="G10559" s="77">
        <v>0</v>
      </c>
      <c r="H10559" s="77">
        <v>0</v>
      </c>
      <c r="J10559" s="77">
        <f t="shared" si="446"/>
        <v>1.48</v>
      </c>
      <c r="K10559" s="165">
        <f>D10562-D10559+J10559</f>
        <v>1.2799999999999545</v>
      </c>
      <c r="L10559" s="164">
        <v>0.6</v>
      </c>
      <c r="M10559" s="161">
        <v>0</v>
      </c>
      <c r="N10559" s="76">
        <f t="shared" si="445"/>
        <v>-551.02</v>
      </c>
    </row>
    <row r="10560" spans="1:23" x14ac:dyDescent="0.25">
      <c r="A10560" s="147"/>
      <c r="B10560" s="162"/>
      <c r="C10560" s="156"/>
      <c r="E10560" s="149"/>
      <c r="F10560" s="151">
        <f t="shared" ref="F10560:M10560" si="449">SUM(F10195:F10559)</f>
        <v>744.55</v>
      </c>
      <c r="G10560" s="151">
        <f t="shared" si="449"/>
        <v>0.11</v>
      </c>
      <c r="H10560" s="151">
        <f t="shared" si="449"/>
        <v>0</v>
      </c>
      <c r="I10560" s="151"/>
      <c r="J10560" s="151">
        <f t="shared" si="449"/>
        <v>744.66</v>
      </c>
      <c r="K10560" s="103">
        <f t="shared" si="449"/>
        <v>1075.5000000000002</v>
      </c>
      <c r="L10560" s="104">
        <f t="shared" si="449"/>
        <v>288.31000000000012</v>
      </c>
      <c r="M10560" s="141">
        <f t="shared" si="449"/>
        <v>1485.6900000000003</v>
      </c>
      <c r="N10560" s="76">
        <f t="shared" si="445"/>
        <v>744.66</v>
      </c>
      <c r="O10560" s="153"/>
      <c r="P10560" s="153"/>
      <c r="Q10560" s="153"/>
      <c r="R10560" s="153"/>
      <c r="S10560" s="153"/>
      <c r="T10560" s="153"/>
      <c r="U10560" s="153"/>
      <c r="V10560" s="153"/>
      <c r="W10560" s="153"/>
    </row>
    <row r="10561" spans="2:14" x14ac:dyDescent="0.25">
      <c r="B10561" s="158"/>
      <c r="L10561" s="104"/>
      <c r="N10561" s="76">
        <f t="shared" si="445"/>
        <v>552.29999999999995</v>
      </c>
    </row>
    <row r="10562" spans="2:14" x14ac:dyDescent="0.25">
      <c r="B10562" s="158">
        <v>43101</v>
      </c>
      <c r="C10562" s="78">
        <v>430.29</v>
      </c>
      <c r="D10562" s="166">
        <v>552.29999999999995</v>
      </c>
      <c r="E10562" s="166">
        <f>(D10562/722)*100</f>
        <v>76.495844875346251</v>
      </c>
      <c r="F10562" s="167">
        <v>0</v>
      </c>
      <c r="G10562" s="167">
        <v>0</v>
      </c>
      <c r="H10562" s="167">
        <v>0</v>
      </c>
      <c r="I10562" s="167"/>
      <c r="J10562" s="168">
        <f t="shared" ref="J10562:J10625" si="450">SUM(F10562:H10562)</f>
        <v>0</v>
      </c>
      <c r="K10562" s="169">
        <v>0.58000000000004093</v>
      </c>
      <c r="L10562" s="170">
        <v>0</v>
      </c>
      <c r="M10562" s="72">
        <v>0</v>
      </c>
      <c r="N10562" s="76">
        <f t="shared" si="445"/>
        <v>0.58000000000004093</v>
      </c>
    </row>
    <row r="10563" spans="2:14" x14ac:dyDescent="0.25">
      <c r="B10563" s="158">
        <v>43102</v>
      </c>
      <c r="C10563" s="78">
        <v>430.32</v>
      </c>
      <c r="D10563" s="166">
        <v>552.88</v>
      </c>
      <c r="E10563" s="166">
        <f>(D10563/722)*100</f>
        <v>76.576177285318565</v>
      </c>
      <c r="F10563" s="167">
        <v>1.07</v>
      </c>
      <c r="G10563" s="167">
        <v>0</v>
      </c>
      <c r="H10563" s="167">
        <v>0</v>
      </c>
      <c r="I10563" s="167"/>
      <c r="J10563" s="168">
        <f t="shared" si="450"/>
        <v>1.07</v>
      </c>
      <c r="K10563" s="169">
        <v>0.88000000000005918</v>
      </c>
      <c r="L10563" s="104">
        <v>0.44</v>
      </c>
      <c r="M10563" s="72">
        <v>0</v>
      </c>
      <c r="N10563" s="76">
        <f t="shared" si="445"/>
        <v>0.88000000000005918</v>
      </c>
    </row>
    <row r="10564" spans="2:14" x14ac:dyDescent="0.25">
      <c r="B10564" s="158">
        <v>43103</v>
      </c>
      <c r="C10564" s="78">
        <v>430.31</v>
      </c>
      <c r="D10564" s="166">
        <v>552.69000000000005</v>
      </c>
      <c r="E10564" s="166">
        <f t="shared" ref="E10564:E10627" si="451">(D10564/722)*100</f>
        <v>76.54986149584488</v>
      </c>
      <c r="F10564" s="167">
        <v>2.48</v>
      </c>
      <c r="G10564" s="167">
        <v>0</v>
      </c>
      <c r="H10564" s="167">
        <v>0</v>
      </c>
      <c r="I10564" s="167"/>
      <c r="J10564" s="168">
        <f t="shared" si="450"/>
        <v>2.48</v>
      </c>
      <c r="K10564" s="169">
        <v>1.4899999999999909</v>
      </c>
      <c r="L10564" s="104">
        <v>1.01</v>
      </c>
      <c r="M10564" s="72">
        <v>0</v>
      </c>
      <c r="N10564" s="76">
        <f t="shared" si="445"/>
        <v>1.4899999999999909</v>
      </c>
    </row>
    <row r="10565" spans="2:14" x14ac:dyDescent="0.25">
      <c r="B10565" s="158">
        <v>43104</v>
      </c>
      <c r="C10565" s="78">
        <v>430.26</v>
      </c>
      <c r="D10565" s="166">
        <v>551.70000000000005</v>
      </c>
      <c r="E10565" s="166">
        <f t="shared" si="451"/>
        <v>76.412742382271475</v>
      </c>
      <c r="F10565" s="167">
        <v>1.3</v>
      </c>
      <c r="G10565" s="167">
        <v>0</v>
      </c>
      <c r="H10565" s="167">
        <v>0</v>
      </c>
      <c r="I10565" s="167"/>
      <c r="J10565" s="168">
        <f t="shared" si="450"/>
        <v>1.3</v>
      </c>
      <c r="K10565" s="169">
        <v>9.999999999995457E-2</v>
      </c>
      <c r="L10565" s="104">
        <v>0.53</v>
      </c>
      <c r="M10565" s="72">
        <v>0</v>
      </c>
      <c r="N10565" s="76">
        <f t="shared" si="445"/>
        <v>0.30000000000000004</v>
      </c>
    </row>
    <row r="10566" spans="2:14" x14ac:dyDescent="0.25">
      <c r="B10566" s="158">
        <v>43105</v>
      </c>
      <c r="C10566" s="78">
        <v>430.21</v>
      </c>
      <c r="D10566" s="166">
        <v>550.70000000000005</v>
      </c>
      <c r="E10566" s="166">
        <f t="shared" si="451"/>
        <v>76.274238227146824</v>
      </c>
      <c r="F10566" s="167">
        <v>0</v>
      </c>
      <c r="G10566" s="167">
        <v>0</v>
      </c>
      <c r="H10566" s="167">
        <v>0</v>
      </c>
      <c r="I10566" s="167"/>
      <c r="J10566" s="168">
        <f t="shared" si="450"/>
        <v>0</v>
      </c>
      <c r="K10566" s="169">
        <v>0.79999999999995453</v>
      </c>
      <c r="L10566" s="104">
        <v>0</v>
      </c>
      <c r="M10566" s="72">
        <v>0</v>
      </c>
      <c r="N10566" s="76">
        <f t="shared" si="445"/>
        <v>0.59999999999990905</v>
      </c>
    </row>
    <row r="10567" spans="2:14" x14ac:dyDescent="0.25">
      <c r="B10567" s="158">
        <v>43106</v>
      </c>
      <c r="C10567" s="78">
        <v>430.24</v>
      </c>
      <c r="D10567" s="166">
        <v>551.29999999999995</v>
      </c>
      <c r="E10567" s="166">
        <f t="shared" si="451"/>
        <v>76.3573407202216</v>
      </c>
      <c r="F10567" s="167">
        <v>0.23</v>
      </c>
      <c r="G10567" s="167">
        <v>0</v>
      </c>
      <c r="H10567" s="167">
        <v>0</v>
      </c>
      <c r="I10567" s="167"/>
      <c r="J10567" s="168">
        <f t="shared" si="450"/>
        <v>0.23</v>
      </c>
      <c r="K10567" s="169">
        <v>0.63000000000009093</v>
      </c>
      <c r="L10567" s="104">
        <v>0.09</v>
      </c>
      <c r="M10567" s="72">
        <v>0</v>
      </c>
      <c r="N10567" s="76">
        <f t="shared" si="445"/>
        <v>0.63000000000009093</v>
      </c>
    </row>
    <row r="10568" spans="2:14" x14ac:dyDescent="0.25">
      <c r="B10568" s="158">
        <v>43107</v>
      </c>
      <c r="C10568" s="78">
        <v>430.26</v>
      </c>
      <c r="D10568" s="166">
        <v>551.70000000000005</v>
      </c>
      <c r="E10568" s="166">
        <f t="shared" si="451"/>
        <v>76.412742382271475</v>
      </c>
      <c r="F10568" s="167">
        <v>0.34</v>
      </c>
      <c r="G10568" s="167">
        <v>0</v>
      </c>
      <c r="H10568" s="167">
        <v>0</v>
      </c>
      <c r="I10568" s="167"/>
      <c r="J10568" s="168">
        <f t="shared" si="450"/>
        <v>0.34</v>
      </c>
      <c r="K10568" s="169">
        <v>0.53999999999993187</v>
      </c>
      <c r="L10568" s="104">
        <v>0.14000000000000001</v>
      </c>
      <c r="M10568" s="72">
        <v>0</v>
      </c>
      <c r="N10568" s="76">
        <f t="shared" ref="N10568:N10631" si="452">+D10569-D10568+J10568</f>
        <v>0.73999999999997734</v>
      </c>
    </row>
    <row r="10569" spans="2:14" x14ac:dyDescent="0.25">
      <c r="B10569" s="158">
        <v>43108</v>
      </c>
      <c r="C10569" s="78">
        <v>430.28</v>
      </c>
      <c r="D10569" s="166">
        <v>552.1</v>
      </c>
      <c r="E10569" s="166">
        <f t="shared" si="451"/>
        <v>76.468144044321335</v>
      </c>
      <c r="F10569" s="167">
        <v>1.1299999999999999</v>
      </c>
      <c r="G10569" s="167">
        <v>0</v>
      </c>
      <c r="H10569" s="167">
        <v>0</v>
      </c>
      <c r="I10569" s="167"/>
      <c r="J10569" s="168">
        <f t="shared" si="450"/>
        <v>1.1299999999999999</v>
      </c>
      <c r="K10569" s="169">
        <v>1.1299999999999999</v>
      </c>
      <c r="L10569" s="104">
        <v>0.49</v>
      </c>
      <c r="M10569" s="72">
        <v>0</v>
      </c>
      <c r="N10569" s="76">
        <f t="shared" si="452"/>
        <v>1.1299999999999999</v>
      </c>
    </row>
    <row r="10570" spans="2:14" x14ac:dyDescent="0.25">
      <c r="B10570" s="158">
        <v>43109</v>
      </c>
      <c r="C10570" s="78">
        <v>430.28</v>
      </c>
      <c r="D10570" s="166">
        <v>552.1</v>
      </c>
      <c r="E10570" s="166">
        <f t="shared" si="451"/>
        <v>76.468144044321335</v>
      </c>
      <c r="F10570" s="167">
        <v>1.78</v>
      </c>
      <c r="G10570" s="167">
        <v>0</v>
      </c>
      <c r="H10570" s="167">
        <v>0</v>
      </c>
      <c r="I10570" s="167"/>
      <c r="J10570" s="168">
        <f t="shared" si="450"/>
        <v>1.78</v>
      </c>
      <c r="K10570" s="169">
        <v>0.78</v>
      </c>
      <c r="L10570" s="104">
        <v>0.72</v>
      </c>
      <c r="M10570" s="72">
        <v>0</v>
      </c>
      <c r="N10570" s="76">
        <f t="shared" si="452"/>
        <v>0.57999999999995455</v>
      </c>
    </row>
    <row r="10571" spans="2:14" x14ac:dyDescent="0.25">
      <c r="B10571" s="158">
        <v>43110</v>
      </c>
      <c r="C10571" s="78">
        <v>430.22</v>
      </c>
      <c r="D10571" s="166">
        <v>550.9</v>
      </c>
      <c r="E10571" s="166">
        <f t="shared" si="451"/>
        <v>76.30193905817174</v>
      </c>
      <c r="F10571" s="167">
        <v>2.25</v>
      </c>
      <c r="G10571" s="167">
        <v>0</v>
      </c>
      <c r="H10571" s="167">
        <v>0</v>
      </c>
      <c r="I10571" s="167"/>
      <c r="J10571" s="168">
        <f t="shared" si="450"/>
        <v>2.25</v>
      </c>
      <c r="K10571" s="169">
        <v>0.51999999999998181</v>
      </c>
      <c r="L10571" s="104">
        <v>0.91</v>
      </c>
      <c r="M10571" s="72">
        <v>0</v>
      </c>
      <c r="N10571" s="76">
        <f t="shared" si="452"/>
        <v>0.71000000000003638</v>
      </c>
    </row>
    <row r="10572" spans="2:14" x14ac:dyDescent="0.25">
      <c r="B10572" s="158">
        <v>43111</v>
      </c>
      <c r="C10572" s="78">
        <v>430.14</v>
      </c>
      <c r="D10572" s="166">
        <v>549.36</v>
      </c>
      <c r="E10572" s="166">
        <f t="shared" si="451"/>
        <v>76.088642659279785</v>
      </c>
      <c r="F10572" s="167">
        <v>1.68</v>
      </c>
      <c r="G10572" s="167">
        <v>0</v>
      </c>
      <c r="H10572" s="167">
        <v>0</v>
      </c>
      <c r="I10572" s="167"/>
      <c r="J10572" s="168">
        <f t="shared" si="450"/>
        <v>1.68</v>
      </c>
      <c r="K10572" s="169">
        <v>1.68</v>
      </c>
      <c r="L10572" s="104">
        <v>0.48</v>
      </c>
      <c r="M10572" s="72">
        <v>2</v>
      </c>
      <c r="N10572" s="76">
        <f t="shared" si="452"/>
        <v>1.4899999999999454</v>
      </c>
    </row>
    <row r="10573" spans="2:14" x14ac:dyDescent="0.25">
      <c r="B10573" s="158">
        <v>43112</v>
      </c>
      <c r="C10573" s="78">
        <v>430.13</v>
      </c>
      <c r="D10573" s="166">
        <v>549.16999999999996</v>
      </c>
      <c r="E10573" s="166">
        <f t="shared" si="451"/>
        <v>76.062326869806085</v>
      </c>
      <c r="F10573" s="167">
        <v>1.27</v>
      </c>
      <c r="G10573" s="167">
        <v>0</v>
      </c>
      <c r="H10573" s="167">
        <v>0</v>
      </c>
      <c r="I10573" s="167"/>
      <c r="J10573" s="168">
        <f t="shared" si="450"/>
        <v>1.27</v>
      </c>
      <c r="K10573" s="169">
        <v>0.30000000000008642</v>
      </c>
      <c r="L10573" s="104">
        <v>0.62</v>
      </c>
      <c r="M10573" s="72">
        <v>0</v>
      </c>
      <c r="N10573" s="76">
        <f t="shared" si="452"/>
        <v>0.50000000000001821</v>
      </c>
    </row>
    <row r="10574" spans="2:14" x14ac:dyDescent="0.25">
      <c r="B10574" s="158">
        <v>43113</v>
      </c>
      <c r="C10574" s="78">
        <v>430.09</v>
      </c>
      <c r="D10574" s="166">
        <v>548.4</v>
      </c>
      <c r="E10574" s="166">
        <f t="shared" si="451"/>
        <v>75.955678670360101</v>
      </c>
      <c r="F10574" s="167">
        <v>0.91</v>
      </c>
      <c r="G10574" s="167">
        <v>0</v>
      </c>
      <c r="H10574" s="167">
        <v>0</v>
      </c>
      <c r="I10574" s="167"/>
      <c r="J10574" s="168">
        <f t="shared" si="450"/>
        <v>0.91</v>
      </c>
      <c r="K10574" s="169">
        <v>0.70999999999995456</v>
      </c>
      <c r="L10574" s="104">
        <v>0.37</v>
      </c>
      <c r="M10574" s="72">
        <v>0.5</v>
      </c>
      <c r="N10574" s="76">
        <f t="shared" si="452"/>
        <v>0.51000000000002277</v>
      </c>
    </row>
    <row r="10575" spans="2:14" x14ac:dyDescent="0.25">
      <c r="B10575" s="158">
        <v>43114</v>
      </c>
      <c r="C10575" s="78">
        <v>430.07</v>
      </c>
      <c r="D10575" s="166">
        <v>548</v>
      </c>
      <c r="E10575" s="166">
        <f t="shared" si="451"/>
        <v>75.90027700831024</v>
      </c>
      <c r="F10575" s="167">
        <v>0</v>
      </c>
      <c r="G10575" s="167">
        <v>0</v>
      </c>
      <c r="H10575" s="167">
        <v>0</v>
      </c>
      <c r="I10575" s="167"/>
      <c r="J10575" s="168">
        <f t="shared" si="450"/>
        <v>0</v>
      </c>
      <c r="K10575" s="169">
        <v>0.78999999999996362</v>
      </c>
      <c r="L10575" s="104">
        <v>0</v>
      </c>
      <c r="M10575" s="72">
        <v>0</v>
      </c>
      <c r="N10575" s="76">
        <f t="shared" si="452"/>
        <v>0.78999999999996362</v>
      </c>
    </row>
    <row r="10576" spans="2:14" x14ac:dyDescent="0.25">
      <c r="B10576" s="158">
        <v>43115</v>
      </c>
      <c r="C10576" s="78">
        <v>430.11</v>
      </c>
      <c r="D10576" s="166">
        <v>548.79</v>
      </c>
      <c r="E10576" s="166">
        <f t="shared" si="451"/>
        <v>76.00969529085873</v>
      </c>
      <c r="F10576" s="167">
        <v>0.56000000000000005</v>
      </c>
      <c r="G10576" s="167">
        <v>0</v>
      </c>
      <c r="H10576" s="167">
        <v>0</v>
      </c>
      <c r="I10576" s="167"/>
      <c r="J10576" s="168">
        <f t="shared" si="450"/>
        <v>0.56000000000000005</v>
      </c>
      <c r="K10576" s="169">
        <v>0.56000000000000005</v>
      </c>
      <c r="L10576" s="104">
        <v>0.23</v>
      </c>
      <c r="M10576" s="72">
        <v>0</v>
      </c>
      <c r="N10576" s="76">
        <f t="shared" si="452"/>
        <v>0.56000000000000005</v>
      </c>
    </row>
    <row r="10577" spans="2:14" x14ac:dyDescent="0.25">
      <c r="B10577" s="158">
        <v>43116</v>
      </c>
      <c r="C10577" s="78">
        <v>430.11</v>
      </c>
      <c r="D10577" s="166">
        <v>548.79</v>
      </c>
      <c r="E10577" s="166">
        <f t="shared" si="451"/>
        <v>76.00969529085873</v>
      </c>
      <c r="F10577" s="167">
        <v>0.36</v>
      </c>
      <c r="G10577" s="167">
        <v>0</v>
      </c>
      <c r="H10577" s="167">
        <v>0</v>
      </c>
      <c r="I10577" s="167"/>
      <c r="J10577" s="168">
        <f t="shared" si="450"/>
        <v>0.36</v>
      </c>
      <c r="K10577" s="169">
        <v>0.1700000000000591</v>
      </c>
      <c r="L10577" s="104">
        <v>0.14000000000000001</v>
      </c>
      <c r="M10577" s="72">
        <v>0</v>
      </c>
      <c r="N10577" s="76">
        <f t="shared" si="452"/>
        <v>0.1700000000000591</v>
      </c>
    </row>
    <row r="10578" spans="2:14" x14ac:dyDescent="0.25">
      <c r="B10578" s="158">
        <v>43117</v>
      </c>
      <c r="C10578" s="78">
        <v>430.1</v>
      </c>
      <c r="D10578" s="166">
        <v>548.6</v>
      </c>
      <c r="E10578" s="166">
        <f t="shared" si="451"/>
        <v>75.983379501385045</v>
      </c>
      <c r="F10578" s="167">
        <v>0</v>
      </c>
      <c r="G10578" s="167">
        <v>0</v>
      </c>
      <c r="H10578" s="167">
        <v>0</v>
      </c>
      <c r="I10578" s="167"/>
      <c r="J10578" s="168">
        <f t="shared" si="450"/>
        <v>0</v>
      </c>
      <c r="K10578" s="169">
        <v>0.18999999999994088</v>
      </c>
      <c r="L10578" s="104">
        <v>0</v>
      </c>
      <c r="M10578" s="72">
        <v>0</v>
      </c>
      <c r="N10578" s="76">
        <f t="shared" si="452"/>
        <v>0.18999999999994088</v>
      </c>
    </row>
    <row r="10579" spans="2:14" x14ac:dyDescent="0.25">
      <c r="B10579" s="158">
        <v>43118</v>
      </c>
      <c r="C10579" s="78">
        <v>430.11</v>
      </c>
      <c r="D10579" s="166">
        <v>548.79</v>
      </c>
      <c r="E10579" s="166">
        <f t="shared" si="451"/>
        <v>76.00969529085873</v>
      </c>
      <c r="F10579" s="167">
        <v>1.53</v>
      </c>
      <c r="G10579" s="167">
        <v>0</v>
      </c>
      <c r="H10579" s="167">
        <v>0</v>
      </c>
      <c r="I10579" s="167"/>
      <c r="J10579" s="168">
        <f t="shared" si="450"/>
        <v>1.53</v>
      </c>
      <c r="K10579" s="169">
        <v>0.34000000000005914</v>
      </c>
      <c r="L10579" s="104">
        <v>0.62</v>
      </c>
      <c r="M10579" s="72">
        <v>0</v>
      </c>
      <c r="N10579" s="76">
        <f t="shared" si="452"/>
        <v>0.34000000000005914</v>
      </c>
    </row>
    <row r="10580" spans="2:14" x14ac:dyDescent="0.25">
      <c r="B10580" s="158">
        <v>43119</v>
      </c>
      <c r="C10580" s="78">
        <v>430.05</v>
      </c>
      <c r="D10580" s="166">
        <v>547.6</v>
      </c>
      <c r="E10580" s="166">
        <f t="shared" si="451"/>
        <v>75.84487534626038</v>
      </c>
      <c r="F10580" s="167">
        <v>1.99</v>
      </c>
      <c r="G10580" s="167">
        <v>0</v>
      </c>
      <c r="H10580" s="167">
        <v>0</v>
      </c>
      <c r="I10580" s="167"/>
      <c r="J10580" s="168">
        <f t="shared" si="450"/>
        <v>1.99</v>
      </c>
      <c r="K10580" s="169">
        <v>0.61000000000000454</v>
      </c>
      <c r="L10580" s="104">
        <v>0.81</v>
      </c>
      <c r="M10580" s="72">
        <v>0</v>
      </c>
      <c r="N10580" s="76">
        <f t="shared" si="452"/>
        <v>0.61000000000000454</v>
      </c>
    </row>
    <row r="10581" spans="2:14" x14ac:dyDescent="0.25">
      <c r="B10581" s="158">
        <v>43120</v>
      </c>
      <c r="C10581" s="78">
        <v>429.98</v>
      </c>
      <c r="D10581" s="166">
        <v>546.22</v>
      </c>
      <c r="E10581" s="166">
        <f t="shared" si="451"/>
        <v>75.65373961218836</v>
      </c>
      <c r="F10581" s="167">
        <v>1.82</v>
      </c>
      <c r="G10581" s="167">
        <v>0</v>
      </c>
      <c r="H10581" s="167">
        <v>0</v>
      </c>
      <c r="I10581" s="167"/>
      <c r="J10581" s="168">
        <f t="shared" si="450"/>
        <v>1.82</v>
      </c>
      <c r="K10581" s="169">
        <v>1.0600000000000092</v>
      </c>
      <c r="L10581" s="104">
        <v>0.73</v>
      </c>
      <c r="M10581" s="72">
        <v>0</v>
      </c>
      <c r="N10581" s="76">
        <f t="shared" si="452"/>
        <v>1.24999999999995</v>
      </c>
    </row>
    <row r="10582" spans="2:14" x14ac:dyDescent="0.25">
      <c r="B10582" s="158">
        <v>43121</v>
      </c>
      <c r="C10582" s="78">
        <v>429.95</v>
      </c>
      <c r="D10582" s="166">
        <v>545.65</v>
      </c>
      <c r="E10582" s="166">
        <f t="shared" si="451"/>
        <v>75.574792243767305</v>
      </c>
      <c r="F10582" s="167">
        <v>0.49</v>
      </c>
      <c r="G10582" s="167">
        <v>0</v>
      </c>
      <c r="H10582" s="167">
        <v>0</v>
      </c>
      <c r="I10582" s="167"/>
      <c r="J10582" s="168">
        <f t="shared" si="450"/>
        <v>0.49</v>
      </c>
      <c r="K10582" s="169">
        <v>0.49</v>
      </c>
      <c r="L10582" s="104">
        <v>0.19</v>
      </c>
      <c r="M10582" s="72">
        <v>0</v>
      </c>
      <c r="N10582" s="76">
        <f t="shared" si="452"/>
        <v>0.30000000000005911</v>
      </c>
    </row>
    <row r="10583" spans="2:14" x14ac:dyDescent="0.25">
      <c r="B10583" s="158">
        <v>43122</v>
      </c>
      <c r="C10583" s="78">
        <v>429.94</v>
      </c>
      <c r="D10583" s="166">
        <v>545.46</v>
      </c>
      <c r="E10583" s="166">
        <f t="shared" si="451"/>
        <v>75.548476454293635</v>
      </c>
      <c r="F10583" s="167">
        <v>3.72</v>
      </c>
      <c r="G10583" s="167">
        <v>0</v>
      </c>
      <c r="H10583" s="167">
        <v>0</v>
      </c>
      <c r="I10583" s="167"/>
      <c r="J10583" s="168">
        <f t="shared" si="450"/>
        <v>3.72</v>
      </c>
      <c r="K10583" s="169">
        <v>0.38999999999995927</v>
      </c>
      <c r="L10583" s="104">
        <v>1.51</v>
      </c>
      <c r="M10583" s="72">
        <v>0</v>
      </c>
      <c r="N10583" s="76">
        <f t="shared" si="452"/>
        <v>0.58000000000001384</v>
      </c>
    </row>
    <row r="10584" spans="2:14" x14ac:dyDescent="0.25">
      <c r="B10584" s="158">
        <v>43123</v>
      </c>
      <c r="C10584" s="78">
        <v>429.78</v>
      </c>
      <c r="D10584" s="166">
        <v>542.32000000000005</v>
      </c>
      <c r="E10584" s="166">
        <f t="shared" si="451"/>
        <v>75.113573407202225</v>
      </c>
      <c r="F10584" s="167">
        <v>4.04</v>
      </c>
      <c r="G10584" s="167">
        <v>0</v>
      </c>
      <c r="H10584" s="167">
        <v>0</v>
      </c>
      <c r="I10584" s="167"/>
      <c r="J10584" s="168">
        <f t="shared" si="450"/>
        <v>4.04</v>
      </c>
      <c r="K10584" s="169">
        <v>0.32999999999996366</v>
      </c>
      <c r="L10584" s="104">
        <v>1.64</v>
      </c>
      <c r="M10584" s="72">
        <v>0</v>
      </c>
      <c r="N10584" s="76">
        <f t="shared" si="452"/>
        <v>0.32999999999996366</v>
      </c>
    </row>
    <row r="10585" spans="2:14" x14ac:dyDescent="0.25">
      <c r="B10585" s="158">
        <v>43124</v>
      </c>
      <c r="C10585" s="78">
        <v>429.59</v>
      </c>
      <c r="D10585" s="166">
        <v>538.61</v>
      </c>
      <c r="E10585" s="166">
        <f t="shared" si="451"/>
        <v>74.59972299168976</v>
      </c>
      <c r="F10585" s="167">
        <v>4.9000000000000004</v>
      </c>
      <c r="G10585" s="167">
        <v>0</v>
      </c>
      <c r="H10585" s="167">
        <v>0</v>
      </c>
      <c r="I10585" s="167"/>
      <c r="J10585" s="168">
        <f t="shared" si="450"/>
        <v>4.9000000000000004</v>
      </c>
      <c r="K10585" s="169">
        <v>1.8600000000000367</v>
      </c>
      <c r="L10585" s="104">
        <v>1.98</v>
      </c>
      <c r="M10585" s="72">
        <v>0</v>
      </c>
      <c r="N10585" s="76">
        <f t="shared" si="452"/>
        <v>1.6699999999999822</v>
      </c>
    </row>
    <row r="10586" spans="2:14" x14ac:dyDescent="0.25">
      <c r="B10586" s="158">
        <v>43125</v>
      </c>
      <c r="C10586" s="78">
        <v>429.42</v>
      </c>
      <c r="D10586" s="166">
        <v>535.38</v>
      </c>
      <c r="E10586" s="166">
        <f t="shared" si="451"/>
        <v>74.152354570637115</v>
      </c>
      <c r="F10586" s="167">
        <v>2.08</v>
      </c>
      <c r="G10586" s="167">
        <v>0</v>
      </c>
      <c r="H10586" s="167">
        <v>0</v>
      </c>
      <c r="I10586" s="167"/>
      <c r="J10586" s="168">
        <f t="shared" si="450"/>
        <v>2.08</v>
      </c>
      <c r="K10586" s="169">
        <v>0.36999999999996369</v>
      </c>
      <c r="L10586" s="104">
        <v>0.84</v>
      </c>
      <c r="M10586" s="72">
        <v>0</v>
      </c>
      <c r="N10586" s="76">
        <f t="shared" si="452"/>
        <v>0.56000000000001826</v>
      </c>
    </row>
    <row r="10587" spans="2:14" x14ac:dyDescent="0.25">
      <c r="B10587" s="158">
        <v>43126</v>
      </c>
      <c r="C10587" s="78">
        <v>429.34</v>
      </c>
      <c r="D10587" s="166">
        <v>533.86</v>
      </c>
      <c r="E10587" s="166">
        <f t="shared" si="451"/>
        <v>73.94182825484765</v>
      </c>
      <c r="F10587" s="167">
        <v>0.2</v>
      </c>
      <c r="G10587" s="167">
        <v>0</v>
      </c>
      <c r="H10587" s="167">
        <v>0</v>
      </c>
      <c r="I10587" s="167"/>
      <c r="J10587" s="168">
        <f t="shared" si="450"/>
        <v>0.2</v>
      </c>
      <c r="K10587" s="169">
        <v>1.0000000000059128E-2</v>
      </c>
      <c r="L10587" s="104">
        <v>0.82</v>
      </c>
      <c r="M10587" s="72">
        <v>0</v>
      </c>
      <c r="N10587" s="76">
        <f t="shared" si="452"/>
        <v>9.9999999999454414E-3</v>
      </c>
    </row>
    <row r="10588" spans="2:14" x14ac:dyDescent="0.25">
      <c r="B10588" s="158">
        <v>43127</v>
      </c>
      <c r="C10588" s="78">
        <v>429.33</v>
      </c>
      <c r="D10588" s="166">
        <v>533.66999999999996</v>
      </c>
      <c r="E10588" s="166">
        <f t="shared" si="451"/>
        <v>73.915512465373951</v>
      </c>
      <c r="F10588" s="167">
        <v>0</v>
      </c>
      <c r="G10588" s="167">
        <v>0</v>
      </c>
      <c r="H10588" s="167">
        <v>0</v>
      </c>
      <c r="I10588" s="167"/>
      <c r="J10588" s="168">
        <f t="shared" si="450"/>
        <v>0</v>
      </c>
      <c r="K10588" s="169">
        <v>0</v>
      </c>
      <c r="L10588" s="104">
        <v>0</v>
      </c>
      <c r="M10588" s="72">
        <v>0</v>
      </c>
      <c r="N10588" s="76">
        <f t="shared" si="452"/>
        <v>0</v>
      </c>
    </row>
    <row r="10589" spans="2:14" x14ac:dyDescent="0.25">
      <c r="B10589" s="158">
        <v>43128</v>
      </c>
      <c r="C10589" s="78">
        <v>429.33</v>
      </c>
      <c r="D10589" s="166">
        <v>533.66999999999996</v>
      </c>
      <c r="E10589" s="166">
        <f t="shared" si="451"/>
        <v>73.915512465373951</v>
      </c>
      <c r="F10589" s="167">
        <v>0</v>
      </c>
      <c r="G10589" s="167">
        <v>0</v>
      </c>
      <c r="H10589" s="167">
        <v>0</v>
      </c>
      <c r="I10589" s="167"/>
      <c r="J10589" s="168">
        <f t="shared" si="450"/>
        <v>0</v>
      </c>
      <c r="K10589" s="169">
        <v>0.56999999999993634</v>
      </c>
      <c r="L10589" s="104">
        <v>0</v>
      </c>
      <c r="M10589" s="72">
        <v>0</v>
      </c>
      <c r="N10589" s="76">
        <f t="shared" si="452"/>
        <v>0.37999999999999545</v>
      </c>
    </row>
    <row r="10590" spans="2:14" x14ac:dyDescent="0.25">
      <c r="B10590" s="158">
        <v>43129</v>
      </c>
      <c r="C10590" s="78">
        <v>429.35</v>
      </c>
      <c r="D10590" s="166">
        <v>534.04999999999995</v>
      </c>
      <c r="E10590" s="166">
        <f t="shared" si="451"/>
        <v>73.968144044321321</v>
      </c>
      <c r="F10590" s="167">
        <v>0</v>
      </c>
      <c r="G10590" s="167">
        <v>0</v>
      </c>
      <c r="H10590" s="167">
        <v>0</v>
      </c>
      <c r="I10590" s="167"/>
      <c r="J10590" s="168">
        <f t="shared" si="450"/>
        <v>0</v>
      </c>
      <c r="K10590" s="169">
        <v>0.37999999999999545</v>
      </c>
      <c r="L10590" s="104">
        <v>0</v>
      </c>
      <c r="M10590" s="72">
        <v>8.1999999999999993</v>
      </c>
      <c r="N10590" s="76">
        <f t="shared" si="452"/>
        <v>0.37999999999999545</v>
      </c>
    </row>
    <row r="10591" spans="2:14" x14ac:dyDescent="0.25">
      <c r="B10591" s="158">
        <v>43130</v>
      </c>
      <c r="C10591" s="78">
        <v>429.37</v>
      </c>
      <c r="D10591" s="166">
        <v>534.42999999999995</v>
      </c>
      <c r="E10591" s="166">
        <f t="shared" si="451"/>
        <v>74.02077562326869</v>
      </c>
      <c r="F10591" s="167">
        <v>0</v>
      </c>
      <c r="G10591" s="167">
        <v>0</v>
      </c>
      <c r="H10591" s="167">
        <v>0</v>
      </c>
      <c r="I10591" s="167"/>
      <c r="J10591" s="168">
        <f t="shared" si="450"/>
        <v>0</v>
      </c>
      <c r="K10591" s="169">
        <v>5.9700000000000273</v>
      </c>
      <c r="L10591" s="104">
        <v>0</v>
      </c>
      <c r="M10591" s="72">
        <v>41.5</v>
      </c>
      <c r="N10591" s="76">
        <f t="shared" si="452"/>
        <v>5.9700000000000273</v>
      </c>
    </row>
    <row r="10592" spans="2:14" x14ac:dyDescent="0.25">
      <c r="B10592" s="158">
        <v>43131</v>
      </c>
      <c r="C10592" s="78">
        <v>429.68</v>
      </c>
      <c r="D10592" s="166">
        <v>540.4</v>
      </c>
      <c r="E10592" s="166">
        <f t="shared" si="451"/>
        <v>74.847645429362871</v>
      </c>
      <c r="F10592" s="167">
        <v>0.14000000000000001</v>
      </c>
      <c r="G10592" s="167">
        <v>0</v>
      </c>
      <c r="H10592" s="167">
        <v>0</v>
      </c>
      <c r="I10592" s="167"/>
      <c r="J10592" s="168">
        <f t="shared" si="450"/>
        <v>0.14000000000000001</v>
      </c>
      <c r="K10592" s="169">
        <v>1.6800000000000774</v>
      </c>
      <c r="L10592" s="104">
        <v>5.6000000000000001E-2</v>
      </c>
      <c r="M10592" s="72">
        <v>1.4</v>
      </c>
      <c r="N10592" s="76">
        <f t="shared" si="452"/>
        <v>1.6800000000000774</v>
      </c>
    </row>
    <row r="10593" spans="2:14" x14ac:dyDescent="0.25">
      <c r="B10593" s="158">
        <v>43132</v>
      </c>
      <c r="C10593" s="78">
        <v>429.76</v>
      </c>
      <c r="D10593" s="171">
        <v>541.94000000000005</v>
      </c>
      <c r="E10593" s="171">
        <f t="shared" si="451"/>
        <v>75.060941828254855</v>
      </c>
      <c r="F10593" s="172">
        <v>0</v>
      </c>
      <c r="G10593" s="172">
        <v>0</v>
      </c>
      <c r="H10593" s="172">
        <v>0</v>
      </c>
      <c r="I10593" s="172"/>
      <c r="J10593" s="168">
        <f t="shared" si="450"/>
        <v>0</v>
      </c>
      <c r="K10593" s="169">
        <v>0.95999999999992269</v>
      </c>
      <c r="L10593" s="104">
        <v>0</v>
      </c>
      <c r="M10593" s="72">
        <v>0</v>
      </c>
      <c r="N10593" s="76">
        <f t="shared" si="452"/>
        <v>0.95999999999992269</v>
      </c>
    </row>
    <row r="10594" spans="2:14" x14ac:dyDescent="0.25">
      <c r="B10594" s="158">
        <v>43133</v>
      </c>
      <c r="C10594" s="78">
        <v>429.81</v>
      </c>
      <c r="D10594" s="171">
        <v>542.9</v>
      </c>
      <c r="E10594" s="171">
        <f>(D10594/722)*100</f>
        <v>75.19390581717451</v>
      </c>
      <c r="F10594" s="172">
        <v>0</v>
      </c>
      <c r="G10594" s="172">
        <v>0</v>
      </c>
      <c r="H10594" s="172">
        <v>0</v>
      </c>
      <c r="I10594" s="172"/>
      <c r="J10594" s="168">
        <f t="shared" si="450"/>
        <v>0</v>
      </c>
      <c r="K10594" s="169">
        <v>0.80000000000006821</v>
      </c>
      <c r="L10594" s="104">
        <v>0</v>
      </c>
      <c r="M10594" s="72">
        <v>0</v>
      </c>
      <c r="N10594" s="76">
        <f t="shared" si="452"/>
        <v>0.80000000000006821</v>
      </c>
    </row>
    <row r="10595" spans="2:14" x14ac:dyDescent="0.25">
      <c r="B10595" s="158">
        <v>43134</v>
      </c>
      <c r="C10595" s="78">
        <v>429.85</v>
      </c>
      <c r="D10595" s="171">
        <v>543.70000000000005</v>
      </c>
      <c r="E10595" s="171">
        <f t="shared" si="451"/>
        <v>75.304709141274245</v>
      </c>
      <c r="F10595" s="172">
        <v>0</v>
      </c>
      <c r="G10595" s="172">
        <v>0</v>
      </c>
      <c r="H10595" s="172">
        <v>0</v>
      </c>
      <c r="I10595" s="172"/>
      <c r="J10595" s="168">
        <f t="shared" si="450"/>
        <v>0</v>
      </c>
      <c r="K10595" s="169">
        <v>0.19999999999993179</v>
      </c>
      <c r="L10595" s="104">
        <v>0</v>
      </c>
      <c r="M10595" s="72">
        <v>0</v>
      </c>
      <c r="N10595" s="76">
        <f t="shared" si="452"/>
        <v>0.19999999999993179</v>
      </c>
    </row>
    <row r="10596" spans="2:14" x14ac:dyDescent="0.25">
      <c r="B10596" s="158">
        <v>43135</v>
      </c>
      <c r="C10596" s="78">
        <v>429.86</v>
      </c>
      <c r="D10596" s="171">
        <v>543.9</v>
      </c>
      <c r="E10596" s="171">
        <f t="shared" si="451"/>
        <v>75.33240997229916</v>
      </c>
      <c r="F10596" s="172">
        <v>0.09</v>
      </c>
      <c r="G10596" s="172">
        <v>0</v>
      </c>
      <c r="H10596" s="172">
        <v>0</v>
      </c>
      <c r="I10596" s="172"/>
      <c r="J10596" s="168">
        <f t="shared" si="450"/>
        <v>0.09</v>
      </c>
      <c r="K10596" s="169">
        <v>0.29000000000004544</v>
      </c>
      <c r="L10596" s="104">
        <v>0.04</v>
      </c>
      <c r="M10596" s="72">
        <v>0</v>
      </c>
      <c r="N10596" s="76">
        <f t="shared" si="452"/>
        <v>0.29000000000004544</v>
      </c>
    </row>
    <row r="10597" spans="2:14" x14ac:dyDescent="0.25">
      <c r="B10597" s="158">
        <v>43136</v>
      </c>
      <c r="C10597" s="78">
        <v>429.87</v>
      </c>
      <c r="D10597" s="171">
        <v>544.1</v>
      </c>
      <c r="E10597" s="171">
        <f t="shared" si="451"/>
        <v>75.360110803324105</v>
      </c>
      <c r="F10597" s="173">
        <v>0.87</v>
      </c>
      <c r="G10597" s="172">
        <v>0</v>
      </c>
      <c r="H10597" s="172">
        <v>0</v>
      </c>
      <c r="I10597" s="172"/>
      <c r="J10597" s="168">
        <f t="shared" si="450"/>
        <v>0.87</v>
      </c>
      <c r="K10597" s="169">
        <v>0.87</v>
      </c>
      <c r="L10597" s="104">
        <v>0.36</v>
      </c>
      <c r="M10597" s="72">
        <v>0</v>
      </c>
      <c r="N10597" s="76">
        <f t="shared" si="452"/>
        <v>0.87</v>
      </c>
    </row>
    <row r="10598" spans="2:14" x14ac:dyDescent="0.25">
      <c r="B10598" s="158">
        <v>43137</v>
      </c>
      <c r="C10598" s="78">
        <v>429.87</v>
      </c>
      <c r="D10598" s="171">
        <v>544.1</v>
      </c>
      <c r="E10598" s="171">
        <f t="shared" si="451"/>
        <v>75.360110803324105</v>
      </c>
      <c r="F10598" s="173">
        <v>0</v>
      </c>
      <c r="G10598" s="172">
        <v>0</v>
      </c>
      <c r="H10598" s="172">
        <v>0</v>
      </c>
      <c r="I10598" s="172"/>
      <c r="J10598" s="168">
        <f t="shared" si="450"/>
        <v>0</v>
      </c>
      <c r="K10598" s="169">
        <v>0.19999999999993179</v>
      </c>
      <c r="L10598" s="104">
        <v>0</v>
      </c>
      <c r="M10598" s="72">
        <v>0</v>
      </c>
      <c r="N10598" s="76">
        <f t="shared" si="452"/>
        <v>0.39999999999997726</v>
      </c>
    </row>
    <row r="10599" spans="2:14" x14ac:dyDescent="0.25">
      <c r="B10599" s="158">
        <v>43138</v>
      </c>
      <c r="C10599" s="78">
        <v>429.89</v>
      </c>
      <c r="D10599" s="171">
        <v>544.5</v>
      </c>
      <c r="E10599" s="171">
        <f t="shared" si="451"/>
        <v>75.415512465373951</v>
      </c>
      <c r="F10599" s="173">
        <v>0.24</v>
      </c>
      <c r="G10599" s="172">
        <v>0</v>
      </c>
      <c r="H10599" s="172">
        <v>0</v>
      </c>
      <c r="I10599" s="172"/>
      <c r="J10599" s="168">
        <f t="shared" si="450"/>
        <v>0.24</v>
      </c>
      <c r="K10599" s="169">
        <v>1.2100000000000273</v>
      </c>
      <c r="L10599" s="104">
        <v>0.09</v>
      </c>
      <c r="M10599" s="72">
        <v>3.4</v>
      </c>
      <c r="N10599" s="76">
        <f t="shared" si="452"/>
        <v>1.0099999999999818</v>
      </c>
    </row>
    <row r="10600" spans="2:14" x14ac:dyDescent="0.25">
      <c r="B10600" s="158">
        <v>43139</v>
      </c>
      <c r="C10600" s="78">
        <v>429.93</v>
      </c>
      <c r="D10600" s="171">
        <v>545.27</v>
      </c>
      <c r="E10600" s="171">
        <f t="shared" si="451"/>
        <v>75.522160664819936</v>
      </c>
      <c r="F10600" s="173">
        <v>0.3</v>
      </c>
      <c r="G10600" s="172">
        <v>0</v>
      </c>
      <c r="H10600" s="172">
        <v>0</v>
      </c>
      <c r="I10600" s="172"/>
      <c r="J10600" s="168">
        <f t="shared" si="450"/>
        <v>0.3</v>
      </c>
      <c r="K10600" s="169">
        <v>0.6799999999999955</v>
      </c>
      <c r="L10600" s="104">
        <v>0.12</v>
      </c>
      <c r="M10600" s="72">
        <v>0.6</v>
      </c>
      <c r="N10600" s="76">
        <f t="shared" si="452"/>
        <v>0.87000000000005007</v>
      </c>
    </row>
    <row r="10601" spans="2:14" x14ac:dyDescent="0.25">
      <c r="B10601" s="158">
        <v>43140</v>
      </c>
      <c r="C10601" s="78">
        <v>429.96</v>
      </c>
      <c r="D10601" s="171">
        <v>545.84</v>
      </c>
      <c r="E10601" s="171">
        <f t="shared" si="451"/>
        <v>75.601108033241005</v>
      </c>
      <c r="F10601" s="173">
        <v>0.99</v>
      </c>
      <c r="G10601" s="172">
        <v>0</v>
      </c>
      <c r="H10601" s="172">
        <v>0</v>
      </c>
      <c r="I10601" s="172"/>
      <c r="J10601" s="168">
        <f t="shared" si="450"/>
        <v>0.99</v>
      </c>
      <c r="K10601" s="169">
        <v>0.80000000000005911</v>
      </c>
      <c r="L10601" s="104">
        <v>0.4</v>
      </c>
      <c r="M10601" s="72">
        <v>0</v>
      </c>
      <c r="N10601" s="76">
        <f t="shared" si="452"/>
        <v>0.61000000000000454</v>
      </c>
    </row>
    <row r="10602" spans="2:14" x14ac:dyDescent="0.25">
      <c r="B10602" s="158">
        <v>43141</v>
      </c>
      <c r="C10602" s="78">
        <v>429.94</v>
      </c>
      <c r="D10602" s="171">
        <v>545.46</v>
      </c>
      <c r="E10602" s="171">
        <f t="shared" si="451"/>
        <v>75.548476454293635</v>
      </c>
      <c r="F10602" s="173">
        <v>0.21</v>
      </c>
      <c r="G10602" s="172">
        <v>0</v>
      </c>
      <c r="H10602" s="172">
        <v>0</v>
      </c>
      <c r="I10602" s="172"/>
      <c r="J10602" s="168">
        <f t="shared" si="450"/>
        <v>0.21</v>
      </c>
      <c r="K10602" s="169">
        <v>1.9999999999945423E-2</v>
      </c>
      <c r="L10602" s="104">
        <v>0.08</v>
      </c>
      <c r="M10602" s="72">
        <v>0</v>
      </c>
      <c r="N10602" s="76">
        <f t="shared" si="452"/>
        <v>1.9999999999945423E-2</v>
      </c>
    </row>
    <row r="10603" spans="2:14" x14ac:dyDescent="0.25">
      <c r="B10603" s="158">
        <v>43142</v>
      </c>
      <c r="C10603" s="78">
        <v>429.93</v>
      </c>
      <c r="D10603" s="171">
        <v>545.27</v>
      </c>
      <c r="E10603" s="171">
        <f t="shared" si="451"/>
        <v>75.522160664819936</v>
      </c>
      <c r="F10603" s="173">
        <v>0</v>
      </c>
      <c r="G10603" s="172">
        <v>0</v>
      </c>
      <c r="H10603" s="172">
        <v>0</v>
      </c>
      <c r="I10603" s="172"/>
      <c r="J10603" s="168">
        <f t="shared" si="450"/>
        <v>0</v>
      </c>
      <c r="K10603" s="169">
        <v>0.19000000000005457</v>
      </c>
      <c r="L10603" s="104">
        <v>0</v>
      </c>
      <c r="M10603" s="72">
        <v>0</v>
      </c>
      <c r="N10603" s="76">
        <f t="shared" si="452"/>
        <v>0.19000000000005457</v>
      </c>
    </row>
    <row r="10604" spans="2:14" x14ac:dyDescent="0.25">
      <c r="B10604" s="158">
        <v>43143</v>
      </c>
      <c r="C10604" s="78">
        <v>429.94</v>
      </c>
      <c r="D10604" s="171">
        <v>545.46</v>
      </c>
      <c r="E10604" s="171">
        <f t="shared" si="451"/>
        <v>75.548476454293635</v>
      </c>
      <c r="F10604" s="173">
        <v>0.39</v>
      </c>
      <c r="G10604" s="172">
        <v>0</v>
      </c>
      <c r="H10604" s="172">
        <v>0</v>
      </c>
      <c r="I10604" s="172"/>
      <c r="J10604" s="168">
        <f t="shared" si="450"/>
        <v>0.39</v>
      </c>
      <c r="K10604" s="169">
        <v>1.0000000000004561E-2</v>
      </c>
      <c r="L10604" s="104">
        <v>0.16</v>
      </c>
      <c r="M10604" s="72">
        <v>0</v>
      </c>
      <c r="N10604" s="76">
        <f t="shared" si="452"/>
        <v>1.0000000000004561E-2</v>
      </c>
    </row>
    <row r="10605" spans="2:14" x14ac:dyDescent="0.25">
      <c r="B10605" s="158">
        <v>43144</v>
      </c>
      <c r="C10605" s="78">
        <v>429.92</v>
      </c>
      <c r="D10605" s="171">
        <v>545.08000000000004</v>
      </c>
      <c r="E10605" s="171">
        <f t="shared" si="451"/>
        <v>75.495844875346265</v>
      </c>
      <c r="F10605" s="173">
        <v>0.14000000000000001</v>
      </c>
      <c r="G10605" s="172">
        <v>0</v>
      </c>
      <c r="H10605" s="172">
        <v>0</v>
      </c>
      <c r="I10605" s="172"/>
      <c r="J10605" s="168">
        <f t="shared" si="450"/>
        <v>0.14000000000000001</v>
      </c>
      <c r="K10605" s="169">
        <v>0.51999999999999547</v>
      </c>
      <c r="L10605" s="104">
        <v>0.06</v>
      </c>
      <c r="M10605" s="72">
        <v>0</v>
      </c>
      <c r="N10605" s="76">
        <f t="shared" si="452"/>
        <v>0.51999999999999547</v>
      </c>
    </row>
    <row r="10606" spans="2:14" x14ac:dyDescent="0.25">
      <c r="B10606" s="158">
        <v>43145</v>
      </c>
      <c r="C10606" s="78">
        <v>429.94</v>
      </c>
      <c r="D10606" s="171">
        <v>545.46</v>
      </c>
      <c r="E10606" s="171">
        <f t="shared" si="451"/>
        <v>75.548476454293635</v>
      </c>
      <c r="F10606" s="173">
        <v>0.18</v>
      </c>
      <c r="G10606" s="172">
        <v>0</v>
      </c>
      <c r="H10606" s="172">
        <v>0</v>
      </c>
      <c r="I10606" s="172"/>
      <c r="J10606" s="168">
        <f t="shared" si="450"/>
        <v>0.18</v>
      </c>
      <c r="K10606" s="169">
        <v>0.18</v>
      </c>
      <c r="L10606" s="104">
        <v>7.0000000000000007E-2</v>
      </c>
      <c r="M10606" s="72">
        <v>7.1</v>
      </c>
      <c r="N10606" s="76">
        <f t="shared" si="452"/>
        <v>0.18</v>
      </c>
    </row>
    <row r="10607" spans="2:14" x14ac:dyDescent="0.25">
      <c r="B10607" s="158">
        <v>43146</v>
      </c>
      <c r="C10607" s="78">
        <v>429.94</v>
      </c>
      <c r="D10607" s="171">
        <v>545.46</v>
      </c>
      <c r="E10607" s="171">
        <f t="shared" si="451"/>
        <v>75.548476454293635</v>
      </c>
      <c r="F10607" s="173">
        <v>0.17</v>
      </c>
      <c r="G10607" s="172">
        <v>0</v>
      </c>
      <c r="H10607" s="172">
        <v>0</v>
      </c>
      <c r="I10607" s="172"/>
      <c r="J10607" s="168">
        <f t="shared" si="450"/>
        <v>0.17</v>
      </c>
      <c r="K10607" s="169">
        <v>0.17</v>
      </c>
      <c r="L10607" s="104">
        <v>7.0000000000000007E-2</v>
      </c>
      <c r="M10607" s="72">
        <v>0</v>
      </c>
      <c r="N10607" s="76">
        <f t="shared" si="452"/>
        <v>0.17</v>
      </c>
    </row>
    <row r="10608" spans="2:14" x14ac:dyDescent="0.25">
      <c r="B10608" s="158">
        <v>43147</v>
      </c>
      <c r="C10608" s="78">
        <v>429.94</v>
      </c>
      <c r="D10608" s="171">
        <v>545.46</v>
      </c>
      <c r="E10608" s="171">
        <f t="shared" si="451"/>
        <v>75.548476454293635</v>
      </c>
      <c r="F10608" s="173">
        <v>0.71</v>
      </c>
      <c r="G10608" s="172">
        <v>0</v>
      </c>
      <c r="H10608" s="172">
        <v>0</v>
      </c>
      <c r="I10608" s="172"/>
      <c r="J10608" s="168">
        <f t="shared" si="450"/>
        <v>0.71</v>
      </c>
      <c r="K10608" s="169">
        <v>0.51999999999994539</v>
      </c>
      <c r="L10608" s="104">
        <v>0.69</v>
      </c>
      <c r="M10608" s="72">
        <v>0</v>
      </c>
      <c r="N10608" s="76">
        <f t="shared" si="452"/>
        <v>0.51999999999994539</v>
      </c>
    </row>
    <row r="10609" spans="2:14" x14ac:dyDescent="0.25">
      <c r="B10609" s="158">
        <v>43148</v>
      </c>
      <c r="C10609" s="78">
        <v>429.93</v>
      </c>
      <c r="D10609" s="171">
        <v>545.27</v>
      </c>
      <c r="E10609" s="171">
        <f t="shared" si="451"/>
        <v>75.522160664819936</v>
      </c>
      <c r="F10609" s="173">
        <v>1.22</v>
      </c>
      <c r="G10609" s="173">
        <v>0</v>
      </c>
      <c r="H10609" s="173">
        <v>0</v>
      </c>
      <c r="I10609" s="173"/>
      <c r="J10609" s="168">
        <f t="shared" si="450"/>
        <v>1.22</v>
      </c>
      <c r="K10609" s="169">
        <v>1.0300000000000591</v>
      </c>
      <c r="L10609" s="104">
        <v>0.49</v>
      </c>
      <c r="M10609" s="72">
        <v>0</v>
      </c>
      <c r="N10609" s="76">
        <f t="shared" si="452"/>
        <v>1.0300000000000591</v>
      </c>
    </row>
    <row r="10610" spans="2:14" x14ac:dyDescent="0.25">
      <c r="B10610" s="158">
        <v>43149</v>
      </c>
      <c r="C10610" s="78">
        <v>429.92</v>
      </c>
      <c r="D10610" s="171">
        <v>545.08000000000004</v>
      </c>
      <c r="E10610" s="171">
        <f t="shared" si="451"/>
        <v>75.495844875346265</v>
      </c>
      <c r="F10610" s="173">
        <v>0.24</v>
      </c>
      <c r="G10610" s="173">
        <v>0</v>
      </c>
      <c r="H10610" s="173">
        <v>0</v>
      </c>
      <c r="I10610" s="173"/>
      <c r="J10610" s="168">
        <f t="shared" si="450"/>
        <v>0.24</v>
      </c>
      <c r="K10610" s="169">
        <v>4.9999999999945421E-2</v>
      </c>
      <c r="L10610" s="104">
        <v>0.09</v>
      </c>
      <c r="M10610" s="72">
        <v>0</v>
      </c>
      <c r="N10610" s="76">
        <f t="shared" si="452"/>
        <v>4.9999999999945421E-2</v>
      </c>
    </row>
    <row r="10611" spans="2:14" x14ac:dyDescent="0.25">
      <c r="B10611" s="158">
        <v>43150</v>
      </c>
      <c r="C10611" s="78">
        <v>429.91</v>
      </c>
      <c r="D10611" s="171">
        <v>544.89</v>
      </c>
      <c r="E10611" s="171">
        <f t="shared" si="451"/>
        <v>75.46952908587258</v>
      </c>
      <c r="F10611" s="173">
        <v>0.42</v>
      </c>
      <c r="G10611" s="173">
        <v>0</v>
      </c>
      <c r="H10611" s="173">
        <v>0</v>
      </c>
      <c r="I10611" s="173"/>
      <c r="J10611" s="168">
        <f t="shared" si="450"/>
        <v>0.42</v>
      </c>
      <c r="K10611" s="169">
        <v>-0.17000000000003185</v>
      </c>
      <c r="L10611" s="104">
        <v>0.17</v>
      </c>
      <c r="M10611" s="72">
        <v>0</v>
      </c>
      <c r="N10611" s="76">
        <f t="shared" si="452"/>
        <v>3.0000000000013627E-2</v>
      </c>
    </row>
    <row r="10612" spans="2:14" x14ac:dyDescent="0.25">
      <c r="B10612" s="158">
        <v>43151</v>
      </c>
      <c r="C10612" s="78">
        <v>429.89</v>
      </c>
      <c r="D10612" s="171">
        <v>544.5</v>
      </c>
      <c r="E10612" s="171">
        <f t="shared" si="451"/>
        <v>75.415512465373951</v>
      </c>
      <c r="F10612" s="173">
        <v>0.38</v>
      </c>
      <c r="G10612" s="173">
        <v>0</v>
      </c>
      <c r="H10612" s="173">
        <v>0</v>
      </c>
      <c r="I10612" s="173"/>
      <c r="J10612" s="168">
        <f t="shared" si="450"/>
        <v>0.38</v>
      </c>
      <c r="K10612" s="169">
        <v>0.38500000000000001</v>
      </c>
      <c r="L10612" s="104">
        <v>0.156</v>
      </c>
      <c r="M10612" s="72">
        <v>0</v>
      </c>
      <c r="N10612" s="76">
        <f t="shared" si="452"/>
        <v>0.17999999999995453</v>
      </c>
    </row>
    <row r="10613" spans="2:14" x14ac:dyDescent="0.25">
      <c r="B10613" s="158">
        <v>43152</v>
      </c>
      <c r="C10613" s="78">
        <v>429.88</v>
      </c>
      <c r="D10613" s="171">
        <v>544.29999999999995</v>
      </c>
      <c r="E10613" s="171">
        <f t="shared" si="451"/>
        <v>75.387811634349021</v>
      </c>
      <c r="F10613" s="173">
        <v>0.41199999999999998</v>
      </c>
      <c r="G10613" s="173">
        <v>0</v>
      </c>
      <c r="H10613" s="173">
        <v>0</v>
      </c>
      <c r="I10613" s="173"/>
      <c r="J10613" s="168">
        <f t="shared" si="450"/>
        <v>0.41199999999999998</v>
      </c>
      <c r="K10613" s="169">
        <v>1.2000000000022715E-2</v>
      </c>
      <c r="L10613" s="104">
        <v>0.16700000000000001</v>
      </c>
      <c r="M10613" s="72">
        <v>0</v>
      </c>
      <c r="N10613" s="76">
        <f t="shared" si="452"/>
        <v>1.2000000000022715E-2</v>
      </c>
    </row>
    <row r="10614" spans="2:14" x14ac:dyDescent="0.25">
      <c r="B10614" s="158">
        <v>43153</v>
      </c>
      <c r="C10614" s="78">
        <v>429.86</v>
      </c>
      <c r="D10614" s="171">
        <v>543.9</v>
      </c>
      <c r="E10614" s="171">
        <f t="shared" si="451"/>
        <v>75.33240997229916</v>
      </c>
      <c r="F10614" s="173">
        <v>0</v>
      </c>
      <c r="G10614" s="173">
        <v>0</v>
      </c>
      <c r="H10614" s="173">
        <v>0</v>
      </c>
      <c r="I10614" s="173"/>
      <c r="J10614" s="168">
        <f t="shared" si="450"/>
        <v>0</v>
      </c>
      <c r="K10614" s="169">
        <v>0.20000000000004547</v>
      </c>
      <c r="L10614" s="104">
        <v>0</v>
      </c>
      <c r="M10614" s="72">
        <v>0</v>
      </c>
      <c r="N10614" s="76">
        <f t="shared" si="452"/>
        <v>0.20000000000004547</v>
      </c>
    </row>
    <row r="10615" spans="2:14" x14ac:dyDescent="0.25">
      <c r="B10615" s="158">
        <v>43154</v>
      </c>
      <c r="C10615" s="78">
        <v>429.87</v>
      </c>
      <c r="D10615" s="171">
        <v>544.1</v>
      </c>
      <c r="E10615" s="171">
        <f t="shared" si="451"/>
        <v>75.360110803324105</v>
      </c>
      <c r="F10615" s="173">
        <v>0.13</v>
      </c>
      <c r="G10615" s="173">
        <v>0</v>
      </c>
      <c r="H10615" s="173">
        <v>0</v>
      </c>
      <c r="I10615" s="173"/>
      <c r="J10615" s="168">
        <f t="shared" si="450"/>
        <v>0.13</v>
      </c>
      <c r="K10615" s="169">
        <v>0.13</v>
      </c>
      <c r="L10615" s="104">
        <v>0.05</v>
      </c>
      <c r="M10615" s="72">
        <v>0</v>
      </c>
      <c r="N10615" s="76">
        <f t="shared" si="452"/>
        <v>0.13</v>
      </c>
    </row>
    <row r="10616" spans="2:14" x14ac:dyDescent="0.25">
      <c r="B10616" s="158">
        <v>43155</v>
      </c>
      <c r="C10616" s="78">
        <v>429.87</v>
      </c>
      <c r="D10616" s="171">
        <v>544.1</v>
      </c>
      <c r="E10616" s="171">
        <f t="shared" si="451"/>
        <v>75.360110803324105</v>
      </c>
      <c r="F10616" s="173">
        <v>5.2999999999999999E-2</v>
      </c>
      <c r="G10616" s="173">
        <v>0</v>
      </c>
      <c r="H10616" s="173">
        <v>0</v>
      </c>
      <c r="I10616" s="173"/>
      <c r="J10616" s="168">
        <f t="shared" si="450"/>
        <v>5.2999999999999999E-2</v>
      </c>
      <c r="K10616" s="169">
        <v>5.2999999999999999E-2</v>
      </c>
      <c r="L10616" s="104">
        <v>2.1999999999999999E-2</v>
      </c>
      <c r="M10616" s="72">
        <v>18.100000000000001</v>
      </c>
      <c r="N10616" s="76">
        <f t="shared" si="452"/>
        <v>5.2999999999999999E-2</v>
      </c>
    </row>
    <row r="10617" spans="2:14" x14ac:dyDescent="0.25">
      <c r="B10617" s="158">
        <v>43156</v>
      </c>
      <c r="C10617" s="78">
        <v>429.87</v>
      </c>
      <c r="D10617" s="171">
        <v>544.1</v>
      </c>
      <c r="E10617" s="171">
        <f t="shared" si="451"/>
        <v>75.360110803324105</v>
      </c>
      <c r="F10617" s="173">
        <v>1.27</v>
      </c>
      <c r="G10617" s="173">
        <v>0</v>
      </c>
      <c r="H10617" s="173">
        <v>0</v>
      </c>
      <c r="I10617" s="173"/>
      <c r="J10617" s="168">
        <f t="shared" si="450"/>
        <v>1.27</v>
      </c>
      <c r="K10617" s="169">
        <v>0.87000000000002276</v>
      </c>
      <c r="L10617" s="104">
        <v>0.51300000000000001</v>
      </c>
      <c r="M10617" s="72">
        <v>2</v>
      </c>
      <c r="N10617" s="76">
        <f t="shared" si="452"/>
        <v>0.87000000000002276</v>
      </c>
    </row>
    <row r="10618" spans="2:14" x14ac:dyDescent="0.25">
      <c r="B10618" s="158">
        <v>43157</v>
      </c>
      <c r="C10618" s="78">
        <v>429.85</v>
      </c>
      <c r="D10618" s="171">
        <v>543.70000000000005</v>
      </c>
      <c r="E10618" s="171">
        <f t="shared" si="451"/>
        <v>75.304709141274245</v>
      </c>
      <c r="F10618" s="173">
        <v>2.52</v>
      </c>
      <c r="G10618" s="173">
        <v>0</v>
      </c>
      <c r="H10618" s="173">
        <v>0</v>
      </c>
      <c r="I10618" s="173"/>
      <c r="J10618" s="168">
        <f t="shared" si="450"/>
        <v>2.52</v>
      </c>
      <c r="K10618" s="169">
        <v>0.18999999999995909</v>
      </c>
      <c r="L10618" s="104">
        <v>1.02</v>
      </c>
      <c r="M10618" s="72">
        <v>0.5</v>
      </c>
      <c r="N10618" s="76">
        <f t="shared" si="452"/>
        <v>0.18999999999995909</v>
      </c>
    </row>
    <row r="10619" spans="2:14" x14ac:dyDescent="0.25">
      <c r="B10619" s="158">
        <v>43158</v>
      </c>
      <c r="C10619" s="78">
        <v>429.73</v>
      </c>
      <c r="D10619" s="171">
        <v>541.37</v>
      </c>
      <c r="E10619" s="171">
        <f t="shared" si="451"/>
        <v>74.9819944598338</v>
      </c>
      <c r="F10619" s="173">
        <v>2.86</v>
      </c>
      <c r="G10619" s="173">
        <v>0</v>
      </c>
      <c r="H10619" s="173">
        <v>0</v>
      </c>
      <c r="I10619" s="173"/>
      <c r="J10619" s="168">
        <f t="shared" si="450"/>
        <v>2.86</v>
      </c>
      <c r="K10619" s="169">
        <v>1.6900000000000408</v>
      </c>
      <c r="L10619" s="104">
        <v>1.1599999999999999</v>
      </c>
      <c r="M10619" s="72">
        <v>16.100000000000001</v>
      </c>
      <c r="N10619" s="76">
        <f t="shared" si="452"/>
        <v>1.6900000000000408</v>
      </c>
    </row>
    <row r="10620" spans="2:14" x14ac:dyDescent="0.25">
      <c r="B10620" s="158">
        <v>43159</v>
      </c>
      <c r="C10620" s="78">
        <v>429.67</v>
      </c>
      <c r="D10620" s="171">
        <v>540.20000000000005</v>
      </c>
      <c r="E10620" s="171">
        <f t="shared" si="451"/>
        <v>74.819944598337969</v>
      </c>
      <c r="F10620" s="173">
        <v>2.5720000000000001</v>
      </c>
      <c r="G10620" s="173">
        <v>0</v>
      </c>
      <c r="H10620" s="173">
        <v>0</v>
      </c>
      <c r="I10620" s="173"/>
      <c r="J10620" s="168">
        <f t="shared" si="450"/>
        <v>2.5720000000000001</v>
      </c>
      <c r="K10620" s="169">
        <v>0.60199999999997278</v>
      </c>
      <c r="L10620" s="104">
        <v>1.0369999999999999</v>
      </c>
      <c r="M10620" s="72">
        <v>0</v>
      </c>
      <c r="N10620" s="76">
        <f t="shared" si="452"/>
        <v>0.79199999999991366</v>
      </c>
    </row>
    <row r="10621" spans="2:14" x14ac:dyDescent="0.25">
      <c r="B10621" s="158">
        <v>43160</v>
      </c>
      <c r="C10621" s="78">
        <v>429.58</v>
      </c>
      <c r="D10621" s="166">
        <v>538.41999999999996</v>
      </c>
      <c r="E10621" s="166">
        <f t="shared" si="451"/>
        <v>74.57340720221606</v>
      </c>
      <c r="F10621" s="168">
        <v>2.6240000000000001</v>
      </c>
      <c r="G10621" s="168">
        <v>0</v>
      </c>
      <c r="H10621" s="168">
        <v>0</v>
      </c>
      <c r="I10621" s="168"/>
      <c r="J10621" s="168">
        <f t="shared" si="450"/>
        <v>2.6240000000000001</v>
      </c>
      <c r="K10621" s="169">
        <v>0.72400000000002285</v>
      </c>
      <c r="L10621" s="104">
        <v>1.06</v>
      </c>
      <c r="M10621" s="72">
        <v>0</v>
      </c>
      <c r="N10621" s="76">
        <f t="shared" si="452"/>
        <v>0.53400000000008196</v>
      </c>
    </row>
    <row r="10622" spans="2:14" x14ac:dyDescent="0.25">
      <c r="B10622" s="158">
        <v>43161</v>
      </c>
      <c r="C10622" s="78">
        <v>429.47</v>
      </c>
      <c r="D10622" s="166">
        <v>536.33000000000004</v>
      </c>
      <c r="E10622" s="166">
        <f t="shared" si="451"/>
        <v>74.28393351800554</v>
      </c>
      <c r="F10622" s="168">
        <v>2.4380000000000002</v>
      </c>
      <c r="G10622" s="168">
        <v>0</v>
      </c>
      <c r="H10622" s="168">
        <v>0</v>
      </c>
      <c r="I10622" s="168"/>
      <c r="J10622" s="168">
        <f t="shared" si="450"/>
        <v>2.4380000000000002</v>
      </c>
      <c r="K10622" s="169">
        <v>0.53799999999990922</v>
      </c>
      <c r="L10622" s="104">
        <v>0.98299999999999998</v>
      </c>
      <c r="M10622" s="72">
        <v>0</v>
      </c>
      <c r="N10622" s="76">
        <f t="shared" si="452"/>
        <v>0.53799999999990922</v>
      </c>
    </row>
    <row r="10623" spans="2:14" x14ac:dyDescent="0.25">
      <c r="B10623" s="158">
        <v>43162</v>
      </c>
      <c r="C10623" s="78">
        <v>429.37</v>
      </c>
      <c r="D10623" s="166">
        <v>534.42999999999995</v>
      </c>
      <c r="E10623" s="166">
        <f t="shared" si="451"/>
        <v>74.02077562326869</v>
      </c>
      <c r="F10623" s="168">
        <v>2.9039999999999999</v>
      </c>
      <c r="G10623" s="168">
        <v>0</v>
      </c>
      <c r="H10623" s="168">
        <v>0</v>
      </c>
      <c r="I10623" s="168"/>
      <c r="J10623" s="168">
        <f t="shared" si="450"/>
        <v>2.9039999999999999</v>
      </c>
      <c r="K10623" s="169">
        <v>0.77400000000000446</v>
      </c>
      <c r="L10623" s="104">
        <v>1.171</v>
      </c>
      <c r="M10623" s="72">
        <v>0</v>
      </c>
      <c r="N10623" s="76">
        <f t="shared" si="452"/>
        <v>0.77400000000000446</v>
      </c>
    </row>
    <row r="10624" spans="2:14" x14ac:dyDescent="0.25">
      <c r="B10624" s="158">
        <v>43163</v>
      </c>
      <c r="C10624" s="78">
        <v>429.26</v>
      </c>
      <c r="D10624" s="166">
        <v>532.29999999999995</v>
      </c>
      <c r="E10624" s="166">
        <f>(D10624/722)*100</f>
        <v>73.725761772853176</v>
      </c>
      <c r="F10624" s="168">
        <v>2.5819999999999999</v>
      </c>
      <c r="G10624" s="168">
        <v>0</v>
      </c>
      <c r="H10624" s="168">
        <v>0</v>
      </c>
      <c r="I10624" s="168"/>
      <c r="J10624" s="168">
        <f t="shared" si="450"/>
        <v>2.5819999999999999</v>
      </c>
      <c r="K10624" s="169">
        <v>5.2000000000027136E-2</v>
      </c>
      <c r="L10624" s="104">
        <v>1.0409999999999999</v>
      </c>
      <c r="M10624" s="72">
        <v>0</v>
      </c>
      <c r="N10624" s="76">
        <f t="shared" si="452"/>
        <v>5.2000000000027136E-2</v>
      </c>
    </row>
    <row r="10625" spans="2:14" x14ac:dyDescent="0.25">
      <c r="B10625" s="158">
        <v>43164</v>
      </c>
      <c r="C10625" s="78">
        <v>429.13</v>
      </c>
      <c r="D10625" s="166">
        <v>529.77</v>
      </c>
      <c r="E10625" s="166">
        <f t="shared" si="451"/>
        <v>73.375346260387815</v>
      </c>
      <c r="F10625" s="168">
        <v>3.4889999999999999</v>
      </c>
      <c r="G10625" s="168">
        <v>0</v>
      </c>
      <c r="H10625" s="168">
        <v>0</v>
      </c>
      <c r="I10625" s="168"/>
      <c r="J10625" s="168">
        <f t="shared" si="450"/>
        <v>3.4889999999999999</v>
      </c>
      <c r="K10625" s="169">
        <v>0.82900000000003171</v>
      </c>
      <c r="L10625" s="104">
        <v>1.407</v>
      </c>
      <c r="M10625" s="72">
        <v>0</v>
      </c>
      <c r="N10625" s="76">
        <f t="shared" si="452"/>
        <v>0.82900000000003171</v>
      </c>
    </row>
    <row r="10626" spans="2:14" x14ac:dyDescent="0.25">
      <c r="B10626" s="158">
        <v>43165</v>
      </c>
      <c r="C10626" s="78">
        <v>428.99</v>
      </c>
      <c r="D10626" s="166">
        <v>527.11</v>
      </c>
      <c r="E10626" s="166">
        <f t="shared" si="451"/>
        <v>73.00692520775624</v>
      </c>
      <c r="F10626" s="168">
        <v>3.3530000000000002</v>
      </c>
      <c r="G10626" s="168">
        <v>0</v>
      </c>
      <c r="H10626" s="168">
        <v>0</v>
      </c>
      <c r="I10626" s="168"/>
      <c r="J10626" s="168">
        <f t="shared" ref="J10626:J10689" si="453">SUM(F10626:H10626)</f>
        <v>3.3530000000000002</v>
      </c>
      <c r="K10626" s="169">
        <v>0.69300000000003203</v>
      </c>
      <c r="L10626" s="104">
        <v>1.3520000000000001</v>
      </c>
      <c r="M10626" s="72">
        <v>0</v>
      </c>
      <c r="N10626" s="76">
        <f t="shared" si="452"/>
        <v>0.69300000000003203</v>
      </c>
    </row>
    <row r="10627" spans="2:14" x14ac:dyDescent="0.25">
      <c r="B10627" s="158">
        <v>43166</v>
      </c>
      <c r="C10627" s="78">
        <v>428.85</v>
      </c>
      <c r="D10627" s="166">
        <v>524.45000000000005</v>
      </c>
      <c r="E10627" s="166">
        <f t="shared" si="451"/>
        <v>72.638504155124664</v>
      </c>
      <c r="F10627" s="168">
        <v>4.0049999999999999</v>
      </c>
      <c r="G10627" s="168">
        <v>0</v>
      </c>
      <c r="H10627" s="168">
        <v>0</v>
      </c>
      <c r="I10627" s="168"/>
      <c r="J10627" s="168">
        <f t="shared" si="453"/>
        <v>4.0049999999999999</v>
      </c>
      <c r="K10627" s="169">
        <v>0.58499999999992713</v>
      </c>
      <c r="L10627" s="104">
        <v>1.615</v>
      </c>
      <c r="M10627" s="72">
        <v>0</v>
      </c>
      <c r="N10627" s="76">
        <f t="shared" si="452"/>
        <v>0.58499999999992713</v>
      </c>
    </row>
    <row r="10628" spans="2:14" x14ac:dyDescent="0.25">
      <c r="B10628" s="158">
        <v>43167</v>
      </c>
      <c r="C10628" s="78">
        <v>428.67</v>
      </c>
      <c r="D10628" s="166">
        <v>521.03</v>
      </c>
      <c r="E10628" s="166">
        <f t="shared" ref="E10628:E10691" si="454">(D10628/722)*100</f>
        <v>72.164819944598335</v>
      </c>
      <c r="F10628" s="168">
        <v>3.72</v>
      </c>
      <c r="G10628" s="168">
        <v>0</v>
      </c>
      <c r="H10628" s="168">
        <v>0</v>
      </c>
      <c r="I10628" s="168"/>
      <c r="J10628" s="168">
        <f t="shared" si="453"/>
        <v>3.72</v>
      </c>
      <c r="K10628" s="169">
        <v>1.4400000000000275</v>
      </c>
      <c r="L10628" s="104">
        <v>1.37</v>
      </c>
      <c r="M10628" s="72">
        <v>0</v>
      </c>
      <c r="N10628" s="76">
        <f t="shared" si="452"/>
        <v>1.4400000000000275</v>
      </c>
    </row>
    <row r="10629" spans="2:14" x14ac:dyDescent="0.25">
      <c r="B10629" s="158">
        <v>43168</v>
      </c>
      <c r="C10629" s="78">
        <v>428.55</v>
      </c>
      <c r="D10629" s="166">
        <v>518.75</v>
      </c>
      <c r="E10629" s="166">
        <f t="shared" si="454"/>
        <v>71.84903047091413</v>
      </c>
      <c r="F10629" s="168">
        <v>2.2989999999999999</v>
      </c>
      <c r="G10629" s="168">
        <v>0</v>
      </c>
      <c r="H10629" s="168">
        <v>0</v>
      </c>
      <c r="I10629" s="168"/>
      <c r="J10629" s="168">
        <f t="shared" si="453"/>
        <v>2.2989999999999999</v>
      </c>
      <c r="K10629" s="169">
        <v>0.26900000000002722</v>
      </c>
      <c r="L10629" s="104">
        <v>0.92700000000000005</v>
      </c>
      <c r="M10629" s="72">
        <v>5.0999999999999996</v>
      </c>
      <c r="N10629" s="76">
        <f t="shared" si="452"/>
        <v>0.4489999999999772</v>
      </c>
    </row>
    <row r="10630" spans="2:14" x14ac:dyDescent="0.25">
      <c r="B10630" s="158">
        <v>43169</v>
      </c>
      <c r="C10630" s="78">
        <v>428.45</v>
      </c>
      <c r="D10630" s="166">
        <v>516.9</v>
      </c>
      <c r="E10630" s="166">
        <f t="shared" si="454"/>
        <v>71.59279778393352</v>
      </c>
      <c r="F10630" s="168">
        <v>1.9590000000000001</v>
      </c>
      <c r="G10630" s="168">
        <v>0</v>
      </c>
      <c r="H10630" s="168">
        <v>0</v>
      </c>
      <c r="I10630" s="168"/>
      <c r="J10630" s="168">
        <f t="shared" si="453"/>
        <v>1.9590000000000001</v>
      </c>
      <c r="K10630" s="169">
        <v>1.4189999999999228</v>
      </c>
      <c r="L10630" s="104">
        <v>0.79</v>
      </c>
      <c r="M10630" s="72">
        <v>13.4</v>
      </c>
      <c r="N10630" s="76">
        <f t="shared" si="452"/>
        <v>1.2389999999999728</v>
      </c>
    </row>
    <row r="10631" spans="2:14" x14ac:dyDescent="0.25">
      <c r="B10631" s="158">
        <v>43170</v>
      </c>
      <c r="C10631" s="78">
        <v>428.41</v>
      </c>
      <c r="D10631" s="166">
        <v>516.17999999999995</v>
      </c>
      <c r="E10631" s="166">
        <f t="shared" si="454"/>
        <v>71.49307479224376</v>
      </c>
      <c r="F10631" s="168">
        <v>2.5819999999999999</v>
      </c>
      <c r="G10631" s="168">
        <v>0</v>
      </c>
      <c r="H10631" s="168">
        <v>0</v>
      </c>
      <c r="I10631" s="168"/>
      <c r="J10631" s="168">
        <f t="shared" si="453"/>
        <v>2.5819999999999999</v>
      </c>
      <c r="K10631" s="169">
        <v>1.642000000000059</v>
      </c>
      <c r="L10631" s="104">
        <v>1.0409999999999999</v>
      </c>
      <c r="M10631" s="72">
        <v>31.2</v>
      </c>
      <c r="N10631" s="76">
        <f t="shared" si="452"/>
        <v>1.642000000000059</v>
      </c>
    </row>
    <row r="10632" spans="2:14" x14ac:dyDescent="0.25">
      <c r="B10632" s="158">
        <v>43171</v>
      </c>
      <c r="C10632" s="78">
        <v>428.36</v>
      </c>
      <c r="D10632" s="166">
        <v>515.24</v>
      </c>
      <c r="E10632" s="166">
        <f t="shared" si="454"/>
        <v>71.362880886426595</v>
      </c>
      <c r="F10632" s="168">
        <v>2.59</v>
      </c>
      <c r="G10632" s="168">
        <v>0</v>
      </c>
      <c r="H10632" s="168">
        <v>0</v>
      </c>
      <c r="I10632" s="168"/>
      <c r="J10632" s="168">
        <f t="shared" si="453"/>
        <v>2.59</v>
      </c>
      <c r="K10632" s="169">
        <v>1.830000000000009</v>
      </c>
      <c r="L10632" s="104">
        <v>1.04</v>
      </c>
      <c r="M10632" s="72">
        <v>12.1</v>
      </c>
      <c r="N10632" s="76">
        <f t="shared" ref="N10632:N10695" si="455">+D10633-D10632+J10632</f>
        <v>1.830000000000009</v>
      </c>
    </row>
    <row r="10633" spans="2:14" x14ac:dyDescent="0.25">
      <c r="B10633" s="158">
        <v>43172</v>
      </c>
      <c r="C10633" s="78">
        <v>428.32</v>
      </c>
      <c r="D10633" s="166">
        <v>514.48</v>
      </c>
      <c r="E10633" s="166">
        <f t="shared" si="454"/>
        <v>71.257617728531869</v>
      </c>
      <c r="F10633" s="168">
        <v>3.7149999999999999</v>
      </c>
      <c r="G10633" s="168">
        <v>0</v>
      </c>
      <c r="H10633" s="168">
        <v>0</v>
      </c>
      <c r="I10633" s="168"/>
      <c r="J10633" s="168">
        <f t="shared" si="453"/>
        <v>3.7149999999999999</v>
      </c>
      <c r="K10633" s="169">
        <v>2.195000000000018</v>
      </c>
      <c r="L10633" s="104">
        <v>1.4950000000000001</v>
      </c>
      <c r="M10633" s="72">
        <v>0</v>
      </c>
      <c r="N10633" s="76">
        <f t="shared" si="455"/>
        <v>2.195000000000018</v>
      </c>
    </row>
    <row r="10634" spans="2:14" x14ac:dyDescent="0.25">
      <c r="B10634" s="158">
        <v>43173</v>
      </c>
      <c r="C10634" s="78">
        <v>428.24</v>
      </c>
      <c r="D10634" s="166">
        <v>512.96</v>
      </c>
      <c r="E10634" s="166">
        <f t="shared" si="454"/>
        <v>71.04709141274239</v>
      </c>
      <c r="F10634" s="168">
        <v>2.8959999999999999</v>
      </c>
      <c r="G10634" s="168">
        <v>0</v>
      </c>
      <c r="H10634" s="168">
        <v>0</v>
      </c>
      <c r="I10634" s="168"/>
      <c r="J10634" s="168">
        <f t="shared" si="453"/>
        <v>2.8959999999999999</v>
      </c>
      <c r="K10634" s="169">
        <v>0.80599999999996808</v>
      </c>
      <c r="L10634" s="104">
        <v>1.163</v>
      </c>
      <c r="M10634" s="72">
        <v>1.2</v>
      </c>
      <c r="N10634" s="76">
        <f t="shared" si="455"/>
        <v>0.9959999999999658</v>
      </c>
    </row>
    <row r="10635" spans="2:14" x14ac:dyDescent="0.25">
      <c r="B10635" s="158">
        <v>43174</v>
      </c>
      <c r="C10635" s="78">
        <v>428.14</v>
      </c>
      <c r="D10635" s="166">
        <v>511.06</v>
      </c>
      <c r="E10635" s="166">
        <f t="shared" si="454"/>
        <v>70.78393351800554</v>
      </c>
      <c r="F10635" s="168">
        <v>2.8929999999999998</v>
      </c>
      <c r="G10635" s="168">
        <v>0</v>
      </c>
      <c r="H10635" s="168">
        <v>0</v>
      </c>
      <c r="I10635" s="168"/>
      <c r="J10635" s="168">
        <f t="shared" si="453"/>
        <v>2.8929999999999998</v>
      </c>
      <c r="K10635" s="169">
        <v>0.33299999999999752</v>
      </c>
      <c r="L10635" s="104">
        <v>1.1619999999999999</v>
      </c>
      <c r="M10635" s="72">
        <v>0</v>
      </c>
      <c r="N10635" s="76">
        <f t="shared" si="455"/>
        <v>0.14299999999999979</v>
      </c>
    </row>
    <row r="10636" spans="2:14" x14ac:dyDescent="0.25">
      <c r="B10636" s="158">
        <v>43175</v>
      </c>
      <c r="C10636" s="78">
        <v>427.99</v>
      </c>
      <c r="D10636" s="166">
        <v>508.31</v>
      </c>
      <c r="E10636" s="166">
        <f t="shared" si="454"/>
        <v>70.403047091412745</v>
      </c>
      <c r="F10636" s="168">
        <v>2.41</v>
      </c>
      <c r="G10636" s="168">
        <v>0</v>
      </c>
      <c r="H10636" s="168">
        <v>0</v>
      </c>
      <c r="I10636" s="168"/>
      <c r="J10636" s="168">
        <f t="shared" si="453"/>
        <v>2.41</v>
      </c>
      <c r="K10636" s="169">
        <v>0.34000000000000696</v>
      </c>
      <c r="L10636" s="104">
        <v>0.96799999999999997</v>
      </c>
      <c r="M10636" s="72">
        <v>10.5</v>
      </c>
      <c r="N10636" s="76">
        <f t="shared" si="455"/>
        <v>0.52000000000001378</v>
      </c>
    </row>
    <row r="10637" spans="2:14" x14ac:dyDescent="0.25">
      <c r="B10637" s="158">
        <v>43176</v>
      </c>
      <c r="C10637" s="78">
        <v>427.89</v>
      </c>
      <c r="D10637" s="166">
        <v>506.42</v>
      </c>
      <c r="E10637" s="166">
        <f t="shared" si="454"/>
        <v>70.14127423822714</v>
      </c>
      <c r="F10637" s="168">
        <v>2.4700000000000002</v>
      </c>
      <c r="G10637" s="168">
        <v>0</v>
      </c>
      <c r="H10637" s="168">
        <v>0</v>
      </c>
      <c r="I10637" s="168"/>
      <c r="J10637" s="168">
        <f t="shared" si="453"/>
        <v>2.4700000000000002</v>
      </c>
      <c r="K10637" s="169">
        <v>1.2100000000000093</v>
      </c>
      <c r="L10637" s="104">
        <v>0.99199999999999999</v>
      </c>
      <c r="M10637" s="72">
        <v>0</v>
      </c>
      <c r="N10637" s="76">
        <f t="shared" si="455"/>
        <v>1.0300000000000025</v>
      </c>
    </row>
    <row r="10638" spans="2:14" x14ac:dyDescent="0.25">
      <c r="B10638" s="158">
        <v>43177</v>
      </c>
      <c r="C10638" s="78">
        <v>427.81</v>
      </c>
      <c r="D10638" s="166">
        <v>504.98</v>
      </c>
      <c r="E10638" s="166">
        <f t="shared" si="454"/>
        <v>69.94182825484765</v>
      </c>
      <c r="F10638" s="168">
        <v>2.6819999999999999</v>
      </c>
      <c r="G10638" s="168">
        <v>0</v>
      </c>
      <c r="H10638" s="168">
        <v>0</v>
      </c>
      <c r="I10638" s="168"/>
      <c r="J10638" s="168">
        <f t="shared" si="453"/>
        <v>2.6819999999999999</v>
      </c>
      <c r="K10638" s="169">
        <v>0.42200000000000903</v>
      </c>
      <c r="L10638" s="104">
        <v>1.077</v>
      </c>
      <c r="M10638" s="72">
        <v>0</v>
      </c>
      <c r="N10638" s="76">
        <f t="shared" si="455"/>
        <v>0.60199999999995901</v>
      </c>
    </row>
    <row r="10639" spans="2:14" x14ac:dyDescent="0.25">
      <c r="B10639" s="158">
        <v>43178</v>
      </c>
      <c r="C10639" s="78">
        <v>427.7</v>
      </c>
      <c r="D10639" s="166">
        <v>502.9</v>
      </c>
      <c r="E10639" s="166">
        <f t="shared" si="454"/>
        <v>69.65373961218836</v>
      </c>
      <c r="F10639" s="168">
        <v>2.5720000000000001</v>
      </c>
      <c r="G10639" s="168">
        <v>0</v>
      </c>
      <c r="H10639" s="168">
        <v>0</v>
      </c>
      <c r="I10639" s="168"/>
      <c r="J10639" s="168">
        <f t="shared" si="453"/>
        <v>2.5720000000000001</v>
      </c>
      <c r="K10639" s="169">
        <v>0.95199999999999552</v>
      </c>
      <c r="L10639" s="104">
        <v>1.0329999999999999</v>
      </c>
      <c r="M10639" s="72">
        <v>0</v>
      </c>
      <c r="N10639" s="76">
        <f t="shared" si="455"/>
        <v>0.77200000000004554</v>
      </c>
    </row>
    <row r="10640" spans="2:14" x14ac:dyDescent="0.25">
      <c r="B10640" s="158">
        <v>43179</v>
      </c>
      <c r="C10640" s="78">
        <v>427.6</v>
      </c>
      <c r="D10640" s="166">
        <v>501.1</v>
      </c>
      <c r="E10640" s="166">
        <f t="shared" si="454"/>
        <v>69.40443213296399</v>
      </c>
      <c r="F10640" s="168">
        <v>2.6179999999999999</v>
      </c>
      <c r="G10640" s="168">
        <v>0</v>
      </c>
      <c r="H10640" s="168">
        <v>0</v>
      </c>
      <c r="I10640" s="168"/>
      <c r="J10640" s="168">
        <f t="shared" si="453"/>
        <v>2.6179999999999999</v>
      </c>
      <c r="K10640" s="169">
        <v>0.81799999999998851</v>
      </c>
      <c r="L10640" s="104">
        <v>1.0469999999999999</v>
      </c>
      <c r="M10640" s="72">
        <v>0</v>
      </c>
      <c r="N10640" s="76">
        <f t="shared" si="455"/>
        <v>0.81799999999998851</v>
      </c>
    </row>
    <row r="10641" spans="2:14" x14ac:dyDescent="0.25">
      <c r="B10641" s="158">
        <v>43180</v>
      </c>
      <c r="C10641" s="78">
        <v>427.5</v>
      </c>
      <c r="D10641" s="166">
        <v>499.3</v>
      </c>
      <c r="E10641" s="166">
        <f t="shared" si="454"/>
        <v>69.15512465373962</v>
      </c>
      <c r="F10641" s="168">
        <v>3.008</v>
      </c>
      <c r="G10641" s="168">
        <v>0</v>
      </c>
      <c r="H10641" s="168">
        <v>0</v>
      </c>
      <c r="I10641" s="168"/>
      <c r="J10641" s="168">
        <f t="shared" si="453"/>
        <v>3.008</v>
      </c>
      <c r="K10641" s="169">
        <v>0.7480000000000091</v>
      </c>
      <c r="L10641" s="104">
        <v>1.2030000000000001</v>
      </c>
      <c r="M10641" s="72">
        <v>0</v>
      </c>
      <c r="N10641" s="76">
        <f t="shared" si="455"/>
        <v>0.7480000000000091</v>
      </c>
    </row>
    <row r="10642" spans="2:14" x14ac:dyDescent="0.25">
      <c r="B10642" s="158">
        <v>43181</v>
      </c>
      <c r="C10642" s="78">
        <v>427.38</v>
      </c>
      <c r="D10642" s="166">
        <v>497.04</v>
      </c>
      <c r="E10642" s="166">
        <f t="shared" si="454"/>
        <v>68.84210526315789</v>
      </c>
      <c r="F10642" s="168">
        <v>2.988</v>
      </c>
      <c r="G10642" s="168">
        <v>0</v>
      </c>
      <c r="H10642" s="168">
        <v>0</v>
      </c>
      <c r="I10642" s="168"/>
      <c r="J10642" s="168">
        <f t="shared" si="453"/>
        <v>2.988</v>
      </c>
      <c r="K10642" s="169">
        <v>1.0079999999999818</v>
      </c>
      <c r="L10642" s="104">
        <v>1.1950000000000001</v>
      </c>
      <c r="M10642" s="72">
        <v>0</v>
      </c>
      <c r="N10642" s="76">
        <f t="shared" si="455"/>
        <v>1.1879999999999886</v>
      </c>
    </row>
    <row r="10643" spans="2:14" x14ac:dyDescent="0.25">
      <c r="B10643" s="158">
        <v>43182</v>
      </c>
      <c r="C10643" s="78">
        <v>427.28</v>
      </c>
      <c r="D10643" s="166">
        <v>495.24</v>
      </c>
      <c r="E10643" s="166">
        <f t="shared" si="454"/>
        <v>68.59279778393352</v>
      </c>
      <c r="F10643" s="168">
        <v>2.15</v>
      </c>
      <c r="G10643" s="168">
        <v>0</v>
      </c>
      <c r="H10643" s="168">
        <v>0</v>
      </c>
      <c r="I10643" s="168"/>
      <c r="J10643" s="168">
        <f t="shared" si="453"/>
        <v>2.15</v>
      </c>
      <c r="K10643" s="169">
        <v>0.32000000000001583</v>
      </c>
      <c r="L10643" s="104">
        <v>0.86</v>
      </c>
      <c r="M10643" s="72">
        <v>0</v>
      </c>
      <c r="N10643" s="76">
        <f t="shared" si="455"/>
        <v>0.14000000000000901</v>
      </c>
    </row>
    <row r="10644" spans="2:14" x14ac:dyDescent="0.25">
      <c r="B10644" s="158">
        <v>43183</v>
      </c>
      <c r="C10644" s="78">
        <v>427.17</v>
      </c>
      <c r="D10644" s="166">
        <v>493.23</v>
      </c>
      <c r="E10644" s="166">
        <f t="shared" si="454"/>
        <v>68.314404432132974</v>
      </c>
      <c r="F10644" s="168">
        <v>2.23</v>
      </c>
      <c r="G10644" s="168">
        <v>0</v>
      </c>
      <c r="H10644" s="168">
        <v>0</v>
      </c>
      <c r="I10644" s="168"/>
      <c r="J10644" s="168">
        <f t="shared" si="453"/>
        <v>2.23</v>
      </c>
      <c r="K10644" s="169">
        <v>0.17999999999998861</v>
      </c>
      <c r="L10644" s="104">
        <v>0.89</v>
      </c>
      <c r="M10644" s="72">
        <v>0</v>
      </c>
      <c r="N10644" s="76">
        <f t="shared" si="455"/>
        <v>0.17999999999998861</v>
      </c>
    </row>
    <row r="10645" spans="2:14" x14ac:dyDescent="0.25">
      <c r="B10645" s="158">
        <v>43184</v>
      </c>
      <c r="C10645" s="78">
        <v>427.06</v>
      </c>
      <c r="D10645" s="166">
        <v>491.18</v>
      </c>
      <c r="E10645" s="166">
        <f t="shared" si="454"/>
        <v>68.030470914127434</v>
      </c>
      <c r="F10645" s="168">
        <v>2.2799999999999998</v>
      </c>
      <c r="G10645" s="168">
        <v>0</v>
      </c>
      <c r="H10645" s="168">
        <v>0</v>
      </c>
      <c r="I10645" s="168"/>
      <c r="J10645" s="168">
        <f t="shared" si="453"/>
        <v>2.2799999999999998</v>
      </c>
      <c r="K10645" s="169">
        <v>0.11999999999997479</v>
      </c>
      <c r="L10645" s="104">
        <v>0.91</v>
      </c>
      <c r="M10645" s="72">
        <v>425.72</v>
      </c>
      <c r="N10645" s="76">
        <f t="shared" si="455"/>
        <v>0.11999999999997479</v>
      </c>
    </row>
    <row r="10646" spans="2:14" x14ac:dyDescent="0.25">
      <c r="B10646" s="158">
        <v>43185</v>
      </c>
      <c r="C10646" s="78">
        <v>426.94</v>
      </c>
      <c r="D10646" s="166">
        <v>489.02</v>
      </c>
      <c r="E10646" s="166">
        <f t="shared" si="454"/>
        <v>67.73130193905817</v>
      </c>
      <c r="F10646" s="168">
        <v>2.7530000000000001</v>
      </c>
      <c r="G10646" s="168">
        <v>0</v>
      </c>
      <c r="H10646" s="168">
        <v>0</v>
      </c>
      <c r="I10646" s="168"/>
      <c r="J10646" s="168">
        <f t="shared" si="453"/>
        <v>2.7530000000000001</v>
      </c>
      <c r="K10646" s="169">
        <v>5.3000000000011482E-2</v>
      </c>
      <c r="L10646" s="104">
        <v>1.101</v>
      </c>
      <c r="M10646" s="72">
        <v>0</v>
      </c>
      <c r="N10646" s="76">
        <f t="shared" si="455"/>
        <v>5.3000000000011482E-2</v>
      </c>
    </row>
    <row r="10647" spans="2:14" x14ac:dyDescent="0.25">
      <c r="B10647" s="158">
        <v>43186</v>
      </c>
      <c r="C10647" s="78">
        <v>426.79</v>
      </c>
      <c r="D10647" s="166">
        <v>486.32</v>
      </c>
      <c r="E10647" s="166">
        <f t="shared" si="454"/>
        <v>67.3573407202216</v>
      </c>
      <c r="F10647" s="168">
        <v>3.573</v>
      </c>
      <c r="G10647" s="168">
        <v>0</v>
      </c>
      <c r="H10647" s="168">
        <v>0</v>
      </c>
      <c r="I10647" s="168"/>
      <c r="J10647" s="168">
        <f t="shared" si="453"/>
        <v>3.573</v>
      </c>
      <c r="K10647" s="169">
        <v>0.15299999999998404</v>
      </c>
      <c r="L10647" s="104">
        <v>1.429</v>
      </c>
      <c r="M10647" s="72">
        <v>0</v>
      </c>
      <c r="N10647" s="76">
        <f t="shared" si="455"/>
        <v>0.15299999999998404</v>
      </c>
    </row>
    <row r="10648" spans="2:14" x14ac:dyDescent="0.25">
      <c r="B10648" s="158">
        <v>43187</v>
      </c>
      <c r="C10648" s="78">
        <v>426.6</v>
      </c>
      <c r="D10648" s="166">
        <v>482.9</v>
      </c>
      <c r="E10648" s="166">
        <f t="shared" si="454"/>
        <v>66.883656509695285</v>
      </c>
      <c r="F10648" s="168">
        <v>3.2</v>
      </c>
      <c r="G10648" s="168">
        <v>0</v>
      </c>
      <c r="H10648" s="168">
        <v>0</v>
      </c>
      <c r="I10648" s="168"/>
      <c r="J10648" s="168">
        <f t="shared" si="453"/>
        <v>3.2</v>
      </c>
      <c r="K10648" s="169">
        <v>4.000000000003201E-2</v>
      </c>
      <c r="L10648" s="104">
        <v>1.28</v>
      </c>
      <c r="M10648" s="72">
        <v>0</v>
      </c>
      <c r="N10648" s="76">
        <f t="shared" si="455"/>
        <v>4.000000000003201E-2</v>
      </c>
    </row>
    <row r="10649" spans="2:14" x14ac:dyDescent="0.25">
      <c r="B10649" s="158">
        <v>43188</v>
      </c>
      <c r="C10649" s="78">
        <v>426.42</v>
      </c>
      <c r="D10649" s="166">
        <v>479.74</v>
      </c>
      <c r="E10649" s="166">
        <f t="shared" si="454"/>
        <v>66.445983379501385</v>
      </c>
      <c r="F10649" s="168">
        <v>3.3079999999999998</v>
      </c>
      <c r="G10649" s="168">
        <v>0</v>
      </c>
      <c r="H10649" s="168">
        <v>0</v>
      </c>
      <c r="I10649" s="168"/>
      <c r="J10649" s="168">
        <f t="shared" si="453"/>
        <v>3.3079999999999998</v>
      </c>
      <c r="K10649" s="169">
        <v>0.26799999999997937</v>
      </c>
      <c r="L10649" s="104">
        <v>1.323</v>
      </c>
      <c r="M10649" s="72">
        <v>5.9</v>
      </c>
      <c r="N10649" s="76">
        <f t="shared" si="455"/>
        <v>0.26799999999997937</v>
      </c>
    </row>
    <row r="10650" spans="2:14" x14ac:dyDescent="0.25">
      <c r="B10650" s="158">
        <v>43189</v>
      </c>
      <c r="C10650" s="78">
        <v>426.25</v>
      </c>
      <c r="D10650" s="166">
        <v>476.7</v>
      </c>
      <c r="E10650" s="166">
        <f t="shared" si="454"/>
        <v>66.02493074792244</v>
      </c>
      <c r="F10650" s="168">
        <v>3.09</v>
      </c>
      <c r="G10650" s="168">
        <v>0</v>
      </c>
      <c r="H10650" s="168">
        <v>0</v>
      </c>
      <c r="I10650" s="168"/>
      <c r="J10650" s="168">
        <f t="shared" si="453"/>
        <v>3.09</v>
      </c>
      <c r="K10650" s="169">
        <v>0.93000000000003169</v>
      </c>
      <c r="L10650" s="104">
        <v>1.236</v>
      </c>
      <c r="M10650" s="72">
        <v>1.8</v>
      </c>
      <c r="N10650" s="76">
        <f t="shared" si="455"/>
        <v>0.93000000000003169</v>
      </c>
    </row>
    <row r="10651" spans="2:14" x14ac:dyDescent="0.25">
      <c r="B10651" s="158">
        <v>43190</v>
      </c>
      <c r="C10651" s="78">
        <v>426.13</v>
      </c>
      <c r="D10651" s="166">
        <v>474.54</v>
      </c>
      <c r="E10651" s="166">
        <f t="shared" si="454"/>
        <v>65.72576177285319</v>
      </c>
      <c r="F10651" s="168">
        <v>2.64</v>
      </c>
      <c r="G10651" s="168">
        <v>0</v>
      </c>
      <c r="H10651" s="168">
        <v>0</v>
      </c>
      <c r="I10651" s="168"/>
      <c r="J10651" s="168">
        <f t="shared" si="453"/>
        <v>2.64</v>
      </c>
      <c r="K10651" s="169">
        <v>0.21999999999998421</v>
      </c>
      <c r="L10651" s="104">
        <v>1.056</v>
      </c>
      <c r="M10651" s="72">
        <v>20.3</v>
      </c>
      <c r="N10651" s="76">
        <f t="shared" si="455"/>
        <v>0.21999999999998421</v>
      </c>
    </row>
    <row r="10652" spans="2:14" x14ac:dyDescent="0.25">
      <c r="B10652" s="158">
        <v>43191</v>
      </c>
      <c r="C10652" s="78">
        <v>425.99</v>
      </c>
      <c r="D10652" s="171">
        <v>472.12</v>
      </c>
      <c r="E10652" s="171">
        <f t="shared" si="454"/>
        <v>65.390581717451525</v>
      </c>
      <c r="F10652" s="173">
        <v>2.5630000000000002</v>
      </c>
      <c r="G10652" s="173">
        <v>0</v>
      </c>
      <c r="H10652" s="173">
        <v>0</v>
      </c>
      <c r="I10652" s="173"/>
      <c r="J10652" s="168">
        <f t="shared" si="453"/>
        <v>2.5630000000000002</v>
      </c>
      <c r="K10652" s="169">
        <v>0.60300000000002063</v>
      </c>
      <c r="L10652" s="104">
        <v>1.0249999999999999</v>
      </c>
      <c r="M10652" s="72">
        <v>0</v>
      </c>
      <c r="N10652" s="76">
        <f t="shared" si="455"/>
        <v>0.60300000000002063</v>
      </c>
    </row>
    <row r="10653" spans="2:14" x14ac:dyDescent="0.25">
      <c r="B10653" s="158">
        <v>43192</v>
      </c>
      <c r="C10653" s="78">
        <v>425.88</v>
      </c>
      <c r="D10653" s="171">
        <v>470.16</v>
      </c>
      <c r="E10653" s="171">
        <f t="shared" si="454"/>
        <v>65.119113573407205</v>
      </c>
      <c r="F10653" s="173">
        <v>4.0549999999999997</v>
      </c>
      <c r="G10653" s="173">
        <v>0</v>
      </c>
      <c r="H10653" s="173">
        <v>0</v>
      </c>
      <c r="I10653" s="173"/>
      <c r="J10653" s="168">
        <f t="shared" si="453"/>
        <v>4.0549999999999997</v>
      </c>
      <c r="K10653" s="169">
        <v>1.2549999999999883</v>
      </c>
      <c r="L10653" s="104">
        <v>1.6220000000000001</v>
      </c>
      <c r="M10653" s="72">
        <v>16.5</v>
      </c>
      <c r="N10653" s="76">
        <f t="shared" si="455"/>
        <v>1.2549999999999883</v>
      </c>
    </row>
    <row r="10654" spans="2:14" x14ac:dyDescent="0.25">
      <c r="B10654" s="158">
        <v>43193</v>
      </c>
      <c r="C10654" s="78">
        <v>425.72</v>
      </c>
      <c r="D10654" s="171">
        <v>467.36</v>
      </c>
      <c r="E10654" s="171">
        <f t="shared" si="454"/>
        <v>64.73130193905817</v>
      </c>
      <c r="F10654" s="173">
        <v>6.83</v>
      </c>
      <c r="G10654" s="173">
        <v>0</v>
      </c>
      <c r="H10654" s="173">
        <v>0</v>
      </c>
      <c r="I10654" s="173"/>
      <c r="J10654" s="168">
        <f t="shared" si="453"/>
        <v>6.83</v>
      </c>
      <c r="K10654" s="169">
        <v>0.54999999999997051</v>
      </c>
      <c r="L10654" s="104">
        <v>2.7320000000000002</v>
      </c>
      <c r="M10654" s="72">
        <v>0</v>
      </c>
      <c r="N10654" s="76">
        <f t="shared" si="455"/>
        <v>0.54999999999997051</v>
      </c>
    </row>
    <row r="10655" spans="2:14" x14ac:dyDescent="0.25">
      <c r="B10655" s="158">
        <v>43194</v>
      </c>
      <c r="C10655" s="78">
        <v>425.36</v>
      </c>
      <c r="D10655" s="171">
        <v>461.08</v>
      </c>
      <c r="E10655" s="171">
        <f t="shared" si="454"/>
        <v>63.86149584487535</v>
      </c>
      <c r="F10655" s="173">
        <v>6.8653000000000004</v>
      </c>
      <c r="G10655" s="173">
        <v>0</v>
      </c>
      <c r="H10655" s="173">
        <v>0</v>
      </c>
      <c r="I10655" s="173"/>
      <c r="J10655" s="168">
        <f t="shared" si="453"/>
        <v>6.8653000000000004</v>
      </c>
      <c r="K10655" s="169">
        <v>0.17500000000000249</v>
      </c>
      <c r="L10655" s="104">
        <v>2.7389999999999999</v>
      </c>
      <c r="M10655" s="72">
        <v>0</v>
      </c>
      <c r="N10655" s="76">
        <f t="shared" si="455"/>
        <v>0.17530000000000268</v>
      </c>
    </row>
    <row r="10656" spans="2:14" x14ac:dyDescent="0.25">
      <c r="B10656" s="158">
        <v>43195</v>
      </c>
      <c r="C10656" s="78">
        <v>424.97</v>
      </c>
      <c r="D10656" s="171">
        <v>454.39</v>
      </c>
      <c r="E10656" s="171">
        <f t="shared" si="454"/>
        <v>62.934903047091403</v>
      </c>
      <c r="F10656" s="173">
        <v>6.94</v>
      </c>
      <c r="G10656" s="173">
        <v>0</v>
      </c>
      <c r="H10656" s="173">
        <v>0</v>
      </c>
      <c r="I10656" s="173"/>
      <c r="J10656" s="168">
        <f t="shared" si="453"/>
        <v>6.94</v>
      </c>
      <c r="K10656" s="169">
        <v>0.72000000000002995</v>
      </c>
      <c r="L10656" s="104">
        <v>2.7650000000000001</v>
      </c>
      <c r="M10656" s="72">
        <v>0</v>
      </c>
      <c r="N10656" s="76">
        <f t="shared" si="455"/>
        <v>0.72000000000002995</v>
      </c>
    </row>
    <row r="10657" spans="2:14" x14ac:dyDescent="0.25">
      <c r="B10657" s="158">
        <v>43196</v>
      </c>
      <c r="C10657" s="78">
        <v>424.61</v>
      </c>
      <c r="D10657" s="171">
        <v>448.17</v>
      </c>
      <c r="E10657" s="171">
        <f t="shared" si="454"/>
        <v>62.073407202216067</v>
      </c>
      <c r="F10657" s="173">
        <v>6.5289999999999999</v>
      </c>
      <c r="G10657" s="173">
        <v>0</v>
      </c>
      <c r="H10657" s="173">
        <v>0</v>
      </c>
      <c r="I10657" s="173"/>
      <c r="J10657" s="168">
        <f t="shared" si="453"/>
        <v>6.5289999999999999</v>
      </c>
      <c r="K10657" s="169">
        <v>0.67899999999997718</v>
      </c>
      <c r="L10657" s="104">
        <v>2.5910000000000002</v>
      </c>
      <c r="M10657" s="72">
        <v>0</v>
      </c>
      <c r="N10657" s="76">
        <f t="shared" si="455"/>
        <v>0.84899999999999309</v>
      </c>
    </row>
    <row r="10658" spans="2:14" x14ac:dyDescent="0.25">
      <c r="B10658" s="158">
        <v>43197</v>
      </c>
      <c r="C10658" s="78">
        <v>424.27</v>
      </c>
      <c r="D10658" s="171">
        <v>442.49</v>
      </c>
      <c r="E10658" s="171">
        <f t="shared" si="454"/>
        <v>61.286703601108037</v>
      </c>
      <c r="F10658" s="173">
        <v>2.54</v>
      </c>
      <c r="G10658" s="173">
        <v>0</v>
      </c>
      <c r="H10658" s="173">
        <v>0</v>
      </c>
      <c r="I10658" s="173"/>
      <c r="J10658" s="168">
        <f t="shared" si="453"/>
        <v>2.54</v>
      </c>
      <c r="K10658" s="169">
        <v>2.54</v>
      </c>
      <c r="L10658" s="104">
        <v>1.008</v>
      </c>
      <c r="M10658" s="72">
        <v>7.5</v>
      </c>
      <c r="N10658" s="76">
        <f t="shared" si="455"/>
        <v>2.3699999999999841</v>
      </c>
    </row>
    <row r="10659" spans="2:14" x14ac:dyDescent="0.25">
      <c r="B10659" s="158">
        <v>43198</v>
      </c>
      <c r="C10659" s="78">
        <v>424.26</v>
      </c>
      <c r="D10659" s="171">
        <v>442.32</v>
      </c>
      <c r="E10659" s="171">
        <f t="shared" si="454"/>
        <v>61.263157894736842</v>
      </c>
      <c r="F10659" s="173">
        <v>2.9180000000000001</v>
      </c>
      <c r="G10659" s="173">
        <v>0</v>
      </c>
      <c r="H10659" s="173">
        <v>0</v>
      </c>
      <c r="I10659" s="173"/>
      <c r="J10659" s="168">
        <f t="shared" si="453"/>
        <v>2.9180000000000001</v>
      </c>
      <c r="K10659" s="169">
        <v>1.3880000000000274</v>
      </c>
      <c r="L10659" s="104">
        <v>1.1579999999999999</v>
      </c>
      <c r="M10659" s="72">
        <v>4.4000000000000004</v>
      </c>
      <c r="N10659" s="76">
        <f t="shared" si="455"/>
        <v>1.3880000000000274</v>
      </c>
    </row>
    <row r="10660" spans="2:14" x14ac:dyDescent="0.25">
      <c r="B10660" s="158">
        <v>43199</v>
      </c>
      <c r="C10660" s="78">
        <v>424.17</v>
      </c>
      <c r="D10660" s="171">
        <v>440.79</v>
      </c>
      <c r="E10660" s="171">
        <f t="shared" si="454"/>
        <v>61.051246537396118</v>
      </c>
      <c r="F10660" s="173">
        <v>3.3839999999999999</v>
      </c>
      <c r="G10660" s="173">
        <v>0</v>
      </c>
      <c r="H10660" s="173">
        <v>0</v>
      </c>
      <c r="I10660" s="173"/>
      <c r="J10660" s="168">
        <f t="shared" si="453"/>
        <v>3.3839999999999999</v>
      </c>
      <c r="K10660" s="169">
        <v>0.83399999999998853</v>
      </c>
      <c r="L10660" s="104">
        <v>1.343</v>
      </c>
      <c r="M10660" s="72">
        <v>1.8</v>
      </c>
      <c r="N10660" s="76">
        <f t="shared" si="455"/>
        <v>1.0040000000000044</v>
      </c>
    </row>
    <row r="10661" spans="2:14" x14ac:dyDescent="0.25">
      <c r="B10661" s="158">
        <v>43200</v>
      </c>
      <c r="C10661" s="78">
        <v>424.03</v>
      </c>
      <c r="D10661" s="171">
        <v>438.41</v>
      </c>
      <c r="E10661" s="171">
        <f t="shared" si="454"/>
        <v>60.721606648199447</v>
      </c>
      <c r="F10661" s="173">
        <v>2.2709999999999999</v>
      </c>
      <c r="G10661" s="173">
        <v>0</v>
      </c>
      <c r="H10661" s="173">
        <v>0</v>
      </c>
      <c r="I10661" s="173"/>
      <c r="J10661" s="168">
        <f t="shared" si="453"/>
        <v>2.2709999999999999</v>
      </c>
      <c r="K10661" s="169">
        <v>1.0810000000000022</v>
      </c>
      <c r="L10661" s="104">
        <v>0.90100000000000002</v>
      </c>
      <c r="M10661" s="72">
        <v>0</v>
      </c>
      <c r="N10661" s="76">
        <f t="shared" si="455"/>
        <v>1.0810000000000022</v>
      </c>
    </row>
    <row r="10662" spans="2:14" x14ac:dyDescent="0.25">
      <c r="B10662" s="158">
        <v>43201</v>
      </c>
      <c r="C10662" s="78">
        <v>423.96</v>
      </c>
      <c r="D10662" s="171">
        <v>437.22</v>
      </c>
      <c r="E10662" s="171">
        <f t="shared" si="454"/>
        <v>60.556786703601105</v>
      </c>
      <c r="F10662" s="173">
        <v>2.391</v>
      </c>
      <c r="G10662" s="173">
        <v>0</v>
      </c>
      <c r="H10662" s="173">
        <v>0</v>
      </c>
      <c r="I10662" s="173"/>
      <c r="J10662" s="168">
        <f t="shared" si="453"/>
        <v>2.391</v>
      </c>
      <c r="K10662" s="169">
        <v>0.90099999999999092</v>
      </c>
      <c r="L10662" s="104">
        <v>0.94899999999999995</v>
      </c>
      <c r="M10662" s="72">
        <v>12</v>
      </c>
      <c r="N10662" s="76">
        <f t="shared" si="455"/>
        <v>0.730999999999975</v>
      </c>
    </row>
    <row r="10663" spans="2:14" x14ac:dyDescent="0.25">
      <c r="B10663" s="158">
        <v>43202</v>
      </c>
      <c r="C10663" s="78">
        <v>423.86</v>
      </c>
      <c r="D10663" s="171">
        <v>435.56</v>
      </c>
      <c r="E10663" s="171">
        <f t="shared" si="454"/>
        <v>60.326869806094187</v>
      </c>
      <c r="F10663" s="173">
        <v>2.4670000000000001</v>
      </c>
      <c r="G10663" s="173">
        <v>0</v>
      </c>
      <c r="H10663" s="173">
        <v>0</v>
      </c>
      <c r="I10663" s="173"/>
      <c r="J10663" s="168">
        <f t="shared" si="453"/>
        <v>2.4670000000000001</v>
      </c>
      <c r="K10663" s="169">
        <v>0.82700000000001372</v>
      </c>
      <c r="L10663" s="104">
        <v>0.97899999999999998</v>
      </c>
      <c r="M10663" s="72">
        <v>5.4</v>
      </c>
      <c r="N10663" s="76">
        <f t="shared" si="455"/>
        <v>0.82700000000001372</v>
      </c>
    </row>
    <row r="10664" spans="2:14" x14ac:dyDescent="0.25">
      <c r="B10664" s="158">
        <v>43203</v>
      </c>
      <c r="C10664" s="78">
        <v>423.76</v>
      </c>
      <c r="D10664" s="171">
        <v>433.92</v>
      </c>
      <c r="E10664" s="171">
        <f t="shared" si="454"/>
        <v>60.099722991689752</v>
      </c>
      <c r="F10664" s="173">
        <v>2.8330000000000002</v>
      </c>
      <c r="G10664" s="173">
        <v>0</v>
      </c>
      <c r="H10664" s="173">
        <v>0</v>
      </c>
      <c r="I10664" s="173"/>
      <c r="J10664" s="168">
        <f t="shared" si="453"/>
        <v>2.8330000000000002</v>
      </c>
      <c r="K10664" s="169">
        <v>1.6529999999999934</v>
      </c>
      <c r="L10664" s="104">
        <v>1.117</v>
      </c>
      <c r="M10664" s="72">
        <v>4.2</v>
      </c>
      <c r="N10664" s="76">
        <f t="shared" si="455"/>
        <v>1.6529999999999934</v>
      </c>
    </row>
    <row r="10665" spans="2:14" x14ac:dyDescent="0.25">
      <c r="B10665" s="158">
        <v>43204</v>
      </c>
      <c r="C10665" s="78">
        <v>423.69</v>
      </c>
      <c r="D10665" s="171">
        <v>432.74</v>
      </c>
      <c r="E10665" s="171">
        <f t="shared" si="454"/>
        <v>59.936288088642662</v>
      </c>
      <c r="F10665" s="173">
        <v>2.6080000000000001</v>
      </c>
      <c r="G10665" s="173">
        <v>0</v>
      </c>
      <c r="H10665" s="173">
        <v>0</v>
      </c>
      <c r="I10665" s="173"/>
      <c r="J10665" s="168">
        <f t="shared" si="453"/>
        <v>2.6080000000000001</v>
      </c>
      <c r="K10665" s="169">
        <v>2.2880000000000069</v>
      </c>
      <c r="L10665" s="104">
        <v>1.0349999999999999</v>
      </c>
      <c r="M10665" s="72">
        <v>14.5</v>
      </c>
      <c r="N10665" s="76">
        <f t="shared" si="455"/>
        <v>2.2880000000000069</v>
      </c>
    </row>
    <row r="10666" spans="2:14" x14ac:dyDescent="0.25">
      <c r="B10666" s="158">
        <v>43205</v>
      </c>
      <c r="C10666" s="78">
        <v>423.67</v>
      </c>
      <c r="D10666" s="171">
        <v>432.42</v>
      </c>
      <c r="E10666" s="171">
        <f t="shared" si="454"/>
        <v>59.89196675900277</v>
      </c>
      <c r="F10666" s="173">
        <v>3.8380000000000001</v>
      </c>
      <c r="G10666" s="173">
        <v>0</v>
      </c>
      <c r="H10666" s="173">
        <v>0</v>
      </c>
      <c r="I10666" s="173"/>
      <c r="J10666" s="168">
        <f t="shared" si="453"/>
        <v>3.8380000000000001</v>
      </c>
      <c r="K10666" s="169">
        <v>1.187999999999966</v>
      </c>
      <c r="L10666" s="104">
        <v>1.522</v>
      </c>
      <c r="M10666" s="72">
        <v>0</v>
      </c>
      <c r="N10666" s="76">
        <f t="shared" si="455"/>
        <v>1.187999999999966</v>
      </c>
    </row>
    <row r="10667" spans="2:14" x14ac:dyDescent="0.25">
      <c r="B10667" s="158">
        <v>43206</v>
      </c>
      <c r="C10667" s="78">
        <v>423.51</v>
      </c>
      <c r="D10667" s="171">
        <v>429.77</v>
      </c>
      <c r="E10667" s="171">
        <f t="shared" si="454"/>
        <v>59.524930747922433</v>
      </c>
      <c r="F10667" s="173">
        <v>4.1749999999999998</v>
      </c>
      <c r="G10667" s="173">
        <v>0</v>
      </c>
      <c r="H10667" s="173">
        <v>0</v>
      </c>
      <c r="I10667" s="173"/>
      <c r="J10667" s="168">
        <f t="shared" si="453"/>
        <v>4.1749999999999998</v>
      </c>
      <c r="K10667" s="169">
        <v>0.70500000000002938</v>
      </c>
      <c r="L10667" s="104">
        <v>1.65</v>
      </c>
      <c r="M10667" s="72">
        <v>0</v>
      </c>
      <c r="N10667" s="76">
        <f t="shared" si="455"/>
        <v>0.70500000000002938</v>
      </c>
    </row>
    <row r="10668" spans="2:14" x14ac:dyDescent="0.25">
      <c r="B10668" s="158">
        <v>43207</v>
      </c>
      <c r="C10668" s="78">
        <v>423.3</v>
      </c>
      <c r="D10668" s="171">
        <v>426.3</v>
      </c>
      <c r="E10668" s="171">
        <f t="shared" si="454"/>
        <v>59.044321329639892</v>
      </c>
      <c r="F10668" s="173">
        <v>2.5</v>
      </c>
      <c r="G10668" s="173">
        <v>0</v>
      </c>
      <c r="H10668" s="173">
        <v>0</v>
      </c>
      <c r="I10668" s="173"/>
      <c r="J10668" s="168">
        <f t="shared" si="453"/>
        <v>2.5</v>
      </c>
      <c r="K10668" s="169">
        <v>0.74000000000000909</v>
      </c>
      <c r="L10668" s="104">
        <v>0.98799999999999999</v>
      </c>
      <c r="M10668" s="72">
        <v>0</v>
      </c>
      <c r="N10668" s="76">
        <f t="shared" si="455"/>
        <v>0.89999999999997726</v>
      </c>
    </row>
    <row r="10669" spans="2:14" x14ac:dyDescent="0.25">
      <c r="B10669" s="158">
        <v>43208</v>
      </c>
      <c r="C10669" s="78">
        <v>423.2</v>
      </c>
      <c r="D10669" s="171">
        <v>424.7</v>
      </c>
      <c r="E10669" s="171">
        <f t="shared" si="454"/>
        <v>58.822714681440445</v>
      </c>
      <c r="F10669" s="173">
        <v>2.4950000000000001</v>
      </c>
      <c r="G10669" s="173">
        <v>0</v>
      </c>
      <c r="H10669" s="173">
        <v>0</v>
      </c>
      <c r="I10669" s="173"/>
      <c r="J10669" s="168">
        <f t="shared" si="453"/>
        <v>2.4950000000000001</v>
      </c>
      <c r="K10669" s="169">
        <v>0.54499999999995463</v>
      </c>
      <c r="L10669" s="104">
        <v>0.98599999999999999</v>
      </c>
      <c r="M10669" s="72">
        <v>2.2999999999999998</v>
      </c>
      <c r="N10669" s="76">
        <f t="shared" si="455"/>
        <v>0.55500000000000238</v>
      </c>
    </row>
    <row r="10670" spans="2:14" x14ac:dyDescent="0.25">
      <c r="B10670" s="158">
        <v>43209</v>
      </c>
      <c r="C10670" s="78">
        <v>423.08</v>
      </c>
      <c r="D10670" s="171">
        <v>422.76</v>
      </c>
      <c r="E10670" s="171">
        <f t="shared" si="454"/>
        <v>58.554016620498615</v>
      </c>
      <c r="F10670" s="173">
        <v>3.55</v>
      </c>
      <c r="G10670" s="173">
        <v>0</v>
      </c>
      <c r="H10670" s="173">
        <v>0</v>
      </c>
      <c r="I10670" s="173"/>
      <c r="J10670" s="168">
        <f t="shared" si="453"/>
        <v>3.55</v>
      </c>
      <c r="K10670" s="169">
        <v>0.60000000000001119</v>
      </c>
      <c r="L10670" s="104">
        <v>1.403</v>
      </c>
      <c r="M10670" s="72">
        <v>1.2</v>
      </c>
      <c r="N10670" s="76">
        <f t="shared" si="455"/>
        <v>0.59000000000002029</v>
      </c>
    </row>
    <row r="10671" spans="2:14" x14ac:dyDescent="0.25">
      <c r="B10671" s="158">
        <v>43210</v>
      </c>
      <c r="C10671" s="78">
        <v>422.9</v>
      </c>
      <c r="D10671" s="171">
        <v>419.8</v>
      </c>
      <c r="E10671" s="171">
        <f t="shared" si="454"/>
        <v>58.144044321329645</v>
      </c>
      <c r="F10671" s="173">
        <v>4.84</v>
      </c>
      <c r="G10671" s="173">
        <v>0</v>
      </c>
      <c r="H10671" s="173">
        <v>0</v>
      </c>
      <c r="I10671" s="173"/>
      <c r="J10671" s="168">
        <f t="shared" si="453"/>
        <v>4.84</v>
      </c>
      <c r="K10671" s="169">
        <v>0.56000000000002714</v>
      </c>
      <c r="L10671" s="104">
        <v>1.21</v>
      </c>
      <c r="M10671" s="72">
        <v>0</v>
      </c>
      <c r="N10671" s="76">
        <f t="shared" si="455"/>
        <v>0.40000000000000213</v>
      </c>
    </row>
    <row r="10672" spans="2:14" x14ac:dyDescent="0.25">
      <c r="B10672" s="158">
        <v>43211</v>
      </c>
      <c r="C10672" s="78">
        <v>422.62</v>
      </c>
      <c r="D10672" s="171">
        <v>415.36</v>
      </c>
      <c r="E10672" s="171">
        <f t="shared" si="454"/>
        <v>57.529085872576182</v>
      </c>
      <c r="F10672" s="173">
        <v>6.12</v>
      </c>
      <c r="G10672" s="173">
        <v>0</v>
      </c>
      <c r="H10672" s="173">
        <v>0</v>
      </c>
      <c r="I10672" s="173"/>
      <c r="J10672" s="168">
        <f t="shared" si="453"/>
        <v>6.12</v>
      </c>
      <c r="K10672" s="169">
        <v>0.15999999999996373</v>
      </c>
      <c r="L10672" s="104">
        <v>2.42</v>
      </c>
      <c r="M10672" s="72">
        <v>0</v>
      </c>
      <c r="N10672" s="76">
        <f t="shared" si="455"/>
        <v>0.15999999999996373</v>
      </c>
    </row>
    <row r="10673" spans="2:30" x14ac:dyDescent="0.25">
      <c r="B10673" s="158">
        <v>43212</v>
      </c>
      <c r="C10673" s="78">
        <v>422.25</v>
      </c>
      <c r="D10673" s="171">
        <v>409.4</v>
      </c>
      <c r="E10673" s="171">
        <f t="shared" si="454"/>
        <v>56.70360110803324</v>
      </c>
      <c r="F10673" s="173">
        <v>6.44</v>
      </c>
      <c r="G10673" s="173">
        <v>0</v>
      </c>
      <c r="H10673" s="173">
        <v>0</v>
      </c>
      <c r="I10673" s="173"/>
      <c r="J10673" s="168">
        <f t="shared" si="453"/>
        <v>6.44</v>
      </c>
      <c r="K10673" s="169">
        <v>0.12000000000000721</v>
      </c>
      <c r="L10673" s="104">
        <v>2.54</v>
      </c>
      <c r="M10673" s="72">
        <v>0</v>
      </c>
      <c r="N10673" s="76">
        <f t="shared" si="455"/>
        <v>0.12000000000000721</v>
      </c>
    </row>
    <row r="10674" spans="2:30" x14ac:dyDescent="0.25">
      <c r="B10674" s="158">
        <v>43213</v>
      </c>
      <c r="C10674" s="78">
        <v>421.86</v>
      </c>
      <c r="D10674" s="171">
        <v>403.08</v>
      </c>
      <c r="E10674" s="171">
        <f t="shared" si="454"/>
        <v>55.828254847645432</v>
      </c>
      <c r="F10674" s="173">
        <v>7.33</v>
      </c>
      <c r="G10674" s="173">
        <v>0</v>
      </c>
      <c r="H10674" s="173">
        <v>0</v>
      </c>
      <c r="I10674" s="173"/>
      <c r="J10674" s="168">
        <f t="shared" si="453"/>
        <v>7.33</v>
      </c>
      <c r="K10674" s="169">
        <v>1.3700000000000205</v>
      </c>
      <c r="L10674" s="104">
        <v>2.88</v>
      </c>
      <c r="M10674" s="72">
        <v>13.2</v>
      </c>
      <c r="N10674" s="76">
        <f t="shared" si="455"/>
        <v>1.3700000000000205</v>
      </c>
    </row>
    <row r="10675" spans="2:30" x14ac:dyDescent="0.25">
      <c r="B10675" s="158">
        <v>43214</v>
      </c>
      <c r="C10675" s="78">
        <v>421.47</v>
      </c>
      <c r="D10675" s="171">
        <v>397.12</v>
      </c>
      <c r="E10675" s="171">
        <f t="shared" si="454"/>
        <v>55.00277008310249</v>
      </c>
      <c r="F10675" s="173">
        <v>7.32</v>
      </c>
      <c r="G10675" s="173">
        <v>0</v>
      </c>
      <c r="H10675" s="173">
        <v>0</v>
      </c>
      <c r="I10675" s="173"/>
      <c r="J10675" s="168">
        <f t="shared" si="453"/>
        <v>7.32</v>
      </c>
      <c r="K10675" s="169">
        <v>2.9499999999999957</v>
      </c>
      <c r="L10675" s="104">
        <v>2.88</v>
      </c>
      <c r="M10675" s="72">
        <v>41.1</v>
      </c>
      <c r="N10675" s="76">
        <f t="shared" si="455"/>
        <v>2.9499999999999957</v>
      </c>
    </row>
    <row r="10676" spans="2:30" x14ac:dyDescent="0.25">
      <c r="B10676" s="158">
        <v>43215</v>
      </c>
      <c r="C10676" s="78">
        <v>421.19</v>
      </c>
      <c r="D10676" s="171">
        <v>392.75</v>
      </c>
      <c r="E10676" s="171">
        <f t="shared" si="454"/>
        <v>54.397506925207765</v>
      </c>
      <c r="F10676" s="173">
        <v>2.65</v>
      </c>
      <c r="G10676" s="173">
        <v>0</v>
      </c>
      <c r="H10676" s="173">
        <v>0</v>
      </c>
      <c r="I10676" s="173"/>
      <c r="J10676" s="168">
        <f t="shared" si="453"/>
        <v>2.65</v>
      </c>
      <c r="K10676" s="169">
        <v>2.65</v>
      </c>
      <c r="L10676" s="104">
        <v>1.04</v>
      </c>
      <c r="M10676" s="72">
        <v>16.5</v>
      </c>
      <c r="N10676" s="76">
        <f t="shared" si="455"/>
        <v>2.7999999999999772</v>
      </c>
    </row>
    <row r="10677" spans="2:30" x14ac:dyDescent="0.25">
      <c r="B10677" s="158">
        <v>43216</v>
      </c>
      <c r="C10677" s="78">
        <v>421.2</v>
      </c>
      <c r="D10677" s="171">
        <v>392.9</v>
      </c>
      <c r="E10677" s="171">
        <f t="shared" si="454"/>
        <v>54.418282548476448</v>
      </c>
      <c r="F10677" s="173">
        <v>2.4329999999999998</v>
      </c>
      <c r="G10677" s="173">
        <v>0</v>
      </c>
      <c r="H10677" s="173">
        <v>0</v>
      </c>
      <c r="I10677" s="173"/>
      <c r="J10677" s="168">
        <f t="shared" si="453"/>
        <v>2.4329999999999998</v>
      </c>
      <c r="K10677" s="169">
        <v>3.0629999999999953</v>
      </c>
      <c r="L10677" s="104">
        <v>0.95799999999999996</v>
      </c>
      <c r="M10677" s="72">
        <v>0</v>
      </c>
      <c r="N10677" s="76">
        <f t="shared" si="455"/>
        <v>2.913000000000018</v>
      </c>
    </row>
    <row r="10678" spans="2:30" x14ac:dyDescent="0.25">
      <c r="B10678" s="158">
        <v>43217</v>
      </c>
      <c r="C10678" s="78">
        <v>421.23</v>
      </c>
      <c r="D10678" s="171">
        <v>393.38</v>
      </c>
      <c r="E10678" s="171">
        <f t="shared" si="454"/>
        <v>54.48476454293629</v>
      </c>
      <c r="F10678" s="173">
        <v>2.5099999999999998</v>
      </c>
      <c r="G10678" s="173">
        <v>0</v>
      </c>
      <c r="H10678" s="173">
        <v>0</v>
      </c>
      <c r="I10678" s="173"/>
      <c r="J10678" s="168">
        <f t="shared" si="453"/>
        <v>2.5099999999999998</v>
      </c>
      <c r="K10678" s="169">
        <v>1.8800000000000043</v>
      </c>
      <c r="L10678" s="104">
        <v>0.98799999999999999</v>
      </c>
      <c r="M10678" s="72">
        <v>0</v>
      </c>
      <c r="N10678" s="76">
        <f t="shared" si="455"/>
        <v>2.0299999999999816</v>
      </c>
    </row>
    <row r="10679" spans="2:30" x14ac:dyDescent="0.25">
      <c r="B10679" s="158">
        <v>43218</v>
      </c>
      <c r="C10679" s="78">
        <v>421.2</v>
      </c>
      <c r="D10679" s="171">
        <v>392.9</v>
      </c>
      <c r="E10679" s="171">
        <f t="shared" si="454"/>
        <v>54.418282548476448</v>
      </c>
      <c r="F10679" s="173">
        <v>2.5880000000000001</v>
      </c>
      <c r="G10679" s="173">
        <v>0</v>
      </c>
      <c r="H10679" s="173">
        <v>0</v>
      </c>
      <c r="I10679" s="173"/>
      <c r="J10679" s="168">
        <f t="shared" si="453"/>
        <v>2.5880000000000001</v>
      </c>
      <c r="K10679" s="169">
        <v>0.91799999999998416</v>
      </c>
      <c r="L10679" s="104">
        <v>1.0189999999999999</v>
      </c>
      <c r="M10679" s="72">
        <v>5.2</v>
      </c>
      <c r="N10679" s="76">
        <f t="shared" si="455"/>
        <v>0.92800000000003191</v>
      </c>
    </row>
    <row r="10680" spans="2:30" x14ac:dyDescent="0.25">
      <c r="B10680" s="158">
        <v>43219</v>
      </c>
      <c r="C10680" s="78">
        <v>421.09</v>
      </c>
      <c r="D10680" s="171">
        <v>391.24</v>
      </c>
      <c r="E10680" s="171">
        <f t="shared" si="454"/>
        <v>54.18836565096953</v>
      </c>
      <c r="F10680" s="173">
        <v>2.573</v>
      </c>
      <c r="G10680" s="173">
        <v>0</v>
      </c>
      <c r="H10680" s="173">
        <v>0</v>
      </c>
      <c r="I10680" s="173"/>
      <c r="J10680" s="168">
        <f t="shared" si="453"/>
        <v>2.573</v>
      </c>
      <c r="K10680" s="169">
        <v>1.2930000000000272</v>
      </c>
      <c r="L10680" s="104">
        <v>1.0129999999999999</v>
      </c>
      <c r="M10680" s="72">
        <v>2.9</v>
      </c>
      <c r="N10680" s="76">
        <f t="shared" si="455"/>
        <v>-0.8169999999999864</v>
      </c>
    </row>
    <row r="10681" spans="2:30" x14ac:dyDescent="0.25">
      <c r="B10681" s="158">
        <v>43220</v>
      </c>
      <c r="C10681" s="78">
        <v>421</v>
      </c>
      <c r="D10681" s="154">
        <v>387.85</v>
      </c>
      <c r="E10681" s="171">
        <f t="shared" si="454"/>
        <v>53.718836565096964</v>
      </c>
      <c r="F10681" s="173">
        <v>2.601</v>
      </c>
      <c r="G10681" s="173">
        <v>0</v>
      </c>
      <c r="H10681" s="173">
        <v>0</v>
      </c>
      <c r="I10681" s="173"/>
      <c r="J10681" s="168">
        <f t="shared" si="453"/>
        <v>2.601</v>
      </c>
      <c r="K10681" s="169">
        <v>0.65100000000001135</v>
      </c>
      <c r="L10681" s="104">
        <v>1.024</v>
      </c>
      <c r="M10681" s="72">
        <v>0</v>
      </c>
      <c r="N10681" s="76">
        <f t="shared" si="455"/>
        <v>-0.39900000000000002</v>
      </c>
    </row>
    <row r="10682" spans="2:30" x14ac:dyDescent="0.25">
      <c r="B10682" s="158">
        <v>43221</v>
      </c>
      <c r="C10682" s="78">
        <v>420.87</v>
      </c>
      <c r="D10682" s="154">
        <v>384.85</v>
      </c>
      <c r="E10682" s="171">
        <f t="shared" si="454"/>
        <v>53.303324099722992</v>
      </c>
      <c r="F10682" s="168">
        <v>3.58</v>
      </c>
      <c r="G10682" s="168"/>
      <c r="H10682" s="168"/>
      <c r="I10682" s="168"/>
      <c r="J10682" s="168">
        <f t="shared" si="453"/>
        <v>3.58</v>
      </c>
      <c r="K10682" s="169">
        <v>0.58000000000000007</v>
      </c>
      <c r="L10682" s="104">
        <v>1.4039999999999999</v>
      </c>
      <c r="M10682" s="72">
        <v>0</v>
      </c>
      <c r="N10682" s="76">
        <f t="shared" si="455"/>
        <v>-0.27000000000002267</v>
      </c>
    </row>
    <row r="10683" spans="2:30" x14ac:dyDescent="0.25">
      <c r="B10683" s="158">
        <v>43222</v>
      </c>
      <c r="C10683" s="78">
        <v>420.67</v>
      </c>
      <c r="D10683" s="154">
        <v>381</v>
      </c>
      <c r="E10683" s="171">
        <f t="shared" si="454"/>
        <v>52.770083102493068</v>
      </c>
      <c r="F10683" s="168">
        <v>4.1870000000000003</v>
      </c>
      <c r="G10683" s="168"/>
      <c r="H10683" s="168"/>
      <c r="I10683" s="168"/>
      <c r="J10683" s="168">
        <f t="shared" si="453"/>
        <v>4.1870000000000003</v>
      </c>
      <c r="K10683" s="169">
        <v>0.33699999999997754</v>
      </c>
      <c r="L10683" s="104">
        <v>1.6419999999999999</v>
      </c>
      <c r="M10683" s="72">
        <v>0</v>
      </c>
      <c r="N10683" s="76">
        <f t="shared" si="455"/>
        <v>1.1870000000000003</v>
      </c>
    </row>
    <row r="10684" spans="2:30" x14ac:dyDescent="0.25">
      <c r="B10684" s="158">
        <v>43223</v>
      </c>
      <c r="C10684" s="78">
        <v>420.42</v>
      </c>
      <c r="D10684" s="154">
        <v>378</v>
      </c>
      <c r="E10684" s="171">
        <f t="shared" si="454"/>
        <v>52.35457063711911</v>
      </c>
      <c r="F10684" s="168">
        <v>4.0999999999999996</v>
      </c>
      <c r="G10684" s="168"/>
      <c r="H10684" s="168"/>
      <c r="I10684" s="168"/>
      <c r="J10684" s="168">
        <f t="shared" si="453"/>
        <v>4.0999999999999996</v>
      </c>
      <c r="K10684" s="169">
        <v>1.0999999999999996</v>
      </c>
      <c r="L10684" s="104">
        <v>1.68</v>
      </c>
      <c r="M10684" s="72">
        <v>4.5999999999999996</v>
      </c>
      <c r="N10684" s="76">
        <f t="shared" si="455"/>
        <v>2.900000000000011</v>
      </c>
    </row>
    <row r="10685" spans="2:30" x14ac:dyDescent="0.25">
      <c r="B10685" s="158">
        <v>43224</v>
      </c>
      <c r="C10685" s="78">
        <v>420.22</v>
      </c>
      <c r="D10685" s="154">
        <v>376.8</v>
      </c>
      <c r="E10685" s="171">
        <f t="shared" si="454"/>
        <v>52.188365650969523</v>
      </c>
      <c r="F10685" s="168">
        <v>2.8530000000000002</v>
      </c>
      <c r="G10685" s="168"/>
      <c r="H10685" s="168"/>
      <c r="I10685" s="168"/>
      <c r="J10685" s="168">
        <f t="shared" si="453"/>
        <v>2.8530000000000002</v>
      </c>
      <c r="K10685" s="169">
        <v>1.6530000000000116</v>
      </c>
      <c r="L10685" s="104">
        <v>1.119</v>
      </c>
      <c r="M10685" s="72">
        <v>4</v>
      </c>
      <c r="N10685" s="76">
        <f t="shared" si="455"/>
        <v>2.8530000000000002</v>
      </c>
    </row>
    <row r="10686" spans="2:30" x14ac:dyDescent="0.25">
      <c r="B10686" s="158">
        <v>43225</v>
      </c>
      <c r="C10686" s="78">
        <v>420.15</v>
      </c>
      <c r="D10686" s="154">
        <v>376.8</v>
      </c>
      <c r="E10686" s="171">
        <f t="shared" si="454"/>
        <v>52.188365650969523</v>
      </c>
      <c r="F10686" s="168">
        <v>2.4740000000000002</v>
      </c>
      <c r="G10686" s="168"/>
      <c r="H10686" s="168"/>
      <c r="I10686" s="168"/>
      <c r="J10686" s="168">
        <f t="shared" si="453"/>
        <v>2.4740000000000002</v>
      </c>
      <c r="K10686" s="169">
        <v>8.8340000000000138</v>
      </c>
      <c r="L10686" s="104">
        <v>0.97</v>
      </c>
      <c r="M10686" s="72">
        <v>1.1000000000000001</v>
      </c>
      <c r="N10686" s="76">
        <f t="shared" si="455"/>
        <v>8.8340000000000138</v>
      </c>
    </row>
    <row r="10687" spans="2:30" x14ac:dyDescent="0.25">
      <c r="B10687" s="158">
        <v>43226</v>
      </c>
      <c r="C10687" s="78">
        <v>420.57</v>
      </c>
      <c r="D10687" s="154">
        <v>383.16</v>
      </c>
      <c r="E10687" s="171">
        <f t="shared" si="454"/>
        <v>53.069252077562332</v>
      </c>
      <c r="F10687" s="168">
        <v>3.165</v>
      </c>
      <c r="G10687" s="168"/>
      <c r="H10687" s="168"/>
      <c r="I10687" s="168"/>
      <c r="J10687" s="168">
        <f t="shared" si="453"/>
        <v>3.165</v>
      </c>
      <c r="K10687" s="169">
        <v>2.2049999999999637</v>
      </c>
      <c r="L10687" s="104">
        <v>1.2410000000000001</v>
      </c>
      <c r="M10687" s="72">
        <v>0.5</v>
      </c>
      <c r="N10687" s="76">
        <f t="shared" si="455"/>
        <v>2.2049999999999637</v>
      </c>
      <c r="O10687" s="174"/>
      <c r="R10687" s="78"/>
      <c r="U10687" s="76"/>
      <c r="V10687" s="78"/>
      <c r="W10687" s="76"/>
      <c r="X10687" s="76">
        <v>2.601</v>
      </c>
      <c r="Y10687" s="76">
        <v>1.024</v>
      </c>
      <c r="Z10687" s="76">
        <f t="shared" ref="Z10687:Z10722" si="456">V10687+W10687+X10687</f>
        <v>2.601</v>
      </c>
      <c r="AA10687" s="76">
        <f t="shared" ref="AA10687:AA10722" si="457">U10688-U10687+Z10687</f>
        <v>2.601</v>
      </c>
      <c r="AB10687" s="78">
        <v>0</v>
      </c>
      <c r="AC10687" s="175">
        <f t="shared" ref="AC10687:AC10722" si="458">(U10687-34)*100/(722-34)</f>
        <v>-4.941860465116279</v>
      </c>
      <c r="AD10687" s="79">
        <v>430</v>
      </c>
    </row>
    <row r="10688" spans="2:30" x14ac:dyDescent="0.25">
      <c r="B10688" s="158">
        <v>43227</v>
      </c>
      <c r="C10688" s="78">
        <v>420.51</v>
      </c>
      <c r="D10688" s="154">
        <v>382.2</v>
      </c>
      <c r="E10688" s="171">
        <f t="shared" si="454"/>
        <v>52.936288088642655</v>
      </c>
      <c r="F10688" s="168">
        <v>2.9020000000000001</v>
      </c>
      <c r="G10688" s="168"/>
      <c r="H10688" s="168"/>
      <c r="I10688" s="168"/>
      <c r="J10688" s="168">
        <f t="shared" si="453"/>
        <v>2.9020000000000001</v>
      </c>
      <c r="K10688" s="169">
        <v>2.9020000000000001</v>
      </c>
      <c r="L10688" s="104">
        <v>1.1379999999999999</v>
      </c>
      <c r="M10688" s="72">
        <v>24.8</v>
      </c>
      <c r="N10688" s="76">
        <f t="shared" si="455"/>
        <v>2.9020000000000001</v>
      </c>
      <c r="O10688" s="174"/>
      <c r="R10688" s="78"/>
      <c r="U10688" s="76"/>
      <c r="V10688" s="78"/>
      <c r="W10688" s="76"/>
      <c r="X10688" s="76">
        <v>3.58</v>
      </c>
      <c r="Y10688" s="76">
        <v>1.4039999999999999</v>
      </c>
      <c r="Z10688" s="76">
        <f t="shared" si="456"/>
        <v>3.58</v>
      </c>
      <c r="AA10688" s="76">
        <f t="shared" si="457"/>
        <v>3.58</v>
      </c>
      <c r="AB10688" s="78">
        <v>0</v>
      </c>
      <c r="AC10688" s="175">
        <f t="shared" si="458"/>
        <v>-4.941860465116279</v>
      </c>
      <c r="AD10688" s="79">
        <v>430</v>
      </c>
    </row>
    <row r="10689" spans="2:30" x14ac:dyDescent="0.25">
      <c r="B10689" s="158">
        <v>43228</v>
      </c>
      <c r="C10689" s="78">
        <v>420.5</v>
      </c>
      <c r="D10689" s="154">
        <v>382.2</v>
      </c>
      <c r="E10689" s="171">
        <f t="shared" si="454"/>
        <v>52.936288088642655</v>
      </c>
      <c r="F10689" s="168">
        <v>3.0019999999999998</v>
      </c>
      <c r="G10689" s="168"/>
      <c r="H10689" s="168"/>
      <c r="I10689" s="168"/>
      <c r="J10689" s="168">
        <f t="shared" si="453"/>
        <v>3.0019999999999998</v>
      </c>
      <c r="K10689" s="169">
        <v>3.1620000000000248</v>
      </c>
      <c r="L10689" s="104">
        <v>1.1819999999999999</v>
      </c>
      <c r="M10689" s="72">
        <v>4.4000000000000004</v>
      </c>
      <c r="N10689" s="76">
        <f t="shared" si="455"/>
        <v>3.1620000000000248</v>
      </c>
      <c r="O10689" s="174"/>
      <c r="R10689" s="78"/>
      <c r="U10689" s="76"/>
      <c r="V10689" s="78"/>
      <c r="W10689" s="76"/>
      <c r="X10689" s="76">
        <v>4.1870000000000003</v>
      </c>
      <c r="Y10689" s="76">
        <v>1.6419999999999999</v>
      </c>
      <c r="Z10689" s="76">
        <f t="shared" si="456"/>
        <v>4.1870000000000003</v>
      </c>
      <c r="AA10689" s="76">
        <f t="shared" si="457"/>
        <v>4.1870000000000003</v>
      </c>
      <c r="AB10689" s="78">
        <v>0</v>
      </c>
      <c r="AC10689" s="175">
        <f t="shared" si="458"/>
        <v>-4.941860465116279</v>
      </c>
      <c r="AD10689" s="79">
        <v>430</v>
      </c>
    </row>
    <row r="10690" spans="2:30" x14ac:dyDescent="0.25">
      <c r="B10690" s="158">
        <v>43229</v>
      </c>
      <c r="C10690" s="78">
        <v>420.52</v>
      </c>
      <c r="D10690" s="154">
        <v>382.36</v>
      </c>
      <c r="E10690" s="171">
        <f t="shared" si="454"/>
        <v>52.958448753462605</v>
      </c>
      <c r="F10690" s="168">
        <v>2.8370000000000002</v>
      </c>
      <c r="G10690" s="168"/>
      <c r="H10690" s="168"/>
      <c r="I10690" s="168"/>
      <c r="J10690" s="168">
        <f t="shared" ref="J10690:J10753" si="459">SUM(F10690:H10690)</f>
        <v>2.8370000000000002</v>
      </c>
      <c r="K10690" s="169">
        <v>6.8270000000000088</v>
      </c>
      <c r="L10690" s="104">
        <v>1.117</v>
      </c>
      <c r="M10690" s="72">
        <v>22.9</v>
      </c>
      <c r="N10690" s="76">
        <f t="shared" si="455"/>
        <v>6.8270000000000088</v>
      </c>
      <c r="O10690" s="174"/>
      <c r="R10690" s="78"/>
      <c r="U10690" s="76"/>
      <c r="V10690" s="78"/>
      <c r="W10690" s="76"/>
      <c r="X10690" s="76">
        <v>4.0999999999999996</v>
      </c>
      <c r="Y10690" s="76">
        <v>1.68</v>
      </c>
      <c r="Z10690" s="76">
        <f t="shared" si="456"/>
        <v>4.0999999999999996</v>
      </c>
      <c r="AA10690" s="76">
        <f t="shared" si="457"/>
        <v>4.0999999999999996</v>
      </c>
      <c r="AB10690" s="78">
        <v>4.5999999999999996</v>
      </c>
      <c r="AC10690" s="175">
        <f t="shared" si="458"/>
        <v>-4.941860465116279</v>
      </c>
      <c r="AD10690" s="79">
        <v>430</v>
      </c>
    </row>
    <row r="10691" spans="2:30" x14ac:dyDescent="0.25">
      <c r="B10691" s="158">
        <v>43230</v>
      </c>
      <c r="C10691" s="78">
        <v>420.78</v>
      </c>
      <c r="D10691" s="154">
        <v>386.35</v>
      </c>
      <c r="E10691" s="171">
        <f t="shared" si="454"/>
        <v>53.511080332409975</v>
      </c>
      <c r="F10691" s="168">
        <v>2.6059999999999999</v>
      </c>
      <c r="G10691" s="168"/>
      <c r="H10691" s="168"/>
      <c r="I10691" s="168"/>
      <c r="J10691" s="168">
        <f t="shared" si="459"/>
        <v>2.6059999999999999</v>
      </c>
      <c r="K10691" s="169">
        <v>7.3359999999999612</v>
      </c>
      <c r="L10691" s="104">
        <v>1.022</v>
      </c>
      <c r="M10691" s="72">
        <v>26.4</v>
      </c>
      <c r="N10691" s="76">
        <f t="shared" si="455"/>
        <v>7.3359999999999612</v>
      </c>
      <c r="O10691" s="174"/>
      <c r="R10691" s="78"/>
      <c r="U10691" s="76"/>
      <c r="V10691" s="78"/>
      <c r="W10691" s="76"/>
      <c r="X10691" s="76">
        <v>2.8530000000000002</v>
      </c>
      <c r="Y10691" s="76">
        <v>1.119</v>
      </c>
      <c r="Z10691" s="76">
        <f t="shared" si="456"/>
        <v>2.8530000000000002</v>
      </c>
      <c r="AA10691" s="76">
        <f t="shared" si="457"/>
        <v>2.8530000000000002</v>
      </c>
      <c r="AB10691" s="78">
        <v>4</v>
      </c>
      <c r="AC10691" s="175">
        <f t="shared" si="458"/>
        <v>-4.941860465116279</v>
      </c>
      <c r="AD10691" s="79">
        <v>430</v>
      </c>
    </row>
    <row r="10692" spans="2:30" x14ac:dyDescent="0.25">
      <c r="B10692" s="158">
        <v>43231</v>
      </c>
      <c r="C10692" s="78">
        <v>421.09</v>
      </c>
      <c r="D10692" s="154">
        <v>391.08</v>
      </c>
      <c r="E10692" s="171">
        <f t="shared" ref="E10692:E10702" si="460">(D10692/722)*100</f>
        <v>54.16620498614958</v>
      </c>
      <c r="F10692" s="168">
        <v>2.5880000000000001</v>
      </c>
      <c r="G10692" s="168"/>
      <c r="H10692" s="168"/>
      <c r="I10692" s="168"/>
      <c r="J10692" s="168">
        <f t="shared" si="459"/>
        <v>2.5880000000000001</v>
      </c>
      <c r="K10692" s="169">
        <v>2.5880000000000001</v>
      </c>
      <c r="L10692" s="104">
        <v>1.0189999999999999</v>
      </c>
      <c r="M10692" s="72">
        <v>0</v>
      </c>
      <c r="N10692" s="76">
        <f t="shared" si="455"/>
        <v>2.5880000000000001</v>
      </c>
      <c r="O10692" s="174"/>
      <c r="R10692" s="78"/>
      <c r="U10692" s="76"/>
      <c r="V10692" s="78"/>
      <c r="W10692" s="76"/>
      <c r="X10692" s="76">
        <v>2.4740000000000002</v>
      </c>
      <c r="Y10692" s="76">
        <v>0.97</v>
      </c>
      <c r="Z10692" s="76">
        <f t="shared" si="456"/>
        <v>2.4740000000000002</v>
      </c>
      <c r="AA10692" s="76">
        <f t="shared" si="457"/>
        <v>2.4740000000000002</v>
      </c>
      <c r="AB10692" s="78">
        <v>1.1000000000000001</v>
      </c>
      <c r="AC10692" s="175">
        <f t="shared" si="458"/>
        <v>-4.941860465116279</v>
      </c>
      <c r="AD10692" s="79">
        <v>430</v>
      </c>
    </row>
    <row r="10693" spans="2:30" x14ac:dyDescent="0.25">
      <c r="B10693" s="158">
        <v>43232</v>
      </c>
      <c r="C10693" s="78">
        <v>421.09</v>
      </c>
      <c r="D10693" s="154">
        <v>391.08</v>
      </c>
      <c r="E10693" s="171">
        <f t="shared" si="460"/>
        <v>54.16620498614958</v>
      </c>
      <c r="F10693" s="168">
        <v>2.629</v>
      </c>
      <c r="G10693" s="168"/>
      <c r="H10693" s="168"/>
      <c r="I10693" s="168"/>
      <c r="J10693" s="168">
        <f t="shared" si="459"/>
        <v>2.629</v>
      </c>
      <c r="K10693" s="169">
        <v>6.9489999999999927</v>
      </c>
      <c r="L10693" s="104">
        <v>1.0349999999999999</v>
      </c>
      <c r="M10693" s="72">
        <v>34.9</v>
      </c>
      <c r="N10693" s="76">
        <f t="shared" si="455"/>
        <v>6.9489999999999927</v>
      </c>
      <c r="O10693" s="174"/>
      <c r="R10693" s="78"/>
      <c r="U10693" s="76"/>
      <c r="V10693" s="78"/>
      <c r="W10693" s="76"/>
      <c r="X10693" s="76">
        <v>3.165</v>
      </c>
      <c r="Y10693" s="76">
        <v>1.2410000000000001</v>
      </c>
      <c r="Z10693" s="76">
        <f t="shared" si="456"/>
        <v>3.165</v>
      </c>
      <c r="AA10693" s="76">
        <f t="shared" si="457"/>
        <v>3.165</v>
      </c>
      <c r="AB10693" s="78">
        <v>0.5</v>
      </c>
      <c r="AC10693" s="175">
        <f t="shared" si="458"/>
        <v>-4.941860465116279</v>
      </c>
      <c r="AD10693" s="79">
        <v>430</v>
      </c>
    </row>
    <row r="10694" spans="2:30" x14ac:dyDescent="0.25">
      <c r="B10694" s="158">
        <v>43233</v>
      </c>
      <c r="C10694" s="78">
        <v>421.36</v>
      </c>
      <c r="D10694" s="154">
        <v>395.4</v>
      </c>
      <c r="E10694" s="171">
        <f t="shared" si="460"/>
        <v>54.764542936288088</v>
      </c>
      <c r="F10694" s="168">
        <v>0.90600000000000003</v>
      </c>
      <c r="G10694" s="168"/>
      <c r="H10694" s="168"/>
      <c r="I10694" s="168"/>
      <c r="J10694" s="168">
        <f t="shared" si="459"/>
        <v>0.90600000000000003</v>
      </c>
      <c r="K10694" s="169">
        <v>7.1660000000000474</v>
      </c>
      <c r="L10694" s="104">
        <v>0.35799999999999998</v>
      </c>
      <c r="M10694" s="72">
        <v>0</v>
      </c>
      <c r="N10694" s="76">
        <f t="shared" si="455"/>
        <v>7.1660000000000474</v>
      </c>
      <c r="O10694" s="174"/>
      <c r="R10694" s="78"/>
      <c r="U10694" s="76"/>
      <c r="V10694" s="78"/>
      <c r="W10694" s="76"/>
      <c r="X10694" s="76">
        <v>2.9020000000000001</v>
      </c>
      <c r="Y10694" s="76">
        <v>1.1379999999999999</v>
      </c>
      <c r="Z10694" s="76">
        <f t="shared" si="456"/>
        <v>2.9020000000000001</v>
      </c>
      <c r="AA10694" s="76">
        <f t="shared" si="457"/>
        <v>2.9020000000000001</v>
      </c>
      <c r="AB10694" s="78">
        <v>24.8</v>
      </c>
      <c r="AC10694" s="175">
        <f t="shared" si="458"/>
        <v>-4.941860465116279</v>
      </c>
      <c r="AD10694" s="79">
        <v>430</v>
      </c>
    </row>
    <row r="10695" spans="2:30" x14ac:dyDescent="0.25">
      <c r="B10695" s="158">
        <v>43234</v>
      </c>
      <c r="C10695" s="78">
        <v>421.77</v>
      </c>
      <c r="D10695" s="154">
        <v>401.66</v>
      </c>
      <c r="E10695" s="171">
        <f t="shared" si="460"/>
        <v>55.631578947368418</v>
      </c>
      <c r="F10695" s="168">
        <v>0.79</v>
      </c>
      <c r="G10695" s="168"/>
      <c r="H10695" s="168"/>
      <c r="I10695" s="168"/>
      <c r="J10695" s="168">
        <f t="shared" si="459"/>
        <v>0.79</v>
      </c>
      <c r="K10695" s="169">
        <v>4.6899999999999773</v>
      </c>
      <c r="L10695" s="104">
        <v>3.1E-2</v>
      </c>
      <c r="M10695" s="72">
        <v>5.2</v>
      </c>
      <c r="N10695" s="76">
        <f t="shared" si="455"/>
        <v>4.6899999999999773</v>
      </c>
      <c r="O10695" s="174"/>
      <c r="R10695" s="78"/>
      <c r="U10695" s="76"/>
      <c r="V10695" s="78"/>
      <c r="W10695" s="76"/>
      <c r="X10695" s="76">
        <v>3.0019999999999998</v>
      </c>
      <c r="Y10695" s="76">
        <v>1.1819999999999999</v>
      </c>
      <c r="Z10695" s="76">
        <f t="shared" si="456"/>
        <v>3.0019999999999998</v>
      </c>
      <c r="AA10695" s="76">
        <f t="shared" si="457"/>
        <v>3.0019999999999998</v>
      </c>
      <c r="AB10695" s="78">
        <v>4.4000000000000004</v>
      </c>
      <c r="AC10695" s="175">
        <f>(U10695-34)*100/(722-34)</f>
        <v>-4.941860465116279</v>
      </c>
      <c r="AD10695" s="79">
        <v>430</v>
      </c>
    </row>
    <row r="10696" spans="2:30" x14ac:dyDescent="0.25">
      <c r="B10696" s="158">
        <v>43235</v>
      </c>
      <c r="C10696" s="78">
        <v>422.01</v>
      </c>
      <c r="D10696" s="154">
        <v>405.56</v>
      </c>
      <c r="E10696" s="171">
        <f t="shared" si="460"/>
        <v>56.171745152354568</v>
      </c>
      <c r="F10696" s="168">
        <v>0.38</v>
      </c>
      <c r="G10696" s="168"/>
      <c r="H10696" s="168"/>
      <c r="I10696" s="168"/>
      <c r="J10696" s="168">
        <f t="shared" si="459"/>
        <v>0.38</v>
      </c>
      <c r="K10696" s="169">
        <v>6.9400000000000022</v>
      </c>
      <c r="L10696" s="104">
        <v>0.15</v>
      </c>
      <c r="M10696" s="72">
        <v>7.8</v>
      </c>
      <c r="N10696" s="76">
        <f t="shared" ref="N10696:N10759" si="461">+D10697-D10696+J10696</f>
        <v>6.9400000000000022</v>
      </c>
      <c r="O10696" s="174"/>
      <c r="R10696" s="78"/>
      <c r="U10696" s="76"/>
      <c r="V10696" s="78"/>
      <c r="W10696" s="76"/>
      <c r="X10696" s="76">
        <v>2.8370000000000002</v>
      </c>
      <c r="Y10696" s="76">
        <v>1.117</v>
      </c>
      <c r="Z10696" s="76">
        <f t="shared" si="456"/>
        <v>2.8370000000000002</v>
      </c>
      <c r="AA10696" s="76">
        <f t="shared" si="457"/>
        <v>2.8370000000000002</v>
      </c>
      <c r="AB10696" s="78">
        <v>22.9</v>
      </c>
      <c r="AC10696" s="175">
        <f t="shared" si="458"/>
        <v>-4.941860465116279</v>
      </c>
      <c r="AD10696" s="79">
        <v>430</v>
      </c>
    </row>
    <row r="10697" spans="2:30" x14ac:dyDescent="0.25">
      <c r="B10697" s="158">
        <v>43236</v>
      </c>
      <c r="C10697" s="78">
        <v>422.42</v>
      </c>
      <c r="D10697" s="154">
        <v>412.12</v>
      </c>
      <c r="E10697" s="171">
        <f t="shared" si="460"/>
        <v>57.0803324099723</v>
      </c>
      <c r="F10697" s="168">
        <v>0</v>
      </c>
      <c r="G10697" s="168"/>
      <c r="H10697" s="168"/>
      <c r="I10697" s="168"/>
      <c r="J10697" s="168">
        <f t="shared" si="459"/>
        <v>0</v>
      </c>
      <c r="K10697" s="169">
        <v>10.300000000000011</v>
      </c>
      <c r="L10697" s="104">
        <v>0</v>
      </c>
      <c r="M10697" s="72">
        <v>21.5</v>
      </c>
      <c r="N10697" s="76">
        <f t="shared" si="461"/>
        <v>10.300000000000011</v>
      </c>
      <c r="O10697" s="174"/>
      <c r="R10697" s="78"/>
      <c r="U10697" s="76"/>
      <c r="V10697" s="78"/>
      <c r="W10697" s="76"/>
      <c r="X10697" s="76">
        <v>2.6059999999999999</v>
      </c>
      <c r="Y10697" s="76">
        <v>1.022</v>
      </c>
      <c r="Z10697" s="76">
        <f t="shared" si="456"/>
        <v>2.6059999999999999</v>
      </c>
      <c r="AA10697" s="76">
        <f t="shared" si="457"/>
        <v>2.6059999999999999</v>
      </c>
      <c r="AB10697" s="78">
        <v>26.4</v>
      </c>
      <c r="AC10697" s="175">
        <f t="shared" si="458"/>
        <v>-4.941860465116279</v>
      </c>
      <c r="AD10697" s="79">
        <v>430</v>
      </c>
    </row>
    <row r="10698" spans="2:30" x14ac:dyDescent="0.25">
      <c r="B10698" s="158">
        <v>43237</v>
      </c>
      <c r="C10698" s="78">
        <v>423.06</v>
      </c>
      <c r="D10698" s="154">
        <v>422.42</v>
      </c>
      <c r="E10698" s="171">
        <f t="shared" si="460"/>
        <v>58.506925207756233</v>
      </c>
      <c r="F10698" s="168">
        <v>7.2999999999999995E-2</v>
      </c>
      <c r="G10698" s="168"/>
      <c r="H10698" s="168"/>
      <c r="I10698" s="168"/>
      <c r="J10698" s="168">
        <f t="shared" si="459"/>
        <v>7.2999999999999995E-2</v>
      </c>
      <c r="K10698" s="169">
        <v>6.2929999999999708</v>
      </c>
      <c r="L10698" s="104">
        <v>1.7999999999999999E-2</v>
      </c>
      <c r="M10698" s="72">
        <v>0</v>
      </c>
      <c r="N10698" s="76">
        <f t="shared" si="461"/>
        <v>6.2929999999999708</v>
      </c>
      <c r="O10698" s="174"/>
      <c r="R10698" s="78"/>
      <c r="U10698" s="76"/>
      <c r="V10698" s="78"/>
      <c r="W10698" s="76"/>
      <c r="X10698" s="76">
        <v>2.5880000000000001</v>
      </c>
      <c r="Y10698" s="76">
        <v>1.0189999999999999</v>
      </c>
      <c r="Z10698" s="76">
        <f t="shared" si="456"/>
        <v>2.5880000000000001</v>
      </c>
      <c r="AA10698" s="76">
        <f t="shared" si="457"/>
        <v>2.5880000000000001</v>
      </c>
      <c r="AB10698" s="78">
        <v>0</v>
      </c>
      <c r="AC10698" s="175">
        <f t="shared" si="458"/>
        <v>-4.941860465116279</v>
      </c>
      <c r="AD10698" s="79">
        <v>430</v>
      </c>
    </row>
    <row r="10699" spans="2:30" x14ac:dyDescent="0.25">
      <c r="B10699" s="158">
        <v>43238</v>
      </c>
      <c r="C10699" s="78">
        <v>423.44</v>
      </c>
      <c r="D10699" s="171">
        <v>428.64</v>
      </c>
      <c r="E10699" s="171">
        <f t="shared" si="460"/>
        <v>59.368421052631582</v>
      </c>
      <c r="F10699" s="168">
        <v>1.0960000000000001</v>
      </c>
      <c r="G10699" s="168"/>
      <c r="H10699" s="168"/>
      <c r="I10699" s="168"/>
      <c r="J10699" s="168">
        <f t="shared" si="459"/>
        <v>1.0960000000000001</v>
      </c>
      <c r="K10699" s="169">
        <v>8.016000000000016</v>
      </c>
      <c r="L10699" s="104">
        <v>0.435</v>
      </c>
      <c r="M10699" s="72">
        <v>2.9</v>
      </c>
      <c r="N10699" s="76">
        <f t="shared" si="461"/>
        <v>8.016000000000016</v>
      </c>
      <c r="O10699" s="174"/>
      <c r="R10699" s="78"/>
      <c r="U10699" s="76"/>
      <c r="V10699" s="78"/>
      <c r="W10699" s="76"/>
      <c r="X10699" s="76">
        <v>2.629</v>
      </c>
      <c r="Y10699" s="76">
        <v>1.0349999999999999</v>
      </c>
      <c r="Z10699" s="76">
        <f t="shared" si="456"/>
        <v>2.629</v>
      </c>
      <c r="AA10699" s="76">
        <f t="shared" si="457"/>
        <v>2.629</v>
      </c>
      <c r="AB10699" s="78">
        <v>34.9</v>
      </c>
      <c r="AC10699" s="175">
        <f t="shared" si="458"/>
        <v>-4.941860465116279</v>
      </c>
      <c r="AD10699" s="79">
        <v>430</v>
      </c>
    </row>
    <row r="10700" spans="2:30" x14ac:dyDescent="0.25">
      <c r="B10700" s="158">
        <v>43239</v>
      </c>
      <c r="C10700" s="78">
        <v>423.86</v>
      </c>
      <c r="D10700" s="171">
        <v>435.56</v>
      </c>
      <c r="E10700" s="171">
        <f t="shared" si="460"/>
        <v>60.326869806094187</v>
      </c>
      <c r="F10700" s="168">
        <v>0.79700000000000004</v>
      </c>
      <c r="G10700" s="168"/>
      <c r="H10700" s="168"/>
      <c r="I10700" s="168"/>
      <c r="J10700" s="168">
        <f t="shared" si="459"/>
        <v>0.79700000000000004</v>
      </c>
      <c r="K10700" s="169">
        <v>4.3269999999999724</v>
      </c>
      <c r="L10700" s="104">
        <v>0.313</v>
      </c>
      <c r="M10700" s="72">
        <v>0</v>
      </c>
      <c r="N10700" s="76">
        <f t="shared" si="461"/>
        <v>4.3269999999999724</v>
      </c>
      <c r="O10700" s="174"/>
      <c r="R10700" s="78"/>
      <c r="U10700" s="76"/>
      <c r="V10700" s="78"/>
      <c r="W10700" s="76"/>
      <c r="X10700" s="76">
        <v>0.90600000000000003</v>
      </c>
      <c r="Y10700" s="76">
        <v>0.35799999999999998</v>
      </c>
      <c r="Z10700" s="76">
        <f t="shared" si="456"/>
        <v>0.90600000000000003</v>
      </c>
      <c r="AA10700" s="76">
        <f t="shared" si="457"/>
        <v>0.90600000000000003</v>
      </c>
      <c r="AB10700" s="78">
        <v>0</v>
      </c>
      <c r="AC10700" s="175">
        <f t="shared" si="458"/>
        <v>-4.941860465116279</v>
      </c>
      <c r="AD10700" s="79">
        <v>430</v>
      </c>
    </row>
    <row r="10701" spans="2:30" x14ac:dyDescent="0.25">
      <c r="B10701" s="158">
        <v>43240</v>
      </c>
      <c r="C10701" s="78">
        <v>424.07</v>
      </c>
      <c r="D10701" s="171">
        <v>439.09</v>
      </c>
      <c r="E10701" s="171">
        <f t="shared" si="460"/>
        <v>60.815789473684212</v>
      </c>
      <c r="F10701" s="168">
        <v>0.219</v>
      </c>
      <c r="G10701" s="168"/>
      <c r="H10701" s="168"/>
      <c r="I10701" s="168"/>
      <c r="J10701" s="168">
        <f t="shared" si="459"/>
        <v>0.219</v>
      </c>
      <c r="K10701" s="169">
        <v>16.199000000000019</v>
      </c>
      <c r="L10701" s="104">
        <v>8.6999999999999994E-2</v>
      </c>
      <c r="M10701" s="72">
        <v>26.4</v>
      </c>
      <c r="N10701" s="76">
        <f t="shared" si="461"/>
        <v>16.199000000000019</v>
      </c>
      <c r="O10701" s="174"/>
      <c r="R10701" s="78"/>
      <c r="U10701" s="76"/>
      <c r="V10701" s="78"/>
      <c r="W10701" s="76"/>
      <c r="X10701" s="76">
        <v>0.79</v>
      </c>
      <c r="Y10701" s="76">
        <v>3.1E-2</v>
      </c>
      <c r="Z10701" s="76">
        <f t="shared" si="456"/>
        <v>0.79</v>
      </c>
      <c r="AA10701" s="76">
        <f t="shared" si="457"/>
        <v>0.79</v>
      </c>
      <c r="AB10701" s="78">
        <v>5.2</v>
      </c>
      <c r="AC10701" s="175">
        <f t="shared" si="458"/>
        <v>-4.941860465116279</v>
      </c>
      <c r="AD10701" s="79">
        <v>430</v>
      </c>
    </row>
    <row r="10702" spans="2:30" x14ac:dyDescent="0.25">
      <c r="B10702" s="158">
        <v>43241</v>
      </c>
      <c r="C10702" s="78">
        <v>425.02</v>
      </c>
      <c r="D10702" s="171">
        <v>455.07</v>
      </c>
      <c r="E10702" s="171">
        <f t="shared" si="460"/>
        <v>63.029085872576175</v>
      </c>
      <c r="F10702" s="168">
        <v>2.68</v>
      </c>
      <c r="G10702" s="168"/>
      <c r="H10702" s="168"/>
      <c r="I10702" s="168"/>
      <c r="J10702" s="168">
        <f t="shared" si="459"/>
        <v>2.68</v>
      </c>
      <c r="K10702" s="169">
        <v>62.279999999999966</v>
      </c>
      <c r="L10702" s="104">
        <v>1.0720000000000001</v>
      </c>
      <c r="M10702" s="72">
        <v>24</v>
      </c>
      <c r="N10702" s="76">
        <f t="shared" si="461"/>
        <v>62.279999999999966</v>
      </c>
      <c r="O10702" s="174"/>
      <c r="R10702" s="78"/>
      <c r="U10702" s="76"/>
      <c r="V10702" s="78"/>
      <c r="W10702" s="76"/>
      <c r="X10702" s="76">
        <v>0.38</v>
      </c>
      <c r="Y10702" s="76">
        <v>0.15</v>
      </c>
      <c r="Z10702" s="76">
        <f t="shared" si="456"/>
        <v>0.38</v>
      </c>
      <c r="AA10702" s="76">
        <f t="shared" si="457"/>
        <v>0.38</v>
      </c>
      <c r="AB10702" s="78">
        <v>7.8</v>
      </c>
      <c r="AC10702" s="175">
        <f t="shared" si="458"/>
        <v>-4.941860465116279</v>
      </c>
      <c r="AD10702" s="79">
        <v>430</v>
      </c>
    </row>
    <row r="10703" spans="2:30" x14ac:dyDescent="0.25">
      <c r="B10703" s="158">
        <v>43242</v>
      </c>
      <c r="C10703" s="78">
        <v>428.34</v>
      </c>
      <c r="D10703" s="176">
        <v>514.66999999999996</v>
      </c>
      <c r="E10703" s="177"/>
      <c r="F10703" s="168">
        <v>3.5529999999999999</v>
      </c>
      <c r="G10703" s="168"/>
      <c r="H10703" s="168"/>
      <c r="I10703" s="168"/>
      <c r="J10703" s="168">
        <f t="shared" si="459"/>
        <v>3.5529999999999999</v>
      </c>
      <c r="K10703" s="103">
        <v>20.783000000000019</v>
      </c>
      <c r="L10703" s="104">
        <v>1.427</v>
      </c>
      <c r="M10703" s="72">
        <v>0</v>
      </c>
      <c r="N10703" s="76">
        <f t="shared" si="461"/>
        <v>20.783000000000019</v>
      </c>
      <c r="O10703" s="174"/>
      <c r="R10703" s="78"/>
      <c r="U10703" s="76"/>
      <c r="V10703" s="78"/>
      <c r="W10703" s="76"/>
      <c r="X10703" s="76"/>
      <c r="Y10703" s="76"/>
      <c r="Z10703" s="76">
        <f t="shared" si="456"/>
        <v>0</v>
      </c>
      <c r="AA10703" s="76">
        <f t="shared" si="457"/>
        <v>0</v>
      </c>
      <c r="AB10703" s="78"/>
      <c r="AC10703" s="175">
        <f t="shared" si="458"/>
        <v>-4.941860465116279</v>
      </c>
      <c r="AD10703" s="79">
        <v>430</v>
      </c>
    </row>
    <row r="10704" spans="2:30" x14ac:dyDescent="0.25">
      <c r="B10704" s="158">
        <v>43243</v>
      </c>
      <c r="C10704" s="78">
        <v>429.24</v>
      </c>
      <c r="D10704" s="154">
        <v>531.9</v>
      </c>
      <c r="F10704" s="77">
        <v>2.544</v>
      </c>
      <c r="J10704" s="168">
        <f t="shared" si="459"/>
        <v>2.544</v>
      </c>
      <c r="K10704" s="103">
        <v>16.10400000000006</v>
      </c>
      <c r="L10704" s="104">
        <v>1.034</v>
      </c>
      <c r="M10704" s="72">
        <v>0</v>
      </c>
      <c r="N10704" s="76">
        <f t="shared" si="461"/>
        <v>16.10400000000006</v>
      </c>
      <c r="O10704" s="174"/>
      <c r="R10704" s="78"/>
      <c r="U10704" s="76"/>
      <c r="V10704" s="78"/>
      <c r="W10704" s="76"/>
      <c r="X10704" s="76"/>
      <c r="Y10704" s="76"/>
      <c r="Z10704" s="76">
        <f t="shared" si="456"/>
        <v>0</v>
      </c>
      <c r="AA10704" s="76">
        <f t="shared" si="457"/>
        <v>0</v>
      </c>
      <c r="AB10704" s="78"/>
      <c r="AC10704" s="175">
        <f t="shared" si="458"/>
        <v>-4.941860465116279</v>
      </c>
      <c r="AD10704" s="79">
        <v>430</v>
      </c>
    </row>
    <row r="10705" spans="2:30" x14ac:dyDescent="0.25">
      <c r="B10705" s="158">
        <v>43244</v>
      </c>
      <c r="C10705" s="78">
        <v>429.94</v>
      </c>
      <c r="D10705" s="154">
        <v>545.46</v>
      </c>
      <c r="F10705" s="77">
        <v>3.1019999999999999</v>
      </c>
      <c r="J10705" s="168">
        <f t="shared" si="459"/>
        <v>3.1019999999999999</v>
      </c>
      <c r="K10705" s="103">
        <v>10.521999999999959</v>
      </c>
      <c r="L10705" s="104">
        <v>1.256</v>
      </c>
      <c r="M10705" s="72">
        <v>5.4</v>
      </c>
      <c r="N10705" s="76">
        <f t="shared" si="461"/>
        <v>10.521999999999959</v>
      </c>
      <c r="O10705" s="174"/>
      <c r="R10705" s="78"/>
      <c r="U10705" s="76"/>
      <c r="V10705" s="78"/>
      <c r="W10705" s="76"/>
      <c r="X10705" s="76"/>
      <c r="Y10705" s="76"/>
      <c r="Z10705" s="76">
        <f t="shared" si="456"/>
        <v>0</v>
      </c>
      <c r="AA10705" s="76">
        <f t="shared" si="457"/>
        <v>0</v>
      </c>
      <c r="AB10705" s="78"/>
      <c r="AC10705" s="175">
        <f t="shared" si="458"/>
        <v>-4.941860465116279</v>
      </c>
      <c r="AD10705" s="79">
        <v>430</v>
      </c>
    </row>
    <row r="10706" spans="2:30" x14ac:dyDescent="0.25">
      <c r="B10706" s="158">
        <v>43245</v>
      </c>
      <c r="C10706" s="78">
        <v>430.33</v>
      </c>
      <c r="D10706" s="154">
        <v>552.88</v>
      </c>
      <c r="F10706" s="77">
        <v>2.6179999999999999</v>
      </c>
      <c r="J10706" s="168">
        <f t="shared" si="459"/>
        <v>2.6179999999999999</v>
      </c>
      <c r="K10706" s="103">
        <v>21.037999999999958</v>
      </c>
      <c r="L10706" s="104">
        <v>1.06</v>
      </c>
      <c r="M10706" s="72">
        <v>10.5</v>
      </c>
      <c r="N10706" s="76">
        <f t="shared" si="461"/>
        <v>21.037999999999958</v>
      </c>
      <c r="O10706" s="174"/>
      <c r="R10706" s="78"/>
      <c r="U10706" s="76"/>
      <c r="V10706" s="78"/>
      <c r="W10706" s="76"/>
      <c r="X10706" s="76"/>
      <c r="Y10706" s="76"/>
      <c r="Z10706" s="76">
        <f t="shared" si="456"/>
        <v>0</v>
      </c>
      <c r="AA10706" s="76">
        <f t="shared" si="457"/>
        <v>0</v>
      </c>
      <c r="AB10706" s="78"/>
      <c r="AC10706" s="175">
        <f t="shared" si="458"/>
        <v>-4.941860465116279</v>
      </c>
      <c r="AD10706" s="79">
        <v>430</v>
      </c>
    </row>
    <row r="10707" spans="2:30" x14ac:dyDescent="0.25">
      <c r="B10707" s="158">
        <v>43246</v>
      </c>
      <c r="C10707" s="78">
        <v>431.25</v>
      </c>
      <c r="D10707" s="154">
        <v>571.29999999999995</v>
      </c>
      <c r="F10707" s="77">
        <v>4.3840000000000003</v>
      </c>
      <c r="J10707" s="168">
        <f t="shared" si="459"/>
        <v>4.3840000000000003</v>
      </c>
      <c r="K10707" s="103">
        <v>10.224000000000032</v>
      </c>
      <c r="L10707" s="104">
        <v>1.7749999999999999</v>
      </c>
      <c r="M10707" s="72">
        <v>0</v>
      </c>
      <c r="N10707" s="76">
        <f t="shared" si="461"/>
        <v>10.224000000000032</v>
      </c>
      <c r="O10707" s="174"/>
      <c r="R10707" s="78"/>
      <c r="U10707" s="76"/>
      <c r="V10707" s="78"/>
      <c r="W10707" s="76"/>
      <c r="X10707" s="76"/>
      <c r="Y10707" s="76"/>
      <c r="Z10707" s="76">
        <f t="shared" si="456"/>
        <v>0</v>
      </c>
      <c r="AA10707" s="76">
        <f t="shared" si="457"/>
        <v>0</v>
      </c>
      <c r="AB10707" s="78"/>
      <c r="AC10707" s="175">
        <f t="shared" si="458"/>
        <v>-4.941860465116279</v>
      </c>
      <c r="AD10707" s="79">
        <v>430</v>
      </c>
    </row>
    <row r="10708" spans="2:30" x14ac:dyDescent="0.25">
      <c r="B10708" s="158">
        <v>43247</v>
      </c>
      <c r="C10708" s="78">
        <v>431.54</v>
      </c>
      <c r="D10708" s="154">
        <v>577.14</v>
      </c>
      <c r="F10708" s="77">
        <v>5.5179999999999998</v>
      </c>
      <c r="J10708" s="168">
        <f t="shared" si="459"/>
        <v>5.5179999999999998</v>
      </c>
      <c r="K10708" s="103">
        <v>11.218000000000046</v>
      </c>
      <c r="L10708" s="104">
        <v>2.234</v>
      </c>
      <c r="M10708" s="72">
        <v>3.7</v>
      </c>
      <c r="N10708" s="76">
        <f t="shared" si="461"/>
        <v>11.218000000000046</v>
      </c>
      <c r="O10708" s="174"/>
      <c r="R10708" s="78"/>
      <c r="U10708" s="76"/>
      <c r="V10708" s="78"/>
      <c r="W10708" s="76"/>
      <c r="X10708" s="76"/>
      <c r="Y10708" s="76"/>
      <c r="Z10708" s="76">
        <f t="shared" si="456"/>
        <v>0</v>
      </c>
      <c r="AA10708" s="76">
        <f t="shared" si="457"/>
        <v>0</v>
      </c>
      <c r="AB10708" s="78"/>
      <c r="AC10708" s="175">
        <f t="shared" si="458"/>
        <v>-4.941860465116279</v>
      </c>
      <c r="AD10708" s="79">
        <v>430</v>
      </c>
    </row>
    <row r="10709" spans="2:30" x14ac:dyDescent="0.25">
      <c r="B10709" s="158">
        <v>43248</v>
      </c>
      <c r="C10709" s="78">
        <v>431.83</v>
      </c>
      <c r="D10709" s="154">
        <v>582.84</v>
      </c>
      <c r="F10709" s="77">
        <v>5.5739999999999998</v>
      </c>
      <c r="J10709" s="168">
        <f t="shared" si="459"/>
        <v>5.5739999999999998</v>
      </c>
      <c r="K10709" s="103">
        <v>11.733999999999968</v>
      </c>
      <c r="L10709" s="104">
        <v>2.266</v>
      </c>
      <c r="M10709" s="72">
        <v>0.9</v>
      </c>
      <c r="N10709" s="76">
        <f t="shared" si="461"/>
        <v>11.733999999999968</v>
      </c>
      <c r="O10709" s="174"/>
      <c r="R10709" s="78"/>
      <c r="U10709" s="76"/>
      <c r="V10709" s="78"/>
      <c r="W10709" s="76"/>
      <c r="X10709" s="76"/>
      <c r="Y10709" s="76"/>
      <c r="Z10709" s="76">
        <f t="shared" si="456"/>
        <v>0</v>
      </c>
      <c r="AA10709" s="76">
        <f t="shared" si="457"/>
        <v>0</v>
      </c>
      <c r="AB10709" s="78"/>
      <c r="AC10709" s="175">
        <f t="shared" si="458"/>
        <v>-4.941860465116279</v>
      </c>
      <c r="AD10709" s="79">
        <v>430</v>
      </c>
    </row>
    <row r="10710" spans="2:30" x14ac:dyDescent="0.25">
      <c r="B10710" s="158">
        <v>43249</v>
      </c>
      <c r="C10710" s="78">
        <v>432.12</v>
      </c>
      <c r="D10710" s="154">
        <v>589</v>
      </c>
      <c r="F10710" s="77">
        <v>3.5369999999999999</v>
      </c>
      <c r="J10710" s="168">
        <f t="shared" si="459"/>
        <v>3.5369999999999999</v>
      </c>
      <c r="K10710" s="103">
        <v>13.017000000000017</v>
      </c>
      <c r="L10710" s="104">
        <v>1.4379999999999999</v>
      </c>
      <c r="M10710" s="72">
        <v>0</v>
      </c>
      <c r="N10710" s="76">
        <f t="shared" si="461"/>
        <v>13.017000000000017</v>
      </c>
      <c r="O10710" s="174"/>
      <c r="R10710" s="78"/>
      <c r="U10710" s="76"/>
      <c r="V10710" s="78"/>
      <c r="W10710" s="76"/>
      <c r="X10710" s="76"/>
      <c r="Y10710" s="76"/>
      <c r="Z10710" s="76">
        <f t="shared" si="456"/>
        <v>0</v>
      </c>
      <c r="AA10710" s="76">
        <f t="shared" si="457"/>
        <v>0</v>
      </c>
      <c r="AB10710" s="78"/>
      <c r="AC10710" s="175">
        <f t="shared" si="458"/>
        <v>-4.941860465116279</v>
      </c>
      <c r="AD10710" s="79">
        <v>430</v>
      </c>
    </row>
    <row r="10711" spans="2:30" x14ac:dyDescent="0.25">
      <c r="B10711" s="158">
        <v>43250</v>
      </c>
      <c r="C10711" s="78">
        <v>432.59</v>
      </c>
      <c r="D10711" s="154">
        <v>598.48</v>
      </c>
      <c r="F10711" s="77">
        <v>6.3819999999999997</v>
      </c>
      <c r="J10711" s="168">
        <f t="shared" si="459"/>
        <v>6.3819999999999997</v>
      </c>
      <c r="K10711" s="103">
        <v>7.6419999999999906</v>
      </c>
      <c r="L10711" s="104">
        <v>2.605</v>
      </c>
      <c r="M10711" s="72">
        <v>0</v>
      </c>
      <c r="N10711" s="76">
        <f t="shared" si="461"/>
        <v>7.6419999999999906</v>
      </c>
      <c r="O10711" s="174"/>
      <c r="R10711" s="78"/>
      <c r="U10711" s="76"/>
      <c r="V10711" s="78"/>
      <c r="W10711" s="76"/>
      <c r="X10711" s="76"/>
      <c r="Y10711" s="76"/>
      <c r="Z10711" s="76">
        <f t="shared" si="456"/>
        <v>0</v>
      </c>
      <c r="AA10711" s="76">
        <f t="shared" si="457"/>
        <v>0</v>
      </c>
      <c r="AB10711" s="78"/>
      <c r="AC10711" s="175">
        <f t="shared" si="458"/>
        <v>-4.941860465116279</v>
      </c>
      <c r="AD10711" s="79">
        <v>430</v>
      </c>
    </row>
    <row r="10712" spans="2:30" x14ac:dyDescent="0.25">
      <c r="B10712" s="158">
        <v>43251</v>
      </c>
      <c r="C10712" s="78">
        <v>432.65</v>
      </c>
      <c r="D10712" s="154">
        <v>599.74</v>
      </c>
      <c r="F10712" s="77">
        <v>5.7320000000000002</v>
      </c>
      <c r="J10712" s="168">
        <f t="shared" si="459"/>
        <v>5.7320000000000002</v>
      </c>
      <c r="K10712" s="103">
        <v>6.3619999999999957</v>
      </c>
      <c r="L10712" s="104">
        <v>2.33</v>
      </c>
      <c r="M10712" s="72">
        <v>0</v>
      </c>
      <c r="N10712" s="76">
        <f t="shared" si="461"/>
        <v>6.3619999999999957</v>
      </c>
      <c r="O10712" s="174"/>
      <c r="R10712" s="78"/>
      <c r="U10712" s="76"/>
      <c r="V10712" s="78"/>
      <c r="W10712" s="76"/>
      <c r="X10712" s="76"/>
      <c r="Y10712" s="76"/>
      <c r="Z10712" s="76">
        <f t="shared" si="456"/>
        <v>0</v>
      </c>
      <c r="AA10712" s="76">
        <f t="shared" si="457"/>
        <v>0</v>
      </c>
      <c r="AB10712" s="78"/>
      <c r="AC10712" s="175">
        <f t="shared" si="458"/>
        <v>-4.941860465116279</v>
      </c>
      <c r="AD10712" s="79">
        <v>430</v>
      </c>
    </row>
    <row r="10713" spans="2:30" x14ac:dyDescent="0.25">
      <c r="B10713" s="158">
        <v>43252</v>
      </c>
      <c r="C10713" s="78">
        <v>432.67</v>
      </c>
      <c r="D10713" s="154">
        <v>600.37</v>
      </c>
      <c r="F10713" s="77">
        <v>4.3810000000000002</v>
      </c>
      <c r="J10713" s="168">
        <f t="shared" si="459"/>
        <v>4.3810000000000002</v>
      </c>
      <c r="K10713" s="103">
        <v>4.8009999999999593</v>
      </c>
      <c r="L10713" s="104">
        <v>1.7809999999999999</v>
      </c>
      <c r="M10713" s="72">
        <v>0</v>
      </c>
      <c r="N10713" s="76">
        <f t="shared" si="461"/>
        <v>4.8009999999999593</v>
      </c>
      <c r="O10713" s="174"/>
      <c r="R10713" s="78"/>
      <c r="U10713" s="76"/>
      <c r="V10713" s="78"/>
      <c r="W10713" s="76"/>
      <c r="X10713" s="76"/>
      <c r="Y10713" s="76"/>
      <c r="Z10713" s="76">
        <f t="shared" si="456"/>
        <v>0</v>
      </c>
      <c r="AA10713" s="76">
        <f t="shared" si="457"/>
        <v>0</v>
      </c>
      <c r="AB10713" s="78"/>
      <c r="AC10713" s="175">
        <f t="shared" si="458"/>
        <v>-4.941860465116279</v>
      </c>
      <c r="AD10713" s="79">
        <v>430</v>
      </c>
    </row>
    <row r="10714" spans="2:30" x14ac:dyDescent="0.25">
      <c r="B10714" s="158">
        <v>43253</v>
      </c>
      <c r="C10714" s="78">
        <v>432.7</v>
      </c>
      <c r="D10714" s="154">
        <v>600.79</v>
      </c>
      <c r="F10714" s="77">
        <v>3.2050000000000001</v>
      </c>
      <c r="J10714" s="168">
        <f t="shared" si="459"/>
        <v>3.2050000000000001</v>
      </c>
      <c r="K10714" s="103">
        <v>9.5050000000000683</v>
      </c>
      <c r="L10714" s="104">
        <v>1.3080000000000001</v>
      </c>
      <c r="M10714" s="72">
        <v>5.9</v>
      </c>
      <c r="N10714" s="76">
        <f t="shared" si="461"/>
        <v>9.5050000000000683</v>
      </c>
      <c r="O10714" s="174"/>
      <c r="R10714" s="78"/>
      <c r="U10714" s="76"/>
      <c r="V10714" s="78"/>
      <c r="W10714" s="76"/>
      <c r="X10714" s="76"/>
      <c r="Y10714" s="76"/>
      <c r="Z10714" s="76">
        <f t="shared" si="456"/>
        <v>0</v>
      </c>
      <c r="AA10714" s="76">
        <f t="shared" si="457"/>
        <v>0</v>
      </c>
      <c r="AB10714" s="78"/>
      <c r="AC10714" s="175">
        <f t="shared" si="458"/>
        <v>-4.941860465116279</v>
      </c>
      <c r="AD10714" s="79">
        <v>430</v>
      </c>
    </row>
    <row r="10715" spans="2:30" x14ac:dyDescent="0.25">
      <c r="B10715" s="158">
        <v>43254</v>
      </c>
      <c r="C10715" s="78">
        <v>432.99</v>
      </c>
      <c r="D10715" s="154">
        <v>607.09</v>
      </c>
      <c r="F10715" s="77">
        <v>3.4009999999999998</v>
      </c>
      <c r="J10715" s="168">
        <f t="shared" si="459"/>
        <v>3.4009999999999998</v>
      </c>
      <c r="K10715" s="103">
        <v>11.670999999999982</v>
      </c>
      <c r="L10715" s="104">
        <v>1.3879999999999999</v>
      </c>
      <c r="M10715" s="72">
        <v>1.1000000000000001</v>
      </c>
      <c r="N10715" s="76">
        <f t="shared" si="461"/>
        <v>11.670999999999982</v>
      </c>
      <c r="O10715" s="174"/>
      <c r="R10715" s="78"/>
      <c r="U10715" s="76"/>
      <c r="V10715" s="78"/>
      <c r="W10715" s="76"/>
      <c r="X10715" s="76"/>
      <c r="Y10715" s="76"/>
      <c r="Z10715" s="76">
        <f t="shared" si="456"/>
        <v>0</v>
      </c>
      <c r="AA10715" s="76">
        <f t="shared" si="457"/>
        <v>0</v>
      </c>
      <c r="AB10715" s="78"/>
      <c r="AC10715" s="175">
        <f t="shared" si="458"/>
        <v>-4.941860465116279</v>
      </c>
      <c r="AD10715" s="79">
        <v>430</v>
      </c>
    </row>
    <row r="10716" spans="2:30" x14ac:dyDescent="0.25">
      <c r="B10716" s="158">
        <v>43255</v>
      </c>
      <c r="C10716" s="78">
        <v>433.39</v>
      </c>
      <c r="D10716" s="154">
        <v>615.36</v>
      </c>
      <c r="F10716" s="77">
        <v>3.9279999999999999</v>
      </c>
      <c r="J10716" s="168">
        <f t="shared" si="459"/>
        <v>3.9279999999999999</v>
      </c>
      <c r="K10716" s="103">
        <v>10.138000000000037</v>
      </c>
      <c r="L10716" s="104">
        <v>1.61</v>
      </c>
      <c r="M10716" s="72">
        <v>0</v>
      </c>
      <c r="N10716" s="76">
        <f t="shared" si="461"/>
        <v>10.138000000000037</v>
      </c>
      <c r="O10716" s="174"/>
      <c r="R10716" s="78"/>
      <c r="U10716" s="76"/>
      <c r="V10716" s="78"/>
      <c r="W10716" s="76"/>
      <c r="X10716" s="76"/>
      <c r="Y10716" s="76"/>
      <c r="Z10716" s="76">
        <f t="shared" si="456"/>
        <v>0</v>
      </c>
      <c r="AA10716" s="76">
        <f t="shared" si="457"/>
        <v>0</v>
      </c>
      <c r="AB10716" s="78"/>
      <c r="AC10716" s="175">
        <f t="shared" si="458"/>
        <v>-4.941860465116279</v>
      </c>
      <c r="AD10716" s="79">
        <v>430</v>
      </c>
    </row>
    <row r="10717" spans="2:30" x14ac:dyDescent="0.25">
      <c r="B10717" s="158">
        <v>43256</v>
      </c>
      <c r="C10717" s="78">
        <v>433.67</v>
      </c>
      <c r="D10717" s="154">
        <v>621.57000000000005</v>
      </c>
      <c r="F10717" s="77">
        <v>5.8460000000000001</v>
      </c>
      <c r="J10717" s="168">
        <f t="shared" si="459"/>
        <v>5.8460000000000001</v>
      </c>
      <c r="K10717" s="103">
        <v>10.355999999999991</v>
      </c>
      <c r="L10717" s="104">
        <v>2.3959999999999999</v>
      </c>
      <c r="M10717" s="72">
        <v>0</v>
      </c>
      <c r="N10717" s="76">
        <f t="shared" si="461"/>
        <v>10.355999999999991</v>
      </c>
      <c r="O10717" s="174"/>
      <c r="R10717" s="78"/>
      <c r="U10717" s="76"/>
      <c r="V10717" s="78"/>
      <c r="W10717" s="76"/>
      <c r="X10717" s="76"/>
      <c r="Y10717" s="76"/>
      <c r="Z10717" s="76">
        <f t="shared" si="456"/>
        <v>0</v>
      </c>
      <c r="AA10717" s="76">
        <f t="shared" si="457"/>
        <v>0</v>
      </c>
      <c r="AB10717" s="78"/>
      <c r="AC10717" s="175">
        <f t="shared" si="458"/>
        <v>-4.941860465116279</v>
      </c>
      <c r="AD10717" s="79">
        <v>430</v>
      </c>
    </row>
    <row r="10718" spans="2:30" x14ac:dyDescent="0.25">
      <c r="B10718" s="158">
        <v>43257</v>
      </c>
      <c r="C10718" s="78">
        <v>433.88</v>
      </c>
      <c r="D10718" s="154">
        <v>626.08000000000004</v>
      </c>
      <c r="F10718" s="77">
        <v>5.431</v>
      </c>
      <c r="G10718" s="77">
        <v>0.04</v>
      </c>
      <c r="J10718" s="168">
        <f t="shared" si="459"/>
        <v>5.4710000000000001</v>
      </c>
      <c r="K10718" s="103">
        <v>9.410999999999941</v>
      </c>
      <c r="L10718" s="104">
        <v>2.226</v>
      </c>
      <c r="M10718" s="72">
        <v>3</v>
      </c>
      <c r="N10718" s="76">
        <f t="shared" si="461"/>
        <v>9.410999999999941</v>
      </c>
      <c r="O10718" s="174"/>
      <c r="R10718" s="78"/>
      <c r="U10718" s="76"/>
      <c r="V10718" s="78"/>
      <c r="W10718" s="76"/>
      <c r="X10718" s="76"/>
      <c r="Y10718" s="76"/>
      <c r="Z10718" s="76">
        <f t="shared" si="456"/>
        <v>0</v>
      </c>
      <c r="AA10718" s="76">
        <f t="shared" si="457"/>
        <v>0</v>
      </c>
      <c r="AB10718" s="78"/>
      <c r="AC10718" s="175">
        <f t="shared" si="458"/>
        <v>-4.941860465116279</v>
      </c>
      <c r="AD10718" s="79">
        <v>430</v>
      </c>
    </row>
    <row r="10719" spans="2:30" x14ac:dyDescent="0.25">
      <c r="B10719" s="158">
        <v>43258</v>
      </c>
      <c r="C10719" s="78">
        <v>434.06</v>
      </c>
      <c r="D10719" s="154">
        <v>630.02</v>
      </c>
      <c r="F10719" s="77">
        <v>3.7970000000000002</v>
      </c>
      <c r="J10719" s="168">
        <f t="shared" si="459"/>
        <v>3.7970000000000002</v>
      </c>
      <c r="K10719" s="103">
        <v>29.997000000000046</v>
      </c>
      <c r="L10719" s="104">
        <v>1.597</v>
      </c>
      <c r="M10719" s="72">
        <v>24.5</v>
      </c>
      <c r="N10719" s="76">
        <f t="shared" si="461"/>
        <v>29.997000000000046</v>
      </c>
      <c r="O10719" s="174"/>
      <c r="R10719" s="78"/>
      <c r="U10719" s="76"/>
      <c r="V10719" s="78"/>
      <c r="W10719" s="76"/>
      <c r="X10719" s="76"/>
      <c r="Y10719" s="76"/>
      <c r="Z10719" s="76">
        <f t="shared" si="456"/>
        <v>0</v>
      </c>
      <c r="AA10719" s="76">
        <f t="shared" si="457"/>
        <v>0</v>
      </c>
      <c r="AB10719" s="78"/>
      <c r="AC10719" s="175">
        <f t="shared" si="458"/>
        <v>-4.941860465116279</v>
      </c>
      <c r="AD10719" s="79">
        <v>430</v>
      </c>
    </row>
    <row r="10720" spans="2:30" x14ac:dyDescent="0.25">
      <c r="B10720" s="158">
        <v>43259</v>
      </c>
      <c r="C10720" s="78">
        <v>435.24</v>
      </c>
      <c r="D10720" s="154">
        <v>656.22</v>
      </c>
      <c r="F10720" s="77">
        <v>5.31</v>
      </c>
      <c r="J10720" s="168">
        <f t="shared" si="459"/>
        <v>5.31</v>
      </c>
      <c r="K10720" s="103">
        <v>18.74999999999994</v>
      </c>
      <c r="L10720" s="104">
        <v>2.1850000000000001</v>
      </c>
      <c r="M10720" s="72">
        <v>2.2000000000000002</v>
      </c>
      <c r="N10720" s="76">
        <f t="shared" si="461"/>
        <v>18.74999999999994</v>
      </c>
      <c r="O10720" s="174"/>
      <c r="R10720" s="78"/>
      <c r="U10720" s="76"/>
      <c r="V10720" s="78"/>
      <c r="W10720" s="76"/>
      <c r="X10720" s="76"/>
      <c r="Y10720" s="76"/>
      <c r="Z10720" s="76">
        <f t="shared" si="456"/>
        <v>0</v>
      </c>
      <c r="AA10720" s="76">
        <f t="shared" si="457"/>
        <v>0</v>
      </c>
      <c r="AB10720" s="78"/>
      <c r="AC10720" s="175">
        <f t="shared" si="458"/>
        <v>-4.941860465116279</v>
      </c>
      <c r="AD10720" s="79">
        <v>430</v>
      </c>
    </row>
    <row r="10721" spans="2:30" x14ac:dyDescent="0.25">
      <c r="B10721" s="158">
        <v>43260</v>
      </c>
      <c r="C10721" s="78">
        <v>435.82</v>
      </c>
      <c r="D10721" s="154">
        <v>669.66</v>
      </c>
      <c r="F10721" s="77">
        <v>6.7510000000000003</v>
      </c>
      <c r="J10721" s="168">
        <f t="shared" si="459"/>
        <v>6.7510000000000003</v>
      </c>
      <c r="K10721" s="103">
        <v>16.841000000000033</v>
      </c>
      <c r="L10721" s="104">
        <v>2.778</v>
      </c>
      <c r="M10721" s="72">
        <v>0</v>
      </c>
      <c r="N10721" s="76">
        <f t="shared" si="461"/>
        <v>16.841000000000033</v>
      </c>
      <c r="O10721" s="174"/>
      <c r="R10721" s="78"/>
      <c r="U10721" s="76"/>
      <c r="V10721" s="78"/>
      <c r="W10721" s="76"/>
      <c r="X10721" s="76"/>
      <c r="Y10721" s="76"/>
      <c r="Z10721" s="76">
        <f t="shared" si="456"/>
        <v>0</v>
      </c>
      <c r="AA10721" s="76">
        <f t="shared" si="457"/>
        <v>0</v>
      </c>
      <c r="AB10721" s="78"/>
      <c r="AC10721" s="175">
        <f t="shared" si="458"/>
        <v>-4.941860465116279</v>
      </c>
      <c r="AD10721" s="79">
        <v>430</v>
      </c>
    </row>
    <row r="10722" spans="2:30" x14ac:dyDescent="0.25">
      <c r="B10722" s="158">
        <v>43261</v>
      </c>
      <c r="C10722" s="78">
        <v>436.25</v>
      </c>
      <c r="D10722" s="154">
        <v>679.75</v>
      </c>
      <c r="F10722" s="77">
        <v>3.778</v>
      </c>
      <c r="J10722" s="168">
        <f t="shared" si="459"/>
        <v>3.778</v>
      </c>
      <c r="K10722" s="103">
        <v>17.067999999999962</v>
      </c>
      <c r="L10722" s="104">
        <v>1.5609999999999999</v>
      </c>
      <c r="M10722" s="72">
        <v>0.5</v>
      </c>
      <c r="N10722" s="76">
        <f t="shared" si="461"/>
        <v>17.067999999999962</v>
      </c>
      <c r="O10722" s="174"/>
      <c r="R10722" s="78"/>
      <c r="U10722" s="76"/>
      <c r="V10722" s="78"/>
      <c r="W10722" s="76"/>
      <c r="X10722" s="76"/>
      <c r="Y10722" s="76"/>
      <c r="Z10722" s="76">
        <f t="shared" si="456"/>
        <v>0</v>
      </c>
      <c r="AA10722" s="76">
        <f t="shared" si="457"/>
        <v>0</v>
      </c>
      <c r="AB10722" s="78"/>
      <c r="AC10722" s="175">
        <f t="shared" si="458"/>
        <v>-4.941860465116279</v>
      </c>
      <c r="AD10722" s="79">
        <v>430</v>
      </c>
    </row>
    <row r="10723" spans="2:30" x14ac:dyDescent="0.25">
      <c r="B10723" s="158">
        <v>43262</v>
      </c>
      <c r="C10723" s="78">
        <v>436.81</v>
      </c>
      <c r="D10723" s="154">
        <v>693.04</v>
      </c>
      <c r="F10723" s="77">
        <v>7.3010000000000002</v>
      </c>
      <c r="J10723" s="168">
        <f t="shared" si="459"/>
        <v>7.3010000000000002</v>
      </c>
      <c r="K10723" s="103">
        <v>13.541000000000009</v>
      </c>
      <c r="L10723" s="104">
        <v>3.0169999999999999</v>
      </c>
      <c r="M10723" s="72">
        <v>0</v>
      </c>
      <c r="N10723" s="76">
        <f t="shared" si="461"/>
        <v>13.541000000000009</v>
      </c>
    </row>
    <row r="10724" spans="2:30" x14ac:dyDescent="0.25">
      <c r="B10724" s="158">
        <v>43263</v>
      </c>
      <c r="C10724" s="78">
        <v>437.07</v>
      </c>
      <c r="D10724" s="154">
        <v>699.28</v>
      </c>
      <c r="F10724" s="77">
        <v>7.9130000000000003</v>
      </c>
      <c r="J10724" s="168">
        <f t="shared" si="459"/>
        <v>7.9130000000000003</v>
      </c>
      <c r="K10724" s="103">
        <v>10.133000000000028</v>
      </c>
      <c r="L10724" s="104">
        <v>3.27</v>
      </c>
      <c r="M10724" s="72">
        <v>0</v>
      </c>
      <c r="N10724" s="76">
        <f t="shared" si="461"/>
        <v>10.133000000000028</v>
      </c>
    </row>
    <row r="10725" spans="2:30" x14ac:dyDescent="0.25">
      <c r="B10725" s="158">
        <v>43264</v>
      </c>
      <c r="C10725" s="78">
        <v>437.16</v>
      </c>
      <c r="D10725" s="154">
        <v>701.5</v>
      </c>
      <c r="F10725" s="77">
        <v>12.407</v>
      </c>
      <c r="J10725" s="168">
        <f t="shared" si="459"/>
        <v>12.407</v>
      </c>
      <c r="K10725" s="103">
        <v>9.9469999999999636</v>
      </c>
      <c r="L10725" s="104">
        <v>5.1269999999999998</v>
      </c>
      <c r="M10725" s="72">
        <v>0</v>
      </c>
      <c r="N10725" s="76">
        <f t="shared" si="461"/>
        <v>9.9469999999999636</v>
      </c>
    </row>
    <row r="10726" spans="2:30" x14ac:dyDescent="0.25">
      <c r="B10726" s="158">
        <v>43265</v>
      </c>
      <c r="C10726" s="78">
        <v>437.06</v>
      </c>
      <c r="D10726" s="154">
        <v>699.04</v>
      </c>
      <c r="F10726" s="77">
        <v>13.097</v>
      </c>
      <c r="J10726" s="168">
        <f t="shared" si="459"/>
        <v>13.097</v>
      </c>
      <c r="K10726" s="103">
        <v>9.7369999999999859</v>
      </c>
      <c r="L10726" s="104">
        <v>5.4119999999999999</v>
      </c>
      <c r="M10726" s="72">
        <v>0</v>
      </c>
      <c r="N10726" s="76">
        <f t="shared" si="461"/>
        <v>9.7369999999999859</v>
      </c>
    </row>
    <row r="10727" spans="2:30" x14ac:dyDescent="0.25">
      <c r="B10727" s="158">
        <v>43266</v>
      </c>
      <c r="C10727" s="78">
        <v>436.92</v>
      </c>
      <c r="D10727" s="154">
        <v>695.68</v>
      </c>
      <c r="F10727" s="77">
        <v>13.07</v>
      </c>
      <c r="J10727" s="168">
        <f t="shared" si="459"/>
        <v>13.07</v>
      </c>
      <c r="K10727" s="103">
        <v>9.2300000000000821</v>
      </c>
      <c r="L10727" s="104">
        <v>5.4009999999999998</v>
      </c>
      <c r="M10727" s="72">
        <v>1.8</v>
      </c>
      <c r="N10727" s="76">
        <f t="shared" si="461"/>
        <v>9.2300000000000821</v>
      </c>
    </row>
    <row r="10728" spans="2:30" x14ac:dyDescent="0.25">
      <c r="B10728" s="158">
        <v>43267</v>
      </c>
      <c r="C10728" s="78">
        <v>436.77</v>
      </c>
      <c r="D10728" s="154">
        <v>691.84</v>
      </c>
      <c r="F10728" s="77">
        <v>11.737</v>
      </c>
      <c r="J10728" s="168">
        <f t="shared" si="459"/>
        <v>11.737</v>
      </c>
      <c r="K10728" s="103">
        <v>11.016999999999973</v>
      </c>
      <c r="L10728" s="104">
        <v>4.8499999999999996</v>
      </c>
      <c r="M10728" s="72">
        <v>7.9</v>
      </c>
      <c r="N10728" s="76">
        <f t="shared" si="461"/>
        <v>11.016999999999973</v>
      </c>
    </row>
    <row r="10729" spans="2:30" x14ac:dyDescent="0.25">
      <c r="B10729" s="158">
        <v>43268</v>
      </c>
      <c r="C10729" s="78">
        <v>436.73</v>
      </c>
      <c r="D10729" s="154">
        <v>691.12</v>
      </c>
      <c r="F10729" s="77">
        <v>9.9969999999999999</v>
      </c>
      <c r="J10729" s="168">
        <f t="shared" si="459"/>
        <v>9.9969999999999999</v>
      </c>
      <c r="K10729" s="103">
        <v>7.666999999999959</v>
      </c>
      <c r="L10729" s="104">
        <v>4.1310000000000002</v>
      </c>
      <c r="M10729" s="72">
        <v>0</v>
      </c>
      <c r="N10729" s="76">
        <f t="shared" si="461"/>
        <v>7.666999999999959</v>
      </c>
    </row>
    <row r="10730" spans="2:30" x14ac:dyDescent="0.25">
      <c r="B10730" s="158">
        <v>43269</v>
      </c>
      <c r="C10730" s="78">
        <v>436.64</v>
      </c>
      <c r="D10730" s="154">
        <v>688.79</v>
      </c>
      <c r="F10730" s="77">
        <v>12.746</v>
      </c>
      <c r="J10730" s="168">
        <f t="shared" si="459"/>
        <v>12.746</v>
      </c>
      <c r="K10730" s="103">
        <v>11.396000000000091</v>
      </c>
      <c r="L10730" s="104">
        <v>5.2670000000000003</v>
      </c>
      <c r="M10730" s="72">
        <v>0</v>
      </c>
      <c r="N10730" s="76">
        <f t="shared" si="461"/>
        <v>11.396000000000091</v>
      </c>
    </row>
    <row r="10731" spans="2:30" x14ac:dyDescent="0.25">
      <c r="B10731" s="158">
        <v>43270</v>
      </c>
      <c r="C10731" s="78">
        <v>436.58</v>
      </c>
      <c r="D10731" s="154">
        <v>687.44</v>
      </c>
      <c r="F10731" s="77">
        <v>12.352</v>
      </c>
      <c r="J10731" s="168">
        <f t="shared" si="459"/>
        <v>12.352</v>
      </c>
      <c r="K10731" s="103">
        <v>8.4719999999998912</v>
      </c>
      <c r="L10731" s="104">
        <v>5.1040000000000001</v>
      </c>
      <c r="M10731" s="72">
        <v>0</v>
      </c>
      <c r="N10731" s="76">
        <f t="shared" si="461"/>
        <v>8.4719999999998912</v>
      </c>
    </row>
    <row r="10732" spans="2:30" x14ac:dyDescent="0.25">
      <c r="B10732" s="158">
        <v>43271</v>
      </c>
      <c r="C10732" s="78">
        <v>436.41</v>
      </c>
      <c r="D10732" s="154">
        <v>683.56</v>
      </c>
      <c r="F10732" s="77">
        <v>12.698</v>
      </c>
      <c r="J10732" s="168">
        <f t="shared" si="459"/>
        <v>12.698</v>
      </c>
      <c r="K10732" s="103">
        <v>7.4980000000000686</v>
      </c>
      <c r="L10732" s="104">
        <v>5.2469999999999999</v>
      </c>
      <c r="M10732" s="72">
        <v>0</v>
      </c>
      <c r="N10732" s="76">
        <f t="shared" si="461"/>
        <v>7.4980000000000686</v>
      </c>
    </row>
    <row r="10733" spans="2:30" x14ac:dyDescent="0.25">
      <c r="B10733" s="158">
        <v>43272</v>
      </c>
      <c r="C10733" s="78">
        <v>436.2</v>
      </c>
      <c r="D10733" s="154">
        <v>678.36</v>
      </c>
      <c r="F10733" s="77">
        <v>13.428000000000001</v>
      </c>
      <c r="J10733" s="168">
        <f t="shared" si="459"/>
        <v>13.428000000000001</v>
      </c>
      <c r="K10733" s="103">
        <v>9.1979999999999826</v>
      </c>
      <c r="L10733" s="104">
        <v>5.5259999999999998</v>
      </c>
      <c r="M10733" s="72">
        <v>2.6</v>
      </c>
      <c r="N10733" s="76">
        <f t="shared" si="461"/>
        <v>9.1979999999999826</v>
      </c>
    </row>
    <row r="10734" spans="2:30" x14ac:dyDescent="0.25">
      <c r="B10734" s="158">
        <v>43273</v>
      </c>
      <c r="C10734" s="78">
        <v>436.02</v>
      </c>
      <c r="D10734" s="154">
        <v>674.13</v>
      </c>
      <c r="F10734" s="77">
        <v>12.875999999999999</v>
      </c>
      <c r="J10734" s="168">
        <f t="shared" si="459"/>
        <v>12.875999999999999</v>
      </c>
      <c r="K10734" s="103">
        <v>7.9460000000000495</v>
      </c>
      <c r="L10734" s="104">
        <v>5.298</v>
      </c>
      <c r="M10734" s="72">
        <v>2</v>
      </c>
      <c r="N10734" s="76">
        <f t="shared" si="461"/>
        <v>7.9460000000000495</v>
      </c>
    </row>
    <row r="10735" spans="2:30" x14ac:dyDescent="0.25">
      <c r="B10735" s="158">
        <v>43274</v>
      </c>
      <c r="C10735" s="78">
        <v>435.8</v>
      </c>
      <c r="D10735" s="154">
        <v>669.2</v>
      </c>
      <c r="F10735" s="77">
        <v>11.897</v>
      </c>
      <c r="J10735" s="168">
        <f t="shared" si="459"/>
        <v>11.897</v>
      </c>
      <c r="K10735" s="103">
        <v>7.676999999999973</v>
      </c>
      <c r="L10735" s="104">
        <v>4.8959999999999999</v>
      </c>
      <c r="M10735" s="72">
        <v>0</v>
      </c>
      <c r="N10735" s="76">
        <f t="shared" si="461"/>
        <v>7.676999999999973</v>
      </c>
    </row>
    <row r="10736" spans="2:30" x14ac:dyDescent="0.25">
      <c r="B10736" s="158">
        <v>43275</v>
      </c>
      <c r="C10736" s="78">
        <v>435.62</v>
      </c>
      <c r="D10736" s="154">
        <v>664.98</v>
      </c>
      <c r="F10736" s="77">
        <v>10.57</v>
      </c>
      <c r="J10736" s="168">
        <f t="shared" si="459"/>
        <v>10.57</v>
      </c>
      <c r="K10736" s="103">
        <v>5.2599999999999412</v>
      </c>
      <c r="L10736" s="104">
        <v>4.3319999999999999</v>
      </c>
      <c r="M10736" s="72">
        <v>0</v>
      </c>
      <c r="N10736" s="76">
        <f t="shared" si="461"/>
        <v>5.2599999999999412</v>
      </c>
    </row>
    <row r="10737" spans="2:14" x14ac:dyDescent="0.25">
      <c r="B10737" s="158">
        <v>43276</v>
      </c>
      <c r="C10737" s="78">
        <v>435.4</v>
      </c>
      <c r="D10737" s="154">
        <v>659.67</v>
      </c>
      <c r="F10737" s="77">
        <v>12.473000000000001</v>
      </c>
      <c r="J10737" s="168">
        <f t="shared" si="459"/>
        <v>12.473000000000001</v>
      </c>
      <c r="K10737" s="103">
        <v>6.2630000000000781</v>
      </c>
      <c r="L10737" s="104">
        <v>5.1120000000000001</v>
      </c>
      <c r="M10737" s="72">
        <v>0</v>
      </c>
      <c r="N10737" s="76">
        <f t="shared" si="461"/>
        <v>6.2630000000000781</v>
      </c>
    </row>
    <row r="10738" spans="2:14" x14ac:dyDescent="0.25">
      <c r="B10738" s="158">
        <v>43277</v>
      </c>
      <c r="C10738" s="78">
        <v>435.12</v>
      </c>
      <c r="D10738" s="154">
        <v>653.46</v>
      </c>
      <c r="F10738" s="77">
        <v>10.141</v>
      </c>
      <c r="J10738" s="168">
        <f t="shared" si="459"/>
        <v>10.141</v>
      </c>
      <c r="K10738" s="103">
        <v>8.8009999999999682</v>
      </c>
      <c r="L10738" s="104">
        <v>4.1559999999999997</v>
      </c>
      <c r="M10738" s="72">
        <v>0</v>
      </c>
      <c r="N10738" s="76">
        <f t="shared" si="461"/>
        <v>8.8009999999999682</v>
      </c>
    </row>
    <row r="10739" spans="2:14" x14ac:dyDescent="0.25">
      <c r="B10739" s="158">
        <v>43278</v>
      </c>
      <c r="C10739" s="78">
        <v>435.06</v>
      </c>
      <c r="D10739" s="154">
        <v>652.12</v>
      </c>
      <c r="F10739" s="77">
        <v>7.024</v>
      </c>
      <c r="J10739" s="168">
        <f t="shared" si="459"/>
        <v>7.024</v>
      </c>
      <c r="K10739" s="103">
        <v>5.9239999999999773</v>
      </c>
      <c r="L10739" s="104">
        <v>2.88</v>
      </c>
      <c r="M10739" s="72">
        <v>0</v>
      </c>
      <c r="N10739" s="76">
        <f t="shared" si="461"/>
        <v>5.9239999999999773</v>
      </c>
    </row>
    <row r="10740" spans="2:14" x14ac:dyDescent="0.25">
      <c r="B10740" s="158">
        <v>43279</v>
      </c>
      <c r="C10740" s="78">
        <v>435.01</v>
      </c>
      <c r="D10740" s="154">
        <v>651.02</v>
      </c>
      <c r="F10740" s="77">
        <v>12.529</v>
      </c>
      <c r="J10740" s="168">
        <f t="shared" si="459"/>
        <v>12.529</v>
      </c>
      <c r="K10740" s="103">
        <v>5.3790000000000227</v>
      </c>
      <c r="L10740" s="104">
        <v>5.1349999999999998</v>
      </c>
      <c r="M10740" s="72">
        <v>0</v>
      </c>
      <c r="N10740" s="76">
        <f t="shared" si="461"/>
        <v>5.3790000000000227</v>
      </c>
    </row>
    <row r="10741" spans="2:14" x14ac:dyDescent="0.25">
      <c r="B10741" s="158">
        <v>43280</v>
      </c>
      <c r="C10741" s="78">
        <v>434.7</v>
      </c>
      <c r="D10741" s="154">
        <v>643.87</v>
      </c>
      <c r="F10741" s="77">
        <v>11.821999999999999</v>
      </c>
      <c r="J10741" s="168">
        <f t="shared" si="459"/>
        <v>11.821999999999999</v>
      </c>
      <c r="K10741" s="103">
        <v>3.591999999999981</v>
      </c>
      <c r="L10741" s="104">
        <v>4.8449999999999998</v>
      </c>
      <c r="M10741" s="72">
        <v>0</v>
      </c>
      <c r="N10741" s="76">
        <f t="shared" si="461"/>
        <v>3.591999999999981</v>
      </c>
    </row>
    <row r="10742" spans="2:14" x14ac:dyDescent="0.25">
      <c r="B10742" s="158">
        <v>43281</v>
      </c>
      <c r="C10742" s="78">
        <v>434.32</v>
      </c>
      <c r="D10742" s="128">
        <v>635.64</v>
      </c>
      <c r="F10742" s="77">
        <v>12.076000000000001</v>
      </c>
      <c r="J10742" s="168">
        <f t="shared" si="459"/>
        <v>12.076000000000001</v>
      </c>
      <c r="K10742" s="103">
        <v>4.0360000000000369</v>
      </c>
      <c r="L10742" s="104">
        <v>4.9489999999999998</v>
      </c>
      <c r="M10742" s="72">
        <v>0</v>
      </c>
      <c r="N10742" s="76">
        <f t="shared" si="461"/>
        <v>4.0360000000000369</v>
      </c>
    </row>
    <row r="10743" spans="2:14" x14ac:dyDescent="0.25">
      <c r="B10743" s="158">
        <v>43282</v>
      </c>
      <c r="C10743" s="78">
        <v>433.96</v>
      </c>
      <c r="D10743" s="128">
        <v>627.6</v>
      </c>
      <c r="F10743" s="77">
        <v>10.922000000000001</v>
      </c>
      <c r="J10743" s="168">
        <f t="shared" si="459"/>
        <v>10.922000000000001</v>
      </c>
      <c r="K10743" s="103">
        <v>2.981999999999946</v>
      </c>
      <c r="L10743" s="104">
        <v>4.4580000000000002</v>
      </c>
      <c r="M10743" s="72">
        <v>0</v>
      </c>
      <c r="N10743" s="76">
        <f t="shared" si="461"/>
        <v>2.981999999999946</v>
      </c>
    </row>
    <row r="10744" spans="2:14" x14ac:dyDescent="0.25">
      <c r="B10744" s="158">
        <v>43283</v>
      </c>
      <c r="C10744" s="78">
        <v>433.59</v>
      </c>
      <c r="D10744" s="128">
        <v>619.66</v>
      </c>
      <c r="F10744" s="77">
        <v>8.0310000000000006</v>
      </c>
      <c r="J10744" s="168">
        <f t="shared" si="459"/>
        <v>8.0310000000000006</v>
      </c>
      <c r="K10744" s="103">
        <v>2.410999999999996</v>
      </c>
      <c r="L10744" s="104">
        <v>3.278</v>
      </c>
      <c r="M10744" s="72">
        <v>0</v>
      </c>
      <c r="N10744" s="76">
        <f t="shared" si="461"/>
        <v>2.410999999999996</v>
      </c>
    </row>
    <row r="10745" spans="2:14" x14ac:dyDescent="0.25">
      <c r="B10745" s="158">
        <v>43284</v>
      </c>
      <c r="C10745" s="78">
        <v>433.33</v>
      </c>
      <c r="D10745" s="128">
        <v>614.04</v>
      </c>
      <c r="F10745" s="77">
        <v>8.8740000000000006</v>
      </c>
      <c r="J10745" s="168">
        <f t="shared" si="459"/>
        <v>8.8740000000000006</v>
      </c>
      <c r="K10745" s="103">
        <v>1.9240000000000688</v>
      </c>
      <c r="L10745" s="104">
        <v>3.6219999999999999</v>
      </c>
      <c r="M10745" s="72">
        <v>0</v>
      </c>
      <c r="N10745" s="76">
        <f t="shared" si="461"/>
        <v>1.9240000000000688</v>
      </c>
    </row>
    <row r="10746" spans="2:14" x14ac:dyDescent="0.25">
      <c r="B10746" s="158">
        <v>43285</v>
      </c>
      <c r="C10746" s="78">
        <v>432.99</v>
      </c>
      <c r="D10746" s="128">
        <v>607.09</v>
      </c>
      <c r="F10746" s="77">
        <v>8.7070000000000007</v>
      </c>
      <c r="J10746" s="168">
        <f t="shared" si="459"/>
        <v>8.7070000000000007</v>
      </c>
      <c r="K10746" s="103">
        <v>2.4069999999999325</v>
      </c>
      <c r="L10746" s="104">
        <v>3.5539999999999998</v>
      </c>
      <c r="M10746" s="72">
        <v>0</v>
      </c>
      <c r="N10746" s="76">
        <f t="shared" si="461"/>
        <v>2.4069999999999325</v>
      </c>
    </row>
    <row r="10747" spans="2:14" x14ac:dyDescent="0.25">
      <c r="B10747" s="158">
        <v>43286</v>
      </c>
      <c r="C10747" s="78">
        <v>432.69</v>
      </c>
      <c r="D10747" s="128">
        <v>600.79</v>
      </c>
      <c r="F10747" s="77">
        <v>9.7270000000000003</v>
      </c>
      <c r="J10747" s="168">
        <f t="shared" si="459"/>
        <v>9.7270000000000003</v>
      </c>
      <c r="K10747" s="103">
        <v>0.79700000000005033</v>
      </c>
      <c r="L10747" s="104">
        <v>3.9540000000000002</v>
      </c>
      <c r="M10747" s="72">
        <v>0</v>
      </c>
      <c r="N10747" s="76">
        <f t="shared" si="461"/>
        <v>0.79700000000005033</v>
      </c>
    </row>
    <row r="10748" spans="2:14" x14ac:dyDescent="0.25">
      <c r="B10748" s="158">
        <v>43287</v>
      </c>
      <c r="C10748" s="78">
        <v>432.26</v>
      </c>
      <c r="D10748" s="128">
        <v>591.86</v>
      </c>
      <c r="F10748" s="77">
        <v>9.6159999999999997</v>
      </c>
      <c r="J10748" s="168">
        <f t="shared" si="459"/>
        <v>9.6159999999999997</v>
      </c>
      <c r="K10748" s="103">
        <v>3.1159999999999997</v>
      </c>
      <c r="L10748" s="104">
        <v>3.9089999999999998</v>
      </c>
      <c r="M10748" s="72">
        <v>0</v>
      </c>
      <c r="N10748" s="76">
        <f t="shared" si="461"/>
        <v>3.1159999999999997</v>
      </c>
    </row>
    <row r="10749" spans="2:14" x14ac:dyDescent="0.25">
      <c r="B10749" s="158">
        <v>43288</v>
      </c>
      <c r="C10749" s="78">
        <v>431.94</v>
      </c>
      <c r="D10749" s="128">
        <v>585.36</v>
      </c>
      <c r="F10749" s="77">
        <v>6.8</v>
      </c>
      <c r="J10749" s="168">
        <f t="shared" si="459"/>
        <v>6.8</v>
      </c>
      <c r="K10749" s="103">
        <v>0.23999999999994071</v>
      </c>
      <c r="L10749" s="104">
        <v>2.77</v>
      </c>
      <c r="M10749" s="72">
        <v>0</v>
      </c>
      <c r="N10749" s="76">
        <f t="shared" si="461"/>
        <v>0.23999999999994071</v>
      </c>
    </row>
    <row r="10750" spans="2:14" x14ac:dyDescent="0.25">
      <c r="B10750" s="158">
        <v>43289</v>
      </c>
      <c r="C10750" s="78">
        <v>431.62</v>
      </c>
      <c r="D10750" s="128">
        <v>578.79999999999995</v>
      </c>
      <c r="F10750" s="77">
        <v>5.6459999999999999</v>
      </c>
      <c r="J10750" s="168">
        <f t="shared" si="459"/>
        <v>5.6459999999999999</v>
      </c>
      <c r="K10750" s="103">
        <v>1.5460000000000909</v>
      </c>
      <c r="L10750" s="104">
        <v>2.286</v>
      </c>
      <c r="M10750" s="72">
        <v>1.8</v>
      </c>
      <c r="N10750" s="76">
        <f t="shared" si="461"/>
        <v>1.5460000000000909</v>
      </c>
    </row>
    <row r="10751" spans="2:14" x14ac:dyDescent="0.25">
      <c r="B10751" s="158">
        <v>43290</v>
      </c>
      <c r="C10751" s="78">
        <v>431.42</v>
      </c>
      <c r="D10751" s="128">
        <v>574.70000000000005</v>
      </c>
      <c r="F10751" s="77">
        <v>8.7219999999999995</v>
      </c>
      <c r="J10751" s="168">
        <f t="shared" si="459"/>
        <v>8.7219999999999995</v>
      </c>
      <c r="K10751" s="103">
        <v>1.7219999999999995</v>
      </c>
      <c r="L10751" s="104">
        <v>3.5310000000000001</v>
      </c>
      <c r="M10751" s="72">
        <v>7.2</v>
      </c>
      <c r="N10751" s="76">
        <f t="shared" si="461"/>
        <v>1.7219999999999995</v>
      </c>
    </row>
    <row r="10752" spans="2:14" x14ac:dyDescent="0.25">
      <c r="B10752" s="158">
        <v>43291</v>
      </c>
      <c r="C10752" s="78">
        <v>431.08</v>
      </c>
      <c r="D10752" s="128">
        <v>567.70000000000005</v>
      </c>
      <c r="F10752" s="77">
        <v>7.1509999999999998</v>
      </c>
      <c r="J10752" s="168">
        <f t="shared" si="459"/>
        <v>7.1509999999999998</v>
      </c>
      <c r="K10752" s="103">
        <v>4.5509999999999771</v>
      </c>
      <c r="L10752" s="104">
        <v>2.895</v>
      </c>
      <c r="M10752" s="72">
        <v>0</v>
      </c>
      <c r="N10752" s="76">
        <f t="shared" si="461"/>
        <v>4.5509999999999771</v>
      </c>
    </row>
    <row r="10753" spans="2:14" x14ac:dyDescent="0.25">
      <c r="B10753" s="158">
        <v>43292</v>
      </c>
      <c r="C10753" s="78">
        <v>430.95</v>
      </c>
      <c r="D10753" s="128">
        <v>565.1</v>
      </c>
      <c r="F10753" s="77">
        <v>3.8679999999999999</v>
      </c>
      <c r="J10753" s="168">
        <f t="shared" si="459"/>
        <v>3.8679999999999999</v>
      </c>
      <c r="K10753" s="103">
        <v>4.8680000000000003</v>
      </c>
      <c r="L10753" s="104">
        <v>1.5660000000000001</v>
      </c>
      <c r="M10753" s="72">
        <v>2.2000000000000002</v>
      </c>
      <c r="N10753" s="76">
        <f t="shared" si="461"/>
        <v>4.8680000000000003</v>
      </c>
    </row>
    <row r="10754" spans="2:14" x14ac:dyDescent="0.25">
      <c r="B10754" s="158">
        <v>43293</v>
      </c>
      <c r="C10754" s="78">
        <v>430.99</v>
      </c>
      <c r="D10754" s="128">
        <v>566.1</v>
      </c>
      <c r="F10754" s="77">
        <v>4.2480000000000002</v>
      </c>
      <c r="J10754" s="168">
        <f t="shared" ref="J10754:J10817" si="462">SUM(F10754:H10754)</f>
        <v>4.2480000000000002</v>
      </c>
      <c r="K10754" s="103">
        <v>5.848000000000023</v>
      </c>
      <c r="L10754" s="104">
        <v>1.72</v>
      </c>
      <c r="M10754" s="72">
        <v>0</v>
      </c>
      <c r="N10754" s="76">
        <f t="shared" si="461"/>
        <v>5.848000000000023</v>
      </c>
    </row>
    <row r="10755" spans="2:14" x14ac:dyDescent="0.25">
      <c r="B10755" s="158">
        <v>43294</v>
      </c>
      <c r="C10755" s="78">
        <v>431.08</v>
      </c>
      <c r="D10755" s="128">
        <v>567.70000000000005</v>
      </c>
      <c r="F10755" s="77">
        <v>3.5739999999999998</v>
      </c>
      <c r="J10755" s="168">
        <f t="shared" si="462"/>
        <v>3.5739999999999998</v>
      </c>
      <c r="K10755" s="103">
        <v>6.7739999999999316</v>
      </c>
      <c r="L10755" s="104">
        <v>1.4470000000000001</v>
      </c>
      <c r="M10755" s="72">
        <v>0</v>
      </c>
      <c r="N10755" s="76">
        <f t="shared" si="461"/>
        <v>6.7739999999999316</v>
      </c>
    </row>
    <row r="10756" spans="2:14" x14ac:dyDescent="0.25">
      <c r="B10756" s="158">
        <v>43295</v>
      </c>
      <c r="C10756" s="78">
        <v>431.23</v>
      </c>
      <c r="D10756" s="128">
        <v>570.9</v>
      </c>
      <c r="F10756" s="77">
        <v>3.0529999999999999</v>
      </c>
      <c r="J10756" s="168">
        <f t="shared" si="462"/>
        <v>3.0529999999999999</v>
      </c>
      <c r="K10756" s="103">
        <v>3.6530000000000227</v>
      </c>
      <c r="L10756" s="104">
        <v>1.236</v>
      </c>
      <c r="M10756" s="72">
        <v>0</v>
      </c>
      <c r="N10756" s="76">
        <f t="shared" si="461"/>
        <v>3.6530000000000227</v>
      </c>
    </row>
    <row r="10757" spans="2:14" x14ac:dyDescent="0.25">
      <c r="B10757" s="158">
        <v>43296</v>
      </c>
      <c r="C10757" s="78">
        <v>431.26</v>
      </c>
      <c r="D10757" s="128">
        <v>571.5</v>
      </c>
      <c r="F10757" s="77">
        <v>0.79300000000000004</v>
      </c>
      <c r="J10757" s="168">
        <f t="shared" si="462"/>
        <v>0.79300000000000004</v>
      </c>
      <c r="K10757" s="103">
        <v>4.5929999999999547</v>
      </c>
      <c r="L10757" s="104">
        <v>0.32100000000000001</v>
      </c>
      <c r="M10757" s="72">
        <v>2.8</v>
      </c>
      <c r="N10757" s="76">
        <f t="shared" si="461"/>
        <v>4.5929999999999547</v>
      </c>
    </row>
    <row r="10758" spans="2:14" x14ac:dyDescent="0.25">
      <c r="B10758" s="158">
        <v>43297</v>
      </c>
      <c r="C10758" s="78">
        <v>431.46</v>
      </c>
      <c r="D10758" s="128">
        <v>575.29999999999995</v>
      </c>
      <c r="F10758" s="77">
        <v>1.583</v>
      </c>
      <c r="J10758" s="168">
        <f t="shared" si="462"/>
        <v>1.583</v>
      </c>
      <c r="K10758" s="103">
        <v>7.8830000000000684</v>
      </c>
      <c r="L10758" s="104">
        <v>0.64100000000000001</v>
      </c>
      <c r="M10758" s="72">
        <v>0.7</v>
      </c>
      <c r="N10758" s="76">
        <f t="shared" si="461"/>
        <v>7.8830000000000684</v>
      </c>
    </row>
    <row r="10759" spans="2:14" x14ac:dyDescent="0.25">
      <c r="B10759" s="158">
        <v>43298</v>
      </c>
      <c r="C10759" s="78">
        <v>431.76</v>
      </c>
      <c r="D10759" s="128">
        <v>581.6</v>
      </c>
      <c r="F10759" s="77">
        <v>5.1100000000000003</v>
      </c>
      <c r="J10759" s="168">
        <f t="shared" si="462"/>
        <v>5.1100000000000003</v>
      </c>
      <c r="K10759" s="103">
        <v>8.8699999999999903</v>
      </c>
      <c r="L10759" s="104">
        <v>2.08</v>
      </c>
      <c r="M10759" s="72">
        <v>0</v>
      </c>
      <c r="N10759" s="76">
        <f t="shared" si="461"/>
        <v>8.8699999999999903</v>
      </c>
    </row>
    <row r="10760" spans="2:14" x14ac:dyDescent="0.25">
      <c r="B10760" s="158">
        <v>43299</v>
      </c>
      <c r="C10760" s="78">
        <v>431.94</v>
      </c>
      <c r="D10760" s="128">
        <v>585.36</v>
      </c>
      <c r="F10760" s="77">
        <v>6.49</v>
      </c>
      <c r="J10760" s="168">
        <f t="shared" si="462"/>
        <v>6.49</v>
      </c>
      <c r="K10760" s="103">
        <v>6.6799999999999411</v>
      </c>
      <c r="L10760" s="104">
        <v>2.6389999999999998</v>
      </c>
      <c r="M10760" s="72">
        <v>0</v>
      </c>
      <c r="N10760" s="76">
        <f t="shared" ref="N10760:N10823" si="463">+D10761-D10760+J10760</f>
        <v>6.6799999999999411</v>
      </c>
    </row>
    <row r="10761" spans="2:14" x14ac:dyDescent="0.25">
      <c r="B10761" s="158">
        <v>43300</v>
      </c>
      <c r="C10761" s="78">
        <v>431.96</v>
      </c>
      <c r="D10761" s="128">
        <v>585.54999999999995</v>
      </c>
      <c r="F10761" s="77">
        <v>6.94</v>
      </c>
      <c r="J10761" s="168">
        <f t="shared" si="462"/>
        <v>6.94</v>
      </c>
      <c r="K10761" s="103">
        <v>7.8900000000000459</v>
      </c>
      <c r="L10761" s="104">
        <v>2.82</v>
      </c>
      <c r="M10761" s="72">
        <v>0</v>
      </c>
      <c r="N10761" s="76">
        <f t="shared" si="463"/>
        <v>7.8900000000000459</v>
      </c>
    </row>
    <row r="10762" spans="2:14" x14ac:dyDescent="0.25">
      <c r="B10762" s="158">
        <v>43301</v>
      </c>
      <c r="C10762" s="78">
        <v>432</v>
      </c>
      <c r="D10762" s="128">
        <v>586.5</v>
      </c>
      <c r="F10762" s="77">
        <v>11.24</v>
      </c>
      <c r="J10762" s="168">
        <f t="shared" si="462"/>
        <v>11.24</v>
      </c>
      <c r="K10762" s="103">
        <v>7.3600000000000048</v>
      </c>
      <c r="L10762" s="104">
        <v>4.57</v>
      </c>
      <c r="M10762" s="72">
        <v>0</v>
      </c>
      <c r="N10762" s="76">
        <f t="shared" si="463"/>
        <v>7.3600000000000048</v>
      </c>
    </row>
    <row r="10763" spans="2:14" x14ac:dyDescent="0.25">
      <c r="B10763" s="158">
        <v>43302</v>
      </c>
      <c r="C10763" s="78">
        <v>431.81</v>
      </c>
      <c r="D10763" s="128">
        <v>582.62</v>
      </c>
      <c r="F10763" s="77">
        <v>10.595000000000001</v>
      </c>
      <c r="J10763" s="168">
        <f t="shared" si="462"/>
        <v>10.595000000000001</v>
      </c>
      <c r="K10763" s="103">
        <v>4.484999999999987</v>
      </c>
      <c r="L10763" s="104">
        <v>4.3070000000000004</v>
      </c>
      <c r="M10763" s="72">
        <v>0</v>
      </c>
      <c r="N10763" s="76">
        <f t="shared" si="463"/>
        <v>4.484999999999987</v>
      </c>
    </row>
    <row r="10764" spans="2:14" x14ac:dyDescent="0.25">
      <c r="B10764" s="158">
        <v>43303</v>
      </c>
      <c r="C10764" s="78">
        <v>431.51</v>
      </c>
      <c r="D10764" s="128">
        <v>576.51</v>
      </c>
      <c r="F10764" s="77">
        <v>9.06</v>
      </c>
      <c r="J10764" s="168">
        <f t="shared" si="462"/>
        <v>9.06</v>
      </c>
      <c r="K10764" s="103">
        <v>2.4499999999999869</v>
      </c>
      <c r="L10764" s="104">
        <v>3.6680000000000001</v>
      </c>
      <c r="M10764" s="72">
        <v>0</v>
      </c>
      <c r="N10764" s="76">
        <f t="shared" si="463"/>
        <v>2.4499999999999869</v>
      </c>
    </row>
    <row r="10765" spans="2:14" x14ac:dyDescent="0.25">
      <c r="B10765" s="158">
        <v>43304</v>
      </c>
      <c r="C10765" s="78">
        <v>431.18</v>
      </c>
      <c r="D10765" s="128">
        <v>569.9</v>
      </c>
      <c r="F10765" s="77">
        <v>10.837999999999999</v>
      </c>
      <c r="J10765" s="168">
        <f t="shared" si="462"/>
        <v>10.837999999999999</v>
      </c>
      <c r="K10765" s="103">
        <v>3.0380000000000447</v>
      </c>
      <c r="L10765" s="104">
        <v>4.3879999999999999</v>
      </c>
      <c r="M10765" s="72">
        <v>0</v>
      </c>
      <c r="N10765" s="76">
        <f t="shared" si="463"/>
        <v>3.0380000000000447</v>
      </c>
    </row>
    <row r="10766" spans="2:14" x14ac:dyDescent="0.25">
      <c r="B10766" s="158">
        <v>43305</v>
      </c>
      <c r="C10766" s="78">
        <v>430.79</v>
      </c>
      <c r="D10766" s="128">
        <v>562.1</v>
      </c>
      <c r="F10766" s="77">
        <v>9.1120000000000001</v>
      </c>
      <c r="J10766" s="168">
        <f t="shared" si="462"/>
        <v>9.1120000000000001</v>
      </c>
      <c r="K10766" s="103">
        <v>2.2120000000000228</v>
      </c>
      <c r="L10766" s="104">
        <v>3.6890000000000001</v>
      </c>
      <c r="M10766" s="72">
        <v>0</v>
      </c>
      <c r="N10766" s="76">
        <f t="shared" si="463"/>
        <v>2.2120000000000228</v>
      </c>
    </row>
    <row r="10767" spans="2:14" x14ac:dyDescent="0.25">
      <c r="B10767" s="158">
        <v>43306</v>
      </c>
      <c r="C10767" s="78">
        <v>430.45</v>
      </c>
      <c r="D10767" s="128">
        <v>555.20000000000005</v>
      </c>
      <c r="F10767" s="77">
        <v>9.9090000000000007</v>
      </c>
      <c r="J10767" s="168">
        <f t="shared" si="462"/>
        <v>9.9090000000000007</v>
      </c>
      <c r="K10767" s="103">
        <v>4.0689999999999689</v>
      </c>
      <c r="L10767" s="104">
        <v>4.008</v>
      </c>
      <c r="M10767" s="72">
        <v>0</v>
      </c>
      <c r="N10767" s="76">
        <f t="shared" si="463"/>
        <v>4.0689999999999689</v>
      </c>
    </row>
    <row r="10768" spans="2:14" x14ac:dyDescent="0.25">
      <c r="B10768" s="158">
        <v>43307</v>
      </c>
      <c r="C10768" s="78">
        <v>430.15</v>
      </c>
      <c r="D10768" s="128">
        <v>549.36</v>
      </c>
      <c r="F10768" s="77">
        <v>11.819000000000001</v>
      </c>
      <c r="J10768" s="168">
        <f t="shared" si="462"/>
        <v>11.819000000000001</v>
      </c>
      <c r="K10768" s="103">
        <v>3.0590000000000099</v>
      </c>
      <c r="L10768" s="104">
        <v>4.7850000000000001</v>
      </c>
      <c r="M10768" s="72">
        <v>0</v>
      </c>
      <c r="N10768" s="76">
        <f t="shared" si="463"/>
        <v>3.0590000000000099</v>
      </c>
    </row>
    <row r="10769" spans="2:14" x14ac:dyDescent="0.25">
      <c r="B10769" s="158">
        <v>43308</v>
      </c>
      <c r="C10769" s="78">
        <v>429.7</v>
      </c>
      <c r="D10769" s="128">
        <v>540.6</v>
      </c>
      <c r="F10769" s="77">
        <v>9.2579999999999991</v>
      </c>
      <c r="J10769" s="168">
        <f t="shared" si="462"/>
        <v>9.2579999999999991</v>
      </c>
      <c r="K10769" s="103">
        <v>1.7579999999999991</v>
      </c>
      <c r="L10769" s="104">
        <v>3.7480000000000002</v>
      </c>
      <c r="M10769" s="72">
        <v>0</v>
      </c>
      <c r="N10769" s="76">
        <f t="shared" si="463"/>
        <v>1.7579999999999991</v>
      </c>
    </row>
    <row r="10770" spans="2:14" x14ac:dyDescent="0.25">
      <c r="B10770" s="158">
        <v>43309</v>
      </c>
      <c r="C10770" s="78">
        <v>429.3</v>
      </c>
      <c r="D10770" s="128">
        <v>533.1</v>
      </c>
      <c r="F10770" s="77">
        <v>11.237</v>
      </c>
      <c r="J10770" s="168">
        <f t="shared" si="462"/>
        <v>11.237</v>
      </c>
      <c r="K10770" s="103">
        <v>3.1569999999999592</v>
      </c>
      <c r="L10770" s="104">
        <v>4.5309999999999997</v>
      </c>
      <c r="M10770" s="72">
        <v>0</v>
      </c>
      <c r="N10770" s="76">
        <f t="shared" si="463"/>
        <v>3.1569999999999592</v>
      </c>
    </row>
    <row r="10771" spans="2:14" x14ac:dyDescent="0.25">
      <c r="B10771" s="158">
        <v>43310</v>
      </c>
      <c r="C10771" s="78">
        <v>428.89</v>
      </c>
      <c r="D10771" s="128">
        <v>525.02</v>
      </c>
      <c r="F10771" s="77">
        <v>9.843</v>
      </c>
      <c r="J10771" s="168">
        <f t="shared" si="462"/>
        <v>9.843</v>
      </c>
      <c r="K10771" s="103">
        <v>1.3629999999999818</v>
      </c>
      <c r="L10771" s="104">
        <v>3.9529999999999998</v>
      </c>
      <c r="M10771" s="72">
        <v>0</v>
      </c>
      <c r="N10771" s="76">
        <f t="shared" si="463"/>
        <v>1.3629999999999818</v>
      </c>
    </row>
    <row r="10772" spans="2:14" x14ac:dyDescent="0.25">
      <c r="B10772" s="158">
        <v>43311</v>
      </c>
      <c r="C10772" s="78">
        <v>428.43</v>
      </c>
      <c r="D10772" s="128">
        <v>516.54</v>
      </c>
      <c r="F10772" s="77">
        <v>9.1609999999999996</v>
      </c>
      <c r="J10772" s="168">
        <f t="shared" si="462"/>
        <v>9.1609999999999996</v>
      </c>
      <c r="K10772" s="103">
        <v>1.8410000000000633</v>
      </c>
      <c r="L10772" s="104">
        <v>3.694</v>
      </c>
      <c r="M10772" s="72">
        <v>0</v>
      </c>
      <c r="N10772" s="76">
        <f t="shared" si="463"/>
        <v>1.8410000000000633</v>
      </c>
    </row>
    <row r="10773" spans="2:14" x14ac:dyDescent="0.25">
      <c r="B10773" s="158">
        <v>43312</v>
      </c>
      <c r="C10773" s="78">
        <v>428.04</v>
      </c>
      <c r="D10773" s="128">
        <v>509.22</v>
      </c>
      <c r="F10773" s="77">
        <v>9.5869999999999997</v>
      </c>
      <c r="J10773" s="168">
        <f t="shared" si="462"/>
        <v>9.5869999999999997</v>
      </c>
      <c r="K10773" s="103">
        <v>3.0869999999999997</v>
      </c>
      <c r="L10773" s="104">
        <v>3.85</v>
      </c>
      <c r="M10773" s="72">
        <v>1.3</v>
      </c>
      <c r="N10773" s="76">
        <f t="shared" si="463"/>
        <v>3.0869999999999997</v>
      </c>
    </row>
    <row r="10774" spans="2:14" x14ac:dyDescent="0.25">
      <c r="B10774" s="158">
        <v>43313</v>
      </c>
      <c r="C10774" s="78">
        <v>427.69</v>
      </c>
      <c r="D10774" s="128">
        <v>502.72</v>
      </c>
      <c r="F10774" s="77">
        <v>8.9949999999999992</v>
      </c>
      <c r="J10774" s="168">
        <f t="shared" si="462"/>
        <v>8.9949999999999992</v>
      </c>
      <c r="K10774" s="103">
        <v>5.0049999999999901</v>
      </c>
      <c r="L10774" s="104">
        <v>3.5979999999999999</v>
      </c>
      <c r="M10774" s="72">
        <v>0</v>
      </c>
      <c r="N10774" s="76">
        <f t="shared" si="463"/>
        <v>5.0049999999999901</v>
      </c>
    </row>
    <row r="10775" spans="2:14" x14ac:dyDescent="0.25">
      <c r="B10775" s="158">
        <v>43314</v>
      </c>
      <c r="C10775" s="78">
        <v>427.47</v>
      </c>
      <c r="D10775" s="128">
        <v>498.73</v>
      </c>
      <c r="F10775" s="77">
        <v>6.2850000000000001</v>
      </c>
      <c r="J10775" s="168">
        <f t="shared" si="462"/>
        <v>6.2850000000000001</v>
      </c>
      <c r="K10775" s="103">
        <v>2.9749999999999979</v>
      </c>
      <c r="L10775" s="104">
        <v>2.5139999999999998</v>
      </c>
      <c r="M10775" s="72">
        <v>0</v>
      </c>
      <c r="N10775" s="76">
        <f t="shared" si="463"/>
        <v>2.9749999999999979</v>
      </c>
    </row>
    <row r="10776" spans="2:14" x14ac:dyDescent="0.25">
      <c r="B10776" s="158">
        <v>43315</v>
      </c>
      <c r="C10776" s="78">
        <v>427.29</v>
      </c>
      <c r="D10776" s="128">
        <v>495.42</v>
      </c>
      <c r="F10776" s="77">
        <v>9.4450000000000003</v>
      </c>
      <c r="J10776" s="168">
        <f t="shared" si="462"/>
        <v>9.4450000000000003</v>
      </c>
      <c r="K10776" s="103">
        <v>2.1449999999999889</v>
      </c>
      <c r="L10776" s="104">
        <v>3.778</v>
      </c>
      <c r="M10776" s="72">
        <v>0</v>
      </c>
      <c r="N10776" s="76">
        <f t="shared" si="463"/>
        <v>2.1449999999999889</v>
      </c>
    </row>
    <row r="10777" spans="2:14" x14ac:dyDescent="0.25">
      <c r="B10777" s="158">
        <v>43316</v>
      </c>
      <c r="C10777" s="78">
        <v>426.9</v>
      </c>
      <c r="D10777" s="128">
        <v>488.12</v>
      </c>
      <c r="F10777" s="77">
        <v>5.5049999999999999</v>
      </c>
      <c r="J10777" s="168">
        <f t="shared" si="462"/>
        <v>5.5049999999999999</v>
      </c>
      <c r="K10777" s="103">
        <v>1.0049999999999999</v>
      </c>
      <c r="L10777" s="104">
        <v>2.202</v>
      </c>
      <c r="M10777" s="72">
        <v>0</v>
      </c>
      <c r="N10777" s="76">
        <f t="shared" si="463"/>
        <v>1.0049999999999999</v>
      </c>
    </row>
    <row r="10778" spans="2:14" x14ac:dyDescent="0.25">
      <c r="B10778" s="158">
        <v>43317</v>
      </c>
      <c r="C10778" s="78">
        <v>426.65</v>
      </c>
      <c r="D10778" s="128">
        <v>483.62</v>
      </c>
      <c r="F10778" s="77">
        <v>5.0970000000000004</v>
      </c>
      <c r="J10778" s="168">
        <f t="shared" si="462"/>
        <v>5.0970000000000004</v>
      </c>
      <c r="K10778" s="103">
        <v>0.33700000000000951</v>
      </c>
      <c r="L10778" s="104">
        <v>2.3879999999999999</v>
      </c>
      <c r="M10778" s="72">
        <v>0</v>
      </c>
      <c r="N10778" s="76">
        <f t="shared" si="463"/>
        <v>0.33700000000000951</v>
      </c>
    </row>
    <row r="10779" spans="2:14" x14ac:dyDescent="0.25">
      <c r="B10779" s="158">
        <v>43318</v>
      </c>
      <c r="C10779" s="78">
        <v>426.37</v>
      </c>
      <c r="D10779" s="128">
        <v>478.86</v>
      </c>
      <c r="F10779" s="77">
        <v>6.1580000000000004</v>
      </c>
      <c r="J10779" s="168">
        <f t="shared" si="462"/>
        <v>6.1580000000000004</v>
      </c>
      <c r="K10779" s="103">
        <v>2.7379999999999844</v>
      </c>
      <c r="L10779" s="104">
        <v>2.4630000000000001</v>
      </c>
      <c r="M10779" s="72">
        <v>0</v>
      </c>
      <c r="N10779" s="76">
        <f t="shared" si="463"/>
        <v>2.7379999999999844</v>
      </c>
    </row>
    <row r="10780" spans="2:14" x14ac:dyDescent="0.25">
      <c r="B10780" s="158">
        <v>43319</v>
      </c>
      <c r="C10780" s="78">
        <v>426.18</v>
      </c>
      <c r="D10780" s="128">
        <v>475.44</v>
      </c>
      <c r="F10780" s="77">
        <v>2.968</v>
      </c>
      <c r="J10780" s="168">
        <f t="shared" si="462"/>
        <v>2.968</v>
      </c>
      <c r="K10780" s="103">
        <v>0.84799999999999542</v>
      </c>
      <c r="L10780" s="104">
        <v>1.1870000000000001</v>
      </c>
      <c r="M10780" s="72">
        <v>0</v>
      </c>
      <c r="N10780" s="76">
        <f t="shared" si="463"/>
        <v>0.84799999999999542</v>
      </c>
    </row>
    <row r="10781" spans="2:14" x14ac:dyDescent="0.25">
      <c r="B10781" s="158">
        <v>43320</v>
      </c>
      <c r="C10781" s="78">
        <v>426.06</v>
      </c>
      <c r="D10781" s="128">
        <v>473.32</v>
      </c>
      <c r="F10781" s="77">
        <v>2.5990000000000002</v>
      </c>
      <c r="J10781" s="168">
        <f t="shared" si="462"/>
        <v>2.5990000000000002</v>
      </c>
      <c r="K10781" s="103">
        <v>1.2190000000000047</v>
      </c>
      <c r="L10781" s="104">
        <v>1.038</v>
      </c>
      <c r="M10781" s="72">
        <v>3.5</v>
      </c>
      <c r="N10781" s="76">
        <f t="shared" si="463"/>
        <v>1.2190000000000047</v>
      </c>
    </row>
    <row r="10782" spans="2:14" x14ac:dyDescent="0.25">
      <c r="B10782" s="158">
        <v>43321</v>
      </c>
      <c r="C10782" s="78">
        <v>425.98</v>
      </c>
      <c r="D10782" s="128">
        <v>471.94</v>
      </c>
      <c r="F10782" s="77">
        <v>3.488</v>
      </c>
      <c r="J10782" s="168">
        <f t="shared" si="462"/>
        <v>3.488</v>
      </c>
      <c r="K10782" s="103">
        <v>4.6979999999999791</v>
      </c>
      <c r="L10782" s="104">
        <v>1.395</v>
      </c>
      <c r="M10782" s="72">
        <v>3.1</v>
      </c>
      <c r="N10782" s="76">
        <f t="shared" si="463"/>
        <v>4.6979999999999791</v>
      </c>
    </row>
    <row r="10783" spans="2:14" x14ac:dyDescent="0.25">
      <c r="B10783" s="158">
        <v>43322</v>
      </c>
      <c r="C10783" s="78">
        <v>426.05</v>
      </c>
      <c r="D10783" s="128">
        <v>473.15</v>
      </c>
      <c r="F10783" s="77">
        <v>3.13</v>
      </c>
      <c r="J10783" s="168">
        <f t="shared" si="462"/>
        <v>3.13</v>
      </c>
      <c r="K10783" s="103">
        <v>17.740000000000013</v>
      </c>
      <c r="L10783" s="104">
        <v>1.25</v>
      </c>
      <c r="M10783" s="72">
        <v>5.2</v>
      </c>
      <c r="N10783" s="76">
        <f t="shared" si="463"/>
        <v>17.740000000000013</v>
      </c>
    </row>
    <row r="10784" spans="2:14" x14ac:dyDescent="0.25">
      <c r="B10784" s="158">
        <v>43323</v>
      </c>
      <c r="C10784" s="78">
        <v>426.87</v>
      </c>
      <c r="D10784" s="128">
        <v>487.76</v>
      </c>
      <c r="F10784" s="77">
        <v>2.84</v>
      </c>
      <c r="J10784" s="168">
        <f t="shared" si="462"/>
        <v>2.84</v>
      </c>
      <c r="K10784" s="103">
        <v>10.140000000000011</v>
      </c>
      <c r="L10784" s="104">
        <v>1.1399999999999999</v>
      </c>
      <c r="M10784" s="72">
        <v>0</v>
      </c>
      <c r="N10784" s="76">
        <f t="shared" si="463"/>
        <v>10.140000000000011</v>
      </c>
    </row>
    <row r="10785" spans="2:14" x14ac:dyDescent="0.25">
      <c r="B10785" s="158">
        <v>43324</v>
      </c>
      <c r="C10785" s="78">
        <v>427.28</v>
      </c>
      <c r="D10785" s="128">
        <v>495.06</v>
      </c>
      <c r="F10785" s="77">
        <v>0.88300000000000001</v>
      </c>
      <c r="J10785" s="168">
        <f t="shared" si="462"/>
        <v>0.88300000000000001</v>
      </c>
      <c r="K10785" s="103">
        <v>6.9230000000000205</v>
      </c>
      <c r="L10785" s="104">
        <v>0.35299999999999998</v>
      </c>
      <c r="M10785" s="72">
        <v>2.5</v>
      </c>
      <c r="N10785" s="76">
        <f t="shared" si="463"/>
        <v>6.9230000000000205</v>
      </c>
    </row>
    <row r="10786" spans="2:14" x14ac:dyDescent="0.25">
      <c r="B10786" s="158">
        <v>43325</v>
      </c>
      <c r="C10786" s="78">
        <v>427.6</v>
      </c>
      <c r="D10786" s="128">
        <v>501.1</v>
      </c>
      <c r="F10786" s="77">
        <v>1.3620000000000001</v>
      </c>
      <c r="J10786" s="168">
        <f t="shared" si="462"/>
        <v>1.3620000000000001</v>
      </c>
      <c r="K10786" s="103">
        <v>11.131999999999982</v>
      </c>
      <c r="L10786" s="104">
        <v>0.54700000000000004</v>
      </c>
      <c r="M10786" s="72">
        <v>6.8</v>
      </c>
      <c r="N10786" s="76">
        <f t="shared" si="463"/>
        <v>11.131999999999982</v>
      </c>
    </row>
    <row r="10787" spans="2:14" x14ac:dyDescent="0.25">
      <c r="B10787" s="158">
        <v>43326</v>
      </c>
      <c r="C10787" s="78">
        <v>428.14</v>
      </c>
      <c r="D10787" s="128">
        <v>510.87</v>
      </c>
      <c r="F10787" s="77">
        <v>3.395</v>
      </c>
      <c r="J10787" s="168">
        <f t="shared" si="462"/>
        <v>3.395</v>
      </c>
      <c r="K10787" s="103">
        <v>16.975000000000041</v>
      </c>
      <c r="L10787" s="104">
        <v>1.369</v>
      </c>
      <c r="M10787" s="72">
        <v>13.9</v>
      </c>
      <c r="N10787" s="76">
        <f t="shared" si="463"/>
        <v>16.975000000000041</v>
      </c>
    </row>
    <row r="10788" spans="2:14" x14ac:dyDescent="0.25">
      <c r="B10788" s="158">
        <v>43327</v>
      </c>
      <c r="C10788" s="78">
        <v>428.85</v>
      </c>
      <c r="D10788" s="128">
        <v>524.45000000000005</v>
      </c>
      <c r="F10788" s="77">
        <v>3.028</v>
      </c>
      <c r="J10788" s="168">
        <f t="shared" si="462"/>
        <v>3.028</v>
      </c>
      <c r="K10788" s="103">
        <v>27.177999999999976</v>
      </c>
      <c r="L10788" s="104">
        <v>1.226</v>
      </c>
      <c r="M10788" s="72">
        <v>7.9</v>
      </c>
      <c r="N10788" s="76">
        <f t="shared" si="463"/>
        <v>27.177999999999976</v>
      </c>
    </row>
    <row r="10789" spans="2:14" x14ac:dyDescent="0.25">
      <c r="B10789" s="158">
        <v>43328</v>
      </c>
      <c r="C10789" s="78">
        <v>430.1</v>
      </c>
      <c r="D10789" s="128">
        <v>548.6</v>
      </c>
      <c r="F10789" s="77">
        <v>4.1079999999999997</v>
      </c>
      <c r="J10789" s="168">
        <f t="shared" si="462"/>
        <v>4.1079999999999997</v>
      </c>
      <c r="K10789" s="103">
        <v>21.608000000000001</v>
      </c>
      <c r="L10789" s="104">
        <v>1.663</v>
      </c>
      <c r="M10789" s="72">
        <v>4.2</v>
      </c>
      <c r="N10789" s="76">
        <f t="shared" si="463"/>
        <v>21.608000000000001</v>
      </c>
    </row>
    <row r="10790" spans="2:14" x14ac:dyDescent="0.25">
      <c r="B10790" s="158">
        <v>43329</v>
      </c>
      <c r="C10790" s="78">
        <v>430.99</v>
      </c>
      <c r="D10790" s="128">
        <v>566.1</v>
      </c>
      <c r="F10790" s="77">
        <v>3.45</v>
      </c>
      <c r="J10790" s="168">
        <f t="shared" si="462"/>
        <v>3.45</v>
      </c>
      <c r="K10790" s="103">
        <v>32.950000000000003</v>
      </c>
      <c r="L10790" s="104">
        <v>1.4</v>
      </c>
      <c r="M10790" s="72">
        <v>1.1000000000000001</v>
      </c>
      <c r="N10790" s="76">
        <f t="shared" si="463"/>
        <v>32.950000000000003</v>
      </c>
    </row>
    <row r="10791" spans="2:14" x14ac:dyDescent="0.25">
      <c r="B10791" s="158">
        <v>43330</v>
      </c>
      <c r="C10791" s="78">
        <v>432.45</v>
      </c>
      <c r="D10791" s="128">
        <v>595.6</v>
      </c>
      <c r="F10791" s="77">
        <v>5.125</v>
      </c>
      <c r="J10791" s="168">
        <f t="shared" si="462"/>
        <v>5.125</v>
      </c>
      <c r="K10791" s="103">
        <v>28.745000000000005</v>
      </c>
      <c r="L10791" s="104">
        <v>2.0920000000000001</v>
      </c>
      <c r="M10791" s="72">
        <v>0.5</v>
      </c>
      <c r="N10791" s="76">
        <f t="shared" si="463"/>
        <v>28.745000000000005</v>
      </c>
    </row>
    <row r="10792" spans="2:14" x14ac:dyDescent="0.25">
      <c r="B10792" s="158">
        <v>43331</v>
      </c>
      <c r="C10792" s="78">
        <v>433.56</v>
      </c>
      <c r="D10792" s="128">
        <v>619.22</v>
      </c>
      <c r="F10792" s="77">
        <v>2.2719999999999998</v>
      </c>
      <c r="J10792" s="168">
        <f t="shared" si="462"/>
        <v>2.2719999999999998</v>
      </c>
      <c r="K10792" s="103">
        <v>19.351999999999926</v>
      </c>
      <c r="L10792" s="104">
        <v>0.93100000000000005</v>
      </c>
      <c r="M10792" s="72">
        <v>0</v>
      </c>
      <c r="N10792" s="76">
        <f t="shared" si="463"/>
        <v>19.351999999999926</v>
      </c>
    </row>
    <row r="10793" spans="2:14" x14ac:dyDescent="0.25">
      <c r="B10793" s="158">
        <v>43332</v>
      </c>
      <c r="C10793" s="78">
        <v>434.35</v>
      </c>
      <c r="D10793" s="128">
        <v>636.29999999999995</v>
      </c>
      <c r="F10793" s="77">
        <v>4.7919999999999998</v>
      </c>
      <c r="J10793" s="168">
        <f t="shared" si="462"/>
        <v>4.7919999999999998</v>
      </c>
      <c r="K10793" s="103">
        <v>16.551999999999992</v>
      </c>
      <c r="L10793" s="104">
        <v>1.964</v>
      </c>
      <c r="M10793" s="72">
        <v>0</v>
      </c>
      <c r="N10793" s="76">
        <f t="shared" si="463"/>
        <v>16.551999999999992</v>
      </c>
    </row>
    <row r="10794" spans="2:14" x14ac:dyDescent="0.25">
      <c r="B10794" s="158">
        <v>43333</v>
      </c>
      <c r="C10794" s="78">
        <v>434.89</v>
      </c>
      <c r="D10794" s="128">
        <v>648.05999999999995</v>
      </c>
      <c r="F10794" s="77">
        <v>5.7670000000000003</v>
      </c>
      <c r="J10794" s="168">
        <f t="shared" si="462"/>
        <v>5.7670000000000003</v>
      </c>
      <c r="K10794" s="103">
        <v>13.467000000000045</v>
      </c>
      <c r="L10794" s="104">
        <v>2.3759999999999999</v>
      </c>
      <c r="M10794" s="72">
        <v>0</v>
      </c>
      <c r="N10794" s="76">
        <f t="shared" si="463"/>
        <v>13.467000000000045</v>
      </c>
    </row>
    <row r="10795" spans="2:14" x14ac:dyDescent="0.25">
      <c r="B10795" s="158">
        <v>43334</v>
      </c>
      <c r="C10795" s="78">
        <v>435.22</v>
      </c>
      <c r="D10795" s="128">
        <v>655.76</v>
      </c>
      <c r="F10795" s="77">
        <v>6.09</v>
      </c>
      <c r="J10795" s="168">
        <f t="shared" si="462"/>
        <v>6.09</v>
      </c>
      <c r="K10795" s="103">
        <v>10.690000000000023</v>
      </c>
      <c r="L10795" s="104">
        <v>2.496</v>
      </c>
      <c r="M10795" s="72">
        <v>0</v>
      </c>
      <c r="N10795" s="76">
        <f t="shared" si="463"/>
        <v>10.690000000000023</v>
      </c>
    </row>
    <row r="10796" spans="2:14" x14ac:dyDescent="0.25">
      <c r="B10796" s="158">
        <v>43335</v>
      </c>
      <c r="C10796" s="78">
        <v>435.42</v>
      </c>
      <c r="D10796" s="128">
        <v>660.36</v>
      </c>
      <c r="F10796" s="77">
        <v>5.4429999999999996</v>
      </c>
      <c r="J10796" s="168">
        <f t="shared" si="462"/>
        <v>5.4429999999999996</v>
      </c>
      <c r="K10796" s="103">
        <v>8.6630000000000269</v>
      </c>
      <c r="L10796" s="104">
        <v>2.2400000000000002</v>
      </c>
      <c r="M10796" s="72">
        <v>1.3</v>
      </c>
      <c r="N10796" s="76">
        <f t="shared" si="463"/>
        <v>8.6630000000000269</v>
      </c>
    </row>
    <row r="10797" spans="2:14" x14ac:dyDescent="0.25">
      <c r="B10797" s="158">
        <v>43336</v>
      </c>
      <c r="C10797" s="78">
        <v>435.56</v>
      </c>
      <c r="D10797" s="128">
        <v>663.58</v>
      </c>
      <c r="F10797" s="77">
        <v>5.2149999999999999</v>
      </c>
      <c r="J10797" s="168">
        <f t="shared" si="462"/>
        <v>5.2149999999999999</v>
      </c>
      <c r="K10797" s="103">
        <v>8.5349999999999362</v>
      </c>
      <c r="L10797" s="104">
        <v>2.1459999999999999</v>
      </c>
      <c r="M10797" s="72">
        <v>0</v>
      </c>
      <c r="N10797" s="76">
        <f t="shared" si="463"/>
        <v>8.5349999999999362</v>
      </c>
    </row>
    <row r="10798" spans="2:14" x14ac:dyDescent="0.25">
      <c r="B10798" s="158">
        <v>43337</v>
      </c>
      <c r="C10798" s="78">
        <v>435.71</v>
      </c>
      <c r="D10798" s="128">
        <v>666.9</v>
      </c>
      <c r="F10798" s="77">
        <v>4.8040000000000003</v>
      </c>
      <c r="J10798" s="168">
        <f t="shared" si="462"/>
        <v>4.8040000000000003</v>
      </c>
      <c r="K10798" s="103">
        <v>7.7940000000000094</v>
      </c>
      <c r="L10798" s="104">
        <v>1.9770000000000001</v>
      </c>
      <c r="M10798" s="72">
        <v>0</v>
      </c>
      <c r="N10798" s="76">
        <f t="shared" si="463"/>
        <v>7.7940000000000094</v>
      </c>
    </row>
    <row r="10799" spans="2:14" x14ac:dyDescent="0.25">
      <c r="B10799" s="158">
        <v>43338</v>
      </c>
      <c r="C10799" s="78">
        <v>435.84</v>
      </c>
      <c r="D10799" s="128">
        <v>669.89</v>
      </c>
      <c r="F10799" s="77">
        <v>4.1020000000000003</v>
      </c>
      <c r="J10799" s="168">
        <f t="shared" si="462"/>
        <v>4.1020000000000003</v>
      </c>
      <c r="K10799" s="103">
        <v>4.5620000000000367</v>
      </c>
      <c r="L10799" s="104">
        <v>1.6879999999999999</v>
      </c>
      <c r="M10799" s="72">
        <v>0</v>
      </c>
      <c r="N10799" s="76">
        <f t="shared" si="463"/>
        <v>4.5620000000000367</v>
      </c>
    </row>
    <row r="10800" spans="2:14" x14ac:dyDescent="0.25">
      <c r="B10800" s="158">
        <v>43339</v>
      </c>
      <c r="C10800" s="78">
        <v>435.85</v>
      </c>
      <c r="D10800" s="128">
        <v>670.35</v>
      </c>
      <c r="F10800" s="77">
        <v>6.67</v>
      </c>
      <c r="J10800" s="168">
        <f t="shared" si="462"/>
        <v>6.67</v>
      </c>
      <c r="K10800" s="103">
        <v>7.3599999999999408</v>
      </c>
      <c r="L10800" s="104">
        <v>2.7450000000000001</v>
      </c>
      <c r="M10800" s="72">
        <v>0</v>
      </c>
      <c r="N10800" s="76">
        <f t="shared" si="463"/>
        <v>7.3599999999999408</v>
      </c>
    </row>
    <row r="10801" spans="2:14" x14ac:dyDescent="0.25">
      <c r="B10801" s="158">
        <v>43340</v>
      </c>
      <c r="C10801" s="78">
        <v>435.88</v>
      </c>
      <c r="D10801" s="128">
        <v>671.04</v>
      </c>
      <c r="F10801" s="77">
        <v>8.5269999999999992</v>
      </c>
      <c r="J10801" s="168">
        <f t="shared" si="462"/>
        <v>8.5269999999999992</v>
      </c>
      <c r="K10801" s="103">
        <v>5.7670000000000083</v>
      </c>
      <c r="L10801" s="104">
        <v>3.5089999999999999</v>
      </c>
      <c r="M10801" s="72">
        <v>0</v>
      </c>
      <c r="N10801" s="76">
        <f t="shared" si="463"/>
        <v>5.7670000000000083</v>
      </c>
    </row>
    <row r="10802" spans="2:14" x14ac:dyDescent="0.25">
      <c r="B10802" s="158">
        <v>43341</v>
      </c>
      <c r="C10802" s="78">
        <v>435.76</v>
      </c>
      <c r="D10802" s="128">
        <v>668.28</v>
      </c>
      <c r="F10802" s="77">
        <v>8.077</v>
      </c>
      <c r="J10802" s="168">
        <f t="shared" si="462"/>
        <v>8.077</v>
      </c>
      <c r="K10802" s="103">
        <v>4.7770000000000454</v>
      </c>
      <c r="L10802" s="104">
        <v>3.3239999999999998</v>
      </c>
      <c r="M10802" s="72">
        <v>0</v>
      </c>
      <c r="N10802" s="76">
        <f t="shared" si="463"/>
        <v>4.7770000000000454</v>
      </c>
    </row>
    <row r="10803" spans="2:14" x14ac:dyDescent="0.25">
      <c r="B10803" s="158">
        <v>43342</v>
      </c>
      <c r="C10803" s="78">
        <v>435.62</v>
      </c>
      <c r="D10803" s="128">
        <v>664.98</v>
      </c>
      <c r="F10803" s="77">
        <v>8.2840000000000007</v>
      </c>
      <c r="J10803" s="168">
        <f t="shared" si="462"/>
        <v>8.2840000000000007</v>
      </c>
      <c r="K10803" s="103">
        <v>5.7339999999999325</v>
      </c>
      <c r="L10803" s="104">
        <v>3.4089999999999998</v>
      </c>
      <c r="M10803" s="72">
        <v>0</v>
      </c>
      <c r="N10803" s="76">
        <f t="shared" si="463"/>
        <v>5.7339999999999325</v>
      </c>
    </row>
    <row r="10804" spans="2:14" x14ac:dyDescent="0.25">
      <c r="B10804" s="158">
        <v>43343</v>
      </c>
      <c r="C10804" s="78">
        <v>435.51</v>
      </c>
      <c r="D10804" s="128">
        <v>662.43</v>
      </c>
      <c r="F10804" s="77">
        <v>8.4109999999999996</v>
      </c>
      <c r="J10804" s="168">
        <f t="shared" si="462"/>
        <v>8.4109999999999996</v>
      </c>
      <c r="K10804" s="103">
        <v>4.2710000000000132</v>
      </c>
      <c r="L10804" s="104">
        <v>3.4470000000000001</v>
      </c>
      <c r="M10804" s="72">
        <v>0</v>
      </c>
      <c r="N10804" s="76">
        <f t="shared" si="463"/>
        <v>4.2710000000000132</v>
      </c>
    </row>
    <row r="10805" spans="2:14" x14ac:dyDescent="0.25">
      <c r="B10805" s="158">
        <v>43344</v>
      </c>
      <c r="C10805" s="78">
        <v>435.34</v>
      </c>
      <c r="D10805" s="128">
        <v>658.29</v>
      </c>
      <c r="F10805" s="77">
        <v>8.15</v>
      </c>
      <c r="J10805" s="168">
        <f t="shared" si="462"/>
        <v>8.15</v>
      </c>
      <c r="K10805" s="103">
        <v>4.4700000000000504</v>
      </c>
      <c r="L10805" s="104">
        <v>3.34</v>
      </c>
      <c r="M10805" s="72">
        <v>0</v>
      </c>
      <c r="N10805" s="76">
        <f t="shared" si="463"/>
        <v>4.4700000000000504</v>
      </c>
    </row>
    <row r="10806" spans="2:14" x14ac:dyDescent="0.25">
      <c r="B10806" s="158">
        <v>43345</v>
      </c>
      <c r="C10806" s="78">
        <v>435.17</v>
      </c>
      <c r="D10806" s="128">
        <v>654.61</v>
      </c>
      <c r="F10806" s="77">
        <v>8.4960000000000004</v>
      </c>
      <c r="J10806" s="168">
        <f t="shared" si="462"/>
        <v>8.4960000000000004</v>
      </c>
      <c r="K10806" s="103">
        <v>2.8460000000000232</v>
      </c>
      <c r="L10806" s="104">
        <v>3.4820000000000002</v>
      </c>
      <c r="M10806" s="72">
        <v>0</v>
      </c>
      <c r="N10806" s="76">
        <f t="shared" si="463"/>
        <v>2.8460000000000232</v>
      </c>
    </row>
    <row r="10807" spans="2:14" x14ac:dyDescent="0.25">
      <c r="B10807" s="158">
        <v>43346</v>
      </c>
      <c r="C10807" s="78">
        <v>434.92</v>
      </c>
      <c r="D10807" s="128">
        <v>648.96</v>
      </c>
      <c r="F10807" s="77">
        <v>7.8540000000000001</v>
      </c>
      <c r="J10807" s="168">
        <f t="shared" si="462"/>
        <v>7.8540000000000001</v>
      </c>
      <c r="K10807" s="103">
        <v>3.8739999999999819</v>
      </c>
      <c r="L10807" s="104">
        <v>3.2189999999999999</v>
      </c>
      <c r="M10807" s="72">
        <v>0</v>
      </c>
      <c r="N10807" s="76">
        <f t="shared" si="463"/>
        <v>3.8739999999999819</v>
      </c>
    </row>
    <row r="10808" spans="2:14" x14ac:dyDescent="0.25">
      <c r="B10808" s="158">
        <v>43347</v>
      </c>
      <c r="C10808" s="78">
        <v>434.74</v>
      </c>
      <c r="D10808" s="128">
        <v>644.98</v>
      </c>
      <c r="F10808" s="77">
        <v>8.2059999999999995</v>
      </c>
      <c r="J10808" s="168">
        <f t="shared" si="462"/>
        <v>8.2059999999999995</v>
      </c>
      <c r="K10808" s="103">
        <v>3.0460000000000313</v>
      </c>
      <c r="L10808" s="104">
        <v>3.363</v>
      </c>
      <c r="M10808" s="72">
        <v>0</v>
      </c>
      <c r="N10808" s="76">
        <f t="shared" si="463"/>
        <v>3.0460000000000313</v>
      </c>
    </row>
    <row r="10809" spans="2:14" x14ac:dyDescent="0.25">
      <c r="B10809" s="158">
        <v>43348</v>
      </c>
      <c r="C10809" s="78">
        <v>434.51</v>
      </c>
      <c r="D10809" s="128">
        <v>639.82000000000005</v>
      </c>
      <c r="F10809" s="77">
        <v>8.1280000000000001</v>
      </c>
      <c r="J10809" s="168">
        <f t="shared" si="462"/>
        <v>8.1280000000000001</v>
      </c>
      <c r="K10809" s="103">
        <v>2.8780000000000001</v>
      </c>
      <c r="L10809" s="104">
        <v>3.331</v>
      </c>
      <c r="M10809" s="72">
        <v>0</v>
      </c>
      <c r="N10809" s="76">
        <f t="shared" si="463"/>
        <v>2.8780000000000001</v>
      </c>
    </row>
    <row r="10810" spans="2:14" x14ac:dyDescent="0.25">
      <c r="B10810" s="158">
        <v>43349</v>
      </c>
      <c r="C10810" s="78">
        <v>434.28</v>
      </c>
      <c r="D10810" s="128">
        <v>634.57000000000005</v>
      </c>
      <c r="F10810" s="77">
        <v>8.2789999999999999</v>
      </c>
      <c r="J10810" s="168">
        <f t="shared" si="462"/>
        <v>8.2789999999999999</v>
      </c>
      <c r="K10810" s="103">
        <v>2.4089999999999954</v>
      </c>
      <c r="L10810" s="104">
        <v>3.3929999999999998</v>
      </c>
      <c r="M10810" s="72">
        <v>0</v>
      </c>
      <c r="N10810" s="76">
        <f t="shared" si="463"/>
        <v>2.4089999999999954</v>
      </c>
    </row>
    <row r="10811" spans="2:14" x14ac:dyDescent="0.25">
      <c r="B10811" s="158">
        <v>43350</v>
      </c>
      <c r="C10811" s="78">
        <v>434</v>
      </c>
      <c r="D10811" s="128">
        <v>628.70000000000005</v>
      </c>
      <c r="F10811" s="77">
        <v>8.4350000000000005</v>
      </c>
      <c r="J10811" s="168">
        <f t="shared" si="462"/>
        <v>8.4350000000000005</v>
      </c>
      <c r="K10811" s="103">
        <v>1.9350000000000005</v>
      </c>
      <c r="L10811" s="104">
        <v>3.4430000000000001</v>
      </c>
      <c r="M10811" s="72">
        <v>0</v>
      </c>
      <c r="N10811" s="76">
        <f t="shared" si="463"/>
        <v>1.9350000000000005</v>
      </c>
    </row>
    <row r="10812" spans="2:14" x14ac:dyDescent="0.25">
      <c r="B10812" s="158">
        <v>43351</v>
      </c>
      <c r="C10812" s="78">
        <v>433.71</v>
      </c>
      <c r="D10812" s="128">
        <v>622.20000000000005</v>
      </c>
      <c r="F10812" s="77">
        <v>6.4950000000000001</v>
      </c>
      <c r="J10812" s="168">
        <f t="shared" si="462"/>
        <v>6.4950000000000001</v>
      </c>
      <c r="K10812" s="103">
        <v>1.7749999999999728</v>
      </c>
      <c r="L10812" s="104">
        <v>2.6509999999999998</v>
      </c>
      <c r="M10812" s="72">
        <v>0</v>
      </c>
      <c r="N10812" s="76">
        <f t="shared" si="463"/>
        <v>1.7749999999999728</v>
      </c>
    </row>
    <row r="10813" spans="2:14" x14ac:dyDescent="0.25">
      <c r="B10813" s="158">
        <v>43352</v>
      </c>
      <c r="C10813" s="78">
        <v>433.48</v>
      </c>
      <c r="D10813" s="128">
        <v>617.48</v>
      </c>
      <c r="F10813" s="77">
        <v>8.1050000000000004</v>
      </c>
      <c r="J10813" s="168">
        <f t="shared" si="462"/>
        <v>8.1050000000000004</v>
      </c>
      <c r="K10813" s="103">
        <v>4.0149999999999686</v>
      </c>
      <c r="L10813" s="104">
        <v>3.3079999999999998</v>
      </c>
      <c r="M10813" s="72">
        <v>54.3</v>
      </c>
      <c r="N10813" s="76">
        <f t="shared" si="463"/>
        <v>4.0149999999999686</v>
      </c>
    </row>
    <row r="10814" spans="2:14" x14ac:dyDescent="0.25">
      <c r="B10814" s="158">
        <v>43353</v>
      </c>
      <c r="C10814" s="78">
        <v>433.29</v>
      </c>
      <c r="D10814" s="128">
        <v>613.39</v>
      </c>
      <c r="F10814" s="77">
        <v>5.133</v>
      </c>
      <c r="J10814" s="168">
        <f t="shared" si="462"/>
        <v>5.133</v>
      </c>
      <c r="K10814" s="103">
        <v>3.0329999999999773</v>
      </c>
      <c r="L10814" s="104">
        <v>2.0950000000000002</v>
      </c>
      <c r="M10814" s="72">
        <v>1.8</v>
      </c>
      <c r="N10814" s="76">
        <f t="shared" si="463"/>
        <v>3.0329999999999773</v>
      </c>
    </row>
    <row r="10815" spans="2:14" x14ac:dyDescent="0.25">
      <c r="B10815" s="158">
        <v>43354</v>
      </c>
      <c r="C10815" s="78">
        <v>433.2</v>
      </c>
      <c r="D10815" s="128">
        <v>611.29</v>
      </c>
      <c r="F10815" s="77">
        <v>5.3849999999999998</v>
      </c>
      <c r="J10815" s="168">
        <f t="shared" si="462"/>
        <v>5.3849999999999998</v>
      </c>
      <c r="K10815" s="103">
        <v>3.7050000000000498</v>
      </c>
      <c r="L10815" s="104">
        <v>2.198</v>
      </c>
      <c r="M10815" s="72">
        <v>0</v>
      </c>
      <c r="N10815" s="76">
        <f t="shared" si="463"/>
        <v>3.7050000000000498</v>
      </c>
    </row>
    <row r="10816" spans="2:14" x14ac:dyDescent="0.25">
      <c r="B10816" s="158">
        <v>43355</v>
      </c>
      <c r="C10816" s="78">
        <v>433.11</v>
      </c>
      <c r="D10816" s="128">
        <v>609.61</v>
      </c>
      <c r="F10816" s="77">
        <v>5.8970000000000002</v>
      </c>
      <c r="J10816" s="168">
        <f t="shared" si="462"/>
        <v>5.8970000000000002</v>
      </c>
      <c r="K10816" s="103">
        <v>3.1669999999999821</v>
      </c>
      <c r="L10816" s="104">
        <v>2.407</v>
      </c>
      <c r="M10816" s="72">
        <v>0</v>
      </c>
      <c r="N10816" s="76">
        <f t="shared" si="463"/>
        <v>3.1669999999999821</v>
      </c>
    </row>
    <row r="10817" spans="2:14" x14ac:dyDescent="0.25">
      <c r="B10817" s="158">
        <v>43356</v>
      </c>
      <c r="C10817" s="78">
        <v>432.98</v>
      </c>
      <c r="D10817" s="128">
        <v>606.88</v>
      </c>
      <c r="F10817" s="77">
        <v>5.6959999999999997</v>
      </c>
      <c r="J10817" s="168">
        <f t="shared" si="462"/>
        <v>5.6959999999999997</v>
      </c>
      <c r="K10817" s="103">
        <v>2.3359999999999861</v>
      </c>
      <c r="L10817" s="104">
        <v>2.3250000000000002</v>
      </c>
      <c r="M10817" s="72">
        <v>0</v>
      </c>
      <c r="N10817" s="76">
        <f t="shared" si="463"/>
        <v>2.3359999999999861</v>
      </c>
    </row>
    <row r="10818" spans="2:14" x14ac:dyDescent="0.25">
      <c r="B10818" s="158">
        <v>43357</v>
      </c>
      <c r="C10818" s="78">
        <v>432.83</v>
      </c>
      <c r="D10818" s="128">
        <v>603.52</v>
      </c>
      <c r="F10818" s="77">
        <v>4.7699999999999996</v>
      </c>
      <c r="J10818" s="168">
        <f t="shared" ref="J10818:J10881" si="464">SUM(F10818:H10818)</f>
        <v>4.7699999999999996</v>
      </c>
      <c r="K10818" s="103">
        <v>2.0399999999999814</v>
      </c>
      <c r="L10818" s="104">
        <v>1.9470000000000001</v>
      </c>
      <c r="M10818" s="72">
        <v>32.5</v>
      </c>
      <c r="N10818" s="76">
        <f t="shared" si="463"/>
        <v>2.0399999999999814</v>
      </c>
    </row>
    <row r="10819" spans="2:14" x14ac:dyDescent="0.25">
      <c r="B10819" s="158">
        <v>43358</v>
      </c>
      <c r="C10819" s="78">
        <v>432.7</v>
      </c>
      <c r="D10819" s="128">
        <v>600.79</v>
      </c>
      <c r="F10819" s="77">
        <v>5.8090000000000002</v>
      </c>
      <c r="J10819" s="168">
        <f t="shared" si="464"/>
        <v>5.8090000000000002</v>
      </c>
      <c r="K10819" s="103">
        <v>2.2390000000000638</v>
      </c>
      <c r="L10819" s="104">
        <v>2.371</v>
      </c>
      <c r="M10819" s="72">
        <v>0</v>
      </c>
      <c r="N10819" s="76">
        <f t="shared" si="463"/>
        <v>2.2390000000000638</v>
      </c>
    </row>
    <row r="10820" spans="2:14" x14ac:dyDescent="0.25">
      <c r="B10820" s="158">
        <v>43359</v>
      </c>
      <c r="C10820" s="78">
        <v>432.53</v>
      </c>
      <c r="D10820" s="128">
        <v>597.22</v>
      </c>
      <c r="F10820" s="77">
        <v>5.77</v>
      </c>
      <c r="J10820" s="168">
        <f t="shared" si="464"/>
        <v>5.77</v>
      </c>
      <c r="K10820" s="103">
        <v>2.7199999999999314</v>
      </c>
      <c r="L10820" s="104">
        <v>2.355</v>
      </c>
      <c r="M10820" s="72">
        <v>0</v>
      </c>
      <c r="N10820" s="76">
        <f t="shared" si="463"/>
        <v>2.7199999999999314</v>
      </c>
    </row>
    <row r="10821" spans="2:14" x14ac:dyDescent="0.25">
      <c r="B10821" s="158">
        <v>43360</v>
      </c>
      <c r="C10821" s="78">
        <v>432.37</v>
      </c>
      <c r="D10821" s="128">
        <v>594.16999999999996</v>
      </c>
      <c r="F10821" s="77">
        <v>5.5839999999999996</v>
      </c>
      <c r="J10821" s="168">
        <f t="shared" si="464"/>
        <v>5.5839999999999996</v>
      </c>
      <c r="K10821" s="103">
        <v>1.8140000000000178</v>
      </c>
      <c r="L10821" s="104">
        <v>2.2789999999999999</v>
      </c>
      <c r="M10821" s="72">
        <v>0</v>
      </c>
      <c r="N10821" s="76">
        <f t="shared" si="463"/>
        <v>1.8140000000000178</v>
      </c>
    </row>
    <row r="10822" spans="2:14" x14ac:dyDescent="0.25">
      <c r="B10822" s="158">
        <v>43361</v>
      </c>
      <c r="C10822" s="78">
        <v>432.19</v>
      </c>
      <c r="D10822" s="128">
        <v>590.4</v>
      </c>
      <c r="F10822" s="77">
        <v>4.8529999999999998</v>
      </c>
      <c r="J10822" s="168">
        <f t="shared" si="464"/>
        <v>4.8529999999999998</v>
      </c>
      <c r="K10822" s="103">
        <v>1.7930000000000543</v>
      </c>
      <c r="L10822" s="104">
        <v>1.9810000000000001</v>
      </c>
      <c r="M10822" s="72">
        <v>1.6</v>
      </c>
      <c r="N10822" s="76">
        <f t="shared" si="463"/>
        <v>1.7930000000000543</v>
      </c>
    </row>
    <row r="10823" spans="2:14" x14ac:dyDescent="0.25">
      <c r="B10823" s="158">
        <v>43362</v>
      </c>
      <c r="C10823" s="78">
        <v>432.04</v>
      </c>
      <c r="D10823" s="128">
        <v>587.34</v>
      </c>
      <c r="F10823" s="77">
        <v>6.3</v>
      </c>
      <c r="J10823" s="168">
        <f t="shared" si="464"/>
        <v>6.3</v>
      </c>
      <c r="K10823" s="103">
        <v>2.459999999999968</v>
      </c>
      <c r="L10823" s="104">
        <v>2.5609999999999999</v>
      </c>
      <c r="M10823" s="72">
        <v>0.5</v>
      </c>
      <c r="N10823" s="76">
        <f t="shared" si="463"/>
        <v>2.459999999999968</v>
      </c>
    </row>
    <row r="10824" spans="2:14" x14ac:dyDescent="0.25">
      <c r="B10824" s="158">
        <v>43363</v>
      </c>
      <c r="C10824" s="78">
        <v>431.85</v>
      </c>
      <c r="D10824" s="128">
        <v>583.5</v>
      </c>
      <c r="F10824" s="77">
        <v>4.63</v>
      </c>
      <c r="J10824" s="168">
        <f t="shared" si="464"/>
        <v>4.63</v>
      </c>
      <c r="K10824" s="103">
        <v>1.9299999999999544</v>
      </c>
      <c r="L10824" s="104">
        <v>1.8819999999999999</v>
      </c>
      <c r="M10824" s="72">
        <v>0.9</v>
      </c>
      <c r="N10824" s="76">
        <f t="shared" ref="N10824:N10887" si="465">+D10825-D10824+J10824</f>
        <v>1.9299999999999544</v>
      </c>
    </row>
    <row r="10825" spans="2:14" x14ac:dyDescent="0.25">
      <c r="B10825" s="158">
        <v>43364</v>
      </c>
      <c r="C10825" s="78">
        <v>431.72</v>
      </c>
      <c r="D10825" s="128">
        <v>580.79999999999995</v>
      </c>
      <c r="F10825" s="77">
        <v>4.53</v>
      </c>
      <c r="J10825" s="168">
        <f t="shared" si="464"/>
        <v>4.53</v>
      </c>
      <c r="K10825" s="103">
        <v>2.7300000000000457</v>
      </c>
      <c r="L10825" s="104">
        <v>1.835</v>
      </c>
      <c r="M10825" s="72">
        <v>2.6</v>
      </c>
      <c r="N10825" s="76">
        <f t="shared" si="465"/>
        <v>2.7300000000000457</v>
      </c>
    </row>
    <row r="10826" spans="2:14" x14ac:dyDescent="0.25">
      <c r="B10826" s="158">
        <v>43365</v>
      </c>
      <c r="C10826" s="78">
        <v>431.64</v>
      </c>
      <c r="D10826" s="128">
        <v>579</v>
      </c>
      <c r="F10826" s="77">
        <v>7.65</v>
      </c>
      <c r="J10826" s="168">
        <f t="shared" si="464"/>
        <v>7.65</v>
      </c>
      <c r="K10826" s="103">
        <v>3.1500000000000004</v>
      </c>
      <c r="L10826" s="104">
        <v>3.097</v>
      </c>
      <c r="M10826" s="72">
        <v>0</v>
      </c>
      <c r="N10826" s="76">
        <f t="shared" si="465"/>
        <v>3.1500000000000004</v>
      </c>
    </row>
    <row r="10827" spans="2:14" x14ac:dyDescent="0.25">
      <c r="B10827" s="158">
        <v>43366</v>
      </c>
      <c r="C10827" s="78">
        <v>431.41</v>
      </c>
      <c r="D10827" s="128">
        <v>574.5</v>
      </c>
      <c r="F10827" s="77">
        <v>7.42</v>
      </c>
      <c r="J10827" s="168">
        <f t="shared" si="464"/>
        <v>7.42</v>
      </c>
      <c r="K10827" s="103">
        <v>3.8199999999999772</v>
      </c>
      <c r="L10827" s="104">
        <v>3.004</v>
      </c>
      <c r="M10827" s="72">
        <v>24.4</v>
      </c>
      <c r="N10827" s="76">
        <f t="shared" si="465"/>
        <v>3.8199999999999772</v>
      </c>
    </row>
    <row r="10828" spans="2:14" x14ac:dyDescent="0.25">
      <c r="B10828" s="158">
        <v>43367</v>
      </c>
      <c r="C10828" s="78">
        <v>431.23</v>
      </c>
      <c r="D10828" s="128">
        <v>570.9</v>
      </c>
      <c r="F10828" s="77">
        <v>5.4089999999999998</v>
      </c>
      <c r="J10828" s="168">
        <f t="shared" si="464"/>
        <v>5.4089999999999998</v>
      </c>
      <c r="K10828" s="103">
        <v>4.209000000000068</v>
      </c>
      <c r="L10828" s="104">
        <v>2.19</v>
      </c>
      <c r="M10828" s="72">
        <v>11.8</v>
      </c>
      <c r="N10828" s="76">
        <f t="shared" si="465"/>
        <v>4.209000000000068</v>
      </c>
    </row>
    <row r="10829" spans="2:14" x14ac:dyDescent="0.25">
      <c r="B10829" s="158">
        <v>43368</v>
      </c>
      <c r="C10829" s="78">
        <v>431.17</v>
      </c>
      <c r="D10829" s="128">
        <v>569.70000000000005</v>
      </c>
      <c r="F10829" s="77">
        <v>6.024</v>
      </c>
      <c r="J10829" s="168">
        <f t="shared" si="464"/>
        <v>6.024</v>
      </c>
      <c r="K10829" s="103">
        <v>6.6239999999999091</v>
      </c>
      <c r="L10829" s="104">
        <v>2.4390000000000001</v>
      </c>
      <c r="M10829" s="72">
        <v>2.6</v>
      </c>
      <c r="N10829" s="76">
        <f t="shared" si="465"/>
        <v>6.6239999999999091</v>
      </c>
    </row>
    <row r="10830" spans="2:14" x14ac:dyDescent="0.25">
      <c r="B10830" s="158">
        <v>43369</v>
      </c>
      <c r="C10830" s="78">
        <v>431.21</v>
      </c>
      <c r="D10830" s="128">
        <v>570.29999999999995</v>
      </c>
      <c r="F10830" s="77">
        <v>5.8959999999999999</v>
      </c>
      <c r="G10830" s="77">
        <v>7.0000000000000007E-2</v>
      </c>
      <c r="J10830" s="168">
        <f t="shared" si="464"/>
        <v>5.9660000000000002</v>
      </c>
      <c r="K10830" s="103">
        <v>9.5660000000000238</v>
      </c>
      <c r="L10830" s="104">
        <v>2.387</v>
      </c>
      <c r="M10830" s="72">
        <v>0.5</v>
      </c>
      <c r="N10830" s="76">
        <f t="shared" si="465"/>
        <v>9.5660000000000238</v>
      </c>
    </row>
    <row r="10831" spans="2:14" x14ac:dyDescent="0.25">
      <c r="B10831" s="158">
        <v>43370</v>
      </c>
      <c r="C10831" s="78">
        <v>431.39</v>
      </c>
      <c r="D10831" s="128">
        <v>573.9</v>
      </c>
      <c r="F10831" s="77">
        <v>7.1139999999999999</v>
      </c>
      <c r="J10831" s="168">
        <f t="shared" si="464"/>
        <v>7.1139999999999999</v>
      </c>
      <c r="K10831" s="103">
        <v>14.013999999999978</v>
      </c>
      <c r="L10831" s="104">
        <v>2.8919999999999999</v>
      </c>
      <c r="M10831" s="72">
        <v>5.4</v>
      </c>
      <c r="N10831" s="76">
        <f t="shared" si="465"/>
        <v>14.013999999999978</v>
      </c>
    </row>
    <row r="10832" spans="2:14" x14ac:dyDescent="0.25">
      <c r="B10832" s="158">
        <v>43371</v>
      </c>
      <c r="C10832" s="78">
        <v>431.72</v>
      </c>
      <c r="D10832" s="128">
        <v>580.79999999999995</v>
      </c>
      <c r="F10832" s="77">
        <v>7.0650000000000004</v>
      </c>
      <c r="J10832" s="168">
        <f t="shared" si="464"/>
        <v>7.0650000000000004</v>
      </c>
      <c r="K10832" s="103">
        <v>16.465000000000092</v>
      </c>
      <c r="L10832" s="104">
        <v>2.8719999999999999</v>
      </c>
      <c r="M10832" s="72">
        <v>39.5</v>
      </c>
      <c r="N10832" s="76">
        <f t="shared" si="465"/>
        <v>16.465000000000092</v>
      </c>
    </row>
    <row r="10833" spans="2:14" x14ac:dyDescent="0.25">
      <c r="B10833" s="158">
        <v>43372</v>
      </c>
      <c r="C10833" s="78">
        <v>432.18</v>
      </c>
      <c r="D10833" s="128">
        <v>590.20000000000005</v>
      </c>
      <c r="F10833" s="77">
        <v>6.1890000000000001</v>
      </c>
      <c r="J10833" s="168">
        <f t="shared" si="464"/>
        <v>6.1890000000000001</v>
      </c>
      <c r="K10833" s="103">
        <v>17.61899999999995</v>
      </c>
      <c r="L10833" s="104">
        <v>2.5259999999999998</v>
      </c>
      <c r="M10833" s="72">
        <v>17.399999999999999</v>
      </c>
      <c r="N10833" s="76">
        <f t="shared" si="465"/>
        <v>17.61899999999995</v>
      </c>
    </row>
    <row r="10834" spans="2:14" x14ac:dyDescent="0.25">
      <c r="B10834" s="158">
        <v>43373</v>
      </c>
      <c r="C10834" s="78">
        <v>432.73</v>
      </c>
      <c r="D10834" s="128">
        <v>601.63</v>
      </c>
      <c r="F10834" s="77">
        <v>6.556</v>
      </c>
      <c r="J10834" s="168">
        <f t="shared" si="464"/>
        <v>6.556</v>
      </c>
      <c r="K10834" s="103">
        <v>9.7059999999999782</v>
      </c>
      <c r="L10834" s="104">
        <v>2.6760000000000002</v>
      </c>
      <c r="M10834" s="72">
        <v>0</v>
      </c>
      <c r="N10834" s="76">
        <f t="shared" si="465"/>
        <v>9.7059999999999782</v>
      </c>
    </row>
    <row r="10835" spans="2:14" x14ac:dyDescent="0.25">
      <c r="B10835" s="158">
        <v>43374</v>
      </c>
      <c r="C10835" s="78">
        <v>432.89</v>
      </c>
      <c r="D10835" s="128">
        <v>604.78</v>
      </c>
      <c r="F10835" s="77">
        <v>7.2910000000000004</v>
      </c>
      <c r="J10835" s="168">
        <f t="shared" si="464"/>
        <v>7.2910000000000004</v>
      </c>
      <c r="K10835" s="103">
        <v>6.8710000000000413</v>
      </c>
      <c r="L10835" s="104">
        <v>2.964</v>
      </c>
      <c r="M10835" s="72">
        <v>0</v>
      </c>
      <c r="N10835" s="76">
        <f t="shared" si="465"/>
        <v>6.8710000000000413</v>
      </c>
    </row>
    <row r="10836" spans="2:14" x14ac:dyDescent="0.25">
      <c r="B10836" s="158">
        <v>43375</v>
      </c>
      <c r="C10836" s="78">
        <v>432.86</v>
      </c>
      <c r="D10836" s="128">
        <v>604.36</v>
      </c>
      <c r="F10836" s="77">
        <v>6.6909999999999998</v>
      </c>
      <c r="J10836" s="168">
        <f t="shared" si="464"/>
        <v>6.6909999999999998</v>
      </c>
      <c r="K10836" s="103">
        <v>10.470999999999972</v>
      </c>
      <c r="L10836" s="104">
        <v>2.7309999999999999</v>
      </c>
      <c r="M10836" s="72">
        <v>8.6999999999999993</v>
      </c>
      <c r="N10836" s="76">
        <f t="shared" si="465"/>
        <v>10.470999999999972</v>
      </c>
    </row>
    <row r="10837" spans="2:14" x14ac:dyDescent="0.25">
      <c r="B10837" s="158">
        <v>43376</v>
      </c>
      <c r="C10837" s="78">
        <v>433.04</v>
      </c>
      <c r="D10837" s="128">
        <v>608.14</v>
      </c>
      <c r="F10837" s="77">
        <v>3.9910000000000001</v>
      </c>
      <c r="J10837" s="168">
        <f t="shared" si="464"/>
        <v>3.9910000000000001</v>
      </c>
      <c r="K10837" s="103">
        <v>13.750999999999991</v>
      </c>
      <c r="L10837" s="104">
        <v>1.629</v>
      </c>
      <c r="M10837" s="72">
        <v>2.6</v>
      </c>
      <c r="N10837" s="76">
        <f t="shared" si="465"/>
        <v>13.750999999999991</v>
      </c>
    </row>
    <row r="10838" spans="2:14" x14ac:dyDescent="0.25">
      <c r="B10838" s="158">
        <v>43377</v>
      </c>
      <c r="C10838" s="78">
        <v>433.5</v>
      </c>
      <c r="D10838" s="128">
        <v>617.9</v>
      </c>
      <c r="F10838" s="77">
        <v>4.13</v>
      </c>
      <c r="J10838" s="168">
        <f t="shared" si="464"/>
        <v>4.13</v>
      </c>
      <c r="K10838" s="103">
        <v>17.570000000000054</v>
      </c>
      <c r="L10838" s="104">
        <v>1.6930000000000001</v>
      </c>
      <c r="M10838" s="72">
        <v>34.200000000000003</v>
      </c>
      <c r="N10838" s="76">
        <f t="shared" si="465"/>
        <v>17.570000000000054</v>
      </c>
    </row>
    <row r="10839" spans="2:14" x14ac:dyDescent="0.25">
      <c r="B10839" s="158">
        <v>43378</v>
      </c>
      <c r="C10839" s="78">
        <v>434.12</v>
      </c>
      <c r="D10839" s="128">
        <v>631.34</v>
      </c>
      <c r="F10839" s="77">
        <v>3.46</v>
      </c>
      <c r="J10839" s="168">
        <f t="shared" si="464"/>
        <v>3.46</v>
      </c>
      <c r="K10839" s="103">
        <v>17.099999999999987</v>
      </c>
      <c r="L10839" s="104">
        <v>1.42</v>
      </c>
      <c r="M10839" s="72">
        <v>1.8</v>
      </c>
      <c r="N10839" s="76">
        <f t="shared" si="465"/>
        <v>17.099999999999987</v>
      </c>
    </row>
    <row r="10840" spans="2:14" x14ac:dyDescent="0.25">
      <c r="B10840" s="158">
        <v>43379</v>
      </c>
      <c r="C10840" s="78">
        <v>434.74</v>
      </c>
      <c r="D10840" s="128">
        <v>644.98</v>
      </c>
      <c r="F10840" s="77">
        <v>5.61</v>
      </c>
      <c r="J10840" s="168">
        <f t="shared" si="464"/>
        <v>5.61</v>
      </c>
      <c r="K10840" s="103">
        <v>15.700000000000031</v>
      </c>
      <c r="L10840" s="104">
        <v>2.29</v>
      </c>
      <c r="M10840" s="72">
        <v>1.1000000000000001</v>
      </c>
      <c r="N10840" s="76">
        <f t="shared" si="465"/>
        <v>15.700000000000031</v>
      </c>
    </row>
    <row r="10841" spans="2:14" x14ac:dyDescent="0.25">
      <c r="B10841" s="158">
        <v>43380</v>
      </c>
      <c r="C10841" s="78">
        <v>435.19</v>
      </c>
      <c r="D10841" s="128">
        <v>655.07000000000005</v>
      </c>
      <c r="F10841" s="77">
        <v>6.39</v>
      </c>
      <c r="J10841" s="168">
        <f t="shared" si="464"/>
        <v>6.39</v>
      </c>
      <c r="K10841" s="103">
        <v>16.05999999999996</v>
      </c>
      <c r="L10841" s="104">
        <v>2.62</v>
      </c>
      <c r="M10841" s="72">
        <v>23.7</v>
      </c>
      <c r="N10841" s="76">
        <f t="shared" si="465"/>
        <v>16.05999999999996</v>
      </c>
    </row>
    <row r="10842" spans="2:14" x14ac:dyDescent="0.25">
      <c r="B10842" s="158">
        <v>43381</v>
      </c>
      <c r="C10842" s="78">
        <v>435.61</v>
      </c>
      <c r="D10842" s="128">
        <v>664.74</v>
      </c>
      <c r="F10842" s="77">
        <v>8.7070000000000007</v>
      </c>
      <c r="J10842" s="168">
        <f t="shared" si="464"/>
        <v>8.7070000000000007</v>
      </c>
      <c r="K10842" s="103">
        <v>11.787000000000042</v>
      </c>
      <c r="L10842" s="104">
        <v>3.5830000000000002</v>
      </c>
      <c r="M10842" s="72">
        <v>1.5</v>
      </c>
      <c r="N10842" s="76">
        <f t="shared" si="465"/>
        <v>11.787000000000042</v>
      </c>
    </row>
    <row r="10843" spans="2:14" x14ac:dyDescent="0.25">
      <c r="B10843" s="158">
        <v>43382</v>
      </c>
      <c r="C10843" s="78">
        <v>435.74</v>
      </c>
      <c r="D10843" s="128">
        <v>667.82</v>
      </c>
      <c r="F10843" s="77">
        <v>9.7769999999999992</v>
      </c>
      <c r="J10843" s="168">
        <f t="shared" si="464"/>
        <v>9.7769999999999992</v>
      </c>
      <c r="K10843" s="103">
        <v>14.656999999999995</v>
      </c>
      <c r="L10843" s="104">
        <v>4.0069999999999997</v>
      </c>
      <c r="M10843" s="72">
        <v>4.8</v>
      </c>
      <c r="N10843" s="76">
        <f t="shared" si="465"/>
        <v>14.656999999999995</v>
      </c>
    </row>
    <row r="10844" spans="2:14" x14ac:dyDescent="0.25">
      <c r="B10844" s="158">
        <v>43383</v>
      </c>
      <c r="C10844" s="78">
        <v>435.96</v>
      </c>
      <c r="D10844" s="128">
        <v>672.7</v>
      </c>
      <c r="F10844" s="77">
        <v>11.936</v>
      </c>
      <c r="J10844" s="168">
        <f t="shared" si="464"/>
        <v>11.936</v>
      </c>
      <c r="K10844" s="103">
        <v>12.895999999999923</v>
      </c>
      <c r="L10844" s="104">
        <v>4.9119999999999999</v>
      </c>
      <c r="M10844" s="72">
        <v>0</v>
      </c>
      <c r="N10844" s="76">
        <f t="shared" si="465"/>
        <v>12.895999999999923</v>
      </c>
    </row>
    <row r="10845" spans="2:14" x14ac:dyDescent="0.25">
      <c r="B10845" s="158">
        <v>43384</v>
      </c>
      <c r="C10845" s="78">
        <v>435.99</v>
      </c>
      <c r="D10845" s="128">
        <v>673.66</v>
      </c>
      <c r="F10845" s="77">
        <v>13.141999999999999</v>
      </c>
      <c r="J10845" s="168">
        <f t="shared" si="464"/>
        <v>13.141999999999999</v>
      </c>
      <c r="K10845" s="103">
        <v>11.22200000000004</v>
      </c>
      <c r="L10845" s="104">
        <v>5.3860000000000001</v>
      </c>
      <c r="M10845" s="72">
        <v>0</v>
      </c>
      <c r="N10845" s="76">
        <f t="shared" si="465"/>
        <v>11.22200000000004</v>
      </c>
    </row>
    <row r="10846" spans="2:14" x14ac:dyDescent="0.25">
      <c r="B10846" s="158">
        <v>43385</v>
      </c>
      <c r="C10846" s="78">
        <v>435.91</v>
      </c>
      <c r="D10846" s="128">
        <v>671.74</v>
      </c>
      <c r="F10846" s="77">
        <v>12.029</v>
      </c>
      <c r="J10846" s="168">
        <f t="shared" si="464"/>
        <v>12.029</v>
      </c>
      <c r="K10846" s="103">
        <v>11.328999999999954</v>
      </c>
      <c r="L10846" s="104">
        <v>4.95</v>
      </c>
      <c r="M10846" s="72">
        <v>38.799999999999997</v>
      </c>
      <c r="N10846" s="76">
        <f t="shared" si="465"/>
        <v>11.328999999999954</v>
      </c>
    </row>
    <row r="10847" spans="2:14" x14ac:dyDescent="0.25">
      <c r="B10847" s="158">
        <v>43386</v>
      </c>
      <c r="C10847" s="78">
        <v>435.88</v>
      </c>
      <c r="D10847" s="128">
        <v>671.04</v>
      </c>
      <c r="F10847" s="77">
        <v>10.563000000000001</v>
      </c>
      <c r="J10847" s="168">
        <f t="shared" si="464"/>
        <v>10.563000000000001</v>
      </c>
      <c r="K10847" s="103">
        <v>11.983000000000073</v>
      </c>
      <c r="L10847" s="104">
        <v>4.3470000000000004</v>
      </c>
      <c r="M10847" s="72">
        <v>29.7</v>
      </c>
      <c r="N10847" s="76">
        <f t="shared" si="465"/>
        <v>11.983000000000073</v>
      </c>
    </row>
    <row r="10848" spans="2:14" x14ac:dyDescent="0.25">
      <c r="B10848" s="158">
        <v>43387</v>
      </c>
      <c r="C10848" s="78">
        <v>435.94</v>
      </c>
      <c r="D10848" s="128">
        <v>672.46</v>
      </c>
      <c r="F10848" s="77">
        <v>10.141</v>
      </c>
      <c r="J10848" s="168">
        <f t="shared" si="464"/>
        <v>10.141</v>
      </c>
      <c r="K10848" s="103">
        <v>8.7209999999999273</v>
      </c>
      <c r="L10848" s="104">
        <v>4.1559999999999997</v>
      </c>
      <c r="M10848" s="72">
        <v>3.6</v>
      </c>
      <c r="N10848" s="76">
        <f t="shared" si="465"/>
        <v>8.7209999999999273</v>
      </c>
    </row>
    <row r="10849" spans="2:14" x14ac:dyDescent="0.25">
      <c r="B10849" s="158">
        <v>43388</v>
      </c>
      <c r="C10849" s="78">
        <v>435.89</v>
      </c>
      <c r="D10849" s="128">
        <v>671.04</v>
      </c>
      <c r="F10849" s="77">
        <v>12.471</v>
      </c>
      <c r="J10849" s="168">
        <f t="shared" si="464"/>
        <v>12.471</v>
      </c>
      <c r="K10849" s="103">
        <v>5.9310000000000365</v>
      </c>
      <c r="L10849" s="104">
        <v>5.1319999999999997</v>
      </c>
      <c r="M10849" s="72">
        <v>1.2</v>
      </c>
      <c r="N10849" s="76">
        <f t="shared" si="465"/>
        <v>5.9310000000000365</v>
      </c>
    </row>
    <row r="10850" spans="2:14" x14ac:dyDescent="0.25">
      <c r="B10850" s="158">
        <v>43389</v>
      </c>
      <c r="C10850" s="78">
        <v>435.6</v>
      </c>
      <c r="D10850" s="128">
        <v>664.5</v>
      </c>
      <c r="F10850" s="77">
        <v>8.8160000000000007</v>
      </c>
      <c r="J10850" s="168">
        <f t="shared" si="464"/>
        <v>8.8160000000000007</v>
      </c>
      <c r="K10850" s="103">
        <v>6.7459999999999507</v>
      </c>
      <c r="L10850" s="104">
        <v>3.613</v>
      </c>
      <c r="M10850" s="72">
        <v>1.2</v>
      </c>
      <c r="N10850" s="76">
        <f t="shared" si="465"/>
        <v>6.7459999999999507</v>
      </c>
    </row>
    <row r="10851" spans="2:14" x14ac:dyDescent="0.25">
      <c r="B10851" s="158">
        <v>43390</v>
      </c>
      <c r="C10851" s="78">
        <v>435.51</v>
      </c>
      <c r="D10851" s="128">
        <v>662.43</v>
      </c>
      <c r="F10851" s="77">
        <v>8.891</v>
      </c>
      <c r="J10851" s="168">
        <f t="shared" si="464"/>
        <v>8.891</v>
      </c>
      <c r="K10851" s="103">
        <v>5.4410000000000682</v>
      </c>
      <c r="L10851" s="104">
        <v>3.6440000000000001</v>
      </c>
      <c r="M10851" s="72">
        <v>3.5</v>
      </c>
      <c r="N10851" s="76">
        <f t="shared" si="465"/>
        <v>5.4410000000000682</v>
      </c>
    </row>
    <row r="10852" spans="2:14" x14ac:dyDescent="0.25">
      <c r="B10852" s="158">
        <v>43391</v>
      </c>
      <c r="C10852" s="78">
        <v>435.36</v>
      </c>
      <c r="D10852" s="128">
        <v>658.98</v>
      </c>
      <c r="F10852" s="77">
        <v>10.898999999999999</v>
      </c>
      <c r="J10852" s="168">
        <f t="shared" si="464"/>
        <v>10.898999999999999</v>
      </c>
      <c r="K10852" s="103">
        <v>4.4789999999999264</v>
      </c>
      <c r="L10852" s="104">
        <v>4.4669999999999996</v>
      </c>
      <c r="M10852" s="72">
        <v>0</v>
      </c>
      <c r="N10852" s="76">
        <f t="shared" si="465"/>
        <v>4.4789999999999264</v>
      </c>
    </row>
    <row r="10853" spans="2:14" x14ac:dyDescent="0.25">
      <c r="B10853" s="158">
        <v>43392</v>
      </c>
      <c r="C10853" s="78">
        <v>435.09</v>
      </c>
      <c r="D10853" s="128">
        <v>652.55999999999995</v>
      </c>
      <c r="F10853" s="77">
        <v>7.806</v>
      </c>
      <c r="J10853" s="168">
        <f t="shared" si="464"/>
        <v>7.806</v>
      </c>
      <c r="K10853" s="103">
        <v>6.2660000000000364</v>
      </c>
      <c r="L10853" s="104">
        <v>3.1989999999999998</v>
      </c>
      <c r="M10853" s="72">
        <v>25.8</v>
      </c>
      <c r="N10853" s="76">
        <f t="shared" si="465"/>
        <v>6.2660000000000364</v>
      </c>
    </row>
    <row r="10854" spans="2:14" x14ac:dyDescent="0.25">
      <c r="B10854" s="158">
        <v>43393</v>
      </c>
      <c r="C10854" s="78">
        <v>435.01</v>
      </c>
      <c r="D10854" s="128">
        <v>651.02</v>
      </c>
      <c r="F10854" s="77">
        <v>7.6980000000000004</v>
      </c>
      <c r="J10854" s="168">
        <f t="shared" si="464"/>
        <v>7.6980000000000004</v>
      </c>
      <c r="K10854" s="103">
        <v>25.648000000000046</v>
      </c>
      <c r="L10854" s="104">
        <v>3.1549999999999998</v>
      </c>
      <c r="M10854" s="72">
        <v>68.2</v>
      </c>
      <c r="N10854" s="76">
        <f t="shared" si="465"/>
        <v>25.648000000000046</v>
      </c>
    </row>
    <row r="10855" spans="2:14" x14ac:dyDescent="0.25">
      <c r="B10855" s="158">
        <v>43394</v>
      </c>
      <c r="C10855" s="78">
        <v>435.79</v>
      </c>
      <c r="D10855" s="128">
        <v>668.97</v>
      </c>
      <c r="F10855" s="77">
        <v>5.3170000000000002</v>
      </c>
      <c r="J10855" s="168">
        <f t="shared" si="464"/>
        <v>5.3170000000000002</v>
      </c>
      <c r="K10855" s="103">
        <v>22.687000000000005</v>
      </c>
      <c r="L10855" s="104">
        <v>2.1880000000000002</v>
      </c>
      <c r="M10855" s="72">
        <v>34</v>
      </c>
      <c r="N10855" s="76">
        <f t="shared" si="465"/>
        <v>22.687000000000005</v>
      </c>
    </row>
    <row r="10856" spans="2:14" x14ac:dyDescent="0.25">
      <c r="B10856" s="158">
        <v>43395</v>
      </c>
      <c r="C10856" s="78">
        <v>436.53</v>
      </c>
      <c r="D10856" s="128">
        <v>686.34</v>
      </c>
      <c r="F10856" s="77">
        <v>7.8239999999999998</v>
      </c>
      <c r="J10856" s="168">
        <f t="shared" si="464"/>
        <v>7.8239999999999998</v>
      </c>
      <c r="K10856" s="103">
        <v>20.763999999999939</v>
      </c>
      <c r="L10856" s="104">
        <v>3.2330000000000001</v>
      </c>
      <c r="M10856" s="72">
        <v>6.9</v>
      </c>
      <c r="N10856" s="76">
        <f t="shared" si="465"/>
        <v>20.763999999999939</v>
      </c>
    </row>
    <row r="10857" spans="2:14" x14ac:dyDescent="0.25">
      <c r="B10857" s="158">
        <v>43396</v>
      </c>
      <c r="C10857" s="78">
        <v>437.08</v>
      </c>
      <c r="D10857" s="128">
        <v>699.28</v>
      </c>
      <c r="F10857" s="77">
        <v>10.614000000000001</v>
      </c>
      <c r="G10857" s="77">
        <v>0</v>
      </c>
      <c r="H10857" s="77">
        <v>0</v>
      </c>
      <c r="J10857" s="168">
        <f t="shared" si="464"/>
        <v>10.614000000000001</v>
      </c>
      <c r="K10857" s="103">
        <v>30.114000000000001</v>
      </c>
      <c r="L10857" s="104">
        <v>4.3860000000000001</v>
      </c>
      <c r="M10857" s="72">
        <v>52.7</v>
      </c>
      <c r="N10857" s="76">
        <f t="shared" si="465"/>
        <v>30.114000000000001</v>
      </c>
    </row>
    <row r="10858" spans="2:14" x14ac:dyDescent="0.25">
      <c r="B10858" s="158">
        <v>43397</v>
      </c>
      <c r="C10858" s="78">
        <v>437.87</v>
      </c>
      <c r="D10858" s="128">
        <v>718.78</v>
      </c>
      <c r="F10858" s="77">
        <v>13.087</v>
      </c>
      <c r="G10858" s="77">
        <v>0</v>
      </c>
      <c r="H10858" s="77">
        <v>8.14</v>
      </c>
      <c r="J10858" s="168">
        <f t="shared" si="464"/>
        <v>21.227</v>
      </c>
      <c r="K10858" s="103">
        <v>25.697000000000028</v>
      </c>
      <c r="L10858" s="104">
        <v>5.4080000000000004</v>
      </c>
      <c r="M10858" s="72">
        <v>16.100000000000001</v>
      </c>
      <c r="N10858" s="76">
        <f t="shared" si="465"/>
        <v>25.697000000000028</v>
      </c>
    </row>
    <row r="10859" spans="2:14" x14ac:dyDescent="0.25">
      <c r="B10859" s="158">
        <v>43398</v>
      </c>
      <c r="C10859" s="78">
        <v>438.05</v>
      </c>
      <c r="D10859" s="128">
        <v>723.25</v>
      </c>
      <c r="F10859" s="77">
        <v>13.282</v>
      </c>
      <c r="G10859" s="77">
        <v>0</v>
      </c>
      <c r="H10859" s="77">
        <v>8.42</v>
      </c>
      <c r="J10859" s="168">
        <f t="shared" si="464"/>
        <v>21.701999999999998</v>
      </c>
      <c r="K10859" s="103">
        <v>20.701999999999998</v>
      </c>
      <c r="L10859" s="104">
        <v>5.51</v>
      </c>
      <c r="M10859" s="72">
        <v>5.7</v>
      </c>
      <c r="N10859" s="76">
        <f t="shared" si="465"/>
        <v>20.701999999999998</v>
      </c>
    </row>
    <row r="10860" spans="2:14" x14ac:dyDescent="0.25">
      <c r="B10860" s="158">
        <v>43399</v>
      </c>
      <c r="C10860" s="78">
        <v>438.01</v>
      </c>
      <c r="D10860" s="128">
        <v>722.25</v>
      </c>
      <c r="F10860" s="77">
        <v>13.385</v>
      </c>
      <c r="G10860" s="77">
        <v>0</v>
      </c>
      <c r="H10860" s="77">
        <v>3.65</v>
      </c>
      <c r="J10860" s="168">
        <f t="shared" si="464"/>
        <v>17.035</v>
      </c>
      <c r="K10860" s="103">
        <v>17.035</v>
      </c>
      <c r="L10860" s="104">
        <v>5.55</v>
      </c>
      <c r="M10860" s="72">
        <v>14.2</v>
      </c>
      <c r="N10860" s="76">
        <f t="shared" si="465"/>
        <v>17.035</v>
      </c>
    </row>
    <row r="10861" spans="2:14" x14ac:dyDescent="0.25">
      <c r="B10861" s="158">
        <v>43400</v>
      </c>
      <c r="C10861" s="78">
        <v>438.02</v>
      </c>
      <c r="D10861" s="128">
        <v>722.25</v>
      </c>
      <c r="F10861" s="77">
        <v>12.036</v>
      </c>
      <c r="G10861" s="77">
        <v>0</v>
      </c>
      <c r="H10861" s="77">
        <v>6.88</v>
      </c>
      <c r="J10861" s="168">
        <f t="shared" si="464"/>
        <v>18.916</v>
      </c>
      <c r="K10861" s="103">
        <v>18.916</v>
      </c>
      <c r="L10861" s="104">
        <v>4.9939999999999998</v>
      </c>
      <c r="M10861" s="72">
        <v>2.8</v>
      </c>
      <c r="N10861" s="76">
        <f t="shared" si="465"/>
        <v>18.916</v>
      </c>
    </row>
    <row r="10862" spans="2:14" x14ac:dyDescent="0.25">
      <c r="B10862" s="158">
        <v>43401</v>
      </c>
      <c r="C10862" s="78">
        <v>438.01</v>
      </c>
      <c r="D10862" s="128">
        <v>722.25</v>
      </c>
      <c r="F10862" s="77">
        <v>10.098000000000001</v>
      </c>
      <c r="G10862" s="77">
        <v>0</v>
      </c>
      <c r="H10862" s="77">
        <v>5.24</v>
      </c>
      <c r="J10862" s="168">
        <f t="shared" si="464"/>
        <v>15.338000000000001</v>
      </c>
      <c r="K10862" s="103">
        <v>16.088000000000001</v>
      </c>
      <c r="L10862" s="104">
        <v>4.1900000000000004</v>
      </c>
      <c r="M10862" s="72">
        <v>1.2</v>
      </c>
      <c r="N10862" s="76">
        <f t="shared" si="465"/>
        <v>16.088000000000001</v>
      </c>
    </row>
    <row r="10863" spans="2:14" x14ac:dyDescent="0.25">
      <c r="B10863" s="158">
        <v>43402</v>
      </c>
      <c r="C10863" s="78">
        <v>438.04</v>
      </c>
      <c r="D10863" s="128">
        <v>723</v>
      </c>
      <c r="F10863" s="77">
        <v>12.324999999999999</v>
      </c>
      <c r="G10863" s="77">
        <v>0</v>
      </c>
      <c r="H10863" s="77">
        <v>2.5299999999999998</v>
      </c>
      <c r="J10863" s="168">
        <f t="shared" si="464"/>
        <v>14.854999999999999</v>
      </c>
      <c r="K10863" s="103">
        <v>13.854999999999999</v>
      </c>
      <c r="L10863" s="104">
        <v>5.1139999999999999</v>
      </c>
      <c r="M10863" s="72">
        <v>0</v>
      </c>
      <c r="N10863" s="76">
        <f t="shared" si="465"/>
        <v>13.854999999999999</v>
      </c>
    </row>
    <row r="10864" spans="2:14" x14ac:dyDescent="0.25">
      <c r="B10864" s="158">
        <v>43403</v>
      </c>
      <c r="C10864" s="78">
        <v>438</v>
      </c>
      <c r="D10864" s="128">
        <v>722</v>
      </c>
      <c r="F10864" s="77">
        <v>12.672000000000001</v>
      </c>
      <c r="G10864" s="77">
        <v>0</v>
      </c>
      <c r="H10864" s="77">
        <v>0</v>
      </c>
      <c r="J10864" s="168">
        <f t="shared" si="464"/>
        <v>12.672000000000001</v>
      </c>
      <c r="K10864" s="103">
        <v>12.922000000000001</v>
      </c>
      <c r="L10864" s="104">
        <v>5.2779999999999996</v>
      </c>
      <c r="M10864" s="72">
        <v>0</v>
      </c>
      <c r="N10864" s="76">
        <f t="shared" si="465"/>
        <v>12.922000000000001</v>
      </c>
    </row>
    <row r="10865" spans="2:14" x14ac:dyDescent="0.25">
      <c r="B10865" s="158">
        <v>43404</v>
      </c>
      <c r="C10865" s="78">
        <v>438.02</v>
      </c>
      <c r="D10865" s="128">
        <v>722.25</v>
      </c>
      <c r="F10865" s="77">
        <v>13.291</v>
      </c>
      <c r="G10865" s="77">
        <v>0</v>
      </c>
      <c r="H10865" s="77">
        <v>0</v>
      </c>
      <c r="J10865" s="168">
        <f t="shared" si="464"/>
        <v>13.291</v>
      </c>
      <c r="K10865" s="103">
        <v>11.541</v>
      </c>
      <c r="L10865" s="104">
        <v>5.5149999999999997</v>
      </c>
      <c r="M10865" s="72">
        <v>0</v>
      </c>
      <c r="N10865" s="76">
        <f t="shared" si="465"/>
        <v>11.541</v>
      </c>
    </row>
    <row r="10866" spans="2:14" x14ac:dyDescent="0.25">
      <c r="B10866" s="158">
        <v>43405</v>
      </c>
      <c r="C10866" s="78">
        <v>437.95</v>
      </c>
      <c r="D10866" s="128">
        <v>720.5</v>
      </c>
      <c r="F10866" s="77">
        <v>13.518000000000001</v>
      </c>
      <c r="G10866" s="77">
        <v>0</v>
      </c>
      <c r="H10866" s="77">
        <v>0</v>
      </c>
      <c r="J10866" s="168">
        <f t="shared" si="464"/>
        <v>13.518000000000001</v>
      </c>
      <c r="K10866" s="103">
        <v>12.037999999999982</v>
      </c>
      <c r="L10866" s="104">
        <v>5.609</v>
      </c>
      <c r="M10866" s="72">
        <v>7.8</v>
      </c>
      <c r="N10866" s="76">
        <f t="shared" si="465"/>
        <v>12.037999999999982</v>
      </c>
    </row>
    <row r="10867" spans="2:14" x14ac:dyDescent="0.25">
      <c r="B10867" s="158">
        <v>43406</v>
      </c>
      <c r="C10867" s="78">
        <v>437.88</v>
      </c>
      <c r="D10867" s="128">
        <v>719.02</v>
      </c>
      <c r="F10867" s="77">
        <v>13.419</v>
      </c>
      <c r="G10867" s="77">
        <v>0</v>
      </c>
      <c r="H10867" s="77">
        <v>0</v>
      </c>
      <c r="J10867" s="168">
        <f t="shared" si="464"/>
        <v>13.419</v>
      </c>
      <c r="K10867" s="103">
        <v>11.97900000000006</v>
      </c>
      <c r="L10867" s="104">
        <v>5.5449999999999999</v>
      </c>
      <c r="M10867" s="72">
        <v>0</v>
      </c>
      <c r="N10867" s="76">
        <f t="shared" si="465"/>
        <v>11.97900000000006</v>
      </c>
    </row>
    <row r="10868" spans="2:14" x14ac:dyDescent="0.25">
      <c r="B10868" s="158">
        <v>43407</v>
      </c>
      <c r="C10868" s="78">
        <v>437.82</v>
      </c>
      <c r="D10868" s="128">
        <v>717.58</v>
      </c>
      <c r="F10868" s="77">
        <v>13.301</v>
      </c>
      <c r="G10868" s="77">
        <v>0</v>
      </c>
      <c r="H10868" s="77">
        <v>0</v>
      </c>
      <c r="J10868" s="168">
        <f t="shared" si="464"/>
        <v>13.301</v>
      </c>
      <c r="K10868" s="103">
        <v>12.070999999999982</v>
      </c>
      <c r="L10868" s="104">
        <v>5.5190000000000001</v>
      </c>
      <c r="M10868" s="72">
        <v>2.2999999999999998</v>
      </c>
      <c r="N10868" s="76">
        <f t="shared" si="465"/>
        <v>12.070999999999982</v>
      </c>
    </row>
    <row r="10869" spans="2:14" x14ac:dyDescent="0.25">
      <c r="B10869" s="158">
        <v>43408</v>
      </c>
      <c r="C10869" s="78">
        <v>437.78</v>
      </c>
      <c r="D10869" s="128">
        <v>716.35</v>
      </c>
      <c r="F10869" s="77">
        <v>13.605</v>
      </c>
      <c r="G10869" s="77">
        <v>0</v>
      </c>
      <c r="H10869" s="77">
        <v>0</v>
      </c>
      <c r="J10869" s="168">
        <f t="shared" si="464"/>
        <v>13.605</v>
      </c>
      <c r="K10869" s="103">
        <v>12.605</v>
      </c>
      <c r="L10869" s="104">
        <v>5.6230000000000002</v>
      </c>
      <c r="M10869" s="72">
        <v>0.7</v>
      </c>
      <c r="N10869" s="76">
        <f t="shared" si="465"/>
        <v>12.605</v>
      </c>
    </row>
    <row r="10870" spans="2:14" x14ac:dyDescent="0.25">
      <c r="B10870" s="158">
        <v>43409</v>
      </c>
      <c r="C10870" s="78">
        <v>437.73</v>
      </c>
      <c r="D10870" s="128">
        <v>715.35</v>
      </c>
      <c r="F10870" s="77">
        <v>13.609</v>
      </c>
      <c r="G10870" s="77">
        <v>0</v>
      </c>
      <c r="H10870" s="77">
        <v>0</v>
      </c>
      <c r="J10870" s="168">
        <f t="shared" si="464"/>
        <v>13.609</v>
      </c>
      <c r="K10870" s="103">
        <v>17.278999999999961</v>
      </c>
      <c r="L10870" s="104">
        <v>5.2320000000000002</v>
      </c>
      <c r="M10870" s="72">
        <v>88.5</v>
      </c>
      <c r="N10870" s="76">
        <f t="shared" si="465"/>
        <v>17.278999999999961</v>
      </c>
    </row>
    <row r="10871" spans="2:14" x14ac:dyDescent="0.25">
      <c r="B10871" s="158">
        <v>43410</v>
      </c>
      <c r="C10871" s="78">
        <v>437.88</v>
      </c>
      <c r="D10871" s="128">
        <v>719.02</v>
      </c>
      <c r="F10871" s="77">
        <v>12.669</v>
      </c>
      <c r="G10871" s="77">
        <v>0</v>
      </c>
      <c r="H10871" s="77">
        <v>17.350000000000001</v>
      </c>
      <c r="J10871" s="168">
        <f t="shared" si="464"/>
        <v>30.019000000000002</v>
      </c>
      <c r="K10871" s="103">
        <v>33.249000000000024</v>
      </c>
      <c r="L10871" s="104">
        <v>5.2350000000000003</v>
      </c>
      <c r="M10871" s="72">
        <v>15.4</v>
      </c>
      <c r="N10871" s="76">
        <f t="shared" si="465"/>
        <v>33.249000000000024</v>
      </c>
    </row>
    <row r="10872" spans="2:14" x14ac:dyDescent="0.25">
      <c r="B10872" s="158">
        <v>43411</v>
      </c>
      <c r="C10872" s="78">
        <v>438.02</v>
      </c>
      <c r="D10872" s="128">
        <v>722.25</v>
      </c>
      <c r="F10872" s="77">
        <v>12.906000000000001</v>
      </c>
      <c r="G10872" s="77">
        <v>0</v>
      </c>
      <c r="H10872" s="77">
        <v>8.43</v>
      </c>
      <c r="J10872" s="168">
        <f t="shared" si="464"/>
        <v>21.335999999999999</v>
      </c>
      <c r="K10872" s="103">
        <v>21.335999999999999</v>
      </c>
      <c r="L10872" s="104">
        <v>5.3550000000000004</v>
      </c>
      <c r="M10872" s="72">
        <v>8.6</v>
      </c>
      <c r="N10872" s="76">
        <f t="shared" si="465"/>
        <v>21.335999999999999</v>
      </c>
    </row>
    <row r="10873" spans="2:14" x14ac:dyDescent="0.25">
      <c r="B10873" s="158">
        <v>43412</v>
      </c>
      <c r="C10873" s="78">
        <v>438.02</v>
      </c>
      <c r="D10873" s="128">
        <v>722.25</v>
      </c>
      <c r="F10873" s="77">
        <v>13.45</v>
      </c>
      <c r="G10873" s="77">
        <v>0</v>
      </c>
      <c r="H10873" s="77">
        <v>6.46</v>
      </c>
      <c r="J10873" s="168">
        <f t="shared" si="464"/>
        <v>19.91</v>
      </c>
      <c r="K10873" s="103">
        <v>19.91</v>
      </c>
      <c r="L10873" s="104">
        <v>5.58</v>
      </c>
      <c r="M10873" s="72">
        <v>36</v>
      </c>
      <c r="N10873" s="76">
        <f t="shared" si="465"/>
        <v>19.91</v>
      </c>
    </row>
    <row r="10874" spans="2:14" x14ac:dyDescent="0.25">
      <c r="B10874" s="158">
        <v>43413</v>
      </c>
      <c r="C10874" s="78">
        <v>438.01</v>
      </c>
      <c r="D10874" s="128">
        <v>722.25</v>
      </c>
      <c r="F10874" s="77">
        <v>13.066000000000001</v>
      </c>
      <c r="G10874" s="77">
        <v>0</v>
      </c>
      <c r="H10874" s="77">
        <v>2.15</v>
      </c>
      <c r="J10874" s="168">
        <f t="shared" si="464"/>
        <v>15.216000000000001</v>
      </c>
      <c r="K10874" s="103">
        <v>14.966000000000001</v>
      </c>
      <c r="L10874" s="104">
        <v>5.399</v>
      </c>
      <c r="M10874" s="72">
        <v>6.5</v>
      </c>
      <c r="N10874" s="76">
        <f t="shared" si="465"/>
        <v>14.966000000000001</v>
      </c>
    </row>
    <row r="10875" spans="2:14" x14ac:dyDescent="0.25">
      <c r="B10875" s="158">
        <v>43414</v>
      </c>
      <c r="C10875" s="78">
        <v>438</v>
      </c>
      <c r="D10875" s="128">
        <v>722</v>
      </c>
      <c r="F10875" s="77">
        <v>13.282</v>
      </c>
      <c r="G10875" s="77">
        <v>0</v>
      </c>
      <c r="H10875" s="77">
        <v>0</v>
      </c>
      <c r="J10875" s="168">
        <f t="shared" si="464"/>
        <v>13.282</v>
      </c>
      <c r="K10875" s="103">
        <v>11.532</v>
      </c>
      <c r="L10875" s="104">
        <v>5.5110000000000001</v>
      </c>
      <c r="M10875" s="72">
        <v>0</v>
      </c>
      <c r="N10875" s="76">
        <f t="shared" si="465"/>
        <v>11.532</v>
      </c>
    </row>
    <row r="10876" spans="2:14" x14ac:dyDescent="0.25">
      <c r="B10876" s="158">
        <v>43415</v>
      </c>
      <c r="C10876" s="78">
        <v>437.93</v>
      </c>
      <c r="D10876" s="128">
        <v>720.25</v>
      </c>
      <c r="F10876" s="77">
        <v>11.081</v>
      </c>
      <c r="G10876" s="77">
        <v>0</v>
      </c>
      <c r="H10876" s="77">
        <v>0</v>
      </c>
      <c r="J10876" s="168">
        <f t="shared" si="464"/>
        <v>11.081</v>
      </c>
      <c r="K10876" s="103">
        <v>9.8509999999999813</v>
      </c>
      <c r="L10876" s="104">
        <v>4.5789999999999997</v>
      </c>
      <c r="M10876" s="72">
        <v>0</v>
      </c>
      <c r="N10876" s="76">
        <f t="shared" si="465"/>
        <v>9.8509999999999813</v>
      </c>
    </row>
    <row r="10877" spans="2:14" x14ac:dyDescent="0.25">
      <c r="B10877" s="158">
        <v>43416</v>
      </c>
      <c r="C10877" s="78">
        <v>437.88</v>
      </c>
      <c r="D10877" s="128">
        <v>719.02</v>
      </c>
      <c r="F10877" s="77">
        <v>13.573</v>
      </c>
      <c r="G10877" s="77">
        <v>0</v>
      </c>
      <c r="H10877" s="77">
        <v>0</v>
      </c>
      <c r="J10877" s="168">
        <f t="shared" si="464"/>
        <v>13.573</v>
      </c>
      <c r="K10877" s="103">
        <v>9.9030000000000413</v>
      </c>
      <c r="L10877" s="104">
        <v>5.6319999999999997</v>
      </c>
      <c r="M10877" s="72">
        <v>0</v>
      </c>
      <c r="N10877" s="76">
        <f t="shared" si="465"/>
        <v>9.9030000000000413</v>
      </c>
    </row>
    <row r="10878" spans="2:14" x14ac:dyDescent="0.25">
      <c r="B10878" s="158">
        <v>43417</v>
      </c>
      <c r="C10878" s="78">
        <v>437.73</v>
      </c>
      <c r="D10878" s="128">
        <v>715.35</v>
      </c>
      <c r="F10878" s="77">
        <v>13.409000000000001</v>
      </c>
      <c r="G10878" s="77">
        <v>0</v>
      </c>
      <c r="H10878" s="77">
        <v>0</v>
      </c>
      <c r="J10878" s="168">
        <f t="shared" si="464"/>
        <v>13.409000000000001</v>
      </c>
      <c r="K10878" s="103">
        <v>8.0090000000000234</v>
      </c>
      <c r="L10878" s="104">
        <v>5.5640000000000001</v>
      </c>
      <c r="M10878" s="72">
        <v>0</v>
      </c>
      <c r="N10878" s="76">
        <f t="shared" si="465"/>
        <v>8.0090000000000234</v>
      </c>
    </row>
    <row r="10879" spans="2:14" x14ac:dyDescent="0.25">
      <c r="B10879" s="158">
        <v>43418</v>
      </c>
      <c r="C10879" s="78">
        <v>437.52</v>
      </c>
      <c r="D10879" s="128">
        <v>709.95</v>
      </c>
      <c r="F10879" s="77">
        <v>13.353999999999999</v>
      </c>
      <c r="G10879" s="77">
        <v>0.13</v>
      </c>
      <c r="H10879" s="77">
        <v>0</v>
      </c>
      <c r="J10879" s="168">
        <f t="shared" si="464"/>
        <v>13.484</v>
      </c>
      <c r="K10879" s="103">
        <v>8.6739999999999409</v>
      </c>
      <c r="L10879" s="104">
        <v>5.5179999999999998</v>
      </c>
      <c r="M10879" s="72">
        <v>0</v>
      </c>
      <c r="N10879" s="76">
        <f t="shared" si="465"/>
        <v>8.6739999999999409</v>
      </c>
    </row>
    <row r="10880" spans="2:14" x14ac:dyDescent="0.25">
      <c r="B10880" s="158">
        <v>43419</v>
      </c>
      <c r="C10880" s="78">
        <v>437.31</v>
      </c>
      <c r="D10880" s="128">
        <v>705.14</v>
      </c>
      <c r="F10880" s="77">
        <v>13.513</v>
      </c>
      <c r="G10880" s="77">
        <v>0</v>
      </c>
      <c r="H10880" s="77">
        <v>0</v>
      </c>
      <c r="J10880" s="168">
        <f t="shared" si="464"/>
        <v>13.513</v>
      </c>
      <c r="K10880" s="103">
        <v>8.3730000000000135</v>
      </c>
      <c r="L10880" s="104">
        <v>5.5839999999999996</v>
      </c>
      <c r="M10880" s="72">
        <v>0</v>
      </c>
      <c r="N10880" s="76">
        <f t="shared" si="465"/>
        <v>8.3730000000000135</v>
      </c>
    </row>
    <row r="10881" spans="2:14" x14ac:dyDescent="0.25">
      <c r="B10881" s="158">
        <v>43420</v>
      </c>
      <c r="C10881" s="78">
        <v>437.1</v>
      </c>
      <c r="D10881" s="128">
        <v>700</v>
      </c>
      <c r="F10881" s="77">
        <v>12.32</v>
      </c>
      <c r="G10881" s="77">
        <v>0</v>
      </c>
      <c r="H10881" s="77">
        <v>0</v>
      </c>
      <c r="J10881" s="168">
        <f t="shared" si="464"/>
        <v>12.32</v>
      </c>
      <c r="K10881" s="103">
        <v>8.7199999999999775</v>
      </c>
      <c r="L10881" s="104">
        <v>5.0679999999999996</v>
      </c>
      <c r="M10881" s="72">
        <v>48.5</v>
      </c>
      <c r="N10881" s="76">
        <f t="shared" si="465"/>
        <v>8.7199999999999775</v>
      </c>
    </row>
    <row r="10882" spans="2:14" x14ac:dyDescent="0.25">
      <c r="B10882" s="158">
        <v>43421</v>
      </c>
      <c r="C10882" s="78">
        <v>436.96</v>
      </c>
      <c r="D10882" s="128">
        <v>696.4</v>
      </c>
      <c r="F10882" s="77">
        <v>12.532999999999999</v>
      </c>
      <c r="G10882" s="77">
        <v>0</v>
      </c>
      <c r="H10882" s="77">
        <v>0</v>
      </c>
      <c r="J10882" s="168">
        <f t="shared" ref="J10882:J10926" si="466">SUM(F10882:H10882)</f>
        <v>12.532999999999999</v>
      </c>
      <c r="K10882" s="103">
        <v>14.932999999999977</v>
      </c>
      <c r="L10882" s="104">
        <v>5.1790000000000003</v>
      </c>
      <c r="M10882" s="72">
        <v>52.4</v>
      </c>
      <c r="N10882" s="76">
        <f t="shared" si="465"/>
        <v>14.932999999999977</v>
      </c>
    </row>
    <row r="10883" spans="2:14" x14ac:dyDescent="0.25">
      <c r="B10883" s="158">
        <v>43422</v>
      </c>
      <c r="C10883" s="78">
        <v>437.05</v>
      </c>
      <c r="D10883" s="128">
        <v>698.8</v>
      </c>
      <c r="F10883" s="77">
        <v>12.6</v>
      </c>
      <c r="G10883" s="77">
        <v>0</v>
      </c>
      <c r="H10883" s="77">
        <v>0</v>
      </c>
      <c r="J10883" s="168">
        <f t="shared" si="466"/>
        <v>12.6</v>
      </c>
      <c r="K10883" s="103">
        <v>8.5200000000000724</v>
      </c>
      <c r="L10883" s="104">
        <v>5.1849999999999996</v>
      </c>
      <c r="M10883" s="72">
        <v>5.0999999999999996</v>
      </c>
      <c r="N10883" s="76">
        <f t="shared" si="465"/>
        <v>8.5200000000000724</v>
      </c>
    </row>
    <row r="10884" spans="2:14" x14ac:dyDescent="0.25">
      <c r="B10884" s="158">
        <v>43423</v>
      </c>
      <c r="C10884" s="78">
        <v>436.88</v>
      </c>
      <c r="D10884" s="128">
        <v>694.72</v>
      </c>
      <c r="F10884" s="77">
        <v>11.551</v>
      </c>
      <c r="G10884" s="77">
        <v>0</v>
      </c>
      <c r="H10884" s="77">
        <v>0</v>
      </c>
      <c r="J10884" s="168">
        <f t="shared" si="466"/>
        <v>11.551</v>
      </c>
      <c r="K10884" s="103">
        <v>13.950999999999977</v>
      </c>
      <c r="L10884" s="104">
        <v>4.7729999999999997</v>
      </c>
      <c r="M10884" s="72">
        <v>37</v>
      </c>
      <c r="N10884" s="76">
        <f t="shared" si="465"/>
        <v>13.950999999999977</v>
      </c>
    </row>
    <row r="10885" spans="2:14" x14ac:dyDescent="0.25">
      <c r="B10885" s="158">
        <v>43424</v>
      </c>
      <c r="C10885" s="78">
        <v>436.98</v>
      </c>
      <c r="D10885" s="128">
        <v>697.12</v>
      </c>
      <c r="F10885" s="77">
        <v>12.615</v>
      </c>
      <c r="G10885" s="77">
        <v>0</v>
      </c>
      <c r="H10885" s="77">
        <v>0</v>
      </c>
      <c r="J10885" s="168">
        <f t="shared" si="466"/>
        <v>12.615</v>
      </c>
      <c r="K10885" s="103">
        <v>8.7749999999999684</v>
      </c>
      <c r="L10885" s="104">
        <v>5.2130000000000001</v>
      </c>
      <c r="M10885" s="72">
        <v>0</v>
      </c>
      <c r="N10885" s="76">
        <f t="shared" si="465"/>
        <v>8.7749999999999684</v>
      </c>
    </row>
    <row r="10886" spans="2:14" x14ac:dyDescent="0.25">
      <c r="B10886" s="158">
        <v>43425</v>
      </c>
      <c r="C10886" s="78">
        <v>436.83</v>
      </c>
      <c r="D10886" s="128">
        <v>693.28</v>
      </c>
      <c r="F10886" s="77">
        <v>13.583</v>
      </c>
      <c r="G10886" s="77">
        <v>0</v>
      </c>
      <c r="H10886" s="77">
        <v>0</v>
      </c>
      <c r="J10886" s="168">
        <f t="shared" si="466"/>
        <v>13.583</v>
      </c>
      <c r="K10886" s="103">
        <v>7.0830000000000002</v>
      </c>
      <c r="L10886" s="104">
        <v>5.6130000000000004</v>
      </c>
      <c r="M10886" s="72">
        <v>0</v>
      </c>
      <c r="N10886" s="76">
        <f t="shared" si="465"/>
        <v>7.0830000000000002</v>
      </c>
    </row>
    <row r="10887" spans="2:14" x14ac:dyDescent="0.25">
      <c r="B10887" s="158">
        <v>43426</v>
      </c>
      <c r="C10887" s="78">
        <v>436.54</v>
      </c>
      <c r="D10887" s="128">
        <v>686.78</v>
      </c>
      <c r="F10887" s="77">
        <v>12.683</v>
      </c>
      <c r="G10887" s="77">
        <v>0</v>
      </c>
      <c r="H10887" s="77">
        <v>0</v>
      </c>
      <c r="J10887" s="168">
        <f t="shared" si="466"/>
        <v>12.683</v>
      </c>
      <c r="K10887" s="103">
        <v>20.623000000000054</v>
      </c>
      <c r="L10887" s="104">
        <v>5.2409999999999997</v>
      </c>
      <c r="M10887" s="72">
        <v>25</v>
      </c>
      <c r="N10887" s="76">
        <f t="shared" si="465"/>
        <v>20.623000000000054</v>
      </c>
    </row>
    <row r="10888" spans="2:14" x14ac:dyDescent="0.25">
      <c r="B10888" s="158">
        <v>43427</v>
      </c>
      <c r="C10888" s="78">
        <v>436.88</v>
      </c>
      <c r="D10888" s="128">
        <v>694.72</v>
      </c>
      <c r="F10888" s="77">
        <v>12.085000000000001</v>
      </c>
      <c r="G10888" s="77">
        <v>0</v>
      </c>
      <c r="H10888" s="77">
        <v>0</v>
      </c>
      <c r="J10888" s="168">
        <f t="shared" si="466"/>
        <v>12.085000000000001</v>
      </c>
      <c r="K10888" s="103">
        <v>20.82500000000001</v>
      </c>
      <c r="L10888" s="104">
        <v>4.9939999999999998</v>
      </c>
      <c r="M10888" s="72">
        <v>37.200000000000003</v>
      </c>
      <c r="N10888" s="76">
        <f t="shared" ref="N10888:N10951" si="467">+D10889-D10888+J10888</f>
        <v>20.82500000000001</v>
      </c>
    </row>
    <row r="10889" spans="2:14" x14ac:dyDescent="0.25">
      <c r="B10889" s="158">
        <v>43428</v>
      </c>
      <c r="C10889" s="78">
        <v>437.24</v>
      </c>
      <c r="D10889" s="128">
        <v>703.46</v>
      </c>
      <c r="F10889" s="77">
        <v>13.132999999999999</v>
      </c>
      <c r="G10889" s="77">
        <v>0</v>
      </c>
      <c r="H10889" s="77">
        <v>0</v>
      </c>
      <c r="J10889" s="168">
        <f t="shared" si="466"/>
        <v>13.132999999999999</v>
      </c>
      <c r="K10889" s="103">
        <v>17.452999999999935</v>
      </c>
      <c r="L10889" s="104">
        <v>5.4269999999999996</v>
      </c>
      <c r="M10889" s="72">
        <v>2.6</v>
      </c>
      <c r="N10889" s="76">
        <f t="shared" si="467"/>
        <v>17.452999999999935</v>
      </c>
    </row>
    <row r="10890" spans="2:14" x14ac:dyDescent="0.25">
      <c r="B10890" s="158">
        <v>43429</v>
      </c>
      <c r="C10890" s="78">
        <v>437.42</v>
      </c>
      <c r="D10890" s="128">
        <v>707.78</v>
      </c>
      <c r="F10890" s="77">
        <v>13.058</v>
      </c>
      <c r="G10890" s="77">
        <v>0</v>
      </c>
      <c r="H10890" s="77">
        <v>0</v>
      </c>
      <c r="J10890" s="168">
        <f t="shared" si="466"/>
        <v>13.058</v>
      </c>
      <c r="K10890" s="103">
        <v>11.618000000000059</v>
      </c>
      <c r="L10890" s="104">
        <v>5.3959999999999999</v>
      </c>
      <c r="M10890" s="72">
        <v>2.8</v>
      </c>
      <c r="N10890" s="76">
        <f t="shared" si="467"/>
        <v>11.618000000000059</v>
      </c>
    </row>
    <row r="10891" spans="2:14" x14ac:dyDescent="0.25">
      <c r="B10891" s="158">
        <v>43430</v>
      </c>
      <c r="C10891" s="78">
        <v>437.36</v>
      </c>
      <c r="D10891" s="128">
        <v>706.34</v>
      </c>
      <c r="F10891" s="77">
        <v>13.045</v>
      </c>
      <c r="G10891" s="77">
        <v>0</v>
      </c>
      <c r="H10891" s="77">
        <v>0</v>
      </c>
      <c r="J10891" s="168">
        <f t="shared" si="466"/>
        <v>13.045</v>
      </c>
      <c r="K10891" s="103">
        <v>8.9549999999999681</v>
      </c>
      <c r="L10891" s="104">
        <v>5.5579999999999998</v>
      </c>
      <c r="M10891" s="72">
        <v>0</v>
      </c>
      <c r="N10891" s="76">
        <f t="shared" si="467"/>
        <v>8.9549999999999681</v>
      </c>
    </row>
    <row r="10892" spans="2:14" x14ac:dyDescent="0.25">
      <c r="B10892" s="158">
        <v>43431</v>
      </c>
      <c r="C10892" s="78">
        <v>437.2</v>
      </c>
      <c r="D10892" s="128">
        <v>702.25</v>
      </c>
      <c r="F10892" s="77">
        <v>13.25</v>
      </c>
      <c r="G10892" s="77">
        <v>0</v>
      </c>
      <c r="H10892" s="77">
        <v>0</v>
      </c>
      <c r="J10892" s="168">
        <f t="shared" si="466"/>
        <v>13.25</v>
      </c>
      <c r="K10892" s="103">
        <v>9.7999999999999545</v>
      </c>
      <c r="L10892" s="104">
        <v>5.4749999999999996</v>
      </c>
      <c r="M10892" s="72">
        <v>3.1</v>
      </c>
      <c r="N10892" s="76">
        <f t="shared" si="467"/>
        <v>9.7999999999999545</v>
      </c>
    </row>
    <row r="10893" spans="2:14" x14ac:dyDescent="0.25">
      <c r="B10893" s="158">
        <v>43432</v>
      </c>
      <c r="C10893" s="78">
        <v>437.05</v>
      </c>
      <c r="D10893" s="128">
        <v>698.8</v>
      </c>
      <c r="F10893" s="77">
        <v>12.473000000000001</v>
      </c>
      <c r="G10893" s="77">
        <v>0</v>
      </c>
      <c r="H10893" s="77">
        <v>0</v>
      </c>
      <c r="J10893" s="168">
        <f t="shared" si="466"/>
        <v>12.473000000000001</v>
      </c>
      <c r="K10893" s="103">
        <v>10.553000000000042</v>
      </c>
      <c r="L10893" s="104">
        <v>5.157</v>
      </c>
      <c r="M10893" s="72">
        <v>0</v>
      </c>
      <c r="N10893" s="76">
        <f t="shared" si="467"/>
        <v>10.553000000000042</v>
      </c>
    </row>
    <row r="10894" spans="2:14" x14ac:dyDescent="0.25">
      <c r="B10894" s="158">
        <v>43433</v>
      </c>
      <c r="C10894" s="78">
        <v>436.97</v>
      </c>
      <c r="D10894" s="128">
        <v>696.88</v>
      </c>
      <c r="F10894" s="77">
        <v>12.233000000000001</v>
      </c>
      <c r="G10894" s="77">
        <v>0</v>
      </c>
      <c r="H10894" s="77">
        <v>0</v>
      </c>
      <c r="J10894" s="168">
        <f t="shared" si="466"/>
        <v>12.233000000000001</v>
      </c>
      <c r="K10894" s="103">
        <v>8.6329999999999778</v>
      </c>
      <c r="L10894" s="104">
        <v>5.0339999999999998</v>
      </c>
      <c r="M10894" s="72">
        <v>4.9000000000000004</v>
      </c>
      <c r="N10894" s="76">
        <f t="shared" si="467"/>
        <v>8.6329999999999778</v>
      </c>
    </row>
    <row r="10895" spans="2:14" x14ac:dyDescent="0.25">
      <c r="B10895" s="158">
        <v>43434</v>
      </c>
      <c r="C10895" s="100">
        <v>436.82</v>
      </c>
      <c r="D10895" s="128">
        <v>693.28</v>
      </c>
      <c r="F10895" s="77">
        <v>13.212</v>
      </c>
      <c r="G10895" s="77">
        <v>0</v>
      </c>
      <c r="H10895" s="77">
        <v>0</v>
      </c>
      <c r="J10895" s="168">
        <f t="shared" si="466"/>
        <v>13.212</v>
      </c>
      <c r="K10895" s="103">
        <v>7.5919999999999952</v>
      </c>
      <c r="L10895" s="104">
        <v>5.4370000000000003</v>
      </c>
      <c r="M10895" s="72">
        <v>0</v>
      </c>
      <c r="N10895" s="76">
        <f t="shared" si="467"/>
        <v>7.5919999999999952</v>
      </c>
    </row>
    <row r="10896" spans="2:14" x14ac:dyDescent="0.25">
      <c r="B10896" s="158">
        <v>43435</v>
      </c>
      <c r="C10896" s="100">
        <v>436.59</v>
      </c>
      <c r="D10896" s="128">
        <v>687.66</v>
      </c>
      <c r="F10896" s="77">
        <v>12.898</v>
      </c>
      <c r="G10896" s="77">
        <v>0</v>
      </c>
      <c r="H10896" s="77">
        <v>0</v>
      </c>
      <c r="J10896" s="168">
        <f t="shared" si="466"/>
        <v>12.898</v>
      </c>
      <c r="K10896" s="103">
        <v>6.618000000000027</v>
      </c>
      <c r="L10896" s="104">
        <v>5.3079999999999998</v>
      </c>
      <c r="M10896" s="72">
        <v>0</v>
      </c>
      <c r="N10896" s="76">
        <f t="shared" si="467"/>
        <v>6.618000000000027</v>
      </c>
    </row>
    <row r="10897" spans="2:14" x14ac:dyDescent="0.25">
      <c r="B10897" s="158">
        <v>43436</v>
      </c>
      <c r="C10897" s="100">
        <v>436.33</v>
      </c>
      <c r="D10897" s="128">
        <v>681.38</v>
      </c>
      <c r="F10897" s="77">
        <v>12.558</v>
      </c>
      <c r="G10897" s="77">
        <v>0</v>
      </c>
      <c r="H10897" s="77">
        <v>0</v>
      </c>
      <c r="J10897" s="168">
        <f t="shared" si="466"/>
        <v>12.558</v>
      </c>
      <c r="K10897" s="103">
        <v>5.538000000000018</v>
      </c>
      <c r="L10897" s="104">
        <v>5.1680000000000001</v>
      </c>
      <c r="M10897" s="72">
        <v>0</v>
      </c>
      <c r="N10897" s="76">
        <f t="shared" si="467"/>
        <v>5.538000000000018</v>
      </c>
    </row>
    <row r="10898" spans="2:14" x14ac:dyDescent="0.25">
      <c r="B10898" s="158">
        <v>43437</v>
      </c>
      <c r="C10898" s="100">
        <v>436.03</v>
      </c>
      <c r="D10898" s="128">
        <v>674.36</v>
      </c>
      <c r="F10898" s="77">
        <v>9.8460000000000001</v>
      </c>
      <c r="G10898" s="77">
        <v>0</v>
      </c>
      <c r="H10898" s="77">
        <v>0</v>
      </c>
      <c r="J10898" s="168">
        <f t="shared" si="466"/>
        <v>9.8460000000000001</v>
      </c>
      <c r="K10898" s="103">
        <v>7.2259999999999955</v>
      </c>
      <c r="L10898" s="104">
        <v>4.0519999999999996</v>
      </c>
      <c r="M10898" s="72">
        <v>31</v>
      </c>
      <c r="N10898" s="76">
        <f t="shared" si="467"/>
        <v>7.2259999999999955</v>
      </c>
    </row>
    <row r="10899" spans="2:14" x14ac:dyDescent="0.25">
      <c r="B10899" s="158">
        <v>43438</v>
      </c>
      <c r="C10899" s="100">
        <v>435.91</v>
      </c>
      <c r="D10899" s="128">
        <v>671.74</v>
      </c>
      <c r="F10899" s="77">
        <v>10.009</v>
      </c>
      <c r="J10899" s="168">
        <f t="shared" si="466"/>
        <v>10.009</v>
      </c>
      <c r="K10899" s="103">
        <v>6.0890000000000413</v>
      </c>
      <c r="L10899" s="104">
        <v>4.1189999999999998</v>
      </c>
      <c r="M10899" s="72">
        <v>8.6999999999999993</v>
      </c>
      <c r="N10899" s="76">
        <f t="shared" si="467"/>
        <v>6.0890000000000413</v>
      </c>
    </row>
    <row r="10900" spans="2:14" x14ac:dyDescent="0.25">
      <c r="B10900" s="158">
        <v>43439</v>
      </c>
      <c r="C10900" s="100">
        <v>435.74</v>
      </c>
      <c r="D10900" s="128">
        <v>667.82</v>
      </c>
      <c r="F10900" s="77">
        <v>9.4329999999999998</v>
      </c>
      <c r="J10900" s="168">
        <f t="shared" si="466"/>
        <v>9.4329999999999998</v>
      </c>
      <c r="K10900" s="103">
        <v>3.3529999999999598</v>
      </c>
      <c r="L10900" s="104">
        <v>3.8820000000000001</v>
      </c>
      <c r="M10900" s="72">
        <v>5.4</v>
      </c>
      <c r="N10900" s="76">
        <f t="shared" si="467"/>
        <v>3.3529999999999589</v>
      </c>
    </row>
    <row r="10901" spans="2:14" x14ac:dyDescent="0.25">
      <c r="B10901" s="158">
        <v>43440</v>
      </c>
      <c r="C10901" s="100">
        <v>435.48</v>
      </c>
      <c r="D10901" s="128">
        <v>661.74</v>
      </c>
      <c r="F10901" s="77">
        <v>9.609</v>
      </c>
      <c r="J10901" s="168">
        <f t="shared" si="466"/>
        <v>9.609</v>
      </c>
      <c r="K10901" s="103">
        <v>4.5489999999999409</v>
      </c>
      <c r="L10901" s="104">
        <v>3.9380000000000002</v>
      </c>
      <c r="M10901" s="72">
        <v>1.6</v>
      </c>
      <c r="N10901" s="76">
        <f t="shared" si="467"/>
        <v>4.5489999999999409</v>
      </c>
    </row>
    <row r="10902" spans="2:14" x14ac:dyDescent="0.25">
      <c r="B10902" s="158">
        <v>43441</v>
      </c>
      <c r="C10902" s="100">
        <v>435.27</v>
      </c>
      <c r="D10902" s="128">
        <v>656.68</v>
      </c>
      <c r="F10902" s="77">
        <v>9.5190000000000001</v>
      </c>
      <c r="J10902" s="168">
        <f t="shared" si="466"/>
        <v>9.5190000000000001</v>
      </c>
      <c r="K10902" s="103">
        <v>3.859000000000032</v>
      </c>
      <c r="L10902" s="104">
        <v>3.9340000000000002</v>
      </c>
      <c r="M10902" s="72">
        <v>12.1</v>
      </c>
      <c r="N10902" s="76">
        <f t="shared" si="467"/>
        <v>3.859000000000032</v>
      </c>
    </row>
    <row r="10903" spans="2:14" x14ac:dyDescent="0.25">
      <c r="B10903" s="158">
        <v>43442</v>
      </c>
      <c r="C10903" s="100">
        <v>435.01</v>
      </c>
      <c r="D10903" s="128">
        <v>651.02</v>
      </c>
      <c r="F10903" s="77">
        <v>7.867</v>
      </c>
      <c r="J10903" s="168">
        <f t="shared" si="466"/>
        <v>7.867</v>
      </c>
      <c r="K10903" s="103">
        <v>3.5870000000000273</v>
      </c>
      <c r="L10903" s="104">
        <v>3.2240000000000002</v>
      </c>
      <c r="M10903" s="72">
        <v>2.5</v>
      </c>
      <c r="N10903" s="76">
        <f t="shared" si="467"/>
        <v>3.5870000000000273</v>
      </c>
    </row>
    <row r="10904" spans="2:14" x14ac:dyDescent="0.25">
      <c r="B10904" s="158">
        <v>43443</v>
      </c>
      <c r="C10904" s="100">
        <v>434.83</v>
      </c>
      <c r="D10904" s="128">
        <v>646.74</v>
      </c>
      <c r="F10904" s="77">
        <v>6.3710000000000004</v>
      </c>
      <c r="J10904" s="168">
        <f t="shared" si="466"/>
        <v>6.3710000000000004</v>
      </c>
      <c r="K10904" s="103">
        <v>4.1710000000000003</v>
      </c>
      <c r="L10904" s="104">
        <v>2.6110000000000002</v>
      </c>
      <c r="M10904" s="72">
        <v>0</v>
      </c>
      <c r="N10904" s="76">
        <f t="shared" si="467"/>
        <v>4.170999999999955</v>
      </c>
    </row>
    <row r="10905" spans="2:14" x14ac:dyDescent="0.25">
      <c r="B10905" s="158">
        <v>43444</v>
      </c>
      <c r="C10905" s="121">
        <v>434.72</v>
      </c>
      <c r="D10905" s="77">
        <v>644.54</v>
      </c>
      <c r="F10905" s="77">
        <v>6.9880000000000004</v>
      </c>
      <c r="J10905" s="168">
        <f t="shared" si="466"/>
        <v>6.9880000000000004</v>
      </c>
      <c r="K10905" s="103">
        <v>2.9279999999999999</v>
      </c>
      <c r="L10905" s="104">
        <v>2.8639999999999999</v>
      </c>
      <c r="M10905" s="72">
        <v>0</v>
      </c>
      <c r="N10905" s="76">
        <f t="shared" si="467"/>
        <v>2.928000000000055</v>
      </c>
    </row>
    <row r="10906" spans="2:14" x14ac:dyDescent="0.25">
      <c r="B10906" s="158">
        <v>43445</v>
      </c>
      <c r="C10906" s="121">
        <v>434.54</v>
      </c>
      <c r="D10906" s="77">
        <v>640.48</v>
      </c>
      <c r="F10906" s="77">
        <v>5.9729999999999999</v>
      </c>
      <c r="J10906" s="168">
        <f t="shared" si="466"/>
        <v>5.9729999999999999</v>
      </c>
      <c r="K10906" s="103">
        <v>3.113</v>
      </c>
      <c r="L10906" s="104">
        <v>2.448</v>
      </c>
      <c r="M10906" s="72">
        <v>0</v>
      </c>
      <c r="N10906" s="76">
        <f t="shared" si="467"/>
        <v>3.1129999999999862</v>
      </c>
    </row>
    <row r="10907" spans="2:14" x14ac:dyDescent="0.25">
      <c r="B10907" s="158">
        <v>43446</v>
      </c>
      <c r="C10907" s="121">
        <v>434.41</v>
      </c>
      <c r="D10907" s="77">
        <v>637.62</v>
      </c>
      <c r="F10907" s="77">
        <v>5.37</v>
      </c>
      <c r="J10907" s="168">
        <f t="shared" si="466"/>
        <v>5.37</v>
      </c>
      <c r="K10907" s="103">
        <v>3.17</v>
      </c>
      <c r="L10907" s="104">
        <v>2.2010000000000001</v>
      </c>
      <c r="M10907" s="72">
        <v>0</v>
      </c>
      <c r="N10907" s="76">
        <f t="shared" si="467"/>
        <v>3.1699999999999546</v>
      </c>
    </row>
    <row r="10908" spans="2:14" x14ac:dyDescent="0.25">
      <c r="B10908" s="158">
        <v>43447</v>
      </c>
      <c r="C10908" s="121">
        <v>434.31</v>
      </c>
      <c r="D10908" s="77">
        <v>635.41999999999996</v>
      </c>
      <c r="F10908" s="77">
        <v>5.3339999999999996</v>
      </c>
      <c r="J10908" s="168">
        <f t="shared" si="466"/>
        <v>5.3339999999999996</v>
      </c>
      <c r="K10908" s="103">
        <v>2.1339999999999999</v>
      </c>
      <c r="L10908" s="104">
        <v>2.1859999999999999</v>
      </c>
      <c r="M10908" s="72">
        <v>0</v>
      </c>
      <c r="N10908" s="76">
        <f t="shared" si="467"/>
        <v>2.1340000000000678</v>
      </c>
    </row>
    <row r="10909" spans="2:14" x14ac:dyDescent="0.25">
      <c r="B10909" s="158">
        <v>43448</v>
      </c>
      <c r="C10909" s="121">
        <v>434.16</v>
      </c>
      <c r="D10909" s="77">
        <v>632.22</v>
      </c>
      <c r="F10909" s="77">
        <v>5.968</v>
      </c>
      <c r="J10909" s="168">
        <f t="shared" si="466"/>
        <v>5.968</v>
      </c>
      <c r="K10909" s="103">
        <v>2.008</v>
      </c>
      <c r="L10909" s="104">
        <v>2.4460000000000002</v>
      </c>
      <c r="M10909" s="72">
        <v>0</v>
      </c>
      <c r="N10909" s="76">
        <f t="shared" si="467"/>
        <v>2.0079999999999636</v>
      </c>
    </row>
    <row r="10910" spans="2:14" x14ac:dyDescent="0.25">
      <c r="B10910" s="158">
        <v>43449</v>
      </c>
      <c r="C10910" s="121">
        <v>433.98</v>
      </c>
      <c r="D10910" s="77">
        <v>628.26</v>
      </c>
      <c r="F10910" s="77">
        <v>7.0439999999999996</v>
      </c>
      <c r="J10910" s="168">
        <f t="shared" si="466"/>
        <v>7.0439999999999996</v>
      </c>
      <c r="K10910" s="103">
        <v>2.3039999999999998</v>
      </c>
      <c r="L10910" s="104">
        <v>2.887</v>
      </c>
      <c r="M10910" s="72">
        <v>0</v>
      </c>
      <c r="N10910" s="76">
        <f t="shared" si="467"/>
        <v>2.3039999999999905</v>
      </c>
    </row>
    <row r="10911" spans="2:14" x14ac:dyDescent="0.25">
      <c r="B10911" s="158">
        <v>43450</v>
      </c>
      <c r="C10911" s="121">
        <v>433.76</v>
      </c>
      <c r="D10911" s="77">
        <v>623.52</v>
      </c>
      <c r="F10911" s="77">
        <v>6.0730000000000004</v>
      </c>
      <c r="J10911" s="168">
        <f t="shared" si="466"/>
        <v>6.0730000000000004</v>
      </c>
      <c r="K10911" s="103">
        <v>1.9930000000000001</v>
      </c>
      <c r="L10911" s="104">
        <v>2.4889999999999999</v>
      </c>
      <c r="M10911" s="72">
        <v>0</v>
      </c>
      <c r="N10911" s="76">
        <f t="shared" si="467"/>
        <v>1.9930000000000732</v>
      </c>
    </row>
    <row r="10912" spans="2:14" x14ac:dyDescent="0.25">
      <c r="B10912" s="158">
        <v>43451</v>
      </c>
      <c r="C10912" s="121">
        <v>433.58</v>
      </c>
      <c r="D10912" s="77">
        <v>619.44000000000005</v>
      </c>
      <c r="F10912" s="77">
        <v>6.4</v>
      </c>
      <c r="J10912" s="168">
        <f t="shared" si="466"/>
        <v>6.4</v>
      </c>
      <c r="K10912" s="103">
        <v>2.3199999999999998</v>
      </c>
      <c r="L10912" s="104">
        <v>2.6230000000000002</v>
      </c>
      <c r="M10912" s="72">
        <v>0</v>
      </c>
      <c r="N10912" s="76">
        <f t="shared" si="467"/>
        <v>2.3199999999999594</v>
      </c>
    </row>
    <row r="10913" spans="1:15" x14ac:dyDescent="0.25">
      <c r="B10913" s="158">
        <v>43452</v>
      </c>
      <c r="C10913" s="121">
        <v>433.39</v>
      </c>
      <c r="D10913" s="77">
        <v>615.36</v>
      </c>
      <c r="F10913" s="77">
        <v>6.6029999999999998</v>
      </c>
      <c r="J10913" s="168">
        <f t="shared" si="466"/>
        <v>6.6029999999999998</v>
      </c>
      <c r="K10913" s="103">
        <v>2.5329999999999999</v>
      </c>
      <c r="L10913" s="104">
        <v>2.706</v>
      </c>
      <c r="M10913" s="72">
        <v>0</v>
      </c>
      <c r="N10913" s="76">
        <f t="shared" si="467"/>
        <v>2.5329999999999497</v>
      </c>
    </row>
    <row r="10914" spans="1:15" x14ac:dyDescent="0.25">
      <c r="B10914" s="158">
        <v>43453</v>
      </c>
      <c r="C10914" s="121">
        <v>433.19</v>
      </c>
      <c r="D10914" s="77">
        <v>611.29</v>
      </c>
      <c r="F10914" s="77">
        <v>7.7370000000000001</v>
      </c>
      <c r="J10914" s="168">
        <f t="shared" si="466"/>
        <v>7.7370000000000001</v>
      </c>
      <c r="K10914" s="103">
        <v>2.4870000000000001</v>
      </c>
      <c r="L10914" s="104">
        <v>3.1579999999999999</v>
      </c>
      <c r="M10914" s="72">
        <v>0</v>
      </c>
      <c r="N10914" s="76">
        <f t="shared" si="467"/>
        <v>2.4870000000000001</v>
      </c>
    </row>
    <row r="10915" spans="1:15" x14ac:dyDescent="0.25">
      <c r="B10915" s="158">
        <v>43454</v>
      </c>
      <c r="C10915" s="121">
        <v>432.94</v>
      </c>
      <c r="D10915" s="77">
        <v>606.04</v>
      </c>
      <c r="F10915" s="77">
        <v>7.0880000000000001</v>
      </c>
      <c r="J10915" s="168">
        <f t="shared" si="466"/>
        <v>7.0880000000000001</v>
      </c>
      <c r="K10915" s="103">
        <v>2.048</v>
      </c>
      <c r="L10915" s="104">
        <v>2.8929999999999998</v>
      </c>
      <c r="M10915" s="72">
        <v>0</v>
      </c>
      <c r="N10915" s="76">
        <f t="shared" si="467"/>
        <v>2.0480000000000365</v>
      </c>
    </row>
    <row r="10916" spans="1:15" x14ac:dyDescent="0.25">
      <c r="B10916" s="158">
        <v>43455</v>
      </c>
      <c r="C10916" s="121">
        <v>432.71</v>
      </c>
      <c r="D10916" s="77">
        <v>601</v>
      </c>
      <c r="F10916" s="77">
        <v>6.524</v>
      </c>
      <c r="J10916" s="168">
        <f t="shared" si="466"/>
        <v>6.524</v>
      </c>
      <c r="K10916" s="103">
        <v>2.5339999999999998</v>
      </c>
      <c r="L10916" s="104">
        <v>2.6629999999999998</v>
      </c>
      <c r="M10916" s="72">
        <v>3.8</v>
      </c>
      <c r="N10916" s="76">
        <f t="shared" si="467"/>
        <v>2.5339999999999909</v>
      </c>
    </row>
    <row r="10917" spans="1:15" x14ac:dyDescent="0.25">
      <c r="B10917" s="158">
        <v>43456</v>
      </c>
      <c r="C10917" s="121">
        <v>432.51</v>
      </c>
      <c r="D10917" s="77">
        <v>597.01</v>
      </c>
      <c r="F10917" s="77">
        <v>4.077</v>
      </c>
      <c r="J10917" s="168">
        <f t="shared" si="466"/>
        <v>4.077</v>
      </c>
      <c r="K10917" s="103">
        <v>9.327</v>
      </c>
      <c r="L10917" s="104">
        <v>1.6679999999999999</v>
      </c>
      <c r="M10917" s="72">
        <v>17.399999999999999</v>
      </c>
      <c r="N10917" s="76">
        <f t="shared" si="467"/>
        <v>9.327</v>
      </c>
    </row>
    <row r="10918" spans="1:15" x14ac:dyDescent="0.25">
      <c r="B10918" s="158">
        <v>43457</v>
      </c>
      <c r="C10918" s="121">
        <v>432.76</v>
      </c>
      <c r="D10918" s="77">
        <v>602.26</v>
      </c>
      <c r="F10918" s="77">
        <v>3.8730000000000002</v>
      </c>
      <c r="J10918" s="168">
        <f t="shared" si="466"/>
        <v>3.8730000000000002</v>
      </c>
      <c r="K10918" s="103">
        <v>5.9729999999999999</v>
      </c>
      <c r="L10918" s="104">
        <v>1.581</v>
      </c>
      <c r="M10918" s="72">
        <v>7.6</v>
      </c>
      <c r="N10918" s="76">
        <f t="shared" si="467"/>
        <v>5.973000000000023</v>
      </c>
    </row>
    <row r="10919" spans="1:15" x14ac:dyDescent="0.25">
      <c r="B10919" s="158">
        <v>43458</v>
      </c>
      <c r="C10919" s="121">
        <v>432.86</v>
      </c>
      <c r="D10919" s="77">
        <v>604.36</v>
      </c>
      <c r="F10919" s="77">
        <v>4.9249999999999998</v>
      </c>
      <c r="J10919" s="168">
        <f t="shared" si="466"/>
        <v>4.9249999999999998</v>
      </c>
      <c r="K10919" s="103">
        <v>3.875</v>
      </c>
      <c r="L10919" s="104">
        <v>2.0099999999999998</v>
      </c>
      <c r="M10919" s="72">
        <v>1</v>
      </c>
      <c r="N10919" s="76">
        <f t="shared" si="467"/>
        <v>3.8749999999999316</v>
      </c>
    </row>
    <row r="10920" spans="1:15" x14ac:dyDescent="0.25">
      <c r="B10920" s="158">
        <v>43459</v>
      </c>
      <c r="C10920" s="121">
        <v>432.81</v>
      </c>
      <c r="D10920" s="77">
        <v>603.30999999999995</v>
      </c>
      <c r="F10920" s="77">
        <v>3.8490000000000002</v>
      </c>
      <c r="J10920" s="168">
        <f t="shared" si="466"/>
        <v>3.8490000000000002</v>
      </c>
      <c r="K10920" s="103">
        <v>2.379</v>
      </c>
      <c r="L10920" s="104">
        <v>1.571</v>
      </c>
      <c r="M10920" s="72">
        <v>0</v>
      </c>
      <c r="N10920" s="76">
        <f t="shared" si="467"/>
        <v>2.3790000000000866</v>
      </c>
    </row>
    <row r="10921" spans="1:15" x14ac:dyDescent="0.25">
      <c r="B10921" s="158">
        <v>43460</v>
      </c>
      <c r="C10921" s="121">
        <v>432.74</v>
      </c>
      <c r="D10921" s="77">
        <v>601.84</v>
      </c>
      <c r="F10921" s="77">
        <v>5.2060000000000004</v>
      </c>
      <c r="J10921" s="168">
        <f t="shared" si="466"/>
        <v>5.2060000000000004</v>
      </c>
      <c r="K10921" s="103">
        <v>8.1460000000000008</v>
      </c>
      <c r="L10921" s="104">
        <v>2.125</v>
      </c>
      <c r="M10921" s="72">
        <v>24.9</v>
      </c>
      <c r="N10921" s="76">
        <f t="shared" si="467"/>
        <v>8.1459999999999404</v>
      </c>
    </row>
    <row r="10922" spans="1:15" x14ac:dyDescent="0.25">
      <c r="B10922" s="158">
        <v>43461</v>
      </c>
      <c r="C10922" s="121">
        <v>432.88</v>
      </c>
      <c r="D10922" s="77">
        <v>604.78</v>
      </c>
      <c r="F10922" s="77">
        <v>8.4429999999999996</v>
      </c>
      <c r="J10922" s="168">
        <f t="shared" si="466"/>
        <v>8.4429999999999996</v>
      </c>
      <c r="K10922" s="103">
        <v>6.5529999999999999</v>
      </c>
      <c r="L10922" s="104">
        <v>3.4460000000000002</v>
      </c>
      <c r="M10922" s="72">
        <v>10</v>
      </c>
      <c r="N10922" s="76">
        <f t="shared" si="467"/>
        <v>6.5530000000000133</v>
      </c>
    </row>
    <row r="10923" spans="1:15" x14ac:dyDescent="0.25">
      <c r="B10923" s="158">
        <v>43462</v>
      </c>
      <c r="C10923" s="121">
        <v>432.79</v>
      </c>
      <c r="D10923" s="77">
        <v>602.89</v>
      </c>
      <c r="F10923" s="77">
        <v>7.7910000000000004</v>
      </c>
      <c r="J10923" s="168">
        <f t="shared" si="466"/>
        <v>7.7910000000000004</v>
      </c>
      <c r="K10923" s="103">
        <v>4.431</v>
      </c>
      <c r="L10923" s="104">
        <v>3.18</v>
      </c>
      <c r="M10923" s="72">
        <v>0</v>
      </c>
      <c r="N10923" s="76">
        <f t="shared" si="467"/>
        <v>4.4309999999999867</v>
      </c>
    </row>
    <row r="10924" spans="1:15" x14ac:dyDescent="0.25">
      <c r="B10924" s="158">
        <v>43463</v>
      </c>
      <c r="C10924" s="121">
        <v>432.64</v>
      </c>
      <c r="D10924" s="77">
        <v>599.53</v>
      </c>
      <c r="F10924" s="77">
        <v>4.3220000000000001</v>
      </c>
      <c r="J10924" s="168">
        <f t="shared" si="466"/>
        <v>4.3220000000000001</v>
      </c>
      <c r="K10924" s="103">
        <v>2.012</v>
      </c>
      <c r="L10924" s="104">
        <v>1.764</v>
      </c>
      <c r="M10924" s="72">
        <v>0</v>
      </c>
      <c r="N10924" s="76">
        <f t="shared" si="467"/>
        <v>2.0120000000000546</v>
      </c>
    </row>
    <row r="10925" spans="1:15" x14ac:dyDescent="0.25">
      <c r="B10925" s="158">
        <v>43464</v>
      </c>
      <c r="C10925" s="121">
        <v>432.53</v>
      </c>
      <c r="D10925" s="77">
        <v>597.22</v>
      </c>
      <c r="F10925" s="77">
        <v>4.2089999999999996</v>
      </c>
      <c r="J10925" s="168">
        <f t="shared" si="466"/>
        <v>4.2089999999999996</v>
      </c>
      <c r="K10925" s="103">
        <v>2.7890000000000001</v>
      </c>
      <c r="L10925" s="104">
        <v>1.718</v>
      </c>
      <c r="M10925" s="72">
        <v>0</v>
      </c>
      <c r="N10925" s="76">
        <f t="shared" si="467"/>
        <v>2.7889999999999269</v>
      </c>
    </row>
    <row r="10926" spans="1:15" x14ac:dyDescent="0.25">
      <c r="B10926" s="158">
        <v>43465</v>
      </c>
      <c r="C10926" s="121">
        <v>432.46</v>
      </c>
      <c r="D10926" s="77">
        <v>595.79999999999995</v>
      </c>
      <c r="F10926" s="77">
        <v>6.4080000000000004</v>
      </c>
      <c r="J10926" s="168">
        <f t="shared" si="466"/>
        <v>6.4080000000000004</v>
      </c>
      <c r="K10926" s="103">
        <v>2.468</v>
      </c>
      <c r="L10926" s="104">
        <v>2.605</v>
      </c>
      <c r="M10926" s="72">
        <v>0</v>
      </c>
      <c r="N10926" s="76">
        <f t="shared" si="467"/>
        <v>-589.39199999999994</v>
      </c>
    </row>
    <row r="10927" spans="1:15" s="184" customFormat="1" ht="22.5" customHeight="1" x14ac:dyDescent="0.25">
      <c r="A10927" s="178"/>
      <c r="B10927" s="179" t="s">
        <v>439</v>
      </c>
      <c r="C10927" s="180"/>
      <c r="D10927" s="180"/>
      <c r="E10927" s="180"/>
      <c r="F10927" s="181">
        <f t="shared" ref="F10927:L10927" si="468">SUM(F10562:F10926)</f>
        <v>2115.076300000002</v>
      </c>
      <c r="G10927" s="181">
        <f t="shared" si="468"/>
        <v>0.24000000000000002</v>
      </c>
      <c r="H10927" s="181">
        <f t="shared" si="468"/>
        <v>69.25</v>
      </c>
      <c r="I10927" s="181"/>
      <c r="J10927" s="181">
        <f t="shared" si="468"/>
        <v>2184.5663000000004</v>
      </c>
      <c r="K10927" s="181">
        <f t="shared" si="468"/>
        <v>2224.1309999999994</v>
      </c>
      <c r="L10927" s="181">
        <f t="shared" si="468"/>
        <v>863.91500000000008</v>
      </c>
      <c r="M10927" s="182">
        <f>SUM(M10562:M10926)</f>
        <v>2216.9199999999996</v>
      </c>
      <c r="N10927" s="76">
        <f t="shared" si="467"/>
        <v>2776.4263000000005</v>
      </c>
      <c r="O10927" s="183"/>
    </row>
    <row r="10928" spans="1:15" x14ac:dyDescent="0.25">
      <c r="B10928" s="158">
        <v>43466</v>
      </c>
      <c r="C10928" s="34">
        <v>432.27</v>
      </c>
      <c r="D10928" s="128">
        <v>591.86</v>
      </c>
      <c r="F10928" s="77">
        <v>3.9580000000000002</v>
      </c>
      <c r="J10928" s="168">
        <f t="shared" ref="J10928:J10959" si="469">SUM(F10928:H10928)</f>
        <v>3.9580000000000002</v>
      </c>
      <c r="K10928" s="103">
        <v>2.298000000000032</v>
      </c>
      <c r="L10928" s="185">
        <v>1.609</v>
      </c>
      <c r="N10928" s="76">
        <f t="shared" si="467"/>
        <v>2.298000000000032</v>
      </c>
    </row>
    <row r="10929" spans="2:14" x14ac:dyDescent="0.25">
      <c r="B10929" s="158">
        <v>43467</v>
      </c>
      <c r="C10929" s="34">
        <v>432.18</v>
      </c>
      <c r="D10929" s="128">
        <v>590.20000000000005</v>
      </c>
      <c r="F10929" s="77">
        <v>5.1639999999999997</v>
      </c>
      <c r="J10929" s="168">
        <f t="shared" si="469"/>
        <v>5.1639999999999997</v>
      </c>
      <c r="K10929" s="103">
        <v>2.5139999999999088</v>
      </c>
      <c r="L10929" s="185">
        <v>2.0990000000000002</v>
      </c>
      <c r="N10929" s="76">
        <f t="shared" si="467"/>
        <v>2.5139999999999088</v>
      </c>
    </row>
    <row r="10930" spans="2:14" x14ac:dyDescent="0.25">
      <c r="B10930" s="158">
        <v>43468</v>
      </c>
      <c r="C10930" s="34">
        <v>432.05</v>
      </c>
      <c r="D10930" s="128">
        <v>587.54999999999995</v>
      </c>
      <c r="F10930" s="77">
        <v>5.3460000000000001</v>
      </c>
      <c r="J10930" s="168">
        <f t="shared" si="469"/>
        <v>5.3460000000000001</v>
      </c>
      <c r="K10930" s="103">
        <v>2.7760000000000637</v>
      </c>
      <c r="L10930" s="185">
        <v>2.173</v>
      </c>
      <c r="N10930" s="76">
        <f t="shared" si="467"/>
        <v>2.7760000000000637</v>
      </c>
    </row>
    <row r="10931" spans="2:14" x14ac:dyDescent="0.25">
      <c r="B10931" s="158">
        <v>43469</v>
      </c>
      <c r="C10931" s="34">
        <v>431.92</v>
      </c>
      <c r="D10931" s="128">
        <v>584.98</v>
      </c>
      <c r="F10931" s="77">
        <v>5.5839999999999996</v>
      </c>
      <c r="J10931" s="168">
        <f t="shared" si="469"/>
        <v>5.5839999999999996</v>
      </c>
      <c r="K10931" s="103">
        <v>2.2040000000000042</v>
      </c>
      <c r="L10931" s="185">
        <v>2.27</v>
      </c>
      <c r="N10931" s="76">
        <f t="shared" si="467"/>
        <v>2.2040000000000042</v>
      </c>
    </row>
    <row r="10932" spans="2:14" x14ac:dyDescent="0.25">
      <c r="B10932" s="158">
        <v>43470</v>
      </c>
      <c r="C10932" s="34">
        <v>431.76</v>
      </c>
      <c r="D10932" s="128">
        <v>581.6</v>
      </c>
      <c r="F10932" s="77">
        <v>5.6740000000000004</v>
      </c>
      <c r="J10932" s="168">
        <f t="shared" si="469"/>
        <v>5.6740000000000004</v>
      </c>
      <c r="K10932" s="103">
        <v>1.8439999999999594</v>
      </c>
      <c r="L10932" s="185">
        <v>2.2989999999999999</v>
      </c>
      <c r="N10932" s="76">
        <f t="shared" si="467"/>
        <v>1.8439999999999594</v>
      </c>
    </row>
    <row r="10933" spans="2:14" x14ac:dyDescent="0.25">
      <c r="B10933" s="158">
        <v>43471</v>
      </c>
      <c r="C10933" s="34">
        <v>431.58</v>
      </c>
      <c r="D10933" s="128">
        <v>577.77</v>
      </c>
      <c r="F10933" s="77">
        <v>4.3079999999999998</v>
      </c>
      <c r="J10933" s="168">
        <f t="shared" si="469"/>
        <v>4.3079999999999998</v>
      </c>
      <c r="K10933" s="103">
        <v>2.6380000000000408</v>
      </c>
      <c r="L10933" s="185">
        <v>1.744</v>
      </c>
      <c r="N10933" s="76">
        <f t="shared" si="467"/>
        <v>2.6380000000000408</v>
      </c>
    </row>
    <row r="10934" spans="2:14" x14ac:dyDescent="0.25">
      <c r="B10934" s="158">
        <v>43472</v>
      </c>
      <c r="C10934" s="34">
        <v>431.49</v>
      </c>
      <c r="D10934" s="128">
        <v>576.1</v>
      </c>
      <c r="F10934" s="77">
        <v>7.6719999999999997</v>
      </c>
      <c r="J10934" s="168">
        <f t="shared" si="469"/>
        <v>7.6719999999999997</v>
      </c>
      <c r="K10934" s="103">
        <v>2.6719999999999997</v>
      </c>
      <c r="L10934" s="185">
        <v>3.1059999999999999</v>
      </c>
      <c r="N10934" s="76">
        <f t="shared" si="467"/>
        <v>2.6719999999999997</v>
      </c>
    </row>
    <row r="10935" spans="2:14" x14ac:dyDescent="0.25">
      <c r="B10935" s="158">
        <v>43473</v>
      </c>
      <c r="C10935" s="34">
        <v>431.24</v>
      </c>
      <c r="D10935" s="128">
        <v>571.1</v>
      </c>
      <c r="F10935" s="77">
        <v>5.5110000000000001</v>
      </c>
      <c r="J10935" s="168">
        <f t="shared" si="469"/>
        <v>5.5110000000000001</v>
      </c>
      <c r="K10935" s="103">
        <v>0.91099999999997738</v>
      </c>
      <c r="L10935" s="185">
        <v>2.2309999999999999</v>
      </c>
      <c r="N10935" s="76">
        <f t="shared" si="467"/>
        <v>0.91099999999997738</v>
      </c>
    </row>
    <row r="10936" spans="2:14" x14ac:dyDescent="0.25">
      <c r="B10936" s="158">
        <v>43474</v>
      </c>
      <c r="C10936" s="34">
        <v>431.02</v>
      </c>
      <c r="D10936" s="128">
        <v>566.5</v>
      </c>
      <c r="F10936" s="77">
        <v>7.6619999999999999</v>
      </c>
      <c r="J10936" s="168">
        <f t="shared" si="469"/>
        <v>7.6619999999999999</v>
      </c>
      <c r="K10936" s="103">
        <v>2.0619999999999772</v>
      </c>
      <c r="L10936" s="185">
        <v>3.1019999999999999</v>
      </c>
      <c r="N10936" s="76">
        <f t="shared" si="467"/>
        <v>2.0619999999999772</v>
      </c>
    </row>
    <row r="10937" spans="2:14" x14ac:dyDescent="0.25">
      <c r="B10937" s="158">
        <v>43475</v>
      </c>
      <c r="C10937" s="34">
        <v>430.73</v>
      </c>
      <c r="D10937" s="128">
        <v>560.9</v>
      </c>
      <c r="F10937" s="77">
        <v>6.8170000000000002</v>
      </c>
      <c r="J10937" s="168">
        <f t="shared" si="469"/>
        <v>6.8170000000000002</v>
      </c>
      <c r="K10937" s="103">
        <v>1.1170000000000684</v>
      </c>
      <c r="L10937" s="185">
        <v>2.76</v>
      </c>
      <c r="N10937" s="76">
        <f t="shared" si="467"/>
        <v>1.1170000000000684</v>
      </c>
    </row>
    <row r="10938" spans="2:14" x14ac:dyDescent="0.25">
      <c r="B10938" s="158">
        <v>43476</v>
      </c>
      <c r="C10938" s="34">
        <v>430.44</v>
      </c>
      <c r="D10938" s="128">
        <v>555.20000000000005</v>
      </c>
      <c r="F10938" s="77">
        <v>6.59</v>
      </c>
      <c r="J10938" s="168">
        <f t="shared" si="469"/>
        <v>6.59</v>
      </c>
      <c r="K10938" s="103">
        <v>1.1299999999999635</v>
      </c>
      <c r="L10938" s="185">
        <v>2.67</v>
      </c>
      <c r="N10938" s="76">
        <f t="shared" si="467"/>
        <v>1.1299999999999635</v>
      </c>
    </row>
    <row r="10939" spans="2:14" x14ac:dyDescent="0.25">
      <c r="B10939" s="158">
        <v>43477</v>
      </c>
      <c r="C10939" s="34">
        <v>430.16</v>
      </c>
      <c r="D10939" s="128">
        <v>549.74</v>
      </c>
      <c r="F10939" s="77">
        <v>6.0369999999999999</v>
      </c>
      <c r="J10939" s="168">
        <f t="shared" si="469"/>
        <v>6.0369999999999999</v>
      </c>
      <c r="K10939" s="103">
        <v>1.3770000000000318</v>
      </c>
      <c r="L10939" s="185">
        <v>2.4470000000000001</v>
      </c>
      <c r="N10939" s="76">
        <f t="shared" si="467"/>
        <v>1.3770000000000318</v>
      </c>
    </row>
    <row r="10940" spans="2:14" x14ac:dyDescent="0.25">
      <c r="B10940" s="158">
        <v>43478</v>
      </c>
      <c r="C10940" s="34">
        <v>429.92</v>
      </c>
      <c r="D10940" s="128">
        <v>545.08000000000004</v>
      </c>
      <c r="F10940" s="77">
        <v>3.8660000000000001</v>
      </c>
      <c r="J10940" s="168">
        <f t="shared" si="469"/>
        <v>3.8660000000000001</v>
      </c>
      <c r="K10940" s="103">
        <v>0.91599999999995463</v>
      </c>
      <c r="L10940" s="185">
        <v>1.5649999999999999</v>
      </c>
      <c r="N10940" s="76">
        <f t="shared" si="467"/>
        <v>0.91599999999995463</v>
      </c>
    </row>
    <row r="10941" spans="2:14" x14ac:dyDescent="0.25">
      <c r="B10941" s="158">
        <v>43479</v>
      </c>
      <c r="C10941" s="34">
        <v>429.78</v>
      </c>
      <c r="D10941" s="128">
        <v>542.13</v>
      </c>
      <c r="F10941" s="77">
        <v>8.2579999999999991</v>
      </c>
      <c r="J10941" s="168">
        <f t="shared" si="469"/>
        <v>8.2579999999999991</v>
      </c>
      <c r="K10941" s="103">
        <v>3.7879999999999718</v>
      </c>
      <c r="L10941" s="185">
        <v>3.33</v>
      </c>
      <c r="N10941" s="76">
        <f t="shared" si="467"/>
        <v>3.7879999999999718</v>
      </c>
    </row>
    <row r="10942" spans="2:14" x14ac:dyDescent="0.25">
      <c r="B10942" s="158">
        <v>43480</v>
      </c>
      <c r="C10942" s="34">
        <v>429.54</v>
      </c>
      <c r="D10942" s="128">
        <v>537.66</v>
      </c>
      <c r="F10942" s="77">
        <v>6.3840000000000003</v>
      </c>
      <c r="J10942" s="168">
        <f t="shared" si="469"/>
        <v>6.3840000000000003</v>
      </c>
      <c r="K10942" s="103">
        <v>1.6240000000000094</v>
      </c>
      <c r="L10942" s="185">
        <v>2.544</v>
      </c>
      <c r="N10942" s="76">
        <f t="shared" si="467"/>
        <v>1.6240000000000094</v>
      </c>
    </row>
    <row r="10943" spans="2:14" x14ac:dyDescent="0.25">
      <c r="B10943" s="158">
        <v>43481</v>
      </c>
      <c r="C10943" s="34">
        <v>429.29</v>
      </c>
      <c r="D10943" s="128">
        <v>532.9</v>
      </c>
      <c r="F10943" s="77">
        <v>6.16</v>
      </c>
      <c r="J10943" s="168">
        <f t="shared" si="469"/>
        <v>6.16</v>
      </c>
      <c r="K10943" s="103">
        <v>1.8900000000000183</v>
      </c>
      <c r="L10943" s="185">
        <v>2.484</v>
      </c>
      <c r="N10943" s="76">
        <f t="shared" si="467"/>
        <v>1.8900000000000183</v>
      </c>
    </row>
    <row r="10944" spans="2:14" x14ac:dyDescent="0.25">
      <c r="B10944" s="158">
        <v>43482</v>
      </c>
      <c r="C10944" s="34">
        <v>429.08</v>
      </c>
      <c r="D10944" s="128">
        <v>528.63</v>
      </c>
      <c r="F10944" s="77">
        <v>6.26</v>
      </c>
      <c r="J10944" s="168">
        <f t="shared" si="469"/>
        <v>6.26</v>
      </c>
      <c r="K10944" s="103">
        <v>1.3200000000000589</v>
      </c>
      <c r="L10944" s="185">
        <v>2.524</v>
      </c>
      <c r="N10944" s="76">
        <f t="shared" si="467"/>
        <v>1.3200000000000589</v>
      </c>
    </row>
    <row r="10945" spans="1:14" x14ac:dyDescent="0.25">
      <c r="B10945" s="158">
        <v>43483</v>
      </c>
      <c r="C10945" s="34">
        <v>428.81</v>
      </c>
      <c r="D10945" s="128">
        <v>523.69000000000005</v>
      </c>
      <c r="F10945" s="77">
        <v>6.2949999999999999</v>
      </c>
      <c r="J10945" s="168">
        <f t="shared" si="469"/>
        <v>6.2949999999999999</v>
      </c>
      <c r="K10945" s="103">
        <v>1.7349999999999408</v>
      </c>
      <c r="L10945" s="185">
        <v>2.5299999999999998</v>
      </c>
      <c r="N10945" s="76">
        <f t="shared" si="467"/>
        <v>1.7349999999999408</v>
      </c>
    </row>
    <row r="10946" spans="1:14" x14ac:dyDescent="0.25">
      <c r="B10946" s="158">
        <v>43484</v>
      </c>
      <c r="C10946" s="34">
        <v>428.58</v>
      </c>
      <c r="D10946" s="128">
        <v>519.13</v>
      </c>
      <c r="F10946" s="77">
        <v>7.1790000000000003</v>
      </c>
      <c r="J10946" s="168">
        <f t="shared" si="469"/>
        <v>7.1790000000000003</v>
      </c>
      <c r="K10946" s="103">
        <v>1.958999999999973</v>
      </c>
      <c r="L10946" s="185">
        <v>2.88</v>
      </c>
      <c r="N10946" s="76">
        <f t="shared" si="467"/>
        <v>1.958999999999973</v>
      </c>
    </row>
    <row r="10947" spans="1:14" x14ac:dyDescent="0.25">
      <c r="B10947" s="158">
        <v>43485</v>
      </c>
      <c r="C10947" s="34">
        <v>428.29</v>
      </c>
      <c r="D10947" s="128">
        <v>513.91</v>
      </c>
      <c r="F10947" s="77">
        <v>4.41</v>
      </c>
      <c r="J10947" s="168">
        <f t="shared" si="469"/>
        <v>4.41</v>
      </c>
      <c r="K10947" s="103">
        <v>1.1800000000000388</v>
      </c>
      <c r="L10947" s="185">
        <v>1.77</v>
      </c>
      <c r="N10947" s="76">
        <f t="shared" si="467"/>
        <v>1.1800000000000388</v>
      </c>
    </row>
    <row r="10948" spans="1:14" x14ac:dyDescent="0.25">
      <c r="B10948" s="158">
        <v>43486</v>
      </c>
      <c r="C10948" s="34">
        <v>428.12</v>
      </c>
      <c r="D10948" s="128">
        <v>510.68</v>
      </c>
      <c r="F10948" s="77">
        <v>7.0789999999999997</v>
      </c>
      <c r="J10948" s="168">
        <f t="shared" si="469"/>
        <v>7.0789999999999997</v>
      </c>
      <c r="K10948" s="103">
        <v>1.0090000000000066</v>
      </c>
      <c r="L10948" s="185">
        <v>2.83</v>
      </c>
      <c r="N10948" s="76">
        <f t="shared" si="467"/>
        <v>1.0090000000000066</v>
      </c>
    </row>
    <row r="10949" spans="1:14" x14ac:dyDescent="0.25">
      <c r="B10949" s="158">
        <v>43487</v>
      </c>
      <c r="C10949" s="34">
        <v>427.79</v>
      </c>
      <c r="D10949" s="128">
        <v>504.61</v>
      </c>
      <c r="F10949" s="77">
        <v>6.9169999999999998</v>
      </c>
      <c r="J10949" s="168">
        <f t="shared" si="469"/>
        <v>6.9169999999999998</v>
      </c>
      <c r="K10949" s="103">
        <v>1.2270000000000021</v>
      </c>
      <c r="L10949" s="185">
        <v>2.78</v>
      </c>
      <c r="N10949" s="76">
        <f t="shared" si="467"/>
        <v>1.2270000000000021</v>
      </c>
    </row>
    <row r="10950" spans="1:14" x14ac:dyDescent="0.25">
      <c r="B10950" s="158">
        <v>43488</v>
      </c>
      <c r="C10950" s="34">
        <v>427.48</v>
      </c>
      <c r="D10950" s="128">
        <v>498.92</v>
      </c>
      <c r="F10950" s="77">
        <v>8.0350000000000001</v>
      </c>
      <c r="J10950" s="168">
        <f t="shared" si="469"/>
        <v>8.0350000000000001</v>
      </c>
      <c r="K10950" s="103">
        <v>1.2049999999999592</v>
      </c>
      <c r="L10950" s="185">
        <v>3.2269999999999999</v>
      </c>
      <c r="N10950" s="76">
        <f t="shared" si="467"/>
        <v>1.2049999999999592</v>
      </c>
    </row>
    <row r="10951" spans="1:14" x14ac:dyDescent="0.25">
      <c r="B10951" s="158">
        <v>43489</v>
      </c>
      <c r="C10951" s="34">
        <v>427.11</v>
      </c>
      <c r="D10951" s="128">
        <v>492.09</v>
      </c>
      <c r="F10951" s="77">
        <v>9.1129999999999995</v>
      </c>
      <c r="J10951" s="168">
        <f t="shared" si="469"/>
        <v>9.1129999999999995</v>
      </c>
      <c r="K10951" s="103">
        <v>1.5430000000000064</v>
      </c>
      <c r="L10951" s="185">
        <v>3.66</v>
      </c>
      <c r="N10951" s="76">
        <f t="shared" si="467"/>
        <v>1.5430000000000064</v>
      </c>
    </row>
    <row r="10952" spans="1:14" x14ac:dyDescent="0.25">
      <c r="B10952" s="158">
        <v>43490</v>
      </c>
      <c r="C10952" s="34">
        <v>426.69</v>
      </c>
      <c r="D10952" s="128">
        <v>484.52</v>
      </c>
      <c r="F10952" s="77">
        <v>9.5890000000000004</v>
      </c>
      <c r="J10952" s="168">
        <f t="shared" si="469"/>
        <v>9.5890000000000004</v>
      </c>
      <c r="K10952" s="103">
        <v>0.68900000000002315</v>
      </c>
      <c r="L10952" s="185">
        <v>3.851</v>
      </c>
      <c r="N10952" s="76">
        <f t="shared" ref="N10952:N10997" si="470">+D10953-D10952+J10952</f>
        <v>0.68900000000002315</v>
      </c>
    </row>
    <row r="10953" spans="1:14" x14ac:dyDescent="0.25">
      <c r="B10953" s="158">
        <v>43491</v>
      </c>
      <c r="C10953" s="34">
        <v>426.2</v>
      </c>
      <c r="D10953" s="128">
        <v>475.62</v>
      </c>
      <c r="F10953" s="77">
        <v>6.33</v>
      </c>
      <c r="J10953" s="168">
        <f t="shared" si="469"/>
        <v>6.33</v>
      </c>
      <c r="K10953" s="103">
        <v>1.750000000000016</v>
      </c>
      <c r="L10953" s="185">
        <v>2.532</v>
      </c>
      <c r="N10953" s="76">
        <f t="shared" si="470"/>
        <v>1.750000000000016</v>
      </c>
    </row>
    <row r="10954" spans="1:14" x14ac:dyDescent="0.25">
      <c r="B10954" s="158">
        <v>43492</v>
      </c>
      <c r="C10954" s="34">
        <v>425.93</v>
      </c>
      <c r="D10954" s="128">
        <v>471.04</v>
      </c>
      <c r="F10954" s="77">
        <v>3.4279999999999999</v>
      </c>
      <c r="J10954" s="168">
        <f t="shared" si="469"/>
        <v>3.4279999999999999</v>
      </c>
      <c r="K10954" s="103">
        <v>0.46799999999996356</v>
      </c>
      <c r="L10954" s="185">
        <v>1.371</v>
      </c>
      <c r="N10954" s="76">
        <f t="shared" si="470"/>
        <v>0.46799999999996356</v>
      </c>
    </row>
    <row r="10955" spans="1:14" x14ac:dyDescent="0.25">
      <c r="B10955" s="158">
        <v>43493</v>
      </c>
      <c r="C10955" s="34">
        <v>425.77</v>
      </c>
      <c r="D10955" s="128">
        <v>468.08</v>
      </c>
      <c r="F10955" s="77">
        <v>8.1829999999999998</v>
      </c>
      <c r="J10955" s="168">
        <f t="shared" si="469"/>
        <v>8.1829999999999998</v>
      </c>
      <c r="K10955" s="103">
        <v>1.3630000000000067</v>
      </c>
      <c r="L10955" s="185">
        <v>3.26</v>
      </c>
      <c r="N10955" s="76">
        <f t="shared" si="470"/>
        <v>1.3630000000000067</v>
      </c>
    </row>
    <row r="10956" spans="1:14" x14ac:dyDescent="0.25">
      <c r="B10956" s="158">
        <v>43494</v>
      </c>
      <c r="C10956" s="34">
        <v>425.37</v>
      </c>
      <c r="D10956" s="128">
        <v>461.26</v>
      </c>
      <c r="F10956" s="77">
        <v>7.45</v>
      </c>
      <c r="J10956" s="168">
        <f t="shared" si="469"/>
        <v>7.45</v>
      </c>
      <c r="K10956" s="103">
        <v>0.92000000000002746</v>
      </c>
      <c r="L10956" s="185">
        <v>2.968</v>
      </c>
      <c r="N10956" s="76">
        <f t="shared" si="470"/>
        <v>0.92000000000002746</v>
      </c>
    </row>
    <row r="10957" spans="1:14" x14ac:dyDescent="0.25">
      <c r="B10957" s="158">
        <v>43495</v>
      </c>
      <c r="C10957" s="34">
        <v>424.99</v>
      </c>
      <c r="D10957" s="128">
        <v>454.73</v>
      </c>
      <c r="F10957" s="77">
        <v>7.7990000000000004</v>
      </c>
      <c r="J10957" s="168">
        <f t="shared" si="469"/>
        <v>7.7990000000000004</v>
      </c>
      <c r="K10957" s="103">
        <v>0.7290000000000072</v>
      </c>
      <c r="L10957" s="185">
        <v>3.1070000000000002</v>
      </c>
      <c r="N10957" s="76">
        <f t="shared" si="470"/>
        <v>0.7290000000000072</v>
      </c>
    </row>
    <row r="10958" spans="1:14" x14ac:dyDescent="0.25">
      <c r="B10958" s="158">
        <v>43496</v>
      </c>
      <c r="C10958" s="34">
        <v>424.59</v>
      </c>
      <c r="D10958" s="128">
        <v>447.66</v>
      </c>
      <c r="F10958" s="77">
        <v>7.6429999999999998</v>
      </c>
      <c r="J10958" s="168">
        <f t="shared" si="469"/>
        <v>7.6429999999999998</v>
      </c>
      <c r="K10958" s="103">
        <v>0.77299999999999525</v>
      </c>
      <c r="L10958" s="185">
        <v>3.0329999999999999</v>
      </c>
      <c r="N10958" s="76">
        <f t="shared" si="470"/>
        <v>0.77299999999999525</v>
      </c>
    </row>
    <row r="10959" spans="1:14" s="153" customFormat="1" x14ac:dyDescent="0.25">
      <c r="A10959" s="147"/>
      <c r="B10959" s="162">
        <v>43497</v>
      </c>
      <c r="C10959" s="34">
        <v>424.17</v>
      </c>
      <c r="D10959" s="149">
        <v>440.79</v>
      </c>
      <c r="E10959" s="149"/>
      <c r="F10959" s="151">
        <v>7.9390000000000001</v>
      </c>
      <c r="G10959" s="151"/>
      <c r="H10959" s="151"/>
      <c r="I10959" s="151"/>
      <c r="J10959" s="151">
        <f t="shared" si="469"/>
        <v>7.9390000000000001</v>
      </c>
      <c r="K10959" s="151">
        <v>0.5590000000000046</v>
      </c>
      <c r="L10959" s="151">
        <v>3.1379999999999999</v>
      </c>
      <c r="M10959" s="147"/>
      <c r="N10959" s="76">
        <f t="shared" si="470"/>
        <v>0.5590000000000046</v>
      </c>
    </row>
    <row r="10960" spans="1:14" x14ac:dyDescent="0.25">
      <c r="B10960" s="158">
        <v>43498</v>
      </c>
      <c r="C10960" s="34">
        <v>423.73</v>
      </c>
      <c r="D10960" s="128">
        <v>433.41</v>
      </c>
      <c r="F10960" s="77">
        <v>5.3460000000000001</v>
      </c>
      <c r="J10960" s="168">
        <f t="shared" ref="J10960:J10992" si="471">SUM(F10960:H10960)</f>
        <v>5.3460000000000001</v>
      </c>
      <c r="K10960" s="103">
        <v>0.41599999999999326</v>
      </c>
      <c r="L10960" s="185">
        <v>2.113</v>
      </c>
      <c r="N10960" s="76">
        <f t="shared" si="470"/>
        <v>0.41599999999999326</v>
      </c>
    </row>
    <row r="10961" spans="2:20" x14ac:dyDescent="0.25">
      <c r="B10961" s="158">
        <v>43499</v>
      </c>
      <c r="C10961" s="34">
        <v>423.43</v>
      </c>
      <c r="D10961" s="128">
        <v>428.48</v>
      </c>
      <c r="F10961" s="77">
        <v>3.0609999999999999</v>
      </c>
      <c r="J10961" s="168">
        <f t="shared" si="471"/>
        <v>3.0609999999999999</v>
      </c>
      <c r="K10961" s="103">
        <v>0.24100000000000676</v>
      </c>
      <c r="L10961" s="185">
        <v>1.21</v>
      </c>
      <c r="N10961" s="76">
        <f t="shared" si="470"/>
        <v>0.24100000000000676</v>
      </c>
    </row>
    <row r="10962" spans="2:20" x14ac:dyDescent="0.25">
      <c r="B10962" s="158">
        <v>43500</v>
      </c>
      <c r="C10962" s="34">
        <v>423.27</v>
      </c>
      <c r="D10962" s="128">
        <v>425.66</v>
      </c>
      <c r="F10962" s="77">
        <v>2.0950000000000002</v>
      </c>
      <c r="J10962" s="168">
        <f t="shared" si="471"/>
        <v>2.0950000000000002</v>
      </c>
      <c r="K10962" s="103">
        <v>1.454999999999957</v>
      </c>
      <c r="L10962" s="185">
        <v>0.82799999999999996</v>
      </c>
      <c r="N10962" s="76">
        <f t="shared" si="470"/>
        <v>1.454999999999957</v>
      </c>
      <c r="T10962" s="76">
        <f>SUM(L10928:L10958)</f>
        <v>80.756</v>
      </c>
    </row>
    <row r="10963" spans="2:20" x14ac:dyDescent="0.25">
      <c r="B10963" s="158">
        <v>43501</v>
      </c>
      <c r="C10963" s="34">
        <v>423.22</v>
      </c>
      <c r="D10963" s="128">
        <v>425.02</v>
      </c>
      <c r="F10963" s="77">
        <v>8.0429999999999993</v>
      </c>
      <c r="J10963" s="168">
        <f t="shared" si="471"/>
        <v>8.0429999999999993</v>
      </c>
      <c r="K10963" s="103">
        <v>0.66300000000000381</v>
      </c>
      <c r="L10963" s="185">
        <v>3.1789999999999998</v>
      </c>
      <c r="N10963" s="76">
        <f t="shared" si="470"/>
        <v>0.66300000000000381</v>
      </c>
    </row>
    <row r="10964" spans="2:20" x14ac:dyDescent="0.25">
      <c r="B10964" s="158">
        <v>43502</v>
      </c>
      <c r="C10964" s="34">
        <v>422.77</v>
      </c>
      <c r="D10964" s="128">
        <v>417.64</v>
      </c>
      <c r="F10964" s="77">
        <v>8.7260000000000009</v>
      </c>
      <c r="J10964" s="168">
        <f t="shared" si="471"/>
        <v>8.7260000000000009</v>
      </c>
      <c r="K10964" s="103">
        <v>0.80600000000004179</v>
      </c>
      <c r="L10964" s="185">
        <v>3.4460000000000002</v>
      </c>
      <c r="N10964" s="76">
        <f t="shared" si="470"/>
        <v>0.80600000000004179</v>
      </c>
      <c r="T10964" s="186">
        <f>SUM(L10959:L10986)</f>
        <v>40.667000000000002</v>
      </c>
    </row>
    <row r="10965" spans="2:20" x14ac:dyDescent="0.25">
      <c r="B10965" s="158">
        <v>43503</v>
      </c>
      <c r="C10965" s="34">
        <v>422.28</v>
      </c>
      <c r="D10965" s="128">
        <v>409.72</v>
      </c>
      <c r="F10965" s="77">
        <v>8.1769999999999996</v>
      </c>
      <c r="J10965" s="168">
        <f t="shared" si="471"/>
        <v>8.1769999999999996</v>
      </c>
      <c r="K10965" s="103">
        <v>1.0169999999999746</v>
      </c>
      <c r="L10965" s="185">
        <v>3.2320000000000002</v>
      </c>
      <c r="N10965" s="76">
        <f t="shared" si="470"/>
        <v>1.0169999999999746</v>
      </c>
    </row>
    <row r="10966" spans="2:20" x14ac:dyDescent="0.25">
      <c r="B10966" s="158">
        <v>43504</v>
      </c>
      <c r="C10966" s="34">
        <v>421.83</v>
      </c>
      <c r="D10966" s="128">
        <v>402.56</v>
      </c>
      <c r="F10966" s="77">
        <v>7.1980000000000004</v>
      </c>
      <c r="J10966" s="168">
        <f t="shared" si="471"/>
        <v>7.1980000000000004</v>
      </c>
      <c r="K10966" s="103">
        <v>0.33799999999998676</v>
      </c>
      <c r="L10966" s="185">
        <v>2.8450000000000002</v>
      </c>
      <c r="N10966" s="76">
        <f t="shared" si="470"/>
        <v>0.33799999999998676</v>
      </c>
      <c r="T10966" s="76">
        <f>SUM(T10962:T10964)</f>
        <v>121.423</v>
      </c>
    </row>
    <row r="10967" spans="2:20" x14ac:dyDescent="0.25">
      <c r="B10967" s="158">
        <v>43505</v>
      </c>
      <c r="C10967" s="34">
        <v>421.39</v>
      </c>
      <c r="D10967" s="128">
        <v>395.7</v>
      </c>
      <c r="F10967" s="77">
        <v>4.4219999999999997</v>
      </c>
      <c r="J10967" s="168">
        <f t="shared" si="471"/>
        <v>4.4219999999999997</v>
      </c>
      <c r="K10967" s="103">
        <v>1.3220000000000338</v>
      </c>
      <c r="L10967" s="185">
        <v>1.7410000000000001</v>
      </c>
      <c r="N10967" s="76">
        <f t="shared" si="470"/>
        <v>1.3220000000000338</v>
      </c>
    </row>
    <row r="10968" spans="2:20" x14ac:dyDescent="0.25">
      <c r="B10968" s="158">
        <v>43506</v>
      </c>
      <c r="C10968" s="34">
        <v>421.18</v>
      </c>
      <c r="D10968" s="128">
        <v>392.6</v>
      </c>
      <c r="F10968" s="77">
        <v>4.3129999999999997</v>
      </c>
      <c r="J10968" s="168">
        <f t="shared" si="471"/>
        <v>4.3129999999999997</v>
      </c>
      <c r="K10968" s="103">
        <v>4.462999999999977</v>
      </c>
      <c r="L10968" s="185">
        <v>1.698</v>
      </c>
      <c r="N10968" s="76">
        <f t="shared" si="470"/>
        <v>4.462999999999977</v>
      </c>
    </row>
    <row r="10969" spans="2:20" x14ac:dyDescent="0.25">
      <c r="B10969" s="158">
        <v>43507</v>
      </c>
      <c r="C10969" s="34">
        <v>421.2</v>
      </c>
      <c r="D10969" s="128">
        <v>392.75</v>
      </c>
      <c r="F10969" s="77">
        <v>6.2610000000000001</v>
      </c>
      <c r="J10969" s="168">
        <f t="shared" si="471"/>
        <v>6.2610000000000001</v>
      </c>
      <c r="K10969" s="103">
        <v>0.46099999999998875</v>
      </c>
      <c r="L10969" s="185">
        <v>2.4649999999999999</v>
      </c>
      <c r="N10969" s="76">
        <f t="shared" si="470"/>
        <v>0.46099999999998875</v>
      </c>
    </row>
    <row r="10970" spans="2:20" x14ac:dyDescent="0.25">
      <c r="B10970" s="158">
        <v>43508</v>
      </c>
      <c r="C10970" s="34">
        <v>420.81</v>
      </c>
      <c r="D10970" s="128">
        <v>386.95</v>
      </c>
      <c r="F10970" s="77">
        <v>2.3660000000000001</v>
      </c>
      <c r="J10970" s="168">
        <f t="shared" si="471"/>
        <v>2.3660000000000001</v>
      </c>
      <c r="K10970" s="103">
        <v>0.56599999999998873</v>
      </c>
      <c r="L10970" s="185">
        <v>0.92800000000000005</v>
      </c>
      <c r="N10970" s="76">
        <f t="shared" si="470"/>
        <v>0.56599999999998873</v>
      </c>
    </row>
    <row r="10971" spans="2:20" x14ac:dyDescent="0.25">
      <c r="B10971" s="158">
        <v>43509</v>
      </c>
      <c r="C10971" s="34">
        <v>420.69</v>
      </c>
      <c r="D10971" s="128">
        <v>385.15</v>
      </c>
      <c r="F10971" s="77">
        <v>2.1110000000000002</v>
      </c>
      <c r="J10971" s="168">
        <f t="shared" si="471"/>
        <v>2.1110000000000002</v>
      </c>
      <c r="K10971" s="103">
        <v>0.44100000000004114</v>
      </c>
      <c r="L10971" s="185">
        <v>0.83099999999999996</v>
      </c>
      <c r="N10971" s="76">
        <f t="shared" si="470"/>
        <v>0.44100000000004114</v>
      </c>
    </row>
    <row r="10972" spans="2:20" x14ac:dyDescent="0.25">
      <c r="B10972" s="158">
        <v>43510</v>
      </c>
      <c r="C10972" s="34">
        <v>420.59</v>
      </c>
      <c r="D10972" s="128">
        <v>383.48</v>
      </c>
      <c r="F10972" s="77">
        <v>2.41</v>
      </c>
      <c r="J10972" s="168">
        <f t="shared" si="471"/>
        <v>2.41</v>
      </c>
      <c r="K10972" s="103">
        <v>0.37999999999997058</v>
      </c>
      <c r="L10972" s="185">
        <v>0.94499999999999995</v>
      </c>
      <c r="N10972" s="76">
        <f t="shared" si="470"/>
        <v>0.37999999999997058</v>
      </c>
    </row>
    <row r="10973" spans="2:20" x14ac:dyDescent="0.25">
      <c r="B10973" s="158">
        <v>43511</v>
      </c>
      <c r="C10973" s="34">
        <v>420.46</v>
      </c>
      <c r="D10973" s="128">
        <v>381.45</v>
      </c>
      <c r="F10973" s="77">
        <v>1.9</v>
      </c>
      <c r="J10973" s="168">
        <f t="shared" si="471"/>
        <v>1.9</v>
      </c>
      <c r="K10973" s="103">
        <v>0.70000000000001128</v>
      </c>
      <c r="L10973" s="185">
        <v>0.745</v>
      </c>
      <c r="N10973" s="76">
        <f t="shared" si="470"/>
        <v>0.70000000000001128</v>
      </c>
    </row>
    <row r="10974" spans="2:20" x14ac:dyDescent="0.25">
      <c r="B10974" s="158">
        <v>43512</v>
      </c>
      <c r="C10974" s="34">
        <v>420.37</v>
      </c>
      <c r="D10974" s="128">
        <v>380.25</v>
      </c>
      <c r="F10974" s="77">
        <v>9.4E-2</v>
      </c>
      <c r="J10974" s="168">
        <f t="shared" si="471"/>
        <v>9.4E-2</v>
      </c>
      <c r="K10974" s="103">
        <v>0.39400000000001134</v>
      </c>
      <c r="L10974" s="185">
        <v>3.4000000000000002E-2</v>
      </c>
      <c r="N10974" s="76">
        <f t="shared" si="470"/>
        <v>0.39400000000001134</v>
      </c>
    </row>
    <row r="10975" spans="2:20" x14ac:dyDescent="0.25">
      <c r="B10975" s="158">
        <v>43513</v>
      </c>
      <c r="C10975" s="34">
        <v>420.4</v>
      </c>
      <c r="D10975" s="128">
        <v>380.55</v>
      </c>
      <c r="F10975" s="77">
        <v>1.1779999999999999</v>
      </c>
      <c r="J10975" s="168">
        <f t="shared" si="471"/>
        <v>1.1779999999999999</v>
      </c>
      <c r="K10975" s="103">
        <v>1.4780000000000113</v>
      </c>
      <c r="L10975" s="185">
        <v>0.46200000000000002</v>
      </c>
      <c r="N10975" s="76">
        <f t="shared" si="470"/>
        <v>1.4780000000000113</v>
      </c>
    </row>
    <row r="10976" spans="2:20" x14ac:dyDescent="0.25">
      <c r="B10976" s="158">
        <v>43514</v>
      </c>
      <c r="C10976" s="34">
        <v>420.41</v>
      </c>
      <c r="D10976" s="128">
        <v>380.85</v>
      </c>
      <c r="F10976" s="77">
        <v>1.91</v>
      </c>
      <c r="J10976" s="168">
        <f t="shared" si="471"/>
        <v>1.91</v>
      </c>
      <c r="K10976" s="103">
        <v>0.40999999999999992</v>
      </c>
      <c r="L10976" s="185">
        <v>0.749</v>
      </c>
      <c r="N10976" s="76">
        <f t="shared" si="470"/>
        <v>0.40999999999999992</v>
      </c>
    </row>
    <row r="10977" spans="2:14" x14ac:dyDescent="0.25">
      <c r="B10977" s="158">
        <v>43515</v>
      </c>
      <c r="C10977" s="34">
        <v>420.31</v>
      </c>
      <c r="D10977" s="128">
        <v>379.35</v>
      </c>
      <c r="F10977" s="77">
        <v>1.3440000000000001</v>
      </c>
      <c r="J10977" s="168">
        <f t="shared" si="471"/>
        <v>1.3440000000000001</v>
      </c>
      <c r="K10977" s="103">
        <v>0.29399999999998871</v>
      </c>
      <c r="L10977" s="185">
        <v>0.52700000000000002</v>
      </c>
      <c r="N10977" s="76">
        <f t="shared" si="470"/>
        <v>0.29399999999998871</v>
      </c>
    </row>
    <row r="10978" spans="2:14" x14ac:dyDescent="0.25">
      <c r="B10978" s="158">
        <v>43516</v>
      </c>
      <c r="C10978" s="34">
        <v>420.24</v>
      </c>
      <c r="D10978" s="128">
        <v>378.3</v>
      </c>
      <c r="F10978" s="77">
        <v>1.7130000000000001</v>
      </c>
      <c r="J10978" s="168">
        <f t="shared" si="471"/>
        <v>1.7130000000000001</v>
      </c>
      <c r="K10978" s="103">
        <v>0.35299999999998866</v>
      </c>
      <c r="L10978" s="185">
        <v>0.71099999999999997</v>
      </c>
      <c r="N10978" s="76">
        <f t="shared" si="470"/>
        <v>-8.7000000000011291E-2</v>
      </c>
    </row>
    <row r="10979" spans="2:14" x14ac:dyDescent="0.25">
      <c r="B10979" s="158">
        <v>43517</v>
      </c>
      <c r="C10979" s="34">
        <v>420.12</v>
      </c>
      <c r="D10979" s="128">
        <v>376.5</v>
      </c>
      <c r="F10979" s="77">
        <v>4.016</v>
      </c>
      <c r="J10979" s="168">
        <f t="shared" si="471"/>
        <v>4.016</v>
      </c>
      <c r="K10979" s="103">
        <v>0.51600000000000001</v>
      </c>
      <c r="L10979" s="185">
        <v>1.575</v>
      </c>
      <c r="N10979" s="76">
        <f t="shared" si="470"/>
        <v>0.51600000000000001</v>
      </c>
    </row>
    <row r="10980" spans="2:14" x14ac:dyDescent="0.25">
      <c r="B10980" s="158">
        <v>43518</v>
      </c>
      <c r="C10980" s="1">
        <v>419.89</v>
      </c>
      <c r="D10980" s="128">
        <v>373</v>
      </c>
      <c r="F10980" s="77">
        <v>1.08</v>
      </c>
      <c r="J10980" s="168">
        <f t="shared" si="471"/>
        <v>1.08</v>
      </c>
      <c r="K10980" s="103">
        <v>0.18000000000002281</v>
      </c>
      <c r="L10980" s="185">
        <v>0.42399999999999999</v>
      </c>
      <c r="N10980" s="76">
        <f t="shared" si="470"/>
        <v>0.18000000000002281</v>
      </c>
    </row>
    <row r="10981" spans="2:14" x14ac:dyDescent="0.25">
      <c r="B10981" s="158">
        <v>43519</v>
      </c>
      <c r="C10981" s="34">
        <v>419.83</v>
      </c>
      <c r="D10981" s="128">
        <v>372.1</v>
      </c>
      <c r="F10981" s="77">
        <v>1.232</v>
      </c>
      <c r="J10981" s="168">
        <f t="shared" si="471"/>
        <v>1.232</v>
      </c>
      <c r="K10981" s="103">
        <v>0.18199999999998862</v>
      </c>
      <c r="L10981" s="185">
        <v>0.48299999999999998</v>
      </c>
      <c r="N10981" s="76">
        <f t="shared" si="470"/>
        <v>0.18199999999998862</v>
      </c>
    </row>
    <row r="10982" spans="2:14" x14ac:dyDescent="0.25">
      <c r="B10982" s="158">
        <v>43520</v>
      </c>
      <c r="C10982" s="34">
        <v>419.76</v>
      </c>
      <c r="D10982" s="128">
        <v>371.05</v>
      </c>
      <c r="F10982" s="77">
        <v>1.38</v>
      </c>
      <c r="J10982" s="168">
        <f t="shared" si="471"/>
        <v>1.38</v>
      </c>
      <c r="K10982" s="103">
        <v>0.47999999999996579</v>
      </c>
      <c r="L10982" s="185">
        <v>0.54100000000000004</v>
      </c>
      <c r="N10982" s="76">
        <f t="shared" si="470"/>
        <v>0.47999999999996579</v>
      </c>
    </row>
    <row r="10983" spans="2:14" x14ac:dyDescent="0.25">
      <c r="B10983" s="158">
        <v>43521</v>
      </c>
      <c r="C10983" s="34">
        <v>419.69</v>
      </c>
      <c r="D10983" s="128">
        <v>370.15</v>
      </c>
      <c r="F10983" s="77">
        <v>3.6579999999999999</v>
      </c>
      <c r="J10983" s="168">
        <f t="shared" si="471"/>
        <v>3.6579999999999999</v>
      </c>
      <c r="K10983" s="103">
        <v>0.15799999999999992</v>
      </c>
      <c r="L10983" s="185">
        <v>1.429</v>
      </c>
      <c r="N10983" s="76">
        <f t="shared" si="470"/>
        <v>0.15799999999999992</v>
      </c>
    </row>
    <row r="10984" spans="2:14" x14ac:dyDescent="0.25">
      <c r="B10984" s="158">
        <v>43522</v>
      </c>
      <c r="C10984" s="34">
        <v>419.46</v>
      </c>
      <c r="D10984" s="128">
        <v>366.65</v>
      </c>
      <c r="F10984" s="77">
        <v>3.407</v>
      </c>
      <c r="J10984" s="168">
        <f t="shared" si="471"/>
        <v>3.407</v>
      </c>
      <c r="K10984" s="103">
        <v>0.3570000000000455</v>
      </c>
      <c r="L10984" s="185">
        <v>1.331</v>
      </c>
      <c r="N10984" s="76">
        <f t="shared" si="470"/>
        <v>0.3570000000000455</v>
      </c>
    </row>
    <row r="10985" spans="2:14" x14ac:dyDescent="0.25">
      <c r="B10985" s="158">
        <v>43523</v>
      </c>
      <c r="C10985" s="34">
        <v>419.24</v>
      </c>
      <c r="D10985" s="128">
        <v>363.6</v>
      </c>
      <c r="F10985" s="77">
        <v>4.4160000000000004</v>
      </c>
      <c r="J10985" s="168">
        <f t="shared" si="471"/>
        <v>4.4160000000000004</v>
      </c>
      <c r="K10985" s="103">
        <v>0.77599999999995717</v>
      </c>
      <c r="L10985" s="185">
        <v>1.7250000000000001</v>
      </c>
      <c r="N10985" s="76">
        <f t="shared" si="470"/>
        <v>0.77599999999995717</v>
      </c>
    </row>
    <row r="10986" spans="2:14" x14ac:dyDescent="0.25">
      <c r="B10986" s="158">
        <v>43524</v>
      </c>
      <c r="C10986" s="34">
        <v>418.99</v>
      </c>
      <c r="D10986" s="128">
        <v>359.96</v>
      </c>
      <c r="F10986" s="77">
        <v>3.41</v>
      </c>
      <c r="J10986" s="168">
        <f t="shared" si="471"/>
        <v>3.41</v>
      </c>
      <c r="K10986" s="103">
        <v>0.59999999999999787</v>
      </c>
      <c r="L10986" s="185">
        <v>1.3320000000000001</v>
      </c>
      <c r="N10986" s="76">
        <f t="shared" si="470"/>
        <v>0.59999999999999787</v>
      </c>
    </row>
    <row r="10987" spans="2:14" x14ac:dyDescent="0.25">
      <c r="B10987" s="158">
        <v>43525</v>
      </c>
      <c r="C10987" s="34">
        <v>418.79</v>
      </c>
      <c r="D10987" s="128">
        <v>357.15</v>
      </c>
      <c r="F10987" s="77">
        <v>5.8650000000000002</v>
      </c>
      <c r="J10987" s="168">
        <f t="shared" si="471"/>
        <v>5.8650000000000002</v>
      </c>
      <c r="K10987" s="103">
        <v>0.5950000000000184</v>
      </c>
      <c r="L10987" s="185">
        <v>2.2909999999999999</v>
      </c>
      <c r="N10987" s="76">
        <f t="shared" si="470"/>
        <v>0.5950000000000184</v>
      </c>
    </row>
    <row r="10988" spans="2:14" x14ac:dyDescent="0.25">
      <c r="B10988" s="158">
        <v>43526</v>
      </c>
      <c r="C10988" s="34">
        <v>418.42</v>
      </c>
      <c r="D10988" s="128">
        <v>351.88</v>
      </c>
      <c r="F10988" s="77">
        <v>2.6419999999999999</v>
      </c>
      <c r="J10988" s="168">
        <f t="shared" si="471"/>
        <v>2.6419999999999999</v>
      </c>
      <c r="K10988" s="103">
        <v>0.54199999999997717</v>
      </c>
      <c r="L10988" s="185">
        <v>1.028</v>
      </c>
      <c r="N10988" s="76">
        <f t="shared" si="470"/>
        <v>0.54199999999997717</v>
      </c>
    </row>
    <row r="10989" spans="2:14" x14ac:dyDescent="0.25">
      <c r="B10989" s="158">
        <v>43527</v>
      </c>
      <c r="C10989" s="34">
        <v>418.27</v>
      </c>
      <c r="D10989" s="128">
        <v>349.78</v>
      </c>
      <c r="F10989" s="77">
        <v>1.0489999999999999</v>
      </c>
      <c r="J10989" s="168">
        <f t="shared" si="471"/>
        <v>1.0489999999999999</v>
      </c>
      <c r="K10989" s="103">
        <v>0.62900000000004086</v>
      </c>
      <c r="L10989" s="185">
        <v>0.40799999999999997</v>
      </c>
      <c r="N10989" s="76">
        <f t="shared" si="470"/>
        <v>0.62900000000004086</v>
      </c>
    </row>
    <row r="10990" spans="2:14" x14ac:dyDescent="0.25">
      <c r="B10990" s="158">
        <v>43528</v>
      </c>
      <c r="C10990" s="34">
        <v>418.24</v>
      </c>
      <c r="D10990" s="128">
        <v>349.36</v>
      </c>
      <c r="F10990" s="77">
        <v>0.34200000000000003</v>
      </c>
      <c r="J10990" s="168">
        <f t="shared" si="471"/>
        <v>0.34200000000000003</v>
      </c>
      <c r="K10990" s="103">
        <v>2.8619999999999819</v>
      </c>
      <c r="L10990" s="185">
        <v>0.13300000000000001</v>
      </c>
      <c r="N10990" s="76">
        <f t="shared" si="470"/>
        <v>2.8619999999999819</v>
      </c>
    </row>
    <row r="10991" spans="2:14" x14ac:dyDescent="0.25">
      <c r="B10991" s="158">
        <v>43529</v>
      </c>
      <c r="C10991" s="34">
        <v>418.42</v>
      </c>
      <c r="D10991" s="128">
        <v>351.88</v>
      </c>
      <c r="F10991" s="77">
        <v>2.6190000000000002</v>
      </c>
      <c r="J10991" s="168">
        <f t="shared" si="471"/>
        <v>2.6190000000000002</v>
      </c>
      <c r="K10991" s="103">
        <v>2.0589999999999979</v>
      </c>
      <c r="L10991" s="185">
        <v>1.0189999999999999</v>
      </c>
      <c r="N10991" s="76">
        <f t="shared" si="470"/>
        <v>2.0589999999999979</v>
      </c>
    </row>
    <row r="10992" spans="2:14" x14ac:dyDescent="0.25">
      <c r="B10992" s="158">
        <v>43530</v>
      </c>
      <c r="C10992" s="34">
        <v>418.38</v>
      </c>
      <c r="D10992" s="128">
        <v>351.32</v>
      </c>
      <c r="F10992" s="77">
        <v>3.9710000000000001</v>
      </c>
      <c r="J10992" s="168">
        <f t="shared" si="471"/>
        <v>3.9710000000000001</v>
      </c>
      <c r="K10992" s="103">
        <v>2.0110000000000205</v>
      </c>
      <c r="L10992" s="185">
        <v>1.5449999999999999</v>
      </c>
      <c r="N10992" s="76">
        <f t="shared" si="470"/>
        <v>2.0110000000000205</v>
      </c>
    </row>
    <row r="10993" spans="2:14" x14ac:dyDescent="0.25">
      <c r="B10993" s="158">
        <v>43531</v>
      </c>
      <c r="C10993" s="34">
        <v>418.24</v>
      </c>
      <c r="D10993" s="128">
        <v>349.36</v>
      </c>
      <c r="F10993" s="77">
        <v>5.0549999999999997</v>
      </c>
      <c r="J10993" s="168">
        <f t="shared" ref="J10993:J10998" si="472">SUM(F10993:H10993)</f>
        <v>5.0549999999999997</v>
      </c>
      <c r="K10993" s="103">
        <v>0.57499999999998153</v>
      </c>
      <c r="L10993" s="185">
        <v>1.968</v>
      </c>
      <c r="N10993" s="76">
        <f t="shared" si="470"/>
        <v>0.57499999999998153</v>
      </c>
    </row>
    <row r="10994" spans="2:14" x14ac:dyDescent="0.25">
      <c r="B10994" s="158">
        <v>43532</v>
      </c>
      <c r="C10994" s="34">
        <v>417.92</v>
      </c>
      <c r="D10994" s="128">
        <v>344.88</v>
      </c>
      <c r="F10994" s="77">
        <v>3.9729999999999999</v>
      </c>
      <c r="J10994" s="168">
        <f t="shared" si="472"/>
        <v>3.9729999999999999</v>
      </c>
      <c r="K10994" s="103">
        <v>0.61299999999998622</v>
      </c>
      <c r="L10994" s="185">
        <v>1.546</v>
      </c>
      <c r="N10994" s="76">
        <f t="shared" si="470"/>
        <v>0.61299999999998622</v>
      </c>
    </row>
    <row r="10995" spans="2:14" x14ac:dyDescent="0.25">
      <c r="B10995" s="158">
        <v>43533</v>
      </c>
      <c r="C10995" s="34">
        <v>417.68</v>
      </c>
      <c r="D10995" s="128">
        <v>341.52</v>
      </c>
      <c r="F10995" s="77">
        <v>2.9860000000000002</v>
      </c>
      <c r="J10995" s="168">
        <f t="shared" si="472"/>
        <v>2.9860000000000002</v>
      </c>
      <c r="K10995" s="103">
        <v>0.28600000000001158</v>
      </c>
      <c r="L10995" s="185">
        <v>1.1619999999999999</v>
      </c>
      <c r="N10995" s="76">
        <f t="shared" si="470"/>
        <v>0.28600000000001158</v>
      </c>
    </row>
    <row r="10996" spans="2:14" x14ac:dyDescent="0.25">
      <c r="B10996" s="158">
        <v>43534</v>
      </c>
      <c r="C10996" s="34">
        <v>417.48</v>
      </c>
      <c r="D10996" s="128">
        <v>338.82</v>
      </c>
      <c r="F10996" s="77">
        <v>3.7440000000000002</v>
      </c>
      <c r="J10996" s="168">
        <f t="shared" si="472"/>
        <v>3.7440000000000002</v>
      </c>
      <c r="K10996" s="103">
        <v>0.5739999999999843</v>
      </c>
      <c r="L10996" s="185">
        <v>0.45700000000000002</v>
      </c>
      <c r="N10996" s="76">
        <f t="shared" si="470"/>
        <v>0.5739999999999843</v>
      </c>
    </row>
    <row r="10997" spans="2:14" x14ac:dyDescent="0.25">
      <c r="B10997" s="158">
        <v>43535</v>
      </c>
      <c r="C10997" s="34">
        <v>417.25</v>
      </c>
      <c r="D10997" s="128">
        <v>335.65</v>
      </c>
      <c r="F10997" s="77">
        <v>6.0289999999999999</v>
      </c>
      <c r="J10997" s="168">
        <f t="shared" si="472"/>
        <v>6.0289999999999999</v>
      </c>
      <c r="K10997" s="103">
        <v>0.36900000000003175</v>
      </c>
      <c r="L10997" s="185">
        <v>2.3460000000000001</v>
      </c>
      <c r="N10997" s="76">
        <f t="shared" si="470"/>
        <v>0.36900000000003175</v>
      </c>
    </row>
    <row r="10998" spans="2:14" x14ac:dyDescent="0.25">
      <c r="B10998" s="158">
        <v>43536</v>
      </c>
      <c r="C10998" s="34">
        <v>416.83</v>
      </c>
      <c r="D10998" s="128">
        <v>329.99</v>
      </c>
      <c r="J10998" s="168">
        <f t="shared" si="472"/>
        <v>0</v>
      </c>
    </row>
    <row r="10999" spans="2:14" x14ac:dyDescent="0.25">
      <c r="B10999" s="158">
        <v>43537</v>
      </c>
      <c r="C10999" s="34">
        <v>416.41</v>
      </c>
    </row>
    <row r="11000" spans="2:14" x14ac:dyDescent="0.25">
      <c r="B11000" s="158">
        <v>43538</v>
      </c>
      <c r="C11000" s="34">
        <v>416.14</v>
      </c>
    </row>
    <row r="11001" spans="2:14" x14ac:dyDescent="0.25">
      <c r="B11001" s="158">
        <v>43539</v>
      </c>
      <c r="C11001" s="34">
        <v>415.78</v>
      </c>
    </row>
    <row r="11002" spans="2:14" x14ac:dyDescent="0.25">
      <c r="B11002" s="158">
        <v>43540</v>
      </c>
      <c r="C11002" s="34">
        <v>415.39</v>
      </c>
    </row>
    <row r="11003" spans="2:14" x14ac:dyDescent="0.25">
      <c r="B11003" s="158">
        <v>43541</v>
      </c>
      <c r="C11003" s="34">
        <v>415.16</v>
      </c>
    </row>
    <row r="11004" spans="2:14" x14ac:dyDescent="0.25">
      <c r="B11004" s="158">
        <v>43542</v>
      </c>
      <c r="C11004" s="34">
        <v>414.97</v>
      </c>
    </row>
    <row r="11005" spans="2:14" x14ac:dyDescent="0.25">
      <c r="B11005" s="158">
        <v>43543</v>
      </c>
      <c r="C11005" s="34">
        <v>414.72</v>
      </c>
    </row>
    <row r="11006" spans="2:14" x14ac:dyDescent="0.25">
      <c r="B11006" s="158">
        <v>43544</v>
      </c>
      <c r="C11006" s="34">
        <v>414.66</v>
      </c>
    </row>
    <row r="11007" spans="2:14" x14ac:dyDescent="0.25">
      <c r="B11007" s="158">
        <v>43545</v>
      </c>
      <c r="C11007" s="34">
        <v>414.47</v>
      </c>
    </row>
    <row r="11008" spans="2:14" x14ac:dyDescent="0.25">
      <c r="B11008" s="158">
        <v>43546</v>
      </c>
      <c r="C11008" s="34">
        <v>414.46</v>
      </c>
    </row>
    <row r="11009" spans="2:3" x14ac:dyDescent="0.25">
      <c r="B11009" s="158">
        <v>43547</v>
      </c>
      <c r="C11009" s="34">
        <v>414.36</v>
      </c>
    </row>
    <row r="11010" spans="2:3" x14ac:dyDescent="0.25">
      <c r="B11010" s="158">
        <v>43548</v>
      </c>
      <c r="C11010" s="34">
        <v>414.37</v>
      </c>
    </row>
    <row r="11011" spans="2:3" x14ac:dyDescent="0.25">
      <c r="B11011" s="158">
        <v>43549</v>
      </c>
      <c r="C11011" s="34">
        <v>414.23</v>
      </c>
    </row>
    <row r="11012" spans="2:3" x14ac:dyDescent="0.25">
      <c r="B11012" s="158">
        <v>43550</v>
      </c>
      <c r="C11012" s="34">
        <v>414.1</v>
      </c>
    </row>
    <row r="11013" spans="2:3" x14ac:dyDescent="0.25">
      <c r="B11013" s="158">
        <v>43551</v>
      </c>
      <c r="C11013" s="34">
        <v>414.09</v>
      </c>
    </row>
    <row r="11014" spans="2:3" x14ac:dyDescent="0.25">
      <c r="B11014" s="158">
        <v>43552</v>
      </c>
      <c r="C11014" s="34">
        <v>413.94</v>
      </c>
    </row>
    <row r="11015" spans="2:3" x14ac:dyDescent="0.25">
      <c r="B11015" s="158">
        <v>43553</v>
      </c>
      <c r="C11015" s="34">
        <v>413.92</v>
      </c>
    </row>
    <row r="11016" spans="2:3" x14ac:dyDescent="0.25">
      <c r="B11016" s="158">
        <v>43554</v>
      </c>
      <c r="C11016" s="34">
        <v>413.8</v>
      </c>
    </row>
    <row r="11017" spans="2:3" x14ac:dyDescent="0.25">
      <c r="B11017" s="158">
        <v>43555</v>
      </c>
      <c r="C11017" s="34">
        <v>413.8</v>
      </c>
    </row>
    <row r="11018" spans="2:3" x14ac:dyDescent="0.25">
      <c r="B11018" s="158">
        <v>43556</v>
      </c>
      <c r="C11018" s="34">
        <v>413.54</v>
      </c>
    </row>
    <row r="11019" spans="2:3" x14ac:dyDescent="0.25">
      <c r="B11019" s="158">
        <v>43557</v>
      </c>
      <c r="C11019" s="34">
        <v>413.34</v>
      </c>
    </row>
    <row r="11020" spans="2:3" x14ac:dyDescent="0.25">
      <c r="B11020" s="158">
        <v>43558</v>
      </c>
      <c r="C11020" s="34">
        <v>413.33</v>
      </c>
    </row>
    <row r="11021" spans="2:3" x14ac:dyDescent="0.25">
      <c r="B11021" s="158">
        <v>43559</v>
      </c>
      <c r="C11021" s="34">
        <v>413.15</v>
      </c>
    </row>
    <row r="11022" spans="2:3" x14ac:dyDescent="0.25">
      <c r="B11022" s="158">
        <v>43560</v>
      </c>
      <c r="C11022" s="34">
        <v>413.14</v>
      </c>
    </row>
    <row r="11023" spans="2:3" x14ac:dyDescent="0.25">
      <c r="B11023" s="158">
        <v>43561</v>
      </c>
      <c r="C11023" s="34">
        <v>412.98</v>
      </c>
    </row>
    <row r="11024" spans="2:3" x14ac:dyDescent="0.25">
      <c r="B11024" s="158">
        <v>43562</v>
      </c>
      <c r="C11024" s="34">
        <v>412.77</v>
      </c>
    </row>
    <row r="11025" spans="2:3" x14ac:dyDescent="0.25">
      <c r="B11025" s="158">
        <v>43563</v>
      </c>
      <c r="C11025" s="34">
        <v>412.44</v>
      </c>
    </row>
    <row r="11026" spans="2:3" x14ac:dyDescent="0.25">
      <c r="B11026" s="158">
        <v>43564</v>
      </c>
      <c r="C11026" s="34">
        <v>412.32</v>
      </c>
    </row>
    <row r="11027" spans="2:3" x14ac:dyDescent="0.25">
      <c r="B11027" s="158">
        <v>43565</v>
      </c>
      <c r="C11027" s="34">
        <v>412.26</v>
      </c>
    </row>
    <row r="11028" spans="2:3" x14ac:dyDescent="0.25">
      <c r="B11028" s="158">
        <v>43566</v>
      </c>
      <c r="C11028" s="34">
        <v>412.13</v>
      </c>
    </row>
    <row r="11029" spans="2:3" x14ac:dyDescent="0.25">
      <c r="B11029" s="158">
        <v>43567</v>
      </c>
      <c r="C11029" s="34">
        <v>412.01</v>
      </c>
    </row>
    <row r="11030" spans="2:3" x14ac:dyDescent="0.25">
      <c r="B11030" s="158">
        <v>43568</v>
      </c>
      <c r="C11030" s="34">
        <v>411.82</v>
      </c>
    </row>
    <row r="11031" spans="2:3" x14ac:dyDescent="0.25">
      <c r="B11031" s="158">
        <v>43569</v>
      </c>
      <c r="C11031" s="34">
        <v>411.61</v>
      </c>
    </row>
    <row r="11032" spans="2:3" x14ac:dyDescent="0.25">
      <c r="B11032" s="158">
        <v>43570</v>
      </c>
      <c r="C11032" s="34">
        <v>411.41</v>
      </c>
    </row>
    <row r="11033" spans="2:3" x14ac:dyDescent="0.25">
      <c r="B11033" s="158">
        <v>43571</v>
      </c>
      <c r="C11033" s="34">
        <v>411.19</v>
      </c>
    </row>
    <row r="11034" spans="2:3" x14ac:dyDescent="0.25">
      <c r="B11034" s="158">
        <v>43572</v>
      </c>
      <c r="C11034" s="34">
        <v>411.09</v>
      </c>
    </row>
    <row r="11035" spans="2:3" x14ac:dyDescent="0.25">
      <c r="B11035" s="158">
        <v>43573</v>
      </c>
      <c r="C11035" s="34">
        <v>411.19</v>
      </c>
    </row>
    <row r="11036" spans="2:3" x14ac:dyDescent="0.25">
      <c r="B11036" s="158">
        <v>43574</v>
      </c>
      <c r="C11036" s="34">
        <v>411.11</v>
      </c>
    </row>
    <row r="11037" spans="2:3" x14ac:dyDescent="0.25">
      <c r="B11037" s="158">
        <v>43575</v>
      </c>
      <c r="C11037" s="34">
        <v>410.99</v>
      </c>
    </row>
    <row r="11038" spans="2:3" x14ac:dyDescent="0.25">
      <c r="B11038" s="158">
        <v>43576</v>
      </c>
      <c r="C11038" s="34">
        <v>410.83</v>
      </c>
    </row>
    <row r="11039" spans="2:3" x14ac:dyDescent="0.25">
      <c r="B11039" s="158">
        <v>43577</v>
      </c>
      <c r="C11039" s="34">
        <v>410.65</v>
      </c>
    </row>
    <row r="11040" spans="2:3" x14ac:dyDescent="0.25">
      <c r="B11040" s="158">
        <v>43578</v>
      </c>
      <c r="C11040" s="34">
        <v>410.42</v>
      </c>
    </row>
    <row r="11041" spans="2:3" x14ac:dyDescent="0.25">
      <c r="B11041" s="158">
        <v>43579</v>
      </c>
      <c r="C11041" s="34">
        <v>410.16</v>
      </c>
    </row>
    <row r="11042" spans="2:3" x14ac:dyDescent="0.25">
      <c r="B11042" s="158">
        <v>43580</v>
      </c>
      <c r="C11042" s="34">
        <v>409.95</v>
      </c>
    </row>
    <row r="11043" spans="2:3" x14ac:dyDescent="0.25">
      <c r="B11043" s="158">
        <v>43581</v>
      </c>
      <c r="C11043" s="34">
        <v>409.71</v>
      </c>
    </row>
    <row r="11044" spans="2:3" x14ac:dyDescent="0.25">
      <c r="B11044" s="158">
        <v>43582</v>
      </c>
      <c r="C11044" s="34">
        <v>409.52</v>
      </c>
    </row>
    <row r="11045" spans="2:3" x14ac:dyDescent="0.25">
      <c r="B11045" s="158">
        <v>43583</v>
      </c>
      <c r="C11045" s="34">
        <v>409.33</v>
      </c>
    </row>
    <row r="11046" spans="2:3" x14ac:dyDescent="0.25">
      <c r="B11046" s="158">
        <v>43584</v>
      </c>
      <c r="C11046" s="34">
        <v>409.12</v>
      </c>
    </row>
    <row r="11047" spans="2:3" x14ac:dyDescent="0.25">
      <c r="B11047" s="158">
        <v>43585</v>
      </c>
      <c r="C11047" s="34">
        <v>408.81</v>
      </c>
    </row>
    <row r="11048" spans="2:3" x14ac:dyDescent="0.25">
      <c r="B11048" s="158">
        <v>43586</v>
      </c>
      <c r="C11048" s="34">
        <v>408.67</v>
      </c>
    </row>
    <row r="11049" spans="2:3" x14ac:dyDescent="0.25">
      <c r="B11049" s="158">
        <v>43587</v>
      </c>
      <c r="C11049" s="34">
        <v>408.46</v>
      </c>
    </row>
    <row r="11050" spans="2:3" x14ac:dyDescent="0.25">
      <c r="B11050" s="158">
        <v>43588</v>
      </c>
      <c r="C11050" s="34">
        <v>408.25</v>
      </c>
    </row>
    <row r="11051" spans="2:3" x14ac:dyDescent="0.25">
      <c r="B11051" s="158">
        <v>43589</v>
      </c>
      <c r="C11051" s="34">
        <v>408.07</v>
      </c>
    </row>
    <row r="11052" spans="2:3" x14ac:dyDescent="0.25">
      <c r="B11052" s="158">
        <v>43590</v>
      </c>
      <c r="C11052" s="34">
        <v>407.83</v>
      </c>
    </row>
    <row r="11053" spans="2:3" x14ac:dyDescent="0.25">
      <c r="B11053" s="158">
        <v>43591</v>
      </c>
      <c r="C11053" s="34">
        <v>407.6</v>
      </c>
    </row>
    <row r="11054" spans="2:3" x14ac:dyDescent="0.25">
      <c r="B11054" s="158">
        <v>43592</v>
      </c>
      <c r="C11054" s="34">
        <v>407.36</v>
      </c>
    </row>
    <row r="11055" spans="2:3" x14ac:dyDescent="0.25">
      <c r="B11055" s="158">
        <v>43593</v>
      </c>
      <c r="C11055" s="34">
        <v>407.12</v>
      </c>
    </row>
    <row r="11056" spans="2:3" x14ac:dyDescent="0.25">
      <c r="B11056" s="158">
        <v>43594</v>
      </c>
      <c r="C11056" s="34">
        <v>406.85</v>
      </c>
    </row>
    <row r="11057" spans="2:3" x14ac:dyDescent="0.25">
      <c r="B11057" s="158">
        <v>43595</v>
      </c>
      <c r="C11057" s="34">
        <v>406.61</v>
      </c>
    </row>
    <row r="11058" spans="2:3" x14ac:dyDescent="0.25">
      <c r="B11058" s="158">
        <v>43596</v>
      </c>
      <c r="C11058" s="34">
        <v>406.36</v>
      </c>
    </row>
    <row r="11059" spans="2:3" x14ac:dyDescent="0.25">
      <c r="B11059" s="158">
        <v>43597</v>
      </c>
      <c r="C11059" s="34">
        <v>406.11</v>
      </c>
    </row>
    <row r="11060" spans="2:3" x14ac:dyDescent="0.25">
      <c r="B11060" s="158">
        <v>43598</v>
      </c>
      <c r="C11060" s="34">
        <v>405.84</v>
      </c>
    </row>
    <row r="11061" spans="2:3" x14ac:dyDescent="0.25">
      <c r="B11061" s="158">
        <v>43599</v>
      </c>
      <c r="C11061" s="34">
        <v>405.48</v>
      </c>
    </row>
    <row r="11062" spans="2:3" x14ac:dyDescent="0.25">
      <c r="B11062" s="158">
        <v>43600</v>
      </c>
      <c r="C11062" s="34">
        <v>405.18</v>
      </c>
    </row>
    <row r="11063" spans="2:3" x14ac:dyDescent="0.25">
      <c r="B11063" s="158">
        <v>43601</v>
      </c>
      <c r="C11063" s="34">
        <v>404.91</v>
      </c>
    </row>
    <row r="11064" spans="2:3" x14ac:dyDescent="0.25">
      <c r="B11064" s="158">
        <v>43602</v>
      </c>
      <c r="C11064" s="34">
        <v>404.59</v>
      </c>
    </row>
    <row r="11065" spans="2:3" x14ac:dyDescent="0.25">
      <c r="B11065" s="158">
        <v>43603</v>
      </c>
      <c r="C11065" s="34">
        <v>404.51</v>
      </c>
    </row>
    <row r="11066" spans="2:3" x14ac:dyDescent="0.25">
      <c r="B11066" s="158">
        <v>43604</v>
      </c>
      <c r="C11066" s="34">
        <v>404.29</v>
      </c>
    </row>
    <row r="11067" spans="2:3" x14ac:dyDescent="0.25">
      <c r="B11067" s="158">
        <v>43605</v>
      </c>
      <c r="C11067" s="34">
        <v>404.02</v>
      </c>
    </row>
    <row r="11068" spans="2:3" x14ac:dyDescent="0.25">
      <c r="B11068" s="158">
        <v>43606</v>
      </c>
      <c r="C11068" s="34">
        <v>403.76</v>
      </c>
    </row>
    <row r="11069" spans="2:3" x14ac:dyDescent="0.25">
      <c r="B11069" s="158">
        <v>43607</v>
      </c>
      <c r="C11069" s="34">
        <v>403.52</v>
      </c>
    </row>
    <row r="11070" spans="2:3" x14ac:dyDescent="0.25">
      <c r="B11070" s="158">
        <v>43608</v>
      </c>
      <c r="C11070" s="34">
        <v>403.58</v>
      </c>
    </row>
    <row r="11071" spans="2:3" x14ac:dyDescent="0.25">
      <c r="B11071" s="158">
        <v>43609</v>
      </c>
      <c r="C11071" s="34">
        <v>403.59</v>
      </c>
    </row>
    <row r="11072" spans="2:3" x14ac:dyDescent="0.25">
      <c r="B11072" s="158">
        <v>43610</v>
      </c>
      <c r="C11072" s="34">
        <v>403.31</v>
      </c>
    </row>
    <row r="11073" spans="2:3" x14ac:dyDescent="0.25">
      <c r="B11073" s="158">
        <v>43611</v>
      </c>
      <c r="C11073" s="34">
        <v>403.06</v>
      </c>
    </row>
    <row r="11074" spans="2:3" x14ac:dyDescent="0.25">
      <c r="B11074" s="158">
        <v>43612</v>
      </c>
      <c r="C11074" s="34">
        <v>402.84</v>
      </c>
    </row>
    <row r="11075" spans="2:3" x14ac:dyDescent="0.25">
      <c r="B11075" s="158">
        <v>43613</v>
      </c>
      <c r="C11075" s="34">
        <v>402.49</v>
      </c>
    </row>
    <row r="11076" spans="2:3" x14ac:dyDescent="0.25">
      <c r="B11076" s="158">
        <v>43614</v>
      </c>
      <c r="C11076" s="34">
        <v>401.99</v>
      </c>
    </row>
    <row r="11077" spans="2:3" x14ac:dyDescent="0.25">
      <c r="B11077" s="158">
        <v>43615</v>
      </c>
      <c r="C11077" s="34">
        <v>401.52</v>
      </c>
    </row>
    <row r="11078" spans="2:3" x14ac:dyDescent="0.25">
      <c r="B11078" s="158">
        <v>43616</v>
      </c>
      <c r="C11078" s="34">
        <v>401.1</v>
      </c>
    </row>
    <row r="11079" spans="2:3" x14ac:dyDescent="0.25">
      <c r="B11079" s="158">
        <v>43617</v>
      </c>
      <c r="C11079" s="34">
        <v>401.08</v>
      </c>
    </row>
    <row r="11080" spans="2:3" x14ac:dyDescent="0.25">
      <c r="B11080" s="158">
        <v>43618</v>
      </c>
      <c r="C11080" s="34">
        <v>400.77</v>
      </c>
    </row>
    <row r="11081" spans="2:3" x14ac:dyDescent="0.25">
      <c r="B11081" s="158">
        <v>43619</v>
      </c>
      <c r="C11081" s="34">
        <v>400.49</v>
      </c>
    </row>
    <row r="11082" spans="2:3" x14ac:dyDescent="0.25">
      <c r="B11082" s="158">
        <v>43620</v>
      </c>
      <c r="C11082" s="34">
        <v>400.42</v>
      </c>
    </row>
    <row r="11083" spans="2:3" x14ac:dyDescent="0.25">
      <c r="B11083" s="158">
        <v>43621</v>
      </c>
      <c r="C11083" s="34">
        <v>400.37</v>
      </c>
    </row>
    <row r="11084" spans="2:3" x14ac:dyDescent="0.25">
      <c r="B11084" s="158">
        <v>43622</v>
      </c>
      <c r="C11084" s="34">
        <v>400.1</v>
      </c>
    </row>
    <row r="11085" spans="2:3" x14ac:dyDescent="0.25">
      <c r="B11085" s="158">
        <v>43623</v>
      </c>
      <c r="C11085" s="34">
        <v>400.06</v>
      </c>
    </row>
    <row r="11086" spans="2:3" x14ac:dyDescent="0.25">
      <c r="B11086" s="158">
        <v>43624</v>
      </c>
      <c r="C11086" s="34">
        <v>399.83</v>
      </c>
    </row>
    <row r="11087" spans="2:3" x14ac:dyDescent="0.25">
      <c r="B11087" s="158">
        <v>43625</v>
      </c>
      <c r="C11087" s="34">
        <v>399.45</v>
      </c>
    </row>
    <row r="11088" spans="2:3" x14ac:dyDescent="0.25">
      <c r="B11088" s="158">
        <v>43626</v>
      </c>
      <c r="C11088" s="34">
        <v>399.18</v>
      </c>
    </row>
    <row r="11089" spans="2:3" x14ac:dyDescent="0.25">
      <c r="B11089" s="158">
        <v>43627</v>
      </c>
      <c r="C11089" s="34">
        <v>399.02</v>
      </c>
    </row>
    <row r="11090" spans="2:3" x14ac:dyDescent="0.25">
      <c r="B11090" s="158">
        <v>43628</v>
      </c>
      <c r="C11090" s="34">
        <v>398.78</v>
      </c>
    </row>
    <row r="11091" spans="2:3" x14ac:dyDescent="0.25">
      <c r="B11091" s="158">
        <v>43629</v>
      </c>
      <c r="C11091" s="34">
        <v>398.74</v>
      </c>
    </row>
    <row r="11092" spans="2:3" x14ac:dyDescent="0.25">
      <c r="B11092" s="158">
        <v>43630</v>
      </c>
      <c r="C11092" s="34">
        <v>398.79</v>
      </c>
    </row>
    <row r="11093" spans="2:3" x14ac:dyDescent="0.25">
      <c r="B11093" s="158">
        <v>43631</v>
      </c>
      <c r="C11093" s="34">
        <v>398.75</v>
      </c>
    </row>
    <row r="11094" spans="2:3" x14ac:dyDescent="0.25">
      <c r="B11094" s="158">
        <v>43632</v>
      </c>
      <c r="C11094" s="34">
        <v>398.38</v>
      </c>
    </row>
    <row r="11095" spans="2:3" x14ac:dyDescent="0.25">
      <c r="B11095" s="158">
        <v>43633</v>
      </c>
      <c r="C11095" s="34">
        <v>398.01</v>
      </c>
    </row>
    <row r="11096" spans="2:3" x14ac:dyDescent="0.25">
      <c r="B11096" s="158">
        <v>43634</v>
      </c>
      <c r="C11096" s="34">
        <v>397.59</v>
      </c>
    </row>
    <row r="11097" spans="2:3" x14ac:dyDescent="0.25">
      <c r="B11097" s="158">
        <v>43635</v>
      </c>
      <c r="C11097" s="34">
        <v>397.55</v>
      </c>
    </row>
    <row r="11098" spans="2:3" x14ac:dyDescent="0.25">
      <c r="B11098" s="158">
        <v>43636</v>
      </c>
      <c r="C11098" s="34">
        <v>397.29</v>
      </c>
    </row>
    <row r="11099" spans="2:3" x14ac:dyDescent="0.25">
      <c r="B11099" s="158">
        <v>43637</v>
      </c>
      <c r="C11099" s="34">
        <v>397.04</v>
      </c>
    </row>
    <row r="11100" spans="2:3" x14ac:dyDescent="0.25">
      <c r="B11100" s="158">
        <v>43638</v>
      </c>
      <c r="C11100" s="34">
        <v>396.92</v>
      </c>
    </row>
    <row r="11101" spans="2:3" x14ac:dyDescent="0.25">
      <c r="B11101" s="158">
        <v>43639</v>
      </c>
      <c r="C11101" s="34">
        <v>397.19</v>
      </c>
    </row>
    <row r="11102" spans="2:3" x14ac:dyDescent="0.25">
      <c r="B11102" s="158">
        <v>43640</v>
      </c>
      <c r="C11102" s="34">
        <v>397.34</v>
      </c>
    </row>
    <row r="11103" spans="2:3" x14ac:dyDescent="0.25">
      <c r="B11103" s="158">
        <v>43641</v>
      </c>
      <c r="C11103" s="34">
        <v>396.96</v>
      </c>
    </row>
    <row r="11104" spans="2:3" x14ac:dyDescent="0.25">
      <c r="B11104" s="158">
        <v>43642</v>
      </c>
      <c r="C11104" s="34">
        <v>396.69</v>
      </c>
    </row>
    <row r="11105" spans="2:3" x14ac:dyDescent="0.25">
      <c r="B11105" s="158">
        <v>43643</v>
      </c>
      <c r="C11105" s="34">
        <v>396.72</v>
      </c>
    </row>
    <row r="11106" spans="2:3" x14ac:dyDescent="0.25">
      <c r="B11106" s="158">
        <v>43644</v>
      </c>
      <c r="C11106" s="34">
        <v>396.72</v>
      </c>
    </row>
    <row r="11107" spans="2:3" x14ac:dyDescent="0.25">
      <c r="B11107" s="158">
        <v>43645</v>
      </c>
      <c r="C11107" s="34">
        <v>396.62</v>
      </c>
    </row>
    <row r="11108" spans="2:3" x14ac:dyDescent="0.25">
      <c r="B11108" s="158">
        <v>43646</v>
      </c>
      <c r="C11108" s="34">
        <v>396.21</v>
      </c>
    </row>
    <row r="11109" spans="2:3" x14ac:dyDescent="0.25">
      <c r="B11109" s="158">
        <v>43647</v>
      </c>
      <c r="C11109" s="34">
        <v>395.91</v>
      </c>
    </row>
    <row r="11110" spans="2:3" x14ac:dyDescent="0.25">
      <c r="B11110" s="158">
        <v>43648</v>
      </c>
      <c r="C11110" s="34">
        <v>395.92</v>
      </c>
    </row>
    <row r="11111" spans="2:3" x14ac:dyDescent="0.25">
      <c r="B11111" s="158">
        <v>43649</v>
      </c>
      <c r="C11111" s="34">
        <v>395.92</v>
      </c>
    </row>
    <row r="11112" spans="2:3" x14ac:dyDescent="0.25">
      <c r="B11112" s="158">
        <v>43650</v>
      </c>
      <c r="C11112" s="34">
        <v>395.89</v>
      </c>
    </row>
    <row r="11113" spans="2:3" x14ac:dyDescent="0.25">
      <c r="B11113" s="158">
        <v>43651</v>
      </c>
      <c r="C11113" s="34">
        <v>395.86</v>
      </c>
    </row>
    <row r="11114" spans="2:3" x14ac:dyDescent="0.25">
      <c r="B11114" s="158">
        <v>43652</v>
      </c>
      <c r="C11114" s="34">
        <v>395.83</v>
      </c>
    </row>
    <row r="11115" spans="2:3" x14ac:dyDescent="0.25">
      <c r="B11115" s="158">
        <v>43653</v>
      </c>
      <c r="C11115" s="34">
        <v>395.58</v>
      </c>
    </row>
    <row r="11116" spans="2:3" x14ac:dyDescent="0.25">
      <c r="B11116" s="158">
        <v>43654</v>
      </c>
      <c r="C11116" s="34">
        <v>395.42</v>
      </c>
    </row>
    <row r="11117" spans="2:3" x14ac:dyDescent="0.25">
      <c r="B11117" s="158">
        <v>43655</v>
      </c>
      <c r="C11117" s="34">
        <v>395.36</v>
      </c>
    </row>
    <row r="11118" spans="2:3" x14ac:dyDescent="0.25">
      <c r="B11118" s="158">
        <v>43656</v>
      </c>
      <c r="C11118" s="34">
        <v>395.31</v>
      </c>
    </row>
    <row r="11119" spans="2:3" x14ac:dyDescent="0.25">
      <c r="B11119" s="158">
        <v>43657</v>
      </c>
      <c r="C11119" s="34">
        <v>395.27</v>
      </c>
    </row>
    <row r="11120" spans="2:3" x14ac:dyDescent="0.25">
      <c r="B11120" s="158">
        <v>43658</v>
      </c>
      <c r="C11120" s="34">
        <v>395.21</v>
      </c>
    </row>
    <row r="11121" spans="2:3" x14ac:dyDescent="0.25">
      <c r="B11121" s="158">
        <v>43659</v>
      </c>
      <c r="C11121" s="34">
        <v>395.15</v>
      </c>
    </row>
    <row r="11122" spans="2:3" x14ac:dyDescent="0.25">
      <c r="B11122" s="158">
        <v>43660</v>
      </c>
      <c r="C11122" s="34">
        <v>395.19</v>
      </c>
    </row>
    <row r="11123" spans="2:3" x14ac:dyDescent="0.25">
      <c r="B11123" s="158">
        <v>43661</v>
      </c>
      <c r="C11123" s="34">
        <v>395.17</v>
      </c>
    </row>
    <row r="11124" spans="2:3" x14ac:dyDescent="0.25">
      <c r="B11124" s="158">
        <v>43662</v>
      </c>
      <c r="C11124" s="34">
        <v>395.2</v>
      </c>
    </row>
    <row r="11125" spans="2:3" x14ac:dyDescent="0.25">
      <c r="B11125" s="158">
        <v>43663</v>
      </c>
      <c r="C11125" s="34">
        <v>395.14</v>
      </c>
    </row>
    <row r="11126" spans="2:3" x14ac:dyDescent="0.25">
      <c r="B11126" s="158">
        <v>43664</v>
      </c>
      <c r="C11126" s="34">
        <v>395.15</v>
      </c>
    </row>
    <row r="11127" spans="2:3" x14ac:dyDescent="0.25">
      <c r="B11127" s="158">
        <v>43665</v>
      </c>
      <c r="C11127" s="34">
        <v>397.77</v>
      </c>
    </row>
    <row r="11128" spans="2:3" x14ac:dyDescent="0.25">
      <c r="B11128" s="158">
        <v>43666</v>
      </c>
      <c r="C11128" s="34">
        <v>400.81</v>
      </c>
    </row>
    <row r="11129" spans="2:3" x14ac:dyDescent="0.25">
      <c r="B11129" s="158">
        <v>43667</v>
      </c>
      <c r="C11129" s="34">
        <v>401.83</v>
      </c>
    </row>
    <row r="11130" spans="2:3" x14ac:dyDescent="0.25">
      <c r="B11130" s="158">
        <v>43668</v>
      </c>
      <c r="C11130" s="34">
        <v>402.1</v>
      </c>
    </row>
    <row r="11131" spans="2:3" x14ac:dyDescent="0.25">
      <c r="B11131" s="158">
        <v>43669</v>
      </c>
      <c r="C11131" s="34">
        <v>402.58</v>
      </c>
    </row>
    <row r="11132" spans="2:3" x14ac:dyDescent="0.25">
      <c r="B11132" s="158">
        <v>43670</v>
      </c>
      <c r="C11132" s="34">
        <v>402.87</v>
      </c>
    </row>
    <row r="11133" spans="2:3" x14ac:dyDescent="0.25">
      <c r="B11133" s="158">
        <v>43671</v>
      </c>
      <c r="C11133" s="34">
        <v>403.08</v>
      </c>
    </row>
    <row r="11134" spans="2:3" x14ac:dyDescent="0.25">
      <c r="B11134" s="158">
        <v>43672</v>
      </c>
      <c r="C11134" s="34">
        <v>403.26</v>
      </c>
    </row>
    <row r="11135" spans="2:3" x14ac:dyDescent="0.25">
      <c r="B11135" s="158">
        <v>43673</v>
      </c>
      <c r="C11135" s="34">
        <v>403.57</v>
      </c>
    </row>
    <row r="11136" spans="2:3" x14ac:dyDescent="0.25">
      <c r="B11136" s="158">
        <v>43674</v>
      </c>
      <c r="C11136" s="34">
        <v>403.74</v>
      </c>
    </row>
    <row r="11137" spans="2:3" x14ac:dyDescent="0.25">
      <c r="B11137" s="158">
        <v>43675</v>
      </c>
      <c r="C11137" s="34">
        <v>403.95</v>
      </c>
    </row>
    <row r="11138" spans="2:3" x14ac:dyDescent="0.25">
      <c r="B11138" s="158">
        <v>43676</v>
      </c>
      <c r="C11138" s="48">
        <v>404.06</v>
      </c>
    </row>
    <row r="11139" spans="2:3" x14ac:dyDescent="0.25">
      <c r="B11139" s="158">
        <v>43677</v>
      </c>
      <c r="C11139" s="48">
        <v>404.18</v>
      </c>
    </row>
    <row r="11140" spans="2:3" x14ac:dyDescent="0.25">
      <c r="B11140" s="158">
        <v>43678</v>
      </c>
      <c r="C11140" s="48">
        <v>404.2</v>
      </c>
    </row>
    <row r="11141" spans="2:3" x14ac:dyDescent="0.25">
      <c r="B11141" s="158">
        <v>43679</v>
      </c>
      <c r="C11141" s="48">
        <v>404.19</v>
      </c>
    </row>
    <row r="11142" spans="2:3" x14ac:dyDescent="0.25">
      <c r="B11142" s="158">
        <v>43680</v>
      </c>
      <c r="C11142" s="48">
        <v>404.09</v>
      </c>
    </row>
    <row r="11143" spans="2:3" x14ac:dyDescent="0.25">
      <c r="B11143" s="158">
        <v>43681</v>
      </c>
      <c r="C11143" s="48">
        <v>404.02</v>
      </c>
    </row>
    <row r="11144" spans="2:3" x14ac:dyDescent="0.25">
      <c r="B11144" s="158">
        <v>43682</v>
      </c>
      <c r="C11144" s="48">
        <v>403.98</v>
      </c>
    </row>
    <row r="11145" spans="2:3" x14ac:dyDescent="0.25">
      <c r="B11145" s="158">
        <v>43683</v>
      </c>
      <c r="C11145" s="48">
        <v>403.82</v>
      </c>
    </row>
    <row r="11146" spans="2:3" x14ac:dyDescent="0.25">
      <c r="B11146" s="158">
        <v>43684</v>
      </c>
      <c r="C11146" s="48">
        <v>403.58</v>
      </c>
    </row>
    <row r="11147" spans="2:3" x14ac:dyDescent="0.25">
      <c r="B11147" s="158">
        <v>43685</v>
      </c>
      <c r="C11147" s="48">
        <v>403.33</v>
      </c>
    </row>
    <row r="11148" spans="2:3" x14ac:dyDescent="0.25">
      <c r="B11148" s="158">
        <v>43686</v>
      </c>
      <c r="C11148" s="48">
        <v>403.41</v>
      </c>
    </row>
    <row r="11149" spans="2:3" x14ac:dyDescent="0.25">
      <c r="B11149" s="158">
        <v>43687</v>
      </c>
      <c r="C11149" s="48">
        <v>403.42</v>
      </c>
    </row>
    <row r="11150" spans="2:3" x14ac:dyDescent="0.25">
      <c r="B11150" s="158">
        <v>43688</v>
      </c>
      <c r="C11150" s="49">
        <v>403.46</v>
      </c>
    </row>
    <row r="11151" spans="2:3" x14ac:dyDescent="0.25">
      <c r="B11151" s="158">
        <v>43689</v>
      </c>
      <c r="C11151" s="48">
        <v>403.37</v>
      </c>
    </row>
    <row r="11152" spans="2:3" x14ac:dyDescent="0.25">
      <c r="B11152" s="158">
        <v>43690</v>
      </c>
      <c r="C11152" s="48">
        <v>403.94</v>
      </c>
    </row>
    <row r="11153" spans="2:3" x14ac:dyDescent="0.25">
      <c r="B11153" s="158">
        <v>43691</v>
      </c>
      <c r="C11153" s="48">
        <v>406.11</v>
      </c>
    </row>
    <row r="11154" spans="2:3" x14ac:dyDescent="0.25">
      <c r="B11154" s="158">
        <v>43692</v>
      </c>
      <c r="C11154" s="48">
        <v>407.34</v>
      </c>
    </row>
    <row r="11155" spans="2:3" x14ac:dyDescent="0.25">
      <c r="B11155" s="158">
        <v>43693</v>
      </c>
      <c r="C11155" s="48">
        <v>407.56</v>
      </c>
    </row>
    <row r="11156" spans="2:3" x14ac:dyDescent="0.25">
      <c r="B11156" s="158">
        <v>43694</v>
      </c>
      <c r="C11156" s="48">
        <v>407.74</v>
      </c>
    </row>
    <row r="11157" spans="2:3" x14ac:dyDescent="0.25">
      <c r="B11157" s="158">
        <v>43695</v>
      </c>
      <c r="C11157" s="48">
        <v>407.93</v>
      </c>
    </row>
    <row r="11158" spans="2:3" x14ac:dyDescent="0.25">
      <c r="B11158" s="158">
        <v>43696</v>
      </c>
      <c r="C11158" s="48">
        <v>408.01</v>
      </c>
    </row>
    <row r="11159" spans="2:3" x14ac:dyDescent="0.25">
      <c r="B11159" s="158">
        <v>43697</v>
      </c>
      <c r="C11159" s="48">
        <v>408.16</v>
      </c>
    </row>
    <row r="11160" spans="2:3" x14ac:dyDescent="0.25">
      <c r="B11160" s="158">
        <v>43698</v>
      </c>
      <c r="C11160" s="48">
        <v>408.2</v>
      </c>
    </row>
    <row r="11161" spans="2:3" x14ac:dyDescent="0.25">
      <c r="B11161" s="158">
        <v>43699</v>
      </c>
      <c r="C11161" s="48">
        <v>408.19</v>
      </c>
    </row>
    <row r="11162" spans="2:3" x14ac:dyDescent="0.25">
      <c r="B11162" s="158">
        <v>43700</v>
      </c>
      <c r="C11162" s="48">
        <v>408.46</v>
      </c>
    </row>
    <row r="11163" spans="2:3" x14ac:dyDescent="0.25">
      <c r="B11163" s="158">
        <v>43701</v>
      </c>
      <c r="C11163" s="1">
        <v>408.56</v>
      </c>
    </row>
    <row r="11164" spans="2:3" x14ac:dyDescent="0.25">
      <c r="B11164" s="158">
        <v>43702</v>
      </c>
      <c r="C11164" s="1">
        <v>408.71</v>
      </c>
    </row>
    <row r="11165" spans="2:3" x14ac:dyDescent="0.25">
      <c r="B11165" s="158">
        <v>43703</v>
      </c>
      <c r="C11165" s="1">
        <v>408.9</v>
      </c>
    </row>
    <row r="11166" spans="2:3" x14ac:dyDescent="0.25">
      <c r="B11166" s="158">
        <v>43704</v>
      </c>
      <c r="C11166" s="1">
        <v>408.97</v>
      </c>
    </row>
    <row r="11167" spans="2:3" x14ac:dyDescent="0.25">
      <c r="B11167" s="158">
        <v>43705</v>
      </c>
      <c r="C11167" s="1">
        <v>409.14</v>
      </c>
    </row>
    <row r="11168" spans="2:3" x14ac:dyDescent="0.25">
      <c r="B11168" s="158">
        <v>43706</v>
      </c>
      <c r="C11168" s="1">
        <v>409.44</v>
      </c>
    </row>
    <row r="11169" spans="2:3" x14ac:dyDescent="0.25">
      <c r="B11169" s="158">
        <v>43707</v>
      </c>
      <c r="C11169" s="1">
        <v>409.63</v>
      </c>
    </row>
    <row r="11170" spans="2:3" x14ac:dyDescent="0.25">
      <c r="B11170" s="158">
        <v>43708</v>
      </c>
      <c r="C11170" s="1">
        <v>410.47</v>
      </c>
    </row>
    <row r="11171" spans="2:3" x14ac:dyDescent="0.25">
      <c r="B11171" s="158">
        <v>43709</v>
      </c>
      <c r="C11171" s="1">
        <v>410.91</v>
      </c>
    </row>
    <row r="11172" spans="2:3" x14ac:dyDescent="0.25">
      <c r="B11172" s="158">
        <v>43710</v>
      </c>
      <c r="C11172" s="1">
        <v>411.13</v>
      </c>
    </row>
    <row r="11173" spans="2:3" x14ac:dyDescent="0.25">
      <c r="B11173" s="158">
        <v>43711</v>
      </c>
      <c r="C11173" s="1">
        <v>411.53</v>
      </c>
    </row>
    <row r="11174" spans="2:3" x14ac:dyDescent="0.25">
      <c r="B11174" s="158">
        <v>43712</v>
      </c>
      <c r="C11174" s="1">
        <v>411.86</v>
      </c>
    </row>
    <row r="11175" spans="2:3" x14ac:dyDescent="0.25">
      <c r="B11175" s="158">
        <v>43713</v>
      </c>
      <c r="C11175" s="1">
        <v>412.05</v>
      </c>
    </row>
    <row r="11176" spans="2:3" x14ac:dyDescent="0.25">
      <c r="B11176" s="158">
        <v>43714</v>
      </c>
      <c r="C11176" s="1">
        <v>412.38</v>
      </c>
    </row>
    <row r="11177" spans="2:3" x14ac:dyDescent="0.25">
      <c r="B11177" s="158">
        <v>43715</v>
      </c>
      <c r="C11177" s="1">
        <v>412.61</v>
      </c>
    </row>
    <row r="11178" spans="2:3" x14ac:dyDescent="0.25">
      <c r="B11178" s="158">
        <v>43716</v>
      </c>
      <c r="C11178" s="1">
        <v>412.78</v>
      </c>
    </row>
    <row r="11179" spans="2:3" x14ac:dyDescent="0.25">
      <c r="B11179" s="158">
        <v>43717</v>
      </c>
      <c r="C11179" s="1">
        <v>412.85</v>
      </c>
    </row>
    <row r="11180" spans="2:3" x14ac:dyDescent="0.25">
      <c r="B11180" s="158">
        <v>43718</v>
      </c>
      <c r="C11180" s="1">
        <v>412.92</v>
      </c>
    </row>
    <row r="11181" spans="2:3" x14ac:dyDescent="0.25">
      <c r="B11181" s="158">
        <v>43719</v>
      </c>
      <c r="C11181" s="1">
        <v>412.85</v>
      </c>
    </row>
    <row r="11182" spans="2:3" x14ac:dyDescent="0.25">
      <c r="B11182" s="158">
        <v>43720</v>
      </c>
      <c r="C11182" s="1">
        <v>412.92</v>
      </c>
    </row>
    <row r="11183" spans="2:3" x14ac:dyDescent="0.25">
      <c r="B11183" s="158">
        <v>43721</v>
      </c>
      <c r="C11183" s="1">
        <v>412.89</v>
      </c>
    </row>
    <row r="11184" spans="2:3" x14ac:dyDescent="0.25">
      <c r="B11184" s="158">
        <v>43722</v>
      </c>
      <c r="C11184" s="1">
        <v>412.78</v>
      </c>
    </row>
    <row r="11185" spans="2:3" x14ac:dyDescent="0.25">
      <c r="B11185" s="158">
        <v>43723</v>
      </c>
      <c r="C11185" s="1">
        <v>412.69</v>
      </c>
    </row>
    <row r="11186" spans="2:3" x14ac:dyDescent="0.25">
      <c r="B11186" s="158">
        <v>43724</v>
      </c>
      <c r="C11186" s="1">
        <v>412.75</v>
      </c>
    </row>
    <row r="11187" spans="2:3" x14ac:dyDescent="0.25">
      <c r="B11187" s="158">
        <v>43725</v>
      </c>
      <c r="C11187" s="1">
        <v>413.44</v>
      </c>
    </row>
    <row r="11188" spans="2:3" x14ac:dyDescent="0.25">
      <c r="B11188" s="158">
        <v>43726</v>
      </c>
      <c r="C11188" s="1">
        <v>413.98</v>
      </c>
    </row>
    <row r="11189" spans="2:3" x14ac:dyDescent="0.25">
      <c r="B11189" s="158">
        <v>43727</v>
      </c>
      <c r="C11189" s="1">
        <v>414.37</v>
      </c>
    </row>
    <row r="11190" spans="2:3" x14ac:dyDescent="0.25">
      <c r="B11190" s="158">
        <v>43728</v>
      </c>
      <c r="C11190" s="1">
        <v>414.74</v>
      </c>
    </row>
    <row r="11191" spans="2:3" x14ac:dyDescent="0.25">
      <c r="B11191" s="158">
        <v>43729</v>
      </c>
      <c r="C11191" s="1">
        <v>415.11</v>
      </c>
    </row>
    <row r="11192" spans="2:3" x14ac:dyDescent="0.25">
      <c r="B11192" s="158">
        <v>43730</v>
      </c>
      <c r="C11192" s="1">
        <v>415.35</v>
      </c>
    </row>
    <row r="11193" spans="2:3" x14ac:dyDescent="0.25">
      <c r="B11193" s="158">
        <v>43731</v>
      </c>
      <c r="C11193" s="1">
        <v>415.66</v>
      </c>
    </row>
    <row r="11194" spans="2:3" x14ac:dyDescent="0.25">
      <c r="B11194" s="158">
        <v>43732</v>
      </c>
      <c r="C11194" s="1">
        <v>416.13</v>
      </c>
    </row>
    <row r="11195" spans="2:3" x14ac:dyDescent="0.25">
      <c r="B11195" s="158">
        <v>43733</v>
      </c>
      <c r="C11195" s="1">
        <v>416.7</v>
      </c>
    </row>
    <row r="11196" spans="2:3" x14ac:dyDescent="0.25">
      <c r="B11196" s="158">
        <v>43734</v>
      </c>
      <c r="C11196" s="1">
        <v>417.21</v>
      </c>
    </row>
    <row r="11197" spans="2:3" x14ac:dyDescent="0.25">
      <c r="B11197" s="158">
        <v>43735</v>
      </c>
      <c r="C11197" s="1">
        <v>417.67</v>
      </c>
    </row>
    <row r="11198" spans="2:3" x14ac:dyDescent="0.25">
      <c r="B11198" s="158">
        <v>43736</v>
      </c>
      <c r="C11198" s="1">
        <v>418.04</v>
      </c>
    </row>
    <row r="11199" spans="2:3" x14ac:dyDescent="0.25">
      <c r="B11199" s="158">
        <v>43737</v>
      </c>
      <c r="C11199" s="1">
        <v>418.39</v>
      </c>
    </row>
    <row r="11200" spans="2:3" x14ac:dyDescent="0.25">
      <c r="B11200" s="158">
        <v>43738</v>
      </c>
      <c r="C11200" s="1">
        <v>418.67</v>
      </c>
    </row>
    <row r="11201" spans="2:3" x14ac:dyDescent="0.25">
      <c r="B11201" s="158">
        <v>43739</v>
      </c>
      <c r="C11201" s="1">
        <v>418.96</v>
      </c>
    </row>
    <row r="11202" spans="2:3" x14ac:dyDescent="0.25">
      <c r="B11202" s="158">
        <v>43740</v>
      </c>
      <c r="C11202" s="1">
        <v>419.64</v>
      </c>
    </row>
    <row r="11203" spans="2:3" x14ac:dyDescent="0.25">
      <c r="B11203" s="158">
        <v>43741</v>
      </c>
      <c r="C11203" s="1">
        <v>419.91</v>
      </c>
    </row>
    <row r="11204" spans="2:3" x14ac:dyDescent="0.25">
      <c r="B11204" s="158">
        <v>43742</v>
      </c>
      <c r="C11204" s="1">
        <v>420.26</v>
      </c>
    </row>
    <row r="11205" spans="2:3" x14ac:dyDescent="0.25">
      <c r="B11205" s="158">
        <v>43743</v>
      </c>
      <c r="C11205" s="1">
        <v>420.92</v>
      </c>
    </row>
    <row r="11206" spans="2:3" x14ac:dyDescent="0.25">
      <c r="B11206" s="158">
        <v>43744</v>
      </c>
      <c r="C11206" s="1">
        <v>421.42</v>
      </c>
    </row>
    <row r="11207" spans="2:3" x14ac:dyDescent="0.25">
      <c r="B11207" s="158">
        <v>43745</v>
      </c>
      <c r="C11207" s="1">
        <v>422.16</v>
      </c>
    </row>
    <row r="11208" spans="2:3" x14ac:dyDescent="0.25">
      <c r="B11208" s="158">
        <v>43746</v>
      </c>
      <c r="C11208" s="1">
        <v>422.74</v>
      </c>
    </row>
    <row r="11209" spans="2:3" x14ac:dyDescent="0.25">
      <c r="B11209" s="158">
        <v>43747</v>
      </c>
      <c r="C11209" s="1">
        <v>423.39</v>
      </c>
    </row>
    <row r="11210" spans="2:3" x14ac:dyDescent="0.25">
      <c r="B11210" s="158">
        <v>43748</v>
      </c>
      <c r="C11210" s="1">
        <v>423.98</v>
      </c>
    </row>
    <row r="11211" spans="2:3" x14ac:dyDescent="0.25">
      <c r="B11211" s="158">
        <v>43749</v>
      </c>
      <c r="C11211" s="1">
        <v>424.51</v>
      </c>
    </row>
    <row r="11212" spans="2:3" x14ac:dyDescent="0.25">
      <c r="B11212" s="158">
        <v>43750</v>
      </c>
      <c r="C11212" s="1">
        <v>425.17</v>
      </c>
    </row>
    <row r="11213" spans="2:3" x14ac:dyDescent="0.25">
      <c r="B11213" s="158">
        <v>43751</v>
      </c>
      <c r="C11213" s="1">
        <v>425.97</v>
      </c>
    </row>
    <row r="11214" spans="2:3" x14ac:dyDescent="0.25">
      <c r="B11214" s="158">
        <v>43752</v>
      </c>
      <c r="C11214" s="1">
        <v>426.7</v>
      </c>
    </row>
    <row r="11215" spans="2:3" x14ac:dyDescent="0.25">
      <c r="B11215" s="158">
        <v>43753</v>
      </c>
      <c r="C11215" s="1">
        <v>427.06</v>
      </c>
    </row>
    <row r="11216" spans="2:3" x14ac:dyDescent="0.25">
      <c r="B11216" s="158">
        <v>43754</v>
      </c>
      <c r="C11216" s="1">
        <v>427.6</v>
      </c>
    </row>
    <row r="11217" spans="2:3" x14ac:dyDescent="0.25">
      <c r="B11217" s="158">
        <v>43755</v>
      </c>
      <c r="C11217" s="1">
        <v>428.54</v>
      </c>
    </row>
    <row r="11218" spans="2:3" x14ac:dyDescent="0.25">
      <c r="B11218" s="158">
        <v>43756</v>
      </c>
      <c r="C11218" s="34">
        <v>429.42</v>
      </c>
    </row>
    <row r="11219" spans="2:3" x14ac:dyDescent="0.25">
      <c r="B11219" s="158">
        <v>43757</v>
      </c>
      <c r="C11219" s="34">
        <v>430.05</v>
      </c>
    </row>
    <row r="11220" spans="2:3" x14ac:dyDescent="0.25">
      <c r="B11220" s="158">
        <v>43758</v>
      </c>
      <c r="C11220" s="34">
        <v>430.67</v>
      </c>
    </row>
    <row r="11221" spans="2:3" x14ac:dyDescent="0.25">
      <c r="B11221" s="158">
        <v>43759</v>
      </c>
      <c r="C11221" s="34">
        <v>431.17</v>
      </c>
    </row>
    <row r="11222" spans="2:3" x14ac:dyDescent="0.25">
      <c r="B11222" s="158">
        <v>43760</v>
      </c>
      <c r="C11222" s="34">
        <v>431.77</v>
      </c>
    </row>
    <row r="11223" spans="2:3" x14ac:dyDescent="0.25">
      <c r="B11223" s="158">
        <v>43761</v>
      </c>
      <c r="C11223" s="34">
        <v>432.3</v>
      </c>
    </row>
    <row r="11224" spans="2:3" x14ac:dyDescent="0.25">
      <c r="B11224" s="158">
        <v>43762</v>
      </c>
      <c r="C11224" s="34">
        <v>432.42</v>
      </c>
    </row>
    <row r="11225" spans="2:3" x14ac:dyDescent="0.25">
      <c r="B11225" s="158">
        <v>43763</v>
      </c>
      <c r="C11225" s="34">
        <v>432.67</v>
      </c>
    </row>
    <row r="11226" spans="2:3" x14ac:dyDescent="0.25">
      <c r="B11226" s="158">
        <v>43764</v>
      </c>
      <c r="C11226" s="34">
        <v>432.75</v>
      </c>
    </row>
    <row r="11227" spans="2:3" x14ac:dyDescent="0.25">
      <c r="B11227" s="158">
        <v>43765</v>
      </c>
      <c r="C11227" s="34">
        <v>432.59</v>
      </c>
    </row>
    <row r="11228" spans="2:3" x14ac:dyDescent="0.25">
      <c r="B11228" s="158">
        <v>43766</v>
      </c>
      <c r="C11228" s="34">
        <v>432.44</v>
      </c>
    </row>
    <row r="11229" spans="2:3" x14ac:dyDescent="0.25">
      <c r="B11229" s="158">
        <v>43767</v>
      </c>
      <c r="C11229" s="34">
        <v>432.71</v>
      </c>
    </row>
    <row r="11230" spans="2:3" x14ac:dyDescent="0.25">
      <c r="B11230" s="158">
        <v>43768</v>
      </c>
      <c r="C11230" s="34">
        <v>433.02</v>
      </c>
    </row>
    <row r="11231" spans="2:3" x14ac:dyDescent="0.25">
      <c r="B11231" s="158">
        <v>43769</v>
      </c>
      <c r="C11231" s="34">
        <v>433.24</v>
      </c>
    </row>
    <row r="11232" spans="2:3" x14ac:dyDescent="0.25">
      <c r="B11232" s="158">
        <v>43770</v>
      </c>
      <c r="C11232" s="34">
        <v>433.12</v>
      </c>
    </row>
    <row r="11233" spans="2:3" x14ac:dyDescent="0.25">
      <c r="B11233" s="158">
        <v>43771</v>
      </c>
      <c r="C11233" s="34">
        <v>432.98</v>
      </c>
    </row>
    <row r="11234" spans="2:3" x14ac:dyDescent="0.25">
      <c r="B11234" s="158">
        <v>43772</v>
      </c>
      <c r="C11234" s="34">
        <v>432.79</v>
      </c>
    </row>
    <row r="11235" spans="2:3" x14ac:dyDescent="0.25">
      <c r="B11235" s="158">
        <v>43773</v>
      </c>
      <c r="C11235" s="34">
        <v>432.64</v>
      </c>
    </row>
    <row r="11236" spans="2:3" x14ac:dyDescent="0.25">
      <c r="B11236" s="158">
        <v>43774</v>
      </c>
      <c r="C11236" s="34">
        <v>432.7</v>
      </c>
    </row>
    <row r="11237" spans="2:3" x14ac:dyDescent="0.25">
      <c r="B11237" s="158">
        <v>43775</v>
      </c>
      <c r="C11237" s="34">
        <v>432.86</v>
      </c>
    </row>
    <row r="11238" spans="2:3" x14ac:dyDescent="0.25">
      <c r="B11238" s="158">
        <v>43776</v>
      </c>
      <c r="C11238" s="34">
        <v>432.84</v>
      </c>
    </row>
    <row r="11239" spans="2:3" x14ac:dyDescent="0.25">
      <c r="B11239" s="158">
        <v>43777</v>
      </c>
      <c r="C11239" s="34">
        <v>432.79</v>
      </c>
    </row>
    <row r="11240" spans="2:3" x14ac:dyDescent="0.25">
      <c r="B11240" s="158">
        <v>43778</v>
      </c>
      <c r="C11240" s="34">
        <v>432.73</v>
      </c>
    </row>
    <row r="11241" spans="2:3" x14ac:dyDescent="0.25">
      <c r="B11241" s="158">
        <v>43779</v>
      </c>
      <c r="C11241" s="34">
        <v>432.74</v>
      </c>
    </row>
    <row r="11242" spans="2:3" x14ac:dyDescent="0.25">
      <c r="B11242" s="158">
        <v>43780</v>
      </c>
      <c r="C11242" s="34">
        <v>432.73</v>
      </c>
    </row>
    <row r="11243" spans="2:3" x14ac:dyDescent="0.25">
      <c r="B11243" s="158">
        <v>43781</v>
      </c>
      <c r="C11243" s="34">
        <v>432.64</v>
      </c>
    </row>
    <row r="11244" spans="2:3" x14ac:dyDescent="0.25">
      <c r="B11244" s="158">
        <v>43782</v>
      </c>
      <c r="C11244" s="34">
        <v>432.57</v>
      </c>
    </row>
    <row r="11245" spans="2:3" x14ac:dyDescent="0.25">
      <c r="B11245" s="158">
        <v>43783</v>
      </c>
      <c r="C11245" s="34">
        <v>432.44</v>
      </c>
    </row>
    <row r="11246" spans="2:3" x14ac:dyDescent="0.25">
      <c r="B11246" s="158">
        <v>43784</v>
      </c>
      <c r="C11246" s="34">
        <v>432.23</v>
      </c>
    </row>
    <row r="11247" spans="2:3" x14ac:dyDescent="0.25">
      <c r="B11247" s="158">
        <v>43785</v>
      </c>
      <c r="C11247" s="34">
        <v>432.15</v>
      </c>
    </row>
    <row r="11248" spans="2:3" x14ac:dyDescent="0.25">
      <c r="B11248" s="158">
        <v>43786</v>
      </c>
      <c r="C11248" s="34">
        <v>432.52</v>
      </c>
    </row>
    <row r="11249" spans="2:3" x14ac:dyDescent="0.25">
      <c r="B11249" s="158">
        <v>43787</v>
      </c>
      <c r="C11249" s="34">
        <v>432.65</v>
      </c>
    </row>
    <row r="11250" spans="2:3" x14ac:dyDescent="0.25">
      <c r="B11250" s="158">
        <v>43788</v>
      </c>
      <c r="C11250" s="34">
        <v>432.56</v>
      </c>
    </row>
    <row r="11251" spans="2:3" x14ac:dyDescent="0.25">
      <c r="B11251" s="158">
        <v>43789</v>
      </c>
      <c r="C11251" s="34">
        <v>432.44</v>
      </c>
    </row>
    <row r="11252" spans="2:3" x14ac:dyDescent="0.25">
      <c r="B11252" s="158">
        <v>43790</v>
      </c>
      <c r="C11252" s="34">
        <v>432.34</v>
      </c>
    </row>
    <row r="11253" spans="2:3" x14ac:dyDescent="0.25">
      <c r="B11253" s="158">
        <v>43791</v>
      </c>
      <c r="C11253" s="34">
        <v>432.22</v>
      </c>
    </row>
    <row r="11254" spans="2:3" x14ac:dyDescent="0.25">
      <c r="B11254" s="158">
        <v>43792</v>
      </c>
      <c r="C11254" s="34">
        <v>432.17</v>
      </c>
    </row>
    <row r="11255" spans="2:3" x14ac:dyDescent="0.25">
      <c r="B11255" s="158">
        <v>43793</v>
      </c>
      <c r="C11255" s="34">
        <v>432.14</v>
      </c>
    </row>
    <row r="11256" spans="2:3" x14ac:dyDescent="0.25">
      <c r="B11256" s="158">
        <v>43794</v>
      </c>
      <c r="C11256" s="34">
        <v>432.02</v>
      </c>
    </row>
    <row r="11257" spans="2:3" x14ac:dyDescent="0.25">
      <c r="B11257" s="158">
        <v>43795</v>
      </c>
      <c r="C11257" s="34">
        <v>431.99</v>
      </c>
    </row>
    <row r="11258" spans="2:3" x14ac:dyDescent="0.25">
      <c r="B11258" s="158">
        <v>43796</v>
      </c>
      <c r="C11258" s="34">
        <v>431.96</v>
      </c>
    </row>
    <row r="11259" spans="2:3" x14ac:dyDescent="0.25">
      <c r="B11259" s="158">
        <v>43797</v>
      </c>
      <c r="C11259" s="34">
        <v>431.89</v>
      </c>
    </row>
    <row r="11260" spans="2:3" x14ac:dyDescent="0.25">
      <c r="B11260" s="158">
        <v>43798</v>
      </c>
      <c r="C11260" s="34">
        <v>431.88</v>
      </c>
    </row>
    <row r="11261" spans="2:3" x14ac:dyDescent="0.25">
      <c r="B11261" s="158">
        <v>43799</v>
      </c>
      <c r="C11261" s="34">
        <v>431.91</v>
      </c>
    </row>
    <row r="11262" spans="2:3" x14ac:dyDescent="0.25">
      <c r="B11262" s="158">
        <v>43800</v>
      </c>
      <c r="C11262" s="34">
        <v>433.26</v>
      </c>
    </row>
    <row r="11263" spans="2:3" x14ac:dyDescent="0.25">
      <c r="B11263" s="158">
        <v>43801</v>
      </c>
      <c r="C11263" s="34">
        <v>434.08</v>
      </c>
    </row>
    <row r="11264" spans="2:3" x14ac:dyDescent="0.25">
      <c r="B11264" s="158">
        <v>43802</v>
      </c>
      <c r="C11264" s="34">
        <v>434.36</v>
      </c>
    </row>
    <row r="11265" spans="2:3" x14ac:dyDescent="0.25">
      <c r="B11265" s="158">
        <v>43803</v>
      </c>
      <c r="C11265" s="34">
        <v>434.52</v>
      </c>
    </row>
    <row r="11266" spans="2:3" x14ac:dyDescent="0.25">
      <c r="B11266" s="158">
        <v>43804</v>
      </c>
      <c r="C11266" s="34">
        <v>435.27</v>
      </c>
    </row>
    <row r="11267" spans="2:3" x14ac:dyDescent="0.25">
      <c r="B11267" s="158">
        <v>43805</v>
      </c>
      <c r="C11267" s="34">
        <v>435.42</v>
      </c>
    </row>
    <row r="11268" spans="2:3" x14ac:dyDescent="0.25">
      <c r="B11268" s="158">
        <v>43806</v>
      </c>
      <c r="C11268" s="34">
        <v>435.29</v>
      </c>
    </row>
    <row r="11269" spans="2:3" x14ac:dyDescent="0.25">
      <c r="B11269" s="158">
        <v>43807</v>
      </c>
      <c r="C11269" s="34">
        <v>435.12</v>
      </c>
    </row>
    <row r="11270" spans="2:3" x14ac:dyDescent="0.25">
      <c r="B11270" s="158">
        <v>43808</v>
      </c>
      <c r="C11270" s="34">
        <v>435</v>
      </c>
    </row>
    <row r="11271" spans="2:3" x14ac:dyDescent="0.25">
      <c r="B11271" s="158">
        <v>43809</v>
      </c>
      <c r="C11271" s="34">
        <v>434.77</v>
      </c>
    </row>
    <row r="11272" spans="2:3" x14ac:dyDescent="0.25">
      <c r="B11272" s="158">
        <v>43810</v>
      </c>
      <c r="C11272" s="34">
        <v>434.64</v>
      </c>
    </row>
    <row r="11273" spans="2:3" x14ac:dyDescent="0.25">
      <c r="B11273" s="158">
        <v>43811</v>
      </c>
      <c r="C11273" s="34">
        <v>434.56</v>
      </c>
    </row>
    <row r="11274" spans="2:3" x14ac:dyDescent="0.25">
      <c r="B11274" s="158">
        <v>43812</v>
      </c>
      <c r="C11274" s="34">
        <v>434.62</v>
      </c>
    </row>
    <row r="11275" spans="2:3" x14ac:dyDescent="0.25">
      <c r="B11275" s="158">
        <v>43813</v>
      </c>
      <c r="C11275" s="34">
        <v>434.71</v>
      </c>
    </row>
    <row r="11276" spans="2:3" x14ac:dyDescent="0.25">
      <c r="B11276" s="158">
        <v>43814</v>
      </c>
      <c r="C11276" s="34">
        <v>434.74</v>
      </c>
    </row>
    <row r="11277" spans="2:3" x14ac:dyDescent="0.25">
      <c r="B11277" s="158">
        <v>43815</v>
      </c>
      <c r="C11277" s="34">
        <v>434.76</v>
      </c>
    </row>
    <row r="11278" spans="2:3" x14ac:dyDescent="0.25">
      <c r="B11278" s="158">
        <v>43816</v>
      </c>
      <c r="C11278" s="34">
        <v>434.71</v>
      </c>
    </row>
    <row r="11279" spans="2:3" x14ac:dyDescent="0.25">
      <c r="B11279" s="158">
        <v>43817</v>
      </c>
      <c r="C11279" s="34">
        <v>434.79</v>
      </c>
    </row>
    <row r="11280" spans="2:3" x14ac:dyDescent="0.25">
      <c r="B11280" s="158">
        <v>43818</v>
      </c>
      <c r="C11280" s="34">
        <v>435.14</v>
      </c>
    </row>
    <row r="11281" spans="2:3" x14ac:dyDescent="0.25">
      <c r="B11281" s="158">
        <v>43819</v>
      </c>
      <c r="C11281" s="34">
        <v>435.79</v>
      </c>
    </row>
    <row r="11282" spans="2:3" x14ac:dyDescent="0.25">
      <c r="B11282" s="158">
        <v>43820</v>
      </c>
      <c r="C11282" s="34">
        <v>437.09</v>
      </c>
    </row>
    <row r="11283" spans="2:3" x14ac:dyDescent="0.25">
      <c r="B11283" s="158">
        <v>43821</v>
      </c>
      <c r="C11283" s="34">
        <v>437.12</v>
      </c>
    </row>
    <row r="11284" spans="2:3" x14ac:dyDescent="0.25">
      <c r="B11284" s="158">
        <v>43822</v>
      </c>
      <c r="C11284" s="34">
        <v>436.97</v>
      </c>
    </row>
    <row r="11285" spans="2:3" x14ac:dyDescent="0.25">
      <c r="B11285" s="158">
        <v>43823</v>
      </c>
      <c r="C11285" s="34">
        <v>436.7</v>
      </c>
    </row>
    <row r="11286" spans="2:3" x14ac:dyDescent="0.25">
      <c r="B11286" s="158">
        <v>43824</v>
      </c>
      <c r="C11286" s="34">
        <v>436.4</v>
      </c>
    </row>
    <row r="11287" spans="2:3" x14ac:dyDescent="0.25">
      <c r="B11287" s="158">
        <v>43825</v>
      </c>
      <c r="C11287" s="34">
        <v>436.09</v>
      </c>
    </row>
    <row r="11288" spans="2:3" x14ac:dyDescent="0.25">
      <c r="B11288" s="158">
        <v>43826</v>
      </c>
      <c r="C11288" s="34">
        <v>435.83</v>
      </c>
    </row>
    <row r="11289" spans="2:3" x14ac:dyDescent="0.25">
      <c r="B11289" s="158">
        <v>43827</v>
      </c>
      <c r="C11289" s="34">
        <v>435.54</v>
      </c>
    </row>
    <row r="11290" spans="2:3" x14ac:dyDescent="0.25">
      <c r="B11290" s="158">
        <v>43828</v>
      </c>
      <c r="C11290" s="34">
        <v>435.36</v>
      </c>
    </row>
    <row r="11291" spans="2:3" x14ac:dyDescent="0.25">
      <c r="B11291" s="158">
        <v>43829</v>
      </c>
      <c r="C11291" s="34">
        <v>435.23</v>
      </c>
    </row>
    <row r="11292" spans="2:3" x14ac:dyDescent="0.25">
      <c r="B11292" s="158">
        <v>43830</v>
      </c>
      <c r="C11292" s="34">
        <v>435.18</v>
      </c>
    </row>
    <row r="11293" spans="2:3" x14ac:dyDescent="0.25">
      <c r="B11293" s="158">
        <v>43831</v>
      </c>
      <c r="C11293" s="2">
        <v>435.06</v>
      </c>
    </row>
    <row r="11294" spans="2:3" x14ac:dyDescent="0.25">
      <c r="B11294" s="158">
        <v>43832</v>
      </c>
      <c r="C11294" s="2">
        <v>435</v>
      </c>
    </row>
    <row r="11295" spans="2:3" x14ac:dyDescent="0.25">
      <c r="B11295" s="158">
        <v>43833</v>
      </c>
      <c r="C11295" s="2">
        <v>434.86</v>
      </c>
    </row>
    <row r="11296" spans="2:3" x14ac:dyDescent="0.25">
      <c r="B11296" s="158">
        <v>43834</v>
      </c>
      <c r="C11296" s="2">
        <v>434.74</v>
      </c>
    </row>
    <row r="11297" spans="2:3" x14ac:dyDescent="0.25">
      <c r="B11297" s="158">
        <v>43835</v>
      </c>
      <c r="C11297" s="2">
        <v>434.66</v>
      </c>
    </row>
    <row r="11298" spans="2:3" x14ac:dyDescent="0.25">
      <c r="B11298" s="158">
        <v>43836</v>
      </c>
      <c r="C11298" s="2">
        <v>434.56</v>
      </c>
    </row>
    <row r="11299" spans="2:3" x14ac:dyDescent="0.25">
      <c r="B11299" s="158">
        <v>43837</v>
      </c>
      <c r="C11299" s="2">
        <v>434.41</v>
      </c>
    </row>
    <row r="11300" spans="2:3" x14ac:dyDescent="0.25">
      <c r="B11300" s="158">
        <v>43838</v>
      </c>
      <c r="C11300" s="2">
        <v>434.19</v>
      </c>
    </row>
    <row r="11301" spans="2:3" x14ac:dyDescent="0.25">
      <c r="B11301" s="158">
        <v>43839</v>
      </c>
      <c r="C11301" s="2">
        <v>433.97</v>
      </c>
    </row>
    <row r="11302" spans="2:3" x14ac:dyDescent="0.25">
      <c r="B11302" s="158">
        <v>43840</v>
      </c>
      <c r="C11302" s="2">
        <v>433.8</v>
      </c>
    </row>
    <row r="11303" spans="2:3" x14ac:dyDescent="0.25">
      <c r="B11303" s="158">
        <v>43841</v>
      </c>
      <c r="C11303" s="2">
        <v>433.76</v>
      </c>
    </row>
    <row r="11304" spans="2:3" x14ac:dyDescent="0.25">
      <c r="B11304" s="158">
        <v>43842</v>
      </c>
      <c r="C11304" s="2">
        <v>433.69</v>
      </c>
    </row>
    <row r="11305" spans="2:3" x14ac:dyDescent="0.25">
      <c r="B11305" s="158">
        <v>43843</v>
      </c>
      <c r="C11305" s="2">
        <v>433.7</v>
      </c>
    </row>
    <row r="11306" spans="2:3" x14ac:dyDescent="0.25">
      <c r="B11306" s="158">
        <v>43844</v>
      </c>
      <c r="C11306" s="2">
        <v>433.71</v>
      </c>
    </row>
    <row r="11307" spans="2:3" x14ac:dyDescent="0.25">
      <c r="B11307" s="158">
        <v>43845</v>
      </c>
      <c r="C11307" s="2">
        <v>433.69</v>
      </c>
    </row>
    <row r="11308" spans="2:3" x14ac:dyDescent="0.25">
      <c r="B11308" s="158">
        <v>43846</v>
      </c>
      <c r="C11308" s="2">
        <v>433.56</v>
      </c>
    </row>
    <row r="11309" spans="2:3" x14ac:dyDescent="0.25">
      <c r="B11309" s="158">
        <v>43847</v>
      </c>
      <c r="C11309" s="2">
        <v>433.25</v>
      </c>
    </row>
    <row r="11310" spans="2:3" x14ac:dyDescent="0.25">
      <c r="B11310" s="158">
        <v>43848</v>
      </c>
      <c r="C11310" s="2">
        <v>433.01</v>
      </c>
    </row>
    <row r="11311" spans="2:3" x14ac:dyDescent="0.25">
      <c r="B11311" s="158">
        <v>43849</v>
      </c>
      <c r="C11311" s="2">
        <v>433.09</v>
      </c>
    </row>
    <row r="11312" spans="2:3" x14ac:dyDescent="0.25">
      <c r="B11312" s="158">
        <v>43850</v>
      </c>
      <c r="C11312" s="2">
        <v>433.13</v>
      </c>
    </row>
    <row r="11313" spans="2:3" x14ac:dyDescent="0.25">
      <c r="B11313" s="158">
        <v>43851</v>
      </c>
      <c r="C11313" s="2">
        <v>433.14</v>
      </c>
    </row>
    <row r="11314" spans="2:3" x14ac:dyDescent="0.25">
      <c r="B11314" s="158">
        <v>43852</v>
      </c>
      <c r="C11314" s="2">
        <v>433.12</v>
      </c>
    </row>
    <row r="11315" spans="2:3" x14ac:dyDescent="0.25">
      <c r="B11315" s="158">
        <v>43853</v>
      </c>
      <c r="C11315" s="2">
        <v>433.48</v>
      </c>
    </row>
    <row r="11316" spans="2:3" x14ac:dyDescent="0.25">
      <c r="B11316" s="158">
        <v>43854</v>
      </c>
      <c r="C11316" s="2">
        <v>433.55</v>
      </c>
    </row>
    <row r="11317" spans="2:3" x14ac:dyDescent="0.25">
      <c r="B11317" s="158">
        <v>43855</v>
      </c>
      <c r="C11317" s="2">
        <v>433.46</v>
      </c>
    </row>
    <row r="11318" spans="2:3" x14ac:dyDescent="0.25">
      <c r="B11318" s="158">
        <v>43856</v>
      </c>
      <c r="C11318" s="2">
        <v>433.41</v>
      </c>
    </row>
    <row r="11319" spans="2:3" x14ac:dyDescent="0.25">
      <c r="B11319" s="158">
        <v>43857</v>
      </c>
      <c r="C11319" s="2">
        <v>433.33</v>
      </c>
    </row>
    <row r="11320" spans="2:3" x14ac:dyDescent="0.25">
      <c r="B11320" s="158">
        <v>43858</v>
      </c>
      <c r="C11320" s="2">
        <v>433.09</v>
      </c>
    </row>
    <row r="11321" spans="2:3" x14ac:dyDescent="0.25">
      <c r="B11321" s="158">
        <v>43859</v>
      </c>
      <c r="C11321" s="2">
        <v>432.89</v>
      </c>
    </row>
    <row r="11322" spans="2:3" x14ac:dyDescent="0.25">
      <c r="B11322" s="158">
        <v>43860</v>
      </c>
      <c r="C11322" s="2">
        <v>432.74</v>
      </c>
    </row>
    <row r="11323" spans="2:3" x14ac:dyDescent="0.25">
      <c r="B11323" s="158">
        <v>43861</v>
      </c>
      <c r="C11323" s="2">
        <v>432.56</v>
      </c>
    </row>
    <row r="11324" spans="2:3" x14ac:dyDescent="0.25">
      <c r="B11324" s="158">
        <v>43862</v>
      </c>
      <c r="C11324" s="2">
        <v>432.4</v>
      </c>
    </row>
    <row r="11325" spans="2:3" x14ac:dyDescent="0.25">
      <c r="B11325" s="158">
        <v>43863</v>
      </c>
      <c r="C11325" s="2">
        <v>432.29</v>
      </c>
    </row>
    <row r="11326" spans="2:3" x14ac:dyDescent="0.25">
      <c r="B11326" s="158">
        <v>43864</v>
      </c>
      <c r="C11326" s="2">
        <v>432.15</v>
      </c>
    </row>
    <row r="11327" spans="2:3" x14ac:dyDescent="0.25">
      <c r="B11327" s="158">
        <v>43865</v>
      </c>
      <c r="C11327" s="2">
        <v>432.01</v>
      </c>
    </row>
    <row r="11328" spans="2:3" x14ac:dyDescent="0.25">
      <c r="B11328" s="158">
        <v>43866</v>
      </c>
      <c r="C11328" s="2">
        <v>432.01</v>
      </c>
    </row>
    <row r="11329" spans="2:3" x14ac:dyDescent="0.25">
      <c r="B11329" s="158">
        <v>43867</v>
      </c>
      <c r="C11329" s="2">
        <v>432.01</v>
      </c>
    </row>
    <row r="11330" spans="2:3" x14ac:dyDescent="0.25">
      <c r="B11330" s="158">
        <v>43868</v>
      </c>
      <c r="C11330" s="2">
        <v>431.97</v>
      </c>
    </row>
    <row r="11331" spans="2:3" x14ac:dyDescent="0.25">
      <c r="B11331" s="158">
        <v>43869</v>
      </c>
      <c r="C11331" s="2">
        <v>431.99</v>
      </c>
    </row>
    <row r="11332" spans="2:3" x14ac:dyDescent="0.25">
      <c r="B11332" s="158">
        <v>43870</v>
      </c>
      <c r="C11332" s="2">
        <v>432.01</v>
      </c>
    </row>
    <row r="11333" spans="2:3" x14ac:dyDescent="0.25">
      <c r="B11333" s="158">
        <v>43871</v>
      </c>
      <c r="C11333" s="2">
        <v>432.02</v>
      </c>
    </row>
    <row r="11334" spans="2:3" x14ac:dyDescent="0.25">
      <c r="B11334" s="158">
        <v>43872</v>
      </c>
      <c r="C11334" s="2">
        <v>432.03</v>
      </c>
    </row>
    <row r="11335" spans="2:3" x14ac:dyDescent="0.25">
      <c r="B11335" s="158">
        <v>43873</v>
      </c>
      <c r="C11335" s="2">
        <v>432.04</v>
      </c>
    </row>
    <row r="11336" spans="2:3" x14ac:dyDescent="0.25">
      <c r="B11336" s="158">
        <v>43874</v>
      </c>
      <c r="C11336" s="2">
        <v>432.13</v>
      </c>
    </row>
    <row r="11337" spans="2:3" x14ac:dyDescent="0.25">
      <c r="B11337" s="158">
        <v>43875</v>
      </c>
      <c r="C11337" s="2">
        <v>432.23</v>
      </c>
    </row>
    <row r="11338" spans="2:3" x14ac:dyDescent="0.25">
      <c r="B11338" s="158">
        <v>43876</v>
      </c>
      <c r="C11338" s="2">
        <v>432.22</v>
      </c>
    </row>
    <row r="11339" spans="2:3" x14ac:dyDescent="0.25">
      <c r="B11339" s="158">
        <v>43877</v>
      </c>
      <c r="C11339" s="2">
        <v>432.15</v>
      </c>
    </row>
    <row r="11340" spans="2:3" x14ac:dyDescent="0.25">
      <c r="B11340" s="158">
        <v>43878</v>
      </c>
      <c r="C11340" s="2">
        <v>432.02</v>
      </c>
    </row>
    <row r="11341" spans="2:3" x14ac:dyDescent="0.25">
      <c r="B11341" s="158">
        <v>43879</v>
      </c>
      <c r="C11341" s="2">
        <v>431.84</v>
      </c>
    </row>
    <row r="11342" spans="2:3" x14ac:dyDescent="0.25">
      <c r="B11342" s="158">
        <v>43880</v>
      </c>
      <c r="C11342" s="2">
        <v>431.72</v>
      </c>
    </row>
    <row r="11343" spans="2:3" x14ac:dyDescent="0.25">
      <c r="B11343" s="158">
        <v>43881</v>
      </c>
      <c r="C11343" s="2">
        <v>431.61</v>
      </c>
    </row>
    <row r="11344" spans="2:3" x14ac:dyDescent="0.25">
      <c r="B11344" s="158">
        <v>43882</v>
      </c>
      <c r="C11344" s="2">
        <v>431.52</v>
      </c>
    </row>
    <row r="11345" spans="2:3" x14ac:dyDescent="0.25">
      <c r="B11345" s="158">
        <v>43883</v>
      </c>
      <c r="C11345" s="2">
        <v>431.5</v>
      </c>
    </row>
    <row r="11346" spans="2:3" x14ac:dyDescent="0.25">
      <c r="B11346" s="158">
        <v>43884</v>
      </c>
      <c r="C11346" s="2">
        <v>431.52</v>
      </c>
    </row>
    <row r="11347" spans="2:3" x14ac:dyDescent="0.25">
      <c r="B11347" s="158">
        <v>43885</v>
      </c>
      <c r="C11347" s="2">
        <v>431.45</v>
      </c>
    </row>
    <row r="11348" spans="2:3" x14ac:dyDescent="0.25">
      <c r="B11348" s="158">
        <v>43886</v>
      </c>
      <c r="C11348" s="2">
        <v>431.28</v>
      </c>
    </row>
    <row r="11349" spans="2:3" x14ac:dyDescent="0.25">
      <c r="B11349" s="158">
        <v>43887</v>
      </c>
      <c r="C11349" s="2">
        <v>431.22</v>
      </c>
    </row>
    <row r="11350" spans="2:3" x14ac:dyDescent="0.25">
      <c r="B11350" s="158">
        <v>43888</v>
      </c>
      <c r="C11350" s="2">
        <v>431.22</v>
      </c>
    </row>
    <row r="11351" spans="2:3" x14ac:dyDescent="0.25">
      <c r="B11351" s="158">
        <v>43889</v>
      </c>
      <c r="C11351" s="2">
        <v>431.21</v>
      </c>
    </row>
    <row r="11352" spans="2:3" x14ac:dyDescent="0.25">
      <c r="B11352" s="158">
        <v>43890</v>
      </c>
      <c r="C11352" s="2">
        <v>431.16</v>
      </c>
    </row>
    <row r="11353" spans="2:3" x14ac:dyDescent="0.25">
      <c r="B11353" s="158">
        <v>43891</v>
      </c>
      <c r="C11353" s="2">
        <v>431.17</v>
      </c>
    </row>
    <row r="11354" spans="2:3" x14ac:dyDescent="0.25">
      <c r="B11354" s="158">
        <v>43892</v>
      </c>
      <c r="C11354" s="2">
        <v>431.13</v>
      </c>
    </row>
    <row r="11355" spans="2:3" x14ac:dyDescent="0.25">
      <c r="B11355" s="158">
        <v>43893</v>
      </c>
      <c r="C11355" s="2">
        <v>431.02</v>
      </c>
    </row>
    <row r="11356" spans="2:3" x14ac:dyDescent="0.25">
      <c r="B11356" s="158">
        <v>43894</v>
      </c>
      <c r="C11356" s="2">
        <v>430.93</v>
      </c>
    </row>
    <row r="11357" spans="2:3" x14ac:dyDescent="0.25">
      <c r="B11357" s="158">
        <v>43895</v>
      </c>
      <c r="C11357" s="2">
        <v>430.83</v>
      </c>
    </row>
    <row r="11358" spans="2:3" x14ac:dyDescent="0.25">
      <c r="B11358" s="158">
        <v>43896</v>
      </c>
      <c r="C11358" s="2">
        <v>430.67</v>
      </c>
    </row>
    <row r="11359" spans="2:3" x14ac:dyDescent="0.25">
      <c r="B11359" s="158">
        <v>43897</v>
      </c>
      <c r="C11359" s="2">
        <v>430.56</v>
      </c>
    </row>
    <row r="11360" spans="2:3" x14ac:dyDescent="0.25">
      <c r="B11360" s="158">
        <v>43898</v>
      </c>
      <c r="C11360" s="2">
        <v>430.51</v>
      </c>
    </row>
    <row r="11361" spans="2:3" x14ac:dyDescent="0.25">
      <c r="B11361" s="158">
        <v>43899</v>
      </c>
      <c r="C11361" s="2">
        <v>430.41</v>
      </c>
    </row>
    <row r="11362" spans="2:3" x14ac:dyDescent="0.25">
      <c r="B11362" s="158">
        <v>43900</v>
      </c>
      <c r="C11362" s="2">
        <v>430.33</v>
      </c>
    </row>
    <row r="11363" spans="2:3" x14ac:dyDescent="0.25">
      <c r="B11363" s="158">
        <v>43901</v>
      </c>
      <c r="C11363" s="2">
        <v>430.09</v>
      </c>
    </row>
    <row r="11364" spans="2:3" x14ac:dyDescent="0.25">
      <c r="B11364" s="158">
        <v>43902</v>
      </c>
      <c r="C11364" s="2">
        <v>429.86</v>
      </c>
    </row>
    <row r="11365" spans="2:3" x14ac:dyDescent="0.25">
      <c r="B11365" s="158">
        <v>43903</v>
      </c>
      <c r="C11365" s="2">
        <v>429.67</v>
      </c>
    </row>
    <row r="11366" spans="2:3" x14ac:dyDescent="0.25">
      <c r="B11366" s="158">
        <v>43904</v>
      </c>
      <c r="C11366" s="2">
        <v>429.52</v>
      </c>
    </row>
    <row r="11367" spans="2:3" x14ac:dyDescent="0.25">
      <c r="B11367" s="158">
        <v>43905</v>
      </c>
      <c r="C11367" s="2">
        <v>429.39</v>
      </c>
    </row>
    <row r="11368" spans="2:3" x14ac:dyDescent="0.25">
      <c r="B11368" s="158">
        <v>43906</v>
      </c>
      <c r="C11368" s="2">
        <v>429.29</v>
      </c>
    </row>
    <row r="11369" spans="2:3" x14ac:dyDescent="0.25">
      <c r="B11369" s="158">
        <v>43907</v>
      </c>
      <c r="C11369" s="2">
        <v>429.18</v>
      </c>
    </row>
    <row r="11370" spans="2:3" x14ac:dyDescent="0.25">
      <c r="B11370" s="158">
        <v>43908</v>
      </c>
      <c r="C11370" s="2">
        <v>429.09</v>
      </c>
    </row>
    <row r="11371" spans="2:3" x14ac:dyDescent="0.25">
      <c r="B11371" s="158">
        <v>43909</v>
      </c>
      <c r="C11371" s="2">
        <v>429.03</v>
      </c>
    </row>
    <row r="11372" spans="2:3" x14ac:dyDescent="0.25">
      <c r="B11372" s="158">
        <v>43910</v>
      </c>
      <c r="C11372" s="2">
        <v>428.92</v>
      </c>
    </row>
    <row r="11373" spans="2:3" x14ac:dyDescent="0.25">
      <c r="B11373" s="158">
        <v>43911</v>
      </c>
      <c r="C11373" s="2">
        <v>428.81</v>
      </c>
    </row>
    <row r="11374" spans="2:3" x14ac:dyDescent="0.25">
      <c r="B11374" s="158">
        <v>43912</v>
      </c>
      <c r="C11374" s="3">
        <v>428.71</v>
      </c>
    </row>
    <row r="11375" spans="2:3" x14ac:dyDescent="0.25">
      <c r="B11375" s="158">
        <v>43913</v>
      </c>
      <c r="C11375" s="3">
        <v>428.6</v>
      </c>
    </row>
    <row r="11376" spans="2:3" x14ac:dyDescent="0.25">
      <c r="B11376" s="158">
        <v>43914</v>
      </c>
      <c r="C11376" s="3">
        <v>428.48</v>
      </c>
    </row>
    <row r="11377" spans="2:3" x14ac:dyDescent="0.25">
      <c r="B11377" s="158">
        <v>43915</v>
      </c>
      <c r="C11377" s="2">
        <v>428.36</v>
      </c>
    </row>
    <row r="11378" spans="2:3" x14ac:dyDescent="0.25">
      <c r="B11378" s="158">
        <v>43916</v>
      </c>
      <c r="C11378" s="1">
        <v>428.26</v>
      </c>
    </row>
    <row r="11379" spans="2:3" x14ac:dyDescent="0.25">
      <c r="B11379" s="158">
        <v>43917</v>
      </c>
      <c r="C11379" s="1">
        <v>428.14</v>
      </c>
    </row>
    <row r="11380" spans="2:3" x14ac:dyDescent="0.25">
      <c r="B11380" s="158">
        <v>43918</v>
      </c>
      <c r="C11380" s="1">
        <v>428.02</v>
      </c>
    </row>
    <row r="11381" spans="2:3" x14ac:dyDescent="0.25">
      <c r="B11381" s="158">
        <v>43919</v>
      </c>
      <c r="C11381" s="1">
        <v>427.9</v>
      </c>
    </row>
    <row r="11382" spans="2:3" x14ac:dyDescent="0.25">
      <c r="B11382" s="158">
        <v>43920</v>
      </c>
      <c r="C11382" s="1">
        <v>427.77</v>
      </c>
    </row>
    <row r="11383" spans="2:3" x14ac:dyDescent="0.25">
      <c r="B11383" s="158">
        <v>43921</v>
      </c>
      <c r="C11383" s="1">
        <v>427.63</v>
      </c>
    </row>
    <row r="11384" spans="2:3" x14ac:dyDescent="0.25">
      <c r="B11384" s="158">
        <v>43922</v>
      </c>
      <c r="C11384" s="1">
        <v>427.48</v>
      </c>
    </row>
    <row r="11385" spans="2:3" x14ac:dyDescent="0.25">
      <c r="B11385" s="158">
        <v>43923</v>
      </c>
      <c r="C11385" s="1">
        <v>427.33</v>
      </c>
    </row>
    <row r="11386" spans="2:3" x14ac:dyDescent="0.25">
      <c r="B11386" s="158">
        <v>43924</v>
      </c>
      <c r="C11386" s="1">
        <v>427.19</v>
      </c>
    </row>
    <row r="11387" spans="2:3" x14ac:dyDescent="0.25">
      <c r="B11387" s="158">
        <v>43925</v>
      </c>
      <c r="C11387" s="1">
        <v>427.08</v>
      </c>
    </row>
    <row r="11388" spans="2:3" x14ac:dyDescent="0.25">
      <c r="B11388" s="158">
        <v>43926</v>
      </c>
      <c r="C11388" s="1">
        <v>426.98</v>
      </c>
    </row>
    <row r="11389" spans="2:3" x14ac:dyDescent="0.25">
      <c r="B11389" s="158">
        <v>43927</v>
      </c>
      <c r="C11389" s="1">
        <v>426.83</v>
      </c>
    </row>
    <row r="11390" spans="2:3" x14ac:dyDescent="0.25">
      <c r="B11390" s="158">
        <v>43928</v>
      </c>
      <c r="C11390" s="1">
        <v>426.69</v>
      </c>
    </row>
    <row r="11391" spans="2:3" x14ac:dyDescent="0.25">
      <c r="B11391" s="158">
        <v>43929</v>
      </c>
      <c r="C11391" s="1">
        <v>426.56</v>
      </c>
    </row>
    <row r="11392" spans="2:3" x14ac:dyDescent="0.25">
      <c r="B11392" s="158">
        <v>43930</v>
      </c>
      <c r="C11392" s="1">
        <v>426.4</v>
      </c>
    </row>
    <row r="11393" spans="2:3" x14ac:dyDescent="0.25">
      <c r="B11393" s="158">
        <v>43931</v>
      </c>
      <c r="C11393" s="1">
        <v>426.26</v>
      </c>
    </row>
    <row r="11394" spans="2:3" x14ac:dyDescent="0.25">
      <c r="B11394" s="158">
        <v>43932</v>
      </c>
      <c r="C11394" s="1">
        <v>426.15</v>
      </c>
    </row>
    <row r="11395" spans="2:3" x14ac:dyDescent="0.25">
      <c r="B11395" s="158">
        <v>43933</v>
      </c>
      <c r="C11395" s="1">
        <v>426.01</v>
      </c>
    </row>
    <row r="11396" spans="2:3" x14ac:dyDescent="0.25">
      <c r="B11396" s="158">
        <v>43934</v>
      </c>
      <c r="C11396" s="1">
        <v>425.86</v>
      </c>
    </row>
    <row r="11397" spans="2:3" x14ac:dyDescent="0.25">
      <c r="B11397" s="158">
        <v>43935</v>
      </c>
      <c r="C11397" s="1">
        <v>425.72</v>
      </c>
    </row>
    <row r="11398" spans="2:3" x14ac:dyDescent="0.25">
      <c r="B11398" s="158">
        <v>43936</v>
      </c>
      <c r="C11398" s="1">
        <v>425.61</v>
      </c>
    </row>
    <row r="11399" spans="2:3" x14ac:dyDescent="0.25">
      <c r="B11399" s="158">
        <v>43937</v>
      </c>
      <c r="C11399" s="1">
        <v>425.46</v>
      </c>
    </row>
    <row r="11400" spans="2:3" x14ac:dyDescent="0.25">
      <c r="B11400" s="158">
        <v>43938</v>
      </c>
      <c r="C11400" s="1">
        <v>425.35</v>
      </c>
    </row>
    <row r="11401" spans="2:3" x14ac:dyDescent="0.25">
      <c r="B11401" s="158">
        <v>43939</v>
      </c>
      <c r="C11401" s="1">
        <v>425.26</v>
      </c>
    </row>
    <row r="11402" spans="2:3" x14ac:dyDescent="0.25">
      <c r="B11402" s="158">
        <v>43940</v>
      </c>
      <c r="C11402" s="1">
        <v>425.16</v>
      </c>
    </row>
    <row r="11403" spans="2:3" x14ac:dyDescent="0.25">
      <c r="B11403" s="158">
        <v>43941</v>
      </c>
      <c r="C11403" s="1">
        <v>424.98</v>
      </c>
    </row>
    <row r="11404" spans="2:3" x14ac:dyDescent="0.25">
      <c r="B11404" s="158">
        <v>43942</v>
      </c>
      <c r="C11404" s="1">
        <v>424.81</v>
      </c>
    </row>
    <row r="11405" spans="2:3" x14ac:dyDescent="0.25">
      <c r="B11405" s="158">
        <v>43943</v>
      </c>
      <c r="C11405" s="1">
        <v>424.64</v>
      </c>
    </row>
    <row r="11406" spans="2:3" x14ac:dyDescent="0.25">
      <c r="B11406" s="158">
        <v>43944</v>
      </c>
      <c r="C11406" s="1">
        <v>424.39</v>
      </c>
    </row>
    <row r="11407" spans="2:3" x14ac:dyDescent="0.25">
      <c r="B11407" s="158">
        <v>43945</v>
      </c>
      <c r="C11407" s="1">
        <v>424.25</v>
      </c>
    </row>
    <row r="11408" spans="2:3" x14ac:dyDescent="0.25">
      <c r="B11408" s="158">
        <v>43946</v>
      </c>
      <c r="C11408" s="1">
        <v>424.1</v>
      </c>
    </row>
    <row r="11409" spans="2:3" x14ac:dyDescent="0.25">
      <c r="B11409" s="158">
        <v>43947</v>
      </c>
      <c r="C11409" s="1">
        <v>423.98</v>
      </c>
    </row>
    <row r="11410" spans="2:3" x14ac:dyDescent="0.25">
      <c r="B11410" s="158">
        <v>43948</v>
      </c>
      <c r="C11410" s="1">
        <v>423.73</v>
      </c>
    </row>
    <row r="11411" spans="2:3" x14ac:dyDescent="0.25">
      <c r="B11411" s="158">
        <v>43949</v>
      </c>
      <c r="C11411" s="1">
        <v>423.62</v>
      </c>
    </row>
    <row r="11412" spans="2:3" x14ac:dyDescent="0.25">
      <c r="B11412" s="158">
        <v>43950</v>
      </c>
      <c r="C11412" s="1">
        <v>423.46</v>
      </c>
    </row>
    <row r="11413" spans="2:3" x14ac:dyDescent="0.25">
      <c r="B11413" s="158">
        <v>43951</v>
      </c>
      <c r="C11413" s="1">
        <v>423.23</v>
      </c>
    </row>
    <row r="11414" spans="2:3" x14ac:dyDescent="0.25">
      <c r="B11414" s="158">
        <v>43952</v>
      </c>
      <c r="C11414" s="1">
        <v>422.97</v>
      </c>
    </row>
    <row r="11415" spans="2:3" x14ac:dyDescent="0.25">
      <c r="B11415" s="158">
        <v>43953</v>
      </c>
      <c r="C11415" s="1">
        <v>422.84</v>
      </c>
    </row>
    <row r="11416" spans="2:3" x14ac:dyDescent="0.25">
      <c r="B11416" s="158">
        <v>43954</v>
      </c>
      <c r="C11416" s="1">
        <v>422.52</v>
      </c>
    </row>
    <row r="11417" spans="2:3" x14ac:dyDescent="0.25">
      <c r="B11417" s="158">
        <v>43955</v>
      </c>
      <c r="C11417" s="1">
        <v>422.28</v>
      </c>
    </row>
    <row r="11418" spans="2:3" x14ac:dyDescent="0.25">
      <c r="B11418" s="158">
        <v>43956</v>
      </c>
      <c r="C11418" s="1">
        <v>422.06</v>
      </c>
    </row>
    <row r="11419" spans="2:3" x14ac:dyDescent="0.25">
      <c r="B11419" s="158">
        <v>43957</v>
      </c>
      <c r="C11419" s="1">
        <v>422.09</v>
      </c>
    </row>
    <row r="11420" spans="2:3" x14ac:dyDescent="0.25">
      <c r="B11420" s="158">
        <v>43958</v>
      </c>
      <c r="C11420" s="1">
        <v>422.1</v>
      </c>
    </row>
    <row r="11421" spans="2:3" x14ac:dyDescent="0.25">
      <c r="B11421" s="158">
        <v>43959</v>
      </c>
      <c r="C11421" s="1">
        <v>422.36</v>
      </c>
    </row>
    <row r="11422" spans="2:3" x14ac:dyDescent="0.25">
      <c r="B11422" s="158">
        <v>43960</v>
      </c>
      <c r="C11422" s="1">
        <v>422.6</v>
      </c>
    </row>
    <row r="11423" spans="2:3" x14ac:dyDescent="0.25">
      <c r="B11423" s="158">
        <v>43961</v>
      </c>
      <c r="C11423" s="1">
        <v>422.64</v>
      </c>
    </row>
    <row r="11424" spans="2:3" x14ac:dyDescent="0.25">
      <c r="B11424" s="158">
        <v>43962</v>
      </c>
      <c r="C11424" s="1">
        <v>422.91</v>
      </c>
    </row>
    <row r="11425" spans="2:3" x14ac:dyDescent="0.25">
      <c r="B11425" s="158">
        <v>43963</v>
      </c>
      <c r="C11425" s="1">
        <v>422.91</v>
      </c>
    </row>
    <row r="11426" spans="2:3" x14ac:dyDescent="0.25">
      <c r="B11426" s="158">
        <v>43964</v>
      </c>
      <c r="C11426" s="1">
        <v>422.89</v>
      </c>
    </row>
    <row r="11427" spans="2:3" x14ac:dyDescent="0.25">
      <c r="B11427" s="158">
        <v>43965</v>
      </c>
      <c r="C11427" s="1">
        <v>422.83</v>
      </c>
    </row>
    <row r="11428" spans="2:3" x14ac:dyDescent="0.25">
      <c r="B11428" s="158">
        <v>43966</v>
      </c>
      <c r="C11428" s="1">
        <v>422.9</v>
      </c>
    </row>
    <row r="11429" spans="2:3" x14ac:dyDescent="0.25">
      <c r="B11429" s="158">
        <v>43967</v>
      </c>
      <c r="C11429" s="1">
        <v>422.91</v>
      </c>
    </row>
    <row r="11430" spans="2:3" x14ac:dyDescent="0.25">
      <c r="B11430" s="158">
        <v>43968</v>
      </c>
      <c r="C11430" s="1">
        <v>423.27</v>
      </c>
    </row>
    <row r="11431" spans="2:3" x14ac:dyDescent="0.25">
      <c r="B11431" s="158">
        <v>43969</v>
      </c>
      <c r="C11431" s="1">
        <v>423.29</v>
      </c>
    </row>
    <row r="11432" spans="2:3" x14ac:dyDescent="0.25">
      <c r="B11432" s="158">
        <v>43970</v>
      </c>
      <c r="C11432" s="1">
        <v>423.88</v>
      </c>
    </row>
    <row r="11433" spans="2:3" x14ac:dyDescent="0.25">
      <c r="B11433" s="158">
        <v>43971</v>
      </c>
      <c r="C11433" s="1">
        <v>424.78</v>
      </c>
    </row>
    <row r="11434" spans="2:3" x14ac:dyDescent="0.25">
      <c r="B11434" s="158">
        <v>43972</v>
      </c>
      <c r="C11434" s="1">
        <v>424.86</v>
      </c>
    </row>
    <row r="11435" spans="2:3" x14ac:dyDescent="0.25">
      <c r="B11435" s="158">
        <v>43973</v>
      </c>
      <c r="C11435" s="1">
        <v>424.84</v>
      </c>
    </row>
    <row r="11436" spans="2:3" x14ac:dyDescent="0.25">
      <c r="B11436" s="158">
        <v>43974</v>
      </c>
      <c r="C11436" s="1">
        <v>424.84</v>
      </c>
    </row>
    <row r="11437" spans="2:3" x14ac:dyDescent="0.25">
      <c r="B11437" s="158">
        <v>43975</v>
      </c>
      <c r="C11437" s="1">
        <v>424.71</v>
      </c>
    </row>
    <row r="11438" spans="2:3" x14ac:dyDescent="0.25">
      <c r="B11438" s="158">
        <v>43976</v>
      </c>
      <c r="C11438" s="1">
        <v>424.7</v>
      </c>
    </row>
    <row r="11439" spans="2:3" x14ac:dyDescent="0.25">
      <c r="B11439" s="158">
        <v>43977</v>
      </c>
      <c r="C11439" s="1">
        <v>424.49</v>
      </c>
    </row>
    <row r="11440" spans="2:3" x14ac:dyDescent="0.25">
      <c r="B11440" s="158">
        <v>43978</v>
      </c>
      <c r="C11440" s="1">
        <v>424.3</v>
      </c>
    </row>
    <row r="11441" spans="2:3" x14ac:dyDescent="0.25">
      <c r="B11441" s="158">
        <v>43979</v>
      </c>
      <c r="C11441" s="1">
        <v>424.28</v>
      </c>
    </row>
    <row r="11442" spans="2:3" x14ac:dyDescent="0.25">
      <c r="B11442" s="158">
        <v>43980</v>
      </c>
      <c r="C11442" s="1">
        <v>424.33</v>
      </c>
    </row>
    <row r="11443" spans="2:3" x14ac:dyDescent="0.25">
      <c r="B11443" s="158">
        <v>43981</v>
      </c>
      <c r="C11443" s="1">
        <v>424.37</v>
      </c>
    </row>
    <row r="11444" spans="2:3" x14ac:dyDescent="0.25">
      <c r="B11444" s="158">
        <v>43982</v>
      </c>
      <c r="C11444" s="1">
        <v>424.32</v>
      </c>
    </row>
    <row r="11445" spans="2:3" x14ac:dyDescent="0.25">
      <c r="B11445" s="158">
        <v>43983</v>
      </c>
      <c r="C11445" s="1">
        <v>424.14</v>
      </c>
    </row>
    <row r="11446" spans="2:3" x14ac:dyDescent="0.25">
      <c r="B11446" s="158">
        <v>43984</v>
      </c>
      <c r="C11446" s="1">
        <v>423.99</v>
      </c>
    </row>
    <row r="11447" spans="2:3" x14ac:dyDescent="0.25">
      <c r="B11447" s="158">
        <v>43985</v>
      </c>
      <c r="C11447" s="1">
        <v>423.94200000000001</v>
      </c>
    </row>
    <row r="11448" spans="2:3" x14ac:dyDescent="0.25">
      <c r="B11448" s="158">
        <v>43986</v>
      </c>
      <c r="C11448" s="1">
        <v>423.87400000000002</v>
      </c>
    </row>
    <row r="11449" spans="2:3" x14ac:dyDescent="0.25">
      <c r="B11449" s="158">
        <v>43987</v>
      </c>
      <c r="C11449" s="1">
        <v>423.79</v>
      </c>
    </row>
    <row r="11450" spans="2:3" x14ac:dyDescent="0.25">
      <c r="B11450" s="158">
        <v>43988</v>
      </c>
      <c r="C11450" s="1">
        <v>423.67</v>
      </c>
    </row>
    <row r="11451" spans="2:3" x14ac:dyDescent="0.25">
      <c r="B11451" s="158">
        <v>43989</v>
      </c>
      <c r="C11451" s="1">
        <v>423.57</v>
      </c>
    </row>
    <row r="11452" spans="2:3" x14ac:dyDescent="0.25">
      <c r="B11452" s="158">
        <v>43990</v>
      </c>
      <c r="C11452" s="1">
        <v>423.5</v>
      </c>
    </row>
    <row r="11453" spans="2:3" x14ac:dyDescent="0.25">
      <c r="B11453" s="158">
        <v>43991</v>
      </c>
      <c r="C11453" s="1">
        <v>423.36</v>
      </c>
    </row>
    <row r="11454" spans="2:3" x14ac:dyDescent="0.25">
      <c r="B11454" s="158">
        <v>43992</v>
      </c>
      <c r="C11454" s="1">
        <v>423.33</v>
      </c>
    </row>
    <row r="11455" spans="2:3" x14ac:dyDescent="0.25">
      <c r="B11455" s="158">
        <v>43993</v>
      </c>
      <c r="C11455" s="1">
        <v>423.11</v>
      </c>
    </row>
    <row r="11456" spans="2:3" x14ac:dyDescent="0.25">
      <c r="B11456" s="158">
        <v>43994</v>
      </c>
      <c r="C11456" s="1">
        <v>423.05</v>
      </c>
    </row>
    <row r="11457" spans="2:3" x14ac:dyDescent="0.25">
      <c r="B11457" s="158">
        <v>43995</v>
      </c>
      <c r="C11457" s="1">
        <v>423.12</v>
      </c>
    </row>
    <row r="11458" spans="2:3" x14ac:dyDescent="0.25">
      <c r="B11458" s="158">
        <v>43996</v>
      </c>
      <c r="C11458" s="1">
        <v>423.16</v>
      </c>
    </row>
    <row r="11459" spans="2:3" x14ac:dyDescent="0.25">
      <c r="B11459" s="158">
        <v>43997</v>
      </c>
      <c r="C11459" s="1">
        <v>423.23</v>
      </c>
    </row>
    <row r="11460" spans="2:3" x14ac:dyDescent="0.25">
      <c r="B11460" s="158">
        <v>43998</v>
      </c>
      <c r="C11460" s="1">
        <v>423.27</v>
      </c>
    </row>
    <row r="11461" spans="2:3" x14ac:dyDescent="0.25">
      <c r="B11461" s="158">
        <v>43999</v>
      </c>
      <c r="C11461" s="1">
        <v>423.22</v>
      </c>
    </row>
    <row r="11462" spans="2:3" x14ac:dyDescent="0.25">
      <c r="B11462" s="158">
        <v>44000</v>
      </c>
      <c r="C11462" s="1">
        <v>423.09</v>
      </c>
    </row>
    <row r="11463" spans="2:3" x14ac:dyDescent="0.25">
      <c r="B11463" s="158">
        <v>44001</v>
      </c>
      <c r="C11463" s="1">
        <v>423.01</v>
      </c>
    </row>
    <row r="11464" spans="2:3" x14ac:dyDescent="0.25">
      <c r="B11464" s="158">
        <v>44002</v>
      </c>
      <c r="C11464" s="1">
        <v>422.88</v>
      </c>
    </row>
    <row r="11465" spans="2:3" x14ac:dyDescent="0.25">
      <c r="B11465" s="158">
        <v>44003</v>
      </c>
      <c r="C11465" s="1">
        <v>422.74</v>
      </c>
    </row>
    <row r="11466" spans="2:3" x14ac:dyDescent="0.25">
      <c r="B11466" s="158">
        <v>44004</v>
      </c>
      <c r="C11466" s="1">
        <v>422.58</v>
      </c>
    </row>
    <row r="11467" spans="2:3" x14ac:dyDescent="0.25">
      <c r="B11467" s="158">
        <v>44005</v>
      </c>
      <c r="C11467" s="1">
        <v>422.46</v>
      </c>
    </row>
    <row r="11468" spans="2:3" x14ac:dyDescent="0.25">
      <c r="B11468" s="158">
        <v>44006</v>
      </c>
      <c r="C11468" s="1">
        <v>422.32</v>
      </c>
    </row>
    <row r="11469" spans="2:3" x14ac:dyDescent="0.25">
      <c r="B11469" s="158">
        <v>44007</v>
      </c>
      <c r="C11469" s="1">
        <v>422.18</v>
      </c>
    </row>
    <row r="11470" spans="2:3" x14ac:dyDescent="0.25">
      <c r="B11470" s="158">
        <v>44008</v>
      </c>
      <c r="C11470" s="1">
        <v>422.06</v>
      </c>
    </row>
    <row r="11471" spans="2:3" x14ac:dyDescent="0.25">
      <c r="B11471" s="158">
        <v>44009</v>
      </c>
      <c r="C11471" s="1">
        <v>422.86</v>
      </c>
    </row>
    <row r="11472" spans="2:3" x14ac:dyDescent="0.25">
      <c r="B11472" s="158">
        <v>44010</v>
      </c>
      <c r="C11472" s="1">
        <v>423.02</v>
      </c>
    </row>
    <row r="11473" spans="2:3" x14ac:dyDescent="0.25">
      <c r="B11473" s="158">
        <v>44011</v>
      </c>
      <c r="C11473" s="1">
        <v>423.08</v>
      </c>
    </row>
    <row r="11474" spans="2:3" x14ac:dyDescent="0.25">
      <c r="B11474" s="158">
        <v>44012</v>
      </c>
      <c r="C11474" s="1">
        <v>423.14</v>
      </c>
    </row>
    <row r="11475" spans="2:3" x14ac:dyDescent="0.25">
      <c r="B11475" s="158">
        <v>44013</v>
      </c>
      <c r="C11475" s="1">
        <v>423.29</v>
      </c>
    </row>
    <row r="11476" spans="2:3" x14ac:dyDescent="0.25">
      <c r="B11476" s="158">
        <v>44014</v>
      </c>
      <c r="C11476" s="1">
        <v>423.34</v>
      </c>
    </row>
    <row r="11477" spans="2:3" x14ac:dyDescent="0.25">
      <c r="B11477" s="158">
        <v>44015</v>
      </c>
      <c r="C11477" s="1">
        <v>423.36</v>
      </c>
    </row>
    <row r="11478" spans="2:3" x14ac:dyDescent="0.25">
      <c r="B11478" s="158">
        <v>44016</v>
      </c>
      <c r="C11478" s="1">
        <v>423.45</v>
      </c>
    </row>
    <row r="11479" spans="2:3" x14ac:dyDescent="0.25">
      <c r="B11479" s="158">
        <v>44017</v>
      </c>
      <c r="C11479" s="1">
        <v>423.42</v>
      </c>
    </row>
    <row r="11480" spans="2:3" x14ac:dyDescent="0.25">
      <c r="B11480" s="158">
        <v>44018</v>
      </c>
      <c r="C11480" s="1">
        <v>423.39</v>
      </c>
    </row>
    <row r="11481" spans="2:3" x14ac:dyDescent="0.25">
      <c r="B11481" s="158">
        <v>44019</v>
      </c>
      <c r="C11481" s="1">
        <v>423.38</v>
      </c>
    </row>
    <row r="11482" spans="2:3" x14ac:dyDescent="0.25">
      <c r="B11482" s="158">
        <v>44020</v>
      </c>
      <c r="C11482" s="1">
        <v>423.37</v>
      </c>
    </row>
    <row r="11483" spans="2:3" x14ac:dyDescent="0.25">
      <c r="B11483" s="158">
        <v>44021</v>
      </c>
      <c r="C11483" s="1">
        <v>423.38</v>
      </c>
    </row>
    <row r="11484" spans="2:3" x14ac:dyDescent="0.25">
      <c r="B11484" s="158">
        <v>44022</v>
      </c>
      <c r="C11484" s="1">
        <v>423.53</v>
      </c>
    </row>
    <row r="11485" spans="2:3" x14ac:dyDescent="0.25">
      <c r="B11485" s="158">
        <v>44023</v>
      </c>
      <c r="C11485" s="1">
        <v>423.58</v>
      </c>
    </row>
    <row r="11486" spans="2:3" x14ac:dyDescent="0.25">
      <c r="B11486" s="158">
        <v>44024</v>
      </c>
      <c r="C11486" s="1">
        <v>423.59</v>
      </c>
    </row>
    <row r="11487" spans="2:3" x14ac:dyDescent="0.25">
      <c r="B11487" s="158">
        <v>44025</v>
      </c>
      <c r="C11487" s="1">
        <v>423.58</v>
      </c>
    </row>
    <row r="11488" spans="2:3" x14ac:dyDescent="0.25">
      <c r="B11488" s="158">
        <v>44026</v>
      </c>
      <c r="C11488" s="1">
        <v>423.58</v>
      </c>
    </row>
    <row r="11489" spans="2:3" x14ac:dyDescent="0.25">
      <c r="B11489" s="158">
        <v>44027</v>
      </c>
      <c r="C11489" s="1">
        <v>423.59</v>
      </c>
    </row>
    <row r="11490" spans="2:3" x14ac:dyDescent="0.25">
      <c r="B11490" s="158">
        <v>44028</v>
      </c>
      <c r="C11490" s="1">
        <v>423.59</v>
      </c>
    </row>
    <row r="11491" spans="2:3" x14ac:dyDescent="0.25">
      <c r="B11491" s="158">
        <v>44029</v>
      </c>
      <c r="C11491" s="1">
        <v>423.61</v>
      </c>
    </row>
    <row r="11492" spans="2:3" x14ac:dyDescent="0.25">
      <c r="B11492" s="158">
        <v>44030</v>
      </c>
      <c r="C11492" s="1">
        <v>423.61</v>
      </c>
    </row>
    <row r="11493" spans="2:3" x14ac:dyDescent="0.25">
      <c r="B11493" s="158">
        <v>44031</v>
      </c>
      <c r="C11493" s="1">
        <v>423.63</v>
      </c>
    </row>
    <row r="11494" spans="2:3" x14ac:dyDescent="0.25">
      <c r="B11494" s="158">
        <v>44032</v>
      </c>
      <c r="C11494" s="1">
        <v>423.78</v>
      </c>
    </row>
    <row r="11495" spans="2:3" x14ac:dyDescent="0.25">
      <c r="B11495" s="158">
        <v>44033</v>
      </c>
      <c r="C11495" s="1">
        <v>423.77</v>
      </c>
    </row>
    <row r="11496" spans="2:3" x14ac:dyDescent="0.25">
      <c r="B11496" s="158">
        <v>44034</v>
      </c>
      <c r="C11496" s="1">
        <v>423.69</v>
      </c>
    </row>
    <row r="11497" spans="2:3" x14ac:dyDescent="0.25">
      <c r="B11497" s="158">
        <v>44035</v>
      </c>
      <c r="C11497" s="1">
        <v>423.67</v>
      </c>
    </row>
    <row r="11498" spans="2:3" x14ac:dyDescent="0.25">
      <c r="B11498" s="158">
        <v>44036</v>
      </c>
      <c r="C11498" s="1">
        <v>423.61</v>
      </c>
    </row>
    <row r="11499" spans="2:3" x14ac:dyDescent="0.25">
      <c r="B11499" s="158">
        <v>44037</v>
      </c>
      <c r="C11499" s="1">
        <v>423.53</v>
      </c>
    </row>
    <row r="11500" spans="2:3" x14ac:dyDescent="0.25">
      <c r="B11500" s="158">
        <v>44038</v>
      </c>
      <c r="C11500" s="1">
        <v>423.47</v>
      </c>
    </row>
    <row r="11501" spans="2:3" x14ac:dyDescent="0.25">
      <c r="B11501" s="158">
        <v>44039</v>
      </c>
      <c r="C11501" s="1">
        <v>423.39</v>
      </c>
    </row>
    <row r="11502" spans="2:3" x14ac:dyDescent="0.25">
      <c r="B11502" s="158">
        <v>44040</v>
      </c>
      <c r="C11502" s="1">
        <v>423.35</v>
      </c>
    </row>
    <row r="11503" spans="2:3" x14ac:dyDescent="0.25">
      <c r="B11503" s="158">
        <v>44041</v>
      </c>
      <c r="C11503" s="1">
        <v>423.29</v>
      </c>
    </row>
    <row r="11504" spans="2:3" x14ac:dyDescent="0.25">
      <c r="B11504" s="158">
        <v>44042</v>
      </c>
      <c r="C11504" s="1">
        <v>423.41</v>
      </c>
    </row>
    <row r="11505" spans="2:3" x14ac:dyDescent="0.25">
      <c r="B11505" s="158">
        <v>44043</v>
      </c>
      <c r="C11505" s="1">
        <v>423.33</v>
      </c>
    </row>
    <row r="11506" spans="2:3" x14ac:dyDescent="0.25">
      <c r="B11506" s="158">
        <v>44044</v>
      </c>
      <c r="C11506" s="1">
        <v>423.27</v>
      </c>
    </row>
    <row r="11507" spans="2:3" x14ac:dyDescent="0.25">
      <c r="B11507" s="158">
        <v>44045</v>
      </c>
      <c r="C11507" s="1">
        <v>423.28</v>
      </c>
    </row>
    <row r="11508" spans="2:3" x14ac:dyDescent="0.25">
      <c r="B11508" s="158">
        <v>44046</v>
      </c>
      <c r="C11508" s="1">
        <v>423.44</v>
      </c>
    </row>
    <row r="11509" spans="2:3" x14ac:dyDescent="0.25">
      <c r="B11509" s="158">
        <v>44047</v>
      </c>
      <c r="C11509" s="1">
        <v>423.59</v>
      </c>
    </row>
    <row r="11510" spans="2:3" x14ac:dyDescent="0.25">
      <c r="B11510" s="158">
        <v>44048</v>
      </c>
      <c r="C11510" s="1">
        <v>424</v>
      </c>
    </row>
    <row r="11511" spans="2:3" x14ac:dyDescent="0.25">
      <c r="B11511" s="158">
        <v>44049</v>
      </c>
      <c r="C11511" s="1">
        <v>424.29</v>
      </c>
    </row>
    <row r="11512" spans="2:3" x14ac:dyDescent="0.25">
      <c r="B11512" s="158">
        <v>44050</v>
      </c>
      <c r="C11512" s="1">
        <v>425.05</v>
      </c>
    </row>
    <row r="11513" spans="2:3" x14ac:dyDescent="0.25">
      <c r="B11513" s="158">
        <v>44051</v>
      </c>
      <c r="C11513" s="1">
        <v>426.34</v>
      </c>
    </row>
    <row r="11514" spans="2:3" x14ac:dyDescent="0.25">
      <c r="B11514" s="158">
        <v>44052</v>
      </c>
      <c r="C11514" s="1">
        <v>427.16</v>
      </c>
    </row>
    <row r="11515" spans="2:3" x14ac:dyDescent="0.25">
      <c r="B11515" s="158">
        <v>44053</v>
      </c>
      <c r="C11515" s="1">
        <v>428.28</v>
      </c>
    </row>
    <row r="11516" spans="2:3" x14ac:dyDescent="0.25">
      <c r="B11516" s="158">
        <v>44054</v>
      </c>
      <c r="C11516" s="1">
        <v>429.16</v>
      </c>
    </row>
    <row r="11517" spans="2:3" x14ac:dyDescent="0.25">
      <c r="B11517" s="158">
        <v>44055</v>
      </c>
      <c r="C11517" s="1">
        <v>429.88</v>
      </c>
    </row>
    <row r="11518" spans="2:3" x14ac:dyDescent="0.25">
      <c r="B11518" s="158">
        <v>44056</v>
      </c>
      <c r="C11518" s="1">
        <v>430.27</v>
      </c>
    </row>
    <row r="11519" spans="2:3" x14ac:dyDescent="0.25">
      <c r="B11519" s="158">
        <v>44057</v>
      </c>
      <c r="C11519" s="1">
        <v>430.66</v>
      </c>
    </row>
    <row r="11520" spans="2:3" x14ac:dyDescent="0.25">
      <c r="B11520" s="158">
        <v>44058</v>
      </c>
      <c r="C11520" s="1">
        <v>430.93</v>
      </c>
    </row>
    <row r="11521" spans="2:3" x14ac:dyDescent="0.25">
      <c r="B11521" s="158">
        <v>44059</v>
      </c>
      <c r="C11521" s="1">
        <v>431.16</v>
      </c>
    </row>
    <row r="11522" spans="2:3" x14ac:dyDescent="0.25">
      <c r="B11522" s="158">
        <v>44060</v>
      </c>
      <c r="C11522" s="1">
        <v>431.47</v>
      </c>
    </row>
    <row r="11523" spans="2:3" x14ac:dyDescent="0.25">
      <c r="B11523" s="158">
        <v>44061</v>
      </c>
      <c r="C11523" s="1">
        <v>431.64</v>
      </c>
    </row>
    <row r="11524" spans="2:3" x14ac:dyDescent="0.25">
      <c r="B11524" s="158">
        <v>44062</v>
      </c>
      <c r="C11524" s="1">
        <v>431.65</v>
      </c>
    </row>
    <row r="11525" spans="2:3" x14ac:dyDescent="0.25">
      <c r="B11525" s="158">
        <v>44063</v>
      </c>
      <c r="C11525" s="1">
        <v>431.54</v>
      </c>
    </row>
    <row r="11526" spans="2:3" x14ac:dyDescent="0.25">
      <c r="B11526" s="158">
        <v>44064</v>
      </c>
      <c r="C11526" s="1">
        <v>431.31</v>
      </c>
    </row>
    <row r="11527" spans="2:3" x14ac:dyDescent="0.25">
      <c r="B11527" s="158">
        <v>44065</v>
      </c>
      <c r="C11527" s="1">
        <v>430.98</v>
      </c>
    </row>
    <row r="11528" spans="2:3" x14ac:dyDescent="0.25">
      <c r="B11528" s="158">
        <v>44066</v>
      </c>
      <c r="C11528" s="1">
        <v>430.73</v>
      </c>
    </row>
    <row r="11529" spans="2:3" x14ac:dyDescent="0.25">
      <c r="B11529" s="158">
        <v>44067</v>
      </c>
      <c r="C11529" s="1">
        <v>430.58</v>
      </c>
    </row>
    <row r="11530" spans="2:3" x14ac:dyDescent="0.25">
      <c r="B11530" s="158">
        <v>44068</v>
      </c>
      <c r="C11530" s="1">
        <v>430.35</v>
      </c>
    </row>
    <row r="11531" spans="2:3" x14ac:dyDescent="0.25">
      <c r="B11531" s="158">
        <v>44069</v>
      </c>
      <c r="C11531" s="1">
        <v>430.05</v>
      </c>
    </row>
    <row r="11532" spans="2:3" x14ac:dyDescent="0.25">
      <c r="B11532" s="158">
        <v>44070</v>
      </c>
      <c r="C11532" s="1">
        <v>429.75</v>
      </c>
    </row>
    <row r="11533" spans="2:3" x14ac:dyDescent="0.25">
      <c r="B11533" s="158">
        <v>44071</v>
      </c>
      <c r="C11533" s="1">
        <v>429.44</v>
      </c>
    </row>
    <row r="11534" spans="2:3" x14ac:dyDescent="0.25">
      <c r="B11534" s="158">
        <v>44072</v>
      </c>
      <c r="C11534" s="1">
        <v>429.04</v>
      </c>
    </row>
    <row r="11535" spans="2:3" x14ac:dyDescent="0.25">
      <c r="B11535" s="158">
        <v>44073</v>
      </c>
      <c r="C11535" s="1">
        <v>428.71</v>
      </c>
    </row>
    <row r="11536" spans="2:3" x14ac:dyDescent="0.25">
      <c r="B11536" s="158">
        <v>44074</v>
      </c>
      <c r="C11536" s="1">
        <v>428.34</v>
      </c>
    </row>
    <row r="11537" spans="2:3" x14ac:dyDescent="0.25">
      <c r="B11537" s="158">
        <v>44075</v>
      </c>
      <c r="C11537" s="1">
        <v>427.88</v>
      </c>
    </row>
    <row r="11538" spans="2:3" x14ac:dyDescent="0.25">
      <c r="B11538" s="158">
        <v>44076</v>
      </c>
      <c r="C11538" s="1">
        <v>427.67</v>
      </c>
    </row>
    <row r="11539" spans="2:3" x14ac:dyDescent="0.25">
      <c r="B11539" s="158">
        <v>44077</v>
      </c>
      <c r="C11539" s="1">
        <v>427.49</v>
      </c>
    </row>
    <row r="11540" spans="2:3" x14ac:dyDescent="0.25">
      <c r="B11540" s="158">
        <v>44078</v>
      </c>
      <c r="C11540" s="1">
        <v>427.33</v>
      </c>
    </row>
    <row r="11541" spans="2:3" x14ac:dyDescent="0.25">
      <c r="B11541" s="158">
        <v>44079</v>
      </c>
      <c r="C11541" s="1">
        <v>426.96</v>
      </c>
    </row>
    <row r="11542" spans="2:3" x14ac:dyDescent="0.25">
      <c r="B11542" s="158">
        <v>44080</v>
      </c>
      <c r="C11542" s="1">
        <v>426.88</v>
      </c>
    </row>
    <row r="11543" spans="2:3" x14ac:dyDescent="0.25">
      <c r="B11543" s="158">
        <v>44081</v>
      </c>
      <c r="C11543" s="1">
        <v>427.02</v>
      </c>
    </row>
    <row r="11544" spans="2:3" x14ac:dyDescent="0.25">
      <c r="B11544" s="158">
        <v>44082</v>
      </c>
      <c r="C11544" s="1">
        <v>427.16</v>
      </c>
    </row>
    <row r="11545" spans="2:3" x14ac:dyDescent="0.25">
      <c r="B11545" s="158">
        <v>44083</v>
      </c>
      <c r="C11545" s="1">
        <v>427.08</v>
      </c>
    </row>
    <row r="11546" spans="2:3" x14ac:dyDescent="0.25">
      <c r="B11546" s="158">
        <v>44084</v>
      </c>
      <c r="C11546" s="1">
        <v>427.03</v>
      </c>
    </row>
    <row r="11547" spans="2:3" x14ac:dyDescent="0.25">
      <c r="B11547" s="158">
        <v>44085</v>
      </c>
      <c r="C11547" s="1">
        <v>427.22</v>
      </c>
    </row>
    <row r="11548" spans="2:3" x14ac:dyDescent="0.25">
      <c r="B11548" s="158">
        <v>44086</v>
      </c>
      <c r="C11548" s="1">
        <v>427.26</v>
      </c>
    </row>
    <row r="11549" spans="2:3" x14ac:dyDescent="0.25">
      <c r="B11549" s="158">
        <v>44087</v>
      </c>
      <c r="C11549" s="1">
        <v>427.23</v>
      </c>
    </row>
    <row r="11550" spans="2:3" x14ac:dyDescent="0.25">
      <c r="B11550" s="158">
        <v>44088</v>
      </c>
      <c r="C11550" s="1">
        <v>427.17</v>
      </c>
    </row>
    <row r="11551" spans="2:3" x14ac:dyDescent="0.25">
      <c r="B11551" s="158">
        <v>44089</v>
      </c>
      <c r="C11551" s="1">
        <v>426.99</v>
      </c>
    </row>
    <row r="11552" spans="2:3" x14ac:dyDescent="0.25">
      <c r="B11552" s="158">
        <v>44090</v>
      </c>
      <c r="C11552" s="1">
        <v>426.94</v>
      </c>
    </row>
    <row r="11553" spans="2:3" x14ac:dyDescent="0.25">
      <c r="B11553" s="158">
        <v>44091</v>
      </c>
      <c r="C11553" s="1">
        <v>426.81</v>
      </c>
    </row>
    <row r="11554" spans="2:3" x14ac:dyDescent="0.25">
      <c r="B11554" s="158">
        <v>44092</v>
      </c>
      <c r="C11554" s="1">
        <v>426.64</v>
      </c>
    </row>
    <row r="11555" spans="2:3" x14ac:dyDescent="0.25">
      <c r="B11555" s="158">
        <v>44093</v>
      </c>
      <c r="C11555" s="1">
        <v>427.16</v>
      </c>
    </row>
    <row r="11556" spans="2:3" x14ac:dyDescent="0.25">
      <c r="B11556" s="158">
        <v>44094</v>
      </c>
      <c r="C11556" s="1">
        <v>427.76</v>
      </c>
    </row>
    <row r="11557" spans="2:3" x14ac:dyDescent="0.25">
      <c r="B11557" s="158">
        <v>44095</v>
      </c>
      <c r="C11557" s="1">
        <v>428.62</v>
      </c>
    </row>
    <row r="11558" spans="2:3" x14ac:dyDescent="0.25">
      <c r="B11558" s="158">
        <v>44096</v>
      </c>
      <c r="C11558" s="1">
        <v>429.31</v>
      </c>
    </row>
    <row r="11559" spans="2:3" x14ac:dyDescent="0.25">
      <c r="B11559" s="158">
        <v>44097</v>
      </c>
      <c r="C11559" s="1">
        <v>429.81</v>
      </c>
    </row>
    <row r="11560" spans="2:3" x14ac:dyDescent="0.25">
      <c r="B11560" s="158">
        <v>44098</v>
      </c>
      <c r="C11560" s="1">
        <v>430.15</v>
      </c>
    </row>
    <row r="11561" spans="2:3" x14ac:dyDescent="0.25">
      <c r="B11561" s="158">
        <v>44099</v>
      </c>
      <c r="C11561" s="1">
        <v>430.41</v>
      </c>
    </row>
    <row r="11562" spans="2:3" x14ac:dyDescent="0.25">
      <c r="B11562" s="158">
        <v>44100</v>
      </c>
      <c r="C11562" s="1">
        <v>430.34</v>
      </c>
    </row>
    <row r="11563" spans="2:3" x14ac:dyDescent="0.25">
      <c r="B11563" s="158">
        <v>44101</v>
      </c>
      <c r="C11563" s="1">
        <v>430.27</v>
      </c>
    </row>
    <row r="11564" spans="2:3" x14ac:dyDescent="0.25">
      <c r="B11564" s="158">
        <v>44102</v>
      </c>
      <c r="C11564" s="1">
        <v>430.16</v>
      </c>
    </row>
    <row r="11565" spans="2:3" x14ac:dyDescent="0.25">
      <c r="B11565" s="158">
        <v>44103</v>
      </c>
      <c r="C11565" s="1">
        <v>430.08</v>
      </c>
    </row>
    <row r="11566" spans="2:3" x14ac:dyDescent="0.25">
      <c r="B11566" s="158">
        <v>44104</v>
      </c>
      <c r="C11566" s="1">
        <v>430.04</v>
      </c>
    </row>
    <row r="11567" spans="2:3" x14ac:dyDescent="0.25">
      <c r="B11567" s="158">
        <v>44105</v>
      </c>
      <c r="C11567" s="1">
        <v>430.01</v>
      </c>
    </row>
    <row r="11568" spans="2:3" x14ac:dyDescent="0.25">
      <c r="B11568" s="158">
        <v>44106</v>
      </c>
      <c r="C11568" s="1">
        <v>429.84</v>
      </c>
    </row>
    <row r="11569" spans="2:3" x14ac:dyDescent="0.25">
      <c r="B11569" s="158">
        <v>44107</v>
      </c>
      <c r="C11569" s="1">
        <v>429.67</v>
      </c>
    </row>
    <row r="11570" spans="2:3" x14ac:dyDescent="0.25">
      <c r="B11570" s="158">
        <v>44108</v>
      </c>
      <c r="C11570" s="1">
        <v>429.49</v>
      </c>
    </row>
    <row r="11571" spans="2:3" x14ac:dyDescent="0.25">
      <c r="B11571" s="158">
        <v>44109</v>
      </c>
      <c r="C11571" s="1">
        <v>429.29</v>
      </c>
    </row>
    <row r="11572" spans="2:3" x14ac:dyDescent="0.25">
      <c r="B11572" s="158">
        <v>44110</v>
      </c>
      <c r="C11572" s="1">
        <v>428.89</v>
      </c>
    </row>
    <row r="11573" spans="2:3" x14ac:dyDescent="0.25">
      <c r="B11573" s="158">
        <v>44111</v>
      </c>
      <c r="C11573" s="1">
        <v>428.47</v>
      </c>
    </row>
    <row r="11574" spans="2:3" x14ac:dyDescent="0.25">
      <c r="B11574" s="158">
        <v>44112</v>
      </c>
      <c r="C11574" s="1">
        <v>428.13</v>
      </c>
    </row>
    <row r="11575" spans="2:3" x14ac:dyDescent="0.25">
      <c r="B11575" s="158">
        <v>44113</v>
      </c>
      <c r="C11575" s="1">
        <v>427.79</v>
      </c>
    </row>
    <row r="11576" spans="2:3" x14ac:dyDescent="0.25">
      <c r="B11576" s="158">
        <v>44114</v>
      </c>
      <c r="C11576" s="1">
        <v>427.46</v>
      </c>
    </row>
    <row r="11577" spans="2:3" x14ac:dyDescent="0.25">
      <c r="B11577" s="158">
        <v>44115</v>
      </c>
      <c r="C11577" s="1">
        <v>427.26</v>
      </c>
    </row>
    <row r="11578" spans="2:3" x14ac:dyDescent="0.25">
      <c r="B11578" s="158">
        <v>44116</v>
      </c>
      <c r="C11578" s="1">
        <v>427.47</v>
      </c>
    </row>
    <row r="11579" spans="2:3" x14ac:dyDescent="0.25">
      <c r="B11579" s="158">
        <v>44117</v>
      </c>
      <c r="C11579" s="1">
        <v>427.49</v>
      </c>
    </row>
    <row r="11580" spans="2:3" x14ac:dyDescent="0.25">
      <c r="B11580" s="158">
        <v>44118</v>
      </c>
      <c r="C11580" s="1">
        <v>427.66</v>
      </c>
    </row>
    <row r="11581" spans="2:3" x14ac:dyDescent="0.25">
      <c r="B11581" s="158">
        <v>44119</v>
      </c>
      <c r="C11581" s="1">
        <v>428.38</v>
      </c>
    </row>
    <row r="11582" spans="2:3" x14ac:dyDescent="0.25">
      <c r="B11582" s="158">
        <v>44120</v>
      </c>
      <c r="C11582" s="1">
        <v>429.04</v>
      </c>
    </row>
    <row r="11583" spans="2:3" x14ac:dyDescent="0.25">
      <c r="B11583" s="158">
        <v>44121</v>
      </c>
      <c r="C11583" s="1">
        <v>429.44</v>
      </c>
    </row>
    <row r="11584" spans="2:3" x14ac:dyDescent="0.25">
      <c r="B11584" s="158">
        <v>44122</v>
      </c>
      <c r="C11584" s="1">
        <v>429.71</v>
      </c>
    </row>
    <row r="11585" spans="2:3" x14ac:dyDescent="0.25">
      <c r="B11585" s="158">
        <v>44123</v>
      </c>
      <c r="C11585" s="1">
        <v>429.96</v>
      </c>
    </row>
    <row r="11586" spans="2:3" x14ac:dyDescent="0.25">
      <c r="B11586" s="158">
        <v>44124</v>
      </c>
      <c r="C11586" s="1">
        <v>429.9</v>
      </c>
    </row>
    <row r="11587" spans="2:3" x14ac:dyDescent="0.25">
      <c r="B11587" s="158">
        <v>44125</v>
      </c>
      <c r="C11587" s="1">
        <v>429.86</v>
      </c>
    </row>
    <row r="11588" spans="2:3" x14ac:dyDescent="0.25">
      <c r="B11588" s="158">
        <v>44126</v>
      </c>
      <c r="C11588" s="1">
        <v>429.74</v>
      </c>
    </row>
    <row r="11589" spans="2:3" x14ac:dyDescent="0.25">
      <c r="B11589" s="158">
        <v>44127</v>
      </c>
      <c r="C11589" s="1">
        <v>429.71</v>
      </c>
    </row>
    <row r="11590" spans="2:3" x14ac:dyDescent="0.25">
      <c r="B11590" s="158">
        <v>44128</v>
      </c>
      <c r="C11590" s="1">
        <v>429.62</v>
      </c>
    </row>
    <row r="11591" spans="2:3" x14ac:dyDescent="0.25">
      <c r="B11591" s="158">
        <v>44129</v>
      </c>
      <c r="C11591" s="1">
        <v>429.49</v>
      </c>
    </row>
    <row r="11592" spans="2:3" x14ac:dyDescent="0.25">
      <c r="B11592" s="158">
        <v>44130</v>
      </c>
      <c r="C11592" s="1">
        <v>429.36</v>
      </c>
    </row>
    <row r="11593" spans="2:3" x14ac:dyDescent="0.25">
      <c r="B11593" s="158">
        <v>44131</v>
      </c>
      <c r="C11593" s="1">
        <v>429.17</v>
      </c>
    </row>
    <row r="11594" spans="2:3" x14ac:dyDescent="0.25">
      <c r="B11594" s="158">
        <v>44132</v>
      </c>
      <c r="C11594" s="1">
        <v>428.99</v>
      </c>
    </row>
    <row r="11595" spans="2:3" x14ac:dyDescent="0.25">
      <c r="B11595" s="158">
        <v>44133</v>
      </c>
      <c r="C11595" s="1">
        <v>428.88</v>
      </c>
    </row>
    <row r="11596" spans="2:3" x14ac:dyDescent="0.25">
      <c r="B11596" s="158">
        <v>44134</v>
      </c>
      <c r="C11596" s="1">
        <v>428.7</v>
      </c>
    </row>
    <row r="11597" spans="2:3" x14ac:dyDescent="0.25">
      <c r="B11597" s="158">
        <v>44135</v>
      </c>
      <c r="C11597" s="1">
        <v>428.51</v>
      </c>
    </row>
    <row r="11598" spans="2:3" x14ac:dyDescent="0.25">
      <c r="B11598" s="158">
        <v>44136</v>
      </c>
      <c r="C11598" s="1">
        <v>428.34</v>
      </c>
    </row>
    <row r="11599" spans="2:3" x14ac:dyDescent="0.25">
      <c r="B11599" s="158">
        <v>44137</v>
      </c>
      <c r="C11599" s="1">
        <v>428.17</v>
      </c>
    </row>
    <row r="11600" spans="2:3" x14ac:dyDescent="0.25">
      <c r="B11600" s="158">
        <v>44138</v>
      </c>
      <c r="C11600" s="1">
        <v>427.95</v>
      </c>
    </row>
    <row r="11601" spans="2:3" x14ac:dyDescent="0.25">
      <c r="B11601" s="158">
        <v>44139</v>
      </c>
      <c r="C11601" s="1">
        <v>427.79</v>
      </c>
    </row>
    <row r="11602" spans="2:3" x14ac:dyDescent="0.25">
      <c r="B11602" s="158">
        <v>44140</v>
      </c>
      <c r="C11602" s="1">
        <v>427.74</v>
      </c>
    </row>
    <row r="11603" spans="2:3" x14ac:dyDescent="0.25">
      <c r="B11603" s="158">
        <v>44141</v>
      </c>
      <c r="C11603" s="1">
        <v>428.17</v>
      </c>
    </row>
    <row r="11604" spans="2:3" x14ac:dyDescent="0.25">
      <c r="B11604" s="158">
        <v>44142</v>
      </c>
      <c r="C11604" s="1">
        <v>428.31</v>
      </c>
    </row>
    <row r="11605" spans="2:3" x14ac:dyDescent="0.25">
      <c r="B11605" s="158">
        <v>44143</v>
      </c>
      <c r="C11605" s="1">
        <v>428.18</v>
      </c>
    </row>
    <row r="11606" spans="2:3" x14ac:dyDescent="0.25">
      <c r="B11606" s="158">
        <v>44144</v>
      </c>
      <c r="C11606" s="1">
        <v>428.1</v>
      </c>
    </row>
    <row r="11607" spans="2:3" x14ac:dyDescent="0.25">
      <c r="B11607" s="158">
        <v>44145</v>
      </c>
      <c r="C11607" s="1">
        <v>427.99</v>
      </c>
    </row>
    <row r="11608" spans="2:3" x14ac:dyDescent="0.25">
      <c r="B11608" s="158">
        <v>44146</v>
      </c>
      <c r="C11608" s="1">
        <v>427.89</v>
      </c>
    </row>
    <row r="11609" spans="2:3" x14ac:dyDescent="0.25">
      <c r="B11609" s="158">
        <v>44147</v>
      </c>
      <c r="C11609" s="1">
        <v>427.83</v>
      </c>
    </row>
    <row r="11610" spans="2:3" x14ac:dyDescent="0.25">
      <c r="B11610" s="158">
        <v>44148</v>
      </c>
      <c r="C11610" s="1">
        <v>427.69</v>
      </c>
    </row>
    <row r="11611" spans="2:3" x14ac:dyDescent="0.25">
      <c r="B11611" s="158">
        <v>44149</v>
      </c>
      <c r="C11611" s="1">
        <v>427.66</v>
      </c>
    </row>
    <row r="11612" spans="2:3" x14ac:dyDescent="0.25">
      <c r="B11612" s="158">
        <v>44150</v>
      </c>
      <c r="C11612" s="1">
        <v>427.62</v>
      </c>
    </row>
    <row r="11613" spans="2:3" x14ac:dyDescent="0.25">
      <c r="B11613" s="158">
        <v>44151</v>
      </c>
      <c r="C11613" s="1">
        <v>427.56</v>
      </c>
    </row>
    <row r="11614" spans="2:3" x14ac:dyDescent="0.25">
      <c r="B11614" s="158">
        <v>44152</v>
      </c>
      <c r="C11614" s="62">
        <v>427.49</v>
      </c>
    </row>
    <row r="11615" spans="2:3" x14ac:dyDescent="0.25">
      <c r="B11615" s="158">
        <v>44153</v>
      </c>
      <c r="C11615" s="62">
        <v>427.46</v>
      </c>
    </row>
    <row r="11616" spans="2:3" x14ac:dyDescent="0.25">
      <c r="B11616" s="158">
        <v>44154</v>
      </c>
      <c r="C11616" s="62">
        <v>427.77</v>
      </c>
    </row>
    <row r="11617" spans="2:3" x14ac:dyDescent="0.25">
      <c r="B11617" s="158">
        <v>44155</v>
      </c>
      <c r="C11617" s="62">
        <v>428.03</v>
      </c>
    </row>
    <row r="11618" spans="2:3" x14ac:dyDescent="0.25">
      <c r="B11618" s="158">
        <v>44156</v>
      </c>
      <c r="C11618" s="62">
        <v>428.16</v>
      </c>
    </row>
    <row r="11619" spans="2:3" x14ac:dyDescent="0.25">
      <c r="B11619" s="158">
        <v>44157</v>
      </c>
      <c r="C11619" s="62">
        <v>428.29</v>
      </c>
    </row>
    <row r="11620" spans="2:3" x14ac:dyDescent="0.25">
      <c r="B11620" s="158">
        <v>44158</v>
      </c>
      <c r="C11620" s="62">
        <v>428.34</v>
      </c>
    </row>
    <row r="11621" spans="2:3" x14ac:dyDescent="0.25">
      <c r="B11621" s="158">
        <v>44159</v>
      </c>
      <c r="C11621" s="62">
        <v>428.3</v>
      </c>
    </row>
    <row r="11622" spans="2:3" x14ac:dyDescent="0.25">
      <c r="B11622" s="158">
        <v>44160</v>
      </c>
      <c r="C11622" s="62">
        <v>428.31</v>
      </c>
    </row>
    <row r="11623" spans="2:3" x14ac:dyDescent="0.25">
      <c r="B11623" s="158">
        <v>44161</v>
      </c>
      <c r="C11623" s="62">
        <v>428.33</v>
      </c>
    </row>
    <row r="11624" spans="2:3" x14ac:dyDescent="0.25">
      <c r="B11624" s="158">
        <v>44162</v>
      </c>
      <c r="C11624" s="62">
        <v>428.29</v>
      </c>
    </row>
    <row r="11625" spans="2:3" x14ac:dyDescent="0.25">
      <c r="B11625" s="158">
        <v>44163</v>
      </c>
      <c r="C11625" s="62">
        <v>428.27</v>
      </c>
    </row>
    <row r="11626" spans="2:3" x14ac:dyDescent="0.25">
      <c r="B11626" s="158">
        <v>44164</v>
      </c>
      <c r="C11626" s="62">
        <v>428.23</v>
      </c>
    </row>
    <row r="11627" spans="2:3" x14ac:dyDescent="0.25">
      <c r="B11627" s="158">
        <v>44165</v>
      </c>
      <c r="C11627" s="2">
        <v>428.21</v>
      </c>
    </row>
    <row r="11628" spans="2:3" x14ac:dyDescent="0.25">
      <c r="B11628" s="158">
        <v>44166</v>
      </c>
      <c r="C11628" s="2">
        <v>428.06</v>
      </c>
    </row>
    <row r="11629" spans="2:3" x14ac:dyDescent="0.25">
      <c r="B11629" s="158">
        <v>44167</v>
      </c>
      <c r="C11629" s="2">
        <v>428.02</v>
      </c>
    </row>
    <row r="11630" spans="2:3" x14ac:dyDescent="0.25">
      <c r="B11630" s="158">
        <v>44168</v>
      </c>
      <c r="C11630" s="2">
        <v>428.4</v>
      </c>
    </row>
    <row r="11631" spans="2:3" x14ac:dyDescent="0.25">
      <c r="B11631" s="158">
        <v>44169</v>
      </c>
      <c r="C11631" s="2">
        <v>428.92</v>
      </c>
    </row>
    <row r="11632" spans="2:3" x14ac:dyDescent="0.25">
      <c r="B11632" s="158">
        <v>44170</v>
      </c>
      <c r="C11632" s="2">
        <v>429.3</v>
      </c>
    </row>
    <row r="11633" spans="2:3" x14ac:dyDescent="0.25">
      <c r="B11633" s="158">
        <v>44171</v>
      </c>
      <c r="C11633" s="2">
        <v>429.77</v>
      </c>
    </row>
    <row r="11634" spans="2:3" x14ac:dyDescent="0.25">
      <c r="B11634" s="158">
        <v>44172</v>
      </c>
      <c r="C11634" s="2">
        <v>430.13</v>
      </c>
    </row>
    <row r="11635" spans="2:3" x14ac:dyDescent="0.25">
      <c r="B11635" s="158">
        <v>44173</v>
      </c>
      <c r="C11635" s="2">
        <v>430.2</v>
      </c>
    </row>
    <row r="11636" spans="2:3" x14ac:dyDescent="0.25">
      <c r="B11636" s="158">
        <v>44174</v>
      </c>
      <c r="C11636" s="2">
        <v>430.31</v>
      </c>
    </row>
    <row r="11637" spans="2:3" x14ac:dyDescent="0.25">
      <c r="B11637" s="158">
        <v>44175</v>
      </c>
      <c r="C11637" s="2">
        <v>430.28</v>
      </c>
    </row>
    <row r="11638" spans="2:3" x14ac:dyDescent="0.25">
      <c r="B11638" s="158">
        <v>44176</v>
      </c>
      <c r="C11638" s="2">
        <v>430.18</v>
      </c>
    </row>
    <row r="11639" spans="2:3" x14ac:dyDescent="0.25">
      <c r="B11639" s="158">
        <v>44177</v>
      </c>
      <c r="C11639" s="2">
        <v>430.07</v>
      </c>
    </row>
    <row r="11640" spans="2:3" x14ac:dyDescent="0.25">
      <c r="B11640" s="158">
        <v>44178</v>
      </c>
      <c r="C11640" s="2">
        <v>430.03</v>
      </c>
    </row>
    <row r="11641" spans="2:3" x14ac:dyDescent="0.25">
      <c r="B11641" s="158">
        <v>44179</v>
      </c>
      <c r="C11641" s="2">
        <v>430.03</v>
      </c>
    </row>
    <row r="11642" spans="2:3" x14ac:dyDescent="0.25">
      <c r="B11642" s="158">
        <v>44180</v>
      </c>
      <c r="C11642" s="2">
        <v>429.89</v>
      </c>
    </row>
    <row r="11643" spans="2:3" x14ac:dyDescent="0.25">
      <c r="B11643" s="158">
        <v>44181</v>
      </c>
      <c r="C11643" s="2">
        <v>429.68</v>
      </c>
    </row>
    <row r="11644" spans="2:3" x14ac:dyDescent="0.25">
      <c r="B11644" s="158">
        <v>44182</v>
      </c>
      <c r="C11644" s="2">
        <v>429.46</v>
      </c>
    </row>
    <row r="11645" spans="2:3" x14ac:dyDescent="0.25">
      <c r="B11645" s="158">
        <v>44183</v>
      </c>
      <c r="C11645" s="2">
        <v>429.22</v>
      </c>
    </row>
    <row r="11646" spans="2:3" x14ac:dyDescent="0.25">
      <c r="B11646" s="158">
        <v>44184</v>
      </c>
      <c r="C11646" s="2">
        <v>428.94</v>
      </c>
    </row>
    <row r="11647" spans="2:3" x14ac:dyDescent="0.25">
      <c r="B11647" s="158">
        <v>44185</v>
      </c>
      <c r="C11647" s="2">
        <v>428.86</v>
      </c>
    </row>
    <row r="11648" spans="2:3" x14ac:dyDescent="0.25">
      <c r="B11648" s="158">
        <v>44186</v>
      </c>
      <c r="C11648" s="2">
        <v>429.29</v>
      </c>
    </row>
    <row r="11649" spans="2:3" x14ac:dyDescent="0.25">
      <c r="B11649" s="158">
        <v>44187</v>
      </c>
      <c r="C11649" s="2">
        <v>429.45</v>
      </c>
    </row>
    <row r="11650" spans="2:3" x14ac:dyDescent="0.25">
      <c r="B11650" s="158">
        <v>44188</v>
      </c>
      <c r="C11650" s="2">
        <v>429.62</v>
      </c>
    </row>
    <row r="11651" spans="2:3" x14ac:dyDescent="0.25">
      <c r="B11651" s="158">
        <v>44189</v>
      </c>
      <c r="C11651" s="2">
        <v>429.91</v>
      </c>
    </row>
    <row r="11652" spans="2:3" x14ac:dyDescent="0.25">
      <c r="B11652" s="158">
        <v>44190</v>
      </c>
      <c r="C11652" s="2">
        <v>430.26</v>
      </c>
    </row>
    <row r="11653" spans="2:3" x14ac:dyDescent="0.25">
      <c r="B11653" s="158">
        <v>44191</v>
      </c>
      <c r="C11653" s="2">
        <v>430.3</v>
      </c>
    </row>
    <row r="11654" spans="2:3" x14ac:dyDescent="0.25">
      <c r="B11654" s="158">
        <v>44192</v>
      </c>
      <c r="C11654" s="2">
        <v>430.31</v>
      </c>
    </row>
    <row r="11655" spans="2:3" x14ac:dyDescent="0.25">
      <c r="B11655" s="158">
        <v>44193</v>
      </c>
      <c r="C11655" s="64">
        <v>430.35</v>
      </c>
    </row>
    <row r="11656" spans="2:3" x14ac:dyDescent="0.25">
      <c r="B11656" s="158">
        <v>44194</v>
      </c>
      <c r="C11656" s="64">
        <v>430.49</v>
      </c>
    </row>
    <row r="11657" spans="2:3" x14ac:dyDescent="0.25">
      <c r="B11657" s="158">
        <v>44195</v>
      </c>
      <c r="C11657" s="64">
        <v>430.67</v>
      </c>
    </row>
    <row r="11658" spans="2:3" x14ac:dyDescent="0.25">
      <c r="B11658" s="158">
        <v>44196</v>
      </c>
      <c r="C11658" s="65">
        <v>430.68</v>
      </c>
    </row>
    <row r="11659" spans="2:3" x14ac:dyDescent="0.25">
      <c r="B11659" s="158">
        <v>44197</v>
      </c>
      <c r="C11659" s="1">
        <v>430.91</v>
      </c>
    </row>
    <row r="11660" spans="2:3" x14ac:dyDescent="0.25">
      <c r="B11660" s="158">
        <v>44198</v>
      </c>
      <c r="C11660" s="1">
        <v>431.07</v>
      </c>
    </row>
    <row r="11661" spans="2:3" x14ac:dyDescent="0.25">
      <c r="B11661" s="158">
        <v>44199</v>
      </c>
      <c r="C11661" s="1">
        <v>431.04</v>
      </c>
    </row>
    <row r="11662" spans="2:3" x14ac:dyDescent="0.25">
      <c r="B11662" s="158">
        <v>44200</v>
      </c>
      <c r="C11662" s="1">
        <v>431.06</v>
      </c>
    </row>
    <row r="11663" spans="2:3" x14ac:dyDescent="0.25">
      <c r="B11663" s="158">
        <v>44201</v>
      </c>
      <c r="C11663" s="1">
        <v>431.16</v>
      </c>
    </row>
    <row r="11664" spans="2:3" x14ac:dyDescent="0.25">
      <c r="B11664" s="158">
        <v>44202</v>
      </c>
      <c r="C11664" s="1">
        <v>431.3</v>
      </c>
    </row>
    <row r="11665" spans="2:3" x14ac:dyDescent="0.25">
      <c r="B11665" s="158">
        <v>44203</v>
      </c>
      <c r="C11665" s="1">
        <v>432.09</v>
      </c>
    </row>
    <row r="11666" spans="2:3" x14ac:dyDescent="0.25">
      <c r="B11666" s="158">
        <v>44204</v>
      </c>
      <c r="C11666" s="1">
        <v>432.31</v>
      </c>
    </row>
    <row r="11667" spans="2:3" x14ac:dyDescent="0.25">
      <c r="B11667" s="158">
        <v>44205</v>
      </c>
      <c r="C11667" s="1">
        <v>432.39</v>
      </c>
    </row>
    <row r="11668" spans="2:3" x14ac:dyDescent="0.25">
      <c r="B11668" s="158">
        <v>44206</v>
      </c>
      <c r="C11668" s="1">
        <v>432.62</v>
      </c>
    </row>
    <row r="11669" spans="2:3" x14ac:dyDescent="0.25">
      <c r="B11669" s="158">
        <v>44207</v>
      </c>
      <c r="C11669" s="1">
        <v>432.77</v>
      </c>
    </row>
    <row r="11670" spans="2:3" x14ac:dyDescent="0.25">
      <c r="B11670" s="158">
        <v>44208</v>
      </c>
      <c r="C11670" s="1">
        <v>432.96</v>
      </c>
    </row>
    <row r="11671" spans="2:3" x14ac:dyDescent="0.25">
      <c r="B11671" s="158">
        <v>44209</v>
      </c>
      <c r="C11671" s="1">
        <v>433.16</v>
      </c>
    </row>
    <row r="11672" spans="2:3" x14ac:dyDescent="0.25">
      <c r="B11672" s="158">
        <v>44210</v>
      </c>
      <c r="C11672" s="1">
        <v>433.33</v>
      </c>
    </row>
    <row r="11673" spans="2:3" x14ac:dyDescent="0.25">
      <c r="B11673" s="158">
        <v>44211</v>
      </c>
      <c r="C11673" s="1">
        <v>433.44</v>
      </c>
    </row>
    <row r="11674" spans="2:3" x14ac:dyDescent="0.25">
      <c r="B11674" s="158">
        <v>44212</v>
      </c>
      <c r="C11674" s="1">
        <v>433.48</v>
      </c>
    </row>
    <row r="11675" spans="2:3" x14ac:dyDescent="0.25">
      <c r="B11675" s="158">
        <v>44213</v>
      </c>
      <c r="C11675" s="1">
        <v>433.56</v>
      </c>
    </row>
    <row r="11676" spans="2:3" x14ac:dyDescent="0.25">
      <c r="B11676" s="158">
        <v>44214</v>
      </c>
      <c r="C11676" s="1">
        <v>433.58</v>
      </c>
    </row>
    <row r="11677" spans="2:3" x14ac:dyDescent="0.25">
      <c r="B11677" s="158">
        <v>44215</v>
      </c>
      <c r="C11677" s="1">
        <v>433.59</v>
      </c>
    </row>
    <row r="11678" spans="2:3" x14ac:dyDescent="0.25">
      <c r="B11678" s="158">
        <v>44216</v>
      </c>
      <c r="C11678" s="1">
        <v>433.54</v>
      </c>
    </row>
    <row r="11679" spans="2:3" x14ac:dyDescent="0.25">
      <c r="B11679" s="158">
        <v>44217</v>
      </c>
      <c r="C11679" s="1">
        <v>433.53</v>
      </c>
    </row>
    <row r="11680" spans="2:3" x14ac:dyDescent="0.25">
      <c r="B11680" s="158">
        <v>44218</v>
      </c>
      <c r="C11680" s="1">
        <v>433.48</v>
      </c>
    </row>
    <row r="11681" spans="2:3" x14ac:dyDescent="0.25">
      <c r="B11681" s="158">
        <v>44219</v>
      </c>
      <c r="C11681" s="1">
        <v>433.44</v>
      </c>
    </row>
    <row r="11682" spans="2:3" x14ac:dyDescent="0.25">
      <c r="B11682" s="158">
        <v>44220</v>
      </c>
      <c r="C11682" s="1">
        <v>433.43</v>
      </c>
    </row>
    <row r="11683" spans="2:3" x14ac:dyDescent="0.25">
      <c r="B11683" s="158">
        <v>44221</v>
      </c>
      <c r="C11683" s="1">
        <v>433.44</v>
      </c>
    </row>
    <row r="11684" spans="2:3" x14ac:dyDescent="0.25">
      <c r="B11684" s="158">
        <v>44222</v>
      </c>
      <c r="C11684" s="1">
        <v>433.42</v>
      </c>
    </row>
    <row r="11685" spans="2:3" x14ac:dyDescent="0.25">
      <c r="B11685" s="158">
        <v>44223</v>
      </c>
      <c r="C11685" s="1">
        <v>433.36</v>
      </c>
    </row>
    <row r="11686" spans="2:3" x14ac:dyDescent="0.25">
      <c r="B11686" s="158">
        <v>44224</v>
      </c>
      <c r="C11686" s="1">
        <v>433.33</v>
      </c>
    </row>
    <row r="11687" spans="2:3" x14ac:dyDescent="0.25">
      <c r="B11687" s="158">
        <v>44225</v>
      </c>
      <c r="C11687" s="1">
        <v>433.29</v>
      </c>
    </row>
    <row r="11688" spans="2:3" x14ac:dyDescent="0.25">
      <c r="B11688" s="158">
        <v>44226</v>
      </c>
      <c r="C11688" s="1">
        <v>433.15</v>
      </c>
    </row>
    <row r="11689" spans="2:3" x14ac:dyDescent="0.25">
      <c r="B11689" s="158">
        <v>44227</v>
      </c>
      <c r="C11689" s="1">
        <v>433.16</v>
      </c>
    </row>
    <row r="11690" spans="2:3" x14ac:dyDescent="0.25">
      <c r="B11690" s="158">
        <v>44228</v>
      </c>
      <c r="C11690" s="1">
        <v>433.16</v>
      </c>
    </row>
    <row r="11691" spans="2:3" x14ac:dyDescent="0.25">
      <c r="B11691" s="158">
        <v>44229</v>
      </c>
      <c r="C11691" s="1">
        <v>433.14</v>
      </c>
    </row>
    <row r="11692" spans="2:3" x14ac:dyDescent="0.25">
      <c r="B11692" s="158">
        <v>44230</v>
      </c>
      <c r="C11692" s="1">
        <v>433.13</v>
      </c>
    </row>
    <row r="11693" spans="2:3" x14ac:dyDescent="0.25">
      <c r="B11693" s="158">
        <v>44231</v>
      </c>
      <c r="C11693" s="1">
        <v>433.12</v>
      </c>
    </row>
    <row r="11694" spans="2:3" x14ac:dyDescent="0.25">
      <c r="B11694" s="158">
        <v>44232</v>
      </c>
      <c r="C11694" s="1">
        <v>433.12</v>
      </c>
    </row>
    <row r="11695" spans="2:3" x14ac:dyDescent="0.25">
      <c r="B11695" s="158">
        <v>44233</v>
      </c>
      <c r="C11695" s="1">
        <v>433.09</v>
      </c>
    </row>
    <row r="11696" spans="2:3" x14ac:dyDescent="0.25">
      <c r="B11696" s="158">
        <v>44234</v>
      </c>
      <c r="C11696" s="1">
        <v>433.12</v>
      </c>
    </row>
    <row r="11697" spans="2:3" x14ac:dyDescent="0.25">
      <c r="B11697" s="158">
        <v>44235</v>
      </c>
      <c r="C11697" s="1">
        <v>433.12</v>
      </c>
    </row>
    <row r="11698" spans="2:3" x14ac:dyDescent="0.25">
      <c r="B11698" s="158">
        <v>44236</v>
      </c>
      <c r="C11698" s="1">
        <v>433.11</v>
      </c>
    </row>
    <row r="11699" spans="2:3" x14ac:dyDescent="0.25">
      <c r="B11699" s="158">
        <v>44237</v>
      </c>
      <c r="C11699" s="1">
        <v>433.08</v>
      </c>
    </row>
    <row r="11700" spans="2:3" x14ac:dyDescent="0.25">
      <c r="B11700" s="158">
        <v>44238</v>
      </c>
      <c r="C11700" s="1">
        <v>433.06</v>
      </c>
    </row>
    <row r="11701" spans="2:3" x14ac:dyDescent="0.25">
      <c r="B11701" s="158">
        <v>44239</v>
      </c>
      <c r="C11701" s="1">
        <v>433.03</v>
      </c>
    </row>
    <row r="11702" spans="2:3" x14ac:dyDescent="0.25">
      <c r="B11702" s="158">
        <v>44240</v>
      </c>
      <c r="C11702" s="1">
        <v>432.98</v>
      </c>
    </row>
    <row r="11703" spans="2:3" x14ac:dyDescent="0.25">
      <c r="B11703" s="158">
        <v>44241</v>
      </c>
      <c r="C11703" s="1">
        <v>432.9</v>
      </c>
    </row>
    <row r="11704" spans="2:3" x14ac:dyDescent="0.25">
      <c r="B11704" s="158">
        <v>44242</v>
      </c>
      <c r="C11704" s="1">
        <v>432.83</v>
      </c>
    </row>
    <row r="11705" spans="2:3" x14ac:dyDescent="0.25">
      <c r="B11705" s="158">
        <v>44243</v>
      </c>
      <c r="C11705" s="1">
        <v>432.71</v>
      </c>
    </row>
    <row r="11706" spans="2:3" x14ac:dyDescent="0.25">
      <c r="B11706" s="158">
        <v>44244</v>
      </c>
      <c r="C11706" s="1">
        <v>432.61</v>
      </c>
    </row>
    <row r="11707" spans="2:3" x14ac:dyDescent="0.25">
      <c r="B11707" s="158">
        <v>44245</v>
      </c>
      <c r="C11707" s="1">
        <v>432.52</v>
      </c>
    </row>
    <row r="11708" spans="2:3" x14ac:dyDescent="0.25">
      <c r="B11708" s="158">
        <v>44246</v>
      </c>
      <c r="C11708" s="1">
        <v>432.4</v>
      </c>
    </row>
    <row r="11709" spans="2:3" x14ac:dyDescent="0.25">
      <c r="B11709" s="158">
        <v>44247</v>
      </c>
      <c r="C11709" s="1">
        <v>432.34</v>
      </c>
    </row>
    <row r="11710" spans="2:3" x14ac:dyDescent="0.25">
      <c r="B11710" s="158">
        <v>44248</v>
      </c>
      <c r="C11710" s="1">
        <v>432.27</v>
      </c>
    </row>
    <row r="11711" spans="2:3" x14ac:dyDescent="0.25">
      <c r="B11711" s="158">
        <v>44249</v>
      </c>
      <c r="C11711" s="1">
        <v>432.19</v>
      </c>
    </row>
    <row r="11712" spans="2:3" x14ac:dyDescent="0.25">
      <c r="B11712" s="158">
        <v>44250</v>
      </c>
      <c r="C11712" s="1">
        <v>432.12</v>
      </c>
    </row>
    <row r="11713" spans="2:3" x14ac:dyDescent="0.25">
      <c r="B11713" s="158">
        <v>44251</v>
      </c>
      <c r="C11713" s="1">
        <v>432.02</v>
      </c>
    </row>
    <row r="11714" spans="2:3" x14ac:dyDescent="0.25">
      <c r="B11714" s="158">
        <v>44252</v>
      </c>
      <c r="C11714" s="1">
        <v>431.91</v>
      </c>
    </row>
    <row r="11715" spans="2:3" x14ac:dyDescent="0.25">
      <c r="B11715" s="158">
        <v>44253</v>
      </c>
      <c r="C11715" s="1">
        <v>431.79</v>
      </c>
    </row>
    <row r="11716" spans="2:3" x14ac:dyDescent="0.25">
      <c r="B11716" s="158">
        <v>44254</v>
      </c>
      <c r="C11716" s="1">
        <v>431.74</v>
      </c>
    </row>
    <row r="11717" spans="2:3" x14ac:dyDescent="0.25">
      <c r="B11717" s="158">
        <v>44255</v>
      </c>
      <c r="C11717" s="1">
        <v>431.63</v>
      </c>
    </row>
    <row r="11718" spans="2:3" x14ac:dyDescent="0.25">
      <c r="B11718" s="158">
        <v>44256</v>
      </c>
      <c r="C11718" s="1">
        <v>431.58</v>
      </c>
    </row>
    <row r="11719" spans="2:3" x14ac:dyDescent="0.25">
      <c r="B11719" s="158">
        <v>44257</v>
      </c>
      <c r="C11719" s="1">
        <v>431.45</v>
      </c>
    </row>
    <row r="11720" spans="2:3" x14ac:dyDescent="0.25">
      <c r="B11720" s="158">
        <v>44258</v>
      </c>
      <c r="C11720" s="1">
        <v>431.35</v>
      </c>
    </row>
    <row r="11721" spans="2:3" x14ac:dyDescent="0.25">
      <c r="B11721" s="158">
        <v>44259</v>
      </c>
      <c r="C11721" s="1">
        <v>431.29</v>
      </c>
    </row>
    <row r="11722" spans="2:3" x14ac:dyDescent="0.25">
      <c r="B11722" s="158">
        <v>44260</v>
      </c>
      <c r="C11722" s="1">
        <v>431.21</v>
      </c>
    </row>
    <row r="11723" spans="2:3" x14ac:dyDescent="0.25">
      <c r="B11723" s="158">
        <v>44261</v>
      </c>
      <c r="C11723" s="1">
        <v>431.13</v>
      </c>
    </row>
    <row r="11724" spans="2:3" x14ac:dyDescent="0.25">
      <c r="B11724" s="158">
        <v>44262</v>
      </c>
      <c r="C11724" s="1">
        <v>431.18</v>
      </c>
    </row>
    <row r="11725" spans="2:3" x14ac:dyDescent="0.25">
      <c r="B11725" s="158">
        <v>44263</v>
      </c>
      <c r="C11725" s="1">
        <v>431.12</v>
      </c>
    </row>
    <row r="11726" spans="2:3" x14ac:dyDescent="0.25">
      <c r="B11726" s="158">
        <v>44264</v>
      </c>
      <c r="C11726" s="1">
        <v>431.06</v>
      </c>
    </row>
    <row r="11727" spans="2:3" x14ac:dyDescent="0.25">
      <c r="B11727" s="158">
        <v>44265</v>
      </c>
      <c r="C11727" s="1">
        <v>430.99</v>
      </c>
    </row>
    <row r="11728" spans="2:3" x14ac:dyDescent="0.25">
      <c r="B11728" s="158">
        <v>44266</v>
      </c>
      <c r="C11728" s="1">
        <v>430.92</v>
      </c>
    </row>
    <row r="11729" spans="2:3" x14ac:dyDescent="0.25">
      <c r="B11729" s="158">
        <v>44267</v>
      </c>
      <c r="C11729" s="1">
        <v>430.94</v>
      </c>
    </row>
    <row r="11730" spans="2:3" x14ac:dyDescent="0.25">
      <c r="B11730" s="158">
        <v>44268</v>
      </c>
      <c r="C11730" s="1">
        <v>430.91</v>
      </c>
    </row>
    <row r="11731" spans="2:3" x14ac:dyDescent="0.25">
      <c r="B11731" s="158">
        <v>44269</v>
      </c>
      <c r="C11731" s="1">
        <v>430.88</v>
      </c>
    </row>
    <row r="11732" spans="2:3" x14ac:dyDescent="0.25">
      <c r="B11732" s="158">
        <v>44270</v>
      </c>
      <c r="C11732" s="1">
        <v>430.79</v>
      </c>
    </row>
    <row r="11733" spans="2:3" x14ac:dyDescent="0.25">
      <c r="B11733" s="158">
        <v>44271</v>
      </c>
      <c r="C11733" s="1">
        <v>430.59</v>
      </c>
    </row>
    <row r="11734" spans="2:3" x14ac:dyDescent="0.25">
      <c r="B11734" s="158">
        <v>44272</v>
      </c>
      <c r="C11734" s="1">
        <v>430.44</v>
      </c>
    </row>
    <row r="11735" spans="2:3" x14ac:dyDescent="0.25">
      <c r="B11735" s="158">
        <v>44273</v>
      </c>
      <c r="C11735" s="1">
        <v>430.24</v>
      </c>
    </row>
    <row r="11736" spans="2:3" x14ac:dyDescent="0.25">
      <c r="B11736" s="158">
        <v>44274</v>
      </c>
      <c r="C11736" s="1">
        <v>430.03</v>
      </c>
    </row>
    <row r="11737" spans="2:3" x14ac:dyDescent="0.25">
      <c r="B11737" s="158">
        <v>44275</v>
      </c>
      <c r="C11737" s="1">
        <v>429.87</v>
      </c>
    </row>
    <row r="11738" spans="2:3" x14ac:dyDescent="0.25">
      <c r="B11738" s="158">
        <v>44276</v>
      </c>
      <c r="C11738" s="1">
        <v>429.78</v>
      </c>
    </row>
    <row r="11739" spans="2:3" x14ac:dyDescent="0.25">
      <c r="B11739" s="158">
        <v>44277</v>
      </c>
      <c r="C11739" s="1">
        <v>429.67</v>
      </c>
    </row>
    <row r="11740" spans="2:3" x14ac:dyDescent="0.25">
      <c r="B11740" s="158">
        <v>44278</v>
      </c>
      <c r="C11740" s="1">
        <v>429.45</v>
      </c>
    </row>
    <row r="11741" spans="2:3" x14ac:dyDescent="0.25">
      <c r="B11741" s="158">
        <v>44279</v>
      </c>
      <c r="C11741" s="1">
        <v>429.28</v>
      </c>
    </row>
    <row r="11742" spans="2:3" x14ac:dyDescent="0.25">
      <c r="B11742" s="158">
        <v>44280</v>
      </c>
      <c r="C11742" s="1">
        <v>429.1</v>
      </c>
    </row>
    <row r="11743" spans="2:3" x14ac:dyDescent="0.25">
      <c r="B11743" s="158">
        <v>44281</v>
      </c>
      <c r="C11743" s="1">
        <v>428.9</v>
      </c>
    </row>
    <row r="11744" spans="2:3" x14ac:dyDescent="0.25">
      <c r="B11744" s="158">
        <v>44282</v>
      </c>
      <c r="C11744" s="1">
        <v>428.81</v>
      </c>
    </row>
    <row r="11745" spans="2:3" x14ac:dyDescent="0.25">
      <c r="B11745" s="158">
        <v>44283</v>
      </c>
      <c r="C11745" s="1">
        <v>428.81</v>
      </c>
    </row>
    <row r="11746" spans="2:3" x14ac:dyDescent="0.25">
      <c r="B11746" s="158">
        <v>44284</v>
      </c>
      <c r="C11746" s="1">
        <v>428.71</v>
      </c>
    </row>
    <row r="11747" spans="2:3" x14ac:dyDescent="0.25">
      <c r="B11747" s="158">
        <v>44285</v>
      </c>
      <c r="C11747" s="1">
        <v>428.67</v>
      </c>
    </row>
    <row r="11748" spans="2:3" x14ac:dyDescent="0.25">
      <c r="B11748" s="158">
        <v>44286</v>
      </c>
      <c r="C11748" s="1">
        <v>428.61</v>
      </c>
    </row>
    <row r="11749" spans="2:3" x14ac:dyDescent="0.25">
      <c r="B11749" s="158">
        <v>44287</v>
      </c>
      <c r="C11749" s="1">
        <v>428.41</v>
      </c>
    </row>
    <row r="11750" spans="2:3" x14ac:dyDescent="0.25">
      <c r="B11750" s="158">
        <v>44288</v>
      </c>
      <c r="C11750" s="1">
        <v>428.29</v>
      </c>
    </row>
    <row r="11751" spans="2:3" x14ac:dyDescent="0.25">
      <c r="B11751" s="158">
        <v>44289</v>
      </c>
      <c r="C11751" s="1">
        <v>428.12</v>
      </c>
    </row>
    <row r="11752" spans="2:3" x14ac:dyDescent="0.25">
      <c r="B11752" s="158">
        <v>44290</v>
      </c>
      <c r="C11752" s="1">
        <v>428</v>
      </c>
    </row>
    <row r="11753" spans="2:3" x14ac:dyDescent="0.25">
      <c r="B11753" s="158">
        <v>44291</v>
      </c>
      <c r="C11753" s="1">
        <v>427.77</v>
      </c>
    </row>
    <row r="11754" spans="2:3" x14ac:dyDescent="0.25">
      <c r="B11754" s="158">
        <v>44292</v>
      </c>
      <c r="C11754" s="1">
        <v>427.59</v>
      </c>
    </row>
    <row r="11755" spans="2:3" x14ac:dyDescent="0.25">
      <c r="B11755" s="158">
        <v>44293</v>
      </c>
      <c r="C11755" s="1">
        <v>427.39</v>
      </c>
    </row>
    <row r="11756" spans="2:3" x14ac:dyDescent="0.25">
      <c r="B11756" s="158">
        <v>44294</v>
      </c>
      <c r="C11756" s="1">
        <v>427.22</v>
      </c>
    </row>
    <row r="11757" spans="2:3" x14ac:dyDescent="0.25">
      <c r="B11757" s="158">
        <v>44295</v>
      </c>
      <c r="C11757" s="1">
        <v>427.1</v>
      </c>
    </row>
    <row r="11758" spans="2:3" x14ac:dyDescent="0.25">
      <c r="B11758" s="158">
        <v>44296</v>
      </c>
      <c r="C11758" s="1">
        <v>427.03</v>
      </c>
    </row>
    <row r="11759" spans="2:3" x14ac:dyDescent="0.25">
      <c r="B11759" s="158">
        <v>44297</v>
      </c>
      <c r="C11759" s="1">
        <v>427.01</v>
      </c>
    </row>
    <row r="11760" spans="2:3" x14ac:dyDescent="0.25">
      <c r="B11760" s="158">
        <v>44298</v>
      </c>
      <c r="C11760" s="1">
        <v>426.94</v>
      </c>
    </row>
    <row r="11761" spans="2:3" x14ac:dyDescent="0.25">
      <c r="B11761" s="158">
        <v>44299</v>
      </c>
      <c r="C11761" s="1">
        <v>426.79</v>
      </c>
    </row>
    <row r="11762" spans="2:3" x14ac:dyDescent="0.25">
      <c r="B11762" s="158">
        <v>44300</v>
      </c>
      <c r="C11762" s="1">
        <v>426.67</v>
      </c>
    </row>
    <row r="11763" spans="2:3" x14ac:dyDescent="0.25">
      <c r="B11763" s="158">
        <v>44301</v>
      </c>
      <c r="C11763" s="1">
        <v>426.64</v>
      </c>
    </row>
    <row r="11764" spans="2:3" x14ac:dyDescent="0.25">
      <c r="B11764" s="158">
        <v>44302</v>
      </c>
      <c r="C11764" s="1">
        <v>427.43</v>
      </c>
    </row>
    <row r="11765" spans="2:3" x14ac:dyDescent="0.25">
      <c r="B11765" s="158">
        <v>44303</v>
      </c>
      <c r="C11765" s="1">
        <v>427.98</v>
      </c>
    </row>
    <row r="11766" spans="2:3" x14ac:dyDescent="0.25">
      <c r="B11766" s="158">
        <v>44304</v>
      </c>
      <c r="C11766" s="1">
        <v>428.24</v>
      </c>
    </row>
    <row r="11767" spans="2:3" x14ac:dyDescent="0.25">
      <c r="B11767" s="158">
        <v>44305</v>
      </c>
      <c r="C11767" s="1">
        <v>428.26</v>
      </c>
    </row>
    <row r="11768" spans="2:3" x14ac:dyDescent="0.25">
      <c r="B11768" s="158">
        <v>44306</v>
      </c>
      <c r="C11768" s="1">
        <v>428.26</v>
      </c>
    </row>
    <row r="11769" spans="2:3" x14ac:dyDescent="0.25">
      <c r="B11769" s="158">
        <v>44307</v>
      </c>
      <c r="C11769" s="1">
        <v>428.21</v>
      </c>
    </row>
    <row r="11770" spans="2:3" x14ac:dyDescent="0.25">
      <c r="B11770" s="158">
        <v>44308</v>
      </c>
      <c r="C11770" s="1">
        <v>428.11</v>
      </c>
    </row>
    <row r="11771" spans="2:3" x14ac:dyDescent="0.25">
      <c r="B11771" s="158">
        <v>44309</v>
      </c>
      <c r="C11771" s="1">
        <v>427.94</v>
      </c>
    </row>
    <row r="11772" spans="2:3" x14ac:dyDescent="0.25">
      <c r="B11772" s="158">
        <v>44310</v>
      </c>
      <c r="C11772" s="1">
        <v>427.89</v>
      </c>
    </row>
    <row r="11773" spans="2:3" x14ac:dyDescent="0.25">
      <c r="B11773" s="158">
        <v>44311</v>
      </c>
      <c r="C11773" s="1">
        <v>427.73</v>
      </c>
    </row>
    <row r="11774" spans="2:3" x14ac:dyDescent="0.25">
      <c r="B11774" s="158">
        <v>44312</v>
      </c>
      <c r="C11774" s="1">
        <v>427.47</v>
      </c>
    </row>
    <row r="11775" spans="2:3" x14ac:dyDescent="0.25">
      <c r="B11775" s="158">
        <v>44313</v>
      </c>
      <c r="C11775" s="1">
        <v>427.33</v>
      </c>
    </row>
    <row r="11776" spans="2:3" x14ac:dyDescent="0.25">
      <c r="B11776" s="158">
        <v>44314</v>
      </c>
      <c r="C11776" s="1">
        <v>427.13</v>
      </c>
    </row>
    <row r="11777" spans="2:3" x14ac:dyDescent="0.25">
      <c r="B11777" s="158">
        <v>44315</v>
      </c>
      <c r="C11777" s="1">
        <v>427</v>
      </c>
    </row>
    <row r="11778" spans="2:3" x14ac:dyDescent="0.25">
      <c r="B11778" s="158">
        <v>44316</v>
      </c>
      <c r="C11778" s="1">
        <v>426.82</v>
      </c>
    </row>
    <row r="11779" spans="2:3" x14ac:dyDescent="0.25">
      <c r="B11779" s="158">
        <v>44317</v>
      </c>
      <c r="C11779" s="1">
        <v>426.68</v>
      </c>
    </row>
    <row r="11780" spans="2:3" x14ac:dyDescent="0.25">
      <c r="B11780" s="158">
        <v>44318</v>
      </c>
      <c r="C11780" s="1">
        <v>426.59</v>
      </c>
    </row>
    <row r="11781" spans="2:3" x14ac:dyDescent="0.25">
      <c r="B11781" s="158">
        <v>44319</v>
      </c>
      <c r="C11781" s="1">
        <v>426.54</v>
      </c>
    </row>
    <row r="11782" spans="2:3" x14ac:dyDescent="0.25">
      <c r="B11782" s="158">
        <v>44320</v>
      </c>
      <c r="C11782" s="1">
        <v>426.96</v>
      </c>
    </row>
    <row r="11783" spans="2:3" x14ac:dyDescent="0.25">
      <c r="B11783" s="158">
        <v>44321</v>
      </c>
      <c r="C11783" s="1">
        <v>427.19</v>
      </c>
    </row>
    <row r="11784" spans="2:3" x14ac:dyDescent="0.25">
      <c r="B11784" s="158">
        <v>44322</v>
      </c>
      <c r="C11784" s="1">
        <v>427.05</v>
      </c>
    </row>
    <row r="11785" spans="2:3" x14ac:dyDescent="0.25">
      <c r="B11785" s="158">
        <v>44323</v>
      </c>
      <c r="C11785" s="1">
        <v>426.96</v>
      </c>
    </row>
    <row r="11786" spans="2:3" x14ac:dyDescent="0.25">
      <c r="B11786" s="158">
        <v>44324</v>
      </c>
      <c r="C11786" s="1">
        <v>426.76</v>
      </c>
    </row>
    <row r="11787" spans="2:3" x14ac:dyDescent="0.25">
      <c r="B11787" s="158">
        <v>44325</v>
      </c>
      <c r="C11787" s="1">
        <v>426.62</v>
      </c>
    </row>
    <row r="11788" spans="2:3" x14ac:dyDescent="0.25">
      <c r="B11788" s="158">
        <v>44326</v>
      </c>
      <c r="C11788" s="1">
        <v>426.6</v>
      </c>
    </row>
    <row r="11789" spans="2:3" x14ac:dyDescent="0.25">
      <c r="B11789" s="158">
        <v>44327</v>
      </c>
      <c r="C11789" s="1">
        <v>426.74</v>
      </c>
    </row>
    <row r="11790" spans="2:3" x14ac:dyDescent="0.25">
      <c r="B11790" s="158">
        <v>44328</v>
      </c>
      <c r="C11790" s="1">
        <v>426.76</v>
      </c>
    </row>
    <row r="11791" spans="2:3" x14ac:dyDescent="0.25">
      <c r="B11791" s="158">
        <v>44329</v>
      </c>
      <c r="C11791" s="1">
        <v>426.94</v>
      </c>
    </row>
    <row r="11792" spans="2:3" x14ac:dyDescent="0.25">
      <c r="B11792" s="158">
        <v>44330</v>
      </c>
      <c r="C11792" s="1">
        <v>427.12</v>
      </c>
    </row>
    <row r="11793" spans="2:3" x14ac:dyDescent="0.25">
      <c r="B11793" s="158">
        <v>44331</v>
      </c>
      <c r="C11793" s="1">
        <v>428.69</v>
      </c>
    </row>
    <row r="11794" spans="2:3" x14ac:dyDescent="0.25">
      <c r="B11794" s="158">
        <v>44332</v>
      </c>
      <c r="C11794" s="1">
        <v>429.69</v>
      </c>
    </row>
    <row r="11795" spans="2:3" x14ac:dyDescent="0.25">
      <c r="B11795" s="158">
        <v>44333</v>
      </c>
      <c r="C11795" s="1">
        <v>430.12</v>
      </c>
    </row>
    <row r="11796" spans="2:3" x14ac:dyDescent="0.25">
      <c r="B11796" s="158">
        <v>44334</v>
      </c>
      <c r="C11796" s="1">
        <v>430.14</v>
      </c>
    </row>
    <row r="11797" spans="2:3" x14ac:dyDescent="0.25">
      <c r="B11797" s="158">
        <v>44335</v>
      </c>
      <c r="C11797" s="1">
        <v>430.51</v>
      </c>
    </row>
    <row r="11798" spans="2:3" x14ac:dyDescent="0.25">
      <c r="B11798" s="158">
        <v>44336</v>
      </c>
      <c r="C11798" s="1">
        <v>430.41</v>
      </c>
    </row>
    <row r="11799" spans="2:3" x14ac:dyDescent="0.25">
      <c r="B11799" s="158">
        <v>44337</v>
      </c>
      <c r="C11799" s="1">
        <v>430.38</v>
      </c>
    </row>
    <row r="11800" spans="2:3" x14ac:dyDescent="0.25">
      <c r="B11800" s="158">
        <v>44338</v>
      </c>
      <c r="C11800" s="1">
        <v>430.34</v>
      </c>
    </row>
    <row r="11801" spans="2:3" x14ac:dyDescent="0.25">
      <c r="B11801" s="158">
        <v>44339</v>
      </c>
      <c r="C11801" s="1">
        <v>430.31</v>
      </c>
    </row>
    <row r="11802" spans="2:3" x14ac:dyDescent="0.25">
      <c r="B11802" s="158">
        <v>44340</v>
      </c>
      <c r="C11802" s="1">
        <v>430.13</v>
      </c>
    </row>
    <row r="11803" spans="2:3" x14ac:dyDescent="0.25">
      <c r="B11803" s="158">
        <v>44341</v>
      </c>
      <c r="C11803" s="1">
        <v>430.42</v>
      </c>
    </row>
    <row r="11804" spans="2:3" x14ac:dyDescent="0.25">
      <c r="B11804" s="158">
        <v>44342</v>
      </c>
      <c r="C11804" s="1">
        <v>431.86</v>
      </c>
    </row>
    <row r="11805" spans="2:3" x14ac:dyDescent="0.25">
      <c r="B11805" s="158">
        <v>44343</v>
      </c>
      <c r="C11805" s="1">
        <v>433.32</v>
      </c>
    </row>
    <row r="11806" spans="2:3" x14ac:dyDescent="0.25">
      <c r="B11806" s="158">
        <v>44344</v>
      </c>
      <c r="C11806" s="1">
        <v>434.34</v>
      </c>
    </row>
    <row r="11807" spans="2:3" x14ac:dyDescent="0.25">
      <c r="B11807" s="158">
        <v>44345</v>
      </c>
      <c r="C11807" s="1">
        <v>434.92</v>
      </c>
    </row>
    <row r="11808" spans="2:3" x14ac:dyDescent="0.25">
      <c r="B11808" s="158">
        <v>44346</v>
      </c>
      <c r="C11808" s="1">
        <v>435.05</v>
      </c>
    </row>
    <row r="11809" spans="2:3" x14ac:dyDescent="0.25">
      <c r="B11809" s="158">
        <v>44347</v>
      </c>
      <c r="C11809" s="1">
        <v>435.27</v>
      </c>
    </row>
    <row r="11810" spans="2:3" x14ac:dyDescent="0.25">
      <c r="B11810" s="158">
        <v>44348</v>
      </c>
      <c r="C11810" s="1">
        <v>435.28</v>
      </c>
    </row>
    <row r="11811" spans="2:3" x14ac:dyDescent="0.25">
      <c r="B11811" s="158">
        <v>44349</v>
      </c>
      <c r="C11811" s="1">
        <v>435.18</v>
      </c>
    </row>
    <row r="11812" spans="2:3" x14ac:dyDescent="0.25">
      <c r="B11812" s="158">
        <v>44350</v>
      </c>
      <c r="C11812" s="1">
        <v>435.02</v>
      </c>
    </row>
    <row r="11813" spans="2:3" x14ac:dyDescent="0.25">
      <c r="B11813" s="158">
        <v>44351</v>
      </c>
      <c r="C11813" s="1">
        <v>434.91</v>
      </c>
    </row>
    <row r="11814" spans="2:3" x14ac:dyDescent="0.25">
      <c r="B11814" s="158">
        <v>44352</v>
      </c>
      <c r="C11814" s="1">
        <v>435.15</v>
      </c>
    </row>
    <row r="11815" spans="2:3" x14ac:dyDescent="0.25">
      <c r="B11815" s="158">
        <v>44353</v>
      </c>
      <c r="C11815" s="1">
        <v>435.86</v>
      </c>
    </row>
    <row r="11816" spans="2:3" x14ac:dyDescent="0.25">
      <c r="B11816" s="158">
        <v>44354</v>
      </c>
      <c r="C11816" s="1">
        <v>435.99</v>
      </c>
    </row>
    <row r="11817" spans="2:3" x14ac:dyDescent="0.25">
      <c r="B11817" s="158">
        <v>44355</v>
      </c>
      <c r="C11817" s="1">
        <v>435.82</v>
      </c>
    </row>
    <row r="11818" spans="2:3" x14ac:dyDescent="0.25">
      <c r="B11818" s="158">
        <v>44356</v>
      </c>
      <c r="C11818" s="1">
        <v>435.86</v>
      </c>
    </row>
    <row r="11819" spans="2:3" x14ac:dyDescent="0.25">
      <c r="B11819" s="158">
        <v>44357</v>
      </c>
      <c r="C11819" s="1">
        <v>435.89</v>
      </c>
    </row>
    <row r="11820" spans="2:3" x14ac:dyDescent="0.25">
      <c r="B11820" s="158">
        <v>44358</v>
      </c>
      <c r="C11820" s="1">
        <v>435.77</v>
      </c>
    </row>
    <row r="11821" spans="2:3" x14ac:dyDescent="0.25">
      <c r="B11821" s="158">
        <v>44359</v>
      </c>
      <c r="C11821" s="1">
        <v>435.64</v>
      </c>
    </row>
    <row r="11822" spans="2:3" x14ac:dyDescent="0.25">
      <c r="B11822" s="158">
        <v>44360</v>
      </c>
      <c r="C11822" s="1">
        <v>435.52</v>
      </c>
    </row>
    <row r="11823" spans="2:3" x14ac:dyDescent="0.25">
      <c r="B11823" s="158">
        <v>44361</v>
      </c>
      <c r="C11823" s="1">
        <v>435.56</v>
      </c>
    </row>
    <row r="11824" spans="2:3" x14ac:dyDescent="0.25">
      <c r="B11824" s="158">
        <v>44362</v>
      </c>
      <c r="C11824" s="1">
        <v>435.79</v>
      </c>
    </row>
    <row r="11825" spans="2:3" x14ac:dyDescent="0.25">
      <c r="B11825" s="158">
        <v>44363</v>
      </c>
      <c r="C11825" s="1">
        <v>435.67</v>
      </c>
    </row>
    <row r="11826" spans="2:3" x14ac:dyDescent="0.25">
      <c r="B11826" s="158">
        <v>44364</v>
      </c>
      <c r="C11826" s="1">
        <v>435.52</v>
      </c>
    </row>
    <row r="11827" spans="2:3" x14ac:dyDescent="0.25">
      <c r="B11827" s="158">
        <v>44365</v>
      </c>
      <c r="C11827" s="1">
        <v>435.33</v>
      </c>
    </row>
    <row r="11828" spans="2:3" x14ac:dyDescent="0.25">
      <c r="B11828" s="158">
        <v>44366</v>
      </c>
      <c r="C11828" s="1">
        <v>435.07</v>
      </c>
    </row>
    <row r="11829" spans="2:3" x14ac:dyDescent="0.25">
      <c r="B11829" s="158">
        <v>44367</v>
      </c>
      <c r="C11829" s="1">
        <v>434.81</v>
      </c>
    </row>
    <row r="11830" spans="2:3" x14ac:dyDescent="0.25">
      <c r="B11830" s="158">
        <v>44368</v>
      </c>
      <c r="C11830" s="1">
        <v>434.61</v>
      </c>
    </row>
    <row r="11831" spans="2:3" x14ac:dyDescent="0.25">
      <c r="B11831" s="158">
        <v>44369</v>
      </c>
      <c r="C11831" s="1">
        <v>434.33</v>
      </c>
    </row>
    <row r="11832" spans="2:3" x14ac:dyDescent="0.25">
      <c r="B11832" s="158">
        <v>44370</v>
      </c>
      <c r="C11832" s="1">
        <v>433.97</v>
      </c>
    </row>
    <row r="11833" spans="2:3" x14ac:dyDescent="0.25">
      <c r="B11833" s="158">
        <v>44371</v>
      </c>
      <c r="C11833" s="1">
        <v>433.58</v>
      </c>
    </row>
    <row r="11834" spans="2:3" x14ac:dyDescent="0.25">
      <c r="B11834" s="158">
        <v>44372</v>
      </c>
      <c r="C11834" s="1">
        <v>433.33</v>
      </c>
    </row>
    <row r="11835" spans="2:3" x14ac:dyDescent="0.25">
      <c r="B11835" s="158">
        <v>44373</v>
      </c>
      <c r="C11835" s="1">
        <v>432.98</v>
      </c>
    </row>
    <row r="11836" spans="2:3" x14ac:dyDescent="0.25">
      <c r="B11836" s="158">
        <v>44374</v>
      </c>
      <c r="C11836" s="1">
        <v>432.61</v>
      </c>
    </row>
    <row r="11837" spans="2:3" x14ac:dyDescent="0.25">
      <c r="B11837" s="158">
        <v>44375</v>
      </c>
      <c r="C11837" s="1">
        <v>432.34</v>
      </c>
    </row>
    <row r="11838" spans="2:3" x14ac:dyDescent="0.25">
      <c r="B11838" s="158">
        <v>44376</v>
      </c>
      <c r="C11838" s="1">
        <v>431.95</v>
      </c>
    </row>
    <row r="11839" spans="2:3" x14ac:dyDescent="0.25">
      <c r="B11839" s="158">
        <v>44377</v>
      </c>
      <c r="C11839" s="1">
        <v>431.64</v>
      </c>
    </row>
    <row r="11840" spans="2:3" x14ac:dyDescent="0.25">
      <c r="B11840" s="158">
        <v>44378</v>
      </c>
      <c r="C11840" s="1">
        <v>431.33</v>
      </c>
    </row>
    <row r="11841" spans="2:3" x14ac:dyDescent="0.25">
      <c r="B11841" s="158">
        <v>44379</v>
      </c>
      <c r="C11841" s="1">
        <v>431.11</v>
      </c>
    </row>
    <row r="11842" spans="2:3" x14ac:dyDescent="0.25">
      <c r="B11842" s="158">
        <v>44380</v>
      </c>
      <c r="C11842" s="1">
        <v>430.83</v>
      </c>
    </row>
    <row r="11843" spans="2:3" x14ac:dyDescent="0.25">
      <c r="B11843" s="158">
        <v>44381</v>
      </c>
      <c r="C11843" s="1">
        <v>430.58</v>
      </c>
    </row>
    <row r="11844" spans="2:3" x14ac:dyDescent="0.25">
      <c r="B11844" s="158">
        <v>44382</v>
      </c>
      <c r="C11844" s="1">
        <v>430.56</v>
      </c>
    </row>
    <row r="11845" spans="2:3" x14ac:dyDescent="0.25">
      <c r="B11845" s="158">
        <v>44383</v>
      </c>
      <c r="C11845" s="1">
        <v>430.38</v>
      </c>
    </row>
    <row r="11846" spans="2:3" x14ac:dyDescent="0.25">
      <c r="B11846" s="158">
        <v>44384</v>
      </c>
      <c r="C11846" s="1">
        <v>430.28</v>
      </c>
    </row>
    <row r="11847" spans="2:3" x14ac:dyDescent="0.25">
      <c r="B11847" s="158">
        <v>44385</v>
      </c>
      <c r="C11847" s="1">
        <v>430.08</v>
      </c>
    </row>
    <row r="11848" spans="2:3" x14ac:dyDescent="0.25">
      <c r="B11848" s="158">
        <v>44386</v>
      </c>
      <c r="C11848" s="1">
        <v>429.9</v>
      </c>
    </row>
    <row r="11849" spans="2:3" x14ac:dyDescent="0.25">
      <c r="B11849" s="158">
        <v>44387</v>
      </c>
      <c r="C11849" s="1">
        <v>430.24</v>
      </c>
    </row>
    <row r="11850" spans="2:3" x14ac:dyDescent="0.25">
      <c r="B11850" s="158">
        <v>44388</v>
      </c>
      <c r="C11850" s="1">
        <v>432.36</v>
      </c>
    </row>
    <row r="11851" spans="2:3" x14ac:dyDescent="0.25">
      <c r="B11851" s="158">
        <v>44389</v>
      </c>
      <c r="C11851" s="62">
        <v>432.99</v>
      </c>
    </row>
    <row r="11852" spans="2:3" x14ac:dyDescent="0.25">
      <c r="B11852" s="158">
        <v>44390</v>
      </c>
      <c r="C11852" s="62">
        <v>433.29</v>
      </c>
    </row>
    <row r="11853" spans="2:3" x14ac:dyDescent="0.25">
      <c r="B11853" s="158">
        <v>44391</v>
      </c>
      <c r="C11853" s="62">
        <v>433.52</v>
      </c>
    </row>
    <row r="11854" spans="2:3" x14ac:dyDescent="0.25">
      <c r="B11854" s="158">
        <v>44392</v>
      </c>
      <c r="C11854" s="62">
        <v>433.64</v>
      </c>
    </row>
    <row r="11855" spans="2:3" x14ac:dyDescent="0.25">
      <c r="B11855" s="158">
        <v>44393</v>
      </c>
      <c r="C11855" s="62">
        <v>433.56</v>
      </c>
    </row>
    <row r="11856" spans="2:3" x14ac:dyDescent="0.25">
      <c r="B11856" s="158">
        <v>44394</v>
      </c>
      <c r="C11856" s="62">
        <v>433.35</v>
      </c>
    </row>
    <row r="11857" spans="2:3" x14ac:dyDescent="0.25">
      <c r="B11857" s="158">
        <v>44395</v>
      </c>
      <c r="C11857" s="62">
        <v>433.23</v>
      </c>
    </row>
    <row r="11858" spans="2:3" x14ac:dyDescent="0.25">
      <c r="B11858" s="158">
        <v>44396</v>
      </c>
      <c r="C11858" s="62">
        <v>433.08</v>
      </c>
    </row>
    <row r="11859" spans="2:3" x14ac:dyDescent="0.25">
      <c r="B11859" s="158">
        <v>44397</v>
      </c>
      <c r="C11859" s="62">
        <v>432.82</v>
      </c>
    </row>
    <row r="11860" spans="2:3" x14ac:dyDescent="0.25">
      <c r="B11860" s="158">
        <v>44398</v>
      </c>
      <c r="C11860" s="62">
        <v>432.51</v>
      </c>
    </row>
    <row r="11861" spans="2:3" x14ac:dyDescent="0.25">
      <c r="B11861" s="158">
        <v>44399</v>
      </c>
      <c r="C11861" s="62">
        <v>432.34</v>
      </c>
    </row>
    <row r="11862" spans="2:3" x14ac:dyDescent="0.25">
      <c r="B11862" s="158">
        <v>44400</v>
      </c>
      <c r="C11862" s="62">
        <v>432.12</v>
      </c>
    </row>
    <row r="11863" spans="2:3" x14ac:dyDescent="0.25">
      <c r="B11863" s="158">
        <v>44401</v>
      </c>
      <c r="C11863" s="62">
        <v>432.01</v>
      </c>
    </row>
    <row r="11864" spans="2:3" x14ac:dyDescent="0.25">
      <c r="B11864" s="158">
        <v>44402</v>
      </c>
      <c r="C11864" s="62">
        <v>432.06</v>
      </c>
    </row>
    <row r="11865" spans="2:3" x14ac:dyDescent="0.25">
      <c r="B11865" s="158">
        <v>44403</v>
      </c>
      <c r="C11865" s="62">
        <v>431.95</v>
      </c>
    </row>
    <row r="11866" spans="2:3" x14ac:dyDescent="0.25">
      <c r="B11866" s="158">
        <v>44404</v>
      </c>
      <c r="C11866" s="62">
        <v>432.44</v>
      </c>
    </row>
    <row r="11867" spans="2:3" x14ac:dyDescent="0.25">
      <c r="B11867" s="158">
        <v>44405</v>
      </c>
      <c r="C11867" s="62">
        <v>432.51</v>
      </c>
    </row>
    <row r="11868" spans="2:3" x14ac:dyDescent="0.25">
      <c r="B11868" s="158">
        <v>44406</v>
      </c>
      <c r="C11868" s="62">
        <v>432.56</v>
      </c>
    </row>
    <row r="11869" spans="2:3" x14ac:dyDescent="0.25">
      <c r="B11869" s="158">
        <v>44407</v>
      </c>
      <c r="C11869" s="62">
        <v>432.41</v>
      </c>
    </row>
    <row r="11870" spans="2:3" x14ac:dyDescent="0.25">
      <c r="B11870" s="158">
        <v>44408</v>
      </c>
      <c r="C11870" s="62">
        <v>432.21</v>
      </c>
    </row>
    <row r="11871" spans="2:3" x14ac:dyDescent="0.25">
      <c r="B11871" s="158">
        <v>44409</v>
      </c>
      <c r="C11871" s="62">
        <v>432.02</v>
      </c>
    </row>
    <row r="11872" spans="2:3" x14ac:dyDescent="0.25">
      <c r="B11872" s="158">
        <v>44410</v>
      </c>
      <c r="C11872" s="62">
        <v>431.99</v>
      </c>
    </row>
    <row r="11873" spans="2:3" x14ac:dyDescent="0.25">
      <c r="B11873" s="158">
        <v>44411</v>
      </c>
      <c r="C11873" s="1">
        <v>431.64</v>
      </c>
    </row>
    <row r="11874" spans="2:3" x14ac:dyDescent="0.25">
      <c r="B11874" s="158">
        <v>44412</v>
      </c>
      <c r="C11874" s="1">
        <v>431.36</v>
      </c>
    </row>
    <row r="11875" spans="2:3" x14ac:dyDescent="0.25">
      <c r="B11875" s="158">
        <v>44413</v>
      </c>
      <c r="C11875" s="1">
        <v>431.05</v>
      </c>
    </row>
    <row r="11876" spans="2:3" x14ac:dyDescent="0.25">
      <c r="B11876" s="158">
        <v>44414</v>
      </c>
      <c r="C11876" s="1">
        <v>430.77</v>
      </c>
    </row>
    <row r="11877" spans="2:3" x14ac:dyDescent="0.25">
      <c r="B11877" s="158">
        <v>44415</v>
      </c>
      <c r="C11877" s="1">
        <v>430.44</v>
      </c>
    </row>
    <row r="11878" spans="2:3" x14ac:dyDescent="0.25">
      <c r="B11878" s="158">
        <v>44416</v>
      </c>
      <c r="C11878" s="1">
        <v>430.44</v>
      </c>
    </row>
    <row r="11879" spans="2:3" x14ac:dyDescent="0.25">
      <c r="B11879" s="158">
        <v>44417</v>
      </c>
      <c r="C11879" s="1">
        <v>430.72</v>
      </c>
    </row>
    <row r="11880" spans="2:3" x14ac:dyDescent="0.25">
      <c r="B11880" s="158">
        <v>44418</v>
      </c>
      <c r="C11880" s="1">
        <v>430.74</v>
      </c>
    </row>
    <row r="11881" spans="2:3" x14ac:dyDescent="0.25">
      <c r="B11881" s="158">
        <v>44419</v>
      </c>
      <c r="C11881" s="1">
        <v>430.71</v>
      </c>
    </row>
    <row r="11882" spans="2:3" x14ac:dyDescent="0.25">
      <c r="B11882" s="158">
        <v>44420</v>
      </c>
      <c r="C11882" s="1">
        <v>430.57</v>
      </c>
    </row>
    <row r="11883" spans="2:3" x14ac:dyDescent="0.25">
      <c r="B11883" s="158">
        <v>44421</v>
      </c>
      <c r="C11883" s="1">
        <v>432.02</v>
      </c>
    </row>
    <row r="11884" spans="2:3" x14ac:dyDescent="0.25">
      <c r="B11884" s="158">
        <v>44422</v>
      </c>
      <c r="C11884" s="1">
        <v>432.26</v>
      </c>
    </row>
    <row r="11885" spans="2:3" x14ac:dyDescent="0.25">
      <c r="B11885" s="158">
        <v>44423</v>
      </c>
      <c r="C11885" s="1">
        <v>432.25</v>
      </c>
    </row>
    <row r="11886" spans="2:3" x14ac:dyDescent="0.25">
      <c r="B11886" s="158">
        <v>44424</v>
      </c>
      <c r="C11886" s="1">
        <v>432.21</v>
      </c>
    </row>
    <row r="11887" spans="2:3" x14ac:dyDescent="0.25">
      <c r="B11887" s="158">
        <v>44425</v>
      </c>
      <c r="C11887" s="1">
        <v>432.05</v>
      </c>
    </row>
    <row r="11888" spans="2:3" x14ac:dyDescent="0.25">
      <c r="B11888" s="158">
        <v>44426</v>
      </c>
      <c r="C11888" s="1">
        <v>431.84</v>
      </c>
    </row>
    <row r="11889" spans="2:3" x14ac:dyDescent="0.25">
      <c r="B11889" s="158">
        <v>44427</v>
      </c>
      <c r="C11889" s="1">
        <v>431.71</v>
      </c>
    </row>
    <row r="11890" spans="2:3" x14ac:dyDescent="0.25">
      <c r="B11890" s="158">
        <v>44428</v>
      </c>
      <c r="C11890" s="1">
        <v>431.52</v>
      </c>
    </row>
    <row r="11891" spans="2:3" x14ac:dyDescent="0.25">
      <c r="B11891" s="158">
        <v>44429</v>
      </c>
      <c r="C11891" s="1">
        <v>431.3</v>
      </c>
    </row>
    <row r="11892" spans="2:3" x14ac:dyDescent="0.25">
      <c r="B11892" s="158">
        <v>44430</v>
      </c>
      <c r="C11892" s="1">
        <v>431.08</v>
      </c>
    </row>
    <row r="11893" spans="2:3" x14ac:dyDescent="0.25">
      <c r="B11893" s="158">
        <v>44431</v>
      </c>
      <c r="C11893" s="1">
        <v>430.83</v>
      </c>
    </row>
    <row r="11894" spans="2:3" x14ac:dyDescent="0.25">
      <c r="B11894" s="158">
        <v>44432</v>
      </c>
      <c r="C11894" s="1">
        <v>430.52</v>
      </c>
    </row>
    <row r="11895" spans="2:3" x14ac:dyDescent="0.25">
      <c r="B11895" s="158">
        <v>44433</v>
      </c>
      <c r="C11895" s="1">
        <v>430.19</v>
      </c>
    </row>
    <row r="11896" spans="2:3" x14ac:dyDescent="0.25">
      <c r="B11896" s="158">
        <v>44434</v>
      </c>
      <c r="C11896" s="1">
        <v>429.89</v>
      </c>
    </row>
    <row r="11897" spans="2:3" x14ac:dyDescent="0.25">
      <c r="B11897" s="158">
        <v>44435</v>
      </c>
      <c r="C11897" s="1">
        <v>429.77</v>
      </c>
    </row>
    <row r="11898" spans="2:3" x14ac:dyDescent="0.25">
      <c r="B11898" s="158">
        <v>44436</v>
      </c>
      <c r="C11898" s="1">
        <v>429.7</v>
      </c>
    </row>
    <row r="11899" spans="2:3" x14ac:dyDescent="0.25">
      <c r="B11899" s="158">
        <v>44437</v>
      </c>
      <c r="C11899" s="1">
        <v>429.66</v>
      </c>
    </row>
    <row r="11900" spans="2:3" x14ac:dyDescent="0.25">
      <c r="B11900" s="158">
        <v>44438</v>
      </c>
      <c r="C11900" s="1">
        <v>429.98</v>
      </c>
    </row>
    <row r="11901" spans="2:3" x14ac:dyDescent="0.25">
      <c r="B11901" s="158">
        <v>44439</v>
      </c>
      <c r="C11901" s="70">
        <v>430.23</v>
      </c>
    </row>
    <row r="11902" spans="2:3" x14ac:dyDescent="0.25">
      <c r="B11902" s="158">
        <v>44440</v>
      </c>
      <c r="C11902" s="70">
        <v>430.23</v>
      </c>
    </row>
    <row r="11903" spans="2:3" x14ac:dyDescent="0.25">
      <c r="B11903" s="158">
        <v>44441</v>
      </c>
      <c r="C11903" s="70">
        <v>430.18</v>
      </c>
    </row>
    <row r="11904" spans="2:3" x14ac:dyDescent="0.25">
      <c r="B11904" s="158">
        <v>44442</v>
      </c>
      <c r="C11904" s="70">
        <v>430.23</v>
      </c>
    </row>
    <row r="11905" spans="2:3" x14ac:dyDescent="0.25">
      <c r="B11905" s="158">
        <v>44443</v>
      </c>
      <c r="C11905" s="70">
        <v>430.32</v>
      </c>
    </row>
    <row r="11906" spans="2:3" x14ac:dyDescent="0.25">
      <c r="B11906" s="158">
        <v>44444</v>
      </c>
      <c r="C11906" s="70">
        <v>430.39</v>
      </c>
    </row>
    <row r="11907" spans="2:3" x14ac:dyDescent="0.25">
      <c r="B11907" s="158">
        <v>44445</v>
      </c>
      <c r="C11907" s="70">
        <v>430.66</v>
      </c>
    </row>
    <row r="11908" spans="2:3" x14ac:dyDescent="0.25">
      <c r="B11908" s="158">
        <v>44446</v>
      </c>
      <c r="C11908" s="70">
        <v>431.21</v>
      </c>
    </row>
    <row r="11909" spans="2:3" x14ac:dyDescent="0.25">
      <c r="B11909" s="158">
        <v>44447</v>
      </c>
      <c r="C11909" s="70">
        <v>431.47</v>
      </c>
    </row>
    <row r="11910" spans="2:3" x14ac:dyDescent="0.25">
      <c r="B11910" s="158">
        <v>44448</v>
      </c>
      <c r="C11910" s="70">
        <v>431.62</v>
      </c>
    </row>
    <row r="11911" spans="2:3" x14ac:dyDescent="0.25">
      <c r="B11911" s="158">
        <v>44449</v>
      </c>
      <c r="C11911" s="71">
        <v>431.49</v>
      </c>
    </row>
    <row r="11912" spans="2:3" x14ac:dyDescent="0.25">
      <c r="B11912" s="158">
        <v>44450</v>
      </c>
      <c r="C11912" s="71">
        <v>431.41</v>
      </c>
    </row>
    <row r="11913" spans="2:3" x14ac:dyDescent="0.25">
      <c r="B11913" s="158">
        <v>44451</v>
      </c>
      <c r="C11913" s="71">
        <v>431.42</v>
      </c>
    </row>
    <row r="11914" spans="2:3" x14ac:dyDescent="0.25">
      <c r="B11914" s="158">
        <v>44452</v>
      </c>
      <c r="C11914" s="71">
        <v>431.42</v>
      </c>
    </row>
    <row r="11915" spans="2:3" x14ac:dyDescent="0.25">
      <c r="B11915" s="158">
        <v>44453</v>
      </c>
      <c r="C11915" s="71">
        <v>431.3</v>
      </c>
    </row>
    <row r="11916" spans="2:3" x14ac:dyDescent="0.25">
      <c r="B11916" s="158">
        <v>44454</v>
      </c>
      <c r="C11916" s="71">
        <v>431.15</v>
      </c>
    </row>
    <row r="11917" spans="2:3" x14ac:dyDescent="0.25">
      <c r="B11917" s="158">
        <v>44455</v>
      </c>
      <c r="C11917" s="71">
        <v>430.98</v>
      </c>
    </row>
    <row r="11918" spans="2:3" x14ac:dyDescent="0.25">
      <c r="B11918" s="158">
        <v>44456</v>
      </c>
      <c r="C11918" s="71">
        <v>430.95</v>
      </c>
    </row>
    <row r="11919" spans="2:3" x14ac:dyDescent="0.25">
      <c r="B11919" s="158">
        <v>44457</v>
      </c>
      <c r="C11919" s="70">
        <v>430.85</v>
      </c>
    </row>
    <row r="11920" spans="2:3" x14ac:dyDescent="0.25">
      <c r="B11920" s="158">
        <v>44458</v>
      </c>
      <c r="C11920" s="70">
        <v>430.64</v>
      </c>
    </row>
    <row r="11921" spans="2:3" x14ac:dyDescent="0.25">
      <c r="B11921" s="158">
        <v>44459</v>
      </c>
      <c r="C11921" s="70">
        <v>430.56</v>
      </c>
    </row>
    <row r="11922" spans="2:3" x14ac:dyDescent="0.25">
      <c r="B11922" s="158">
        <v>44460</v>
      </c>
      <c r="C11922" s="70">
        <v>430.41</v>
      </c>
    </row>
    <row r="11923" spans="2:3" x14ac:dyDescent="0.25">
      <c r="B11923" s="158">
        <v>44461</v>
      </c>
      <c r="C11923" s="70">
        <v>430.23</v>
      </c>
    </row>
    <row r="11924" spans="2:3" x14ac:dyDescent="0.25">
      <c r="B11924" s="158">
        <v>44462</v>
      </c>
      <c r="C11924" s="70">
        <v>430.04</v>
      </c>
    </row>
    <row r="11925" spans="2:3" x14ac:dyDescent="0.25">
      <c r="B11925" s="158">
        <v>44463</v>
      </c>
      <c r="C11925" s="70">
        <v>429.82</v>
      </c>
    </row>
    <row r="11926" spans="2:3" x14ac:dyDescent="0.25">
      <c r="B11926" s="158">
        <v>44464</v>
      </c>
      <c r="C11926" s="70">
        <v>429.68</v>
      </c>
    </row>
    <row r="11927" spans="2:3" x14ac:dyDescent="0.25">
      <c r="B11927" s="158">
        <v>44465</v>
      </c>
      <c r="C11927" s="70">
        <v>429.79</v>
      </c>
    </row>
    <row r="11928" spans="2:3" x14ac:dyDescent="0.25">
      <c r="B11928" s="158">
        <v>44466</v>
      </c>
      <c r="C11928" s="70">
        <v>430.21</v>
      </c>
    </row>
    <row r="11929" spans="2:3" x14ac:dyDescent="0.25">
      <c r="B11929" s="158">
        <v>44467</v>
      </c>
      <c r="C11929" s="70">
        <v>430.68</v>
      </c>
    </row>
    <row r="11930" spans="2:3" x14ac:dyDescent="0.25">
      <c r="B11930" s="158">
        <v>44468</v>
      </c>
      <c r="C11930" s="70">
        <v>431.07</v>
      </c>
    </row>
    <row r="11931" spans="2:3" x14ac:dyDescent="0.25">
      <c r="B11931" s="158">
        <v>44469</v>
      </c>
      <c r="C11931" s="70">
        <v>431.2</v>
      </c>
    </row>
    <row r="11932" spans="2:3" x14ac:dyDescent="0.25">
      <c r="B11932" s="158">
        <v>44470</v>
      </c>
      <c r="C11932" s="70">
        <v>431.26</v>
      </c>
    </row>
    <row r="11933" spans="2:3" x14ac:dyDescent="0.25">
      <c r="B11933" s="158">
        <v>44471</v>
      </c>
      <c r="C11933" s="70">
        <v>431.91</v>
      </c>
    </row>
    <row r="11934" spans="2:3" x14ac:dyDescent="0.25">
      <c r="B11934" s="158">
        <v>44472</v>
      </c>
      <c r="C11934" s="73">
        <v>432.19</v>
      </c>
    </row>
    <row r="11935" spans="2:3" x14ac:dyDescent="0.25">
      <c r="B11935" s="158">
        <v>44473</v>
      </c>
      <c r="C11935" s="73">
        <v>432.41</v>
      </c>
    </row>
    <row r="11936" spans="2:3" x14ac:dyDescent="0.25">
      <c r="B11936" s="158">
        <v>44474</v>
      </c>
      <c r="C11936" s="73">
        <v>432.57</v>
      </c>
    </row>
    <row r="11937" spans="2:3" x14ac:dyDescent="0.25">
      <c r="B11937" s="158">
        <v>44475</v>
      </c>
      <c r="C11937" s="73">
        <v>432.86</v>
      </c>
    </row>
    <row r="11938" spans="2:3" x14ac:dyDescent="0.25">
      <c r="B11938" s="158">
        <v>44476</v>
      </c>
      <c r="C11938" s="73">
        <v>433.09</v>
      </c>
    </row>
    <row r="11939" spans="2:3" x14ac:dyDescent="0.25">
      <c r="B11939" s="158">
        <v>44477</v>
      </c>
      <c r="C11939" s="73">
        <v>433.16</v>
      </c>
    </row>
    <row r="11940" spans="2:3" x14ac:dyDescent="0.25">
      <c r="B11940" s="158">
        <v>44478</v>
      </c>
      <c r="C11940" s="73">
        <v>433.19</v>
      </c>
    </row>
    <row r="11941" spans="2:3" x14ac:dyDescent="0.25">
      <c r="B11941" s="158">
        <v>44479</v>
      </c>
      <c r="C11941" s="73">
        <v>433.12</v>
      </c>
    </row>
    <row r="11942" spans="2:3" x14ac:dyDescent="0.25">
      <c r="B11942" s="158">
        <v>44480</v>
      </c>
      <c r="C11942" s="73">
        <v>433.21</v>
      </c>
    </row>
    <row r="11943" spans="2:3" x14ac:dyDescent="0.25">
      <c r="B11943" s="158">
        <v>44481</v>
      </c>
      <c r="C11943" s="73">
        <v>434.45</v>
      </c>
    </row>
    <row r="11944" spans="2:3" x14ac:dyDescent="0.25">
      <c r="B11944" s="158">
        <v>44482</v>
      </c>
      <c r="C11944" s="73">
        <v>434.76</v>
      </c>
    </row>
    <row r="11945" spans="2:3" x14ac:dyDescent="0.25">
      <c r="B11945" s="158">
        <v>44483</v>
      </c>
      <c r="C11945" s="73">
        <v>434.79</v>
      </c>
    </row>
    <row r="11946" spans="2:3" x14ac:dyDescent="0.25">
      <c r="B11946" s="158">
        <v>44484</v>
      </c>
      <c r="C11946" s="73">
        <v>434.79</v>
      </c>
    </row>
    <row r="11947" spans="2:3" x14ac:dyDescent="0.25">
      <c r="B11947" s="158">
        <v>44485</v>
      </c>
      <c r="C11947" s="73">
        <v>434.71</v>
      </c>
    </row>
    <row r="11948" spans="2:3" x14ac:dyDescent="0.25">
      <c r="B11948" s="158">
        <v>44486</v>
      </c>
      <c r="C11948" s="73">
        <v>434.71</v>
      </c>
    </row>
    <row r="11949" spans="2:3" x14ac:dyDescent="0.25">
      <c r="B11949" s="158">
        <v>44487</v>
      </c>
      <c r="C11949" s="73">
        <v>434.71</v>
      </c>
    </row>
    <row r="11950" spans="2:3" x14ac:dyDescent="0.25">
      <c r="B11950" s="158">
        <v>44488</v>
      </c>
      <c r="C11950" s="73">
        <v>434.61</v>
      </c>
    </row>
    <row r="11951" spans="2:3" x14ac:dyDescent="0.25">
      <c r="B11951" s="158">
        <v>44489</v>
      </c>
      <c r="C11951" s="73">
        <v>434.94</v>
      </c>
    </row>
    <row r="11952" spans="2:3" x14ac:dyDescent="0.25">
      <c r="B11952" s="158">
        <v>44490</v>
      </c>
      <c r="C11952" s="73">
        <v>435.08</v>
      </c>
    </row>
    <row r="11953" spans="2:3" x14ac:dyDescent="0.25">
      <c r="B11953" s="158">
        <v>44491</v>
      </c>
      <c r="C11953" s="73">
        <v>435.26</v>
      </c>
    </row>
    <row r="11954" spans="2:3" x14ac:dyDescent="0.25">
      <c r="B11954" s="158">
        <v>44492</v>
      </c>
      <c r="C11954" s="73">
        <v>435.62</v>
      </c>
    </row>
    <row r="11955" spans="2:3" x14ac:dyDescent="0.25">
      <c r="B11955" s="158">
        <v>44493</v>
      </c>
      <c r="C11955" s="73">
        <v>435.76</v>
      </c>
    </row>
    <row r="11956" spans="2:3" x14ac:dyDescent="0.25">
      <c r="B11956" s="158">
        <v>44494</v>
      </c>
      <c r="C11956" s="73">
        <v>435.78</v>
      </c>
    </row>
    <row r="11957" spans="2:3" x14ac:dyDescent="0.25">
      <c r="B11957" s="158">
        <v>44495</v>
      </c>
      <c r="C11957" s="73">
        <v>436.04</v>
      </c>
    </row>
    <row r="11958" spans="2:3" x14ac:dyDescent="0.25">
      <c r="B11958" s="158">
        <v>44496</v>
      </c>
      <c r="C11958" s="73">
        <v>436.77</v>
      </c>
    </row>
    <row r="11959" spans="2:3" x14ac:dyDescent="0.25">
      <c r="B11959" s="158">
        <v>44497</v>
      </c>
      <c r="C11959" s="73">
        <v>437.08</v>
      </c>
    </row>
    <row r="11960" spans="2:3" x14ac:dyDescent="0.25">
      <c r="B11960" s="158">
        <v>44498</v>
      </c>
      <c r="C11960" s="73">
        <v>437.02</v>
      </c>
    </row>
    <row r="11961" spans="2:3" x14ac:dyDescent="0.25">
      <c r="B11961" s="158">
        <v>44499</v>
      </c>
      <c r="C11961" s="74">
        <v>437.16</v>
      </c>
    </row>
    <row r="11962" spans="2:3" x14ac:dyDescent="0.25">
      <c r="B11962" s="158">
        <v>44500</v>
      </c>
      <c r="C11962" s="74">
        <v>438</v>
      </c>
    </row>
    <row r="11963" spans="2:3" x14ac:dyDescent="0.25">
      <c r="B11963" s="158">
        <v>44501</v>
      </c>
      <c r="C11963" s="74">
        <v>438.04</v>
      </c>
    </row>
    <row r="11964" spans="2:3" x14ac:dyDescent="0.25">
      <c r="B11964" s="158">
        <v>44502</v>
      </c>
      <c r="C11964" s="48">
        <v>438</v>
      </c>
    </row>
    <row r="11965" spans="2:3" x14ac:dyDescent="0.25">
      <c r="B11965" s="158">
        <v>44503</v>
      </c>
      <c r="C11965" s="48">
        <v>437.99</v>
      </c>
    </row>
    <row r="11966" spans="2:3" x14ac:dyDescent="0.25">
      <c r="B11966" s="158">
        <v>44504</v>
      </c>
      <c r="C11966" s="48">
        <v>438.02</v>
      </c>
    </row>
    <row r="11967" spans="2:3" x14ac:dyDescent="0.25">
      <c r="B11967" s="158">
        <v>44505</v>
      </c>
      <c r="C11967" s="48">
        <v>438</v>
      </c>
    </row>
    <row r="11968" spans="2:3" x14ac:dyDescent="0.25">
      <c r="B11968" s="158">
        <v>44506</v>
      </c>
      <c r="C11968" s="48">
        <v>438</v>
      </c>
    </row>
    <row r="11969" spans="2:3" x14ac:dyDescent="0.25">
      <c r="B11969" s="158">
        <v>44507</v>
      </c>
      <c r="C11969" s="48">
        <v>438.06</v>
      </c>
    </row>
    <row r="11970" spans="2:3" x14ac:dyDescent="0.25">
      <c r="B11970" s="158">
        <v>44508</v>
      </c>
      <c r="C11970" s="48">
        <v>438.08</v>
      </c>
    </row>
    <row r="11971" spans="2:3" x14ac:dyDescent="0.25">
      <c r="B11971" s="158">
        <v>44509</v>
      </c>
      <c r="C11971" s="48">
        <v>438.1</v>
      </c>
    </row>
    <row r="11972" spans="2:3" x14ac:dyDescent="0.25">
      <c r="B11972" s="158">
        <v>44510</v>
      </c>
      <c r="C11972" s="48">
        <v>438.06</v>
      </c>
    </row>
    <row r="11973" spans="2:3" x14ac:dyDescent="0.25">
      <c r="B11973" s="158">
        <v>44511</v>
      </c>
      <c r="C11973" s="48">
        <v>438.02</v>
      </c>
    </row>
    <row r="11974" spans="2:3" x14ac:dyDescent="0.25">
      <c r="B11974" s="158">
        <v>44512</v>
      </c>
      <c r="C11974" s="48">
        <v>438.05</v>
      </c>
    </row>
    <row r="11975" spans="2:3" x14ac:dyDescent="0.25">
      <c r="B11975" s="158">
        <v>44513</v>
      </c>
      <c r="C11975" s="48">
        <v>438.06</v>
      </c>
    </row>
    <row r="11976" spans="2:3" x14ac:dyDescent="0.25">
      <c r="B11976" s="158">
        <v>44514</v>
      </c>
      <c r="C11976" s="48">
        <v>438</v>
      </c>
    </row>
    <row r="11977" spans="2:3" x14ac:dyDescent="0.25">
      <c r="B11977" s="158">
        <v>44515</v>
      </c>
      <c r="C11977" s="48">
        <v>438.06</v>
      </c>
    </row>
    <row r="11978" spans="2:3" x14ac:dyDescent="0.25">
      <c r="B11978" s="158">
        <v>44516</v>
      </c>
      <c r="C11978" s="48">
        <v>437.99</v>
      </c>
    </row>
    <row r="11979" spans="2:3" x14ac:dyDescent="0.25">
      <c r="B11979" s="158">
        <v>44517</v>
      </c>
      <c r="C11979" s="48">
        <v>438.04</v>
      </c>
    </row>
    <row r="11980" spans="2:3" x14ac:dyDescent="0.25">
      <c r="B11980" s="158">
        <v>44518</v>
      </c>
      <c r="C11980" s="48">
        <v>438.01</v>
      </c>
    </row>
    <row r="11981" spans="2:3" x14ac:dyDescent="0.25">
      <c r="B11981" s="158">
        <v>44519</v>
      </c>
      <c r="C11981" s="48">
        <v>438</v>
      </c>
    </row>
    <row r="11982" spans="2:3" x14ac:dyDescent="0.25">
      <c r="B11982" s="158">
        <v>44520</v>
      </c>
      <c r="C11982" s="48">
        <v>438.04</v>
      </c>
    </row>
    <row r="11983" spans="2:3" x14ac:dyDescent="0.25">
      <c r="B11983" s="158">
        <v>44521</v>
      </c>
      <c r="C11983" s="48">
        <v>437.97</v>
      </c>
    </row>
    <row r="11984" spans="2:3" x14ac:dyDescent="0.25">
      <c r="B11984" s="158">
        <v>44522</v>
      </c>
      <c r="C11984" s="48">
        <v>437.87</v>
      </c>
    </row>
    <row r="11985" spans="2:3" x14ac:dyDescent="0.25">
      <c r="B11985" s="158">
        <v>44523</v>
      </c>
      <c r="C11985" s="48">
        <v>437.77</v>
      </c>
    </row>
    <row r="11986" spans="2:3" x14ac:dyDescent="0.25">
      <c r="B11986" s="158">
        <v>44524</v>
      </c>
      <c r="C11986" s="1">
        <v>437.72</v>
      </c>
    </row>
    <row r="11987" spans="2:3" x14ac:dyDescent="0.25">
      <c r="B11987" s="158">
        <v>44525</v>
      </c>
      <c r="C11987" s="1">
        <v>438.03</v>
      </c>
    </row>
    <row r="11988" spans="2:3" x14ac:dyDescent="0.25">
      <c r="B11988" s="158">
        <v>44526</v>
      </c>
      <c r="C11988" s="1">
        <v>438</v>
      </c>
    </row>
    <row r="11989" spans="2:3" x14ac:dyDescent="0.25">
      <c r="B11989" s="158">
        <v>44527</v>
      </c>
      <c r="C11989" s="1">
        <v>438.04</v>
      </c>
    </row>
    <row r="11990" spans="2:3" x14ac:dyDescent="0.25">
      <c r="B11990" s="158">
        <v>44528</v>
      </c>
      <c r="C11990" s="1">
        <v>438.09</v>
      </c>
    </row>
    <row r="11991" spans="2:3" x14ac:dyDescent="0.25">
      <c r="B11991" s="158">
        <v>44529</v>
      </c>
      <c r="C11991" s="1">
        <v>437.98</v>
      </c>
    </row>
    <row r="11992" spans="2:3" x14ac:dyDescent="0.25">
      <c r="B11992" s="158">
        <v>44530</v>
      </c>
      <c r="C11992" s="1">
        <v>437.93</v>
      </c>
    </row>
    <row r="11993" spans="2:3" x14ac:dyDescent="0.25">
      <c r="B11993" s="158">
        <v>44531</v>
      </c>
      <c r="C11993" s="1">
        <v>437.87</v>
      </c>
    </row>
    <row r="11994" spans="2:3" x14ac:dyDescent="0.25">
      <c r="B11994" s="158">
        <v>44532</v>
      </c>
      <c r="C11994" s="1">
        <v>437.73</v>
      </c>
    </row>
    <row r="11995" spans="2:3" x14ac:dyDescent="0.25">
      <c r="B11995" s="158">
        <v>44533</v>
      </c>
      <c r="C11995" s="1">
        <v>437.69</v>
      </c>
    </row>
    <row r="11996" spans="2:3" x14ac:dyDescent="0.25">
      <c r="B11996" s="158">
        <v>44534</v>
      </c>
      <c r="C11996" s="1">
        <v>437.69</v>
      </c>
    </row>
    <row r="11997" spans="2:3" x14ac:dyDescent="0.25">
      <c r="B11997" s="158">
        <v>44535</v>
      </c>
      <c r="C11997" s="1">
        <v>437.49</v>
      </c>
    </row>
    <row r="11998" spans="2:3" x14ac:dyDescent="0.25">
      <c r="B11998" s="158">
        <v>44536</v>
      </c>
      <c r="C11998" s="1">
        <v>437.36</v>
      </c>
    </row>
    <row r="11999" spans="2:3" x14ac:dyDescent="0.25">
      <c r="B11999" s="158">
        <v>44537</v>
      </c>
      <c r="C11999" s="1">
        <v>437.25</v>
      </c>
    </row>
    <row r="12000" spans="2:3" x14ac:dyDescent="0.25">
      <c r="B12000" s="158">
        <v>44538</v>
      </c>
      <c r="C12000" s="1">
        <v>437.03</v>
      </c>
    </row>
    <row r="12001" spans="2:3" x14ac:dyDescent="0.25">
      <c r="B12001" s="158">
        <v>44539</v>
      </c>
      <c r="C12001" s="1">
        <v>436.93</v>
      </c>
    </row>
    <row r="12002" spans="2:3" x14ac:dyDescent="0.25">
      <c r="B12002" s="158">
        <v>44540</v>
      </c>
      <c r="C12002" s="1">
        <v>436.73</v>
      </c>
    </row>
    <row r="12003" spans="2:3" x14ac:dyDescent="0.25">
      <c r="B12003" s="158">
        <v>44541</v>
      </c>
      <c r="C12003" s="1">
        <v>436.49</v>
      </c>
    </row>
    <row r="12004" spans="2:3" x14ac:dyDescent="0.25">
      <c r="B12004" s="158">
        <v>44542</v>
      </c>
      <c r="C12004" s="1">
        <v>436.26</v>
      </c>
    </row>
    <row r="12005" spans="2:3" x14ac:dyDescent="0.25">
      <c r="B12005" s="158">
        <v>44543</v>
      </c>
      <c r="C12005" s="1">
        <v>436.15</v>
      </c>
    </row>
    <row r="12006" spans="2:3" x14ac:dyDescent="0.25">
      <c r="B12006" s="158">
        <v>44544</v>
      </c>
      <c r="C12006" s="1">
        <v>436.02</v>
      </c>
    </row>
    <row r="12007" spans="2:3" x14ac:dyDescent="0.25">
      <c r="B12007" s="158">
        <v>44545</v>
      </c>
      <c r="C12007" s="1">
        <v>436.81</v>
      </c>
    </row>
    <row r="12008" spans="2:3" x14ac:dyDescent="0.25">
      <c r="B12008" s="158">
        <v>44546</v>
      </c>
      <c r="C12008" s="1">
        <v>435.53</v>
      </c>
    </row>
    <row r="12009" spans="2:3" x14ac:dyDescent="0.25">
      <c r="B12009" s="158">
        <v>44547</v>
      </c>
      <c r="C12009" s="1">
        <v>435.25</v>
      </c>
    </row>
    <row r="12010" spans="2:3" x14ac:dyDescent="0.25">
      <c r="B12010" s="158">
        <v>44548</v>
      </c>
      <c r="C12010" s="1">
        <v>434.92</v>
      </c>
    </row>
    <row r="12011" spans="2:3" x14ac:dyDescent="0.25">
      <c r="B12011" s="158">
        <v>44549</v>
      </c>
      <c r="C12011" s="1">
        <v>434.7</v>
      </c>
    </row>
    <row r="12012" spans="2:3" x14ac:dyDescent="0.25">
      <c r="B12012" s="158">
        <v>44550</v>
      </c>
      <c r="C12012" s="1">
        <v>434.49</v>
      </c>
    </row>
    <row r="12013" spans="2:3" x14ac:dyDescent="0.25">
      <c r="B12013" s="158">
        <v>44551</v>
      </c>
      <c r="C12013" s="1">
        <v>434.28</v>
      </c>
    </row>
    <row r="12014" spans="2:3" x14ac:dyDescent="0.25">
      <c r="B12014" s="158">
        <v>44552</v>
      </c>
      <c r="C12014" s="1">
        <v>434.02</v>
      </c>
    </row>
    <row r="12015" spans="2:3" x14ac:dyDescent="0.25">
      <c r="B12015" s="158">
        <v>44553</v>
      </c>
      <c r="C12015" s="1">
        <v>433.69</v>
      </c>
    </row>
    <row r="12016" spans="2:3" x14ac:dyDescent="0.25">
      <c r="B12016" s="158">
        <v>44554</v>
      </c>
      <c r="C12016" s="1">
        <v>433.36</v>
      </c>
    </row>
    <row r="12017" spans="2:6" x14ac:dyDescent="0.25">
      <c r="B12017" s="158">
        <v>44555</v>
      </c>
      <c r="C12017" s="1">
        <v>433.04</v>
      </c>
    </row>
    <row r="12018" spans="2:6" x14ac:dyDescent="0.25">
      <c r="B12018" s="158">
        <v>44556</v>
      </c>
      <c r="C12018" s="1">
        <v>432.75</v>
      </c>
    </row>
    <row r="12019" spans="2:6" x14ac:dyDescent="0.25">
      <c r="B12019" s="158">
        <v>44557</v>
      </c>
      <c r="C12019" s="1">
        <v>432.51</v>
      </c>
    </row>
    <row r="12020" spans="2:6" x14ac:dyDescent="0.25">
      <c r="B12020" s="158">
        <v>44558</v>
      </c>
      <c r="C12020" s="1">
        <v>432.27</v>
      </c>
    </row>
    <row r="12021" spans="2:6" x14ac:dyDescent="0.25">
      <c r="B12021" s="158">
        <v>44559</v>
      </c>
      <c r="C12021" s="1">
        <v>431.99</v>
      </c>
    </row>
    <row r="12022" spans="2:6" x14ac:dyDescent="0.25">
      <c r="B12022" s="158">
        <v>44560</v>
      </c>
      <c r="C12022" s="1">
        <v>431.6</v>
      </c>
    </row>
    <row r="12023" spans="2:6" x14ac:dyDescent="0.25">
      <c r="B12023" s="158">
        <v>44561</v>
      </c>
      <c r="C12023" s="1">
        <v>431.36</v>
      </c>
    </row>
    <row r="12024" spans="2:6" x14ac:dyDescent="0.25">
      <c r="B12024" s="158">
        <v>44562</v>
      </c>
      <c r="C12024" s="189">
        <v>431.02</v>
      </c>
      <c r="F12024" s="187"/>
    </row>
    <row r="12025" spans="2:6" x14ac:dyDescent="0.25">
      <c r="B12025" s="158">
        <v>44563</v>
      </c>
      <c r="C12025" s="189">
        <v>430.86</v>
      </c>
      <c r="F12025" s="187"/>
    </row>
    <row r="12026" spans="2:6" x14ac:dyDescent="0.25">
      <c r="B12026" s="158">
        <v>44564</v>
      </c>
      <c r="C12026" s="189">
        <v>430.79</v>
      </c>
      <c r="F12026" s="187"/>
    </row>
    <row r="12027" spans="2:6" x14ac:dyDescent="0.25">
      <c r="B12027" s="158">
        <v>44565</v>
      </c>
      <c r="C12027" s="189">
        <v>430.63</v>
      </c>
      <c r="F12027" s="187"/>
    </row>
    <row r="12028" spans="2:6" x14ac:dyDescent="0.25">
      <c r="B12028" s="158">
        <v>44566</v>
      </c>
      <c r="C12028" s="189">
        <v>430.31</v>
      </c>
      <c r="F12028" s="187"/>
    </row>
    <row r="12029" spans="2:6" x14ac:dyDescent="0.25">
      <c r="B12029" s="158">
        <v>44567</v>
      </c>
      <c r="C12029" s="189">
        <v>430.03</v>
      </c>
      <c r="F12029" s="187"/>
    </row>
    <row r="12030" spans="2:6" x14ac:dyDescent="0.25">
      <c r="B12030" s="158">
        <v>44568</v>
      </c>
      <c r="C12030" s="189">
        <v>429.67</v>
      </c>
      <c r="F12030" s="187"/>
    </row>
    <row r="12031" spans="2:6" x14ac:dyDescent="0.25">
      <c r="B12031" s="158">
        <v>44569</v>
      </c>
      <c r="C12031" s="189">
        <v>429.3</v>
      </c>
      <c r="F12031" s="187"/>
    </row>
    <row r="12032" spans="2:6" x14ac:dyDescent="0.25">
      <c r="B12032" s="158">
        <v>44570</v>
      </c>
      <c r="C12032" s="189">
        <v>428.94</v>
      </c>
      <c r="F12032" s="187"/>
    </row>
    <row r="12033" spans="2:6" x14ac:dyDescent="0.25">
      <c r="B12033" s="158">
        <v>44571</v>
      </c>
      <c r="C12033" s="189">
        <v>428.78</v>
      </c>
      <c r="F12033" s="187"/>
    </row>
    <row r="12034" spans="2:6" x14ac:dyDescent="0.25">
      <c r="B12034" s="158">
        <v>44572</v>
      </c>
      <c r="C12034" s="189">
        <v>428.54</v>
      </c>
      <c r="F12034" s="187"/>
    </row>
    <row r="12035" spans="2:6" x14ac:dyDescent="0.25">
      <c r="B12035" s="158">
        <v>44573</v>
      </c>
      <c r="C12035" s="189">
        <v>428.26</v>
      </c>
      <c r="F12035" s="187"/>
    </row>
    <row r="12036" spans="2:6" x14ac:dyDescent="0.25">
      <c r="B12036" s="158">
        <v>44574</v>
      </c>
      <c r="C12036" s="189">
        <v>427.91</v>
      </c>
      <c r="F12036" s="187"/>
    </row>
    <row r="12037" spans="2:6" x14ac:dyDescent="0.25">
      <c r="B12037" s="158">
        <v>44575</v>
      </c>
      <c r="C12037" s="189">
        <v>427.46</v>
      </c>
      <c r="F12037" s="187"/>
    </row>
    <row r="12038" spans="2:6" x14ac:dyDescent="0.25">
      <c r="B12038" s="158">
        <v>44576</v>
      </c>
      <c r="C12038" s="189">
        <v>427.02</v>
      </c>
      <c r="F12038" s="187"/>
    </row>
    <row r="12039" spans="2:6" x14ac:dyDescent="0.25">
      <c r="B12039" s="158">
        <v>44577</v>
      </c>
      <c r="C12039" s="189">
        <v>426.66</v>
      </c>
      <c r="F12039" s="187"/>
    </row>
    <row r="12040" spans="2:6" x14ac:dyDescent="0.25">
      <c r="B12040" s="158">
        <v>44578</v>
      </c>
      <c r="C12040" s="189">
        <v>426.5</v>
      </c>
      <c r="F12040" s="187"/>
    </row>
    <row r="12041" spans="2:6" x14ac:dyDescent="0.25">
      <c r="B12041" s="158">
        <v>44579</v>
      </c>
      <c r="C12041" s="189">
        <v>426.38</v>
      </c>
      <c r="F12041" s="187"/>
    </row>
    <row r="12042" spans="2:6" x14ac:dyDescent="0.25">
      <c r="B12042" s="158">
        <v>44580</v>
      </c>
      <c r="C12042" s="189">
        <v>426.11</v>
      </c>
      <c r="F12042" s="187"/>
    </row>
    <row r="12043" spans="2:6" x14ac:dyDescent="0.25">
      <c r="B12043" s="158">
        <v>44581</v>
      </c>
      <c r="C12043" s="189">
        <v>425.7</v>
      </c>
      <c r="F12043" s="187"/>
    </row>
    <row r="12044" spans="2:6" x14ac:dyDescent="0.25">
      <c r="B12044" s="158">
        <v>44582</v>
      </c>
      <c r="C12044" s="189">
        <v>425.34</v>
      </c>
      <c r="F12044" s="187"/>
    </row>
    <row r="12045" spans="2:6" x14ac:dyDescent="0.25">
      <c r="B12045" s="158">
        <v>44583</v>
      </c>
      <c r="C12045" s="189">
        <v>425.05</v>
      </c>
      <c r="F12045" s="187"/>
    </row>
    <row r="12046" spans="2:6" x14ac:dyDescent="0.25">
      <c r="B12046" s="158">
        <v>44584</v>
      </c>
      <c r="C12046" s="189">
        <v>424.86</v>
      </c>
      <c r="F12046" s="187"/>
    </row>
    <row r="12047" spans="2:6" x14ac:dyDescent="0.25">
      <c r="B12047" s="158">
        <v>44585</v>
      </c>
      <c r="C12047" s="189">
        <v>424.74</v>
      </c>
      <c r="F12047" s="187"/>
    </row>
    <row r="12048" spans="2:6" x14ac:dyDescent="0.25">
      <c r="B12048" s="158">
        <v>44586</v>
      </c>
      <c r="C12048" s="189">
        <v>424.33</v>
      </c>
      <c r="F12048" s="187"/>
    </row>
    <row r="12049" spans="2:6" x14ac:dyDescent="0.25">
      <c r="B12049" s="158">
        <v>44587</v>
      </c>
      <c r="C12049" s="189">
        <v>423.94</v>
      </c>
      <c r="F12049" s="187"/>
    </row>
    <row r="12050" spans="2:6" x14ac:dyDescent="0.25">
      <c r="B12050" s="158">
        <v>44588</v>
      </c>
      <c r="C12050" s="189">
        <v>423.46</v>
      </c>
      <c r="F12050" s="75"/>
    </row>
    <row r="12051" spans="2:6" x14ac:dyDescent="0.25">
      <c r="B12051" s="158">
        <v>44589</v>
      </c>
      <c r="C12051" s="189">
        <v>423.02</v>
      </c>
      <c r="F12051" s="75"/>
    </row>
    <row r="12052" spans="2:6" x14ac:dyDescent="0.25">
      <c r="B12052" s="158">
        <v>44590</v>
      </c>
      <c r="C12052" s="189">
        <v>422.6</v>
      </c>
      <c r="F12052" s="75"/>
    </row>
    <row r="12053" spans="2:6" x14ac:dyDescent="0.25">
      <c r="B12053" s="158">
        <v>44591</v>
      </c>
      <c r="C12053" s="189">
        <v>422.18</v>
      </c>
      <c r="F12053" s="75"/>
    </row>
    <row r="12054" spans="2:6" x14ac:dyDescent="0.25">
      <c r="B12054" s="158">
        <v>44592</v>
      </c>
      <c r="C12054" s="189">
        <v>421.73</v>
      </c>
      <c r="F12054" s="75"/>
    </row>
    <row r="12055" spans="2:6" x14ac:dyDescent="0.25">
      <c r="B12055" s="158">
        <v>44593</v>
      </c>
      <c r="C12055" s="189">
        <v>421.4</v>
      </c>
      <c r="F12055" s="75"/>
    </row>
    <row r="12056" spans="2:6" x14ac:dyDescent="0.25">
      <c r="B12056" s="158">
        <v>44594</v>
      </c>
      <c r="C12056" s="189">
        <v>420.81</v>
      </c>
      <c r="F12056" s="75"/>
    </row>
    <row r="12057" spans="2:6" x14ac:dyDescent="0.25">
      <c r="B12057" s="158">
        <v>44595</v>
      </c>
      <c r="C12057" s="189">
        <v>420.41</v>
      </c>
      <c r="F12057" s="75"/>
    </row>
    <row r="12058" spans="2:6" x14ac:dyDescent="0.25">
      <c r="B12058" s="158">
        <v>44596</v>
      </c>
      <c r="C12058" s="189">
        <v>419.94</v>
      </c>
      <c r="F12058" s="75"/>
    </row>
    <row r="12059" spans="2:6" x14ac:dyDescent="0.25">
      <c r="B12059" s="158">
        <v>44597</v>
      </c>
      <c r="C12059" s="189">
        <v>419.76</v>
      </c>
      <c r="F12059" s="75"/>
    </row>
    <row r="12060" spans="2:6" x14ac:dyDescent="0.25">
      <c r="B12060" s="158">
        <v>44598</v>
      </c>
      <c r="C12060" s="189">
        <v>419.71</v>
      </c>
      <c r="F12060" s="75"/>
    </row>
    <row r="12061" spans="2:6" x14ac:dyDescent="0.25">
      <c r="B12061" s="158">
        <v>44599</v>
      </c>
      <c r="C12061" s="189">
        <v>419.64</v>
      </c>
      <c r="F12061" s="75"/>
    </row>
    <row r="12062" spans="2:6" x14ac:dyDescent="0.25">
      <c r="B12062" s="158">
        <v>44600</v>
      </c>
      <c r="C12062" s="189">
        <v>419.63</v>
      </c>
      <c r="F12062" s="75"/>
    </row>
    <row r="12063" spans="2:6" x14ac:dyDescent="0.25">
      <c r="B12063" s="158">
        <v>44601</v>
      </c>
      <c r="C12063" s="189">
        <v>419.66</v>
      </c>
      <c r="F12063" s="75"/>
    </row>
    <row r="12064" spans="2:6" x14ac:dyDescent="0.25">
      <c r="B12064" s="158">
        <v>44602</v>
      </c>
      <c r="C12064" s="189">
        <v>419.62</v>
      </c>
      <c r="F12064" s="75"/>
    </row>
    <row r="12065" spans="2:6" x14ac:dyDescent="0.25">
      <c r="B12065" s="158">
        <v>44603</v>
      </c>
      <c r="C12065" s="189">
        <v>419.47</v>
      </c>
      <c r="F12065" s="75"/>
    </row>
    <row r="12066" spans="2:6" x14ac:dyDescent="0.25">
      <c r="B12066" s="158">
        <v>44604</v>
      </c>
      <c r="C12066" s="189">
        <v>419.42</v>
      </c>
      <c r="F12066" s="75"/>
    </row>
    <row r="12067" spans="2:6" x14ac:dyDescent="0.25">
      <c r="B12067" s="158">
        <v>44605</v>
      </c>
      <c r="C12067" s="189">
        <v>419.35</v>
      </c>
      <c r="F12067" s="75"/>
    </row>
    <row r="12068" spans="2:6" x14ac:dyDescent="0.25">
      <c r="B12068" s="158">
        <v>44606</v>
      </c>
      <c r="C12068" s="189">
        <v>419.38</v>
      </c>
      <c r="F12068" s="75"/>
    </row>
    <row r="12069" spans="2:6" x14ac:dyDescent="0.25">
      <c r="B12069" s="158">
        <v>44607</v>
      </c>
      <c r="C12069" s="189">
        <v>419.42</v>
      </c>
      <c r="F12069" s="75"/>
    </row>
    <row r="12070" spans="2:6" x14ac:dyDescent="0.25">
      <c r="B12070" s="158">
        <v>44608</v>
      </c>
      <c r="C12070" s="189">
        <v>419.29</v>
      </c>
      <c r="F12070" s="75"/>
    </row>
    <row r="12071" spans="2:6" x14ac:dyDescent="0.25">
      <c r="B12071" s="158">
        <v>44609</v>
      </c>
      <c r="C12071" s="189">
        <v>419.3</v>
      </c>
      <c r="F12071" s="75"/>
    </row>
    <row r="12072" spans="2:6" x14ac:dyDescent="0.25">
      <c r="B12072" s="158">
        <v>44610</v>
      </c>
      <c r="C12072" s="189">
        <v>419.16</v>
      </c>
      <c r="F12072" s="75"/>
    </row>
    <row r="12073" spans="2:6" x14ac:dyDescent="0.25">
      <c r="B12073" s="158">
        <v>44611</v>
      </c>
      <c r="C12073" s="189">
        <v>419.05</v>
      </c>
      <c r="F12073" s="75"/>
    </row>
    <row r="12074" spans="2:6" x14ac:dyDescent="0.25">
      <c r="B12074" s="158">
        <v>44612</v>
      </c>
      <c r="C12074" s="189">
        <v>418.97</v>
      </c>
      <c r="F12074" s="75"/>
    </row>
    <row r="12075" spans="2:6" x14ac:dyDescent="0.25">
      <c r="B12075" s="158">
        <v>44613</v>
      </c>
      <c r="C12075" s="189">
        <v>418.77</v>
      </c>
      <c r="F12075" s="75"/>
    </row>
    <row r="12076" spans="2:6" x14ac:dyDescent="0.25">
      <c r="B12076" s="158">
        <v>44614</v>
      </c>
      <c r="C12076" s="189">
        <v>418.64</v>
      </c>
      <c r="F12076" s="75"/>
    </row>
    <row r="12077" spans="2:6" x14ac:dyDescent="0.25">
      <c r="B12077" s="158">
        <v>44615</v>
      </c>
      <c r="C12077" s="189">
        <v>418.42</v>
      </c>
      <c r="F12077" s="75"/>
    </row>
    <row r="12078" spans="2:6" x14ac:dyDescent="0.25">
      <c r="B12078" s="158">
        <v>44616</v>
      </c>
      <c r="C12078" s="189">
        <v>418.14</v>
      </c>
      <c r="F12078" s="75"/>
    </row>
    <row r="12079" spans="2:6" x14ac:dyDescent="0.25">
      <c r="B12079" s="158">
        <v>44617</v>
      </c>
      <c r="C12079" s="189">
        <v>417.97</v>
      </c>
      <c r="F12079" s="75"/>
    </row>
    <row r="12080" spans="2:6" x14ac:dyDescent="0.25">
      <c r="B12080" s="158">
        <v>44618</v>
      </c>
      <c r="C12080" s="189">
        <v>417.86</v>
      </c>
      <c r="F12080" s="75"/>
    </row>
    <row r="12081" spans="2:6" x14ac:dyDescent="0.25">
      <c r="B12081" s="158">
        <v>44619</v>
      </c>
      <c r="C12081" s="189">
        <v>417.95</v>
      </c>
      <c r="F12081" s="75"/>
    </row>
    <row r="12082" spans="2:6" x14ac:dyDescent="0.25">
      <c r="B12082" s="158">
        <v>44620</v>
      </c>
      <c r="C12082" s="189">
        <v>418.05</v>
      </c>
      <c r="F12082" s="75"/>
    </row>
    <row r="12083" spans="2:6" x14ac:dyDescent="0.25">
      <c r="B12083" s="158">
        <v>44621</v>
      </c>
      <c r="C12083" s="189">
        <v>417.99</v>
      </c>
      <c r="F12083" s="75"/>
    </row>
    <row r="12084" spans="2:6" x14ac:dyDescent="0.25">
      <c r="B12084" s="158">
        <v>44622</v>
      </c>
      <c r="C12084" s="189">
        <v>417.6</v>
      </c>
      <c r="F12084" s="75"/>
    </row>
    <row r="12085" spans="2:6" x14ac:dyDescent="0.25">
      <c r="B12085" s="158">
        <v>44623</v>
      </c>
      <c r="C12085" s="189">
        <v>417.24</v>
      </c>
      <c r="F12085" s="75"/>
    </row>
    <row r="12086" spans="2:6" x14ac:dyDescent="0.25">
      <c r="B12086" s="158">
        <v>44624</v>
      </c>
      <c r="C12086" s="189">
        <v>417.16</v>
      </c>
      <c r="F12086" s="75"/>
    </row>
    <row r="12087" spans="2:6" x14ac:dyDescent="0.25">
      <c r="B12087" s="158">
        <v>44625</v>
      </c>
      <c r="C12087" s="189">
        <v>416.92</v>
      </c>
      <c r="F12087" s="75"/>
    </row>
    <row r="12088" spans="2:6" x14ac:dyDescent="0.25">
      <c r="B12088" s="158">
        <v>44626</v>
      </c>
      <c r="C12088" s="189">
        <v>416.88</v>
      </c>
      <c r="F12088" s="75"/>
    </row>
    <row r="12089" spans="2:6" x14ac:dyDescent="0.25">
      <c r="B12089" s="158">
        <v>44627</v>
      </c>
      <c r="C12089" s="189">
        <v>416.85</v>
      </c>
      <c r="F12089" s="75"/>
    </row>
    <row r="12090" spans="2:6" x14ac:dyDescent="0.25">
      <c r="B12090" s="158">
        <v>44628</v>
      </c>
      <c r="C12090" s="189">
        <v>416.79</v>
      </c>
      <c r="F12090" s="75"/>
    </row>
    <row r="12091" spans="2:6" x14ac:dyDescent="0.25">
      <c r="B12091" s="158">
        <v>44629</v>
      </c>
      <c r="C12091" s="189">
        <v>416.73</v>
      </c>
      <c r="F12091" s="75"/>
    </row>
    <row r="12092" spans="2:6" x14ac:dyDescent="0.25">
      <c r="B12092" s="158">
        <v>44630</v>
      </c>
      <c r="C12092" s="189">
        <v>416.62</v>
      </c>
      <c r="F12092" s="75"/>
    </row>
    <row r="12093" spans="2:6" x14ac:dyDescent="0.25">
      <c r="B12093" s="158">
        <v>44631</v>
      </c>
      <c r="C12093" s="189">
        <v>416.39</v>
      </c>
      <c r="F12093" s="75"/>
    </row>
    <row r="12094" spans="2:6" x14ac:dyDescent="0.25">
      <c r="B12094" s="158">
        <v>44632</v>
      </c>
      <c r="C12094" s="189">
        <v>416.3</v>
      </c>
      <c r="F12094" s="75"/>
    </row>
    <row r="12095" spans="2:6" x14ac:dyDescent="0.25">
      <c r="B12095" s="158">
        <v>44633</v>
      </c>
      <c r="C12095" s="189">
        <v>416.25</v>
      </c>
      <c r="F12095" s="75"/>
    </row>
    <row r="12096" spans="2:6" x14ac:dyDescent="0.25">
      <c r="B12096" s="158">
        <v>44634</v>
      </c>
      <c r="C12096" s="189">
        <v>416.03</v>
      </c>
      <c r="F12096" s="75"/>
    </row>
    <row r="12097" spans="2:6" x14ac:dyDescent="0.25">
      <c r="B12097" s="158">
        <v>44635</v>
      </c>
      <c r="C12097" s="189">
        <v>415.9</v>
      </c>
      <c r="F12097" s="75"/>
    </row>
    <row r="12098" spans="2:6" x14ac:dyDescent="0.25">
      <c r="B12098" s="158">
        <v>44636</v>
      </c>
      <c r="C12098" s="189">
        <v>415.73</v>
      </c>
      <c r="F12098" s="75"/>
    </row>
    <row r="12099" spans="2:6" x14ac:dyDescent="0.25">
      <c r="B12099" s="158">
        <v>44637</v>
      </c>
      <c r="C12099" s="189">
        <v>415.19</v>
      </c>
      <c r="F12099" s="75"/>
    </row>
    <row r="12100" spans="2:6" x14ac:dyDescent="0.25">
      <c r="B12100" s="158">
        <v>44638</v>
      </c>
      <c r="C12100" s="189">
        <v>414.89</v>
      </c>
      <c r="F12100" s="75"/>
    </row>
    <row r="12101" spans="2:6" x14ac:dyDescent="0.25">
      <c r="B12101" s="158">
        <v>44639</v>
      </c>
      <c r="C12101" s="189">
        <v>414.72</v>
      </c>
      <c r="F12101" s="75"/>
    </row>
    <row r="12102" spans="2:6" x14ac:dyDescent="0.25">
      <c r="B12102" s="158">
        <v>44640</v>
      </c>
      <c r="C12102" s="189">
        <v>414.46</v>
      </c>
      <c r="F12102" s="75"/>
    </row>
    <row r="12103" spans="2:6" x14ac:dyDescent="0.25">
      <c r="B12103" s="158">
        <v>44641</v>
      </c>
      <c r="C12103" s="189">
        <v>413.83</v>
      </c>
      <c r="F12103" s="75"/>
    </row>
    <row r="12104" spans="2:6" x14ac:dyDescent="0.25">
      <c r="B12104" s="158">
        <v>44642</v>
      </c>
      <c r="C12104" s="189">
        <v>413.31</v>
      </c>
      <c r="F12104" s="75"/>
    </row>
    <row r="12105" spans="2:6" x14ac:dyDescent="0.25">
      <c r="B12105" s="158">
        <v>44643</v>
      </c>
      <c r="C12105" s="189">
        <v>412.74</v>
      </c>
      <c r="F12105" s="75"/>
    </row>
    <row r="12106" spans="2:6" x14ac:dyDescent="0.25">
      <c r="B12106" s="158">
        <v>44644</v>
      </c>
      <c r="C12106" s="189">
        <v>412.52</v>
      </c>
      <c r="F12106" s="75"/>
    </row>
    <row r="12107" spans="2:6" x14ac:dyDescent="0.25">
      <c r="B12107" s="158">
        <v>44645</v>
      </c>
      <c r="C12107" s="189">
        <v>412.11</v>
      </c>
      <c r="F12107" s="75"/>
    </row>
    <row r="12108" spans="2:6" x14ac:dyDescent="0.25">
      <c r="B12108" s="158">
        <v>44646</v>
      </c>
      <c r="C12108" s="189">
        <v>411.61</v>
      </c>
      <c r="F12108" s="75"/>
    </row>
    <row r="12109" spans="2:6" x14ac:dyDescent="0.25">
      <c r="B12109" s="158">
        <v>44647</v>
      </c>
      <c r="C12109" s="189">
        <v>411.05</v>
      </c>
      <c r="F12109" s="75"/>
    </row>
    <row r="12110" spans="2:6" x14ac:dyDescent="0.25">
      <c r="B12110" s="158">
        <v>44648</v>
      </c>
      <c r="C12110" s="189">
        <v>410.64</v>
      </c>
      <c r="F12110" s="75"/>
    </row>
    <row r="12111" spans="2:6" x14ac:dyDescent="0.25">
      <c r="B12111" s="158">
        <v>44649</v>
      </c>
      <c r="C12111" s="189">
        <v>410.52</v>
      </c>
      <c r="F12111" s="75"/>
    </row>
    <row r="12112" spans="2:6" x14ac:dyDescent="0.25">
      <c r="B12112" s="158">
        <v>44650</v>
      </c>
      <c r="C12112" s="189">
        <v>410.05</v>
      </c>
      <c r="F12112" s="75"/>
    </row>
    <row r="12113" spans="2:6" x14ac:dyDescent="0.25">
      <c r="B12113" s="158">
        <v>44651</v>
      </c>
      <c r="C12113" s="189">
        <v>409.47</v>
      </c>
      <c r="F12113" s="75"/>
    </row>
    <row r="12114" spans="2:6" x14ac:dyDescent="0.25">
      <c r="B12114" s="158">
        <v>44652</v>
      </c>
      <c r="C12114" s="189">
        <v>408.94</v>
      </c>
      <c r="F12114" s="75"/>
    </row>
    <row r="12115" spans="2:6" x14ac:dyDescent="0.25">
      <c r="B12115" s="158">
        <v>44653</v>
      </c>
      <c r="C12115" s="189">
        <v>408.62</v>
      </c>
      <c r="F12115" s="75"/>
    </row>
    <row r="12116" spans="2:6" x14ac:dyDescent="0.25">
      <c r="B12116" s="158">
        <v>44654</v>
      </c>
      <c r="C12116" s="189">
        <v>408.54</v>
      </c>
      <c r="F12116" s="75"/>
    </row>
    <row r="12117" spans="2:6" x14ac:dyDescent="0.25">
      <c r="B12117" s="158">
        <v>44655</v>
      </c>
      <c r="C12117" s="189">
        <v>408.31</v>
      </c>
      <c r="F12117" s="75"/>
    </row>
    <row r="12118" spans="2:6" x14ac:dyDescent="0.25">
      <c r="B12118" s="158">
        <v>44656</v>
      </c>
      <c r="C12118" s="189">
        <v>408.26</v>
      </c>
      <c r="F12118" s="75"/>
    </row>
    <row r="12119" spans="2:6" x14ac:dyDescent="0.25">
      <c r="B12119" s="158">
        <v>44657</v>
      </c>
      <c r="C12119" s="189">
        <v>408.51</v>
      </c>
      <c r="F12119" s="75"/>
    </row>
    <row r="12120" spans="2:6" x14ac:dyDescent="0.25">
      <c r="B12120" s="158">
        <v>44658</v>
      </c>
      <c r="C12120" s="189">
        <v>408.69</v>
      </c>
      <c r="F12120" s="75"/>
    </row>
    <row r="12121" spans="2:6" x14ac:dyDescent="0.25">
      <c r="B12121" s="158">
        <v>44659</v>
      </c>
      <c r="C12121" s="189">
        <v>408.96</v>
      </c>
      <c r="F12121" s="75"/>
    </row>
    <row r="12122" spans="2:6" x14ac:dyDescent="0.25">
      <c r="B12122" s="158">
        <v>44660</v>
      </c>
      <c r="C12122" s="189">
        <v>409.51</v>
      </c>
      <c r="F12122" s="75"/>
    </row>
    <row r="12123" spans="2:6" x14ac:dyDescent="0.25">
      <c r="B12123" s="158">
        <v>44661</v>
      </c>
      <c r="C12123" s="189">
        <v>410.16</v>
      </c>
      <c r="F12123" s="75"/>
    </row>
    <row r="12124" spans="2:6" x14ac:dyDescent="0.25">
      <c r="B12124" s="158">
        <v>44662</v>
      </c>
      <c r="C12124" s="189">
        <v>410.37</v>
      </c>
      <c r="F12124" s="75"/>
    </row>
    <row r="12125" spans="2:6" x14ac:dyDescent="0.25">
      <c r="B12125" s="158">
        <v>44663</v>
      </c>
      <c r="C12125" s="189">
        <v>410.49</v>
      </c>
      <c r="F12125" s="75"/>
    </row>
    <row r="12126" spans="2:6" x14ac:dyDescent="0.25">
      <c r="B12126" s="158">
        <v>44664</v>
      </c>
      <c r="C12126" s="189">
        <v>410.67</v>
      </c>
      <c r="F12126" s="75"/>
    </row>
    <row r="12127" spans="2:6" x14ac:dyDescent="0.25">
      <c r="B12127" s="158">
        <v>44665</v>
      </c>
      <c r="C12127" s="189">
        <v>410.94</v>
      </c>
      <c r="F12127" s="75"/>
    </row>
    <row r="12128" spans="2:6" x14ac:dyDescent="0.25">
      <c r="B12128" s="158">
        <v>44666</v>
      </c>
      <c r="C12128" s="189">
        <v>411.12</v>
      </c>
      <c r="F12128" s="75"/>
    </row>
    <row r="12129" spans="2:6" x14ac:dyDescent="0.25">
      <c r="B12129" s="158">
        <v>44667</v>
      </c>
      <c r="C12129" s="189">
        <v>411.32</v>
      </c>
      <c r="F12129" s="75"/>
    </row>
    <row r="12130" spans="2:6" x14ac:dyDescent="0.25">
      <c r="B12130" s="158">
        <v>44668</v>
      </c>
      <c r="C12130" s="189">
        <v>411.38</v>
      </c>
      <c r="F12130" s="75"/>
    </row>
    <row r="12131" spans="2:6" x14ac:dyDescent="0.25">
      <c r="B12131" s="158">
        <v>44669</v>
      </c>
      <c r="C12131" s="189">
        <v>411.16</v>
      </c>
      <c r="F12131" s="75"/>
    </row>
    <row r="12132" spans="2:6" x14ac:dyDescent="0.25">
      <c r="B12132" s="158">
        <v>44670</v>
      </c>
      <c r="C12132" s="189">
        <v>411.09</v>
      </c>
      <c r="F12132" s="75"/>
    </row>
    <row r="12133" spans="2:6" x14ac:dyDescent="0.25">
      <c r="B12133" s="158">
        <v>44671</v>
      </c>
      <c r="C12133" s="189">
        <v>411.06</v>
      </c>
      <c r="F12133" s="75"/>
    </row>
    <row r="12134" spans="2:6" x14ac:dyDescent="0.25">
      <c r="B12134" s="158">
        <v>44672</v>
      </c>
      <c r="C12134" s="189">
        <v>410.94</v>
      </c>
      <c r="F12134" s="75"/>
    </row>
    <row r="12135" spans="2:6" x14ac:dyDescent="0.25">
      <c r="B12135" s="158">
        <v>44673</v>
      </c>
      <c r="C12135" s="189">
        <v>410.62</v>
      </c>
      <c r="F12135" s="75"/>
    </row>
    <row r="12136" spans="2:6" x14ac:dyDescent="0.25">
      <c r="B12136" s="158">
        <v>44674</v>
      </c>
      <c r="C12136" s="189">
        <v>410.82</v>
      </c>
      <c r="F12136" s="75"/>
    </row>
    <row r="12137" spans="2:6" x14ac:dyDescent="0.25">
      <c r="B12137" s="158">
        <v>44675</v>
      </c>
      <c r="C12137" s="189">
        <v>411.03</v>
      </c>
      <c r="F12137" s="75"/>
    </row>
    <row r="12138" spans="2:6" x14ac:dyDescent="0.25">
      <c r="B12138" s="158">
        <v>44676</v>
      </c>
      <c r="C12138" s="189">
        <v>411.11</v>
      </c>
      <c r="F12138" s="75"/>
    </row>
    <row r="12139" spans="2:6" x14ac:dyDescent="0.25">
      <c r="B12139" s="158">
        <v>44677</v>
      </c>
      <c r="C12139" s="189">
        <v>411.08</v>
      </c>
      <c r="F12139" s="75"/>
    </row>
    <row r="12140" spans="2:6" x14ac:dyDescent="0.25">
      <c r="B12140" s="158">
        <v>44678</v>
      </c>
      <c r="C12140" s="189">
        <v>410.98</v>
      </c>
      <c r="F12140" s="75"/>
    </row>
    <row r="12141" spans="2:6" x14ac:dyDescent="0.25">
      <c r="B12141" s="158">
        <v>44679</v>
      </c>
      <c r="C12141" s="189">
        <v>410.79</v>
      </c>
      <c r="F12141" s="75"/>
    </row>
    <row r="12142" spans="2:6" x14ac:dyDescent="0.25">
      <c r="B12142" s="158">
        <v>44680</v>
      </c>
      <c r="C12142" s="189">
        <v>410.64</v>
      </c>
      <c r="F12142" s="75"/>
    </row>
    <row r="12143" spans="2:6" x14ac:dyDescent="0.25">
      <c r="B12143" s="158">
        <v>44681</v>
      </c>
      <c r="C12143" s="189">
        <v>410.88</v>
      </c>
      <c r="F12143" s="75"/>
    </row>
    <row r="12144" spans="2:6" x14ac:dyDescent="0.25">
      <c r="B12144" s="158">
        <v>44682</v>
      </c>
      <c r="C12144" s="189">
        <v>411.04</v>
      </c>
      <c r="F12144" s="75"/>
    </row>
    <row r="12145" spans="2:6" x14ac:dyDescent="0.25">
      <c r="B12145" s="158">
        <v>44683</v>
      </c>
      <c r="C12145" s="189">
        <v>411</v>
      </c>
      <c r="F12145" s="75"/>
    </row>
    <row r="12146" spans="2:6" x14ac:dyDescent="0.25">
      <c r="B12146" s="158">
        <v>44684</v>
      </c>
      <c r="C12146" s="189">
        <v>410.82</v>
      </c>
      <c r="F12146" s="75"/>
    </row>
    <row r="12147" spans="2:6" x14ac:dyDescent="0.25">
      <c r="B12147" s="158">
        <v>44685</v>
      </c>
      <c r="C12147" s="189">
        <v>410.61</v>
      </c>
    </row>
    <row r="12148" spans="2:6" x14ac:dyDescent="0.25">
      <c r="B12148" s="158">
        <v>44686</v>
      </c>
      <c r="C12148" s="189">
        <v>410.56</v>
      </c>
    </row>
    <row r="12149" spans="2:6" x14ac:dyDescent="0.25">
      <c r="B12149" s="158">
        <v>44687</v>
      </c>
      <c r="C12149" s="189">
        <v>410.38</v>
      </c>
    </row>
    <row r="12150" spans="2:6" x14ac:dyDescent="0.25">
      <c r="B12150" s="158">
        <v>44688</v>
      </c>
      <c r="C12150" s="189">
        <v>410.3</v>
      </c>
    </row>
    <row r="12151" spans="2:6" x14ac:dyDescent="0.25">
      <c r="B12151" s="158">
        <v>44689</v>
      </c>
      <c r="C12151" s="189">
        <v>410</v>
      </c>
    </row>
    <row r="12152" spans="2:6" x14ac:dyDescent="0.25">
      <c r="B12152" s="158">
        <v>44690</v>
      </c>
      <c r="C12152" s="189">
        <v>409.54</v>
      </c>
    </row>
    <row r="12153" spans="2:6" x14ac:dyDescent="0.25">
      <c r="B12153" s="158">
        <v>44691</v>
      </c>
      <c r="C12153" s="189">
        <v>409.19</v>
      </c>
    </row>
    <row r="12154" spans="2:6" x14ac:dyDescent="0.25">
      <c r="B12154" s="158">
        <v>44692</v>
      </c>
      <c r="C12154" s="189">
        <v>408.96</v>
      </c>
    </row>
    <row r="12155" spans="2:6" x14ac:dyDescent="0.25">
      <c r="B12155" s="158">
        <v>44693</v>
      </c>
      <c r="C12155" s="189">
        <v>410.45</v>
      </c>
    </row>
    <row r="12156" spans="2:6" x14ac:dyDescent="0.25">
      <c r="B12156" s="158">
        <v>44694</v>
      </c>
      <c r="C12156" s="189">
        <v>410.55</v>
      </c>
    </row>
    <row r="12157" spans="2:6" x14ac:dyDescent="0.25">
      <c r="B12157" s="158">
        <v>44695</v>
      </c>
      <c r="C12157" s="189">
        <v>411.93</v>
      </c>
    </row>
    <row r="12158" spans="2:6" x14ac:dyDescent="0.25">
      <c r="B12158" s="158">
        <v>44696</v>
      </c>
      <c r="C12158" s="189">
        <v>412.98</v>
      </c>
    </row>
    <row r="12159" spans="2:6" x14ac:dyDescent="0.25">
      <c r="B12159" s="158">
        <v>44697</v>
      </c>
      <c r="C12159" s="189">
        <v>413.99</v>
      </c>
    </row>
    <row r="12160" spans="2:6" x14ac:dyDescent="0.25">
      <c r="B12160" s="158">
        <v>44698</v>
      </c>
      <c r="C12160" s="189">
        <v>414.61</v>
      </c>
    </row>
    <row r="12161" spans="2:3" x14ac:dyDescent="0.25">
      <c r="B12161" s="158">
        <v>44699</v>
      </c>
      <c r="C12161" s="189">
        <v>415.39</v>
      </c>
    </row>
    <row r="12162" spans="2:3" x14ac:dyDescent="0.25">
      <c r="B12162" s="158">
        <v>44700</v>
      </c>
      <c r="C12162" s="189">
        <v>415.94</v>
      </c>
    </row>
    <row r="12163" spans="2:3" x14ac:dyDescent="0.25">
      <c r="B12163" s="158">
        <v>44701</v>
      </c>
      <c r="C12163" s="189">
        <v>416.22</v>
      </c>
    </row>
    <row r="12164" spans="2:3" x14ac:dyDescent="0.25">
      <c r="B12164" s="158">
        <v>44702</v>
      </c>
      <c r="C12164" s="189">
        <v>416.38</v>
      </c>
    </row>
    <row r="12165" spans="2:3" x14ac:dyDescent="0.25">
      <c r="B12165" s="158">
        <v>44703</v>
      </c>
      <c r="C12165" s="189">
        <v>416.59</v>
      </c>
    </row>
    <row r="12166" spans="2:3" x14ac:dyDescent="0.25">
      <c r="B12166" s="158">
        <v>44704</v>
      </c>
      <c r="C12166" s="189">
        <v>416.71</v>
      </c>
    </row>
    <row r="12167" spans="2:3" x14ac:dyDescent="0.25">
      <c r="B12167" s="158">
        <v>44705</v>
      </c>
      <c r="C12167" s="189">
        <v>416.92</v>
      </c>
    </row>
    <row r="12168" spans="2:3" x14ac:dyDescent="0.25">
      <c r="B12168" s="158">
        <v>44706</v>
      </c>
      <c r="C12168" s="189">
        <v>417.21</v>
      </c>
    </row>
    <row r="12169" spans="2:3" x14ac:dyDescent="0.25">
      <c r="B12169" s="158">
        <v>44707</v>
      </c>
      <c r="C12169" s="189">
        <v>417.46</v>
      </c>
    </row>
    <row r="12170" spans="2:3" x14ac:dyDescent="0.25">
      <c r="B12170" s="158">
        <v>44708</v>
      </c>
      <c r="C12170" s="189">
        <v>417.63</v>
      </c>
    </row>
    <row r="12171" spans="2:3" x14ac:dyDescent="0.25">
      <c r="B12171" s="158">
        <v>44709</v>
      </c>
      <c r="C12171" s="189">
        <v>417.81</v>
      </c>
    </row>
    <row r="12172" spans="2:3" x14ac:dyDescent="0.25">
      <c r="B12172" s="158">
        <v>44710</v>
      </c>
      <c r="C12172" s="189">
        <v>418.16</v>
      </c>
    </row>
    <row r="12173" spans="2:3" x14ac:dyDescent="0.25">
      <c r="B12173" s="158">
        <v>44711</v>
      </c>
      <c r="C12173" s="189">
        <v>418.62</v>
      </c>
    </row>
    <row r="12174" spans="2:3" x14ac:dyDescent="0.25">
      <c r="B12174" s="158">
        <v>44712</v>
      </c>
      <c r="C12174" s="189">
        <v>419.03</v>
      </c>
    </row>
    <row r="12175" spans="2:3" x14ac:dyDescent="0.25">
      <c r="B12175" s="158">
        <v>44713</v>
      </c>
      <c r="C12175" s="189">
        <v>419.91</v>
      </c>
    </row>
    <row r="12176" spans="2:3" x14ac:dyDescent="0.25">
      <c r="B12176" s="158">
        <v>44714</v>
      </c>
      <c r="C12176" s="189">
        <v>420.54</v>
      </c>
    </row>
    <row r="12177" spans="2:3" x14ac:dyDescent="0.25">
      <c r="B12177" s="158">
        <v>44715</v>
      </c>
      <c r="C12177" s="189">
        <v>421.01</v>
      </c>
    </row>
    <row r="12178" spans="2:3" x14ac:dyDescent="0.25">
      <c r="B12178" s="158">
        <v>44716</v>
      </c>
      <c r="C12178" s="189">
        <v>421.26</v>
      </c>
    </row>
    <row r="12179" spans="2:3" x14ac:dyDescent="0.25">
      <c r="B12179" s="158">
        <v>44717</v>
      </c>
      <c r="C12179" s="189">
        <v>421.48</v>
      </c>
    </row>
    <row r="12180" spans="2:3" x14ac:dyDescent="0.25">
      <c r="B12180" s="158">
        <v>44718</v>
      </c>
      <c r="C12180" s="189">
        <v>421.66</v>
      </c>
    </row>
    <row r="12181" spans="2:3" x14ac:dyDescent="0.25">
      <c r="B12181" s="158">
        <v>44719</v>
      </c>
      <c r="C12181" s="189">
        <v>421.64</v>
      </c>
    </row>
    <row r="12182" spans="2:3" x14ac:dyDescent="0.25">
      <c r="B12182" s="158">
        <v>44720</v>
      </c>
      <c r="C12182" s="189">
        <v>421.56</v>
      </c>
    </row>
    <row r="12183" spans="2:3" x14ac:dyDescent="0.25">
      <c r="B12183" s="158">
        <v>44721</v>
      </c>
      <c r="C12183" s="189">
        <v>421.48</v>
      </c>
    </row>
    <row r="12184" spans="2:3" x14ac:dyDescent="0.25">
      <c r="B12184" s="158">
        <v>44722</v>
      </c>
      <c r="C12184" s="189">
        <v>421.46</v>
      </c>
    </row>
    <row r="12185" spans="2:3" x14ac:dyDescent="0.25">
      <c r="B12185" s="158">
        <v>44723</v>
      </c>
      <c r="C12185" s="189">
        <v>421.36</v>
      </c>
    </row>
    <row r="12186" spans="2:3" x14ac:dyDescent="0.25">
      <c r="B12186" s="158">
        <v>44724</v>
      </c>
      <c r="C12186" s="189">
        <v>421.31</v>
      </c>
    </row>
    <row r="12187" spans="2:3" x14ac:dyDescent="0.25">
      <c r="B12187" s="158">
        <v>44725</v>
      </c>
      <c r="C12187" s="189">
        <v>421.29</v>
      </c>
    </row>
    <row r="12188" spans="2:3" x14ac:dyDescent="0.25">
      <c r="B12188" s="158">
        <v>44726</v>
      </c>
      <c r="C12188" s="189">
        <v>421.12</v>
      </c>
    </row>
    <row r="12189" spans="2:3" x14ac:dyDescent="0.25">
      <c r="B12189" s="158">
        <v>44727</v>
      </c>
      <c r="C12189" s="189">
        <v>421.05</v>
      </c>
    </row>
    <row r="12190" spans="2:3" x14ac:dyDescent="0.25">
      <c r="B12190" s="158">
        <v>44728</v>
      </c>
      <c r="C12190" s="189">
        <v>420.79</v>
      </c>
    </row>
    <row r="12191" spans="2:3" x14ac:dyDescent="0.25">
      <c r="B12191" s="158">
        <v>44729</v>
      </c>
      <c r="C12191" s="189">
        <v>420.53</v>
      </c>
    </row>
    <row r="12192" spans="2:3" x14ac:dyDescent="0.25">
      <c r="B12192" s="158">
        <v>44730</v>
      </c>
      <c r="C12192" s="189">
        <v>420.28</v>
      </c>
    </row>
    <row r="12193" spans="2:3" x14ac:dyDescent="0.25">
      <c r="B12193" s="158">
        <v>44731</v>
      </c>
      <c r="C12193" s="189">
        <v>420.17</v>
      </c>
    </row>
    <row r="12194" spans="2:3" x14ac:dyDescent="0.25">
      <c r="B12194" s="158">
        <v>44732</v>
      </c>
      <c r="C12194" s="189">
        <v>419.81</v>
      </c>
    </row>
    <row r="12195" spans="2:3" x14ac:dyDescent="0.25">
      <c r="B12195" s="158">
        <v>44733</v>
      </c>
      <c r="C12195" s="189">
        <v>419.66</v>
      </c>
    </row>
    <row r="12196" spans="2:3" x14ac:dyDescent="0.25">
      <c r="B12196" s="158">
        <v>44734</v>
      </c>
      <c r="C12196" s="189">
        <v>419.36</v>
      </c>
    </row>
    <row r="12197" spans="2:3" x14ac:dyDescent="0.25">
      <c r="B12197" s="158">
        <v>44735</v>
      </c>
      <c r="C12197" s="189">
        <v>419.11</v>
      </c>
    </row>
    <row r="12198" spans="2:3" x14ac:dyDescent="0.25">
      <c r="B12198" s="158">
        <v>44736</v>
      </c>
      <c r="C12198" s="189">
        <v>418.83</v>
      </c>
    </row>
    <row r="12199" spans="2:3" x14ac:dyDescent="0.25">
      <c r="B12199" s="158">
        <v>44737</v>
      </c>
      <c r="C12199" s="189">
        <v>418.59</v>
      </c>
    </row>
    <row r="12200" spans="2:3" x14ac:dyDescent="0.25">
      <c r="B12200" s="158">
        <v>44738</v>
      </c>
      <c r="C12200" s="189">
        <v>418.28</v>
      </c>
    </row>
    <row r="12201" spans="2:3" x14ac:dyDescent="0.25">
      <c r="B12201" s="158">
        <v>44739</v>
      </c>
      <c r="C12201" s="189">
        <v>417.92</v>
      </c>
    </row>
    <row r="12202" spans="2:3" x14ac:dyDescent="0.25">
      <c r="B12202" s="158">
        <v>44740</v>
      </c>
      <c r="C12202" s="189">
        <v>417.55</v>
      </c>
    </row>
    <row r="12203" spans="2:3" x14ac:dyDescent="0.25">
      <c r="B12203" s="158">
        <v>44741</v>
      </c>
      <c r="C12203" s="189">
        <v>417.14</v>
      </c>
    </row>
    <row r="12204" spans="2:3" x14ac:dyDescent="0.25">
      <c r="B12204" s="158">
        <v>44742</v>
      </c>
      <c r="C12204" s="189">
        <v>416.76</v>
      </c>
    </row>
    <row r="12205" spans="2:3" x14ac:dyDescent="0.25">
      <c r="B12205" s="158">
        <v>44743</v>
      </c>
      <c r="C12205" s="189">
        <v>416.41</v>
      </c>
    </row>
    <row r="12206" spans="2:3" x14ac:dyDescent="0.25">
      <c r="B12206" s="158">
        <v>44744</v>
      </c>
      <c r="C12206" s="189">
        <v>416.04</v>
      </c>
    </row>
    <row r="12207" spans="2:3" x14ac:dyDescent="0.25">
      <c r="B12207" s="158">
        <v>44745</v>
      </c>
      <c r="C12207" s="189">
        <v>415.71</v>
      </c>
    </row>
    <row r="12208" spans="2:3" x14ac:dyDescent="0.25">
      <c r="B12208" s="158">
        <v>44746</v>
      </c>
      <c r="C12208" s="189">
        <v>416.34</v>
      </c>
    </row>
    <row r="12209" spans="2:3" x14ac:dyDescent="0.25">
      <c r="B12209" s="158">
        <v>44747</v>
      </c>
      <c r="C12209" s="189">
        <v>416.46</v>
      </c>
    </row>
    <row r="12210" spans="2:3" x14ac:dyDescent="0.25">
      <c r="B12210" s="158">
        <v>44748</v>
      </c>
      <c r="C12210" s="189">
        <v>416.44</v>
      </c>
    </row>
    <row r="12211" spans="2:3" x14ac:dyDescent="0.25">
      <c r="B12211" s="158">
        <v>44749</v>
      </c>
      <c r="C12211" s="189">
        <v>416.19</v>
      </c>
    </row>
    <row r="12212" spans="2:3" x14ac:dyDescent="0.25">
      <c r="B12212" s="158">
        <v>44750</v>
      </c>
      <c r="C12212" s="189">
        <v>415.95</v>
      </c>
    </row>
    <row r="12213" spans="2:3" x14ac:dyDescent="0.25">
      <c r="B12213" s="158">
        <v>44751</v>
      </c>
      <c r="C12213" s="189">
        <v>415.67</v>
      </c>
    </row>
    <row r="12214" spans="2:3" x14ac:dyDescent="0.25">
      <c r="B12214" s="158">
        <v>44752</v>
      </c>
      <c r="C12214" s="189">
        <v>415.34</v>
      </c>
    </row>
    <row r="12215" spans="2:3" x14ac:dyDescent="0.25">
      <c r="B12215" s="158">
        <v>44753</v>
      </c>
      <c r="C12215" s="189">
        <v>415.03</v>
      </c>
    </row>
    <row r="12216" spans="2:3" x14ac:dyDescent="0.25">
      <c r="B12216" s="158">
        <v>44754</v>
      </c>
      <c r="C12216" s="189">
        <v>415.04</v>
      </c>
    </row>
    <row r="12217" spans="2:3" x14ac:dyDescent="0.25">
      <c r="B12217" s="158">
        <v>44755</v>
      </c>
      <c r="C12217" s="189">
        <v>415.11</v>
      </c>
    </row>
    <row r="12218" spans="2:3" x14ac:dyDescent="0.25">
      <c r="B12218" s="158">
        <v>44756</v>
      </c>
      <c r="C12218" s="189">
        <v>414.99</v>
      </c>
    </row>
    <row r="12219" spans="2:3" x14ac:dyDescent="0.25">
      <c r="B12219" s="158">
        <v>44757</v>
      </c>
      <c r="C12219" s="189">
        <v>414.99</v>
      </c>
    </row>
    <row r="12220" spans="2:3" x14ac:dyDescent="0.25">
      <c r="B12220" s="158">
        <v>44758</v>
      </c>
      <c r="C12220" s="189">
        <v>414.89</v>
      </c>
    </row>
    <row r="12221" spans="2:3" x14ac:dyDescent="0.25">
      <c r="B12221" s="158">
        <v>44759</v>
      </c>
      <c r="C12221" s="189">
        <v>414.93</v>
      </c>
    </row>
    <row r="12222" spans="2:3" x14ac:dyDescent="0.25">
      <c r="B12222" s="158">
        <v>44760</v>
      </c>
      <c r="C12222" s="189">
        <v>414.9</v>
      </c>
    </row>
    <row r="12223" spans="2:3" x14ac:dyDescent="0.25">
      <c r="B12223" s="158">
        <v>44761</v>
      </c>
      <c r="C12223" s="189">
        <v>414.8</v>
      </c>
    </row>
    <row r="12224" spans="2:3" x14ac:dyDescent="0.25">
      <c r="B12224" s="158">
        <v>44762</v>
      </c>
      <c r="C12224" s="189">
        <v>415.02</v>
      </c>
    </row>
    <row r="12225" spans="2:3" x14ac:dyDescent="0.25">
      <c r="B12225" s="158">
        <v>44763</v>
      </c>
      <c r="C12225" s="189">
        <v>414.99</v>
      </c>
    </row>
    <row r="12226" spans="2:3" x14ac:dyDescent="0.25">
      <c r="B12226" s="158">
        <v>44764</v>
      </c>
      <c r="C12226" s="189">
        <v>415.06</v>
      </c>
    </row>
    <row r="12227" spans="2:3" x14ac:dyDescent="0.25">
      <c r="B12227" s="158">
        <v>44765</v>
      </c>
      <c r="C12227" s="189">
        <v>415.01</v>
      </c>
    </row>
    <row r="12228" spans="2:3" x14ac:dyDescent="0.25">
      <c r="B12228" s="158">
        <v>44766</v>
      </c>
      <c r="C12228" s="189">
        <v>415.39</v>
      </c>
    </row>
    <row r="12229" spans="2:3" x14ac:dyDescent="0.25">
      <c r="B12229" s="158">
        <v>44767</v>
      </c>
      <c r="C12229" s="189">
        <v>415.58</v>
      </c>
    </row>
    <row r="12230" spans="2:3" x14ac:dyDescent="0.25">
      <c r="B12230" s="158">
        <v>44768</v>
      </c>
      <c r="C12230" s="189">
        <v>415.62</v>
      </c>
    </row>
    <row r="12231" spans="2:3" x14ac:dyDescent="0.25">
      <c r="B12231" s="158">
        <v>44769</v>
      </c>
      <c r="C12231" s="189">
        <v>415.89</v>
      </c>
    </row>
    <row r="12232" spans="2:3" x14ac:dyDescent="0.25">
      <c r="B12232" s="158">
        <v>44770</v>
      </c>
      <c r="C12232" s="189">
        <v>416.3</v>
      </c>
    </row>
    <row r="12233" spans="2:3" x14ac:dyDescent="0.25">
      <c r="B12233" s="158">
        <v>44771</v>
      </c>
      <c r="C12233" s="189">
        <v>416.63</v>
      </c>
    </row>
    <row r="12234" spans="2:3" x14ac:dyDescent="0.25">
      <c r="B12234" s="158">
        <v>44772</v>
      </c>
      <c r="C12234" s="189">
        <v>416.64</v>
      </c>
    </row>
    <row r="12235" spans="2:3" x14ac:dyDescent="0.25">
      <c r="B12235" s="158">
        <v>44773</v>
      </c>
      <c r="C12235" s="189">
        <v>416.92</v>
      </c>
    </row>
    <row r="12236" spans="2:3" x14ac:dyDescent="0.25">
      <c r="B12236" s="158">
        <v>44774</v>
      </c>
      <c r="C12236" s="189">
        <v>417.12</v>
      </c>
    </row>
    <row r="12237" spans="2:3" x14ac:dyDescent="0.25">
      <c r="B12237" s="158">
        <v>44775</v>
      </c>
      <c r="C12237" s="189">
        <v>421.6</v>
      </c>
    </row>
    <row r="12238" spans="2:3" x14ac:dyDescent="0.25">
      <c r="B12238" s="158">
        <v>44776</v>
      </c>
      <c r="C12238" s="189">
        <v>423.68</v>
      </c>
    </row>
    <row r="12239" spans="2:3" x14ac:dyDescent="0.25">
      <c r="B12239" s="158">
        <v>44777</v>
      </c>
      <c r="C12239" s="189">
        <v>426.84</v>
      </c>
    </row>
    <row r="12240" spans="2:3" x14ac:dyDescent="0.25">
      <c r="B12240" s="158">
        <v>44778</v>
      </c>
      <c r="C12240" s="189">
        <v>429.61</v>
      </c>
    </row>
    <row r="12241" spans="2:3" x14ac:dyDescent="0.25">
      <c r="B12241" s="158">
        <v>44779</v>
      </c>
      <c r="C12241" s="189">
        <v>431.44</v>
      </c>
    </row>
    <row r="12242" spans="2:3" x14ac:dyDescent="0.25">
      <c r="B12242" s="158">
        <v>44780</v>
      </c>
      <c r="C12242" s="189">
        <v>432.75</v>
      </c>
    </row>
    <row r="12243" spans="2:3" x14ac:dyDescent="0.25">
      <c r="B12243" s="158">
        <v>44781</v>
      </c>
      <c r="C12243" s="189">
        <v>433.66</v>
      </c>
    </row>
    <row r="12244" spans="2:3" x14ac:dyDescent="0.25">
      <c r="B12244" s="158">
        <v>44782</v>
      </c>
      <c r="C12244" s="189">
        <v>434.17</v>
      </c>
    </row>
    <row r="12245" spans="2:3" x14ac:dyDescent="0.25">
      <c r="B12245" s="158">
        <v>44783</v>
      </c>
      <c r="C12245" s="189">
        <v>434.49</v>
      </c>
    </row>
    <row r="12246" spans="2:3" x14ac:dyDescent="0.25">
      <c r="B12246" s="158">
        <v>44784</v>
      </c>
      <c r="C12246" s="189">
        <v>434.74</v>
      </c>
    </row>
    <row r="12247" spans="2:3" x14ac:dyDescent="0.25">
      <c r="B12247" s="158">
        <v>44785</v>
      </c>
      <c r="C12247" s="189">
        <v>434.88</v>
      </c>
    </row>
    <row r="12248" spans="2:3" x14ac:dyDescent="0.25">
      <c r="B12248" s="158">
        <v>44786</v>
      </c>
      <c r="C12248" s="189">
        <v>434.79</v>
      </c>
    </row>
    <row r="12249" spans="2:3" x14ac:dyDescent="0.25">
      <c r="B12249" s="158">
        <v>44787</v>
      </c>
      <c r="C12249" s="189">
        <v>434.76</v>
      </c>
    </row>
    <row r="12250" spans="2:3" x14ac:dyDescent="0.25">
      <c r="B12250" s="158">
        <v>44788</v>
      </c>
      <c r="C12250" s="189">
        <v>434.66</v>
      </c>
    </row>
    <row r="12251" spans="2:3" x14ac:dyDescent="0.25">
      <c r="B12251" s="158">
        <v>44789</v>
      </c>
      <c r="C12251" s="189">
        <v>434.53</v>
      </c>
    </row>
    <row r="12252" spans="2:3" x14ac:dyDescent="0.25">
      <c r="B12252" s="158">
        <v>44790</v>
      </c>
      <c r="C12252" s="189">
        <v>434.55</v>
      </c>
    </row>
    <row r="12253" spans="2:3" x14ac:dyDescent="0.25">
      <c r="B12253" s="158">
        <v>44791</v>
      </c>
      <c r="C12253" s="189">
        <v>434.48</v>
      </c>
    </row>
    <row r="12254" spans="2:3" x14ac:dyDescent="0.25">
      <c r="B12254" s="158">
        <v>44792</v>
      </c>
      <c r="C12254" s="189">
        <v>434.3</v>
      </c>
    </row>
    <row r="12255" spans="2:3" x14ac:dyDescent="0.25">
      <c r="B12255" s="158">
        <v>44793</v>
      </c>
      <c r="C12255" s="189">
        <v>434.06</v>
      </c>
    </row>
    <row r="12256" spans="2:3" x14ac:dyDescent="0.25">
      <c r="B12256" s="158">
        <v>44794</v>
      </c>
      <c r="C12256" s="189">
        <v>433.77</v>
      </c>
    </row>
    <row r="12257" spans="2:3" x14ac:dyDescent="0.25">
      <c r="B12257" s="158">
        <v>44795</v>
      </c>
      <c r="C12257" s="189">
        <v>433.52</v>
      </c>
    </row>
    <row r="12258" spans="2:3" x14ac:dyDescent="0.25">
      <c r="B12258" s="158">
        <v>44796</v>
      </c>
      <c r="C12258" s="189">
        <v>433.4</v>
      </c>
    </row>
    <row r="12259" spans="2:3" x14ac:dyDescent="0.25">
      <c r="B12259" s="158">
        <v>44797</v>
      </c>
      <c r="C12259" s="189">
        <v>433.2</v>
      </c>
    </row>
    <row r="12260" spans="2:3" x14ac:dyDescent="0.25">
      <c r="B12260" s="158">
        <v>44798</v>
      </c>
      <c r="C12260" s="189">
        <v>433.03</v>
      </c>
    </row>
    <row r="12261" spans="2:3" x14ac:dyDescent="0.25">
      <c r="B12261" s="158">
        <v>44799</v>
      </c>
      <c r="C12261" s="189">
        <v>432.79</v>
      </c>
    </row>
    <row r="12262" spans="2:3" x14ac:dyDescent="0.25">
      <c r="B12262" s="158">
        <v>44800</v>
      </c>
      <c r="C12262" s="189">
        <v>432.79</v>
      </c>
    </row>
    <row r="12263" spans="2:3" x14ac:dyDescent="0.25">
      <c r="B12263" s="158">
        <v>44801</v>
      </c>
      <c r="C12263" s="189">
        <v>433.23</v>
      </c>
    </row>
    <row r="12264" spans="2:3" x14ac:dyDescent="0.25">
      <c r="B12264" s="158">
        <v>44802</v>
      </c>
      <c r="C12264" s="189">
        <v>433.1</v>
      </c>
    </row>
    <row r="12265" spans="2:3" x14ac:dyDescent="0.25">
      <c r="B12265" s="158">
        <v>44803</v>
      </c>
      <c r="C12265" s="189">
        <v>433.01</v>
      </c>
    </row>
    <row r="12266" spans="2:3" x14ac:dyDescent="0.25">
      <c r="B12266" s="158">
        <v>44804</v>
      </c>
      <c r="C12266" s="189">
        <v>433.56</v>
      </c>
    </row>
    <row r="12267" spans="2:3" x14ac:dyDescent="0.25">
      <c r="B12267" s="158">
        <v>44805</v>
      </c>
      <c r="C12267" s="189">
        <v>433.75</v>
      </c>
    </row>
    <row r="12268" spans="2:3" x14ac:dyDescent="0.25">
      <c r="B12268" s="158">
        <v>44806</v>
      </c>
      <c r="C12268" s="189">
        <v>434.11</v>
      </c>
    </row>
    <row r="12269" spans="2:3" x14ac:dyDescent="0.25">
      <c r="B12269" s="158">
        <v>44807</v>
      </c>
      <c r="C12269" s="189">
        <v>434.1</v>
      </c>
    </row>
    <row r="12270" spans="2:3" x14ac:dyDescent="0.25">
      <c r="B12270" s="158">
        <v>44808</v>
      </c>
      <c r="C12270" s="189">
        <v>434.09</v>
      </c>
    </row>
    <row r="12271" spans="2:3" x14ac:dyDescent="0.25">
      <c r="B12271" s="158">
        <v>44809</v>
      </c>
      <c r="C12271" s="189">
        <v>434.04</v>
      </c>
    </row>
    <row r="12272" spans="2:3" x14ac:dyDescent="0.25">
      <c r="B12272" s="158">
        <v>44810</v>
      </c>
      <c r="C12272" s="189">
        <v>435.73</v>
      </c>
    </row>
    <row r="12273" spans="2:3" x14ac:dyDescent="0.25">
      <c r="B12273" s="158">
        <v>44811</v>
      </c>
      <c r="C12273" s="189">
        <v>436.47</v>
      </c>
    </row>
    <row r="12274" spans="2:3" x14ac:dyDescent="0.25">
      <c r="B12274" s="158">
        <v>44812</v>
      </c>
      <c r="C12274" s="189">
        <v>436.69</v>
      </c>
    </row>
    <row r="12275" spans="2:3" x14ac:dyDescent="0.25">
      <c r="B12275" s="158">
        <v>44813</v>
      </c>
      <c r="C12275" s="189">
        <v>436.76</v>
      </c>
    </row>
    <row r="12276" spans="2:3" x14ac:dyDescent="0.25">
      <c r="B12276" s="158">
        <v>44814</v>
      </c>
      <c r="C12276" s="189">
        <v>436.76</v>
      </c>
    </row>
    <row r="12277" spans="2:3" x14ac:dyDescent="0.25">
      <c r="B12277" s="158">
        <v>44815</v>
      </c>
      <c r="C12277" s="189">
        <v>436.69</v>
      </c>
    </row>
    <row r="12278" spans="2:3" x14ac:dyDescent="0.25">
      <c r="B12278" s="158">
        <v>44816</v>
      </c>
      <c r="C12278" s="189">
        <v>436.55</v>
      </c>
    </row>
    <row r="12279" spans="2:3" x14ac:dyDescent="0.25">
      <c r="B12279" s="158">
        <v>44817</v>
      </c>
      <c r="C12279" s="189">
        <v>436.47</v>
      </c>
    </row>
    <row r="12280" spans="2:3" x14ac:dyDescent="0.25">
      <c r="B12280" s="158">
        <v>44818</v>
      </c>
      <c r="C12280" s="189">
        <v>436.49</v>
      </c>
    </row>
    <row r="12281" spans="2:3" x14ac:dyDescent="0.25">
      <c r="B12281" s="158">
        <v>44819</v>
      </c>
      <c r="C12281" s="189">
        <v>436.48</v>
      </c>
    </row>
    <row r="12282" spans="2:3" x14ac:dyDescent="0.25">
      <c r="B12282" s="158">
        <v>44820</v>
      </c>
      <c r="C12282" s="189">
        <v>436.33</v>
      </c>
    </row>
    <row r="12283" spans="2:3" x14ac:dyDescent="0.25">
      <c r="B12283" s="158">
        <v>44821</v>
      </c>
      <c r="C12283" s="189">
        <v>436.08</v>
      </c>
    </row>
    <row r="12284" spans="2:3" x14ac:dyDescent="0.25">
      <c r="B12284" s="158">
        <v>44822</v>
      </c>
      <c r="C12284" s="189">
        <v>435.91</v>
      </c>
    </row>
    <row r="12285" spans="2:3" x14ac:dyDescent="0.25">
      <c r="B12285" s="158">
        <v>44823</v>
      </c>
      <c r="C12285" s="189">
        <v>435.71</v>
      </c>
    </row>
    <row r="12286" spans="2:3" x14ac:dyDescent="0.25">
      <c r="B12286" s="158">
        <v>44824</v>
      </c>
      <c r="C12286" s="189">
        <v>435.51</v>
      </c>
    </row>
    <row r="12287" spans="2:3" x14ac:dyDescent="0.25">
      <c r="B12287" s="158">
        <v>44825</v>
      </c>
      <c r="C12287" s="189">
        <v>435.31</v>
      </c>
    </row>
    <row r="12288" spans="2:3" x14ac:dyDescent="0.25">
      <c r="B12288" s="158">
        <v>44826</v>
      </c>
      <c r="C12288" s="189">
        <v>435.08</v>
      </c>
    </row>
    <row r="12289" spans="2:3" x14ac:dyDescent="0.25">
      <c r="B12289" s="158">
        <v>44827</v>
      </c>
      <c r="C12289" s="189">
        <v>434.77</v>
      </c>
    </row>
    <row r="12290" spans="2:3" x14ac:dyDescent="0.25">
      <c r="B12290" s="158">
        <v>44828</v>
      </c>
      <c r="C12290" s="189">
        <v>434.49</v>
      </c>
    </row>
    <row r="12291" spans="2:3" x14ac:dyDescent="0.25">
      <c r="B12291" s="158">
        <v>44829</v>
      </c>
      <c r="C12291" s="189">
        <v>434.15</v>
      </c>
    </row>
    <row r="12292" spans="2:3" x14ac:dyDescent="0.25">
      <c r="B12292" s="158">
        <v>44830</v>
      </c>
      <c r="C12292" s="189">
        <v>434</v>
      </c>
    </row>
    <row r="12293" spans="2:3" x14ac:dyDescent="0.25">
      <c r="B12293" s="158">
        <v>44831</v>
      </c>
      <c r="C12293" s="189">
        <v>433.69</v>
      </c>
    </row>
    <row r="12294" spans="2:3" x14ac:dyDescent="0.25">
      <c r="B12294" s="158">
        <v>44832</v>
      </c>
      <c r="C12294" s="189">
        <v>433.39</v>
      </c>
    </row>
    <row r="12295" spans="2:3" x14ac:dyDescent="0.25">
      <c r="B12295" s="158">
        <v>44833</v>
      </c>
      <c r="C12295" s="189">
        <v>433.08</v>
      </c>
    </row>
    <row r="12296" spans="2:3" x14ac:dyDescent="0.25">
      <c r="B12296" s="158">
        <v>44834</v>
      </c>
      <c r="C12296" s="189">
        <v>432.84</v>
      </c>
    </row>
    <row r="12297" spans="2:3" x14ac:dyDescent="0.25">
      <c r="B12297" s="158">
        <v>44835</v>
      </c>
      <c r="C12297" s="189">
        <v>432.66</v>
      </c>
    </row>
    <row r="12298" spans="2:3" x14ac:dyDescent="0.25">
      <c r="B12298" s="158">
        <v>44836</v>
      </c>
      <c r="C12298" s="189">
        <v>432.61</v>
      </c>
    </row>
    <row r="12299" spans="2:3" x14ac:dyDescent="0.25">
      <c r="B12299" s="158">
        <v>44837</v>
      </c>
      <c r="C12299" s="189">
        <v>432.82</v>
      </c>
    </row>
    <row r="12300" spans="2:3" x14ac:dyDescent="0.25">
      <c r="B12300" s="158">
        <v>44838</v>
      </c>
      <c r="C12300" s="189">
        <v>433.26</v>
      </c>
    </row>
    <row r="12301" spans="2:3" x14ac:dyDescent="0.25">
      <c r="B12301" s="158">
        <v>44839</v>
      </c>
      <c r="C12301" s="189">
        <v>433.46</v>
      </c>
    </row>
    <row r="12302" spans="2:3" x14ac:dyDescent="0.25">
      <c r="B12302" s="158">
        <v>44840</v>
      </c>
      <c r="C12302" s="189">
        <v>433.39</v>
      </c>
    </row>
    <row r="12303" spans="2:3" x14ac:dyDescent="0.25">
      <c r="B12303" s="158">
        <v>44841</v>
      </c>
      <c r="C12303" s="189">
        <v>433.26</v>
      </c>
    </row>
    <row r="12304" spans="2:3" x14ac:dyDescent="0.25">
      <c r="B12304" s="158">
        <v>44842</v>
      </c>
      <c r="C12304" s="189">
        <v>433.13</v>
      </c>
    </row>
    <row r="12305" spans="2:3" x14ac:dyDescent="0.25">
      <c r="B12305" s="158">
        <v>44843</v>
      </c>
      <c r="C12305" s="189">
        <v>432.94</v>
      </c>
    </row>
    <row r="12306" spans="2:3" x14ac:dyDescent="0.25">
      <c r="B12306" s="158">
        <v>44844</v>
      </c>
      <c r="C12306" s="189">
        <v>432.78</v>
      </c>
    </row>
    <row r="12307" spans="2:3" x14ac:dyDescent="0.25">
      <c r="B12307" s="158">
        <v>44845</v>
      </c>
      <c r="C12307" s="189">
        <v>432.61</v>
      </c>
    </row>
    <row r="12308" spans="2:3" x14ac:dyDescent="0.25">
      <c r="B12308" s="158">
        <v>44846</v>
      </c>
      <c r="C12308" s="189">
        <v>432.45</v>
      </c>
    </row>
    <row r="12309" spans="2:3" x14ac:dyDescent="0.25">
      <c r="B12309" s="158">
        <v>44847</v>
      </c>
      <c r="C12309" s="189">
        <v>432.3</v>
      </c>
    </row>
    <row r="12310" spans="2:3" x14ac:dyDescent="0.25">
      <c r="B12310" s="158">
        <v>44848</v>
      </c>
      <c r="C12310" s="189">
        <v>432.29</v>
      </c>
    </row>
    <row r="12311" spans="2:3" x14ac:dyDescent="0.25">
      <c r="B12311" s="158">
        <v>44849</v>
      </c>
      <c r="C12311" s="189">
        <v>432.64</v>
      </c>
    </row>
    <row r="12312" spans="2:3" x14ac:dyDescent="0.25">
      <c r="B12312" s="158">
        <v>44850</v>
      </c>
      <c r="C12312" s="189">
        <v>432.83</v>
      </c>
    </row>
    <row r="12313" spans="2:3" x14ac:dyDescent="0.25">
      <c r="B12313" s="158">
        <v>44851</v>
      </c>
      <c r="C12313" s="189">
        <v>432.86</v>
      </c>
    </row>
    <row r="12314" spans="2:3" x14ac:dyDescent="0.25">
      <c r="B12314" s="158">
        <v>44852</v>
      </c>
      <c r="C12314" s="189">
        <v>433.01</v>
      </c>
    </row>
    <row r="12315" spans="2:3" x14ac:dyDescent="0.25">
      <c r="B12315" s="158">
        <v>44853</v>
      </c>
      <c r="C12315" s="189">
        <v>433.48</v>
      </c>
    </row>
    <row r="12316" spans="2:3" x14ac:dyDescent="0.25">
      <c r="B12316" s="158">
        <v>44854</v>
      </c>
      <c r="C12316" s="189">
        <v>433.82</v>
      </c>
    </row>
    <row r="12317" spans="2:3" x14ac:dyDescent="0.25">
      <c r="B12317" s="158">
        <v>44855</v>
      </c>
      <c r="C12317" s="189">
        <v>434.24</v>
      </c>
    </row>
    <row r="12318" spans="2:3" x14ac:dyDescent="0.25">
      <c r="B12318" s="158">
        <v>44856</v>
      </c>
      <c r="C12318" s="189">
        <v>435.58</v>
      </c>
    </row>
    <row r="12319" spans="2:3" x14ac:dyDescent="0.25">
      <c r="B12319" s="158">
        <v>44857</v>
      </c>
      <c r="C12319" s="189">
        <v>436.14</v>
      </c>
    </row>
    <row r="12320" spans="2:3" x14ac:dyDescent="0.25">
      <c r="B12320" s="158">
        <v>44858</v>
      </c>
      <c r="C12320" s="189">
        <v>436.54</v>
      </c>
    </row>
    <row r="12321" spans="2:3" x14ac:dyDescent="0.25">
      <c r="B12321" s="158">
        <v>44859</v>
      </c>
      <c r="C12321" s="189">
        <v>437.34</v>
      </c>
    </row>
    <row r="12322" spans="2:3" x14ac:dyDescent="0.25">
      <c r="B12322" s="158">
        <v>44860</v>
      </c>
      <c r="C12322" s="189">
        <v>437.6</v>
      </c>
    </row>
    <row r="12323" spans="2:3" x14ac:dyDescent="0.25">
      <c r="B12323" s="158">
        <v>44861</v>
      </c>
      <c r="C12323" s="189">
        <v>437.64</v>
      </c>
    </row>
    <row r="12324" spans="2:3" x14ac:dyDescent="0.25">
      <c r="B12324" s="158">
        <v>44862</v>
      </c>
      <c r="C12324" s="189">
        <v>437.65</v>
      </c>
    </row>
    <row r="12325" spans="2:3" x14ac:dyDescent="0.25">
      <c r="B12325" s="158">
        <v>44863</v>
      </c>
      <c r="C12325" s="189">
        <v>437.62</v>
      </c>
    </row>
    <row r="12326" spans="2:3" x14ac:dyDescent="0.25">
      <c r="B12326" s="158">
        <v>44864</v>
      </c>
      <c r="C12326" s="189">
        <v>437.57</v>
      </c>
    </row>
    <row r="12327" spans="2:3" x14ac:dyDescent="0.25">
      <c r="B12327" s="158">
        <v>44865</v>
      </c>
      <c r="C12327" s="189">
        <v>437.7</v>
      </c>
    </row>
    <row r="12328" spans="2:3" x14ac:dyDescent="0.25">
      <c r="B12328" s="158">
        <v>44866</v>
      </c>
      <c r="C12328" s="189">
        <v>438.04</v>
      </c>
    </row>
    <row r="12329" spans="2:3" x14ac:dyDescent="0.25">
      <c r="B12329" s="158">
        <v>44867</v>
      </c>
      <c r="C12329" s="189">
        <v>438.03</v>
      </c>
    </row>
    <row r="12330" spans="2:3" x14ac:dyDescent="0.25">
      <c r="B12330" s="158">
        <v>44868</v>
      </c>
      <c r="C12330" s="189">
        <v>438.03</v>
      </c>
    </row>
    <row r="12331" spans="2:3" x14ac:dyDescent="0.25">
      <c r="B12331" s="158">
        <v>44869</v>
      </c>
      <c r="C12331" s="189">
        <v>437.96</v>
      </c>
    </row>
    <row r="12332" spans="2:3" x14ac:dyDescent="0.25">
      <c r="B12332" s="158">
        <v>44870</v>
      </c>
      <c r="C12332" s="189">
        <v>438.06</v>
      </c>
    </row>
    <row r="12333" spans="2:3" x14ac:dyDescent="0.25">
      <c r="B12333" s="158">
        <v>44871</v>
      </c>
      <c r="C12333" s="189">
        <v>438.02</v>
      </c>
    </row>
    <row r="12334" spans="2:3" x14ac:dyDescent="0.25">
      <c r="B12334" s="158">
        <v>44872</v>
      </c>
      <c r="C12334" s="189">
        <v>438.03</v>
      </c>
    </row>
    <row r="12335" spans="2:3" x14ac:dyDescent="0.25">
      <c r="B12335" s="158">
        <v>44873</v>
      </c>
      <c r="C12335" s="189">
        <v>437.99</v>
      </c>
    </row>
    <row r="12336" spans="2:3" x14ac:dyDescent="0.25">
      <c r="B12336" s="158">
        <v>44874</v>
      </c>
      <c r="C12336" s="189">
        <v>438.01</v>
      </c>
    </row>
    <row r="12337" spans="2:3" x14ac:dyDescent="0.25">
      <c r="B12337" s="158">
        <v>44875</v>
      </c>
      <c r="C12337" s="189">
        <v>438.02</v>
      </c>
    </row>
    <row r="12338" spans="2:3" x14ac:dyDescent="0.25">
      <c r="B12338" s="158">
        <v>44876</v>
      </c>
      <c r="C12338" s="189">
        <v>437.95</v>
      </c>
    </row>
    <row r="12339" spans="2:3" x14ac:dyDescent="0.25">
      <c r="B12339" s="158">
        <v>44877</v>
      </c>
      <c r="C12339" s="189">
        <v>437.87</v>
      </c>
    </row>
    <row r="12340" spans="2:3" x14ac:dyDescent="0.25">
      <c r="B12340" s="158">
        <v>44878</v>
      </c>
      <c r="C12340" s="189">
        <v>437.73</v>
      </c>
    </row>
    <row r="12341" spans="2:3" x14ac:dyDescent="0.25">
      <c r="B12341" s="158">
        <v>44879</v>
      </c>
      <c r="C12341" s="189">
        <v>438.02</v>
      </c>
    </row>
    <row r="12342" spans="2:3" x14ac:dyDescent="0.25">
      <c r="B12342" s="158">
        <v>44880</v>
      </c>
      <c r="C12342" s="189">
        <v>438.03</v>
      </c>
    </row>
    <row r="12343" spans="2:3" x14ac:dyDescent="0.25">
      <c r="B12343" s="158">
        <v>44881</v>
      </c>
      <c r="C12343" s="189">
        <v>437.98</v>
      </c>
    </row>
    <row r="12344" spans="2:3" x14ac:dyDescent="0.25">
      <c r="B12344" s="158">
        <v>44882</v>
      </c>
      <c r="C12344" s="189">
        <v>437.92</v>
      </c>
    </row>
    <row r="12345" spans="2:3" x14ac:dyDescent="0.25">
      <c r="B12345" s="158">
        <v>44883</v>
      </c>
      <c r="C12345" s="189">
        <v>437.77</v>
      </c>
    </row>
    <row r="12346" spans="2:3" x14ac:dyDescent="0.25">
      <c r="B12346" s="158">
        <v>44884</v>
      </c>
      <c r="C12346" s="189">
        <v>437.57</v>
      </c>
    </row>
    <row r="12347" spans="2:3" x14ac:dyDescent="0.25">
      <c r="B12347" s="158">
        <v>44885</v>
      </c>
      <c r="C12347" s="189">
        <v>437.34</v>
      </c>
    </row>
    <row r="12348" spans="2:3" x14ac:dyDescent="0.25">
      <c r="B12348" s="158">
        <v>44886</v>
      </c>
      <c r="C12348" s="189">
        <v>437.12</v>
      </c>
    </row>
    <row r="12349" spans="2:3" x14ac:dyDescent="0.25">
      <c r="B12349" s="158">
        <v>44887</v>
      </c>
      <c r="C12349" s="189">
        <v>436.85</v>
      </c>
    </row>
    <row r="12350" spans="2:3" x14ac:dyDescent="0.25">
      <c r="B12350" s="158">
        <v>44888</v>
      </c>
      <c r="C12350" s="189">
        <v>436.58</v>
      </c>
    </row>
    <row r="12351" spans="2:3" x14ac:dyDescent="0.25">
      <c r="B12351" s="158">
        <v>44889</v>
      </c>
      <c r="C12351" s="189">
        <v>436.31</v>
      </c>
    </row>
    <row r="12352" spans="2:3" x14ac:dyDescent="0.25">
      <c r="B12352" s="158">
        <v>44890</v>
      </c>
      <c r="C12352" s="189">
        <v>436.06</v>
      </c>
    </row>
    <row r="12353" spans="2:3" x14ac:dyDescent="0.25">
      <c r="B12353" s="158">
        <v>44891</v>
      </c>
      <c r="C12353" s="189">
        <v>435.76</v>
      </c>
    </row>
    <row r="12354" spans="2:3" x14ac:dyDescent="0.25">
      <c r="B12354" s="158">
        <v>44892</v>
      </c>
      <c r="C12354" s="189">
        <v>435.5</v>
      </c>
    </row>
    <row r="12355" spans="2:3" x14ac:dyDescent="0.25">
      <c r="B12355" s="158">
        <v>44893</v>
      </c>
      <c r="C12355" s="189">
        <v>435.47</v>
      </c>
    </row>
    <row r="12356" spans="2:3" x14ac:dyDescent="0.25">
      <c r="B12356" s="158">
        <v>44894</v>
      </c>
      <c r="C12356" s="189">
        <v>435.23</v>
      </c>
    </row>
    <row r="12357" spans="2:3" x14ac:dyDescent="0.25">
      <c r="B12357" s="158">
        <v>44895</v>
      </c>
      <c r="C12357" s="189">
        <v>434.96</v>
      </c>
    </row>
    <row r="12358" spans="2:3" x14ac:dyDescent="0.25">
      <c r="B12358" s="158">
        <v>44896</v>
      </c>
      <c r="C12358" s="216">
        <v>434.66</v>
      </c>
    </row>
    <row r="12359" spans="2:3" x14ac:dyDescent="0.25">
      <c r="B12359" s="158">
        <v>44897</v>
      </c>
      <c r="C12359" s="216">
        <v>434.35</v>
      </c>
    </row>
    <row r="12360" spans="2:3" x14ac:dyDescent="0.25">
      <c r="B12360" s="158">
        <v>44898</v>
      </c>
      <c r="C12360" s="216">
        <v>434.14</v>
      </c>
    </row>
    <row r="12361" spans="2:3" x14ac:dyDescent="0.25">
      <c r="B12361" s="158">
        <v>44899</v>
      </c>
      <c r="C12361" s="216">
        <v>434.02</v>
      </c>
    </row>
    <row r="12362" spans="2:3" x14ac:dyDescent="0.25">
      <c r="B12362" s="158">
        <v>44900</v>
      </c>
      <c r="C12362" s="216">
        <v>433.95</v>
      </c>
    </row>
    <row r="12363" spans="2:3" x14ac:dyDescent="0.25">
      <c r="B12363" s="158">
        <v>44901</v>
      </c>
      <c r="C12363" s="216">
        <v>433.9</v>
      </c>
    </row>
    <row r="12364" spans="2:3" x14ac:dyDescent="0.25">
      <c r="B12364" s="158">
        <v>44902</v>
      </c>
      <c r="C12364" s="217">
        <v>433.71</v>
      </c>
    </row>
    <row r="12365" spans="2:3" x14ac:dyDescent="0.25">
      <c r="B12365" s="158">
        <v>44903</v>
      </c>
      <c r="C12365" s="217">
        <v>433.66</v>
      </c>
    </row>
    <row r="12366" spans="2:3" x14ac:dyDescent="0.25">
      <c r="B12366" s="158">
        <v>44904</v>
      </c>
      <c r="C12366" s="217">
        <v>433.52</v>
      </c>
    </row>
    <row r="12367" spans="2:3" x14ac:dyDescent="0.25">
      <c r="B12367" s="158">
        <v>44905</v>
      </c>
      <c r="C12367" s="217">
        <v>433.41</v>
      </c>
    </row>
    <row r="12368" spans="2:3" x14ac:dyDescent="0.25">
      <c r="B12368" s="158">
        <v>44906</v>
      </c>
      <c r="C12368" s="217">
        <v>433.34</v>
      </c>
    </row>
    <row r="12369" spans="2:3" x14ac:dyDescent="0.25">
      <c r="B12369" s="158">
        <v>44907</v>
      </c>
      <c r="C12369" s="217">
        <v>433.19</v>
      </c>
    </row>
    <row r="12370" spans="2:3" x14ac:dyDescent="0.25">
      <c r="B12370" s="158">
        <v>44908</v>
      </c>
      <c r="C12370" s="217">
        <v>432.93</v>
      </c>
    </row>
    <row r="12371" spans="2:3" x14ac:dyDescent="0.25">
      <c r="B12371" s="158">
        <v>44909</v>
      </c>
      <c r="C12371" s="217">
        <v>432.64</v>
      </c>
    </row>
    <row r="12372" spans="2:3" x14ac:dyDescent="0.25">
      <c r="B12372" s="158">
        <v>44910</v>
      </c>
      <c r="C12372" s="217">
        <v>432.36</v>
      </c>
    </row>
    <row r="12373" spans="2:3" x14ac:dyDescent="0.25">
      <c r="B12373" s="158">
        <v>44911</v>
      </c>
      <c r="C12373" s="217">
        <v>432.17</v>
      </c>
    </row>
    <row r="12374" spans="2:3" x14ac:dyDescent="0.25">
      <c r="B12374" s="158">
        <v>44912</v>
      </c>
      <c r="C12374" s="217">
        <v>432.02</v>
      </c>
    </row>
    <row r="12375" spans="2:3" x14ac:dyDescent="0.25">
      <c r="B12375" s="158">
        <v>44913</v>
      </c>
      <c r="C12375" s="217">
        <v>431.88</v>
      </c>
    </row>
    <row r="12376" spans="2:3" x14ac:dyDescent="0.25">
      <c r="B12376" s="158">
        <v>44914</v>
      </c>
      <c r="C12376" s="217">
        <v>431.84</v>
      </c>
    </row>
    <row r="12377" spans="2:3" x14ac:dyDescent="0.25">
      <c r="B12377" s="158">
        <v>44915</v>
      </c>
      <c r="C12377" s="217">
        <v>432.23</v>
      </c>
    </row>
    <row r="12378" spans="2:3" x14ac:dyDescent="0.25">
      <c r="B12378" s="158">
        <v>44916</v>
      </c>
      <c r="C12378" s="217">
        <v>432.17</v>
      </c>
    </row>
    <row r="12379" spans="2:3" x14ac:dyDescent="0.25">
      <c r="B12379" s="158">
        <v>44917</v>
      </c>
      <c r="C12379" s="217">
        <v>432.16</v>
      </c>
    </row>
    <row r="12380" spans="2:3" x14ac:dyDescent="0.25">
      <c r="B12380" s="158">
        <v>44918</v>
      </c>
      <c r="C12380" s="217">
        <v>432.24</v>
      </c>
    </row>
    <row r="12381" spans="2:3" x14ac:dyDescent="0.25">
      <c r="B12381" s="158">
        <v>44919</v>
      </c>
      <c r="C12381" s="217">
        <v>432.08</v>
      </c>
    </row>
    <row r="12382" spans="2:3" x14ac:dyDescent="0.25">
      <c r="B12382" s="158">
        <v>44920</v>
      </c>
      <c r="C12382" s="217">
        <v>432.06</v>
      </c>
    </row>
    <row r="12383" spans="2:3" x14ac:dyDescent="0.25">
      <c r="B12383" s="158">
        <v>44921</v>
      </c>
      <c r="C12383" s="217">
        <v>433.88</v>
      </c>
    </row>
    <row r="12384" spans="2:3" x14ac:dyDescent="0.25">
      <c r="B12384" s="158">
        <v>44922</v>
      </c>
      <c r="C12384" s="217">
        <v>433.99</v>
      </c>
    </row>
    <row r="12385" spans="2:3" x14ac:dyDescent="0.25">
      <c r="B12385" s="158">
        <v>44923</v>
      </c>
      <c r="C12385" s="217">
        <v>433.93</v>
      </c>
    </row>
    <row r="12386" spans="2:3" x14ac:dyDescent="0.25">
      <c r="B12386" s="158">
        <v>44924</v>
      </c>
      <c r="C12386" s="217">
        <v>433.81</v>
      </c>
    </row>
    <row r="12387" spans="2:3" x14ac:dyDescent="0.25">
      <c r="B12387" s="158">
        <v>44925</v>
      </c>
      <c r="C12387" s="217">
        <v>433.69</v>
      </c>
    </row>
    <row r="12388" spans="2:3" x14ac:dyDescent="0.25">
      <c r="B12388" s="158">
        <v>44926</v>
      </c>
      <c r="C12388" s="217">
        <v>433.59</v>
      </c>
    </row>
    <row r="12389" spans="2:3" x14ac:dyDescent="0.25">
      <c r="B12389" s="158">
        <v>44927</v>
      </c>
      <c r="C12389" s="190">
        <v>433.44</v>
      </c>
    </row>
    <row r="12390" spans="2:3" x14ac:dyDescent="0.25">
      <c r="B12390" s="158">
        <v>44928</v>
      </c>
      <c r="C12390" s="190">
        <v>433.28</v>
      </c>
    </row>
    <row r="12391" spans="2:3" x14ac:dyDescent="0.25">
      <c r="B12391" s="158">
        <v>44929</v>
      </c>
      <c r="C12391" s="190">
        <v>433.16</v>
      </c>
    </row>
    <row r="12392" spans="2:3" x14ac:dyDescent="0.25">
      <c r="B12392" s="158">
        <v>44930</v>
      </c>
      <c r="C12392" s="213">
        <v>432.98</v>
      </c>
    </row>
    <row r="12393" spans="2:3" x14ac:dyDescent="0.25">
      <c r="B12393" s="158">
        <v>44931</v>
      </c>
      <c r="C12393" s="190">
        <v>432.8</v>
      </c>
    </row>
    <row r="12394" spans="2:3" x14ac:dyDescent="0.25">
      <c r="B12394" s="158">
        <v>44932</v>
      </c>
      <c r="C12394" s="190">
        <v>432.66</v>
      </c>
    </row>
    <row r="12395" spans="2:3" x14ac:dyDescent="0.25">
      <c r="B12395" s="158">
        <v>44933</v>
      </c>
      <c r="C12395" s="190">
        <v>432.64</v>
      </c>
    </row>
    <row r="12396" spans="2:3" x14ac:dyDescent="0.25">
      <c r="B12396" s="158">
        <v>44934</v>
      </c>
      <c r="C12396" s="190">
        <v>432.56</v>
      </c>
    </row>
    <row r="12397" spans="2:3" x14ac:dyDescent="0.25">
      <c r="B12397" s="158">
        <v>44935</v>
      </c>
      <c r="C12397" s="190">
        <v>432.49</v>
      </c>
    </row>
    <row r="12398" spans="2:3" x14ac:dyDescent="0.25">
      <c r="B12398" s="158">
        <v>44936</v>
      </c>
      <c r="C12398" s="190">
        <v>432.31</v>
      </c>
    </row>
    <row r="12399" spans="2:3" x14ac:dyDescent="0.25">
      <c r="B12399" s="158">
        <v>44937</v>
      </c>
      <c r="C12399" s="190">
        <v>432.07</v>
      </c>
    </row>
    <row r="12400" spans="2:3" x14ac:dyDescent="0.25">
      <c r="B12400" s="158">
        <v>44938</v>
      </c>
      <c r="C12400" s="190">
        <v>431.84</v>
      </c>
    </row>
    <row r="12401" spans="2:3" x14ac:dyDescent="0.25">
      <c r="B12401" s="158">
        <v>44939</v>
      </c>
      <c r="C12401" s="190">
        <v>431.61</v>
      </c>
    </row>
    <row r="12402" spans="2:3" x14ac:dyDescent="0.25">
      <c r="B12402" s="158">
        <v>44940</v>
      </c>
      <c r="C12402" s="190">
        <v>431.38</v>
      </c>
    </row>
    <row r="12403" spans="2:3" x14ac:dyDescent="0.25">
      <c r="B12403" s="158">
        <v>44941</v>
      </c>
      <c r="C12403" s="190">
        <v>431.18</v>
      </c>
    </row>
    <row r="12404" spans="2:3" x14ac:dyDescent="0.25">
      <c r="B12404" s="158">
        <v>44942</v>
      </c>
      <c r="C12404" s="190">
        <v>430.99</v>
      </c>
    </row>
    <row r="12405" spans="2:3" x14ac:dyDescent="0.25">
      <c r="B12405" s="158">
        <v>44943</v>
      </c>
      <c r="C12405" s="190">
        <v>430.83</v>
      </c>
    </row>
    <row r="12406" spans="2:3" x14ac:dyDescent="0.25">
      <c r="B12406" s="158">
        <v>44944</v>
      </c>
      <c r="C12406" s="190">
        <v>430.63</v>
      </c>
    </row>
    <row r="12407" spans="2:3" x14ac:dyDescent="0.25">
      <c r="B12407" s="158">
        <v>44945</v>
      </c>
      <c r="C12407" s="190">
        <v>430.4</v>
      </c>
    </row>
    <row r="12408" spans="2:3" x14ac:dyDescent="0.25">
      <c r="B12408" s="158">
        <v>44946</v>
      </c>
      <c r="C12408" s="190">
        <v>430.16</v>
      </c>
    </row>
    <row r="12409" spans="2:3" x14ac:dyDescent="0.25">
      <c r="B12409" s="158">
        <v>44947</v>
      </c>
      <c r="C12409" s="190">
        <v>429.98</v>
      </c>
    </row>
    <row r="12410" spans="2:3" x14ac:dyDescent="0.25">
      <c r="B12410" s="158">
        <v>44948</v>
      </c>
      <c r="C12410" s="190">
        <v>429.84</v>
      </c>
    </row>
    <row r="12411" spans="2:3" x14ac:dyDescent="0.25">
      <c r="B12411" s="158">
        <v>44949</v>
      </c>
      <c r="C12411" s="190">
        <v>429.72</v>
      </c>
    </row>
    <row r="12412" spans="2:3" x14ac:dyDescent="0.25">
      <c r="B12412" s="158">
        <v>44950</v>
      </c>
      <c r="C12412" s="190">
        <v>429.72</v>
      </c>
    </row>
    <row r="12413" spans="2:3" x14ac:dyDescent="0.25">
      <c r="B12413" s="158">
        <v>44951</v>
      </c>
      <c r="C12413" s="190">
        <v>429.67</v>
      </c>
    </row>
    <row r="12414" spans="2:3" x14ac:dyDescent="0.25">
      <c r="B12414" s="158">
        <v>44952</v>
      </c>
      <c r="C12414" s="190">
        <v>429.67</v>
      </c>
    </row>
    <row r="12415" spans="2:3" x14ac:dyDescent="0.25">
      <c r="B12415" s="158">
        <v>44953</v>
      </c>
      <c r="C12415" s="190">
        <v>429.62</v>
      </c>
    </row>
    <row r="12416" spans="2:3" x14ac:dyDescent="0.25">
      <c r="B12416" s="158">
        <v>44954</v>
      </c>
      <c r="C12416" s="190">
        <v>429.44</v>
      </c>
    </row>
    <row r="12417" spans="2:3" x14ac:dyDescent="0.25">
      <c r="B12417" s="158">
        <v>44955</v>
      </c>
      <c r="C12417" s="190">
        <v>429.41</v>
      </c>
    </row>
    <row r="12418" spans="2:3" x14ac:dyDescent="0.25">
      <c r="B12418" s="158">
        <v>44956</v>
      </c>
      <c r="C12418" s="190">
        <v>429.19</v>
      </c>
    </row>
    <row r="12419" spans="2:3" x14ac:dyDescent="0.25">
      <c r="B12419" s="158">
        <v>44957</v>
      </c>
      <c r="C12419" s="190">
        <v>429.08</v>
      </c>
    </row>
    <row r="12420" spans="2:3" x14ac:dyDescent="0.25">
      <c r="B12420" s="158">
        <v>44958</v>
      </c>
      <c r="C12420" s="190">
        <v>429.01</v>
      </c>
    </row>
    <row r="12421" spans="2:3" x14ac:dyDescent="0.25">
      <c r="B12421" s="158">
        <v>44959</v>
      </c>
      <c r="C12421" s="193">
        <v>428.96</v>
      </c>
    </row>
    <row r="12422" spans="2:3" x14ac:dyDescent="0.25">
      <c r="B12422" s="158">
        <v>44960</v>
      </c>
      <c r="C12422" s="193">
        <v>428.92</v>
      </c>
    </row>
    <row r="12423" spans="2:3" x14ac:dyDescent="0.25">
      <c r="B12423" s="158">
        <v>44961</v>
      </c>
      <c r="C12423" s="193">
        <v>428.88</v>
      </c>
    </row>
    <row r="12424" spans="2:3" x14ac:dyDescent="0.25">
      <c r="B12424" s="158">
        <v>44962</v>
      </c>
      <c r="C12424" s="193">
        <v>428.88</v>
      </c>
    </row>
    <row r="12425" spans="2:3" x14ac:dyDescent="0.25">
      <c r="B12425" s="158">
        <v>44963</v>
      </c>
      <c r="C12425" s="193">
        <v>428.96</v>
      </c>
    </row>
    <row r="12426" spans="2:3" x14ac:dyDescent="0.25">
      <c r="B12426" s="158">
        <v>44964</v>
      </c>
      <c r="C12426" s="190">
        <v>428.76</v>
      </c>
    </row>
    <row r="12427" spans="2:3" x14ac:dyDescent="0.25">
      <c r="B12427" s="158">
        <v>44965</v>
      </c>
      <c r="C12427" s="190">
        <v>428.56</v>
      </c>
    </row>
    <row r="12428" spans="2:3" x14ac:dyDescent="0.25">
      <c r="B12428" s="158">
        <v>44966</v>
      </c>
      <c r="C12428" s="190">
        <v>428.35</v>
      </c>
    </row>
    <row r="12429" spans="2:3" x14ac:dyDescent="0.25">
      <c r="B12429" s="158">
        <v>44967</v>
      </c>
      <c r="C12429" s="190">
        <v>428.18</v>
      </c>
    </row>
    <row r="12430" spans="2:3" x14ac:dyDescent="0.25">
      <c r="B12430" s="158">
        <v>44968</v>
      </c>
      <c r="C12430" s="190">
        <v>428.02</v>
      </c>
    </row>
    <row r="12431" spans="2:3" x14ac:dyDescent="0.25">
      <c r="B12431" s="158">
        <v>44969</v>
      </c>
      <c r="C12431" s="190">
        <v>427.98</v>
      </c>
    </row>
    <row r="12432" spans="2:3" x14ac:dyDescent="0.25">
      <c r="B12432" s="158">
        <v>44970</v>
      </c>
      <c r="C12432" s="190">
        <v>427.9</v>
      </c>
    </row>
    <row r="12433" spans="2:3" x14ac:dyDescent="0.25">
      <c r="B12433" s="158">
        <v>44971</v>
      </c>
      <c r="C12433" s="190">
        <v>427.75</v>
      </c>
    </row>
    <row r="12434" spans="2:3" x14ac:dyDescent="0.25">
      <c r="B12434" s="158">
        <v>44972</v>
      </c>
      <c r="C12434" s="190">
        <v>427.49</v>
      </c>
    </row>
    <row r="12435" spans="2:3" x14ac:dyDescent="0.25">
      <c r="B12435" s="158">
        <v>44973</v>
      </c>
      <c r="C12435" s="190">
        <v>427.23</v>
      </c>
    </row>
    <row r="12436" spans="2:3" x14ac:dyDescent="0.25">
      <c r="B12436" s="158">
        <v>44974</v>
      </c>
      <c r="C12436" s="190">
        <v>427.03</v>
      </c>
    </row>
    <row r="12437" spans="2:3" x14ac:dyDescent="0.25">
      <c r="B12437" s="158">
        <v>44975</v>
      </c>
      <c r="C12437" s="190">
        <v>426.94</v>
      </c>
    </row>
    <row r="12438" spans="2:3" x14ac:dyDescent="0.25">
      <c r="B12438" s="158">
        <v>44976</v>
      </c>
      <c r="C12438" s="190">
        <v>426.87</v>
      </c>
    </row>
    <row r="12439" spans="2:3" x14ac:dyDescent="0.25">
      <c r="B12439" s="158">
        <v>44977</v>
      </c>
      <c r="C12439" s="190">
        <v>426.62</v>
      </c>
    </row>
    <row r="12440" spans="2:3" x14ac:dyDescent="0.25">
      <c r="B12440" s="158">
        <v>44978</v>
      </c>
      <c r="C12440" s="190">
        <v>426.61</v>
      </c>
    </row>
    <row r="12441" spans="2:3" x14ac:dyDescent="0.25">
      <c r="B12441" s="158">
        <v>44979</v>
      </c>
      <c r="C12441" s="190">
        <v>426.49</v>
      </c>
    </row>
    <row r="12442" spans="2:3" x14ac:dyDescent="0.25">
      <c r="B12442" s="158">
        <v>44980</v>
      </c>
      <c r="C12442" s="190">
        <v>426.45</v>
      </c>
    </row>
    <row r="12443" spans="2:3" x14ac:dyDescent="0.25">
      <c r="B12443" s="158">
        <v>44981</v>
      </c>
      <c r="C12443" s="190">
        <v>426.35</v>
      </c>
    </row>
    <row r="12444" spans="2:3" x14ac:dyDescent="0.25">
      <c r="B12444" s="158">
        <v>44982</v>
      </c>
      <c r="C12444" s="190">
        <v>426.21</v>
      </c>
    </row>
    <row r="12445" spans="2:3" x14ac:dyDescent="0.25">
      <c r="B12445" s="158">
        <v>44983</v>
      </c>
      <c r="C12445" s="190">
        <v>426.07</v>
      </c>
    </row>
    <row r="12446" spans="2:3" x14ac:dyDescent="0.25">
      <c r="B12446" s="158">
        <v>44984</v>
      </c>
      <c r="C12446" s="190">
        <v>425.89</v>
      </c>
    </row>
    <row r="12447" spans="2:3" x14ac:dyDescent="0.25">
      <c r="B12447" s="158">
        <v>44985</v>
      </c>
      <c r="C12447" s="190">
        <v>425.71</v>
      </c>
    </row>
    <row r="12448" spans="2:3" x14ac:dyDescent="0.25">
      <c r="B12448" s="158">
        <v>44986</v>
      </c>
      <c r="C12448" s="190">
        <v>425.61</v>
      </c>
    </row>
    <row r="12449" spans="2:3" x14ac:dyDescent="0.25">
      <c r="B12449" s="158">
        <v>44987</v>
      </c>
      <c r="C12449" s="190">
        <v>425.56</v>
      </c>
    </row>
    <row r="12450" spans="2:3" x14ac:dyDescent="0.25">
      <c r="B12450" s="158">
        <v>44988</v>
      </c>
      <c r="C12450" s="190">
        <v>425.52</v>
      </c>
    </row>
    <row r="12451" spans="2:3" x14ac:dyDescent="0.25">
      <c r="B12451" s="158">
        <v>44989</v>
      </c>
      <c r="C12451" s="33">
        <v>425.42</v>
      </c>
    </row>
    <row r="12452" spans="2:3" x14ac:dyDescent="0.25">
      <c r="B12452" s="158">
        <v>44990</v>
      </c>
      <c r="C12452" s="33">
        <v>425.37</v>
      </c>
    </row>
    <row r="12453" spans="2:3" x14ac:dyDescent="0.25">
      <c r="B12453" s="158">
        <v>44991</v>
      </c>
      <c r="C12453" s="33">
        <v>425.33</v>
      </c>
    </row>
    <row r="12454" spans="2:3" x14ac:dyDescent="0.25">
      <c r="B12454" s="158">
        <v>44992</v>
      </c>
      <c r="C12454" s="33">
        <v>425.38</v>
      </c>
    </row>
    <row r="12455" spans="2:3" x14ac:dyDescent="0.25">
      <c r="B12455" s="158">
        <v>44993</v>
      </c>
      <c r="C12455" s="1">
        <v>425.28</v>
      </c>
    </row>
    <row r="12456" spans="2:3" x14ac:dyDescent="0.25">
      <c r="B12456" s="158">
        <v>44994</v>
      </c>
      <c r="C12456" s="1">
        <v>425.17</v>
      </c>
    </row>
    <row r="12457" spans="2:3" x14ac:dyDescent="0.25">
      <c r="B12457" s="158">
        <v>44995</v>
      </c>
      <c r="C12457" s="1">
        <v>425.1</v>
      </c>
    </row>
    <row r="12458" spans="2:3" x14ac:dyDescent="0.25">
      <c r="B12458" s="158">
        <v>44996</v>
      </c>
      <c r="C12458" s="1">
        <v>425</v>
      </c>
    </row>
    <row r="12459" spans="2:3" x14ac:dyDescent="0.25">
      <c r="B12459" s="158">
        <v>44997</v>
      </c>
      <c r="C12459" s="1">
        <v>424.94</v>
      </c>
    </row>
    <row r="12460" spans="2:3" x14ac:dyDescent="0.25">
      <c r="B12460" s="158">
        <v>44998</v>
      </c>
      <c r="C12460" s="1">
        <v>424.96</v>
      </c>
    </row>
    <row r="12461" spans="2:3" x14ac:dyDescent="0.25">
      <c r="B12461" s="158">
        <v>44999</v>
      </c>
      <c r="C12461" s="1">
        <v>424.76</v>
      </c>
    </row>
    <row r="12462" spans="2:3" x14ac:dyDescent="0.25">
      <c r="B12462" s="158">
        <v>45000</v>
      </c>
      <c r="C12462" s="1">
        <v>424.46</v>
      </c>
    </row>
    <row r="12463" spans="2:3" x14ac:dyDescent="0.25">
      <c r="B12463" s="158">
        <v>45001</v>
      </c>
      <c r="C12463" s="1">
        <v>424.14</v>
      </c>
    </row>
    <row r="12464" spans="2:3" x14ac:dyDescent="0.25">
      <c r="B12464" s="158">
        <v>45002</v>
      </c>
      <c r="C12464" s="1">
        <v>423.86</v>
      </c>
    </row>
    <row r="12465" spans="2:3" x14ac:dyDescent="0.25">
      <c r="B12465" s="158">
        <v>45003</v>
      </c>
      <c r="C12465" s="1">
        <v>423.63</v>
      </c>
    </row>
    <row r="12466" spans="2:3" x14ac:dyDescent="0.25">
      <c r="B12466" s="158">
        <v>45004</v>
      </c>
      <c r="C12466" s="1">
        <v>423.46</v>
      </c>
    </row>
    <row r="12467" spans="2:3" x14ac:dyDescent="0.25">
      <c r="B12467" s="158">
        <v>45005</v>
      </c>
      <c r="C12467" s="1">
        <v>423.26</v>
      </c>
    </row>
    <row r="12468" spans="2:3" x14ac:dyDescent="0.25">
      <c r="B12468" s="158">
        <v>45006</v>
      </c>
      <c r="C12468" s="1">
        <v>422.99</v>
      </c>
    </row>
    <row r="12469" spans="2:3" x14ac:dyDescent="0.25">
      <c r="B12469" s="158">
        <v>45007</v>
      </c>
      <c r="C12469" s="1">
        <v>422.62</v>
      </c>
    </row>
    <row r="12470" spans="2:3" x14ac:dyDescent="0.25">
      <c r="B12470" s="158">
        <v>45008</v>
      </c>
      <c r="C12470" s="1">
        <v>422.21</v>
      </c>
    </row>
    <row r="12471" spans="2:3" x14ac:dyDescent="0.25">
      <c r="B12471" s="158">
        <v>45009</v>
      </c>
      <c r="C12471" s="1">
        <v>421.79</v>
      </c>
    </row>
    <row r="12472" spans="2:3" x14ac:dyDescent="0.25">
      <c r="B12472" s="158">
        <v>45010</v>
      </c>
      <c r="C12472" s="1">
        <v>421.45</v>
      </c>
    </row>
    <row r="12473" spans="2:3" x14ac:dyDescent="0.25">
      <c r="B12473" s="158">
        <v>45011</v>
      </c>
      <c r="C12473" s="1">
        <v>420.95</v>
      </c>
    </row>
    <row r="12474" spans="2:3" x14ac:dyDescent="0.25">
      <c r="B12474" s="158">
        <v>45012</v>
      </c>
      <c r="C12474" s="1">
        <v>420.46</v>
      </c>
    </row>
    <row r="12475" spans="2:3" x14ac:dyDescent="0.25">
      <c r="B12475" s="158">
        <v>45013</v>
      </c>
      <c r="C12475" s="1">
        <v>419.91</v>
      </c>
    </row>
    <row r="12476" spans="2:3" x14ac:dyDescent="0.25">
      <c r="B12476" s="158">
        <v>45014</v>
      </c>
      <c r="C12476" s="1">
        <v>419.36</v>
      </c>
    </row>
    <row r="12477" spans="2:3" x14ac:dyDescent="0.25">
      <c r="B12477" s="158">
        <v>45015</v>
      </c>
      <c r="C12477" s="1">
        <v>418.87</v>
      </c>
    </row>
    <row r="12478" spans="2:3" x14ac:dyDescent="0.25">
      <c r="B12478" s="158">
        <v>45016</v>
      </c>
      <c r="C12478" s="1">
        <v>418.42</v>
      </c>
    </row>
    <row r="12479" spans="2:3" x14ac:dyDescent="0.25">
      <c r="B12479" s="158">
        <v>45017</v>
      </c>
      <c r="C12479" s="71">
        <v>418.11</v>
      </c>
    </row>
    <row r="12480" spans="2:3" x14ac:dyDescent="0.25">
      <c r="B12480" s="158">
        <v>45018</v>
      </c>
      <c r="C12480" s="71">
        <v>417.84</v>
      </c>
    </row>
    <row r="12481" spans="2:3" x14ac:dyDescent="0.25">
      <c r="B12481" s="158">
        <v>45019</v>
      </c>
      <c r="C12481" s="71">
        <v>417.48</v>
      </c>
    </row>
    <row r="12482" spans="2:3" x14ac:dyDescent="0.25">
      <c r="B12482" s="158">
        <v>45020</v>
      </c>
      <c r="C12482" s="71">
        <v>417.08</v>
      </c>
    </row>
    <row r="12483" spans="2:3" x14ac:dyDescent="0.25">
      <c r="B12483" s="158">
        <v>45021</v>
      </c>
      <c r="C12483" s="71">
        <v>416.91</v>
      </c>
    </row>
    <row r="12484" spans="2:3" x14ac:dyDescent="0.25">
      <c r="B12484" s="158">
        <v>45022</v>
      </c>
      <c r="C12484" s="71">
        <v>416.7</v>
      </c>
    </row>
    <row r="12485" spans="2:3" x14ac:dyDescent="0.25">
      <c r="B12485" s="158">
        <v>45023</v>
      </c>
      <c r="C12485" s="71">
        <v>416.19</v>
      </c>
    </row>
    <row r="12486" spans="2:3" x14ac:dyDescent="0.25">
      <c r="B12486" s="158">
        <v>45024</v>
      </c>
      <c r="C12486" s="71">
        <v>415.79</v>
      </c>
    </row>
    <row r="12487" spans="2:3" x14ac:dyDescent="0.25">
      <c r="B12487" s="158">
        <v>45025</v>
      </c>
      <c r="C12487" s="71">
        <v>415.58</v>
      </c>
    </row>
    <row r="12488" spans="2:3" x14ac:dyDescent="0.25">
      <c r="B12488" s="158">
        <v>45026</v>
      </c>
      <c r="C12488" s="71">
        <v>415.35</v>
      </c>
    </row>
    <row r="12489" spans="2:3" x14ac:dyDescent="0.25">
      <c r="B12489" s="158">
        <v>45027</v>
      </c>
      <c r="C12489" s="71">
        <v>415.18</v>
      </c>
    </row>
    <row r="12490" spans="2:3" x14ac:dyDescent="0.25">
      <c r="B12490" s="158">
        <v>45028</v>
      </c>
      <c r="C12490" s="71">
        <v>414.99</v>
      </c>
    </row>
    <row r="12491" spans="2:3" x14ac:dyDescent="0.25">
      <c r="B12491" s="158">
        <v>45029</v>
      </c>
      <c r="C12491" s="71">
        <v>414.94</v>
      </c>
    </row>
    <row r="12492" spans="2:3" x14ac:dyDescent="0.25">
      <c r="B12492" s="158">
        <v>45030</v>
      </c>
      <c r="C12492" s="71">
        <v>414.61</v>
      </c>
    </row>
    <row r="12493" spans="2:3" x14ac:dyDescent="0.25">
      <c r="B12493" s="158">
        <v>45031</v>
      </c>
      <c r="C12493" s="71">
        <v>414.31</v>
      </c>
    </row>
    <row r="12494" spans="2:3" x14ac:dyDescent="0.25">
      <c r="B12494" s="158">
        <v>45032</v>
      </c>
      <c r="C12494" s="71">
        <v>414.17</v>
      </c>
    </row>
    <row r="12495" spans="2:3" x14ac:dyDescent="0.25">
      <c r="B12495" s="158">
        <v>45033</v>
      </c>
      <c r="C12495" s="71">
        <v>413.99</v>
      </c>
    </row>
    <row r="12496" spans="2:3" x14ac:dyDescent="0.25">
      <c r="B12496" s="158">
        <v>45034</v>
      </c>
      <c r="C12496" s="71">
        <v>413.83</v>
      </c>
    </row>
    <row r="12497" spans="2:3" x14ac:dyDescent="0.25">
      <c r="B12497" s="158">
        <v>45035</v>
      </c>
      <c r="C12497" s="71">
        <v>413.63</v>
      </c>
    </row>
    <row r="12498" spans="2:3" x14ac:dyDescent="0.25">
      <c r="B12498" s="158">
        <v>45036</v>
      </c>
      <c r="C12498" s="71">
        <v>413.44</v>
      </c>
    </row>
    <row r="12499" spans="2:3" x14ac:dyDescent="0.25">
      <c r="B12499" s="158">
        <v>45037</v>
      </c>
      <c r="C12499" s="71">
        <v>413.23</v>
      </c>
    </row>
    <row r="12500" spans="2:3" x14ac:dyDescent="0.25">
      <c r="B12500" s="158">
        <v>45038</v>
      </c>
      <c r="C12500" s="71">
        <v>413.13</v>
      </c>
    </row>
    <row r="12501" spans="2:3" x14ac:dyDescent="0.25">
      <c r="B12501" s="158">
        <v>45039</v>
      </c>
      <c r="C12501" s="71">
        <v>413.14</v>
      </c>
    </row>
    <row r="12502" spans="2:3" x14ac:dyDescent="0.25">
      <c r="B12502" s="158">
        <v>45040</v>
      </c>
      <c r="C12502" s="71">
        <v>413.14</v>
      </c>
    </row>
    <row r="12503" spans="2:3" x14ac:dyDescent="0.25">
      <c r="B12503" s="158">
        <v>45041</v>
      </c>
      <c r="C12503" s="71">
        <v>413.06</v>
      </c>
    </row>
    <row r="12504" spans="2:3" x14ac:dyDescent="0.25">
      <c r="B12504" s="158">
        <v>45042</v>
      </c>
      <c r="C12504" s="71">
        <v>413.14</v>
      </c>
    </row>
    <row r="12505" spans="2:3" x14ac:dyDescent="0.25">
      <c r="B12505" s="158">
        <v>45043</v>
      </c>
      <c r="C12505" s="71">
        <v>413.12</v>
      </c>
    </row>
    <row r="12506" spans="2:3" x14ac:dyDescent="0.25">
      <c r="B12506" s="158">
        <v>45044</v>
      </c>
      <c r="C12506" s="71">
        <v>412.96</v>
      </c>
    </row>
    <row r="12507" spans="2:3" x14ac:dyDescent="0.25">
      <c r="B12507" s="158">
        <v>45045</v>
      </c>
      <c r="C12507" s="71">
        <v>412.81</v>
      </c>
    </row>
    <row r="12508" spans="2:3" x14ac:dyDescent="0.25">
      <c r="B12508" s="158">
        <v>45046</v>
      </c>
      <c r="C12508" s="71">
        <v>412.79</v>
      </c>
    </row>
    <row r="12509" spans="2:3" x14ac:dyDescent="0.25">
      <c r="B12509" s="158">
        <v>45047</v>
      </c>
      <c r="C12509" s="71">
        <v>412.83</v>
      </c>
    </row>
    <row r="12510" spans="2:3" x14ac:dyDescent="0.25">
      <c r="B12510" s="158">
        <v>45048</v>
      </c>
      <c r="C12510" s="71">
        <v>413</v>
      </c>
    </row>
    <row r="12511" spans="2:3" x14ac:dyDescent="0.25">
      <c r="B12511" s="158">
        <v>45049</v>
      </c>
      <c r="C12511" s="71">
        <v>413.04</v>
      </c>
    </row>
    <row r="12512" spans="2:3" x14ac:dyDescent="0.25">
      <c r="B12512" s="158">
        <v>45050</v>
      </c>
      <c r="C12512" s="71">
        <v>412.92</v>
      </c>
    </row>
    <row r="12513" spans="2:3" x14ac:dyDescent="0.25">
      <c r="B12513" s="158">
        <v>45051</v>
      </c>
      <c r="C12513" s="71">
        <v>412.88</v>
      </c>
    </row>
    <row r="12514" spans="2:3" x14ac:dyDescent="0.25">
      <c r="B12514" s="158">
        <v>45052</v>
      </c>
      <c r="C12514" s="71">
        <v>413.06</v>
      </c>
    </row>
    <row r="12515" spans="2:3" x14ac:dyDescent="0.25">
      <c r="B12515" s="158">
        <v>45053</v>
      </c>
      <c r="C12515" s="71">
        <v>413.02</v>
      </c>
    </row>
    <row r="12516" spans="2:3" x14ac:dyDescent="0.25">
      <c r="B12516" s="158">
        <v>45054</v>
      </c>
      <c r="C12516" s="71">
        <v>413.16</v>
      </c>
    </row>
    <row r="12517" spans="2:3" x14ac:dyDescent="0.25">
      <c r="B12517" s="158">
        <v>45055</v>
      </c>
      <c r="C12517" s="71">
        <v>413.23</v>
      </c>
    </row>
    <row r="12518" spans="2:3" x14ac:dyDescent="0.25">
      <c r="B12518" s="158">
        <v>45056</v>
      </c>
      <c r="C12518" s="71">
        <v>413.31</v>
      </c>
    </row>
    <row r="12519" spans="2:3" x14ac:dyDescent="0.25">
      <c r="B12519" s="158">
        <v>45057</v>
      </c>
      <c r="C12519" s="71">
        <v>413.33</v>
      </c>
    </row>
    <row r="12520" spans="2:3" x14ac:dyDescent="0.25">
      <c r="B12520" s="158">
        <v>45058</v>
      </c>
      <c r="C12520" s="71">
        <v>413.17</v>
      </c>
    </row>
    <row r="12521" spans="2:3" x14ac:dyDescent="0.25">
      <c r="B12521" s="158">
        <v>45059</v>
      </c>
      <c r="C12521" s="71">
        <v>413.1</v>
      </c>
    </row>
    <row r="12522" spans="2:3" x14ac:dyDescent="0.25">
      <c r="B12522" s="158">
        <v>45060</v>
      </c>
      <c r="C12522" s="71">
        <v>413.14</v>
      </c>
    </row>
    <row r="12523" spans="2:3" x14ac:dyDescent="0.25">
      <c r="B12523" s="158">
        <v>45061</v>
      </c>
      <c r="C12523" s="189">
        <v>412.96</v>
      </c>
    </row>
    <row r="12524" spans="2:3" x14ac:dyDescent="0.25">
      <c r="B12524" s="158">
        <v>45062</v>
      </c>
      <c r="C12524" s="189">
        <v>412.79</v>
      </c>
    </row>
    <row r="12525" spans="2:3" x14ac:dyDescent="0.25">
      <c r="B12525" s="158">
        <v>45063</v>
      </c>
      <c r="C12525" s="189">
        <v>412.47</v>
      </c>
    </row>
    <row r="12526" spans="2:3" x14ac:dyDescent="0.25">
      <c r="B12526" s="158">
        <v>45064</v>
      </c>
      <c r="C12526" s="189">
        <v>412.18</v>
      </c>
    </row>
    <row r="12527" spans="2:3" x14ac:dyDescent="0.25">
      <c r="B12527" s="158">
        <v>45065</v>
      </c>
      <c r="C12527" s="189">
        <v>411.87</v>
      </c>
    </row>
    <row r="12528" spans="2:3" x14ac:dyDescent="0.25">
      <c r="B12528" s="158">
        <v>45066</v>
      </c>
      <c r="C12528" s="189">
        <v>411.71</v>
      </c>
    </row>
    <row r="12529" spans="2:3" x14ac:dyDescent="0.25">
      <c r="B12529" s="158">
        <v>45067</v>
      </c>
      <c r="C12529" s="189">
        <v>411.64</v>
      </c>
    </row>
    <row r="12530" spans="2:3" x14ac:dyDescent="0.25">
      <c r="B12530" s="158">
        <v>45068</v>
      </c>
      <c r="C12530" s="189">
        <v>411.51</v>
      </c>
    </row>
    <row r="12531" spans="2:3" x14ac:dyDescent="0.25">
      <c r="B12531" s="158">
        <v>45069</v>
      </c>
      <c r="C12531" s="189">
        <v>411.41</v>
      </c>
    </row>
    <row r="12532" spans="2:3" x14ac:dyDescent="0.25">
      <c r="B12532" s="158">
        <v>45070</v>
      </c>
      <c r="C12532" s="189">
        <v>411.28</v>
      </c>
    </row>
    <row r="12533" spans="2:3" x14ac:dyDescent="0.25">
      <c r="B12533" s="158">
        <v>45071</v>
      </c>
      <c r="C12533" s="189">
        <v>411.13</v>
      </c>
    </row>
    <row r="12534" spans="2:3" x14ac:dyDescent="0.25">
      <c r="B12534" s="158">
        <v>45072</v>
      </c>
      <c r="C12534" s="189">
        <v>410.95</v>
      </c>
    </row>
    <row r="12535" spans="2:3" x14ac:dyDescent="0.25">
      <c r="B12535" s="158">
        <v>45073</v>
      </c>
      <c r="C12535" s="189">
        <v>410.79</v>
      </c>
    </row>
    <row r="12536" spans="2:3" x14ac:dyDescent="0.25">
      <c r="B12536" s="158">
        <v>45074</v>
      </c>
      <c r="C12536" s="189">
        <v>410.58</v>
      </c>
    </row>
    <row r="12537" spans="2:3" x14ac:dyDescent="0.25">
      <c r="B12537" s="158">
        <v>45075</v>
      </c>
      <c r="C12537" s="189">
        <v>410.48</v>
      </c>
    </row>
    <row r="12538" spans="2:3" x14ac:dyDescent="0.25">
      <c r="B12538" s="158">
        <v>45076</v>
      </c>
      <c r="C12538" s="189">
        <v>410.15</v>
      </c>
    </row>
    <row r="12539" spans="2:3" x14ac:dyDescent="0.25">
      <c r="B12539" s="158">
        <v>45077</v>
      </c>
      <c r="C12539" s="189">
        <v>409.84</v>
      </c>
    </row>
    <row r="12540" spans="2:3" x14ac:dyDescent="0.25">
      <c r="B12540" s="158">
        <v>45078</v>
      </c>
      <c r="C12540" s="189">
        <v>409.56</v>
      </c>
    </row>
    <row r="12541" spans="2:3" x14ac:dyDescent="0.25">
      <c r="B12541" s="158">
        <v>45079</v>
      </c>
      <c r="C12541" s="189">
        <v>409.36</v>
      </c>
    </row>
    <row r="12542" spans="2:3" x14ac:dyDescent="0.25">
      <c r="B12542" s="158">
        <v>45080</v>
      </c>
      <c r="C12542" s="189">
        <v>409.18</v>
      </c>
    </row>
    <row r="12543" spans="2:3" x14ac:dyDescent="0.25">
      <c r="B12543" s="158">
        <v>45081</v>
      </c>
      <c r="C12543" s="189">
        <v>408.96</v>
      </c>
    </row>
    <row r="12544" spans="2:3" x14ac:dyDescent="0.25">
      <c r="B12544" s="158">
        <v>45082</v>
      </c>
      <c r="C12544" s="189">
        <v>408.73</v>
      </c>
    </row>
    <row r="12545" spans="2:3" x14ac:dyDescent="0.25">
      <c r="B12545" s="158">
        <v>45083</v>
      </c>
      <c r="C12545" s="189">
        <v>408.59</v>
      </c>
    </row>
    <row r="12546" spans="2:3" x14ac:dyDescent="0.25">
      <c r="B12546" s="158">
        <v>45084</v>
      </c>
      <c r="C12546" s="189">
        <v>408.52</v>
      </c>
    </row>
    <row r="12547" spans="2:3" x14ac:dyDescent="0.25">
      <c r="B12547" s="158">
        <v>45085</v>
      </c>
      <c r="C12547" s="189">
        <v>408.49</v>
      </c>
    </row>
    <row r="12548" spans="2:3" x14ac:dyDescent="0.25">
      <c r="B12548" s="158">
        <v>45086</v>
      </c>
      <c r="C12548" s="189">
        <v>408.48</v>
      </c>
    </row>
    <row r="12549" spans="2:3" x14ac:dyDescent="0.25">
      <c r="B12549" s="158">
        <v>45087</v>
      </c>
      <c r="C12549" s="189">
        <v>408.48</v>
      </c>
    </row>
    <row r="12550" spans="2:3" x14ac:dyDescent="0.25">
      <c r="B12550" s="158">
        <v>45088</v>
      </c>
      <c r="C12550" s="189">
        <v>408.29</v>
      </c>
    </row>
    <row r="12551" spans="2:3" x14ac:dyDescent="0.25">
      <c r="B12551" s="158">
        <v>45089</v>
      </c>
      <c r="C12551" s="189">
        <v>408.19</v>
      </c>
    </row>
    <row r="12552" spans="2:3" x14ac:dyDescent="0.25">
      <c r="B12552" s="158">
        <v>45090</v>
      </c>
      <c r="C12552" s="189">
        <v>408.14</v>
      </c>
    </row>
    <row r="12553" spans="2:3" x14ac:dyDescent="0.25">
      <c r="B12553" s="158">
        <v>45091</v>
      </c>
      <c r="C12553" s="189">
        <v>408.11</v>
      </c>
    </row>
    <row r="12554" spans="2:3" x14ac:dyDescent="0.25">
      <c r="B12554" s="158">
        <v>45092</v>
      </c>
      <c r="C12554" s="189">
        <v>407.87</v>
      </c>
    </row>
    <row r="12555" spans="2:3" x14ac:dyDescent="0.25">
      <c r="B12555" s="158">
        <v>45093</v>
      </c>
      <c r="C12555" s="189">
        <v>407.74</v>
      </c>
    </row>
    <row r="12556" spans="2:3" x14ac:dyDescent="0.25">
      <c r="B12556" s="158">
        <v>45094</v>
      </c>
      <c r="C12556" s="189">
        <v>407.73</v>
      </c>
    </row>
    <row r="12557" spans="2:3" x14ac:dyDescent="0.25">
      <c r="B12557" s="158">
        <v>45095</v>
      </c>
      <c r="C12557" s="189">
        <v>407.66</v>
      </c>
    </row>
    <row r="12558" spans="2:3" x14ac:dyDescent="0.25">
      <c r="B12558" s="158">
        <v>45096</v>
      </c>
      <c r="C12558" s="189">
        <v>407.6</v>
      </c>
    </row>
    <row r="12559" spans="2:3" x14ac:dyDescent="0.25">
      <c r="B12559" s="158">
        <v>45097</v>
      </c>
      <c r="C12559" s="189">
        <v>407.51</v>
      </c>
    </row>
    <row r="12560" spans="2:3" x14ac:dyDescent="0.25">
      <c r="B12560" s="158">
        <v>45098</v>
      </c>
      <c r="C12560" s="189">
        <v>407.48</v>
      </c>
    </row>
    <row r="12561" spans="2:3" x14ac:dyDescent="0.25">
      <c r="B12561" s="158">
        <v>45099</v>
      </c>
      <c r="C12561" s="189">
        <v>407.42</v>
      </c>
    </row>
    <row r="12562" spans="2:3" x14ac:dyDescent="0.25">
      <c r="B12562" s="158">
        <v>45100</v>
      </c>
      <c r="C12562" s="189">
        <v>407.38</v>
      </c>
    </row>
    <row r="12563" spans="2:3" x14ac:dyDescent="0.25">
      <c r="B12563" s="158">
        <v>45101</v>
      </c>
      <c r="C12563" s="189">
        <v>407.38</v>
      </c>
    </row>
    <row r="12564" spans="2:3" x14ac:dyDescent="0.25">
      <c r="B12564" s="158">
        <v>45102</v>
      </c>
      <c r="C12564" s="189">
        <v>407.39</v>
      </c>
    </row>
    <row r="12565" spans="2:3" x14ac:dyDescent="0.25">
      <c r="B12565" s="158">
        <v>45103</v>
      </c>
      <c r="C12565" s="189">
        <v>407.35</v>
      </c>
    </row>
    <row r="12566" spans="2:3" x14ac:dyDescent="0.25">
      <c r="B12566" s="158">
        <v>45104</v>
      </c>
      <c r="C12566" s="189">
        <v>407.36</v>
      </c>
    </row>
    <row r="12567" spans="2:3" x14ac:dyDescent="0.25">
      <c r="B12567" s="158">
        <v>45105</v>
      </c>
      <c r="C12567" s="189">
        <v>407.41</v>
      </c>
    </row>
    <row r="12568" spans="2:3" x14ac:dyDescent="0.25">
      <c r="B12568" s="158">
        <v>45106</v>
      </c>
      <c r="C12568" s="189">
        <v>407.49</v>
      </c>
    </row>
    <row r="12569" spans="2:3" x14ac:dyDescent="0.25">
      <c r="B12569" s="158">
        <v>45107</v>
      </c>
      <c r="C12569" s="189">
        <v>407.46</v>
      </c>
    </row>
    <row r="12570" spans="2:3" x14ac:dyDescent="0.25">
      <c r="B12570" s="158">
        <v>45108</v>
      </c>
      <c r="C12570" s="189">
        <v>407.44</v>
      </c>
    </row>
    <row r="12571" spans="2:3" x14ac:dyDescent="0.25">
      <c r="B12571" s="158">
        <v>45109</v>
      </c>
      <c r="C12571" s="189">
        <v>407.38</v>
      </c>
    </row>
    <row r="12572" spans="2:3" x14ac:dyDescent="0.25">
      <c r="B12572" s="158">
        <v>45110</v>
      </c>
      <c r="C12572" s="189">
        <v>407.38</v>
      </c>
    </row>
    <row r="12573" spans="2:3" x14ac:dyDescent="0.25">
      <c r="B12573" s="158">
        <v>45111</v>
      </c>
      <c r="C12573" s="189">
        <v>408.41</v>
      </c>
    </row>
    <row r="12574" spans="2:3" x14ac:dyDescent="0.25">
      <c r="B12574" s="158">
        <v>45112</v>
      </c>
      <c r="C12574" s="189">
        <v>409.14</v>
      </c>
    </row>
    <row r="12575" spans="2:3" x14ac:dyDescent="0.25">
      <c r="B12575" s="158">
        <v>45113</v>
      </c>
      <c r="C12575" s="189">
        <v>410.13</v>
      </c>
    </row>
    <row r="12576" spans="2:3" x14ac:dyDescent="0.25">
      <c r="B12576" s="158">
        <v>45114</v>
      </c>
      <c r="C12576" s="189">
        <v>410.76</v>
      </c>
    </row>
    <row r="12577" spans="2:3" x14ac:dyDescent="0.25">
      <c r="B12577" s="158">
        <v>45115</v>
      </c>
      <c r="C12577" s="189">
        <v>411.01</v>
      </c>
    </row>
    <row r="12578" spans="2:3" x14ac:dyDescent="0.25">
      <c r="B12578" s="158">
        <v>45116</v>
      </c>
      <c r="C12578" s="189">
        <v>411.05</v>
      </c>
    </row>
    <row r="12579" spans="2:3" x14ac:dyDescent="0.25">
      <c r="B12579" s="158">
        <v>45117</v>
      </c>
      <c r="C12579" s="189">
        <v>411.08</v>
      </c>
    </row>
    <row r="12580" spans="2:3" x14ac:dyDescent="0.25">
      <c r="B12580" s="158">
        <v>45118</v>
      </c>
      <c r="C12580" s="189">
        <v>410.94</v>
      </c>
    </row>
    <row r="12581" spans="2:3" x14ac:dyDescent="0.25">
      <c r="B12581" s="158">
        <v>45119</v>
      </c>
      <c r="C12581" s="189">
        <v>410.93</v>
      </c>
    </row>
    <row r="12582" spans="2:3" x14ac:dyDescent="0.25">
      <c r="B12582" s="158">
        <v>45120</v>
      </c>
      <c r="C12582" s="189">
        <v>410.97</v>
      </c>
    </row>
    <row r="12583" spans="2:3" x14ac:dyDescent="0.25">
      <c r="B12583" s="158">
        <v>45121</v>
      </c>
      <c r="C12583" s="189">
        <v>411.01</v>
      </c>
    </row>
    <row r="12584" spans="2:3" x14ac:dyDescent="0.25">
      <c r="B12584" s="158">
        <v>45122</v>
      </c>
      <c r="C12584" s="189">
        <v>411.09</v>
      </c>
    </row>
    <row r="12585" spans="2:3" x14ac:dyDescent="0.25">
      <c r="B12585" s="158">
        <v>45123</v>
      </c>
      <c r="C12585" s="189">
        <v>411.11</v>
      </c>
    </row>
    <row r="12586" spans="2:3" x14ac:dyDescent="0.25">
      <c r="B12586" s="158">
        <v>45124</v>
      </c>
      <c r="C12586" s="189">
        <v>411.16</v>
      </c>
    </row>
    <row r="12587" spans="2:3" x14ac:dyDescent="0.25">
      <c r="B12587" s="158">
        <v>45125</v>
      </c>
      <c r="C12587" s="189">
        <v>411.12</v>
      </c>
    </row>
    <row r="12588" spans="2:3" x14ac:dyDescent="0.25">
      <c r="B12588" s="158">
        <v>45126</v>
      </c>
      <c r="C12588" s="189">
        <v>411.16</v>
      </c>
    </row>
    <row r="12589" spans="2:3" x14ac:dyDescent="0.25">
      <c r="B12589" s="158">
        <v>45127</v>
      </c>
      <c r="C12589" s="189">
        <v>411.41</v>
      </c>
    </row>
    <row r="12590" spans="2:3" x14ac:dyDescent="0.25">
      <c r="B12590" s="158">
        <v>45128</v>
      </c>
      <c r="C12590" s="189">
        <v>411.49</v>
      </c>
    </row>
    <row r="12591" spans="2:3" x14ac:dyDescent="0.25">
      <c r="B12591" s="158">
        <v>45129</v>
      </c>
      <c r="C12591" s="189">
        <v>411.61</v>
      </c>
    </row>
    <row r="12592" spans="2:3" x14ac:dyDescent="0.25">
      <c r="B12592" s="158">
        <v>45130</v>
      </c>
      <c r="C12592" s="189">
        <v>411.74</v>
      </c>
    </row>
    <row r="12593" spans="2:3" x14ac:dyDescent="0.25">
      <c r="B12593" s="158">
        <v>45131</v>
      </c>
      <c r="C12593" s="189">
        <v>411.86</v>
      </c>
    </row>
    <row r="12594" spans="2:3" x14ac:dyDescent="0.25">
      <c r="B12594" s="158">
        <v>45132</v>
      </c>
      <c r="C12594" s="189">
        <v>412.06</v>
      </c>
    </row>
    <row r="12595" spans="2:3" x14ac:dyDescent="0.25">
      <c r="B12595" s="158">
        <v>45133</v>
      </c>
      <c r="C12595" s="189">
        <v>412.21</v>
      </c>
    </row>
    <row r="12596" spans="2:3" x14ac:dyDescent="0.25">
      <c r="B12596" s="158">
        <v>45134</v>
      </c>
      <c r="C12596" s="189">
        <v>412.43</v>
      </c>
    </row>
    <row r="12597" spans="2:3" x14ac:dyDescent="0.25">
      <c r="B12597" s="158">
        <v>45135</v>
      </c>
      <c r="C12597" s="189">
        <v>412.56</v>
      </c>
    </row>
    <row r="12598" spans="2:3" x14ac:dyDescent="0.25">
      <c r="B12598" s="158">
        <v>45136</v>
      </c>
      <c r="C12598" s="189">
        <v>412.49</v>
      </c>
    </row>
    <row r="12599" spans="2:3" x14ac:dyDescent="0.25">
      <c r="B12599" s="158">
        <v>45137</v>
      </c>
      <c r="C12599" s="189">
        <v>412.41</v>
      </c>
    </row>
    <row r="12600" spans="2:3" x14ac:dyDescent="0.25">
      <c r="B12600" s="158">
        <v>45138</v>
      </c>
      <c r="C12600" s="189">
        <v>412.26</v>
      </c>
    </row>
    <row r="12601" spans="2:3" x14ac:dyDescent="0.25">
      <c r="B12601" s="158">
        <v>45139</v>
      </c>
      <c r="C12601" s="189">
        <v>412.14</v>
      </c>
    </row>
    <row r="12602" spans="2:3" x14ac:dyDescent="0.25">
      <c r="B12602" s="158">
        <v>45140</v>
      </c>
      <c r="C12602" s="189">
        <v>412.14</v>
      </c>
    </row>
    <row r="12603" spans="2:3" x14ac:dyDescent="0.25">
      <c r="B12603" s="158">
        <v>45141</v>
      </c>
      <c r="C12603" s="189">
        <v>411.94</v>
      </c>
    </row>
    <row r="12604" spans="2:3" x14ac:dyDescent="0.25">
      <c r="B12604" s="158">
        <v>45142</v>
      </c>
      <c r="C12604" s="189">
        <v>411.89</v>
      </c>
    </row>
    <row r="12605" spans="2:3" x14ac:dyDescent="0.25">
      <c r="B12605" s="158">
        <v>45143</v>
      </c>
      <c r="C12605" s="189">
        <v>411.72</v>
      </c>
    </row>
    <row r="12606" spans="2:3" x14ac:dyDescent="0.25">
      <c r="B12606" s="158">
        <v>45144</v>
      </c>
      <c r="C12606" s="189">
        <v>411.48</v>
      </c>
    </row>
    <row r="12607" spans="2:3" x14ac:dyDescent="0.25">
      <c r="B12607" s="158">
        <v>45145</v>
      </c>
      <c r="C12607" s="189">
        <v>411.26</v>
      </c>
    </row>
    <row r="12608" spans="2:3" x14ac:dyDescent="0.25">
      <c r="B12608" s="158">
        <v>45146</v>
      </c>
      <c r="C12608" s="189">
        <v>411</v>
      </c>
    </row>
    <row r="12609" spans="2:3" x14ac:dyDescent="0.25">
      <c r="B12609" s="158">
        <v>45147</v>
      </c>
      <c r="C12609" s="189">
        <v>410.51</v>
      </c>
    </row>
    <row r="12610" spans="2:3" x14ac:dyDescent="0.25">
      <c r="B12610" s="158">
        <v>45148</v>
      </c>
      <c r="C12610" s="189">
        <v>409.96</v>
      </c>
    </row>
    <row r="12611" spans="2:3" x14ac:dyDescent="0.25">
      <c r="B12611" s="158">
        <v>45149</v>
      </c>
      <c r="C12611" s="189">
        <v>409.51</v>
      </c>
    </row>
    <row r="12612" spans="2:3" x14ac:dyDescent="0.25">
      <c r="B12612" s="158">
        <v>45150</v>
      </c>
      <c r="C12612" s="189">
        <v>409.01</v>
      </c>
    </row>
    <row r="12613" spans="2:3" x14ac:dyDescent="0.25">
      <c r="B12613" s="158">
        <v>45151</v>
      </c>
      <c r="C12613" s="189">
        <v>408.81</v>
      </c>
    </row>
    <row r="12614" spans="2:3" x14ac:dyDescent="0.25">
      <c r="B12614" s="158">
        <v>45152</v>
      </c>
      <c r="C12614" s="189">
        <v>408.61</v>
      </c>
    </row>
    <row r="12615" spans="2:3" x14ac:dyDescent="0.25">
      <c r="B12615" s="158">
        <v>45153</v>
      </c>
      <c r="C12615" s="1">
        <v>408.23</v>
      </c>
    </row>
    <row r="12616" spans="2:3" x14ac:dyDescent="0.25">
      <c r="B12616" s="158">
        <v>45154</v>
      </c>
      <c r="C12616" s="1">
        <v>407.72</v>
      </c>
    </row>
    <row r="12617" spans="2:3" x14ac:dyDescent="0.25">
      <c r="B12617" s="158">
        <v>45155</v>
      </c>
      <c r="C12617" s="1">
        <v>407.63</v>
      </c>
    </row>
    <row r="12618" spans="2:3" x14ac:dyDescent="0.25">
      <c r="B12618" s="158">
        <v>45156</v>
      </c>
      <c r="C12618" s="1">
        <v>407.58</v>
      </c>
    </row>
    <row r="12619" spans="2:3" x14ac:dyDescent="0.25">
      <c r="B12619" s="158">
        <v>45157</v>
      </c>
      <c r="C12619" s="1">
        <v>407.59</v>
      </c>
    </row>
    <row r="12620" spans="2:3" x14ac:dyDescent="0.25">
      <c r="B12620" s="158">
        <v>45158</v>
      </c>
      <c r="C12620" s="1">
        <v>407.61</v>
      </c>
    </row>
    <row r="12621" spans="2:3" x14ac:dyDescent="0.25">
      <c r="B12621" s="158">
        <v>45159</v>
      </c>
      <c r="C12621" s="1">
        <v>407.64</v>
      </c>
    </row>
    <row r="12622" spans="2:3" x14ac:dyDescent="0.25">
      <c r="B12622" s="158">
        <v>45160</v>
      </c>
      <c r="C12622" s="1">
        <v>407.44</v>
      </c>
    </row>
    <row r="12623" spans="2:3" x14ac:dyDescent="0.25">
      <c r="B12623" s="158">
        <v>45161</v>
      </c>
      <c r="C12623" s="1">
        <v>407.37</v>
      </c>
    </row>
    <row r="12624" spans="2:3" x14ac:dyDescent="0.25">
      <c r="B12624" s="158">
        <v>45162</v>
      </c>
      <c r="C12624" s="1">
        <v>407.29</v>
      </c>
    </row>
    <row r="12625" spans="2:3" x14ac:dyDescent="0.25">
      <c r="B12625" s="158">
        <v>45163</v>
      </c>
      <c r="C12625" s="1">
        <v>407.17</v>
      </c>
    </row>
    <row r="12626" spans="2:3" x14ac:dyDescent="0.25">
      <c r="B12626" s="158">
        <v>45164</v>
      </c>
      <c r="C12626" s="1">
        <v>407.1</v>
      </c>
    </row>
    <row r="12627" spans="2:3" x14ac:dyDescent="0.25">
      <c r="B12627" s="158">
        <v>45165</v>
      </c>
      <c r="C12627" s="1">
        <v>406.97</v>
      </c>
    </row>
    <row r="12628" spans="2:3" x14ac:dyDescent="0.25">
      <c r="B12628" s="158">
        <v>45166</v>
      </c>
      <c r="C12628" s="1">
        <v>406.86</v>
      </c>
    </row>
    <row r="12629" spans="2:3" x14ac:dyDescent="0.25">
      <c r="B12629" s="158">
        <v>45167</v>
      </c>
      <c r="C12629" s="1">
        <v>406.68</v>
      </c>
    </row>
    <row r="12630" spans="2:3" x14ac:dyDescent="0.25">
      <c r="B12630" s="158">
        <v>45168</v>
      </c>
      <c r="C12630" s="1">
        <v>406.67</v>
      </c>
    </row>
    <row r="12631" spans="2:3" x14ac:dyDescent="0.25">
      <c r="B12631" s="158">
        <v>45169</v>
      </c>
      <c r="C12631" s="1">
        <v>406.71</v>
      </c>
    </row>
    <row r="12632" spans="2:3" x14ac:dyDescent="0.25">
      <c r="B12632" s="158">
        <v>45170</v>
      </c>
      <c r="C12632" s="1">
        <v>406.41</v>
      </c>
    </row>
    <row r="12633" spans="2:3" x14ac:dyDescent="0.25">
      <c r="B12633" s="158">
        <v>45171</v>
      </c>
      <c r="C12633" s="1">
        <v>406.43</v>
      </c>
    </row>
    <row r="12634" spans="2:3" x14ac:dyDescent="0.25">
      <c r="B12634" s="158">
        <v>45172</v>
      </c>
      <c r="C12634" s="1">
        <v>406.46</v>
      </c>
    </row>
    <row r="12635" spans="2:3" x14ac:dyDescent="0.25">
      <c r="B12635" s="158">
        <v>45173</v>
      </c>
      <c r="C12635" s="1">
        <v>406.46</v>
      </c>
    </row>
    <row r="12636" spans="2:3" x14ac:dyDescent="0.25">
      <c r="B12636" s="158">
        <v>45174</v>
      </c>
      <c r="C12636" s="1">
        <v>406.73</v>
      </c>
    </row>
    <row r="12637" spans="2:3" x14ac:dyDescent="0.25">
      <c r="B12637" s="158">
        <v>45175</v>
      </c>
      <c r="C12637" s="1">
        <v>406.64</v>
      </c>
    </row>
    <row r="12638" spans="2:3" x14ac:dyDescent="0.25">
      <c r="B12638" s="158">
        <v>45176</v>
      </c>
      <c r="C12638" s="1">
        <v>406.61</v>
      </c>
    </row>
    <row r="12639" spans="2:3" x14ac:dyDescent="0.25">
      <c r="B12639" s="158">
        <v>45177</v>
      </c>
      <c r="C12639" s="1">
        <v>406.61</v>
      </c>
    </row>
    <row r="12640" spans="2:3" x14ac:dyDescent="0.25">
      <c r="B12640" s="158">
        <v>45178</v>
      </c>
      <c r="C12640" s="1">
        <v>406.59</v>
      </c>
    </row>
    <row r="12641" spans="2:3" x14ac:dyDescent="0.25">
      <c r="B12641" s="158">
        <v>45179</v>
      </c>
      <c r="C12641" s="1">
        <v>406.57</v>
      </c>
    </row>
    <row r="12642" spans="2:3" x14ac:dyDescent="0.25">
      <c r="B12642" s="158">
        <v>45180</v>
      </c>
      <c r="C12642" s="1">
        <v>406.54</v>
      </c>
    </row>
  </sheetData>
  <autoFilter ref="A1:O3" xr:uid="{00000000-0009-0000-0000-000000000000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</autoFilter>
  <mergeCells count="3">
    <mergeCell ref="A1:M1"/>
    <mergeCell ref="B2:B3"/>
    <mergeCell ref="F2:J2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pageSetUpPr fitToPage="1"/>
  </sheetPr>
  <dimension ref="A1:BI3260"/>
  <sheetViews>
    <sheetView tabSelected="1" topLeftCell="L1" zoomScaleNormal="100" zoomScaleSheetLayoutView="100" workbookViewId="0">
      <pane ySplit="4" topLeftCell="A2397" activePane="bottomLeft" state="frozen"/>
      <selection activeCell="O130" sqref="O130:O369"/>
      <selection pane="bottomLeft" activeCell="T335" sqref="T335"/>
    </sheetView>
  </sheetViews>
  <sheetFormatPr defaultColWidth="9.33203125" defaultRowHeight="15" x14ac:dyDescent="0.2"/>
  <cols>
    <col min="1" max="1" width="15.6640625" style="33" customWidth="1"/>
    <col min="2" max="2" width="16.33203125" style="33" customWidth="1"/>
    <col min="3" max="3" width="7.83203125" style="33" customWidth="1"/>
    <col min="4" max="4" width="6.33203125" style="33" customWidth="1"/>
    <col min="5" max="5" width="10.5" style="1" customWidth="1"/>
    <col min="6" max="6" width="7.6640625" style="33" customWidth="1"/>
    <col min="7" max="7" width="4.33203125" style="33" customWidth="1"/>
    <col min="8" max="8" width="12.33203125" style="8" customWidth="1"/>
    <col min="9" max="9" width="9.6640625" style="33" customWidth="1"/>
    <col min="10" max="11" width="9" style="8" customWidth="1"/>
    <col min="12" max="12" width="13.33203125" style="8" customWidth="1"/>
    <col min="13" max="13" width="13.6640625" style="8" customWidth="1"/>
    <col min="14" max="14" width="13.1640625" style="33" customWidth="1"/>
    <col min="15" max="15" width="13.6640625" style="1" customWidth="1"/>
    <col min="16" max="16" width="7.83203125" style="33" customWidth="1"/>
    <col min="17" max="17" width="14.83203125" style="33" customWidth="1"/>
    <col min="18" max="18" width="21.1640625" style="33" customWidth="1"/>
    <col min="19" max="19" width="11.6640625" style="33" customWidth="1"/>
    <col min="20" max="20" width="10" style="33" customWidth="1"/>
    <col min="21" max="21" width="16.6640625" style="33" customWidth="1"/>
    <col min="22" max="22" width="18.6640625" style="33" customWidth="1"/>
    <col min="23" max="23" width="10.6640625" style="33" customWidth="1"/>
    <col min="24" max="24" width="18.5" style="33" customWidth="1"/>
    <col min="25" max="25" width="11.33203125" style="33" customWidth="1"/>
    <col min="26" max="26" width="12.5" style="33" customWidth="1"/>
    <col min="27" max="27" width="16.5" style="33" customWidth="1"/>
    <col min="28" max="16384" width="9.33203125" style="33"/>
  </cols>
  <sheetData>
    <row r="1" spans="1:25" s="15" customFormat="1" ht="23.25" customHeight="1" x14ac:dyDescent="0.2">
      <c r="C1" s="16" t="s">
        <v>37</v>
      </c>
      <c r="E1" s="17"/>
      <c r="H1" s="18"/>
      <c r="J1" s="18"/>
      <c r="K1" s="18"/>
      <c r="L1" s="18"/>
      <c r="M1" s="18"/>
      <c r="O1" s="17"/>
    </row>
    <row r="2" spans="1:25" ht="9.75" customHeight="1" x14ac:dyDescent="0.2"/>
    <row r="3" spans="1:25" ht="77.25" customHeight="1" x14ac:dyDescent="0.2">
      <c r="A3" s="15" t="s">
        <v>13</v>
      </c>
      <c r="B3" s="15" t="s">
        <v>0</v>
      </c>
      <c r="C3" s="286" t="s">
        <v>12</v>
      </c>
      <c r="D3" s="286"/>
      <c r="E3" s="286"/>
      <c r="F3" s="286" t="s">
        <v>11</v>
      </c>
      <c r="G3" s="287"/>
      <c r="H3" s="287"/>
      <c r="I3" s="288" t="s">
        <v>10</v>
      </c>
      <c r="J3" s="288"/>
      <c r="K3" s="288"/>
      <c r="L3" s="288"/>
      <c r="M3" s="19" t="s">
        <v>35</v>
      </c>
      <c r="N3" s="20" t="s">
        <v>48</v>
      </c>
      <c r="O3" s="69" t="s">
        <v>1</v>
      </c>
      <c r="P3" s="20" t="s">
        <v>36</v>
      </c>
      <c r="Q3" s="19" t="s">
        <v>31</v>
      </c>
      <c r="R3" s="20" t="s">
        <v>34</v>
      </c>
      <c r="S3" s="20" t="s">
        <v>46</v>
      </c>
      <c r="T3" s="20"/>
      <c r="U3" s="20" t="s">
        <v>39</v>
      </c>
      <c r="V3" s="20" t="s">
        <v>44</v>
      </c>
      <c r="W3" s="20"/>
      <c r="X3" s="20" t="s">
        <v>45</v>
      </c>
      <c r="Y3" s="20" t="s">
        <v>440</v>
      </c>
    </row>
    <row r="4" spans="1:25" ht="72.75" customHeight="1" x14ac:dyDescent="0.2">
      <c r="A4" s="21" t="s">
        <v>14</v>
      </c>
      <c r="B4" s="22" t="s">
        <v>15</v>
      </c>
      <c r="C4" s="23" t="s">
        <v>2</v>
      </c>
      <c r="D4" s="23" t="s">
        <v>3</v>
      </c>
      <c r="E4" s="24" t="s">
        <v>4</v>
      </c>
      <c r="F4" s="23" t="s">
        <v>5</v>
      </c>
      <c r="G4" s="23" t="s">
        <v>6</v>
      </c>
      <c r="H4" s="25" t="s">
        <v>7</v>
      </c>
      <c r="I4" s="26" t="s">
        <v>40</v>
      </c>
      <c r="J4" s="27" t="s">
        <v>8</v>
      </c>
      <c r="K4" s="67" t="s">
        <v>47</v>
      </c>
      <c r="L4" s="28" t="s">
        <v>9</v>
      </c>
      <c r="M4" s="29" t="s">
        <v>16</v>
      </c>
      <c r="N4" s="22" t="s">
        <v>16</v>
      </c>
      <c r="O4" s="30" t="s">
        <v>17</v>
      </c>
      <c r="P4" s="31" t="s">
        <v>18</v>
      </c>
      <c r="Q4" s="15" t="s">
        <v>32</v>
      </c>
      <c r="R4" s="33" t="s">
        <v>33</v>
      </c>
    </row>
    <row r="5" spans="1:25" ht="12.75" customHeight="1" x14ac:dyDescent="0.2">
      <c r="A5" s="33" t="s">
        <v>30</v>
      </c>
      <c r="B5" s="32">
        <v>42002</v>
      </c>
      <c r="C5" s="33">
        <v>438</v>
      </c>
      <c r="D5" s="33">
        <v>370</v>
      </c>
      <c r="E5" s="34">
        <v>438.09</v>
      </c>
      <c r="F5" s="33">
        <v>722</v>
      </c>
      <c r="G5" s="33">
        <v>34</v>
      </c>
      <c r="H5" s="8" t="e">
        <f ca="1">OFFSET(#REF!,(E5-340)*100,1)</f>
        <v>#REF!</v>
      </c>
      <c r="I5" s="23"/>
      <c r="J5" s="35"/>
      <c r="K5" s="35"/>
      <c r="L5" s="36"/>
      <c r="M5" s="37"/>
      <c r="N5" s="8">
        <f>I5+J5+L5</f>
        <v>0</v>
      </c>
      <c r="P5" s="38"/>
      <c r="Q5" s="39" t="e">
        <f t="shared" ref="Q5:Q68" ca="1" si="0">(H5-34)*100/(722-34)</f>
        <v>#REF!</v>
      </c>
      <c r="R5" s="33">
        <v>430</v>
      </c>
    </row>
    <row r="6" spans="1:25" ht="12.75" customHeight="1" x14ac:dyDescent="0.2">
      <c r="A6" s="33" t="s">
        <v>30</v>
      </c>
      <c r="B6" s="32">
        <v>42003</v>
      </c>
      <c r="C6" s="33">
        <v>438</v>
      </c>
      <c r="D6" s="33">
        <v>370</v>
      </c>
      <c r="E6" s="34">
        <v>438.02</v>
      </c>
      <c r="F6" s="33">
        <v>722</v>
      </c>
      <c r="G6" s="33">
        <v>34</v>
      </c>
      <c r="H6" s="8" t="e">
        <f ca="1">OFFSET(#REF!,(E6-340)*100,1)</f>
        <v>#REF!</v>
      </c>
      <c r="I6" s="23"/>
      <c r="J6" s="35"/>
      <c r="K6" s="35"/>
      <c r="L6" s="36"/>
      <c r="M6" s="37"/>
      <c r="N6" s="8">
        <f>I6+J6+L6</f>
        <v>0</v>
      </c>
      <c r="P6" s="38"/>
      <c r="Q6" s="39" t="e">
        <f t="shared" ca="1" si="0"/>
        <v>#REF!</v>
      </c>
      <c r="R6" s="33">
        <v>430</v>
      </c>
    </row>
    <row r="7" spans="1:25" ht="12.75" customHeight="1" x14ac:dyDescent="0.2">
      <c r="A7" s="33" t="s">
        <v>30</v>
      </c>
      <c r="B7" s="32">
        <v>42004</v>
      </c>
      <c r="C7" s="33">
        <v>438</v>
      </c>
      <c r="D7" s="33">
        <v>370</v>
      </c>
      <c r="E7" s="34">
        <v>438</v>
      </c>
      <c r="F7" s="33">
        <v>722</v>
      </c>
      <c r="G7" s="33">
        <v>34</v>
      </c>
      <c r="H7" s="8" t="e">
        <f ca="1">OFFSET(#REF!,(E7-340)*100,1)</f>
        <v>#REF!</v>
      </c>
      <c r="I7" s="23"/>
      <c r="J7" s="35"/>
      <c r="K7" s="35"/>
      <c r="L7" s="36"/>
      <c r="M7" s="37"/>
      <c r="N7" s="8">
        <f>I7+J7+L7</f>
        <v>0</v>
      </c>
      <c r="P7" s="38"/>
      <c r="Q7" s="39" t="e">
        <f t="shared" ca="1" si="0"/>
        <v>#REF!</v>
      </c>
      <c r="R7" s="33">
        <v>430</v>
      </c>
    </row>
    <row r="8" spans="1:25" x14ac:dyDescent="0.2">
      <c r="A8" s="40" t="s">
        <v>19</v>
      </c>
      <c r="B8" s="32">
        <v>42005</v>
      </c>
      <c r="C8" s="33">
        <v>438</v>
      </c>
      <c r="D8" s="33">
        <v>370</v>
      </c>
      <c r="E8" s="34">
        <v>438.01</v>
      </c>
      <c r="F8" s="33">
        <v>722</v>
      </c>
      <c r="G8" s="33">
        <v>34</v>
      </c>
      <c r="H8" s="8" t="e">
        <f ca="1">OFFSET(#REF!,(E8-340)*100,1)</f>
        <v>#REF!</v>
      </c>
      <c r="I8" s="36">
        <v>9.76</v>
      </c>
      <c r="J8" s="36"/>
      <c r="K8" s="36"/>
      <c r="L8" s="36">
        <v>11.87</v>
      </c>
      <c r="M8" s="37">
        <v>4.92</v>
      </c>
      <c r="N8" s="8">
        <f>I8+J8+K8+L8</f>
        <v>21.63</v>
      </c>
      <c r="O8" s="1" t="e">
        <f t="shared" ref="O8:O71" ca="1" si="1">H9-H8+N8</f>
        <v>#REF!</v>
      </c>
      <c r="P8" s="38">
        <v>0</v>
      </c>
      <c r="Q8" s="39" t="e">
        <f t="shared" ca="1" si="0"/>
        <v>#REF!</v>
      </c>
      <c r="R8" s="33">
        <v>430</v>
      </c>
    </row>
    <row r="9" spans="1:25" x14ac:dyDescent="0.2">
      <c r="A9" s="40" t="s">
        <v>19</v>
      </c>
      <c r="B9" s="32">
        <v>42006</v>
      </c>
      <c r="C9" s="33">
        <v>438</v>
      </c>
      <c r="D9" s="33">
        <v>370</v>
      </c>
      <c r="E9" s="34">
        <v>437.98</v>
      </c>
      <c r="F9" s="33">
        <v>722</v>
      </c>
      <c r="G9" s="33">
        <v>34</v>
      </c>
      <c r="H9" s="8" t="e">
        <f ca="1">OFFSET(#REF!,(E9-340)*100,1)</f>
        <v>#REF!</v>
      </c>
      <c r="I9" s="36">
        <v>6.06</v>
      </c>
      <c r="J9" s="36"/>
      <c r="K9" s="36"/>
      <c r="L9" s="36">
        <v>11.15</v>
      </c>
      <c r="M9" s="37">
        <v>4.63</v>
      </c>
      <c r="N9" s="8">
        <f t="shared" ref="N9:N72" si="2">I9+J9+K9+L9</f>
        <v>17.21</v>
      </c>
      <c r="O9" s="1" t="e">
        <f t="shared" ca="1" si="1"/>
        <v>#REF!</v>
      </c>
      <c r="P9" s="38">
        <v>0</v>
      </c>
      <c r="Q9" s="39" t="e">
        <f t="shared" ca="1" si="0"/>
        <v>#REF!</v>
      </c>
      <c r="R9" s="33">
        <v>430</v>
      </c>
    </row>
    <row r="10" spans="1:25" x14ac:dyDescent="0.2">
      <c r="A10" s="33" t="s">
        <v>19</v>
      </c>
      <c r="B10" s="32">
        <v>42007</v>
      </c>
      <c r="C10" s="33">
        <v>438</v>
      </c>
      <c r="D10" s="33">
        <v>370</v>
      </c>
      <c r="E10" s="34">
        <v>437.98</v>
      </c>
      <c r="F10" s="33">
        <v>722</v>
      </c>
      <c r="G10" s="33">
        <v>34</v>
      </c>
      <c r="H10" s="8" t="e">
        <f ca="1">OFFSET(#REF!,(E10-340)*100,1)</f>
        <v>#REF!</v>
      </c>
      <c r="I10" s="36">
        <v>2.34</v>
      </c>
      <c r="J10" s="36"/>
      <c r="K10" s="36"/>
      <c r="L10" s="36">
        <v>11.67</v>
      </c>
      <c r="M10" s="37">
        <v>4.84</v>
      </c>
      <c r="N10" s="8">
        <f t="shared" si="2"/>
        <v>14.01</v>
      </c>
      <c r="O10" s="1" t="e">
        <f t="shared" ca="1" si="1"/>
        <v>#REF!</v>
      </c>
      <c r="P10" s="38">
        <v>0</v>
      </c>
      <c r="Q10" s="39" t="e">
        <f t="shared" ca="1" si="0"/>
        <v>#REF!</v>
      </c>
      <c r="R10" s="33">
        <v>430</v>
      </c>
    </row>
    <row r="11" spans="1:25" x14ac:dyDescent="0.2">
      <c r="A11" s="33" t="s">
        <v>19</v>
      </c>
      <c r="B11" s="32">
        <v>42008</v>
      </c>
      <c r="C11" s="33">
        <v>438</v>
      </c>
      <c r="D11" s="33">
        <v>370</v>
      </c>
      <c r="E11" s="34">
        <v>438</v>
      </c>
      <c r="F11" s="33">
        <v>722</v>
      </c>
      <c r="G11" s="33">
        <v>34</v>
      </c>
      <c r="H11" s="8" t="e">
        <f ca="1">OFFSET(#REF!,(E11-340)*100,1)</f>
        <v>#REF!</v>
      </c>
      <c r="I11" s="36">
        <v>2.73</v>
      </c>
      <c r="J11" s="36"/>
      <c r="K11" s="36"/>
      <c r="L11" s="36">
        <v>11.57</v>
      </c>
      <c r="M11" s="37">
        <v>4.8</v>
      </c>
      <c r="N11" s="8">
        <f t="shared" si="2"/>
        <v>14.3</v>
      </c>
      <c r="O11" s="1" t="e">
        <f t="shared" ca="1" si="1"/>
        <v>#REF!</v>
      </c>
      <c r="P11" s="38">
        <v>0</v>
      </c>
      <c r="Q11" s="39" t="e">
        <f t="shared" ca="1" si="0"/>
        <v>#REF!</v>
      </c>
      <c r="R11" s="33">
        <v>430</v>
      </c>
    </row>
    <row r="12" spans="1:25" x14ac:dyDescent="0.2">
      <c r="A12" s="33" t="s">
        <v>19</v>
      </c>
      <c r="B12" s="32">
        <v>42009</v>
      </c>
      <c r="C12" s="33">
        <v>438</v>
      </c>
      <c r="D12" s="33">
        <v>370</v>
      </c>
      <c r="E12" s="34">
        <v>437.98</v>
      </c>
      <c r="F12" s="33">
        <v>722</v>
      </c>
      <c r="G12" s="33">
        <v>34</v>
      </c>
      <c r="H12" s="8" t="e">
        <f ca="1">OFFSET(#REF!,(E12-340)*100,1)</f>
        <v>#REF!</v>
      </c>
      <c r="I12" s="36">
        <v>3.03</v>
      </c>
      <c r="J12" s="36"/>
      <c r="K12" s="36"/>
      <c r="L12" s="36">
        <v>10.69</v>
      </c>
      <c r="M12" s="37">
        <v>4.43</v>
      </c>
      <c r="N12" s="8">
        <f t="shared" si="2"/>
        <v>13.719999999999999</v>
      </c>
      <c r="O12" s="1" t="e">
        <f t="shared" ca="1" si="1"/>
        <v>#REF!</v>
      </c>
      <c r="P12" s="38">
        <v>0</v>
      </c>
      <c r="Q12" s="39" t="e">
        <f t="shared" ca="1" si="0"/>
        <v>#REF!</v>
      </c>
      <c r="R12" s="33">
        <v>430</v>
      </c>
    </row>
    <row r="13" spans="1:25" x14ac:dyDescent="0.2">
      <c r="A13" s="33" t="s">
        <v>19</v>
      </c>
      <c r="B13" s="32">
        <v>42010</v>
      </c>
      <c r="C13" s="33">
        <v>438</v>
      </c>
      <c r="D13" s="33">
        <v>370</v>
      </c>
      <c r="E13" s="34">
        <v>437.97</v>
      </c>
      <c r="F13" s="33">
        <v>722</v>
      </c>
      <c r="G13" s="33">
        <v>34</v>
      </c>
      <c r="H13" s="8" t="e">
        <f ca="1">OFFSET(#REF!,(E13-340)*100,1)</f>
        <v>#REF!</v>
      </c>
      <c r="I13" s="36"/>
      <c r="J13" s="36"/>
      <c r="K13" s="36"/>
      <c r="L13" s="36">
        <v>11.56</v>
      </c>
      <c r="M13" s="37">
        <v>4.8</v>
      </c>
      <c r="N13" s="8">
        <f t="shared" si="2"/>
        <v>11.56</v>
      </c>
      <c r="O13" s="1" t="e">
        <f t="shared" ca="1" si="1"/>
        <v>#REF!</v>
      </c>
      <c r="P13" s="38">
        <v>9.6</v>
      </c>
      <c r="Q13" s="39" t="e">
        <f t="shared" ca="1" si="0"/>
        <v>#REF!</v>
      </c>
      <c r="R13" s="33">
        <v>430</v>
      </c>
    </row>
    <row r="14" spans="1:25" x14ac:dyDescent="0.2">
      <c r="A14" s="33" t="s">
        <v>19</v>
      </c>
      <c r="B14" s="32">
        <v>42011</v>
      </c>
      <c r="C14" s="33">
        <v>438</v>
      </c>
      <c r="D14" s="33">
        <v>370</v>
      </c>
      <c r="E14" s="34">
        <v>438.01</v>
      </c>
      <c r="F14" s="33">
        <v>722</v>
      </c>
      <c r="G14" s="33">
        <v>34</v>
      </c>
      <c r="H14" s="8" t="e">
        <f ca="1">OFFSET(#REF!,(E14-340)*100,1)</f>
        <v>#REF!</v>
      </c>
      <c r="I14" s="36"/>
      <c r="J14" s="36"/>
      <c r="K14" s="36"/>
      <c r="L14" s="36">
        <v>10.47</v>
      </c>
      <c r="M14" s="37">
        <v>4.34</v>
      </c>
      <c r="N14" s="8">
        <f t="shared" si="2"/>
        <v>10.47</v>
      </c>
      <c r="O14" s="1" t="e">
        <f t="shared" ca="1" si="1"/>
        <v>#REF!</v>
      </c>
      <c r="P14" s="38">
        <v>0</v>
      </c>
      <c r="Q14" s="39" t="e">
        <f t="shared" ca="1" si="0"/>
        <v>#REF!</v>
      </c>
      <c r="R14" s="33">
        <v>430</v>
      </c>
    </row>
    <row r="15" spans="1:25" x14ac:dyDescent="0.2">
      <c r="A15" s="33" t="s">
        <v>19</v>
      </c>
      <c r="B15" s="32">
        <v>42012</v>
      </c>
      <c r="C15" s="33">
        <v>438</v>
      </c>
      <c r="D15" s="33">
        <v>370</v>
      </c>
      <c r="E15" s="34">
        <v>437.99</v>
      </c>
      <c r="F15" s="33">
        <v>722</v>
      </c>
      <c r="G15" s="33">
        <v>34</v>
      </c>
      <c r="H15" s="8" t="e">
        <f ca="1">OFFSET(#REF!,(E15-340)*100,1)</f>
        <v>#REF!</v>
      </c>
      <c r="I15" s="36"/>
      <c r="J15" s="36"/>
      <c r="K15" s="36"/>
      <c r="L15" s="36">
        <v>9.34</v>
      </c>
      <c r="M15" s="37">
        <v>3.88</v>
      </c>
      <c r="N15" s="8">
        <f t="shared" si="2"/>
        <v>9.34</v>
      </c>
      <c r="O15" s="1" t="e">
        <f t="shared" ca="1" si="1"/>
        <v>#REF!</v>
      </c>
      <c r="P15" s="38">
        <v>0</v>
      </c>
      <c r="Q15" s="39" t="e">
        <f t="shared" ca="1" si="0"/>
        <v>#REF!</v>
      </c>
      <c r="R15" s="33">
        <v>430</v>
      </c>
    </row>
    <row r="16" spans="1:25" x14ac:dyDescent="0.2">
      <c r="A16" s="33" t="s">
        <v>19</v>
      </c>
      <c r="B16" s="32">
        <v>42013</v>
      </c>
      <c r="C16" s="33">
        <v>438</v>
      </c>
      <c r="D16" s="33">
        <v>370</v>
      </c>
      <c r="E16" s="34">
        <v>437.94</v>
      </c>
      <c r="F16" s="33">
        <v>722</v>
      </c>
      <c r="G16" s="33">
        <v>34</v>
      </c>
      <c r="H16" s="8" t="e">
        <f ca="1">OFFSET(#REF!,(E16-340)*100,1)</f>
        <v>#REF!</v>
      </c>
      <c r="I16" s="36"/>
      <c r="J16" s="36"/>
      <c r="K16" s="36"/>
      <c r="L16" s="36">
        <v>8.43</v>
      </c>
      <c r="M16" s="37">
        <v>3.5</v>
      </c>
      <c r="N16" s="8">
        <f t="shared" si="2"/>
        <v>8.43</v>
      </c>
      <c r="O16" s="1" t="e">
        <f t="shared" ca="1" si="1"/>
        <v>#REF!</v>
      </c>
      <c r="P16" s="38">
        <v>0</v>
      </c>
      <c r="Q16" s="39" t="e">
        <f t="shared" ca="1" si="0"/>
        <v>#REF!</v>
      </c>
      <c r="R16" s="33">
        <v>430</v>
      </c>
    </row>
    <row r="17" spans="1:18" x14ac:dyDescent="0.2">
      <c r="A17" s="33" t="s">
        <v>19</v>
      </c>
      <c r="B17" s="32">
        <v>42014</v>
      </c>
      <c r="C17" s="33">
        <v>438</v>
      </c>
      <c r="D17" s="33">
        <v>370</v>
      </c>
      <c r="E17" s="34">
        <v>437.86</v>
      </c>
      <c r="F17" s="33">
        <v>722</v>
      </c>
      <c r="G17" s="33">
        <v>34</v>
      </c>
      <c r="H17" s="8" t="e">
        <f ca="1">OFFSET(#REF!,(E17-340)*100,1)</f>
        <v>#REF!</v>
      </c>
      <c r="I17" s="36"/>
      <c r="J17" s="36"/>
      <c r="K17" s="36"/>
      <c r="L17" s="36">
        <v>9.64</v>
      </c>
      <c r="M17" s="37">
        <v>4</v>
      </c>
      <c r="N17" s="8">
        <f t="shared" si="2"/>
        <v>9.64</v>
      </c>
      <c r="O17" s="1" t="e">
        <f t="shared" ca="1" si="1"/>
        <v>#REF!</v>
      </c>
      <c r="P17" s="38">
        <v>0</v>
      </c>
      <c r="Q17" s="39" t="e">
        <f t="shared" ca="1" si="0"/>
        <v>#REF!</v>
      </c>
      <c r="R17" s="33">
        <v>430</v>
      </c>
    </row>
    <row r="18" spans="1:18" x14ac:dyDescent="0.2">
      <c r="A18" s="33" t="s">
        <v>19</v>
      </c>
      <c r="B18" s="32">
        <v>42015</v>
      </c>
      <c r="C18" s="33">
        <v>438</v>
      </c>
      <c r="D18" s="33">
        <v>370</v>
      </c>
      <c r="E18" s="34">
        <v>437.65</v>
      </c>
      <c r="F18" s="33">
        <v>722</v>
      </c>
      <c r="G18" s="33">
        <v>34</v>
      </c>
      <c r="H18" s="8" t="e">
        <f ca="1">OFFSET(#REF!,(E18-340)*100,1)</f>
        <v>#REF!</v>
      </c>
      <c r="I18" s="36"/>
      <c r="J18" s="36"/>
      <c r="K18" s="36"/>
      <c r="L18" s="36">
        <v>8.8000000000000007</v>
      </c>
      <c r="M18" s="37">
        <v>3.65</v>
      </c>
      <c r="N18" s="8">
        <f t="shared" si="2"/>
        <v>8.8000000000000007</v>
      </c>
      <c r="O18" s="1" t="e">
        <f t="shared" ca="1" si="1"/>
        <v>#REF!</v>
      </c>
      <c r="P18" s="38">
        <v>0</v>
      </c>
      <c r="Q18" s="39" t="e">
        <f t="shared" ca="1" si="0"/>
        <v>#REF!</v>
      </c>
      <c r="R18" s="33">
        <v>430</v>
      </c>
    </row>
    <row r="19" spans="1:18" x14ac:dyDescent="0.2">
      <c r="A19" s="33" t="s">
        <v>19</v>
      </c>
      <c r="B19" s="32">
        <v>42016</v>
      </c>
      <c r="C19" s="33">
        <v>438</v>
      </c>
      <c r="D19" s="33">
        <v>370</v>
      </c>
      <c r="E19" s="34">
        <v>437.49</v>
      </c>
      <c r="F19" s="33">
        <v>722</v>
      </c>
      <c r="G19" s="33">
        <v>34</v>
      </c>
      <c r="H19" s="8" t="e">
        <f ca="1">OFFSET(#REF!,(E19-340)*100,1)</f>
        <v>#REF!</v>
      </c>
      <c r="I19" s="36"/>
      <c r="J19" s="36"/>
      <c r="K19" s="36"/>
      <c r="L19" s="36">
        <v>11.08</v>
      </c>
      <c r="M19" s="37">
        <v>4.58</v>
      </c>
      <c r="N19" s="8">
        <f t="shared" si="2"/>
        <v>11.08</v>
      </c>
      <c r="O19" s="1" t="e">
        <f t="shared" ca="1" si="1"/>
        <v>#REF!</v>
      </c>
      <c r="P19" s="38">
        <v>0</v>
      </c>
      <c r="Q19" s="39" t="e">
        <f t="shared" ca="1" si="0"/>
        <v>#REF!</v>
      </c>
      <c r="R19" s="33">
        <v>430</v>
      </c>
    </row>
    <row r="20" spans="1:18" x14ac:dyDescent="0.2">
      <c r="A20" s="33" t="s">
        <v>19</v>
      </c>
      <c r="B20" s="32">
        <v>42017</v>
      </c>
      <c r="C20" s="33">
        <v>438</v>
      </c>
      <c r="D20" s="33">
        <v>370</v>
      </c>
      <c r="E20" s="34">
        <v>437.28</v>
      </c>
      <c r="F20" s="33">
        <v>722</v>
      </c>
      <c r="G20" s="33">
        <v>34</v>
      </c>
      <c r="H20" s="8" t="e">
        <f ca="1">OFFSET(#REF!,(E20-340)*100,1)</f>
        <v>#REF!</v>
      </c>
      <c r="I20" s="36"/>
      <c r="J20" s="36"/>
      <c r="K20" s="36"/>
      <c r="L20" s="36">
        <v>10.83</v>
      </c>
      <c r="M20" s="37">
        <v>4.4800000000000004</v>
      </c>
      <c r="N20" s="8">
        <f t="shared" si="2"/>
        <v>10.83</v>
      </c>
      <c r="O20" s="1" t="e">
        <f t="shared" ca="1" si="1"/>
        <v>#REF!</v>
      </c>
      <c r="P20" s="38">
        <v>0</v>
      </c>
      <c r="Q20" s="39" t="e">
        <f t="shared" ca="1" si="0"/>
        <v>#REF!</v>
      </c>
      <c r="R20" s="33">
        <v>430</v>
      </c>
    </row>
    <row r="21" spans="1:18" x14ac:dyDescent="0.2">
      <c r="A21" s="33" t="s">
        <v>19</v>
      </c>
      <c r="B21" s="32">
        <v>42018</v>
      </c>
      <c r="C21" s="33">
        <v>438</v>
      </c>
      <c r="D21" s="33">
        <v>370</v>
      </c>
      <c r="E21" s="34">
        <v>437.13</v>
      </c>
      <c r="F21" s="33">
        <v>722</v>
      </c>
      <c r="G21" s="33">
        <v>34</v>
      </c>
      <c r="H21" s="8" t="e">
        <f ca="1">OFFSET(#REF!,(E21-340)*100,1)</f>
        <v>#REF!</v>
      </c>
      <c r="I21" s="36"/>
      <c r="J21" s="36"/>
      <c r="K21" s="36"/>
      <c r="L21" s="36">
        <v>9.66</v>
      </c>
      <c r="M21" s="37">
        <v>3.99</v>
      </c>
      <c r="N21" s="8">
        <f t="shared" si="2"/>
        <v>9.66</v>
      </c>
      <c r="O21" s="1" t="e">
        <f t="shared" ca="1" si="1"/>
        <v>#REF!</v>
      </c>
      <c r="P21" s="38">
        <v>0</v>
      </c>
      <c r="Q21" s="39" t="e">
        <f t="shared" ca="1" si="0"/>
        <v>#REF!</v>
      </c>
      <c r="R21" s="33">
        <v>430</v>
      </c>
    </row>
    <row r="22" spans="1:18" x14ac:dyDescent="0.2">
      <c r="A22" s="33" t="s">
        <v>19</v>
      </c>
      <c r="B22" s="32">
        <v>42019</v>
      </c>
      <c r="C22" s="33">
        <v>438</v>
      </c>
      <c r="D22" s="33">
        <v>370</v>
      </c>
      <c r="E22" s="34">
        <v>437.03</v>
      </c>
      <c r="F22" s="33">
        <v>722</v>
      </c>
      <c r="G22" s="33">
        <v>34</v>
      </c>
      <c r="H22" s="8" t="e">
        <f ca="1">OFFSET(#REF!,(E22-340)*100,1)</f>
        <v>#REF!</v>
      </c>
      <c r="I22" s="36"/>
      <c r="J22" s="36"/>
      <c r="K22" s="36"/>
      <c r="L22" s="36">
        <v>11.04</v>
      </c>
      <c r="M22" s="37">
        <v>4.5599999999999996</v>
      </c>
      <c r="N22" s="8">
        <f t="shared" si="2"/>
        <v>11.04</v>
      </c>
      <c r="O22" s="1" t="e">
        <f t="shared" ca="1" si="1"/>
        <v>#REF!</v>
      </c>
      <c r="P22" s="38">
        <v>0</v>
      </c>
      <c r="Q22" s="39" t="e">
        <f t="shared" ca="1" si="0"/>
        <v>#REF!</v>
      </c>
      <c r="R22" s="33">
        <v>430</v>
      </c>
    </row>
    <row r="23" spans="1:18" x14ac:dyDescent="0.2">
      <c r="A23" s="33" t="s">
        <v>19</v>
      </c>
      <c r="B23" s="32">
        <v>42020</v>
      </c>
      <c r="C23" s="33">
        <v>438</v>
      </c>
      <c r="D23" s="33">
        <v>370</v>
      </c>
      <c r="E23" s="34">
        <v>436.85</v>
      </c>
      <c r="F23" s="33">
        <v>722</v>
      </c>
      <c r="G23" s="33">
        <v>34</v>
      </c>
      <c r="H23" s="8" t="e">
        <f ca="1">OFFSET(#REF!,(E23-340)*100,1)</f>
        <v>#REF!</v>
      </c>
      <c r="I23" s="36"/>
      <c r="J23" s="36"/>
      <c r="K23" s="36"/>
      <c r="L23" s="36">
        <v>11.21</v>
      </c>
      <c r="M23" s="37">
        <v>4.63</v>
      </c>
      <c r="N23" s="8">
        <f t="shared" si="2"/>
        <v>11.21</v>
      </c>
      <c r="O23" s="1" t="e">
        <f t="shared" ca="1" si="1"/>
        <v>#REF!</v>
      </c>
      <c r="P23" s="38">
        <v>0</v>
      </c>
      <c r="Q23" s="39" t="e">
        <f t="shared" ca="1" si="0"/>
        <v>#REF!</v>
      </c>
      <c r="R23" s="33">
        <v>430</v>
      </c>
    </row>
    <row r="24" spans="1:18" x14ac:dyDescent="0.2">
      <c r="A24" s="33" t="s">
        <v>19</v>
      </c>
      <c r="B24" s="32">
        <v>42021</v>
      </c>
      <c r="C24" s="33">
        <v>438</v>
      </c>
      <c r="D24" s="33">
        <v>370</v>
      </c>
      <c r="E24" s="34">
        <v>436.63</v>
      </c>
      <c r="F24" s="33">
        <v>722</v>
      </c>
      <c r="G24" s="33">
        <v>34</v>
      </c>
      <c r="H24" s="8" t="e">
        <f ca="1">OFFSET(#REF!,(E24-340)*100,1)</f>
        <v>#REF!</v>
      </c>
      <c r="I24" s="36"/>
      <c r="J24" s="36"/>
      <c r="K24" s="36"/>
      <c r="L24" s="36">
        <v>10.27</v>
      </c>
      <c r="M24" s="37">
        <v>4.24</v>
      </c>
      <c r="N24" s="8">
        <f t="shared" si="2"/>
        <v>10.27</v>
      </c>
      <c r="O24" s="1" t="e">
        <f t="shared" ca="1" si="1"/>
        <v>#REF!</v>
      </c>
      <c r="P24" s="38">
        <v>0</v>
      </c>
      <c r="Q24" s="39" t="e">
        <f t="shared" ca="1" si="0"/>
        <v>#REF!</v>
      </c>
      <c r="R24" s="33">
        <v>430</v>
      </c>
    </row>
    <row r="25" spans="1:18" x14ac:dyDescent="0.2">
      <c r="A25" s="33" t="s">
        <v>19</v>
      </c>
      <c r="B25" s="32">
        <v>42022</v>
      </c>
      <c r="C25" s="33">
        <v>438</v>
      </c>
      <c r="D25" s="33">
        <v>370</v>
      </c>
      <c r="E25" s="34">
        <v>436.39</v>
      </c>
      <c r="F25" s="33">
        <v>722</v>
      </c>
      <c r="G25" s="33">
        <v>34</v>
      </c>
      <c r="H25" s="8" t="e">
        <f ca="1">OFFSET(#REF!,(E25-340)*100,1)</f>
        <v>#REF!</v>
      </c>
      <c r="I25" s="36"/>
      <c r="J25" s="36"/>
      <c r="K25" s="36"/>
      <c r="L25" s="36">
        <v>10.68</v>
      </c>
      <c r="M25" s="37">
        <v>4.41</v>
      </c>
      <c r="N25" s="8">
        <f t="shared" si="2"/>
        <v>10.68</v>
      </c>
      <c r="O25" s="1" t="e">
        <f t="shared" ca="1" si="1"/>
        <v>#REF!</v>
      </c>
      <c r="P25" s="38">
        <v>0</v>
      </c>
      <c r="Q25" s="39" t="e">
        <f t="shared" ca="1" si="0"/>
        <v>#REF!</v>
      </c>
      <c r="R25" s="33">
        <v>430</v>
      </c>
    </row>
    <row r="26" spans="1:18" x14ac:dyDescent="0.2">
      <c r="A26" s="33" t="s">
        <v>19</v>
      </c>
      <c r="B26" s="32">
        <v>42023</v>
      </c>
      <c r="C26" s="33">
        <v>438</v>
      </c>
      <c r="D26" s="33">
        <v>370</v>
      </c>
      <c r="E26" s="34">
        <v>436.18</v>
      </c>
      <c r="F26" s="33">
        <v>722</v>
      </c>
      <c r="G26" s="33">
        <v>34</v>
      </c>
      <c r="H26" s="8" t="e">
        <f ca="1">OFFSET(#REF!,(E26-340)*100,1)</f>
        <v>#REF!</v>
      </c>
      <c r="I26" s="36"/>
      <c r="J26" s="36"/>
      <c r="K26" s="36"/>
      <c r="L26" s="36">
        <v>6.94</v>
      </c>
      <c r="M26" s="37">
        <v>2.86</v>
      </c>
      <c r="N26" s="8">
        <f t="shared" si="2"/>
        <v>6.94</v>
      </c>
      <c r="O26" s="1" t="e">
        <f t="shared" ca="1" si="1"/>
        <v>#REF!</v>
      </c>
      <c r="P26" s="38">
        <v>0</v>
      </c>
      <c r="Q26" s="39" t="e">
        <f t="shared" ca="1" si="0"/>
        <v>#REF!</v>
      </c>
      <c r="R26" s="33">
        <v>430</v>
      </c>
    </row>
    <row r="27" spans="1:18" x14ac:dyDescent="0.2">
      <c r="A27" s="33" t="s">
        <v>19</v>
      </c>
      <c r="B27" s="32">
        <v>42024</v>
      </c>
      <c r="C27" s="33">
        <v>438</v>
      </c>
      <c r="D27" s="33">
        <v>370</v>
      </c>
      <c r="E27" s="34">
        <v>436.17</v>
      </c>
      <c r="F27" s="33">
        <v>722</v>
      </c>
      <c r="G27" s="33">
        <v>34</v>
      </c>
      <c r="H27" s="8" t="e">
        <f ca="1">OFFSET(#REF!,(E27-340)*100,1)</f>
        <v>#REF!</v>
      </c>
      <c r="I27" s="36"/>
      <c r="J27" s="36"/>
      <c r="K27" s="36"/>
      <c r="L27" s="36">
        <v>5.53</v>
      </c>
      <c r="M27" s="37">
        <v>2.27</v>
      </c>
      <c r="N27" s="8">
        <f t="shared" si="2"/>
        <v>5.53</v>
      </c>
      <c r="O27" s="1" t="e">
        <f t="shared" ca="1" si="1"/>
        <v>#REF!</v>
      </c>
      <c r="P27" s="38">
        <v>0</v>
      </c>
      <c r="Q27" s="39" t="e">
        <f t="shared" ca="1" si="0"/>
        <v>#REF!</v>
      </c>
      <c r="R27" s="33">
        <v>430</v>
      </c>
    </row>
    <row r="28" spans="1:18" x14ac:dyDescent="0.2">
      <c r="A28" s="33" t="s">
        <v>19</v>
      </c>
      <c r="B28" s="32">
        <v>42025</v>
      </c>
      <c r="C28" s="33">
        <v>438</v>
      </c>
      <c r="D28" s="33">
        <v>370</v>
      </c>
      <c r="E28" s="34">
        <v>436.15</v>
      </c>
      <c r="F28" s="33">
        <v>722</v>
      </c>
      <c r="G28" s="33">
        <v>34</v>
      </c>
      <c r="H28" s="8" t="e">
        <f ca="1">OFFSET(#REF!,(E28-340)*100,1)</f>
        <v>#REF!</v>
      </c>
      <c r="I28" s="36"/>
      <c r="J28" s="36"/>
      <c r="K28" s="36"/>
      <c r="L28" s="36">
        <v>5.53</v>
      </c>
      <c r="M28" s="37">
        <v>2.2799999999999998</v>
      </c>
      <c r="N28" s="8">
        <f t="shared" si="2"/>
        <v>5.53</v>
      </c>
      <c r="O28" s="1" t="e">
        <f t="shared" ca="1" si="1"/>
        <v>#REF!</v>
      </c>
      <c r="P28" s="38">
        <v>0</v>
      </c>
      <c r="Q28" s="39" t="e">
        <f t="shared" ca="1" si="0"/>
        <v>#REF!</v>
      </c>
      <c r="R28" s="33">
        <v>430</v>
      </c>
    </row>
    <row r="29" spans="1:18" x14ac:dyDescent="0.2">
      <c r="A29" s="33" t="s">
        <v>19</v>
      </c>
      <c r="B29" s="32">
        <v>42026</v>
      </c>
      <c r="C29" s="33">
        <v>438</v>
      </c>
      <c r="D29" s="33">
        <v>370</v>
      </c>
      <c r="E29" s="34">
        <v>436.11</v>
      </c>
      <c r="F29" s="33">
        <v>722</v>
      </c>
      <c r="G29" s="33">
        <v>34</v>
      </c>
      <c r="H29" s="8" t="e">
        <f ca="1">OFFSET(#REF!,(E29-340)*100,1)</f>
        <v>#REF!</v>
      </c>
      <c r="I29" s="36"/>
      <c r="J29" s="36"/>
      <c r="K29" s="36"/>
      <c r="L29" s="36">
        <v>4.1900000000000004</v>
      </c>
      <c r="M29" s="37">
        <v>1.72</v>
      </c>
      <c r="N29" s="8">
        <f t="shared" si="2"/>
        <v>4.1900000000000004</v>
      </c>
      <c r="O29" s="1" t="e">
        <f t="shared" ca="1" si="1"/>
        <v>#REF!</v>
      </c>
      <c r="P29" s="38">
        <v>0</v>
      </c>
      <c r="Q29" s="39" t="e">
        <f t="shared" ca="1" si="0"/>
        <v>#REF!</v>
      </c>
      <c r="R29" s="33">
        <v>430</v>
      </c>
    </row>
    <row r="30" spans="1:18" x14ac:dyDescent="0.2">
      <c r="A30" s="33" t="s">
        <v>19</v>
      </c>
      <c r="B30" s="32">
        <v>42027</v>
      </c>
      <c r="C30" s="33">
        <v>438</v>
      </c>
      <c r="D30" s="33">
        <v>370</v>
      </c>
      <c r="E30" s="34">
        <v>436.07</v>
      </c>
      <c r="F30" s="33">
        <v>722</v>
      </c>
      <c r="G30" s="33">
        <v>34</v>
      </c>
      <c r="H30" s="8" t="e">
        <f ca="1">OFFSET(#REF!,(E30-340)*100,1)</f>
        <v>#REF!</v>
      </c>
      <c r="I30" s="36"/>
      <c r="J30" s="36"/>
      <c r="K30" s="36"/>
      <c r="L30" s="36">
        <v>4.59</v>
      </c>
      <c r="M30" s="37">
        <v>1.89</v>
      </c>
      <c r="N30" s="8">
        <f t="shared" si="2"/>
        <v>4.59</v>
      </c>
      <c r="O30" s="1" t="e">
        <f t="shared" ca="1" si="1"/>
        <v>#REF!</v>
      </c>
      <c r="P30" s="38">
        <v>0</v>
      </c>
      <c r="Q30" s="39" t="e">
        <f t="shared" ca="1" si="0"/>
        <v>#REF!</v>
      </c>
      <c r="R30" s="33">
        <v>430</v>
      </c>
    </row>
    <row r="31" spans="1:18" x14ac:dyDescent="0.2">
      <c r="A31" s="33" t="s">
        <v>19</v>
      </c>
      <c r="B31" s="32">
        <v>42028</v>
      </c>
      <c r="C31" s="33">
        <v>438</v>
      </c>
      <c r="D31" s="33">
        <v>370</v>
      </c>
      <c r="E31" s="34">
        <v>436</v>
      </c>
      <c r="F31" s="33">
        <v>722</v>
      </c>
      <c r="G31" s="33">
        <v>34</v>
      </c>
      <c r="H31" s="8" t="e">
        <f ca="1">OFFSET(#REF!,(E31-340)*100,1)</f>
        <v>#REF!</v>
      </c>
      <c r="I31" s="36"/>
      <c r="J31" s="36"/>
      <c r="K31" s="36"/>
      <c r="L31" s="36">
        <v>3.7</v>
      </c>
      <c r="M31" s="37">
        <v>1.61</v>
      </c>
      <c r="N31" s="8">
        <f t="shared" si="2"/>
        <v>3.7</v>
      </c>
      <c r="O31" s="1" t="e">
        <f t="shared" ca="1" si="1"/>
        <v>#REF!</v>
      </c>
      <c r="P31" s="38">
        <v>0</v>
      </c>
      <c r="Q31" s="39" t="e">
        <f t="shared" ca="1" si="0"/>
        <v>#REF!</v>
      </c>
      <c r="R31" s="33">
        <v>430</v>
      </c>
    </row>
    <row r="32" spans="1:18" x14ac:dyDescent="0.2">
      <c r="A32" s="33" t="s">
        <v>19</v>
      </c>
      <c r="B32" s="32">
        <v>42029</v>
      </c>
      <c r="C32" s="33">
        <v>438</v>
      </c>
      <c r="D32" s="33">
        <v>370</v>
      </c>
      <c r="E32" s="34">
        <v>435.92</v>
      </c>
      <c r="F32" s="33">
        <v>722</v>
      </c>
      <c r="G32" s="33">
        <v>34</v>
      </c>
      <c r="H32" s="8" t="e">
        <f ca="1">OFFSET(#REF!,(E32-340)*100,1)</f>
        <v>#REF!</v>
      </c>
      <c r="I32" s="36"/>
      <c r="J32" s="36"/>
      <c r="K32" s="36"/>
      <c r="L32" s="36">
        <v>4.07</v>
      </c>
      <c r="M32" s="37">
        <v>1.68</v>
      </c>
      <c r="N32" s="8">
        <f t="shared" si="2"/>
        <v>4.07</v>
      </c>
      <c r="O32" s="1" t="e">
        <f t="shared" ca="1" si="1"/>
        <v>#REF!</v>
      </c>
      <c r="P32" s="38">
        <v>0</v>
      </c>
      <c r="Q32" s="39" t="e">
        <f t="shared" ca="1" si="0"/>
        <v>#REF!</v>
      </c>
      <c r="R32" s="33">
        <v>430</v>
      </c>
    </row>
    <row r="33" spans="1:18" x14ac:dyDescent="0.2">
      <c r="A33" s="33" t="s">
        <v>19</v>
      </c>
      <c r="B33" s="32">
        <v>42030</v>
      </c>
      <c r="C33" s="33">
        <v>438</v>
      </c>
      <c r="D33" s="33">
        <v>370</v>
      </c>
      <c r="E33" s="34">
        <v>435.92</v>
      </c>
      <c r="F33" s="33">
        <v>722</v>
      </c>
      <c r="G33" s="33">
        <v>34</v>
      </c>
      <c r="H33" s="8" t="e">
        <f ca="1">OFFSET(#REF!,(E33-340)*100,1)</f>
        <v>#REF!</v>
      </c>
      <c r="I33" s="36"/>
      <c r="J33" s="36"/>
      <c r="K33" s="36"/>
      <c r="L33" s="36">
        <v>4.5599999999999996</v>
      </c>
      <c r="M33" s="37">
        <v>1.88</v>
      </c>
      <c r="N33" s="8">
        <f t="shared" si="2"/>
        <v>4.5599999999999996</v>
      </c>
      <c r="O33" s="1" t="e">
        <f t="shared" ca="1" si="1"/>
        <v>#REF!</v>
      </c>
      <c r="P33" s="38">
        <v>0</v>
      </c>
      <c r="Q33" s="39" t="e">
        <f t="shared" ca="1" si="0"/>
        <v>#REF!</v>
      </c>
      <c r="R33" s="33">
        <v>430</v>
      </c>
    </row>
    <row r="34" spans="1:18" x14ac:dyDescent="0.2">
      <c r="A34" s="33" t="s">
        <v>19</v>
      </c>
      <c r="B34" s="32">
        <v>42031</v>
      </c>
      <c r="C34" s="33">
        <v>438</v>
      </c>
      <c r="D34" s="33">
        <v>370</v>
      </c>
      <c r="E34" s="34">
        <v>435.79</v>
      </c>
      <c r="F34" s="33">
        <v>722</v>
      </c>
      <c r="G34" s="33">
        <v>34</v>
      </c>
      <c r="H34" s="8" t="e">
        <f ca="1">OFFSET(#REF!,(E34-340)*100,1)</f>
        <v>#REF!</v>
      </c>
      <c r="I34" s="36"/>
      <c r="J34" s="36"/>
      <c r="K34" s="36"/>
      <c r="L34" s="36">
        <v>4.42</v>
      </c>
      <c r="M34" s="37">
        <v>1.82</v>
      </c>
      <c r="N34" s="8">
        <f t="shared" si="2"/>
        <v>4.42</v>
      </c>
      <c r="O34" s="1" t="e">
        <f t="shared" ca="1" si="1"/>
        <v>#REF!</v>
      </c>
      <c r="P34" s="38">
        <v>0</v>
      </c>
      <c r="Q34" s="39" t="e">
        <f t="shared" ca="1" si="0"/>
        <v>#REF!</v>
      </c>
      <c r="R34" s="33">
        <v>430</v>
      </c>
    </row>
    <row r="35" spans="1:18" x14ac:dyDescent="0.2">
      <c r="A35" s="33" t="s">
        <v>19</v>
      </c>
      <c r="B35" s="32">
        <v>42032</v>
      </c>
      <c r="C35" s="33">
        <v>438</v>
      </c>
      <c r="D35" s="33">
        <v>370</v>
      </c>
      <c r="E35" s="34">
        <v>435.66</v>
      </c>
      <c r="F35" s="33">
        <v>722</v>
      </c>
      <c r="G35" s="33">
        <v>34</v>
      </c>
      <c r="H35" s="8" t="e">
        <f ca="1">OFFSET(#REF!,(E35-340)*100,1)</f>
        <v>#REF!</v>
      </c>
      <c r="I35" s="36"/>
      <c r="J35" s="36"/>
      <c r="K35" s="36"/>
      <c r="L35" s="36">
        <v>4.4800000000000004</v>
      </c>
      <c r="M35" s="37">
        <v>1.87</v>
      </c>
      <c r="N35" s="8">
        <f t="shared" si="2"/>
        <v>4.4800000000000004</v>
      </c>
      <c r="O35" s="1" t="e">
        <f t="shared" ca="1" si="1"/>
        <v>#REF!</v>
      </c>
      <c r="P35" s="38">
        <v>13.5</v>
      </c>
      <c r="Q35" s="39" t="e">
        <f t="shared" ca="1" si="0"/>
        <v>#REF!</v>
      </c>
      <c r="R35" s="33">
        <v>430</v>
      </c>
    </row>
    <row r="36" spans="1:18" x14ac:dyDescent="0.2">
      <c r="A36" s="33" t="s">
        <v>19</v>
      </c>
      <c r="B36" s="32">
        <v>42033</v>
      </c>
      <c r="C36" s="33">
        <v>438</v>
      </c>
      <c r="D36" s="33">
        <v>370</v>
      </c>
      <c r="E36" s="34">
        <v>435.56</v>
      </c>
      <c r="F36" s="33">
        <v>722</v>
      </c>
      <c r="G36" s="33">
        <v>34</v>
      </c>
      <c r="H36" s="8" t="e">
        <f ca="1">OFFSET(#REF!,(E36-340)*100,1)</f>
        <v>#REF!</v>
      </c>
      <c r="I36" s="36"/>
      <c r="J36" s="36"/>
      <c r="K36" s="36"/>
      <c r="L36" s="36">
        <v>3.23</v>
      </c>
      <c r="M36" s="37">
        <v>1.33</v>
      </c>
      <c r="N36" s="8">
        <f t="shared" si="2"/>
        <v>3.23</v>
      </c>
      <c r="O36" s="1" t="e">
        <f t="shared" ca="1" si="1"/>
        <v>#REF!</v>
      </c>
      <c r="P36" s="38">
        <v>7.6</v>
      </c>
      <c r="Q36" s="39" t="e">
        <f t="shared" ca="1" si="0"/>
        <v>#REF!</v>
      </c>
      <c r="R36" s="33">
        <v>430</v>
      </c>
    </row>
    <row r="37" spans="1:18" x14ac:dyDescent="0.2">
      <c r="A37" s="33" t="s">
        <v>19</v>
      </c>
      <c r="B37" s="32">
        <v>42034</v>
      </c>
      <c r="C37" s="33">
        <v>438</v>
      </c>
      <c r="D37" s="33">
        <v>370</v>
      </c>
      <c r="E37" s="34">
        <v>435.52</v>
      </c>
      <c r="F37" s="33">
        <v>722</v>
      </c>
      <c r="G37" s="33">
        <v>34</v>
      </c>
      <c r="H37" s="8" t="e">
        <f ca="1">OFFSET(#REF!,(E37-340)*100,1)</f>
        <v>#REF!</v>
      </c>
      <c r="I37" s="36"/>
      <c r="J37" s="36"/>
      <c r="K37" s="36"/>
      <c r="L37" s="36">
        <v>2.95</v>
      </c>
      <c r="M37" s="37">
        <v>1.22</v>
      </c>
      <c r="N37" s="8">
        <f t="shared" si="2"/>
        <v>2.95</v>
      </c>
      <c r="O37" s="1" t="e">
        <f t="shared" ca="1" si="1"/>
        <v>#REF!</v>
      </c>
      <c r="P37" s="38">
        <v>0</v>
      </c>
      <c r="Q37" s="39" t="e">
        <f t="shared" ca="1" si="0"/>
        <v>#REF!</v>
      </c>
      <c r="R37" s="33">
        <v>430</v>
      </c>
    </row>
    <row r="38" spans="1:18" x14ac:dyDescent="0.2">
      <c r="A38" s="33" t="s">
        <v>19</v>
      </c>
      <c r="B38" s="32">
        <v>42035</v>
      </c>
      <c r="C38" s="33">
        <v>438</v>
      </c>
      <c r="D38" s="33">
        <v>370</v>
      </c>
      <c r="E38" s="34">
        <v>435.46</v>
      </c>
      <c r="F38" s="33">
        <v>722</v>
      </c>
      <c r="G38" s="33">
        <v>34</v>
      </c>
      <c r="H38" s="8" t="e">
        <f ca="1">OFFSET(#REF!,(E38-340)*100,1)</f>
        <v>#REF!</v>
      </c>
      <c r="I38" s="36"/>
      <c r="J38" s="36"/>
      <c r="K38" s="36"/>
      <c r="L38" s="36">
        <v>4.17</v>
      </c>
      <c r="M38" s="37">
        <v>1.71</v>
      </c>
      <c r="N38" s="8">
        <f t="shared" si="2"/>
        <v>4.17</v>
      </c>
      <c r="O38" s="1" t="e">
        <f t="shared" ca="1" si="1"/>
        <v>#REF!</v>
      </c>
      <c r="P38" s="38">
        <v>0</v>
      </c>
      <c r="Q38" s="39" t="e">
        <f t="shared" ca="1" si="0"/>
        <v>#REF!</v>
      </c>
      <c r="R38" s="33">
        <v>430</v>
      </c>
    </row>
    <row r="39" spans="1:18" x14ac:dyDescent="0.2">
      <c r="A39" s="33" t="s">
        <v>20</v>
      </c>
      <c r="B39" s="32">
        <v>42036</v>
      </c>
      <c r="C39" s="33">
        <v>438</v>
      </c>
      <c r="D39" s="33">
        <v>370</v>
      </c>
      <c r="E39" s="34">
        <v>435.33</v>
      </c>
      <c r="F39" s="33">
        <v>722</v>
      </c>
      <c r="G39" s="33">
        <v>34</v>
      </c>
      <c r="H39" s="8" t="e">
        <f ca="1">OFFSET(#REF!,(E39-340)*100,1)</f>
        <v>#REF!</v>
      </c>
      <c r="I39" s="36"/>
      <c r="J39" s="36"/>
      <c r="K39" s="36"/>
      <c r="L39" s="36">
        <v>4.5999999999999996</v>
      </c>
      <c r="M39" s="41">
        <v>1.89</v>
      </c>
      <c r="N39" s="8">
        <f t="shared" si="2"/>
        <v>4.5999999999999996</v>
      </c>
      <c r="O39" s="1" t="e">
        <f t="shared" ca="1" si="1"/>
        <v>#REF!</v>
      </c>
      <c r="P39" s="38">
        <v>6.5</v>
      </c>
      <c r="Q39" s="39" t="e">
        <f t="shared" ca="1" si="0"/>
        <v>#REF!</v>
      </c>
      <c r="R39" s="33">
        <v>430</v>
      </c>
    </row>
    <row r="40" spans="1:18" x14ac:dyDescent="0.2">
      <c r="A40" s="33" t="s">
        <v>20</v>
      </c>
      <c r="B40" s="32">
        <v>42037</v>
      </c>
      <c r="C40" s="33">
        <v>438</v>
      </c>
      <c r="D40" s="33">
        <v>370</v>
      </c>
      <c r="E40" s="34">
        <v>435.25</v>
      </c>
      <c r="F40" s="33">
        <v>722</v>
      </c>
      <c r="G40" s="33">
        <v>34</v>
      </c>
      <c r="H40" s="8" t="e">
        <f ca="1">OFFSET(#REF!,(E40-340)*100,1)</f>
        <v>#REF!</v>
      </c>
      <c r="I40" s="36"/>
      <c r="J40" s="36"/>
      <c r="K40" s="36"/>
      <c r="L40" s="36">
        <v>3.53</v>
      </c>
      <c r="M40" s="41">
        <v>1.45</v>
      </c>
      <c r="N40" s="8">
        <f t="shared" si="2"/>
        <v>3.53</v>
      </c>
      <c r="O40" s="1" t="e">
        <f t="shared" ca="1" si="1"/>
        <v>#REF!</v>
      </c>
      <c r="P40" s="38">
        <v>12.1</v>
      </c>
      <c r="Q40" s="39" t="e">
        <f t="shared" ca="1" si="0"/>
        <v>#REF!</v>
      </c>
      <c r="R40" s="33">
        <v>430</v>
      </c>
    </row>
    <row r="41" spans="1:18" x14ac:dyDescent="0.2">
      <c r="A41" s="33" t="s">
        <v>20</v>
      </c>
      <c r="B41" s="32">
        <v>42038</v>
      </c>
      <c r="C41" s="33">
        <v>438</v>
      </c>
      <c r="D41" s="33">
        <v>370</v>
      </c>
      <c r="E41" s="34">
        <v>435.22</v>
      </c>
      <c r="F41" s="33">
        <v>722</v>
      </c>
      <c r="G41" s="33">
        <v>34</v>
      </c>
      <c r="H41" s="8" t="e">
        <f ca="1">OFFSET(#REF!,(E41-340)*100,1)</f>
        <v>#REF!</v>
      </c>
      <c r="I41" s="36"/>
      <c r="J41" s="36"/>
      <c r="K41" s="36"/>
      <c r="L41" s="36">
        <v>2.23</v>
      </c>
      <c r="M41" s="41">
        <v>0.92</v>
      </c>
      <c r="N41" s="8">
        <f t="shared" si="2"/>
        <v>2.23</v>
      </c>
      <c r="O41" s="1" t="e">
        <f t="shared" ca="1" si="1"/>
        <v>#REF!</v>
      </c>
      <c r="P41" s="38">
        <v>61.1</v>
      </c>
      <c r="Q41" s="39" t="e">
        <f t="shared" ca="1" si="0"/>
        <v>#REF!</v>
      </c>
      <c r="R41" s="33">
        <v>430</v>
      </c>
    </row>
    <row r="42" spans="1:18" x14ac:dyDescent="0.2">
      <c r="A42" s="33" t="s">
        <v>20</v>
      </c>
      <c r="B42" s="32">
        <v>42039</v>
      </c>
      <c r="C42" s="33">
        <v>438</v>
      </c>
      <c r="D42" s="33">
        <v>370</v>
      </c>
      <c r="E42" s="34">
        <v>435.75</v>
      </c>
      <c r="F42" s="33">
        <v>722</v>
      </c>
      <c r="G42" s="33">
        <v>34</v>
      </c>
      <c r="H42" s="8" t="e">
        <f ca="1">OFFSET(#REF!,(E42-340)*100,1)</f>
        <v>#REF!</v>
      </c>
      <c r="I42" s="36"/>
      <c r="J42" s="36"/>
      <c r="K42" s="36"/>
      <c r="L42" s="36">
        <v>2.4</v>
      </c>
      <c r="M42" s="41">
        <v>0.99</v>
      </c>
      <c r="N42" s="8">
        <f t="shared" si="2"/>
        <v>2.4</v>
      </c>
      <c r="O42" s="1" t="e">
        <f t="shared" ca="1" si="1"/>
        <v>#REF!</v>
      </c>
      <c r="P42" s="38">
        <v>2.7</v>
      </c>
      <c r="Q42" s="39" t="e">
        <f t="shared" ca="1" si="0"/>
        <v>#REF!</v>
      </c>
      <c r="R42" s="33">
        <v>430</v>
      </c>
    </row>
    <row r="43" spans="1:18" x14ac:dyDescent="0.2">
      <c r="A43" s="33" t="s">
        <v>20</v>
      </c>
      <c r="B43" s="32">
        <v>42040</v>
      </c>
      <c r="C43" s="33">
        <v>438</v>
      </c>
      <c r="D43" s="33">
        <v>370</v>
      </c>
      <c r="E43" s="34">
        <v>435.93</v>
      </c>
      <c r="F43" s="33">
        <v>722</v>
      </c>
      <c r="G43" s="33">
        <v>34</v>
      </c>
      <c r="H43" s="8" t="e">
        <f ca="1">OFFSET(#REF!,(E43-340)*100,1)</f>
        <v>#REF!</v>
      </c>
      <c r="I43" s="36"/>
      <c r="J43" s="36"/>
      <c r="K43" s="36"/>
      <c r="L43" s="36">
        <v>2.66</v>
      </c>
      <c r="M43" s="41">
        <v>1.0900000000000001</v>
      </c>
      <c r="N43" s="8">
        <f t="shared" si="2"/>
        <v>2.66</v>
      </c>
      <c r="O43" s="1" t="e">
        <f t="shared" ca="1" si="1"/>
        <v>#REF!</v>
      </c>
      <c r="P43" s="38">
        <v>0.8</v>
      </c>
      <c r="Q43" s="39" t="e">
        <f t="shared" ca="1" si="0"/>
        <v>#REF!</v>
      </c>
      <c r="R43" s="33">
        <v>430</v>
      </c>
    </row>
    <row r="44" spans="1:18" ht="18.75" customHeight="1" x14ac:dyDescent="0.2">
      <c r="A44" s="33" t="s">
        <v>20</v>
      </c>
      <c r="B44" s="32">
        <v>42041</v>
      </c>
      <c r="C44" s="33">
        <v>438</v>
      </c>
      <c r="D44" s="33">
        <v>370</v>
      </c>
      <c r="E44" s="34">
        <v>435.92</v>
      </c>
      <c r="F44" s="33">
        <v>722</v>
      </c>
      <c r="G44" s="33">
        <v>34</v>
      </c>
      <c r="H44" s="8" t="e">
        <f ca="1">OFFSET(#REF!,(E44-340)*100,1)</f>
        <v>#REF!</v>
      </c>
      <c r="I44" s="36"/>
      <c r="J44" s="36"/>
      <c r="K44" s="36"/>
      <c r="L44" s="36">
        <v>2.46</v>
      </c>
      <c r="M44" s="41">
        <v>1.01</v>
      </c>
      <c r="N44" s="8">
        <f t="shared" si="2"/>
        <v>2.46</v>
      </c>
      <c r="O44" s="1" t="e">
        <f t="shared" ca="1" si="1"/>
        <v>#REF!</v>
      </c>
      <c r="P44" s="38">
        <v>0</v>
      </c>
      <c r="Q44" s="39" t="e">
        <f t="shared" ca="1" si="0"/>
        <v>#REF!</v>
      </c>
      <c r="R44" s="33">
        <v>430</v>
      </c>
    </row>
    <row r="45" spans="1:18" ht="18.75" customHeight="1" x14ac:dyDescent="0.2">
      <c r="A45" s="33" t="s">
        <v>20</v>
      </c>
      <c r="B45" s="32">
        <v>42042</v>
      </c>
      <c r="C45" s="33">
        <v>438</v>
      </c>
      <c r="D45" s="33">
        <v>370</v>
      </c>
      <c r="E45" s="34">
        <v>435.94</v>
      </c>
      <c r="F45" s="33">
        <v>722</v>
      </c>
      <c r="G45" s="33">
        <v>34</v>
      </c>
      <c r="H45" s="8" t="e">
        <f ca="1">OFFSET(#REF!,(E45-340)*100,1)</f>
        <v>#REF!</v>
      </c>
      <c r="I45" s="36"/>
      <c r="J45" s="36"/>
      <c r="K45" s="36"/>
      <c r="L45" s="36">
        <v>1.26</v>
      </c>
      <c r="M45" s="41">
        <v>0.52</v>
      </c>
      <c r="N45" s="8">
        <f t="shared" si="2"/>
        <v>1.26</v>
      </c>
      <c r="O45" s="1" t="e">
        <f t="shared" ca="1" si="1"/>
        <v>#REF!</v>
      </c>
      <c r="P45" s="38">
        <v>0</v>
      </c>
      <c r="Q45" s="39" t="e">
        <f t="shared" ca="1" si="0"/>
        <v>#REF!</v>
      </c>
      <c r="R45" s="33">
        <v>430</v>
      </c>
    </row>
    <row r="46" spans="1:18" ht="18.75" customHeight="1" x14ac:dyDescent="0.2">
      <c r="A46" s="33" t="s">
        <v>20</v>
      </c>
      <c r="B46" s="32">
        <v>42043</v>
      </c>
      <c r="C46" s="33">
        <v>438</v>
      </c>
      <c r="D46" s="33">
        <v>370</v>
      </c>
      <c r="E46" s="34">
        <v>435.95</v>
      </c>
      <c r="F46" s="33">
        <v>722</v>
      </c>
      <c r="G46" s="33">
        <v>34</v>
      </c>
      <c r="H46" s="8" t="e">
        <f ca="1">OFFSET(#REF!,(E46-340)*100,1)</f>
        <v>#REF!</v>
      </c>
      <c r="I46" s="36"/>
      <c r="J46" s="36"/>
      <c r="K46" s="36"/>
      <c r="L46" s="36">
        <v>2.1800000000000002</v>
      </c>
      <c r="M46" s="41">
        <v>0.89</v>
      </c>
      <c r="N46" s="8">
        <f t="shared" si="2"/>
        <v>2.1800000000000002</v>
      </c>
      <c r="O46" s="1" t="e">
        <f t="shared" ca="1" si="1"/>
        <v>#REF!</v>
      </c>
      <c r="P46" s="38">
        <v>0.2</v>
      </c>
      <c r="Q46" s="39" t="e">
        <f t="shared" ca="1" si="0"/>
        <v>#REF!</v>
      </c>
      <c r="R46" s="33">
        <v>430</v>
      </c>
    </row>
    <row r="47" spans="1:18" ht="18.75" customHeight="1" x14ac:dyDescent="0.2">
      <c r="A47" s="33" t="s">
        <v>20</v>
      </c>
      <c r="B47" s="32">
        <v>42044</v>
      </c>
      <c r="C47" s="33">
        <v>438</v>
      </c>
      <c r="D47" s="33">
        <v>370</v>
      </c>
      <c r="E47" s="34">
        <v>435.92</v>
      </c>
      <c r="F47" s="33">
        <v>722</v>
      </c>
      <c r="G47" s="33">
        <v>34</v>
      </c>
      <c r="H47" s="8" t="e">
        <f ca="1">OFFSET(#REF!,(E47-340)*100,1)</f>
        <v>#REF!</v>
      </c>
      <c r="I47" s="42"/>
      <c r="J47" s="36"/>
      <c r="K47" s="36"/>
      <c r="L47" s="36">
        <v>4.42</v>
      </c>
      <c r="M47" s="41">
        <v>1.81</v>
      </c>
      <c r="N47" s="8">
        <f t="shared" si="2"/>
        <v>4.42</v>
      </c>
      <c r="O47" s="1" t="e">
        <f t="shared" ca="1" si="1"/>
        <v>#REF!</v>
      </c>
      <c r="P47" s="38">
        <v>8.1</v>
      </c>
      <c r="Q47" s="39" t="e">
        <f t="shared" ca="1" si="0"/>
        <v>#REF!</v>
      </c>
      <c r="R47" s="33">
        <v>430</v>
      </c>
    </row>
    <row r="48" spans="1:18" ht="18.75" customHeight="1" x14ac:dyDescent="0.2">
      <c r="A48" s="33" t="s">
        <v>20</v>
      </c>
      <c r="B48" s="32">
        <v>42045</v>
      </c>
      <c r="C48" s="33">
        <v>438</v>
      </c>
      <c r="D48" s="33">
        <v>370</v>
      </c>
      <c r="E48" s="34">
        <v>435.89</v>
      </c>
      <c r="F48" s="33">
        <v>722</v>
      </c>
      <c r="G48" s="33">
        <v>34</v>
      </c>
      <c r="H48" s="8" t="e">
        <f ca="1">OFFSET(#REF!,(E48-340)*100,1)</f>
        <v>#REF!</v>
      </c>
      <c r="I48" s="42"/>
      <c r="J48" s="36"/>
      <c r="K48" s="36"/>
      <c r="L48" s="36">
        <v>4.55</v>
      </c>
      <c r="M48" s="41">
        <v>1.87</v>
      </c>
      <c r="N48" s="8">
        <f t="shared" si="2"/>
        <v>4.55</v>
      </c>
      <c r="O48" s="1" t="e">
        <f t="shared" ca="1" si="1"/>
        <v>#REF!</v>
      </c>
      <c r="P48" s="38">
        <v>0.8</v>
      </c>
      <c r="Q48" s="39" t="e">
        <f t="shared" ca="1" si="0"/>
        <v>#REF!</v>
      </c>
      <c r="R48" s="33">
        <v>430</v>
      </c>
    </row>
    <row r="49" spans="1:18" ht="18.75" customHeight="1" x14ac:dyDescent="0.2">
      <c r="A49" s="33" t="s">
        <v>20</v>
      </c>
      <c r="B49" s="32">
        <v>42046</v>
      </c>
      <c r="C49" s="33">
        <v>438</v>
      </c>
      <c r="D49" s="33">
        <v>370</v>
      </c>
      <c r="E49" s="34">
        <v>435.83</v>
      </c>
      <c r="F49" s="33">
        <v>722</v>
      </c>
      <c r="G49" s="33">
        <v>34</v>
      </c>
      <c r="H49" s="8" t="e">
        <f ca="1">OFFSET(#REF!,(E49-340)*100,1)</f>
        <v>#REF!</v>
      </c>
      <c r="I49" s="42"/>
      <c r="J49" s="36"/>
      <c r="K49" s="36"/>
      <c r="L49" s="36">
        <v>2.78</v>
      </c>
      <c r="M49" s="41">
        <v>1.1399999999999999</v>
      </c>
      <c r="N49" s="8">
        <f t="shared" si="2"/>
        <v>2.78</v>
      </c>
      <c r="O49" s="1" t="e">
        <f t="shared" ca="1" si="1"/>
        <v>#REF!</v>
      </c>
      <c r="P49" s="38">
        <v>0.8</v>
      </c>
      <c r="Q49" s="39" t="e">
        <f t="shared" ca="1" si="0"/>
        <v>#REF!</v>
      </c>
      <c r="R49" s="33">
        <v>430</v>
      </c>
    </row>
    <row r="50" spans="1:18" ht="18.75" customHeight="1" x14ac:dyDescent="0.2">
      <c r="A50" s="33" t="s">
        <v>20</v>
      </c>
      <c r="B50" s="32">
        <v>42047</v>
      </c>
      <c r="C50" s="33">
        <v>438</v>
      </c>
      <c r="D50" s="33">
        <v>370</v>
      </c>
      <c r="E50" s="34">
        <v>435.84</v>
      </c>
      <c r="F50" s="33">
        <v>722</v>
      </c>
      <c r="G50" s="33">
        <v>34</v>
      </c>
      <c r="H50" s="8" t="e">
        <f ca="1">OFFSET(#REF!,(E50-340)*100,1)</f>
        <v>#REF!</v>
      </c>
      <c r="I50" s="42"/>
      <c r="J50" s="36"/>
      <c r="K50" s="36"/>
      <c r="L50" s="36">
        <v>2.69</v>
      </c>
      <c r="M50" s="41">
        <v>1.1000000000000001</v>
      </c>
      <c r="N50" s="8">
        <f t="shared" si="2"/>
        <v>2.69</v>
      </c>
      <c r="O50" s="1" t="e">
        <f t="shared" ca="1" si="1"/>
        <v>#REF!</v>
      </c>
      <c r="P50" s="38">
        <v>0</v>
      </c>
      <c r="Q50" s="39" t="e">
        <f t="shared" ca="1" si="0"/>
        <v>#REF!</v>
      </c>
      <c r="R50" s="33">
        <v>430</v>
      </c>
    </row>
    <row r="51" spans="1:18" ht="18.75" customHeight="1" x14ac:dyDescent="0.2">
      <c r="A51" s="33" t="s">
        <v>20</v>
      </c>
      <c r="B51" s="32">
        <v>42048</v>
      </c>
      <c r="C51" s="33">
        <v>438</v>
      </c>
      <c r="D51" s="33">
        <v>370</v>
      </c>
      <c r="E51" s="34">
        <v>435.84</v>
      </c>
      <c r="F51" s="33">
        <v>722</v>
      </c>
      <c r="G51" s="33">
        <v>34</v>
      </c>
      <c r="H51" s="8" t="e">
        <f ca="1">OFFSET(#REF!,(E51-340)*100,1)</f>
        <v>#REF!</v>
      </c>
      <c r="I51" s="42"/>
      <c r="J51" s="36"/>
      <c r="K51" s="36"/>
      <c r="L51" s="36">
        <v>3.17</v>
      </c>
      <c r="M51" s="41">
        <v>1.3</v>
      </c>
      <c r="N51" s="8">
        <f t="shared" si="2"/>
        <v>3.17</v>
      </c>
      <c r="O51" s="1" t="e">
        <f t="shared" ca="1" si="1"/>
        <v>#REF!</v>
      </c>
      <c r="P51" s="38">
        <v>4.7</v>
      </c>
      <c r="Q51" s="39" t="e">
        <f t="shared" ca="1" si="0"/>
        <v>#REF!</v>
      </c>
      <c r="R51" s="33">
        <v>430</v>
      </c>
    </row>
    <row r="52" spans="1:18" ht="18.75" customHeight="1" x14ac:dyDescent="0.2">
      <c r="A52" s="33" t="s">
        <v>20</v>
      </c>
      <c r="B52" s="32">
        <v>42049</v>
      </c>
      <c r="C52" s="33">
        <v>438</v>
      </c>
      <c r="D52" s="33">
        <v>370</v>
      </c>
      <c r="E52" s="34">
        <v>435.83</v>
      </c>
      <c r="F52" s="33">
        <v>722</v>
      </c>
      <c r="G52" s="33">
        <v>34</v>
      </c>
      <c r="H52" s="8" t="e">
        <f ca="1">OFFSET(#REF!,(E52-340)*100,1)</f>
        <v>#REF!</v>
      </c>
      <c r="I52" s="42"/>
      <c r="J52" s="36"/>
      <c r="K52" s="36"/>
      <c r="L52" s="36">
        <v>3.1</v>
      </c>
      <c r="M52" s="41">
        <v>1.27</v>
      </c>
      <c r="N52" s="8">
        <f t="shared" si="2"/>
        <v>3.1</v>
      </c>
      <c r="O52" s="1" t="e">
        <f t="shared" ca="1" si="1"/>
        <v>#REF!</v>
      </c>
      <c r="P52" s="38">
        <v>0</v>
      </c>
      <c r="Q52" s="39" t="e">
        <f t="shared" ca="1" si="0"/>
        <v>#REF!</v>
      </c>
      <c r="R52" s="33">
        <v>430</v>
      </c>
    </row>
    <row r="53" spans="1:18" ht="18.75" customHeight="1" x14ac:dyDescent="0.2">
      <c r="A53" s="33" t="s">
        <v>20</v>
      </c>
      <c r="B53" s="32">
        <v>42050</v>
      </c>
      <c r="C53" s="33">
        <v>438</v>
      </c>
      <c r="D53" s="33">
        <v>370</v>
      </c>
      <c r="E53" s="34">
        <v>435.88</v>
      </c>
      <c r="F53" s="33">
        <v>722</v>
      </c>
      <c r="G53" s="33">
        <v>34</v>
      </c>
      <c r="H53" s="8" t="e">
        <f ca="1">OFFSET(#REF!,(E53-340)*100,1)</f>
        <v>#REF!</v>
      </c>
      <c r="I53" s="42"/>
      <c r="J53" s="36"/>
      <c r="K53" s="36"/>
      <c r="L53" s="36">
        <v>4.17</v>
      </c>
      <c r="M53" s="41">
        <v>1.72</v>
      </c>
      <c r="N53" s="8">
        <f t="shared" si="2"/>
        <v>4.17</v>
      </c>
      <c r="O53" s="1" t="e">
        <f t="shared" ca="1" si="1"/>
        <v>#REF!</v>
      </c>
      <c r="P53" s="38">
        <v>0</v>
      </c>
      <c r="Q53" s="39" t="e">
        <f t="shared" ca="1" si="0"/>
        <v>#REF!</v>
      </c>
      <c r="R53" s="33">
        <v>430</v>
      </c>
    </row>
    <row r="54" spans="1:18" ht="18.75" customHeight="1" x14ac:dyDescent="0.2">
      <c r="A54" s="33" t="s">
        <v>20</v>
      </c>
      <c r="B54" s="32">
        <v>42051</v>
      </c>
      <c r="C54" s="33">
        <v>438</v>
      </c>
      <c r="D54" s="33">
        <v>370</v>
      </c>
      <c r="E54" s="34">
        <v>435.74</v>
      </c>
      <c r="F54" s="33">
        <v>722</v>
      </c>
      <c r="G54" s="33">
        <v>34</v>
      </c>
      <c r="H54" s="8" t="e">
        <f ca="1">OFFSET(#REF!,(E54-340)*100,1)</f>
        <v>#REF!</v>
      </c>
      <c r="I54" s="42"/>
      <c r="J54" s="36"/>
      <c r="K54" s="36"/>
      <c r="L54" s="36">
        <v>4.8499999999999996</v>
      </c>
      <c r="M54" s="41">
        <v>1.99</v>
      </c>
      <c r="N54" s="8">
        <f t="shared" si="2"/>
        <v>4.8499999999999996</v>
      </c>
      <c r="O54" s="1" t="e">
        <f t="shared" ca="1" si="1"/>
        <v>#REF!</v>
      </c>
      <c r="P54" s="38">
        <v>0</v>
      </c>
      <c r="Q54" s="39" t="e">
        <f t="shared" ca="1" si="0"/>
        <v>#REF!</v>
      </c>
      <c r="R54" s="33">
        <v>430</v>
      </c>
    </row>
    <row r="55" spans="1:18" ht="18.75" customHeight="1" x14ac:dyDescent="0.2">
      <c r="A55" s="33" t="s">
        <v>20</v>
      </c>
      <c r="B55" s="32">
        <v>42052</v>
      </c>
      <c r="C55" s="33">
        <v>438</v>
      </c>
      <c r="D55" s="33">
        <v>370</v>
      </c>
      <c r="E55" s="34">
        <v>435.64</v>
      </c>
      <c r="F55" s="33">
        <v>722</v>
      </c>
      <c r="G55" s="33">
        <v>34</v>
      </c>
      <c r="H55" s="8" t="e">
        <f ca="1">OFFSET(#REF!,(E55-340)*100,1)</f>
        <v>#REF!</v>
      </c>
      <c r="I55" s="42"/>
      <c r="J55" s="36"/>
      <c r="K55" s="36"/>
      <c r="L55" s="36">
        <v>4.21</v>
      </c>
      <c r="M55" s="41">
        <v>1.73</v>
      </c>
      <c r="N55" s="8">
        <f t="shared" si="2"/>
        <v>4.21</v>
      </c>
      <c r="O55" s="1" t="e">
        <f t="shared" ca="1" si="1"/>
        <v>#REF!</v>
      </c>
      <c r="P55" s="38">
        <v>0</v>
      </c>
      <c r="Q55" s="39" t="e">
        <f t="shared" ca="1" si="0"/>
        <v>#REF!</v>
      </c>
      <c r="R55" s="33">
        <v>430</v>
      </c>
    </row>
    <row r="56" spans="1:18" ht="18.75" customHeight="1" x14ac:dyDescent="0.2">
      <c r="A56" s="33" t="s">
        <v>20</v>
      </c>
      <c r="B56" s="32">
        <v>42053</v>
      </c>
      <c r="C56" s="33">
        <v>438</v>
      </c>
      <c r="D56" s="33">
        <v>370</v>
      </c>
      <c r="E56" s="34">
        <v>435.51</v>
      </c>
      <c r="F56" s="33">
        <v>722</v>
      </c>
      <c r="G56" s="33">
        <v>34</v>
      </c>
      <c r="H56" s="8" t="e">
        <f ca="1">OFFSET(#REF!,(E56-340)*100,1)</f>
        <v>#REF!</v>
      </c>
      <c r="I56" s="42"/>
      <c r="J56" s="36"/>
      <c r="K56" s="36"/>
      <c r="L56" s="36">
        <v>4.72</v>
      </c>
      <c r="M56" s="41">
        <v>1.94</v>
      </c>
      <c r="N56" s="8">
        <f t="shared" si="2"/>
        <v>4.72</v>
      </c>
      <c r="O56" s="1" t="e">
        <f t="shared" ca="1" si="1"/>
        <v>#REF!</v>
      </c>
      <c r="P56" s="38">
        <v>0</v>
      </c>
      <c r="Q56" s="39" t="e">
        <f t="shared" ca="1" si="0"/>
        <v>#REF!</v>
      </c>
      <c r="R56" s="33">
        <v>430</v>
      </c>
    </row>
    <row r="57" spans="1:18" ht="18.75" customHeight="1" x14ac:dyDescent="0.2">
      <c r="A57" s="33" t="s">
        <v>20</v>
      </c>
      <c r="B57" s="32">
        <v>42054</v>
      </c>
      <c r="C57" s="33">
        <v>438</v>
      </c>
      <c r="D57" s="33">
        <v>370</v>
      </c>
      <c r="E57" s="34">
        <v>435.4</v>
      </c>
      <c r="F57" s="33">
        <v>722</v>
      </c>
      <c r="G57" s="33">
        <v>34</v>
      </c>
      <c r="H57" s="8" t="e">
        <f ca="1">OFFSET(#REF!,(E57-340)*100,1)</f>
        <v>#REF!</v>
      </c>
      <c r="I57" s="42"/>
      <c r="J57" s="36"/>
      <c r="K57" s="36"/>
      <c r="L57" s="36">
        <v>6.4</v>
      </c>
      <c r="M57" s="41">
        <v>2.62</v>
      </c>
      <c r="N57" s="8">
        <f t="shared" si="2"/>
        <v>6.4</v>
      </c>
      <c r="O57" s="1" t="e">
        <f t="shared" ca="1" si="1"/>
        <v>#REF!</v>
      </c>
      <c r="P57" s="38">
        <v>0</v>
      </c>
      <c r="Q57" s="39" t="e">
        <f t="shared" ca="1" si="0"/>
        <v>#REF!</v>
      </c>
      <c r="R57" s="33">
        <v>430</v>
      </c>
    </row>
    <row r="58" spans="1:18" ht="18.75" customHeight="1" x14ac:dyDescent="0.2">
      <c r="A58" s="33" t="s">
        <v>20</v>
      </c>
      <c r="B58" s="32">
        <v>42055</v>
      </c>
      <c r="C58" s="33">
        <v>438</v>
      </c>
      <c r="D58" s="33">
        <v>370</v>
      </c>
      <c r="E58" s="34">
        <v>435.21</v>
      </c>
      <c r="F58" s="33">
        <v>722</v>
      </c>
      <c r="G58" s="33">
        <v>34</v>
      </c>
      <c r="H58" s="8" t="e">
        <f ca="1">OFFSET(#REF!,(E58-340)*100,1)</f>
        <v>#REF!</v>
      </c>
      <c r="I58" s="42"/>
      <c r="J58" s="36"/>
      <c r="K58" s="36"/>
      <c r="L58" s="36">
        <v>6.31</v>
      </c>
      <c r="M58" s="41">
        <v>2.59</v>
      </c>
      <c r="N58" s="8">
        <f t="shared" si="2"/>
        <v>6.31</v>
      </c>
      <c r="O58" s="1" t="e">
        <f t="shared" ca="1" si="1"/>
        <v>#REF!</v>
      </c>
      <c r="P58" s="38">
        <v>0</v>
      </c>
      <c r="Q58" s="39" t="e">
        <f t="shared" ca="1" si="0"/>
        <v>#REF!</v>
      </c>
      <c r="R58" s="33">
        <v>430</v>
      </c>
    </row>
    <row r="59" spans="1:18" ht="18.75" customHeight="1" x14ac:dyDescent="0.2">
      <c r="A59" s="33" t="s">
        <v>20</v>
      </c>
      <c r="B59" s="32">
        <v>42056</v>
      </c>
      <c r="C59" s="33">
        <v>438</v>
      </c>
      <c r="D59" s="33">
        <v>370</v>
      </c>
      <c r="E59" s="34">
        <v>435.05</v>
      </c>
      <c r="F59" s="33">
        <v>722</v>
      </c>
      <c r="G59" s="33">
        <v>34</v>
      </c>
      <c r="H59" s="8" t="e">
        <f ca="1">OFFSET(#REF!,(E59-340)*100,1)</f>
        <v>#REF!</v>
      </c>
      <c r="I59" s="42"/>
      <c r="J59" s="36"/>
      <c r="K59" s="36"/>
      <c r="L59" s="36">
        <v>3.59</v>
      </c>
      <c r="M59" s="41">
        <v>1.47</v>
      </c>
      <c r="N59" s="8">
        <f t="shared" si="2"/>
        <v>3.59</v>
      </c>
      <c r="O59" s="1" t="e">
        <f t="shared" ca="1" si="1"/>
        <v>#REF!</v>
      </c>
      <c r="P59" s="38">
        <v>0</v>
      </c>
      <c r="Q59" s="39" t="e">
        <f t="shared" ca="1" si="0"/>
        <v>#REF!</v>
      </c>
      <c r="R59" s="33">
        <v>430</v>
      </c>
    </row>
    <row r="60" spans="1:18" ht="18.75" customHeight="1" x14ac:dyDescent="0.2">
      <c r="A60" s="33" t="s">
        <v>20</v>
      </c>
      <c r="B60" s="32">
        <v>42057</v>
      </c>
      <c r="C60" s="33">
        <v>438</v>
      </c>
      <c r="D60" s="33">
        <v>370</v>
      </c>
      <c r="E60" s="34">
        <v>434.99</v>
      </c>
      <c r="F60" s="33">
        <v>722</v>
      </c>
      <c r="G60" s="33">
        <v>34</v>
      </c>
      <c r="H60" s="8" t="e">
        <f ca="1">OFFSET(#REF!,(E60-340)*100,1)</f>
        <v>#REF!</v>
      </c>
      <c r="I60" s="42"/>
      <c r="J60" s="36"/>
      <c r="K60" s="36"/>
      <c r="L60" s="36">
        <v>5.58</v>
      </c>
      <c r="M60" s="41">
        <v>2.29</v>
      </c>
      <c r="N60" s="8">
        <f t="shared" si="2"/>
        <v>5.58</v>
      </c>
      <c r="O60" s="1" t="e">
        <f t="shared" ca="1" si="1"/>
        <v>#REF!</v>
      </c>
      <c r="P60" s="38">
        <v>0</v>
      </c>
      <c r="Q60" s="39" t="e">
        <f t="shared" ca="1" si="0"/>
        <v>#REF!</v>
      </c>
      <c r="R60" s="33">
        <v>430</v>
      </c>
    </row>
    <row r="61" spans="1:18" ht="18.75" customHeight="1" x14ac:dyDescent="0.2">
      <c r="A61" s="33" t="s">
        <v>20</v>
      </c>
      <c r="B61" s="32">
        <v>42058</v>
      </c>
      <c r="C61" s="33">
        <v>438</v>
      </c>
      <c r="D61" s="33">
        <v>370</v>
      </c>
      <c r="E61" s="34">
        <v>434.84</v>
      </c>
      <c r="F61" s="33">
        <v>722</v>
      </c>
      <c r="G61" s="33">
        <v>34</v>
      </c>
      <c r="H61" s="8" t="e">
        <f ca="1">OFFSET(#REF!,(E61-340)*100,1)</f>
        <v>#REF!</v>
      </c>
      <c r="I61" s="42"/>
      <c r="J61" s="36"/>
      <c r="K61" s="36"/>
      <c r="L61" s="36">
        <v>6.9</v>
      </c>
      <c r="M61" s="41">
        <v>2.83</v>
      </c>
      <c r="N61" s="8">
        <f t="shared" si="2"/>
        <v>6.9</v>
      </c>
      <c r="O61" s="1" t="e">
        <f t="shared" ca="1" si="1"/>
        <v>#REF!</v>
      </c>
      <c r="P61" s="38">
        <v>6.4</v>
      </c>
      <c r="Q61" s="39" t="e">
        <f t="shared" ca="1" si="0"/>
        <v>#REF!</v>
      </c>
      <c r="R61" s="33">
        <v>430</v>
      </c>
    </row>
    <row r="62" spans="1:18" ht="18.75" customHeight="1" x14ac:dyDescent="0.2">
      <c r="A62" s="33" t="s">
        <v>20</v>
      </c>
      <c r="B62" s="32">
        <v>42059</v>
      </c>
      <c r="C62" s="33">
        <v>438</v>
      </c>
      <c r="D62" s="33">
        <v>370</v>
      </c>
      <c r="E62" s="34">
        <v>434.69</v>
      </c>
      <c r="F62" s="33">
        <v>722</v>
      </c>
      <c r="G62" s="33">
        <v>34</v>
      </c>
      <c r="H62" s="8" t="e">
        <f ca="1">OFFSET(#REF!,(E62-340)*100,1)</f>
        <v>#REF!</v>
      </c>
      <c r="I62" s="42"/>
      <c r="J62" s="36"/>
      <c r="K62" s="36"/>
      <c r="L62" s="36">
        <v>5.38</v>
      </c>
      <c r="M62" s="41">
        <v>2.21</v>
      </c>
      <c r="N62" s="8">
        <f t="shared" si="2"/>
        <v>5.38</v>
      </c>
      <c r="O62" s="1" t="e">
        <f t="shared" ca="1" si="1"/>
        <v>#REF!</v>
      </c>
      <c r="P62" s="38">
        <v>0</v>
      </c>
      <c r="Q62" s="39" t="e">
        <f t="shared" ca="1" si="0"/>
        <v>#REF!</v>
      </c>
      <c r="R62" s="33">
        <v>430</v>
      </c>
    </row>
    <row r="63" spans="1:18" ht="18.75" customHeight="1" x14ac:dyDescent="0.2">
      <c r="A63" s="33" t="s">
        <v>20</v>
      </c>
      <c r="B63" s="32">
        <v>42060</v>
      </c>
      <c r="C63" s="33">
        <v>438</v>
      </c>
      <c r="D63" s="33">
        <v>370</v>
      </c>
      <c r="E63" s="34">
        <v>434.52</v>
      </c>
      <c r="F63" s="33">
        <v>722</v>
      </c>
      <c r="G63" s="33">
        <v>34</v>
      </c>
      <c r="H63" s="8" t="e">
        <f ca="1">OFFSET(#REF!,(E63-340)*100,1)</f>
        <v>#REF!</v>
      </c>
      <c r="I63" s="42"/>
      <c r="J63" s="36"/>
      <c r="K63" s="36"/>
      <c r="L63" s="36">
        <v>5.0199999999999996</v>
      </c>
      <c r="M63" s="41">
        <v>2.06</v>
      </c>
      <c r="N63" s="8">
        <f t="shared" si="2"/>
        <v>5.0199999999999996</v>
      </c>
      <c r="O63" s="1" t="e">
        <f t="shared" ca="1" si="1"/>
        <v>#REF!</v>
      </c>
      <c r="P63" s="38">
        <v>2.5</v>
      </c>
      <c r="Q63" s="39" t="e">
        <f t="shared" ca="1" si="0"/>
        <v>#REF!</v>
      </c>
      <c r="R63" s="33">
        <v>430</v>
      </c>
    </row>
    <row r="64" spans="1:18" ht="18.75" customHeight="1" x14ac:dyDescent="0.2">
      <c r="A64" s="33" t="s">
        <v>20</v>
      </c>
      <c r="B64" s="32">
        <v>42061</v>
      </c>
      <c r="C64" s="33">
        <v>438</v>
      </c>
      <c r="D64" s="33">
        <v>370</v>
      </c>
      <c r="E64" s="34">
        <v>434.39</v>
      </c>
      <c r="F64" s="33">
        <v>722</v>
      </c>
      <c r="G64" s="33">
        <v>34</v>
      </c>
      <c r="H64" s="8" t="e">
        <f ca="1">OFFSET(#REF!,(E64-340)*100,1)</f>
        <v>#REF!</v>
      </c>
      <c r="I64" s="42"/>
      <c r="J64" s="36"/>
      <c r="K64" s="36"/>
      <c r="L64" s="36">
        <v>7.39</v>
      </c>
      <c r="M64" s="41">
        <v>3.03</v>
      </c>
      <c r="N64" s="8">
        <f t="shared" si="2"/>
        <v>7.39</v>
      </c>
      <c r="O64" s="1" t="e">
        <f t="shared" ca="1" si="1"/>
        <v>#REF!</v>
      </c>
      <c r="P64" s="38">
        <v>0</v>
      </c>
      <c r="Q64" s="39" t="e">
        <f t="shared" ca="1" si="0"/>
        <v>#REF!</v>
      </c>
      <c r="R64" s="33">
        <v>430</v>
      </c>
    </row>
    <row r="65" spans="1:18" ht="18.75" customHeight="1" x14ac:dyDescent="0.2">
      <c r="A65" s="33" t="s">
        <v>20</v>
      </c>
      <c r="B65" s="32">
        <v>42062</v>
      </c>
      <c r="C65" s="33">
        <v>438</v>
      </c>
      <c r="D65" s="33">
        <v>370</v>
      </c>
      <c r="E65" s="34">
        <v>434.38</v>
      </c>
      <c r="F65" s="33">
        <v>722</v>
      </c>
      <c r="G65" s="33">
        <v>34</v>
      </c>
      <c r="H65" s="8" t="e">
        <f ca="1">OFFSET(#REF!,(E65-340)*100,1)</f>
        <v>#REF!</v>
      </c>
      <c r="I65" s="42"/>
      <c r="J65" s="36"/>
      <c r="K65" s="36"/>
      <c r="L65" s="36">
        <v>3.16</v>
      </c>
      <c r="M65" s="41">
        <v>1.29</v>
      </c>
      <c r="N65" s="8">
        <f t="shared" si="2"/>
        <v>3.16</v>
      </c>
      <c r="O65" s="1" t="e">
        <f t="shared" ca="1" si="1"/>
        <v>#REF!</v>
      </c>
      <c r="P65" s="38">
        <v>21.8</v>
      </c>
      <c r="Q65" s="39" t="e">
        <f t="shared" ca="1" si="0"/>
        <v>#REF!</v>
      </c>
      <c r="R65" s="33">
        <v>430</v>
      </c>
    </row>
    <row r="66" spans="1:18" ht="18.75" customHeight="1" x14ac:dyDescent="0.2">
      <c r="A66" s="33" t="s">
        <v>20</v>
      </c>
      <c r="B66" s="32">
        <v>42063</v>
      </c>
      <c r="C66" s="33">
        <v>438</v>
      </c>
      <c r="D66" s="33">
        <v>370</v>
      </c>
      <c r="E66" s="34">
        <v>434.6</v>
      </c>
      <c r="F66" s="33">
        <v>722</v>
      </c>
      <c r="G66" s="33">
        <v>34</v>
      </c>
      <c r="H66" s="8" t="e">
        <f ca="1">OFFSET(#REF!,(E66-340)*100,1)</f>
        <v>#REF!</v>
      </c>
      <c r="I66" s="42"/>
      <c r="J66" s="36"/>
      <c r="K66" s="36"/>
      <c r="L66" s="36">
        <v>2.54</v>
      </c>
      <c r="M66" s="41">
        <v>1.04</v>
      </c>
      <c r="N66" s="8">
        <f t="shared" si="2"/>
        <v>2.54</v>
      </c>
      <c r="O66" s="1" t="e">
        <f t="shared" ca="1" si="1"/>
        <v>#REF!</v>
      </c>
      <c r="P66" s="38">
        <v>0</v>
      </c>
      <c r="Q66" s="39" t="e">
        <f t="shared" ca="1" si="0"/>
        <v>#REF!</v>
      </c>
      <c r="R66" s="33">
        <v>430</v>
      </c>
    </row>
    <row r="67" spans="1:18" ht="18.75" customHeight="1" x14ac:dyDescent="0.2">
      <c r="A67" s="33" t="s">
        <v>21</v>
      </c>
      <c r="B67" s="32">
        <v>42064</v>
      </c>
      <c r="C67" s="33">
        <v>438</v>
      </c>
      <c r="D67" s="33">
        <v>370</v>
      </c>
      <c r="E67" s="1">
        <v>434.72</v>
      </c>
      <c r="F67" s="33">
        <v>722</v>
      </c>
      <c r="G67" s="33">
        <v>34</v>
      </c>
      <c r="H67" s="8" t="e">
        <f ca="1">OFFSET(#REF!,(E67-340)*100,1)</f>
        <v>#REF!</v>
      </c>
      <c r="I67" s="1"/>
      <c r="L67" s="8">
        <v>4.29</v>
      </c>
      <c r="M67" s="8">
        <v>1.76</v>
      </c>
      <c r="N67" s="8">
        <f t="shared" si="2"/>
        <v>4.29</v>
      </c>
      <c r="O67" s="1" t="e">
        <f t="shared" ca="1" si="1"/>
        <v>#REF!</v>
      </c>
      <c r="P67" s="1">
        <v>0</v>
      </c>
      <c r="Q67" s="39" t="e">
        <f t="shared" ca="1" si="0"/>
        <v>#REF!</v>
      </c>
      <c r="R67" s="33">
        <v>430</v>
      </c>
    </row>
    <row r="68" spans="1:18" ht="18.75" customHeight="1" x14ac:dyDescent="0.2">
      <c r="A68" s="33" t="s">
        <v>21</v>
      </c>
      <c r="B68" s="32">
        <v>42065</v>
      </c>
      <c r="C68" s="33">
        <v>438</v>
      </c>
      <c r="D68" s="33">
        <v>370</v>
      </c>
      <c r="E68" s="1">
        <v>434.83</v>
      </c>
      <c r="F68" s="33">
        <v>722</v>
      </c>
      <c r="G68" s="33">
        <v>34</v>
      </c>
      <c r="H68" s="8" t="e">
        <f ca="1">OFFSET(#REF!,(E68-340)*100,1)</f>
        <v>#REF!</v>
      </c>
      <c r="I68" s="1"/>
      <c r="L68" s="8">
        <v>2.92</v>
      </c>
      <c r="M68" s="8">
        <v>1.2</v>
      </c>
      <c r="N68" s="8">
        <f t="shared" si="2"/>
        <v>2.92</v>
      </c>
      <c r="O68" s="1" t="e">
        <f t="shared" ca="1" si="1"/>
        <v>#REF!</v>
      </c>
      <c r="P68" s="1">
        <v>0</v>
      </c>
      <c r="Q68" s="39" t="e">
        <f t="shared" ca="1" si="0"/>
        <v>#REF!</v>
      </c>
      <c r="R68" s="33">
        <v>430</v>
      </c>
    </row>
    <row r="69" spans="1:18" ht="18.75" customHeight="1" x14ac:dyDescent="0.2">
      <c r="A69" s="33" t="s">
        <v>21</v>
      </c>
      <c r="B69" s="32">
        <v>42066</v>
      </c>
      <c r="C69" s="33">
        <v>438</v>
      </c>
      <c r="D69" s="33">
        <v>370</v>
      </c>
      <c r="E69" s="1">
        <v>434.83</v>
      </c>
      <c r="F69" s="33">
        <v>722</v>
      </c>
      <c r="G69" s="33">
        <v>34</v>
      </c>
      <c r="H69" s="8" t="e">
        <f ca="1">OFFSET(#REF!,(E69-340)*100,1)</f>
        <v>#REF!</v>
      </c>
      <c r="I69" s="1"/>
      <c r="L69" s="8">
        <v>2.92</v>
      </c>
      <c r="M69" s="8">
        <v>1.17</v>
      </c>
      <c r="N69" s="8">
        <f t="shared" si="2"/>
        <v>2.92</v>
      </c>
      <c r="O69" s="1" t="e">
        <f t="shared" ca="1" si="1"/>
        <v>#REF!</v>
      </c>
      <c r="P69" s="1">
        <v>0</v>
      </c>
      <c r="Q69" s="39" t="e">
        <f t="shared" ref="Q69:Q132" ca="1" si="3">(H69-34)*100/(722-34)</f>
        <v>#REF!</v>
      </c>
      <c r="R69" s="33">
        <v>430</v>
      </c>
    </row>
    <row r="70" spans="1:18" ht="18.75" customHeight="1" x14ac:dyDescent="0.2">
      <c r="A70" s="33" t="s">
        <v>21</v>
      </c>
      <c r="B70" s="32">
        <v>42067</v>
      </c>
      <c r="C70" s="33">
        <v>438</v>
      </c>
      <c r="D70" s="33">
        <v>370</v>
      </c>
      <c r="E70" s="1">
        <v>434.76</v>
      </c>
      <c r="F70" s="33">
        <v>722</v>
      </c>
      <c r="G70" s="33">
        <v>34</v>
      </c>
      <c r="H70" s="8" t="e">
        <f ca="1">OFFSET(#REF!,(E70-340)*100,1)</f>
        <v>#REF!</v>
      </c>
      <c r="I70" s="1"/>
      <c r="L70" s="8">
        <v>4.1100000000000003</v>
      </c>
      <c r="M70" s="8">
        <v>1.68</v>
      </c>
      <c r="N70" s="8">
        <f t="shared" si="2"/>
        <v>4.1100000000000003</v>
      </c>
      <c r="O70" s="1" t="e">
        <f t="shared" ca="1" si="1"/>
        <v>#REF!</v>
      </c>
      <c r="P70" s="1">
        <v>14.5</v>
      </c>
      <c r="Q70" s="39" t="e">
        <f t="shared" ca="1" si="3"/>
        <v>#REF!</v>
      </c>
      <c r="R70" s="33">
        <v>430</v>
      </c>
    </row>
    <row r="71" spans="1:18" ht="18.75" customHeight="1" x14ac:dyDescent="0.2">
      <c r="A71" s="33" t="s">
        <v>21</v>
      </c>
      <c r="B71" s="32">
        <v>42068</v>
      </c>
      <c r="C71" s="33">
        <v>438</v>
      </c>
      <c r="D71" s="33">
        <v>370</v>
      </c>
      <c r="E71" s="1">
        <v>434.73</v>
      </c>
      <c r="F71" s="33">
        <v>722</v>
      </c>
      <c r="G71" s="33">
        <v>34</v>
      </c>
      <c r="H71" s="8" t="e">
        <f ca="1">OFFSET(#REF!,(E71-340)*100,1)</f>
        <v>#REF!</v>
      </c>
      <c r="I71" s="1"/>
      <c r="L71" s="8">
        <v>4.29</v>
      </c>
      <c r="M71" s="8">
        <v>1.76</v>
      </c>
      <c r="N71" s="8">
        <f t="shared" si="2"/>
        <v>4.29</v>
      </c>
      <c r="O71" s="1" t="e">
        <f t="shared" ca="1" si="1"/>
        <v>#REF!</v>
      </c>
      <c r="P71" s="1">
        <v>0</v>
      </c>
      <c r="Q71" s="39" t="e">
        <f t="shared" ca="1" si="3"/>
        <v>#REF!</v>
      </c>
      <c r="R71" s="33">
        <v>430</v>
      </c>
    </row>
    <row r="72" spans="1:18" ht="18.75" customHeight="1" x14ac:dyDescent="0.2">
      <c r="A72" s="33" t="s">
        <v>21</v>
      </c>
      <c r="B72" s="32">
        <v>42069</v>
      </c>
      <c r="C72" s="33">
        <v>438</v>
      </c>
      <c r="D72" s="33">
        <v>370</v>
      </c>
      <c r="E72" s="1">
        <v>434.69</v>
      </c>
      <c r="F72" s="33">
        <v>722</v>
      </c>
      <c r="G72" s="33">
        <v>34</v>
      </c>
      <c r="H72" s="8" t="e">
        <f ca="1">OFFSET(#REF!,(E72-340)*100,1)</f>
        <v>#REF!</v>
      </c>
      <c r="I72" s="1"/>
      <c r="L72" s="8">
        <v>4.3099999999999996</v>
      </c>
      <c r="M72" s="8">
        <v>1.77</v>
      </c>
      <c r="N72" s="8">
        <f t="shared" si="2"/>
        <v>4.3099999999999996</v>
      </c>
      <c r="O72" s="1" t="e">
        <f t="shared" ref="O72:O135" ca="1" si="4">H73-H72+N72</f>
        <v>#REF!</v>
      </c>
      <c r="P72" s="1">
        <v>0</v>
      </c>
      <c r="Q72" s="39" t="e">
        <f t="shared" ca="1" si="3"/>
        <v>#REF!</v>
      </c>
      <c r="R72" s="33">
        <v>430</v>
      </c>
    </row>
    <row r="73" spans="1:18" ht="18.75" customHeight="1" x14ac:dyDescent="0.2">
      <c r="A73" s="33" t="s">
        <v>21</v>
      </c>
      <c r="B73" s="32">
        <v>42070</v>
      </c>
      <c r="C73" s="33">
        <v>438</v>
      </c>
      <c r="D73" s="33">
        <v>370</v>
      </c>
      <c r="E73" s="1">
        <v>434.59</v>
      </c>
      <c r="F73" s="33">
        <v>722</v>
      </c>
      <c r="G73" s="33">
        <v>34</v>
      </c>
      <c r="H73" s="8" t="e">
        <f ca="1">OFFSET(#REF!,(E73-340)*100,1)</f>
        <v>#REF!</v>
      </c>
      <c r="I73" s="1"/>
      <c r="L73" s="8">
        <v>4.3600000000000003</v>
      </c>
      <c r="M73" s="8">
        <v>1.79</v>
      </c>
      <c r="N73" s="8">
        <f t="shared" ref="N73:N136" si="5">I73+J73+K73+L73</f>
        <v>4.3600000000000003</v>
      </c>
      <c r="O73" s="1" t="e">
        <f t="shared" ca="1" si="4"/>
        <v>#REF!</v>
      </c>
      <c r="P73" s="1">
        <v>0</v>
      </c>
      <c r="Q73" s="39" t="e">
        <f t="shared" ca="1" si="3"/>
        <v>#REF!</v>
      </c>
      <c r="R73" s="33">
        <v>430</v>
      </c>
    </row>
    <row r="74" spans="1:18" ht="18.75" customHeight="1" x14ac:dyDescent="0.2">
      <c r="A74" s="33" t="s">
        <v>21</v>
      </c>
      <c r="B74" s="32">
        <v>42071</v>
      </c>
      <c r="C74" s="33">
        <v>438</v>
      </c>
      <c r="D74" s="33">
        <v>370</v>
      </c>
      <c r="E74" s="1">
        <v>434.47</v>
      </c>
      <c r="F74" s="33">
        <v>722</v>
      </c>
      <c r="G74" s="33">
        <v>34</v>
      </c>
      <c r="H74" s="8" t="e">
        <f ca="1">OFFSET(#REF!,(E74-340)*100,1)</f>
        <v>#REF!</v>
      </c>
      <c r="I74" s="1"/>
      <c r="L74" s="8">
        <v>4.3</v>
      </c>
      <c r="M74" s="8">
        <v>1.76</v>
      </c>
      <c r="N74" s="8">
        <f t="shared" si="5"/>
        <v>4.3</v>
      </c>
      <c r="O74" s="1" t="e">
        <f t="shared" ca="1" si="4"/>
        <v>#REF!</v>
      </c>
      <c r="P74" s="1">
        <v>0</v>
      </c>
      <c r="Q74" s="39" t="e">
        <f t="shared" ca="1" si="3"/>
        <v>#REF!</v>
      </c>
      <c r="R74" s="33">
        <v>430</v>
      </c>
    </row>
    <row r="75" spans="1:18" ht="18.75" customHeight="1" x14ac:dyDescent="0.2">
      <c r="A75" s="33" t="s">
        <v>21</v>
      </c>
      <c r="B75" s="32">
        <v>42072</v>
      </c>
      <c r="C75" s="33">
        <v>438</v>
      </c>
      <c r="D75" s="33">
        <v>370</v>
      </c>
      <c r="E75" s="1">
        <v>434.39</v>
      </c>
      <c r="F75" s="33">
        <v>722</v>
      </c>
      <c r="G75" s="33">
        <v>34</v>
      </c>
      <c r="H75" s="8" t="e">
        <f ca="1">OFFSET(#REF!,(E75-340)*100,1)</f>
        <v>#REF!</v>
      </c>
      <c r="I75" s="1"/>
      <c r="L75" s="8">
        <v>4.1500000000000004</v>
      </c>
      <c r="M75" s="8">
        <v>1.7</v>
      </c>
      <c r="N75" s="8">
        <f t="shared" si="5"/>
        <v>4.1500000000000004</v>
      </c>
      <c r="O75" s="1" t="e">
        <f t="shared" ca="1" si="4"/>
        <v>#REF!</v>
      </c>
      <c r="P75" s="1">
        <v>0</v>
      </c>
      <c r="Q75" s="39" t="e">
        <f t="shared" ca="1" si="3"/>
        <v>#REF!</v>
      </c>
      <c r="R75" s="33">
        <v>430</v>
      </c>
    </row>
    <row r="76" spans="1:18" ht="18.75" customHeight="1" x14ac:dyDescent="0.2">
      <c r="A76" s="33" t="s">
        <v>21</v>
      </c>
      <c r="B76" s="32">
        <v>42073</v>
      </c>
      <c r="C76" s="33">
        <v>438</v>
      </c>
      <c r="D76" s="33">
        <v>370</v>
      </c>
      <c r="E76" s="1">
        <v>434.28</v>
      </c>
      <c r="F76" s="33">
        <v>722</v>
      </c>
      <c r="G76" s="33">
        <v>34</v>
      </c>
      <c r="H76" s="8" t="e">
        <f ca="1">OFFSET(#REF!,(E76-340)*100,1)</f>
        <v>#REF!</v>
      </c>
      <c r="I76" s="1"/>
      <c r="L76" s="8">
        <v>4.17</v>
      </c>
      <c r="M76" s="8">
        <v>1.71</v>
      </c>
      <c r="N76" s="8">
        <f t="shared" si="5"/>
        <v>4.17</v>
      </c>
      <c r="O76" s="1" t="e">
        <f t="shared" ca="1" si="4"/>
        <v>#REF!</v>
      </c>
      <c r="P76" s="1">
        <v>0</v>
      </c>
      <c r="Q76" s="39" t="e">
        <f t="shared" ca="1" si="3"/>
        <v>#REF!</v>
      </c>
      <c r="R76" s="33">
        <v>430</v>
      </c>
    </row>
    <row r="77" spans="1:18" ht="18.75" customHeight="1" x14ac:dyDescent="0.2">
      <c r="A77" s="33" t="s">
        <v>21</v>
      </c>
      <c r="B77" s="32">
        <v>42074</v>
      </c>
      <c r="C77" s="33">
        <v>438</v>
      </c>
      <c r="D77" s="33">
        <v>370</v>
      </c>
      <c r="E77" s="1">
        <v>434.15</v>
      </c>
      <c r="F77" s="33">
        <v>722</v>
      </c>
      <c r="G77" s="33">
        <v>34</v>
      </c>
      <c r="H77" s="8" t="e">
        <f ca="1">OFFSET(#REF!,(E77-340)*100,1)</f>
        <v>#REF!</v>
      </c>
      <c r="I77" s="1"/>
      <c r="L77" s="8">
        <v>4.0999999999999996</v>
      </c>
      <c r="M77" s="8">
        <v>1.68</v>
      </c>
      <c r="N77" s="8">
        <f t="shared" si="5"/>
        <v>4.0999999999999996</v>
      </c>
      <c r="O77" s="1" t="e">
        <f t="shared" ca="1" si="4"/>
        <v>#REF!</v>
      </c>
      <c r="P77" s="1">
        <v>0</v>
      </c>
      <c r="Q77" s="39" t="e">
        <f t="shared" ca="1" si="3"/>
        <v>#REF!</v>
      </c>
      <c r="R77" s="33">
        <v>430</v>
      </c>
    </row>
    <row r="78" spans="1:18" ht="18.75" customHeight="1" x14ac:dyDescent="0.2">
      <c r="A78" s="33" t="s">
        <v>21</v>
      </c>
      <c r="B78" s="32">
        <v>42075</v>
      </c>
      <c r="C78" s="33">
        <v>438</v>
      </c>
      <c r="D78" s="33">
        <v>370</v>
      </c>
      <c r="E78" s="1">
        <v>434</v>
      </c>
      <c r="F78" s="33">
        <v>722</v>
      </c>
      <c r="G78" s="33">
        <v>34</v>
      </c>
      <c r="H78" s="8" t="e">
        <f ca="1">OFFSET(#REF!,(E78-340)*100,1)</f>
        <v>#REF!</v>
      </c>
      <c r="I78" s="1"/>
      <c r="L78" s="8">
        <v>4.0999999999999996</v>
      </c>
      <c r="M78" s="8">
        <v>1.68</v>
      </c>
      <c r="N78" s="8">
        <f t="shared" si="5"/>
        <v>4.0999999999999996</v>
      </c>
      <c r="O78" s="1" t="e">
        <f t="shared" ca="1" si="4"/>
        <v>#REF!</v>
      </c>
      <c r="P78" s="1">
        <v>16.100000000000001</v>
      </c>
      <c r="Q78" s="39" t="e">
        <f t="shared" ca="1" si="3"/>
        <v>#REF!</v>
      </c>
      <c r="R78" s="33">
        <v>430</v>
      </c>
    </row>
    <row r="79" spans="1:18" ht="18.75" customHeight="1" x14ac:dyDescent="0.2">
      <c r="A79" s="33" t="s">
        <v>21</v>
      </c>
      <c r="B79" s="32">
        <v>42076</v>
      </c>
      <c r="C79" s="33">
        <v>438</v>
      </c>
      <c r="D79" s="33">
        <v>370</v>
      </c>
      <c r="E79" s="1">
        <v>433.88</v>
      </c>
      <c r="F79" s="33">
        <v>722</v>
      </c>
      <c r="G79" s="33">
        <v>34</v>
      </c>
      <c r="H79" s="8" t="e">
        <f ca="1">OFFSET(#REF!,(E79-340)*100,1)</f>
        <v>#REF!</v>
      </c>
      <c r="I79" s="1"/>
      <c r="L79" s="8">
        <v>3.9</v>
      </c>
      <c r="M79" s="8">
        <v>1.59</v>
      </c>
      <c r="N79" s="8">
        <f t="shared" si="5"/>
        <v>3.9</v>
      </c>
      <c r="O79" s="1" t="e">
        <f t="shared" ca="1" si="4"/>
        <v>#REF!</v>
      </c>
      <c r="P79" s="1">
        <v>11.4</v>
      </c>
      <c r="Q79" s="39" t="e">
        <f t="shared" ca="1" si="3"/>
        <v>#REF!</v>
      </c>
      <c r="R79" s="33">
        <v>430</v>
      </c>
    </row>
    <row r="80" spans="1:18" ht="18.75" customHeight="1" x14ac:dyDescent="0.2">
      <c r="A80" s="33" t="s">
        <v>21</v>
      </c>
      <c r="B80" s="32">
        <v>42077</v>
      </c>
      <c r="C80" s="33">
        <v>438</v>
      </c>
      <c r="D80" s="33">
        <v>370</v>
      </c>
      <c r="E80" s="1">
        <v>433.85</v>
      </c>
      <c r="F80" s="33">
        <v>722</v>
      </c>
      <c r="G80" s="33">
        <v>34</v>
      </c>
      <c r="H80" s="8" t="e">
        <f ca="1">OFFSET(#REF!,(E80-340)*100,1)</f>
        <v>#REF!</v>
      </c>
      <c r="I80" s="1"/>
      <c r="L80" s="8">
        <v>4.3899999999999997</v>
      </c>
      <c r="M80" s="8">
        <v>1.8</v>
      </c>
      <c r="N80" s="8">
        <f t="shared" si="5"/>
        <v>4.3899999999999997</v>
      </c>
      <c r="O80" s="1" t="e">
        <f t="shared" ca="1" si="4"/>
        <v>#REF!</v>
      </c>
      <c r="P80" s="1">
        <v>6.6</v>
      </c>
      <c r="Q80" s="39" t="e">
        <f t="shared" ca="1" si="3"/>
        <v>#REF!</v>
      </c>
      <c r="R80" s="33">
        <v>430</v>
      </c>
    </row>
    <row r="81" spans="1:18" ht="18.75" customHeight="1" x14ac:dyDescent="0.2">
      <c r="A81" s="33" t="s">
        <v>21</v>
      </c>
      <c r="B81" s="32">
        <v>42078</v>
      </c>
      <c r="C81" s="33">
        <v>438</v>
      </c>
      <c r="D81" s="33">
        <v>370</v>
      </c>
      <c r="E81" s="1">
        <v>433.72</v>
      </c>
      <c r="F81" s="33">
        <v>722</v>
      </c>
      <c r="G81" s="33">
        <v>34</v>
      </c>
      <c r="H81" s="8" t="e">
        <f ca="1">OFFSET(#REF!,(E81-340)*100,1)</f>
        <v>#REF!</v>
      </c>
      <c r="I81" s="1"/>
      <c r="L81" s="8">
        <v>4.4400000000000004</v>
      </c>
      <c r="M81" s="8">
        <v>1.82</v>
      </c>
      <c r="N81" s="8">
        <f t="shared" si="5"/>
        <v>4.4400000000000004</v>
      </c>
      <c r="O81" s="1" t="e">
        <f t="shared" ca="1" si="4"/>
        <v>#REF!</v>
      </c>
      <c r="P81" s="1">
        <v>0</v>
      </c>
      <c r="Q81" s="39" t="e">
        <f t="shared" ca="1" si="3"/>
        <v>#REF!</v>
      </c>
      <c r="R81" s="33">
        <v>430</v>
      </c>
    </row>
    <row r="82" spans="1:18" ht="18.75" customHeight="1" x14ac:dyDescent="0.2">
      <c r="A82" s="33" t="s">
        <v>21</v>
      </c>
      <c r="B82" s="32">
        <v>42079</v>
      </c>
      <c r="C82" s="33">
        <v>438</v>
      </c>
      <c r="D82" s="33">
        <v>370</v>
      </c>
      <c r="E82" s="1">
        <v>433.69</v>
      </c>
      <c r="F82" s="33">
        <v>722</v>
      </c>
      <c r="G82" s="33">
        <v>34</v>
      </c>
      <c r="H82" s="8" t="e">
        <f ca="1">OFFSET(#REF!,(E82-340)*100,1)</f>
        <v>#REF!</v>
      </c>
      <c r="I82" s="1"/>
      <c r="L82" s="8">
        <v>4.74</v>
      </c>
      <c r="M82" s="8">
        <v>1.94</v>
      </c>
      <c r="N82" s="8">
        <f t="shared" si="5"/>
        <v>4.74</v>
      </c>
      <c r="O82" s="1" t="e">
        <f t="shared" ca="1" si="4"/>
        <v>#REF!</v>
      </c>
      <c r="P82" s="1">
        <v>0</v>
      </c>
      <c r="Q82" s="39" t="e">
        <f t="shared" ca="1" si="3"/>
        <v>#REF!</v>
      </c>
      <c r="R82" s="33">
        <v>430</v>
      </c>
    </row>
    <row r="83" spans="1:18" ht="18.75" customHeight="1" x14ac:dyDescent="0.2">
      <c r="A83" s="33" t="s">
        <v>21</v>
      </c>
      <c r="B83" s="32">
        <v>42080</v>
      </c>
      <c r="C83" s="33">
        <v>438</v>
      </c>
      <c r="D83" s="33">
        <v>370</v>
      </c>
      <c r="E83" s="1">
        <v>433.61</v>
      </c>
      <c r="F83" s="33">
        <v>722</v>
      </c>
      <c r="G83" s="33">
        <v>34</v>
      </c>
      <c r="H83" s="8" t="e">
        <f ca="1">OFFSET(#REF!,(E83-340)*100,1)</f>
        <v>#REF!</v>
      </c>
      <c r="I83" s="1"/>
      <c r="L83" s="8">
        <v>4.51</v>
      </c>
      <c r="M83" s="8">
        <v>1.85</v>
      </c>
      <c r="N83" s="8">
        <f t="shared" si="5"/>
        <v>4.51</v>
      </c>
      <c r="O83" s="1" t="e">
        <f t="shared" ca="1" si="4"/>
        <v>#REF!</v>
      </c>
      <c r="P83" s="1">
        <v>0</v>
      </c>
      <c r="Q83" s="39" t="e">
        <f t="shared" ca="1" si="3"/>
        <v>#REF!</v>
      </c>
      <c r="R83" s="33">
        <v>430</v>
      </c>
    </row>
    <row r="84" spans="1:18" ht="18.75" customHeight="1" x14ac:dyDescent="0.2">
      <c r="A84" s="33" t="s">
        <v>21</v>
      </c>
      <c r="B84" s="32">
        <v>42081</v>
      </c>
      <c r="C84" s="33">
        <v>438</v>
      </c>
      <c r="D84" s="33">
        <v>370</v>
      </c>
      <c r="E84" s="1">
        <v>433.49</v>
      </c>
      <c r="F84" s="33">
        <v>722</v>
      </c>
      <c r="G84" s="33">
        <v>34</v>
      </c>
      <c r="H84" s="8" t="e">
        <f ca="1">OFFSET(#REF!,(E84-340)*100,1)</f>
        <v>#REF!</v>
      </c>
      <c r="I84" s="1"/>
      <c r="L84" s="8">
        <v>4.54</v>
      </c>
      <c r="M84" s="8">
        <v>1.86</v>
      </c>
      <c r="N84" s="8">
        <f t="shared" si="5"/>
        <v>4.54</v>
      </c>
      <c r="O84" s="1" t="e">
        <f t="shared" ca="1" si="4"/>
        <v>#REF!</v>
      </c>
      <c r="P84" s="1">
        <v>0</v>
      </c>
      <c r="Q84" s="39" t="e">
        <f t="shared" ca="1" si="3"/>
        <v>#REF!</v>
      </c>
      <c r="R84" s="33">
        <v>430</v>
      </c>
    </row>
    <row r="85" spans="1:18" ht="18.75" customHeight="1" x14ac:dyDescent="0.2">
      <c r="A85" s="33" t="s">
        <v>21</v>
      </c>
      <c r="B85" s="32">
        <v>42082</v>
      </c>
      <c r="C85" s="33">
        <v>438</v>
      </c>
      <c r="D85" s="33">
        <v>370</v>
      </c>
      <c r="E85" s="1">
        <v>433.37</v>
      </c>
      <c r="F85" s="33">
        <v>722</v>
      </c>
      <c r="G85" s="33">
        <v>34</v>
      </c>
      <c r="H85" s="8" t="e">
        <f ca="1">OFFSET(#REF!,(E85-340)*100,1)</f>
        <v>#REF!</v>
      </c>
      <c r="I85" s="1"/>
      <c r="L85" s="8">
        <v>6.41</v>
      </c>
      <c r="M85" s="8">
        <v>2.64</v>
      </c>
      <c r="N85" s="8">
        <f t="shared" si="5"/>
        <v>6.41</v>
      </c>
      <c r="O85" s="1" t="e">
        <f t="shared" ca="1" si="4"/>
        <v>#REF!</v>
      </c>
      <c r="P85" s="1">
        <v>0</v>
      </c>
      <c r="Q85" s="39" t="e">
        <f t="shared" ca="1" si="3"/>
        <v>#REF!</v>
      </c>
      <c r="R85" s="33">
        <v>430</v>
      </c>
    </row>
    <row r="86" spans="1:18" ht="18.75" customHeight="1" x14ac:dyDescent="0.2">
      <c r="A86" s="33" t="s">
        <v>21</v>
      </c>
      <c r="B86" s="32">
        <v>42083</v>
      </c>
      <c r="C86" s="33">
        <v>438</v>
      </c>
      <c r="D86" s="33">
        <v>370</v>
      </c>
      <c r="E86" s="1">
        <v>433.17</v>
      </c>
      <c r="F86" s="33">
        <v>722</v>
      </c>
      <c r="G86" s="33">
        <v>34</v>
      </c>
      <c r="H86" s="8" t="e">
        <f ca="1">OFFSET(#REF!,(E86-340)*100,1)</f>
        <v>#REF!</v>
      </c>
      <c r="I86" s="1"/>
      <c r="L86" s="8">
        <v>7.24</v>
      </c>
      <c r="M86" s="8">
        <v>2.95</v>
      </c>
      <c r="N86" s="8">
        <f t="shared" si="5"/>
        <v>7.24</v>
      </c>
      <c r="O86" s="1" t="e">
        <f t="shared" ca="1" si="4"/>
        <v>#REF!</v>
      </c>
      <c r="P86" s="1">
        <v>0</v>
      </c>
      <c r="Q86" s="39" t="e">
        <f t="shared" ca="1" si="3"/>
        <v>#REF!</v>
      </c>
      <c r="R86" s="33">
        <v>430</v>
      </c>
    </row>
    <row r="87" spans="1:18" ht="18.75" customHeight="1" x14ac:dyDescent="0.2">
      <c r="A87" s="33" t="s">
        <v>21</v>
      </c>
      <c r="B87" s="32">
        <v>42084</v>
      </c>
      <c r="C87" s="33">
        <v>438</v>
      </c>
      <c r="D87" s="33">
        <v>370</v>
      </c>
      <c r="E87" s="1">
        <v>432.99</v>
      </c>
      <c r="F87" s="33">
        <v>722</v>
      </c>
      <c r="G87" s="33">
        <v>34</v>
      </c>
      <c r="H87" s="8" t="e">
        <f ca="1">OFFSET(#REF!,(E87-340)*100,1)</f>
        <v>#REF!</v>
      </c>
      <c r="I87" s="1"/>
      <c r="L87" s="8">
        <v>4.66</v>
      </c>
      <c r="M87" s="8">
        <v>1.9</v>
      </c>
      <c r="N87" s="8">
        <f t="shared" si="5"/>
        <v>4.66</v>
      </c>
      <c r="O87" s="1" t="e">
        <f t="shared" ca="1" si="4"/>
        <v>#REF!</v>
      </c>
      <c r="P87" s="1">
        <v>0</v>
      </c>
      <c r="Q87" s="39" t="e">
        <f t="shared" ca="1" si="3"/>
        <v>#REF!</v>
      </c>
      <c r="R87" s="33">
        <v>430</v>
      </c>
    </row>
    <row r="88" spans="1:18" ht="18.75" customHeight="1" x14ac:dyDescent="0.2">
      <c r="A88" s="33" t="s">
        <v>21</v>
      </c>
      <c r="B88" s="32">
        <v>42085</v>
      </c>
      <c r="C88" s="33">
        <v>438</v>
      </c>
      <c r="D88" s="33">
        <v>370</v>
      </c>
      <c r="E88" s="1">
        <v>432.84</v>
      </c>
      <c r="F88" s="33">
        <v>722</v>
      </c>
      <c r="G88" s="33">
        <v>34</v>
      </c>
      <c r="H88" s="8" t="e">
        <f ca="1">OFFSET(#REF!,(E88-340)*100,1)</f>
        <v>#REF!</v>
      </c>
      <c r="I88" s="1"/>
      <c r="L88" s="8">
        <v>6.52</v>
      </c>
      <c r="M88" s="8">
        <v>2.66</v>
      </c>
      <c r="N88" s="8">
        <f t="shared" si="5"/>
        <v>6.52</v>
      </c>
      <c r="O88" s="1" t="e">
        <f t="shared" ca="1" si="4"/>
        <v>#REF!</v>
      </c>
      <c r="P88" s="1">
        <v>0</v>
      </c>
      <c r="Q88" s="39" t="e">
        <f t="shared" ca="1" si="3"/>
        <v>#REF!</v>
      </c>
      <c r="R88" s="33">
        <v>430</v>
      </c>
    </row>
    <row r="89" spans="1:18" ht="18.75" customHeight="1" x14ac:dyDescent="0.2">
      <c r="A89" s="33" t="s">
        <v>21</v>
      </c>
      <c r="B89" s="32">
        <v>42086</v>
      </c>
      <c r="C89" s="33">
        <v>438</v>
      </c>
      <c r="D89" s="33">
        <v>370</v>
      </c>
      <c r="E89" s="1">
        <v>432.62</v>
      </c>
      <c r="F89" s="33">
        <v>722</v>
      </c>
      <c r="G89" s="33">
        <v>34</v>
      </c>
      <c r="H89" s="8" t="e">
        <f ca="1">OFFSET(#REF!,(E89-340)*100,1)</f>
        <v>#REF!</v>
      </c>
      <c r="I89" s="1"/>
      <c r="L89" s="8">
        <v>7.51</v>
      </c>
      <c r="M89" s="8">
        <v>3.07</v>
      </c>
      <c r="N89" s="8">
        <f t="shared" si="5"/>
        <v>7.51</v>
      </c>
      <c r="O89" s="1" t="e">
        <f t="shared" ca="1" si="4"/>
        <v>#REF!</v>
      </c>
      <c r="P89" s="1">
        <v>0</v>
      </c>
      <c r="Q89" s="39" t="e">
        <f t="shared" ca="1" si="3"/>
        <v>#REF!</v>
      </c>
      <c r="R89" s="33">
        <v>430</v>
      </c>
    </row>
    <row r="90" spans="1:18" ht="18.75" customHeight="1" x14ac:dyDescent="0.2">
      <c r="A90" s="33" t="s">
        <v>21</v>
      </c>
      <c r="B90" s="32">
        <v>42087</v>
      </c>
      <c r="C90" s="33">
        <v>438</v>
      </c>
      <c r="D90" s="33">
        <v>370</v>
      </c>
      <c r="E90" s="1">
        <v>432.34</v>
      </c>
      <c r="F90" s="33">
        <v>722</v>
      </c>
      <c r="G90" s="33">
        <v>34</v>
      </c>
      <c r="H90" s="8" t="e">
        <f ca="1">OFFSET(#REF!,(E90-340)*100,1)</f>
        <v>#REF!</v>
      </c>
      <c r="I90" s="1"/>
      <c r="L90" s="8">
        <v>6.72</v>
      </c>
      <c r="M90" s="8">
        <v>2.73</v>
      </c>
      <c r="N90" s="8">
        <f t="shared" si="5"/>
        <v>6.72</v>
      </c>
      <c r="O90" s="1" t="e">
        <f t="shared" ca="1" si="4"/>
        <v>#REF!</v>
      </c>
      <c r="P90" s="1">
        <v>0</v>
      </c>
      <c r="Q90" s="39" t="e">
        <f t="shared" ca="1" si="3"/>
        <v>#REF!</v>
      </c>
      <c r="R90" s="33">
        <v>430</v>
      </c>
    </row>
    <row r="91" spans="1:18" ht="18.75" customHeight="1" x14ac:dyDescent="0.2">
      <c r="A91" s="33" t="s">
        <v>21</v>
      </c>
      <c r="B91" s="32">
        <v>42088</v>
      </c>
      <c r="C91" s="33">
        <v>438</v>
      </c>
      <c r="D91" s="33">
        <v>370</v>
      </c>
      <c r="E91" s="1">
        <v>432.08</v>
      </c>
      <c r="F91" s="33">
        <v>722</v>
      </c>
      <c r="G91" s="33">
        <v>34</v>
      </c>
      <c r="H91" s="8" t="e">
        <f ca="1">OFFSET(#REF!,(E91-340)*100,1)</f>
        <v>#REF!</v>
      </c>
      <c r="I91" s="1"/>
      <c r="L91" s="8">
        <v>7.83</v>
      </c>
      <c r="M91" s="8">
        <v>3.18</v>
      </c>
      <c r="N91" s="8">
        <f t="shared" si="5"/>
        <v>7.83</v>
      </c>
      <c r="O91" s="1" t="e">
        <f t="shared" ca="1" si="4"/>
        <v>#REF!</v>
      </c>
      <c r="P91" s="1">
        <v>0</v>
      </c>
      <c r="Q91" s="39" t="e">
        <f t="shared" ca="1" si="3"/>
        <v>#REF!</v>
      </c>
      <c r="R91" s="33">
        <v>430</v>
      </c>
    </row>
    <row r="92" spans="1:18" ht="18.75" customHeight="1" x14ac:dyDescent="0.2">
      <c r="A92" s="33" t="s">
        <v>21</v>
      </c>
      <c r="B92" s="32">
        <v>42089</v>
      </c>
      <c r="C92" s="33">
        <v>438</v>
      </c>
      <c r="D92" s="33">
        <v>370</v>
      </c>
      <c r="E92" s="1">
        <v>431.76</v>
      </c>
      <c r="F92" s="33">
        <v>722</v>
      </c>
      <c r="G92" s="33">
        <v>34</v>
      </c>
      <c r="H92" s="8" t="e">
        <f ca="1">OFFSET(#REF!,(E92-340)*100,1)</f>
        <v>#REF!</v>
      </c>
      <c r="I92" s="1"/>
      <c r="L92" s="8">
        <v>8.57</v>
      </c>
      <c r="M92" s="8">
        <v>3.47</v>
      </c>
      <c r="N92" s="8">
        <f t="shared" si="5"/>
        <v>8.57</v>
      </c>
      <c r="O92" s="1" t="e">
        <f t="shared" ca="1" si="4"/>
        <v>#REF!</v>
      </c>
      <c r="P92" s="1">
        <v>2.7</v>
      </c>
      <c r="Q92" s="39" t="e">
        <f t="shared" ca="1" si="3"/>
        <v>#REF!</v>
      </c>
      <c r="R92" s="33">
        <v>430</v>
      </c>
    </row>
    <row r="93" spans="1:18" ht="18.75" customHeight="1" x14ac:dyDescent="0.2">
      <c r="A93" s="33" t="s">
        <v>21</v>
      </c>
      <c r="B93" s="32">
        <v>42090</v>
      </c>
      <c r="C93" s="33">
        <v>438</v>
      </c>
      <c r="D93" s="33">
        <v>370</v>
      </c>
      <c r="E93" s="1">
        <v>431.47</v>
      </c>
      <c r="F93" s="33">
        <v>722</v>
      </c>
      <c r="G93" s="33">
        <v>34</v>
      </c>
      <c r="H93" s="8" t="e">
        <f ca="1">OFFSET(#REF!,(E93-340)*100,1)</f>
        <v>#REF!</v>
      </c>
      <c r="I93" s="1"/>
      <c r="L93" s="8">
        <v>6.73</v>
      </c>
      <c r="M93" s="8">
        <v>2.72</v>
      </c>
      <c r="N93" s="8">
        <f t="shared" si="5"/>
        <v>6.73</v>
      </c>
      <c r="O93" s="1" t="e">
        <f t="shared" ca="1" si="4"/>
        <v>#REF!</v>
      </c>
      <c r="P93" s="1">
        <v>0</v>
      </c>
      <c r="Q93" s="39" t="e">
        <f t="shared" ca="1" si="3"/>
        <v>#REF!</v>
      </c>
      <c r="R93" s="33">
        <v>430</v>
      </c>
    </row>
    <row r="94" spans="1:18" ht="18.75" customHeight="1" x14ac:dyDescent="0.2">
      <c r="A94" s="33" t="s">
        <v>21</v>
      </c>
      <c r="B94" s="32">
        <v>42091</v>
      </c>
      <c r="C94" s="33">
        <v>438</v>
      </c>
      <c r="D94" s="33">
        <v>370</v>
      </c>
      <c r="E94" s="1">
        <v>431.23</v>
      </c>
      <c r="F94" s="33">
        <v>722</v>
      </c>
      <c r="G94" s="33">
        <v>34</v>
      </c>
      <c r="H94" s="8" t="e">
        <f ca="1">OFFSET(#REF!,(E94-340)*100,1)</f>
        <v>#REF!</v>
      </c>
      <c r="I94" s="1"/>
      <c r="L94" s="8">
        <v>6.36</v>
      </c>
      <c r="M94" s="8">
        <v>2.57</v>
      </c>
      <c r="N94" s="8">
        <f t="shared" si="5"/>
        <v>6.36</v>
      </c>
      <c r="O94" s="1" t="e">
        <f t="shared" ca="1" si="4"/>
        <v>#REF!</v>
      </c>
      <c r="P94" s="1">
        <v>1.2</v>
      </c>
      <c r="Q94" s="39" t="e">
        <f t="shared" ca="1" si="3"/>
        <v>#REF!</v>
      </c>
      <c r="R94" s="33">
        <v>430</v>
      </c>
    </row>
    <row r="95" spans="1:18" ht="18.75" customHeight="1" x14ac:dyDescent="0.2">
      <c r="A95" s="33" t="s">
        <v>21</v>
      </c>
      <c r="B95" s="32">
        <v>42092</v>
      </c>
      <c r="C95" s="33">
        <v>438</v>
      </c>
      <c r="D95" s="33">
        <v>370</v>
      </c>
      <c r="E95" s="1">
        <v>431.01</v>
      </c>
      <c r="F95" s="33">
        <v>722</v>
      </c>
      <c r="G95" s="33">
        <v>34</v>
      </c>
      <c r="H95" s="8" t="e">
        <f ca="1">OFFSET(#REF!,(E95-340)*100,1)</f>
        <v>#REF!</v>
      </c>
      <c r="I95" s="1"/>
      <c r="L95" s="8">
        <v>5.57</v>
      </c>
      <c r="M95" s="8">
        <v>2.27</v>
      </c>
      <c r="N95" s="8">
        <f t="shared" si="5"/>
        <v>5.57</v>
      </c>
      <c r="O95" s="1" t="e">
        <f t="shared" ca="1" si="4"/>
        <v>#REF!</v>
      </c>
      <c r="P95" s="1">
        <v>3.5</v>
      </c>
      <c r="Q95" s="39" t="e">
        <f t="shared" ca="1" si="3"/>
        <v>#REF!</v>
      </c>
      <c r="R95" s="33">
        <v>430</v>
      </c>
    </row>
    <row r="96" spans="1:18" ht="18.75" customHeight="1" x14ac:dyDescent="0.2">
      <c r="A96" s="33" t="s">
        <v>21</v>
      </c>
      <c r="B96" s="32">
        <v>42093</v>
      </c>
      <c r="C96" s="33">
        <v>438</v>
      </c>
      <c r="D96" s="33">
        <v>370</v>
      </c>
      <c r="E96" s="1">
        <v>430.83</v>
      </c>
      <c r="F96" s="33">
        <v>722</v>
      </c>
      <c r="G96" s="33">
        <v>34</v>
      </c>
      <c r="H96" s="8" t="e">
        <f ca="1">OFFSET(#REF!,(E96-340)*100,1)</f>
        <v>#REF!</v>
      </c>
      <c r="I96" s="1"/>
      <c r="L96" s="8">
        <v>7.23</v>
      </c>
      <c r="M96" s="8">
        <v>2.93</v>
      </c>
      <c r="N96" s="8">
        <f t="shared" si="5"/>
        <v>7.23</v>
      </c>
      <c r="O96" s="1" t="e">
        <f t="shared" ca="1" si="4"/>
        <v>#REF!</v>
      </c>
      <c r="P96" s="1">
        <v>0</v>
      </c>
      <c r="Q96" s="39" t="e">
        <f t="shared" ca="1" si="3"/>
        <v>#REF!</v>
      </c>
      <c r="R96" s="33">
        <v>430</v>
      </c>
    </row>
    <row r="97" spans="1:18" ht="18.75" customHeight="1" x14ac:dyDescent="0.2">
      <c r="A97" s="33" t="s">
        <v>21</v>
      </c>
      <c r="B97" s="32">
        <v>42094</v>
      </c>
      <c r="C97" s="33">
        <v>438</v>
      </c>
      <c r="D97" s="33">
        <v>370</v>
      </c>
      <c r="E97" s="1">
        <v>430.54</v>
      </c>
      <c r="F97" s="33">
        <v>722</v>
      </c>
      <c r="G97" s="33">
        <v>34</v>
      </c>
      <c r="H97" s="8" t="e">
        <f ca="1">OFFSET(#REF!,(E97-340)*100,1)</f>
        <v>#REF!</v>
      </c>
      <c r="I97" s="1"/>
      <c r="L97" s="8">
        <v>6.61</v>
      </c>
      <c r="M97" s="8">
        <v>2.4900000000000002</v>
      </c>
      <c r="N97" s="8">
        <f t="shared" si="5"/>
        <v>6.61</v>
      </c>
      <c r="O97" s="1" t="e">
        <f t="shared" ca="1" si="4"/>
        <v>#REF!</v>
      </c>
      <c r="P97" s="1">
        <v>0</v>
      </c>
      <c r="Q97" s="39" t="e">
        <f t="shared" ca="1" si="3"/>
        <v>#REF!</v>
      </c>
      <c r="R97" s="33">
        <v>430</v>
      </c>
    </row>
    <row r="98" spans="1:18" ht="18.75" customHeight="1" x14ac:dyDescent="0.2">
      <c r="A98" s="33" t="s">
        <v>22</v>
      </c>
      <c r="B98" s="32">
        <v>42095</v>
      </c>
      <c r="C98" s="33">
        <v>438</v>
      </c>
      <c r="D98" s="33">
        <v>370</v>
      </c>
      <c r="E98" s="1">
        <v>430.32</v>
      </c>
      <c r="F98" s="33">
        <v>722</v>
      </c>
      <c r="G98" s="33">
        <v>34</v>
      </c>
      <c r="H98" s="8" t="e">
        <f ca="1">OFFSET(#REF!,(E98-340)*100,1)</f>
        <v>#REF!</v>
      </c>
      <c r="I98" s="1"/>
      <c r="L98" s="8">
        <v>6.13</v>
      </c>
      <c r="M98" s="8">
        <v>2.48</v>
      </c>
      <c r="N98" s="8">
        <f t="shared" si="5"/>
        <v>6.13</v>
      </c>
      <c r="O98" s="1" t="e">
        <f t="shared" ca="1" si="4"/>
        <v>#REF!</v>
      </c>
      <c r="P98" s="1">
        <v>15.3</v>
      </c>
      <c r="Q98" s="39" t="e">
        <f t="shared" ca="1" si="3"/>
        <v>#REF!</v>
      </c>
      <c r="R98" s="33">
        <v>430</v>
      </c>
    </row>
    <row r="99" spans="1:18" ht="18.75" customHeight="1" x14ac:dyDescent="0.2">
      <c r="A99" s="33" t="s">
        <v>22</v>
      </c>
      <c r="B99" s="32">
        <v>42096</v>
      </c>
      <c r="C99" s="33">
        <v>438</v>
      </c>
      <c r="D99" s="33">
        <v>370</v>
      </c>
      <c r="E99" s="1">
        <v>430.17</v>
      </c>
      <c r="F99" s="33">
        <v>722</v>
      </c>
      <c r="G99" s="33">
        <v>34</v>
      </c>
      <c r="H99" s="8" t="e">
        <f ca="1">OFFSET(#REF!,(E99-340)*100,1)</f>
        <v>#REF!</v>
      </c>
      <c r="I99" s="1"/>
      <c r="L99" s="8">
        <v>5.79</v>
      </c>
      <c r="M99" s="8">
        <v>2.34</v>
      </c>
      <c r="N99" s="8">
        <f t="shared" si="5"/>
        <v>5.79</v>
      </c>
      <c r="O99" s="1" t="e">
        <f t="shared" ca="1" si="4"/>
        <v>#REF!</v>
      </c>
      <c r="P99" s="1">
        <v>3</v>
      </c>
      <c r="Q99" s="39" t="e">
        <f t="shared" ca="1" si="3"/>
        <v>#REF!</v>
      </c>
      <c r="R99" s="33">
        <v>430</v>
      </c>
    </row>
    <row r="100" spans="1:18" ht="18.75" customHeight="1" x14ac:dyDescent="0.2">
      <c r="A100" s="33" t="s">
        <v>22</v>
      </c>
      <c r="B100" s="32">
        <v>42097</v>
      </c>
      <c r="C100" s="33">
        <v>438</v>
      </c>
      <c r="D100" s="33">
        <v>370</v>
      </c>
      <c r="E100" s="1">
        <v>430.11</v>
      </c>
      <c r="F100" s="33">
        <v>722</v>
      </c>
      <c r="G100" s="33">
        <v>34</v>
      </c>
      <c r="H100" s="8" t="e">
        <f ca="1">OFFSET(#REF!,(E100-340)*100,1)</f>
        <v>#REF!</v>
      </c>
      <c r="I100" s="1"/>
      <c r="L100" s="8">
        <v>4.55</v>
      </c>
      <c r="M100" s="8">
        <v>1.84</v>
      </c>
      <c r="N100" s="8">
        <f t="shared" si="5"/>
        <v>4.55</v>
      </c>
      <c r="O100" s="1" t="e">
        <f t="shared" ca="1" si="4"/>
        <v>#REF!</v>
      </c>
      <c r="P100" s="1">
        <v>1.8</v>
      </c>
      <c r="Q100" s="39" t="e">
        <f t="shared" ca="1" si="3"/>
        <v>#REF!</v>
      </c>
      <c r="R100" s="33">
        <v>430</v>
      </c>
    </row>
    <row r="101" spans="1:18" ht="18.75" customHeight="1" x14ac:dyDescent="0.2">
      <c r="A101" s="33" t="s">
        <v>22</v>
      </c>
      <c r="B101" s="32">
        <v>42098</v>
      </c>
      <c r="C101" s="33">
        <v>438</v>
      </c>
      <c r="D101" s="33">
        <v>370</v>
      </c>
      <c r="E101" s="1">
        <v>430.03</v>
      </c>
      <c r="F101" s="33">
        <v>722</v>
      </c>
      <c r="G101" s="33">
        <v>34</v>
      </c>
      <c r="H101" s="8" t="e">
        <f ca="1">OFFSET(#REF!,(E101-340)*100,1)</f>
        <v>#REF!</v>
      </c>
      <c r="I101" s="1"/>
      <c r="L101" s="8">
        <v>6.21</v>
      </c>
      <c r="M101" s="8">
        <v>2.5099999999999998</v>
      </c>
      <c r="N101" s="8">
        <f t="shared" si="5"/>
        <v>6.21</v>
      </c>
      <c r="O101" s="1" t="e">
        <f t="shared" ca="1" si="4"/>
        <v>#REF!</v>
      </c>
      <c r="P101" s="1">
        <v>0</v>
      </c>
      <c r="Q101" s="39" t="e">
        <f t="shared" ca="1" si="3"/>
        <v>#REF!</v>
      </c>
      <c r="R101" s="33">
        <v>430</v>
      </c>
    </row>
    <row r="102" spans="1:18" ht="18.75" customHeight="1" x14ac:dyDescent="0.2">
      <c r="A102" s="33" t="s">
        <v>22</v>
      </c>
      <c r="B102" s="32">
        <v>42099</v>
      </c>
      <c r="C102" s="33">
        <v>438</v>
      </c>
      <c r="D102" s="33">
        <v>370</v>
      </c>
      <c r="E102" s="1">
        <v>429.82</v>
      </c>
      <c r="F102" s="33">
        <v>722</v>
      </c>
      <c r="G102" s="33">
        <v>34</v>
      </c>
      <c r="H102" s="8" t="e">
        <f ca="1">OFFSET(#REF!,(E102-340)*100,1)</f>
        <v>#REF!</v>
      </c>
      <c r="I102" s="1"/>
      <c r="L102" s="8">
        <v>6.3</v>
      </c>
      <c r="M102" s="8">
        <v>2.5499999999999998</v>
      </c>
      <c r="N102" s="8">
        <f t="shared" si="5"/>
        <v>6.3</v>
      </c>
      <c r="O102" s="1" t="e">
        <f t="shared" ca="1" si="4"/>
        <v>#REF!</v>
      </c>
      <c r="P102" s="1">
        <v>0</v>
      </c>
      <c r="Q102" s="39" t="e">
        <f t="shared" ca="1" si="3"/>
        <v>#REF!</v>
      </c>
      <c r="R102" s="33">
        <v>430</v>
      </c>
    </row>
    <row r="103" spans="1:18" ht="18.75" customHeight="1" x14ac:dyDescent="0.2">
      <c r="A103" s="33" t="s">
        <v>22</v>
      </c>
      <c r="B103" s="32">
        <v>42100</v>
      </c>
      <c r="C103" s="33">
        <v>438</v>
      </c>
      <c r="D103" s="33">
        <v>370</v>
      </c>
      <c r="E103" s="1">
        <v>429.57</v>
      </c>
      <c r="F103" s="33">
        <v>722</v>
      </c>
      <c r="G103" s="33">
        <v>34</v>
      </c>
      <c r="H103" s="8" t="e">
        <f ca="1">OFFSET(#REF!,(E103-340)*100,1)</f>
        <v>#REF!</v>
      </c>
      <c r="I103" s="1"/>
      <c r="L103" s="8">
        <v>6.34</v>
      </c>
      <c r="M103" s="8">
        <v>2.56</v>
      </c>
      <c r="N103" s="8">
        <f t="shared" si="5"/>
        <v>6.34</v>
      </c>
      <c r="O103" s="1" t="e">
        <f t="shared" ca="1" si="4"/>
        <v>#REF!</v>
      </c>
      <c r="P103" s="1">
        <v>8.1999999999999993</v>
      </c>
      <c r="Q103" s="39" t="e">
        <f t="shared" ca="1" si="3"/>
        <v>#REF!</v>
      </c>
      <c r="R103" s="33">
        <v>430</v>
      </c>
    </row>
    <row r="104" spans="1:18" ht="18.75" customHeight="1" x14ac:dyDescent="0.2">
      <c r="A104" s="33" t="s">
        <v>22</v>
      </c>
      <c r="B104" s="32">
        <v>42101</v>
      </c>
      <c r="C104" s="33">
        <v>438</v>
      </c>
      <c r="D104" s="33">
        <v>370</v>
      </c>
      <c r="E104" s="1">
        <v>429.33</v>
      </c>
      <c r="F104" s="33">
        <v>722</v>
      </c>
      <c r="G104" s="33">
        <v>34</v>
      </c>
      <c r="H104" s="8" t="e">
        <f ca="1">OFFSET(#REF!,(E104-340)*100,1)</f>
        <v>#REF!</v>
      </c>
      <c r="I104" s="1"/>
      <c r="L104" s="8">
        <v>5.38</v>
      </c>
      <c r="M104" s="8">
        <v>2.17</v>
      </c>
      <c r="N104" s="8">
        <f t="shared" si="5"/>
        <v>5.38</v>
      </c>
      <c r="O104" s="1" t="e">
        <f t="shared" ca="1" si="4"/>
        <v>#REF!</v>
      </c>
      <c r="P104" s="1">
        <v>1.6</v>
      </c>
      <c r="Q104" s="39" t="e">
        <f t="shared" ca="1" si="3"/>
        <v>#REF!</v>
      </c>
      <c r="R104" s="33">
        <v>430</v>
      </c>
    </row>
    <row r="105" spans="1:18" ht="18.75" customHeight="1" x14ac:dyDescent="0.2">
      <c r="A105" s="33" t="s">
        <v>22</v>
      </c>
      <c r="B105" s="32">
        <v>42102</v>
      </c>
      <c r="C105" s="33">
        <v>438</v>
      </c>
      <c r="D105" s="33">
        <v>370</v>
      </c>
      <c r="E105" s="1">
        <v>429.12</v>
      </c>
      <c r="F105" s="33">
        <v>722</v>
      </c>
      <c r="G105" s="33">
        <v>34</v>
      </c>
      <c r="H105" s="8" t="e">
        <f ca="1">OFFSET(#REF!,(E105-340)*100,1)</f>
        <v>#REF!</v>
      </c>
      <c r="I105" s="1"/>
      <c r="L105" s="8">
        <v>7.91</v>
      </c>
      <c r="M105" s="8">
        <v>3.19</v>
      </c>
      <c r="N105" s="8">
        <f t="shared" si="5"/>
        <v>7.91</v>
      </c>
      <c r="O105" s="1" t="e">
        <f t="shared" ca="1" si="4"/>
        <v>#REF!</v>
      </c>
      <c r="P105" s="1">
        <v>1.4</v>
      </c>
      <c r="Q105" s="39" t="e">
        <f t="shared" ca="1" si="3"/>
        <v>#REF!</v>
      </c>
      <c r="R105" s="33">
        <v>430</v>
      </c>
    </row>
    <row r="106" spans="1:18" ht="18.75" customHeight="1" x14ac:dyDescent="0.2">
      <c r="A106" s="33" t="s">
        <v>22</v>
      </c>
      <c r="B106" s="32">
        <v>42103</v>
      </c>
      <c r="C106" s="33">
        <v>438</v>
      </c>
      <c r="D106" s="33">
        <v>370</v>
      </c>
      <c r="E106" s="1">
        <v>428.84</v>
      </c>
      <c r="F106" s="33">
        <v>722</v>
      </c>
      <c r="G106" s="33">
        <v>34</v>
      </c>
      <c r="H106" s="8" t="e">
        <f ca="1">OFFSET(#REF!,(E106-340)*100,1)</f>
        <v>#REF!</v>
      </c>
      <c r="I106" s="1"/>
      <c r="L106" s="8">
        <v>4.88</v>
      </c>
      <c r="M106" s="8">
        <v>1.97</v>
      </c>
      <c r="N106" s="8">
        <f t="shared" si="5"/>
        <v>4.88</v>
      </c>
      <c r="O106" s="1" t="e">
        <f t="shared" ca="1" si="4"/>
        <v>#REF!</v>
      </c>
      <c r="P106" s="1">
        <v>0</v>
      </c>
      <c r="Q106" s="39" t="e">
        <f t="shared" ca="1" si="3"/>
        <v>#REF!</v>
      </c>
      <c r="R106" s="33">
        <v>430</v>
      </c>
    </row>
    <row r="107" spans="1:18" ht="18.75" customHeight="1" x14ac:dyDescent="0.2">
      <c r="A107" s="33" t="s">
        <v>22</v>
      </c>
      <c r="B107" s="32">
        <v>42104</v>
      </c>
      <c r="C107" s="33">
        <v>438</v>
      </c>
      <c r="D107" s="33">
        <v>370</v>
      </c>
      <c r="E107" s="1">
        <v>428.66</v>
      </c>
      <c r="F107" s="33">
        <v>722</v>
      </c>
      <c r="G107" s="33">
        <v>34</v>
      </c>
      <c r="H107" s="8" t="e">
        <f ca="1">OFFSET(#REF!,(E107-340)*100,1)</f>
        <v>#REF!</v>
      </c>
      <c r="I107" s="1"/>
      <c r="L107" s="8">
        <v>4.96</v>
      </c>
      <c r="M107" s="8">
        <v>1.99</v>
      </c>
      <c r="N107" s="8">
        <f t="shared" si="5"/>
        <v>4.96</v>
      </c>
      <c r="O107" s="1" t="e">
        <f t="shared" ca="1" si="4"/>
        <v>#REF!</v>
      </c>
      <c r="P107" s="1">
        <v>3.8</v>
      </c>
      <c r="Q107" s="39" t="e">
        <f t="shared" ca="1" si="3"/>
        <v>#REF!</v>
      </c>
      <c r="R107" s="33">
        <v>430</v>
      </c>
    </row>
    <row r="108" spans="1:18" ht="18.75" customHeight="1" x14ac:dyDescent="0.2">
      <c r="A108" s="33" t="s">
        <v>22</v>
      </c>
      <c r="B108" s="32">
        <v>42105</v>
      </c>
      <c r="C108" s="33">
        <v>438</v>
      </c>
      <c r="D108" s="33">
        <v>370</v>
      </c>
      <c r="E108" s="1">
        <v>428.59</v>
      </c>
      <c r="F108" s="33">
        <v>722</v>
      </c>
      <c r="G108" s="33">
        <v>34</v>
      </c>
      <c r="H108" s="8" t="e">
        <f ca="1">OFFSET(#REF!,(E108-340)*100,1)</f>
        <v>#REF!</v>
      </c>
      <c r="I108" s="1"/>
      <c r="L108" s="8">
        <v>3.32</v>
      </c>
      <c r="M108" s="8">
        <v>1.34</v>
      </c>
      <c r="N108" s="8">
        <f t="shared" si="5"/>
        <v>3.32</v>
      </c>
      <c r="O108" s="1" t="e">
        <f t="shared" ca="1" si="4"/>
        <v>#REF!</v>
      </c>
      <c r="P108" s="1">
        <v>1.81</v>
      </c>
      <c r="Q108" s="39" t="e">
        <f t="shared" ca="1" si="3"/>
        <v>#REF!</v>
      </c>
      <c r="R108" s="33">
        <v>430</v>
      </c>
    </row>
    <row r="109" spans="1:18" ht="18.75" customHeight="1" x14ac:dyDescent="0.2">
      <c r="A109" s="33" t="s">
        <v>22</v>
      </c>
      <c r="B109" s="32">
        <v>42106</v>
      </c>
      <c r="C109" s="33">
        <v>438</v>
      </c>
      <c r="D109" s="33">
        <v>370</v>
      </c>
      <c r="E109" s="1">
        <v>428.51</v>
      </c>
      <c r="F109" s="33">
        <v>722</v>
      </c>
      <c r="G109" s="33">
        <v>34</v>
      </c>
      <c r="H109" s="8" t="e">
        <f ca="1">OFFSET(#REF!,(E109-340)*100,1)</f>
        <v>#REF!</v>
      </c>
      <c r="I109" s="1"/>
      <c r="L109" s="8">
        <v>5.62</v>
      </c>
      <c r="M109" s="8">
        <v>2.2599999999999998</v>
      </c>
      <c r="N109" s="8">
        <f t="shared" si="5"/>
        <v>5.62</v>
      </c>
      <c r="O109" s="1" t="e">
        <f t="shared" ca="1" si="4"/>
        <v>#REF!</v>
      </c>
      <c r="P109" s="1">
        <v>0</v>
      </c>
      <c r="Q109" s="39" t="e">
        <f t="shared" ca="1" si="3"/>
        <v>#REF!</v>
      </c>
      <c r="R109" s="33">
        <v>430</v>
      </c>
    </row>
    <row r="110" spans="1:18" ht="18.75" customHeight="1" x14ac:dyDescent="0.2">
      <c r="A110" s="33" t="s">
        <v>22</v>
      </c>
      <c r="B110" s="32">
        <v>42107</v>
      </c>
      <c r="C110" s="33">
        <v>438</v>
      </c>
      <c r="D110" s="33">
        <v>370</v>
      </c>
      <c r="E110" s="1">
        <v>428.46</v>
      </c>
      <c r="F110" s="33">
        <v>722</v>
      </c>
      <c r="G110" s="33">
        <v>34</v>
      </c>
      <c r="H110" s="8" t="e">
        <f ca="1">OFFSET(#REF!,(E110-340)*100,1)</f>
        <v>#REF!</v>
      </c>
      <c r="I110" s="1"/>
      <c r="L110" s="8">
        <v>3.63</v>
      </c>
      <c r="M110" s="8">
        <v>1.46</v>
      </c>
      <c r="N110" s="8">
        <f t="shared" si="5"/>
        <v>3.63</v>
      </c>
      <c r="O110" s="1" t="e">
        <f t="shared" ca="1" si="4"/>
        <v>#REF!</v>
      </c>
      <c r="P110" s="1">
        <v>24.1</v>
      </c>
      <c r="Q110" s="39" t="e">
        <f t="shared" ca="1" si="3"/>
        <v>#REF!</v>
      </c>
      <c r="R110" s="33">
        <v>430</v>
      </c>
    </row>
    <row r="111" spans="1:18" ht="18.75" customHeight="1" x14ac:dyDescent="0.2">
      <c r="A111" s="33" t="s">
        <v>22</v>
      </c>
      <c r="B111" s="32">
        <v>42108</v>
      </c>
      <c r="C111" s="33">
        <v>438</v>
      </c>
      <c r="D111" s="33">
        <v>370</v>
      </c>
      <c r="E111" s="1">
        <v>428.72</v>
      </c>
      <c r="F111" s="33">
        <v>722</v>
      </c>
      <c r="G111" s="33">
        <v>34</v>
      </c>
      <c r="H111" s="8" t="e">
        <f ca="1">OFFSET(#REF!,(E111-340)*100,1)</f>
        <v>#REF!</v>
      </c>
      <c r="I111" s="1"/>
      <c r="L111" s="8">
        <v>4.71</v>
      </c>
      <c r="M111" s="8">
        <v>1.98</v>
      </c>
      <c r="N111" s="8">
        <f t="shared" si="5"/>
        <v>4.71</v>
      </c>
      <c r="O111" s="1" t="e">
        <f t="shared" ca="1" si="4"/>
        <v>#REF!</v>
      </c>
      <c r="P111" s="1">
        <v>0</v>
      </c>
      <c r="Q111" s="39" t="e">
        <f t="shared" ca="1" si="3"/>
        <v>#REF!</v>
      </c>
      <c r="R111" s="33">
        <v>430</v>
      </c>
    </row>
    <row r="112" spans="1:18" ht="18.75" customHeight="1" x14ac:dyDescent="0.2">
      <c r="A112" s="33" t="s">
        <v>22</v>
      </c>
      <c r="B112" s="32">
        <v>42109</v>
      </c>
      <c r="C112" s="33">
        <v>438</v>
      </c>
      <c r="D112" s="33">
        <v>370</v>
      </c>
      <c r="E112" s="1">
        <v>428.67</v>
      </c>
      <c r="F112" s="33">
        <v>722</v>
      </c>
      <c r="G112" s="33">
        <v>34</v>
      </c>
      <c r="H112" s="8" t="e">
        <f ca="1">OFFSET(#REF!,(E112-340)*100,1)</f>
        <v>#REF!</v>
      </c>
      <c r="I112" s="1"/>
      <c r="L112" s="8">
        <v>4.4400000000000004</v>
      </c>
      <c r="M112" s="8">
        <v>1.78</v>
      </c>
      <c r="N112" s="8">
        <f t="shared" si="5"/>
        <v>4.4400000000000004</v>
      </c>
      <c r="O112" s="1" t="e">
        <f t="shared" ca="1" si="4"/>
        <v>#REF!</v>
      </c>
      <c r="P112" s="1">
        <v>4.5</v>
      </c>
      <c r="Q112" s="39" t="e">
        <f t="shared" ca="1" si="3"/>
        <v>#REF!</v>
      </c>
      <c r="R112" s="33">
        <v>430</v>
      </c>
    </row>
    <row r="113" spans="1:18" ht="18.75" customHeight="1" x14ac:dyDescent="0.2">
      <c r="A113" s="33" t="s">
        <v>22</v>
      </c>
      <c r="B113" s="32">
        <v>42110</v>
      </c>
      <c r="C113" s="33">
        <v>438</v>
      </c>
      <c r="D113" s="33">
        <v>370</v>
      </c>
      <c r="E113" s="1">
        <v>428.81</v>
      </c>
      <c r="F113" s="33">
        <v>722</v>
      </c>
      <c r="G113" s="33">
        <v>34</v>
      </c>
      <c r="H113" s="8" t="e">
        <f ca="1">OFFSET(#REF!,(E113-340)*100,1)</f>
        <v>#REF!</v>
      </c>
      <c r="I113" s="1"/>
      <c r="L113" s="8">
        <v>2.2999999999999998</v>
      </c>
      <c r="M113" s="8">
        <v>0.93</v>
      </c>
      <c r="N113" s="8">
        <f t="shared" si="5"/>
        <v>2.2999999999999998</v>
      </c>
      <c r="O113" s="1" t="e">
        <f t="shared" ca="1" si="4"/>
        <v>#REF!</v>
      </c>
      <c r="P113" s="1">
        <v>8.1</v>
      </c>
      <c r="Q113" s="39" t="e">
        <f t="shared" ca="1" si="3"/>
        <v>#REF!</v>
      </c>
      <c r="R113" s="33">
        <v>430</v>
      </c>
    </row>
    <row r="114" spans="1:18" ht="18.75" customHeight="1" x14ac:dyDescent="0.2">
      <c r="A114" s="33" t="s">
        <v>22</v>
      </c>
      <c r="B114" s="32">
        <v>42111</v>
      </c>
      <c r="C114" s="33">
        <v>438</v>
      </c>
      <c r="D114" s="33">
        <v>370</v>
      </c>
      <c r="E114" s="1">
        <v>428.9</v>
      </c>
      <c r="F114" s="33">
        <v>722</v>
      </c>
      <c r="G114" s="33">
        <v>34</v>
      </c>
      <c r="H114" s="8" t="e">
        <f ca="1">OFFSET(#REF!,(E114-340)*100,1)</f>
        <v>#REF!</v>
      </c>
      <c r="I114" s="1"/>
      <c r="L114" s="8">
        <v>3.89</v>
      </c>
      <c r="M114" s="8">
        <v>1.56</v>
      </c>
      <c r="N114" s="8">
        <f t="shared" si="5"/>
        <v>3.89</v>
      </c>
      <c r="O114" s="1" t="e">
        <f t="shared" ca="1" si="4"/>
        <v>#REF!</v>
      </c>
      <c r="P114" s="1">
        <v>0</v>
      </c>
      <c r="Q114" s="39" t="e">
        <f t="shared" ca="1" si="3"/>
        <v>#REF!</v>
      </c>
      <c r="R114" s="33">
        <v>430</v>
      </c>
    </row>
    <row r="115" spans="1:18" ht="18.75" customHeight="1" x14ac:dyDescent="0.2">
      <c r="A115" s="33" t="s">
        <v>22</v>
      </c>
      <c r="B115" s="32">
        <v>42112</v>
      </c>
      <c r="C115" s="33">
        <v>438</v>
      </c>
      <c r="D115" s="33">
        <v>370</v>
      </c>
      <c r="E115" s="1">
        <v>428.92</v>
      </c>
      <c r="F115" s="33">
        <v>722</v>
      </c>
      <c r="G115" s="33">
        <v>34</v>
      </c>
      <c r="H115" s="8" t="e">
        <f ca="1">OFFSET(#REF!,(E115-340)*100,1)</f>
        <v>#REF!</v>
      </c>
      <c r="I115" s="1"/>
      <c r="L115" s="8">
        <v>4.43</v>
      </c>
      <c r="M115" s="8">
        <v>1.79</v>
      </c>
      <c r="N115" s="8">
        <f t="shared" si="5"/>
        <v>4.43</v>
      </c>
      <c r="O115" s="1" t="e">
        <f t="shared" ca="1" si="4"/>
        <v>#REF!</v>
      </c>
      <c r="P115" s="1">
        <v>0</v>
      </c>
      <c r="Q115" s="39" t="e">
        <f t="shared" ca="1" si="3"/>
        <v>#REF!</v>
      </c>
      <c r="R115" s="33">
        <v>430</v>
      </c>
    </row>
    <row r="116" spans="1:18" ht="18.75" customHeight="1" x14ac:dyDescent="0.2">
      <c r="A116" s="33" t="s">
        <v>22</v>
      </c>
      <c r="B116" s="32">
        <v>42113</v>
      </c>
      <c r="C116" s="33">
        <v>438</v>
      </c>
      <c r="D116" s="33">
        <v>370</v>
      </c>
      <c r="E116" s="1">
        <v>429</v>
      </c>
      <c r="F116" s="33">
        <v>722</v>
      </c>
      <c r="G116" s="33">
        <v>34</v>
      </c>
      <c r="H116" s="8" t="e">
        <f ca="1">OFFSET(#REF!,(E116-340)*100,1)</f>
        <v>#REF!</v>
      </c>
      <c r="I116" s="1"/>
      <c r="L116" s="8">
        <v>3.88</v>
      </c>
      <c r="M116" s="8">
        <v>1.56</v>
      </c>
      <c r="N116" s="8">
        <f t="shared" si="5"/>
        <v>3.88</v>
      </c>
      <c r="O116" s="1" t="e">
        <f t="shared" ca="1" si="4"/>
        <v>#REF!</v>
      </c>
      <c r="P116" s="1">
        <v>9</v>
      </c>
      <c r="Q116" s="39" t="e">
        <f t="shared" ca="1" si="3"/>
        <v>#REF!</v>
      </c>
      <c r="R116" s="33">
        <v>430</v>
      </c>
    </row>
    <row r="117" spans="1:18" ht="18.75" customHeight="1" x14ac:dyDescent="0.2">
      <c r="A117" s="33" t="s">
        <v>22</v>
      </c>
      <c r="B117" s="32">
        <v>42114</v>
      </c>
      <c r="C117" s="33">
        <v>438</v>
      </c>
      <c r="D117" s="33">
        <v>370</v>
      </c>
      <c r="E117" s="1">
        <v>429.22</v>
      </c>
      <c r="F117" s="33">
        <v>722</v>
      </c>
      <c r="G117" s="33">
        <v>34</v>
      </c>
      <c r="H117" s="8" t="e">
        <f ca="1">OFFSET(#REF!,(E117-340)*100,1)</f>
        <v>#REF!</v>
      </c>
      <c r="I117" s="1"/>
      <c r="L117" s="8">
        <v>5.59</v>
      </c>
      <c r="M117" s="8">
        <v>2.25</v>
      </c>
      <c r="N117" s="8">
        <f t="shared" si="5"/>
        <v>5.59</v>
      </c>
      <c r="O117" s="1" t="e">
        <f t="shared" ca="1" si="4"/>
        <v>#REF!</v>
      </c>
      <c r="P117" s="1">
        <v>10.9</v>
      </c>
      <c r="Q117" s="39" t="e">
        <f t="shared" ca="1" si="3"/>
        <v>#REF!</v>
      </c>
      <c r="R117" s="33">
        <v>430</v>
      </c>
    </row>
    <row r="118" spans="1:18" ht="18.75" customHeight="1" x14ac:dyDescent="0.2">
      <c r="A118" s="33" t="s">
        <v>22</v>
      </c>
      <c r="B118" s="32">
        <v>42115</v>
      </c>
      <c r="C118" s="33">
        <v>438</v>
      </c>
      <c r="D118" s="33">
        <v>370</v>
      </c>
      <c r="E118" s="1">
        <v>429.3</v>
      </c>
      <c r="F118" s="33">
        <v>722</v>
      </c>
      <c r="G118" s="33">
        <v>34</v>
      </c>
      <c r="H118" s="8" t="e">
        <f ca="1">OFFSET(#REF!,(E118-340)*100,1)</f>
        <v>#REF!</v>
      </c>
      <c r="I118" s="1"/>
      <c r="L118" s="8">
        <v>5.84</v>
      </c>
      <c r="M118" s="8">
        <v>2.35</v>
      </c>
      <c r="N118" s="8">
        <f t="shared" si="5"/>
        <v>5.84</v>
      </c>
      <c r="O118" s="1" t="e">
        <f t="shared" ca="1" si="4"/>
        <v>#REF!</v>
      </c>
      <c r="P118" s="1">
        <v>0</v>
      </c>
      <c r="Q118" s="39" t="e">
        <f t="shared" ca="1" si="3"/>
        <v>#REF!</v>
      </c>
      <c r="R118" s="33">
        <v>430</v>
      </c>
    </row>
    <row r="119" spans="1:18" ht="18.75" customHeight="1" x14ac:dyDescent="0.2">
      <c r="A119" s="33" t="s">
        <v>22</v>
      </c>
      <c r="B119" s="32">
        <v>42116</v>
      </c>
      <c r="C119" s="33">
        <v>438</v>
      </c>
      <c r="D119" s="33">
        <v>370</v>
      </c>
      <c r="E119" s="1">
        <v>429.12</v>
      </c>
      <c r="F119" s="33">
        <v>722</v>
      </c>
      <c r="G119" s="33">
        <v>34</v>
      </c>
      <c r="H119" s="8" t="e">
        <f ca="1">OFFSET(#REF!,(E119-340)*100,1)</f>
        <v>#REF!</v>
      </c>
      <c r="I119" s="1"/>
      <c r="L119" s="8">
        <v>3.81</v>
      </c>
      <c r="M119" s="8">
        <v>1.54</v>
      </c>
      <c r="N119" s="8">
        <f t="shared" si="5"/>
        <v>3.81</v>
      </c>
      <c r="O119" s="1" t="e">
        <f t="shared" ca="1" si="4"/>
        <v>#REF!</v>
      </c>
      <c r="P119" s="1">
        <v>20.399999999999999</v>
      </c>
      <c r="Q119" s="39" t="e">
        <f t="shared" ca="1" si="3"/>
        <v>#REF!</v>
      </c>
      <c r="R119" s="33">
        <v>430</v>
      </c>
    </row>
    <row r="120" spans="1:18" ht="18.75" customHeight="1" x14ac:dyDescent="0.2">
      <c r="A120" s="33" t="s">
        <v>22</v>
      </c>
      <c r="B120" s="32">
        <v>42117</v>
      </c>
      <c r="C120" s="33">
        <v>438</v>
      </c>
      <c r="D120" s="33">
        <v>370</v>
      </c>
      <c r="E120" s="1">
        <v>429.05</v>
      </c>
      <c r="F120" s="33">
        <v>722</v>
      </c>
      <c r="G120" s="33">
        <v>34</v>
      </c>
      <c r="H120" s="8" t="e">
        <f ca="1">OFFSET(#REF!,(E120-340)*100,1)</f>
        <v>#REF!</v>
      </c>
      <c r="I120" s="1"/>
      <c r="L120" s="8">
        <v>3.78</v>
      </c>
      <c r="M120" s="8">
        <v>1.52</v>
      </c>
      <c r="N120" s="8">
        <f t="shared" si="5"/>
        <v>3.78</v>
      </c>
      <c r="O120" s="1" t="e">
        <f t="shared" ca="1" si="4"/>
        <v>#REF!</v>
      </c>
      <c r="P120" s="1">
        <v>2.1</v>
      </c>
      <c r="Q120" s="39" t="e">
        <f t="shared" ca="1" si="3"/>
        <v>#REF!</v>
      </c>
      <c r="R120" s="33">
        <v>430</v>
      </c>
    </row>
    <row r="121" spans="1:18" ht="18.75" customHeight="1" x14ac:dyDescent="0.2">
      <c r="A121" s="33" t="s">
        <v>22</v>
      </c>
      <c r="B121" s="32">
        <v>42118</v>
      </c>
      <c r="C121" s="33">
        <v>438</v>
      </c>
      <c r="D121" s="33">
        <v>370</v>
      </c>
      <c r="E121" s="1">
        <v>429.05</v>
      </c>
      <c r="F121" s="33">
        <v>722</v>
      </c>
      <c r="G121" s="33">
        <v>34</v>
      </c>
      <c r="H121" s="8" t="e">
        <f ca="1">OFFSET(#REF!,(E121-340)*100,1)</f>
        <v>#REF!</v>
      </c>
      <c r="I121" s="1"/>
      <c r="L121" s="8">
        <v>3.29</v>
      </c>
      <c r="M121" s="8">
        <v>1.33</v>
      </c>
      <c r="N121" s="8">
        <f t="shared" si="5"/>
        <v>3.29</v>
      </c>
      <c r="O121" s="1" t="e">
        <f t="shared" ca="1" si="4"/>
        <v>#REF!</v>
      </c>
      <c r="P121" s="1">
        <v>2.7</v>
      </c>
      <c r="Q121" s="39" t="e">
        <f t="shared" ca="1" si="3"/>
        <v>#REF!</v>
      </c>
      <c r="R121" s="33">
        <v>430</v>
      </c>
    </row>
    <row r="122" spans="1:18" ht="18.75" customHeight="1" x14ac:dyDescent="0.2">
      <c r="A122" s="33" t="s">
        <v>22</v>
      </c>
      <c r="B122" s="32">
        <v>42119</v>
      </c>
      <c r="C122" s="33">
        <v>438</v>
      </c>
      <c r="D122" s="33">
        <v>370</v>
      </c>
      <c r="E122" s="1">
        <v>429</v>
      </c>
      <c r="F122" s="33">
        <v>722</v>
      </c>
      <c r="G122" s="33">
        <v>34</v>
      </c>
      <c r="H122" s="8" t="e">
        <f ca="1">OFFSET(#REF!,(E122-340)*100,1)</f>
        <v>#REF!</v>
      </c>
      <c r="I122" s="1"/>
      <c r="L122" s="8">
        <v>3.95</v>
      </c>
      <c r="M122" s="8">
        <v>1.59</v>
      </c>
      <c r="N122" s="8">
        <f t="shared" si="5"/>
        <v>3.95</v>
      </c>
      <c r="O122" s="1" t="e">
        <f t="shared" ca="1" si="4"/>
        <v>#REF!</v>
      </c>
      <c r="P122" s="1">
        <v>5.8</v>
      </c>
      <c r="Q122" s="39" t="e">
        <f t="shared" ca="1" si="3"/>
        <v>#REF!</v>
      </c>
      <c r="R122" s="33">
        <v>430</v>
      </c>
    </row>
    <row r="123" spans="1:18" ht="18.75" customHeight="1" x14ac:dyDescent="0.2">
      <c r="A123" s="33" t="s">
        <v>22</v>
      </c>
      <c r="B123" s="32">
        <v>42120</v>
      </c>
      <c r="C123" s="33">
        <v>438</v>
      </c>
      <c r="D123" s="33">
        <v>370</v>
      </c>
      <c r="E123" s="1">
        <v>429.16</v>
      </c>
      <c r="F123" s="33">
        <v>722</v>
      </c>
      <c r="G123" s="33">
        <v>34</v>
      </c>
      <c r="H123" s="8" t="e">
        <f ca="1">OFFSET(#REF!,(E123-340)*100,1)</f>
        <v>#REF!</v>
      </c>
      <c r="I123" s="1"/>
      <c r="L123" s="8">
        <v>4.0199999999999996</v>
      </c>
      <c r="M123" s="8">
        <v>1.62</v>
      </c>
      <c r="N123" s="8">
        <f t="shared" si="5"/>
        <v>4.0199999999999996</v>
      </c>
      <c r="O123" s="1" t="e">
        <f t="shared" ca="1" si="4"/>
        <v>#REF!</v>
      </c>
      <c r="P123" s="1">
        <v>2.9</v>
      </c>
      <c r="Q123" s="39" t="e">
        <f t="shared" ca="1" si="3"/>
        <v>#REF!</v>
      </c>
      <c r="R123" s="33">
        <v>430</v>
      </c>
    </row>
    <row r="124" spans="1:18" ht="18.75" customHeight="1" x14ac:dyDescent="0.2">
      <c r="A124" s="33" t="s">
        <v>22</v>
      </c>
      <c r="B124" s="32">
        <v>42121</v>
      </c>
      <c r="C124" s="33">
        <v>438</v>
      </c>
      <c r="D124" s="33">
        <v>370</v>
      </c>
      <c r="E124" s="1">
        <v>429.2</v>
      </c>
      <c r="F124" s="33">
        <v>722</v>
      </c>
      <c r="G124" s="33">
        <v>34</v>
      </c>
      <c r="H124" s="8" t="e">
        <f ca="1">OFFSET(#REF!,(E124-340)*100,1)</f>
        <v>#REF!</v>
      </c>
      <c r="I124" s="1"/>
      <c r="L124" s="8">
        <v>6.21</v>
      </c>
      <c r="M124" s="8">
        <v>2.5099999999999998</v>
      </c>
      <c r="N124" s="8">
        <f t="shared" si="5"/>
        <v>6.21</v>
      </c>
      <c r="O124" s="1" t="e">
        <f t="shared" ca="1" si="4"/>
        <v>#REF!</v>
      </c>
      <c r="P124" s="1">
        <v>57.1</v>
      </c>
      <c r="Q124" s="39" t="e">
        <f t="shared" ca="1" si="3"/>
        <v>#REF!</v>
      </c>
      <c r="R124" s="33">
        <v>430</v>
      </c>
    </row>
    <row r="125" spans="1:18" ht="18.75" customHeight="1" x14ac:dyDescent="0.2">
      <c r="A125" s="33" t="s">
        <v>22</v>
      </c>
      <c r="B125" s="32">
        <v>42122</v>
      </c>
      <c r="C125" s="33">
        <v>438</v>
      </c>
      <c r="D125" s="33">
        <v>370</v>
      </c>
      <c r="E125" s="1">
        <v>429.25</v>
      </c>
      <c r="F125" s="33">
        <v>722</v>
      </c>
      <c r="G125" s="33">
        <v>34</v>
      </c>
      <c r="H125" s="8" t="e">
        <f ca="1">OFFSET(#REF!,(E125-340)*100,1)</f>
        <v>#REF!</v>
      </c>
      <c r="I125" s="1"/>
      <c r="L125" s="8">
        <v>6.36</v>
      </c>
      <c r="M125" s="8">
        <v>2.57</v>
      </c>
      <c r="N125" s="8">
        <f t="shared" si="5"/>
        <v>6.36</v>
      </c>
      <c r="O125" s="1" t="e">
        <f t="shared" ca="1" si="4"/>
        <v>#REF!</v>
      </c>
      <c r="P125" s="1">
        <v>0</v>
      </c>
      <c r="Q125" s="39" t="e">
        <f t="shared" ca="1" si="3"/>
        <v>#REF!</v>
      </c>
      <c r="R125" s="33">
        <v>430</v>
      </c>
    </row>
    <row r="126" spans="1:18" ht="18.75" customHeight="1" x14ac:dyDescent="0.2">
      <c r="A126" s="33" t="s">
        <v>22</v>
      </c>
      <c r="B126" s="32">
        <v>42123</v>
      </c>
      <c r="C126" s="33">
        <v>438</v>
      </c>
      <c r="D126" s="33">
        <v>370</v>
      </c>
      <c r="E126" s="1">
        <v>429.06</v>
      </c>
      <c r="F126" s="33">
        <v>722</v>
      </c>
      <c r="G126" s="33">
        <v>34</v>
      </c>
      <c r="H126" s="8" t="e">
        <f ca="1">OFFSET(#REF!,(E126-340)*100,1)</f>
        <v>#REF!</v>
      </c>
      <c r="I126" s="1"/>
      <c r="L126" s="8">
        <v>6.3</v>
      </c>
      <c r="M126" s="8">
        <v>2.54</v>
      </c>
      <c r="N126" s="8">
        <f t="shared" si="5"/>
        <v>6.3</v>
      </c>
      <c r="O126" s="1" t="e">
        <f t="shared" ca="1" si="4"/>
        <v>#REF!</v>
      </c>
      <c r="P126" s="1">
        <v>6.5</v>
      </c>
      <c r="Q126" s="39" t="e">
        <f t="shared" ca="1" si="3"/>
        <v>#REF!</v>
      </c>
      <c r="R126" s="33">
        <v>430</v>
      </c>
    </row>
    <row r="127" spans="1:18" ht="18.75" customHeight="1" x14ac:dyDescent="0.2">
      <c r="A127" s="33" t="s">
        <v>22</v>
      </c>
      <c r="B127" s="32">
        <v>42124</v>
      </c>
      <c r="C127" s="33">
        <v>438</v>
      </c>
      <c r="D127" s="33">
        <v>370</v>
      </c>
      <c r="E127" s="1">
        <v>428.89</v>
      </c>
      <c r="F127" s="33">
        <v>722</v>
      </c>
      <c r="G127" s="33">
        <v>34</v>
      </c>
      <c r="H127" s="8" t="e">
        <f ca="1">OFFSET(#REF!,(E127-340)*100,1)</f>
        <v>#REF!</v>
      </c>
      <c r="I127" s="1"/>
      <c r="L127" s="8">
        <v>2.71</v>
      </c>
      <c r="M127" s="8">
        <v>1.0900000000000001</v>
      </c>
      <c r="N127" s="8">
        <f t="shared" si="5"/>
        <v>2.71</v>
      </c>
      <c r="O127" s="1" t="e">
        <f t="shared" ca="1" si="4"/>
        <v>#REF!</v>
      </c>
      <c r="P127" s="1">
        <v>0.3</v>
      </c>
      <c r="Q127" s="39" t="e">
        <f t="shared" ca="1" si="3"/>
        <v>#REF!</v>
      </c>
      <c r="R127" s="33">
        <v>430</v>
      </c>
    </row>
    <row r="128" spans="1:18" ht="18.75" customHeight="1" x14ac:dyDescent="0.2">
      <c r="A128" s="33" t="s">
        <v>23</v>
      </c>
      <c r="B128" s="32">
        <v>42125</v>
      </c>
      <c r="C128" s="33">
        <v>438</v>
      </c>
      <c r="D128" s="33">
        <v>370</v>
      </c>
      <c r="E128" s="1">
        <v>428.77</v>
      </c>
      <c r="F128" s="33">
        <v>722</v>
      </c>
      <c r="G128" s="33">
        <v>34</v>
      </c>
      <c r="H128" s="8" t="e">
        <f ca="1">OFFSET(#REF!,(E128-340)*100,1)</f>
        <v>#REF!</v>
      </c>
      <c r="I128" s="1"/>
      <c r="L128" s="8">
        <v>4.74</v>
      </c>
      <c r="M128" s="8">
        <v>1.91</v>
      </c>
      <c r="N128" s="8">
        <f t="shared" si="5"/>
        <v>4.74</v>
      </c>
      <c r="O128" s="1" t="e">
        <f t="shared" ca="1" si="4"/>
        <v>#REF!</v>
      </c>
      <c r="P128" s="1">
        <v>0</v>
      </c>
      <c r="Q128" s="39" t="e">
        <f t="shared" ca="1" si="3"/>
        <v>#REF!</v>
      </c>
      <c r="R128" s="33">
        <v>430</v>
      </c>
    </row>
    <row r="129" spans="1:18" ht="18.75" customHeight="1" x14ac:dyDescent="0.2">
      <c r="A129" s="33" t="s">
        <v>23</v>
      </c>
      <c r="B129" s="32">
        <v>42126</v>
      </c>
      <c r="C129" s="33">
        <v>438</v>
      </c>
      <c r="D129" s="33">
        <v>370</v>
      </c>
      <c r="E129" s="1">
        <v>428.75</v>
      </c>
      <c r="F129" s="33">
        <v>722</v>
      </c>
      <c r="G129" s="33">
        <v>34</v>
      </c>
      <c r="H129" s="8" t="e">
        <f ca="1">OFFSET(#REF!,(E129-340)*100,1)</f>
        <v>#REF!</v>
      </c>
      <c r="I129" s="1"/>
      <c r="L129" s="8">
        <v>2.9</v>
      </c>
      <c r="M129" s="8">
        <v>1.17</v>
      </c>
      <c r="N129" s="8">
        <f t="shared" si="5"/>
        <v>2.9</v>
      </c>
      <c r="O129" s="1" t="e">
        <f t="shared" ca="1" si="4"/>
        <v>#REF!</v>
      </c>
      <c r="P129" s="1">
        <v>0</v>
      </c>
      <c r="Q129" s="39" t="e">
        <f t="shared" ca="1" si="3"/>
        <v>#REF!</v>
      </c>
      <c r="R129" s="33">
        <v>430</v>
      </c>
    </row>
    <row r="130" spans="1:18" ht="18.75" customHeight="1" x14ac:dyDescent="0.2">
      <c r="A130" s="33" t="s">
        <v>23</v>
      </c>
      <c r="B130" s="32">
        <v>42127</v>
      </c>
      <c r="C130" s="33">
        <v>438</v>
      </c>
      <c r="D130" s="33">
        <v>370</v>
      </c>
      <c r="E130" s="1">
        <v>428.66</v>
      </c>
      <c r="F130" s="33">
        <v>722</v>
      </c>
      <c r="G130" s="33">
        <v>34</v>
      </c>
      <c r="H130" s="8" t="e">
        <f ca="1">OFFSET(#REF!,(E130-340)*100,1)</f>
        <v>#REF!</v>
      </c>
      <c r="I130" s="1"/>
      <c r="L130" s="8">
        <v>2.64</v>
      </c>
      <c r="M130" s="8">
        <v>1.06</v>
      </c>
      <c r="N130" s="8">
        <f t="shared" si="5"/>
        <v>2.64</v>
      </c>
      <c r="O130" s="1" t="e">
        <f t="shared" ca="1" si="4"/>
        <v>#REF!</v>
      </c>
      <c r="P130" s="1">
        <v>6.1</v>
      </c>
      <c r="Q130" s="39" t="e">
        <f t="shared" ca="1" si="3"/>
        <v>#REF!</v>
      </c>
      <c r="R130" s="33">
        <v>430</v>
      </c>
    </row>
    <row r="131" spans="1:18" ht="18.75" customHeight="1" x14ac:dyDescent="0.2">
      <c r="A131" s="33" t="s">
        <v>23</v>
      </c>
      <c r="B131" s="32">
        <v>42128</v>
      </c>
      <c r="C131" s="33">
        <v>438</v>
      </c>
      <c r="D131" s="33">
        <v>370</v>
      </c>
      <c r="E131" s="1">
        <v>428.56</v>
      </c>
      <c r="F131" s="33">
        <v>722</v>
      </c>
      <c r="G131" s="33">
        <v>34</v>
      </c>
      <c r="H131" s="8" t="e">
        <f ca="1">OFFSET(#REF!,(E131-340)*100,1)</f>
        <v>#REF!</v>
      </c>
      <c r="I131" s="1"/>
      <c r="L131" s="8">
        <v>3.1</v>
      </c>
      <c r="M131" s="8">
        <v>1.25</v>
      </c>
      <c r="N131" s="8">
        <f t="shared" si="5"/>
        <v>3.1</v>
      </c>
      <c r="O131" s="1" t="e">
        <f t="shared" ca="1" si="4"/>
        <v>#REF!</v>
      </c>
      <c r="P131" s="1">
        <v>24.8</v>
      </c>
      <c r="Q131" s="39" t="e">
        <f t="shared" ca="1" si="3"/>
        <v>#REF!</v>
      </c>
      <c r="R131" s="33">
        <v>430</v>
      </c>
    </row>
    <row r="132" spans="1:18" ht="18.75" customHeight="1" x14ac:dyDescent="0.2">
      <c r="A132" s="33" t="s">
        <v>23</v>
      </c>
      <c r="B132" s="32">
        <v>42129</v>
      </c>
      <c r="C132" s="33">
        <v>438</v>
      </c>
      <c r="D132" s="33">
        <v>370</v>
      </c>
      <c r="E132" s="1">
        <v>428.54</v>
      </c>
      <c r="F132" s="33">
        <v>722</v>
      </c>
      <c r="G132" s="33">
        <v>34</v>
      </c>
      <c r="H132" s="8" t="e">
        <f ca="1">OFFSET(#REF!,(E132-340)*100,1)</f>
        <v>#REF!</v>
      </c>
      <c r="I132" s="1"/>
      <c r="L132" s="8">
        <v>6.09</v>
      </c>
      <c r="M132" s="8">
        <v>2.4500000000000002</v>
      </c>
      <c r="N132" s="8">
        <f t="shared" si="5"/>
        <v>6.09</v>
      </c>
      <c r="O132" s="1" t="e">
        <f t="shared" ca="1" si="4"/>
        <v>#REF!</v>
      </c>
      <c r="P132" s="1">
        <v>2</v>
      </c>
      <c r="Q132" s="39" t="e">
        <f t="shared" ca="1" si="3"/>
        <v>#REF!</v>
      </c>
      <c r="R132" s="33">
        <v>430</v>
      </c>
    </row>
    <row r="133" spans="1:18" ht="18.75" customHeight="1" x14ac:dyDescent="0.2">
      <c r="A133" s="33" t="s">
        <v>23</v>
      </c>
      <c r="B133" s="32">
        <v>42130</v>
      </c>
      <c r="C133" s="33">
        <v>438</v>
      </c>
      <c r="D133" s="33">
        <v>370</v>
      </c>
      <c r="E133" s="1">
        <v>428.49</v>
      </c>
      <c r="F133" s="33">
        <v>722</v>
      </c>
      <c r="G133" s="33">
        <v>34</v>
      </c>
      <c r="H133" s="8" t="e">
        <f ca="1">OFFSET(#REF!,(E133-340)*100,1)</f>
        <v>#REF!</v>
      </c>
      <c r="I133" s="1"/>
      <c r="L133" s="8">
        <v>5.9</v>
      </c>
      <c r="M133" s="8">
        <v>2.37</v>
      </c>
      <c r="N133" s="8">
        <f t="shared" si="5"/>
        <v>5.9</v>
      </c>
      <c r="O133" s="1" t="e">
        <f t="shared" ca="1" si="4"/>
        <v>#REF!</v>
      </c>
      <c r="P133" s="1">
        <v>0.4</v>
      </c>
      <c r="Q133" s="39" t="e">
        <f t="shared" ref="Q133:Q196" ca="1" si="6">(H133-34)*100/(722-34)</f>
        <v>#REF!</v>
      </c>
      <c r="R133" s="33">
        <v>430</v>
      </c>
    </row>
    <row r="134" spans="1:18" ht="18.75" customHeight="1" x14ac:dyDescent="0.2">
      <c r="A134" s="33" t="s">
        <v>23</v>
      </c>
      <c r="B134" s="32">
        <v>42131</v>
      </c>
      <c r="C134" s="33">
        <v>438</v>
      </c>
      <c r="D134" s="33">
        <v>370</v>
      </c>
      <c r="E134" s="1">
        <v>428.59</v>
      </c>
      <c r="F134" s="33">
        <v>722</v>
      </c>
      <c r="G134" s="33">
        <v>34</v>
      </c>
      <c r="H134" s="8" t="e">
        <f ca="1">OFFSET(#REF!,(E134-340)*100,1)</f>
        <v>#REF!</v>
      </c>
      <c r="I134" s="1"/>
      <c r="L134" s="8">
        <v>6</v>
      </c>
      <c r="M134" s="8">
        <v>2.42</v>
      </c>
      <c r="N134" s="8">
        <f t="shared" si="5"/>
        <v>6</v>
      </c>
      <c r="O134" s="1" t="e">
        <f t="shared" ca="1" si="4"/>
        <v>#REF!</v>
      </c>
      <c r="P134" s="1">
        <v>8.4</v>
      </c>
      <c r="Q134" s="39" t="e">
        <f t="shared" ca="1" si="6"/>
        <v>#REF!</v>
      </c>
      <c r="R134" s="33">
        <v>430</v>
      </c>
    </row>
    <row r="135" spans="1:18" ht="18.75" customHeight="1" x14ac:dyDescent="0.2">
      <c r="A135" s="33" t="s">
        <v>23</v>
      </c>
      <c r="B135" s="32">
        <v>42132</v>
      </c>
      <c r="C135" s="33">
        <v>438</v>
      </c>
      <c r="D135" s="33">
        <v>370</v>
      </c>
      <c r="E135" s="1">
        <v>429.05</v>
      </c>
      <c r="F135" s="33">
        <v>722</v>
      </c>
      <c r="G135" s="33">
        <v>34</v>
      </c>
      <c r="H135" s="8" t="e">
        <f ca="1">OFFSET(#REF!,(E135-340)*100,1)</f>
        <v>#REF!</v>
      </c>
      <c r="I135" s="1"/>
      <c r="L135" s="8">
        <v>4.0599999999999996</v>
      </c>
      <c r="M135" s="8">
        <v>1.64</v>
      </c>
      <c r="N135" s="8">
        <f t="shared" si="5"/>
        <v>4.0599999999999996</v>
      </c>
      <c r="O135" s="1" t="e">
        <f t="shared" ca="1" si="4"/>
        <v>#REF!</v>
      </c>
      <c r="P135" s="1">
        <v>1.3</v>
      </c>
      <c r="Q135" s="39" t="e">
        <f t="shared" ca="1" si="6"/>
        <v>#REF!</v>
      </c>
      <c r="R135" s="33">
        <v>430</v>
      </c>
    </row>
    <row r="136" spans="1:18" ht="18.75" customHeight="1" x14ac:dyDescent="0.2">
      <c r="A136" s="33" t="s">
        <v>23</v>
      </c>
      <c r="B136" s="32">
        <v>42133</v>
      </c>
      <c r="C136" s="33">
        <v>438</v>
      </c>
      <c r="D136" s="33">
        <v>370</v>
      </c>
      <c r="E136" s="1">
        <v>429.36</v>
      </c>
      <c r="F136" s="33">
        <v>722</v>
      </c>
      <c r="G136" s="33">
        <v>34</v>
      </c>
      <c r="H136" s="8" t="e">
        <f ca="1">OFFSET(#REF!,(E136-340)*100,1)</f>
        <v>#REF!</v>
      </c>
      <c r="I136" s="1"/>
      <c r="L136" s="8">
        <v>2.16</v>
      </c>
      <c r="M136" s="8">
        <v>0.87</v>
      </c>
      <c r="N136" s="8">
        <f t="shared" si="5"/>
        <v>2.16</v>
      </c>
      <c r="O136" s="1" t="e">
        <f t="shared" ref="O136:O199" ca="1" si="7">H137-H136+N136</f>
        <v>#REF!</v>
      </c>
      <c r="P136" s="1">
        <v>0</v>
      </c>
      <c r="Q136" s="39" t="e">
        <f t="shared" ca="1" si="6"/>
        <v>#REF!</v>
      </c>
      <c r="R136" s="33">
        <v>430</v>
      </c>
    </row>
    <row r="137" spans="1:18" ht="18.75" customHeight="1" x14ac:dyDescent="0.2">
      <c r="A137" s="33" t="s">
        <v>23</v>
      </c>
      <c r="B137" s="32">
        <v>42134</v>
      </c>
      <c r="C137" s="33">
        <v>438</v>
      </c>
      <c r="D137" s="33">
        <v>370</v>
      </c>
      <c r="E137" s="1">
        <v>429.68</v>
      </c>
      <c r="F137" s="33">
        <v>722</v>
      </c>
      <c r="G137" s="33">
        <v>34</v>
      </c>
      <c r="H137" s="8" t="e">
        <f ca="1">OFFSET(#REF!,(E137-340)*100,1)</f>
        <v>#REF!</v>
      </c>
      <c r="I137" s="1"/>
      <c r="L137" s="8">
        <v>1.82</v>
      </c>
      <c r="M137" s="8">
        <v>0.74</v>
      </c>
      <c r="N137" s="8">
        <f t="shared" ref="N137:N200" si="8">I137+J137+K137+L137</f>
        <v>1.82</v>
      </c>
      <c r="O137" s="1" t="e">
        <f t="shared" ca="1" si="7"/>
        <v>#REF!</v>
      </c>
      <c r="P137" s="1">
        <v>39.6</v>
      </c>
      <c r="Q137" s="39" t="e">
        <f t="shared" ca="1" si="6"/>
        <v>#REF!</v>
      </c>
      <c r="R137" s="33">
        <v>430</v>
      </c>
    </row>
    <row r="138" spans="1:18" ht="18.75" customHeight="1" x14ac:dyDescent="0.2">
      <c r="A138" s="33" t="s">
        <v>23</v>
      </c>
      <c r="B138" s="32">
        <v>42135</v>
      </c>
      <c r="C138" s="33">
        <v>438</v>
      </c>
      <c r="D138" s="33">
        <v>370</v>
      </c>
      <c r="E138" s="1">
        <v>430.24</v>
      </c>
      <c r="F138" s="33">
        <v>722</v>
      </c>
      <c r="G138" s="33">
        <v>34</v>
      </c>
      <c r="H138" s="8" t="e">
        <f ca="1">OFFSET(#REF!,(E138-340)*100,1)</f>
        <v>#REF!</v>
      </c>
      <c r="I138" s="1"/>
      <c r="L138" s="8">
        <v>6.13</v>
      </c>
      <c r="M138" s="8">
        <v>2.48</v>
      </c>
      <c r="N138" s="8">
        <f t="shared" si="8"/>
        <v>6.13</v>
      </c>
      <c r="O138" s="1" t="e">
        <f t="shared" ca="1" si="7"/>
        <v>#REF!</v>
      </c>
      <c r="P138" s="1">
        <v>0</v>
      </c>
      <c r="Q138" s="39" t="e">
        <f t="shared" ca="1" si="6"/>
        <v>#REF!</v>
      </c>
      <c r="R138" s="33">
        <v>430</v>
      </c>
    </row>
    <row r="139" spans="1:18" ht="18.75" customHeight="1" x14ac:dyDescent="0.2">
      <c r="A139" s="33" t="s">
        <v>23</v>
      </c>
      <c r="B139" s="32">
        <v>42136</v>
      </c>
      <c r="C139" s="33">
        <v>438</v>
      </c>
      <c r="D139" s="33">
        <v>370</v>
      </c>
      <c r="E139" s="1">
        <v>430.45</v>
      </c>
      <c r="F139" s="33">
        <v>722</v>
      </c>
      <c r="G139" s="33">
        <v>34</v>
      </c>
      <c r="H139" s="8" t="e">
        <f ca="1">OFFSET(#REF!,(E139-340)*100,1)</f>
        <v>#REF!</v>
      </c>
      <c r="I139" s="1"/>
      <c r="L139" s="8">
        <v>8.58</v>
      </c>
      <c r="M139" s="8">
        <v>3.47</v>
      </c>
      <c r="N139" s="8">
        <f t="shared" si="8"/>
        <v>8.58</v>
      </c>
      <c r="O139" s="1" t="e">
        <f t="shared" ca="1" si="7"/>
        <v>#REF!</v>
      </c>
      <c r="P139" s="1">
        <v>63.6</v>
      </c>
      <c r="Q139" s="39" t="e">
        <f t="shared" ca="1" si="6"/>
        <v>#REF!</v>
      </c>
      <c r="R139" s="33">
        <v>430</v>
      </c>
    </row>
    <row r="140" spans="1:18" ht="18.75" customHeight="1" x14ac:dyDescent="0.2">
      <c r="A140" s="33" t="s">
        <v>23</v>
      </c>
      <c r="B140" s="32">
        <v>42137</v>
      </c>
      <c r="C140" s="33">
        <v>438</v>
      </c>
      <c r="D140" s="33">
        <v>370</v>
      </c>
      <c r="E140" s="1">
        <v>430.5</v>
      </c>
      <c r="F140" s="33">
        <v>722</v>
      </c>
      <c r="G140" s="33">
        <v>34</v>
      </c>
      <c r="H140" s="8" t="e">
        <f ca="1">OFFSET(#REF!,(E140-340)*100,1)</f>
        <v>#REF!</v>
      </c>
      <c r="I140" s="1"/>
      <c r="L140" s="8">
        <v>11.09</v>
      </c>
      <c r="M140" s="8">
        <v>4.53</v>
      </c>
      <c r="N140" s="8">
        <f t="shared" si="8"/>
        <v>11.09</v>
      </c>
      <c r="O140" s="1" t="e">
        <f t="shared" ca="1" si="7"/>
        <v>#REF!</v>
      </c>
      <c r="P140" s="1">
        <v>0</v>
      </c>
      <c r="Q140" s="39" t="e">
        <f t="shared" ca="1" si="6"/>
        <v>#REF!</v>
      </c>
      <c r="R140" s="33">
        <v>430</v>
      </c>
    </row>
    <row r="141" spans="1:18" ht="18.75" customHeight="1" x14ac:dyDescent="0.2">
      <c r="A141" s="33" t="s">
        <v>23</v>
      </c>
      <c r="B141" s="32">
        <v>42138</v>
      </c>
      <c r="C141" s="33">
        <v>438</v>
      </c>
      <c r="D141" s="33">
        <v>370</v>
      </c>
      <c r="E141" s="1">
        <v>430.42</v>
      </c>
      <c r="F141" s="33">
        <v>722</v>
      </c>
      <c r="G141" s="33">
        <v>34</v>
      </c>
      <c r="H141" s="8" t="e">
        <f ca="1">OFFSET(#REF!,(E141-340)*100,1)</f>
        <v>#REF!</v>
      </c>
      <c r="I141" s="1"/>
      <c r="L141" s="8">
        <v>10.33</v>
      </c>
      <c r="M141" s="8">
        <v>4.18</v>
      </c>
      <c r="N141" s="8">
        <f t="shared" si="8"/>
        <v>10.33</v>
      </c>
      <c r="O141" s="1" t="e">
        <f t="shared" ca="1" si="7"/>
        <v>#REF!</v>
      </c>
      <c r="P141" s="1">
        <v>2.1</v>
      </c>
      <c r="Q141" s="39" t="e">
        <f t="shared" ca="1" si="6"/>
        <v>#REF!</v>
      </c>
      <c r="R141" s="33">
        <v>430</v>
      </c>
    </row>
    <row r="142" spans="1:18" ht="18.75" customHeight="1" x14ac:dyDescent="0.2">
      <c r="A142" s="33" t="s">
        <v>23</v>
      </c>
      <c r="B142" s="32">
        <v>42139</v>
      </c>
      <c r="C142" s="33">
        <v>438</v>
      </c>
      <c r="D142" s="33">
        <v>370</v>
      </c>
      <c r="E142" s="1">
        <v>430.3</v>
      </c>
      <c r="F142" s="33">
        <v>722</v>
      </c>
      <c r="G142" s="33">
        <v>34</v>
      </c>
      <c r="H142" s="8" t="e">
        <f ca="1">OFFSET(#REF!,(E142-340)*100,1)</f>
        <v>#REF!</v>
      </c>
      <c r="I142" s="1"/>
      <c r="L142" s="8">
        <v>10.77</v>
      </c>
      <c r="M142" s="8">
        <v>4.34</v>
      </c>
      <c r="N142" s="8">
        <f t="shared" si="8"/>
        <v>10.77</v>
      </c>
      <c r="O142" s="1" t="e">
        <f t="shared" ca="1" si="7"/>
        <v>#REF!</v>
      </c>
      <c r="P142" s="1">
        <v>0</v>
      </c>
      <c r="Q142" s="39" t="e">
        <f t="shared" ca="1" si="6"/>
        <v>#REF!</v>
      </c>
      <c r="R142" s="33">
        <v>430</v>
      </c>
    </row>
    <row r="143" spans="1:18" ht="18.75" customHeight="1" x14ac:dyDescent="0.2">
      <c r="A143" s="33" t="s">
        <v>23</v>
      </c>
      <c r="B143" s="32">
        <v>42140</v>
      </c>
      <c r="C143" s="33">
        <v>438</v>
      </c>
      <c r="D143" s="33">
        <v>370</v>
      </c>
      <c r="E143" s="1">
        <v>429.99</v>
      </c>
      <c r="F143" s="33">
        <v>722</v>
      </c>
      <c r="G143" s="33">
        <v>34</v>
      </c>
      <c r="H143" s="8" t="e">
        <f ca="1">OFFSET(#REF!,(E143-340)*100,1)</f>
        <v>#REF!</v>
      </c>
      <c r="I143" s="1"/>
      <c r="L143" s="8">
        <v>8.2200000000000006</v>
      </c>
      <c r="M143" s="8">
        <v>3.33</v>
      </c>
      <c r="N143" s="8">
        <f t="shared" si="8"/>
        <v>8.2200000000000006</v>
      </c>
      <c r="O143" s="1" t="e">
        <f t="shared" ca="1" si="7"/>
        <v>#REF!</v>
      </c>
      <c r="P143" s="1">
        <v>0</v>
      </c>
      <c r="Q143" s="39" t="e">
        <f t="shared" ca="1" si="6"/>
        <v>#REF!</v>
      </c>
      <c r="R143" s="33">
        <v>430</v>
      </c>
    </row>
    <row r="144" spans="1:18" ht="18.75" customHeight="1" x14ac:dyDescent="0.2">
      <c r="A144" s="33" t="s">
        <v>23</v>
      </c>
      <c r="B144" s="32">
        <v>42141</v>
      </c>
      <c r="C144" s="33">
        <v>438</v>
      </c>
      <c r="D144" s="33">
        <v>370</v>
      </c>
      <c r="E144" s="1">
        <v>429.75</v>
      </c>
      <c r="F144" s="33">
        <v>722</v>
      </c>
      <c r="G144" s="33">
        <v>34</v>
      </c>
      <c r="H144" s="8" t="e">
        <f ca="1">OFFSET(#REF!,(E144-340)*100,1)</f>
        <v>#REF!</v>
      </c>
      <c r="I144" s="1"/>
      <c r="L144" s="8">
        <v>6.77</v>
      </c>
      <c r="M144" s="8">
        <v>2.73</v>
      </c>
      <c r="N144" s="8">
        <f t="shared" si="8"/>
        <v>6.77</v>
      </c>
      <c r="O144" s="1" t="e">
        <f t="shared" ca="1" si="7"/>
        <v>#REF!</v>
      </c>
      <c r="P144" s="1">
        <v>0</v>
      </c>
      <c r="Q144" s="39" t="e">
        <f t="shared" ca="1" si="6"/>
        <v>#REF!</v>
      </c>
      <c r="R144" s="33">
        <v>430</v>
      </c>
    </row>
    <row r="145" spans="1:18" ht="18.75" customHeight="1" x14ac:dyDescent="0.2">
      <c r="A145" s="33" t="s">
        <v>23</v>
      </c>
      <c r="B145" s="32">
        <v>42142</v>
      </c>
      <c r="C145" s="33">
        <v>438</v>
      </c>
      <c r="D145" s="33">
        <v>370</v>
      </c>
      <c r="E145" s="1">
        <v>429.55</v>
      </c>
      <c r="F145" s="33">
        <v>722</v>
      </c>
      <c r="G145" s="33">
        <v>34</v>
      </c>
      <c r="H145" s="8" t="e">
        <f ca="1">OFFSET(#REF!,(E145-340)*100,1)</f>
        <v>#REF!</v>
      </c>
      <c r="I145" s="1"/>
      <c r="L145" s="8">
        <v>8.51</v>
      </c>
      <c r="M145" s="8">
        <v>3.43</v>
      </c>
      <c r="N145" s="8">
        <f t="shared" si="8"/>
        <v>8.51</v>
      </c>
      <c r="O145" s="1" t="e">
        <f t="shared" ca="1" si="7"/>
        <v>#REF!</v>
      </c>
      <c r="P145" s="1">
        <v>0</v>
      </c>
      <c r="Q145" s="39" t="e">
        <f t="shared" ca="1" si="6"/>
        <v>#REF!</v>
      </c>
      <c r="R145" s="33">
        <v>430</v>
      </c>
    </row>
    <row r="146" spans="1:18" ht="18.75" customHeight="1" x14ac:dyDescent="0.2">
      <c r="A146" s="33" t="s">
        <v>23</v>
      </c>
      <c r="B146" s="32">
        <v>42143</v>
      </c>
      <c r="C146" s="33">
        <v>438</v>
      </c>
      <c r="D146" s="33">
        <v>370</v>
      </c>
      <c r="E146" s="1">
        <v>429.24</v>
      </c>
      <c r="F146" s="33">
        <v>722</v>
      </c>
      <c r="G146" s="33">
        <v>34</v>
      </c>
      <c r="H146" s="8" t="e">
        <f ca="1">OFFSET(#REF!,(E146-340)*100,1)</f>
        <v>#REF!</v>
      </c>
      <c r="I146" s="1"/>
      <c r="L146" s="8">
        <v>9.02</v>
      </c>
      <c r="M146" s="8">
        <v>3.64</v>
      </c>
      <c r="N146" s="8">
        <f t="shared" si="8"/>
        <v>9.02</v>
      </c>
      <c r="O146" s="1" t="e">
        <f t="shared" ca="1" si="7"/>
        <v>#REF!</v>
      </c>
      <c r="P146" s="1">
        <v>0</v>
      </c>
      <c r="Q146" s="39" t="e">
        <f t="shared" ca="1" si="6"/>
        <v>#REF!</v>
      </c>
      <c r="R146" s="33">
        <v>430</v>
      </c>
    </row>
    <row r="147" spans="1:18" ht="18.75" customHeight="1" x14ac:dyDescent="0.2">
      <c r="A147" s="33" t="s">
        <v>23</v>
      </c>
      <c r="B147" s="32">
        <v>42144</v>
      </c>
      <c r="C147" s="33">
        <v>438</v>
      </c>
      <c r="D147" s="33">
        <v>370</v>
      </c>
      <c r="E147" s="1">
        <v>428.88</v>
      </c>
      <c r="F147" s="33">
        <v>722</v>
      </c>
      <c r="G147" s="33">
        <v>34</v>
      </c>
      <c r="H147" s="8" t="e">
        <f ca="1">OFFSET(#REF!,(E147-340)*100,1)</f>
        <v>#REF!</v>
      </c>
      <c r="I147" s="1"/>
      <c r="L147" s="8">
        <v>8.6</v>
      </c>
      <c r="M147" s="8">
        <v>3.46</v>
      </c>
      <c r="N147" s="8">
        <f t="shared" si="8"/>
        <v>8.6</v>
      </c>
      <c r="O147" s="1" t="e">
        <f t="shared" ca="1" si="7"/>
        <v>#REF!</v>
      </c>
      <c r="P147" s="1">
        <v>0</v>
      </c>
      <c r="Q147" s="39" t="e">
        <f t="shared" ca="1" si="6"/>
        <v>#REF!</v>
      </c>
      <c r="R147" s="33">
        <v>430</v>
      </c>
    </row>
    <row r="148" spans="1:18" ht="18.75" customHeight="1" x14ac:dyDescent="0.2">
      <c r="A148" s="33" t="s">
        <v>23</v>
      </c>
      <c r="B148" s="32">
        <v>42145</v>
      </c>
      <c r="C148" s="33">
        <v>438</v>
      </c>
      <c r="D148" s="33">
        <v>370</v>
      </c>
      <c r="E148" s="1">
        <v>428.63</v>
      </c>
      <c r="F148" s="33">
        <v>722</v>
      </c>
      <c r="G148" s="33">
        <v>34</v>
      </c>
      <c r="H148" s="8" t="e">
        <f ca="1">OFFSET(#REF!,(E148-340)*100,1)</f>
        <v>#REF!</v>
      </c>
      <c r="I148" s="1"/>
      <c r="L148" s="8">
        <v>6.99</v>
      </c>
      <c r="M148" s="8">
        <v>2.81</v>
      </c>
      <c r="N148" s="8">
        <f t="shared" si="8"/>
        <v>6.99</v>
      </c>
      <c r="O148" s="1" t="e">
        <f t="shared" ca="1" si="7"/>
        <v>#REF!</v>
      </c>
      <c r="P148" s="1">
        <v>0</v>
      </c>
      <c r="Q148" s="39" t="e">
        <f t="shared" ca="1" si="6"/>
        <v>#REF!</v>
      </c>
      <c r="R148" s="33">
        <v>430</v>
      </c>
    </row>
    <row r="149" spans="1:18" ht="18.75" customHeight="1" x14ac:dyDescent="0.2">
      <c r="A149" s="33" t="s">
        <v>23</v>
      </c>
      <c r="B149" s="32">
        <v>42146</v>
      </c>
      <c r="C149" s="33">
        <v>438</v>
      </c>
      <c r="D149" s="33">
        <v>370</v>
      </c>
      <c r="E149" s="1">
        <v>428.31</v>
      </c>
      <c r="F149" s="33">
        <v>722</v>
      </c>
      <c r="G149" s="33">
        <v>34</v>
      </c>
      <c r="H149" s="8" t="e">
        <f ca="1">OFFSET(#REF!,(E149-340)*100,1)</f>
        <v>#REF!</v>
      </c>
      <c r="I149" s="1"/>
      <c r="L149" s="8">
        <v>6.3</v>
      </c>
      <c r="M149" s="8">
        <v>2.5299999999999998</v>
      </c>
      <c r="N149" s="8">
        <f t="shared" si="8"/>
        <v>6.3</v>
      </c>
      <c r="O149" s="1" t="e">
        <f t="shared" ca="1" si="7"/>
        <v>#REF!</v>
      </c>
      <c r="P149" s="1">
        <v>0</v>
      </c>
      <c r="Q149" s="39" t="e">
        <f t="shared" ca="1" si="6"/>
        <v>#REF!</v>
      </c>
      <c r="R149" s="33">
        <v>430</v>
      </c>
    </row>
    <row r="150" spans="1:18" ht="18.75" customHeight="1" x14ac:dyDescent="0.2">
      <c r="A150" s="33" t="s">
        <v>23</v>
      </c>
      <c r="B150" s="32">
        <v>42147</v>
      </c>
      <c r="C150" s="33">
        <v>438</v>
      </c>
      <c r="D150" s="33">
        <v>370</v>
      </c>
      <c r="E150" s="1">
        <v>427.99</v>
      </c>
      <c r="F150" s="33">
        <v>722</v>
      </c>
      <c r="G150" s="33">
        <v>34</v>
      </c>
      <c r="H150" s="8" t="e">
        <f ca="1">OFFSET(#REF!,(E150-340)*100,1)</f>
        <v>#REF!</v>
      </c>
      <c r="I150" s="1"/>
      <c r="L150" s="8">
        <v>4.49</v>
      </c>
      <c r="M150" s="8">
        <v>1.81</v>
      </c>
      <c r="N150" s="8">
        <f t="shared" si="8"/>
        <v>4.49</v>
      </c>
      <c r="O150" s="1" t="e">
        <f t="shared" ca="1" si="7"/>
        <v>#REF!</v>
      </c>
      <c r="P150" s="1">
        <v>0</v>
      </c>
      <c r="Q150" s="39" t="e">
        <f t="shared" ca="1" si="6"/>
        <v>#REF!</v>
      </c>
      <c r="R150" s="33">
        <v>430</v>
      </c>
    </row>
    <row r="151" spans="1:18" ht="18.75" customHeight="1" x14ac:dyDescent="0.2">
      <c r="A151" s="33" t="s">
        <v>23</v>
      </c>
      <c r="B151" s="32">
        <v>42148</v>
      </c>
      <c r="C151" s="33">
        <v>438</v>
      </c>
      <c r="D151" s="33">
        <v>370</v>
      </c>
      <c r="E151" s="1">
        <v>427.84</v>
      </c>
      <c r="F151" s="33">
        <v>722</v>
      </c>
      <c r="G151" s="33">
        <v>34</v>
      </c>
      <c r="H151" s="8" t="e">
        <f ca="1">OFFSET(#REF!,(E151-340)*100,1)</f>
        <v>#REF!</v>
      </c>
      <c r="I151" s="1"/>
      <c r="L151" s="8">
        <v>2.94</v>
      </c>
      <c r="M151" s="8">
        <v>1.18</v>
      </c>
      <c r="N151" s="8">
        <f t="shared" si="8"/>
        <v>2.94</v>
      </c>
      <c r="O151" s="1" t="e">
        <f t="shared" ca="1" si="7"/>
        <v>#REF!</v>
      </c>
      <c r="P151" s="1">
        <v>0</v>
      </c>
      <c r="Q151" s="39" t="e">
        <f t="shared" ca="1" si="6"/>
        <v>#REF!</v>
      </c>
      <c r="R151" s="33">
        <v>430</v>
      </c>
    </row>
    <row r="152" spans="1:18" ht="18.75" customHeight="1" x14ac:dyDescent="0.2">
      <c r="A152" s="33" t="s">
        <v>23</v>
      </c>
      <c r="B152" s="32">
        <v>42149</v>
      </c>
      <c r="C152" s="33">
        <v>438</v>
      </c>
      <c r="D152" s="33">
        <v>370</v>
      </c>
      <c r="E152" s="1">
        <v>427.71</v>
      </c>
      <c r="F152" s="33">
        <v>722</v>
      </c>
      <c r="G152" s="33">
        <v>34</v>
      </c>
      <c r="H152" s="8" t="e">
        <f ca="1">OFFSET(#REF!,(E152-340)*100,1)</f>
        <v>#REF!</v>
      </c>
      <c r="I152" s="1"/>
      <c r="L152" s="8">
        <v>6.63</v>
      </c>
      <c r="M152" s="8">
        <v>2.65</v>
      </c>
      <c r="N152" s="8">
        <f t="shared" si="8"/>
        <v>6.63</v>
      </c>
      <c r="O152" s="1" t="e">
        <f t="shared" ca="1" si="7"/>
        <v>#REF!</v>
      </c>
      <c r="P152" s="1">
        <v>0</v>
      </c>
      <c r="Q152" s="39" t="e">
        <f t="shared" ca="1" si="6"/>
        <v>#REF!</v>
      </c>
      <c r="R152" s="33">
        <v>430</v>
      </c>
    </row>
    <row r="153" spans="1:18" ht="18.75" customHeight="1" x14ac:dyDescent="0.2">
      <c r="A153" s="33" t="s">
        <v>23</v>
      </c>
      <c r="B153" s="32">
        <v>42150</v>
      </c>
      <c r="C153" s="33">
        <v>438</v>
      </c>
      <c r="D153" s="33">
        <v>370</v>
      </c>
      <c r="E153" s="1">
        <v>427.37</v>
      </c>
      <c r="F153" s="33">
        <v>722</v>
      </c>
      <c r="G153" s="33">
        <v>34</v>
      </c>
      <c r="H153" s="8" t="e">
        <f ca="1">OFFSET(#REF!,(E153-340)*100,1)</f>
        <v>#REF!</v>
      </c>
      <c r="I153" s="1"/>
      <c r="L153" s="8">
        <v>9.16</v>
      </c>
      <c r="M153" s="8">
        <v>3.66</v>
      </c>
      <c r="N153" s="8">
        <f t="shared" si="8"/>
        <v>9.16</v>
      </c>
      <c r="O153" s="1" t="e">
        <f t="shared" ca="1" si="7"/>
        <v>#REF!</v>
      </c>
      <c r="P153" s="1">
        <v>0</v>
      </c>
      <c r="Q153" s="39" t="e">
        <f t="shared" ca="1" si="6"/>
        <v>#REF!</v>
      </c>
      <c r="R153" s="33">
        <v>430</v>
      </c>
    </row>
    <row r="154" spans="1:18" ht="18.75" customHeight="1" x14ac:dyDescent="0.2">
      <c r="A154" s="33" t="s">
        <v>23</v>
      </c>
      <c r="B154" s="32">
        <v>42151</v>
      </c>
      <c r="C154" s="33">
        <v>438</v>
      </c>
      <c r="D154" s="33">
        <v>370</v>
      </c>
      <c r="E154" s="1">
        <v>426.96</v>
      </c>
      <c r="F154" s="33">
        <v>722</v>
      </c>
      <c r="G154" s="33">
        <v>34</v>
      </c>
      <c r="H154" s="8" t="e">
        <f ca="1">OFFSET(#REF!,(E154-340)*100,1)</f>
        <v>#REF!</v>
      </c>
      <c r="I154" s="1"/>
      <c r="L154" s="8">
        <v>9.4600000000000009</v>
      </c>
      <c r="M154" s="8">
        <v>3.78</v>
      </c>
      <c r="N154" s="8">
        <f t="shared" si="8"/>
        <v>9.4600000000000009</v>
      </c>
      <c r="O154" s="1" t="e">
        <f t="shared" ca="1" si="7"/>
        <v>#REF!</v>
      </c>
      <c r="P154" s="1">
        <v>0</v>
      </c>
      <c r="Q154" s="39" t="e">
        <f t="shared" ca="1" si="6"/>
        <v>#REF!</v>
      </c>
      <c r="R154" s="33">
        <v>430</v>
      </c>
    </row>
    <row r="155" spans="1:18" ht="18.75" customHeight="1" x14ac:dyDescent="0.2">
      <c r="A155" s="33" t="s">
        <v>23</v>
      </c>
      <c r="B155" s="32">
        <v>42152</v>
      </c>
      <c r="C155" s="33">
        <v>438</v>
      </c>
      <c r="D155" s="33">
        <v>370</v>
      </c>
      <c r="E155" s="1">
        <v>426.51</v>
      </c>
      <c r="F155" s="33">
        <v>722</v>
      </c>
      <c r="G155" s="33">
        <v>34</v>
      </c>
      <c r="H155" s="8" t="e">
        <f ca="1">OFFSET(#REF!,(E155-340)*100,1)</f>
        <v>#REF!</v>
      </c>
      <c r="I155" s="1"/>
      <c r="L155" s="8">
        <v>7.51</v>
      </c>
      <c r="M155" s="8">
        <v>3.01</v>
      </c>
      <c r="N155" s="8">
        <f t="shared" si="8"/>
        <v>7.51</v>
      </c>
      <c r="O155" s="1" t="e">
        <f t="shared" ca="1" si="7"/>
        <v>#REF!</v>
      </c>
      <c r="P155" s="1">
        <v>0</v>
      </c>
      <c r="Q155" s="39" t="e">
        <f t="shared" ca="1" si="6"/>
        <v>#REF!</v>
      </c>
      <c r="R155" s="33">
        <v>430</v>
      </c>
    </row>
    <row r="156" spans="1:18" ht="18.75" customHeight="1" x14ac:dyDescent="0.2">
      <c r="A156" s="33" t="s">
        <v>23</v>
      </c>
      <c r="B156" s="32">
        <v>42153</v>
      </c>
      <c r="C156" s="33">
        <v>438</v>
      </c>
      <c r="D156" s="33">
        <v>370</v>
      </c>
      <c r="E156" s="1">
        <v>426.16</v>
      </c>
      <c r="F156" s="33">
        <v>722</v>
      </c>
      <c r="G156" s="33">
        <v>34</v>
      </c>
      <c r="H156" s="8" t="e">
        <f ca="1">OFFSET(#REF!,(E156-340)*100,1)</f>
        <v>#REF!</v>
      </c>
      <c r="I156" s="1"/>
      <c r="L156" s="8">
        <v>6.04</v>
      </c>
      <c r="M156" s="8">
        <v>2.41</v>
      </c>
      <c r="N156" s="8">
        <f t="shared" si="8"/>
        <v>6.04</v>
      </c>
      <c r="O156" s="1" t="e">
        <f t="shared" ca="1" si="7"/>
        <v>#REF!</v>
      </c>
      <c r="P156" s="1">
        <v>0</v>
      </c>
      <c r="Q156" s="39" t="e">
        <f t="shared" ca="1" si="6"/>
        <v>#REF!</v>
      </c>
      <c r="R156" s="33">
        <v>430</v>
      </c>
    </row>
    <row r="157" spans="1:18" ht="18.75" customHeight="1" x14ac:dyDescent="0.2">
      <c r="A157" s="33" t="s">
        <v>23</v>
      </c>
      <c r="B157" s="32">
        <v>42154</v>
      </c>
      <c r="C157" s="33">
        <v>438</v>
      </c>
      <c r="D157" s="33">
        <v>370</v>
      </c>
      <c r="E157" s="1">
        <v>425.86</v>
      </c>
      <c r="F157" s="33">
        <v>722</v>
      </c>
      <c r="G157" s="33">
        <v>34</v>
      </c>
      <c r="H157" s="8" t="e">
        <f ca="1">OFFSET(#REF!,(E157-340)*100,1)</f>
        <v>#REF!</v>
      </c>
      <c r="I157" s="1"/>
      <c r="L157" s="8">
        <v>4.87</v>
      </c>
      <c r="M157" s="8">
        <v>1.95</v>
      </c>
      <c r="N157" s="8">
        <f t="shared" si="8"/>
        <v>4.87</v>
      </c>
      <c r="O157" s="1" t="e">
        <f t="shared" ca="1" si="7"/>
        <v>#REF!</v>
      </c>
      <c r="P157" s="1">
        <v>0</v>
      </c>
      <c r="Q157" s="39" t="e">
        <f t="shared" ca="1" si="6"/>
        <v>#REF!</v>
      </c>
      <c r="R157" s="33">
        <v>430</v>
      </c>
    </row>
    <row r="158" spans="1:18" ht="18.75" customHeight="1" x14ac:dyDescent="0.2">
      <c r="A158" s="33" t="s">
        <v>23</v>
      </c>
      <c r="B158" s="32">
        <v>42155</v>
      </c>
      <c r="C158" s="33">
        <v>438</v>
      </c>
      <c r="D158" s="33">
        <v>370</v>
      </c>
      <c r="E158" s="1">
        <v>425.64</v>
      </c>
      <c r="F158" s="33">
        <v>722</v>
      </c>
      <c r="G158" s="33">
        <v>34</v>
      </c>
      <c r="H158" s="8" t="e">
        <f ca="1">OFFSET(#REF!,(E158-340)*100,1)</f>
        <v>#REF!</v>
      </c>
      <c r="I158" s="1"/>
      <c r="L158" s="8">
        <v>3.1</v>
      </c>
      <c r="M158" s="8">
        <v>1.28</v>
      </c>
      <c r="N158" s="8">
        <f t="shared" si="8"/>
        <v>3.1</v>
      </c>
      <c r="O158" s="1" t="e">
        <f t="shared" ca="1" si="7"/>
        <v>#REF!</v>
      </c>
      <c r="P158" s="1">
        <v>0</v>
      </c>
      <c r="Q158" s="39" t="e">
        <f t="shared" ca="1" si="6"/>
        <v>#REF!</v>
      </c>
      <c r="R158" s="33">
        <v>430</v>
      </c>
    </row>
    <row r="159" spans="1:18" ht="18.75" customHeight="1" x14ac:dyDescent="0.2">
      <c r="A159" s="33" t="s">
        <v>24</v>
      </c>
      <c r="B159" s="32">
        <v>42156</v>
      </c>
      <c r="C159" s="33">
        <v>438</v>
      </c>
      <c r="D159" s="33">
        <v>370</v>
      </c>
      <c r="E159" s="1">
        <v>425.51</v>
      </c>
      <c r="F159" s="33">
        <v>722</v>
      </c>
      <c r="G159" s="33">
        <v>34</v>
      </c>
      <c r="H159" s="8" t="e">
        <f ca="1">OFFSET(#REF!,(E159-340)*100,1)</f>
        <v>#REF!</v>
      </c>
      <c r="I159" s="1"/>
      <c r="L159" s="8">
        <v>4.47</v>
      </c>
      <c r="M159" s="8">
        <v>1.78</v>
      </c>
      <c r="N159" s="8">
        <f t="shared" si="8"/>
        <v>4.47</v>
      </c>
      <c r="O159" s="1" t="e">
        <f t="shared" ca="1" si="7"/>
        <v>#REF!</v>
      </c>
      <c r="P159" s="1">
        <v>0</v>
      </c>
      <c r="Q159" s="39" t="e">
        <f t="shared" ca="1" si="6"/>
        <v>#REF!</v>
      </c>
      <c r="R159" s="33">
        <v>430</v>
      </c>
    </row>
    <row r="160" spans="1:18" ht="18.75" customHeight="1" x14ac:dyDescent="0.2">
      <c r="A160" s="33" t="s">
        <v>24</v>
      </c>
      <c r="B160" s="32">
        <v>42157</v>
      </c>
      <c r="C160" s="33">
        <v>438</v>
      </c>
      <c r="D160" s="33">
        <v>370</v>
      </c>
      <c r="E160" s="1">
        <v>425.28</v>
      </c>
      <c r="F160" s="33">
        <v>722</v>
      </c>
      <c r="G160" s="33">
        <v>34</v>
      </c>
      <c r="H160" s="8" t="e">
        <f ca="1">OFFSET(#REF!,(E160-340)*100,1)</f>
        <v>#REF!</v>
      </c>
      <c r="I160" s="1"/>
      <c r="L160" s="8">
        <v>3.99</v>
      </c>
      <c r="M160" s="8">
        <v>1.59</v>
      </c>
      <c r="N160" s="8">
        <f t="shared" si="8"/>
        <v>3.99</v>
      </c>
      <c r="O160" s="1" t="e">
        <f t="shared" ca="1" si="7"/>
        <v>#REF!</v>
      </c>
      <c r="P160" s="1">
        <v>0</v>
      </c>
      <c r="Q160" s="39" t="e">
        <f t="shared" ca="1" si="6"/>
        <v>#REF!</v>
      </c>
      <c r="R160" s="33">
        <v>430</v>
      </c>
    </row>
    <row r="161" spans="1:18" ht="18.75" customHeight="1" x14ac:dyDescent="0.2">
      <c r="A161" s="33" t="s">
        <v>24</v>
      </c>
      <c r="B161" s="32">
        <v>42158</v>
      </c>
      <c r="C161" s="33">
        <v>438</v>
      </c>
      <c r="D161" s="33">
        <v>370</v>
      </c>
      <c r="E161" s="1">
        <v>425.08</v>
      </c>
      <c r="F161" s="33">
        <v>722</v>
      </c>
      <c r="G161" s="33">
        <v>34</v>
      </c>
      <c r="H161" s="8" t="e">
        <f ca="1">OFFSET(#REF!,(E161-340)*100,1)</f>
        <v>#REF!</v>
      </c>
      <c r="I161" s="1"/>
      <c r="L161" s="8">
        <v>6.35</v>
      </c>
      <c r="M161" s="8">
        <v>2.52</v>
      </c>
      <c r="N161" s="8">
        <f t="shared" si="8"/>
        <v>6.35</v>
      </c>
      <c r="O161" s="1" t="e">
        <f t="shared" ca="1" si="7"/>
        <v>#REF!</v>
      </c>
      <c r="P161" s="1">
        <v>0</v>
      </c>
      <c r="Q161" s="39" t="e">
        <f t="shared" ca="1" si="6"/>
        <v>#REF!</v>
      </c>
      <c r="R161" s="33">
        <v>430</v>
      </c>
    </row>
    <row r="162" spans="1:18" ht="18.75" customHeight="1" x14ac:dyDescent="0.2">
      <c r="A162" s="33" t="s">
        <v>24</v>
      </c>
      <c r="B162" s="32">
        <v>42159</v>
      </c>
      <c r="C162" s="33">
        <v>438</v>
      </c>
      <c r="D162" s="33">
        <v>370</v>
      </c>
      <c r="E162" s="1">
        <v>424.82</v>
      </c>
      <c r="F162" s="33">
        <v>722</v>
      </c>
      <c r="G162" s="33">
        <v>34</v>
      </c>
      <c r="H162" s="8" t="e">
        <f ca="1">OFFSET(#REF!,(E162-340)*100,1)</f>
        <v>#REF!</v>
      </c>
      <c r="I162" s="1"/>
      <c r="L162" s="8">
        <v>5.85</v>
      </c>
      <c r="M162" s="8">
        <v>2.3199999999999998</v>
      </c>
      <c r="N162" s="8">
        <f t="shared" si="8"/>
        <v>5.85</v>
      </c>
      <c r="O162" s="1" t="e">
        <f t="shared" ca="1" si="7"/>
        <v>#REF!</v>
      </c>
      <c r="P162" s="1">
        <v>24.2</v>
      </c>
      <c r="Q162" s="39" t="e">
        <f t="shared" ca="1" si="6"/>
        <v>#REF!</v>
      </c>
      <c r="R162" s="33">
        <v>430</v>
      </c>
    </row>
    <row r="163" spans="1:18" ht="18.75" customHeight="1" x14ac:dyDescent="0.2">
      <c r="A163" s="33" t="s">
        <v>24</v>
      </c>
      <c r="B163" s="32">
        <v>42160</v>
      </c>
      <c r="C163" s="33">
        <v>438</v>
      </c>
      <c r="D163" s="33">
        <v>370</v>
      </c>
      <c r="E163" s="1">
        <v>424.68</v>
      </c>
      <c r="F163" s="33">
        <v>722</v>
      </c>
      <c r="G163" s="33">
        <v>34</v>
      </c>
      <c r="H163" s="8" t="e">
        <f ca="1">OFFSET(#REF!,(E163-340)*100,1)</f>
        <v>#REF!</v>
      </c>
      <c r="I163" s="1"/>
      <c r="L163" s="8">
        <v>4.47</v>
      </c>
      <c r="M163" s="8">
        <v>1.78</v>
      </c>
      <c r="N163" s="8">
        <f t="shared" si="8"/>
        <v>4.47</v>
      </c>
      <c r="O163" s="1" t="e">
        <f t="shared" ca="1" si="7"/>
        <v>#REF!</v>
      </c>
      <c r="P163" s="1">
        <v>7.2</v>
      </c>
      <c r="Q163" s="39" t="e">
        <f t="shared" ca="1" si="6"/>
        <v>#REF!</v>
      </c>
      <c r="R163" s="33">
        <v>430</v>
      </c>
    </row>
    <row r="164" spans="1:18" ht="18.75" customHeight="1" x14ac:dyDescent="0.2">
      <c r="A164" s="33" t="s">
        <v>24</v>
      </c>
      <c r="B164" s="32">
        <v>42161</v>
      </c>
      <c r="C164" s="33">
        <v>438</v>
      </c>
      <c r="D164" s="33">
        <v>370</v>
      </c>
      <c r="E164" s="1">
        <v>424.61</v>
      </c>
      <c r="F164" s="33">
        <v>722</v>
      </c>
      <c r="G164" s="33">
        <v>34</v>
      </c>
      <c r="H164" s="8" t="e">
        <f ca="1">OFFSET(#REF!,(E164-340)*100,1)</f>
        <v>#REF!</v>
      </c>
      <c r="I164" s="1"/>
      <c r="L164" s="8">
        <v>5.05</v>
      </c>
      <c r="M164" s="8">
        <v>2.1800000000000002</v>
      </c>
      <c r="N164" s="8">
        <f t="shared" si="8"/>
        <v>5.05</v>
      </c>
      <c r="O164" s="1" t="e">
        <f t="shared" ca="1" si="7"/>
        <v>#REF!</v>
      </c>
      <c r="P164" s="1">
        <v>0</v>
      </c>
      <c r="Q164" s="39" t="e">
        <f t="shared" ca="1" si="6"/>
        <v>#REF!</v>
      </c>
      <c r="R164" s="33">
        <v>430</v>
      </c>
    </row>
    <row r="165" spans="1:18" ht="18.75" customHeight="1" x14ac:dyDescent="0.2">
      <c r="A165" s="33" t="s">
        <v>24</v>
      </c>
      <c r="B165" s="32">
        <v>42162</v>
      </c>
      <c r="C165" s="33">
        <v>438</v>
      </c>
      <c r="D165" s="33">
        <v>370</v>
      </c>
      <c r="E165" s="1">
        <v>424.35</v>
      </c>
      <c r="F165" s="33">
        <v>722</v>
      </c>
      <c r="G165" s="33">
        <v>34</v>
      </c>
      <c r="H165" s="8" t="e">
        <f ca="1">OFFSET(#REF!,(E165-340)*100,1)</f>
        <v>#REF!</v>
      </c>
      <c r="I165" s="1"/>
      <c r="L165" s="8">
        <v>5.07</v>
      </c>
      <c r="M165" s="8">
        <v>2.0099999999999998</v>
      </c>
      <c r="N165" s="8">
        <f t="shared" si="8"/>
        <v>5.07</v>
      </c>
      <c r="O165" s="1" t="e">
        <f t="shared" ca="1" si="7"/>
        <v>#REF!</v>
      </c>
      <c r="P165" s="1">
        <v>0</v>
      </c>
      <c r="Q165" s="39" t="e">
        <f t="shared" ca="1" si="6"/>
        <v>#REF!</v>
      </c>
      <c r="R165" s="33">
        <v>430</v>
      </c>
    </row>
    <row r="166" spans="1:18" ht="18.75" customHeight="1" x14ac:dyDescent="0.2">
      <c r="A166" s="33" t="s">
        <v>24</v>
      </c>
      <c r="B166" s="32">
        <v>42163</v>
      </c>
      <c r="C166" s="33">
        <v>438</v>
      </c>
      <c r="D166" s="33">
        <v>370</v>
      </c>
      <c r="E166" s="1">
        <v>424.21</v>
      </c>
      <c r="F166" s="33">
        <v>722</v>
      </c>
      <c r="G166" s="33">
        <v>34</v>
      </c>
      <c r="H166" s="8" t="e">
        <f ca="1">OFFSET(#REF!,(E166-340)*100,1)</f>
        <v>#REF!</v>
      </c>
      <c r="I166" s="1"/>
      <c r="L166" s="8">
        <v>5.43</v>
      </c>
      <c r="M166" s="8">
        <v>2.15</v>
      </c>
      <c r="N166" s="8">
        <f t="shared" si="8"/>
        <v>5.43</v>
      </c>
      <c r="O166" s="1" t="e">
        <f t="shared" ca="1" si="7"/>
        <v>#REF!</v>
      </c>
      <c r="P166" s="1">
        <v>0</v>
      </c>
      <c r="Q166" s="39" t="e">
        <f t="shared" ca="1" si="6"/>
        <v>#REF!</v>
      </c>
      <c r="R166" s="33">
        <v>430</v>
      </c>
    </row>
    <row r="167" spans="1:18" ht="18.75" customHeight="1" x14ac:dyDescent="0.2">
      <c r="A167" s="33" t="s">
        <v>24</v>
      </c>
      <c r="B167" s="32">
        <v>42164</v>
      </c>
      <c r="C167" s="33">
        <v>438</v>
      </c>
      <c r="D167" s="33">
        <v>370</v>
      </c>
      <c r="E167" s="1">
        <v>423.95</v>
      </c>
      <c r="F167" s="33">
        <v>722</v>
      </c>
      <c r="G167" s="33">
        <v>34</v>
      </c>
      <c r="H167" s="8" t="e">
        <f ca="1">OFFSET(#REF!,(E167-340)*100,1)</f>
        <v>#REF!</v>
      </c>
      <c r="I167" s="1"/>
      <c r="L167" s="8">
        <v>3.22</v>
      </c>
      <c r="M167" s="8">
        <v>1.27</v>
      </c>
      <c r="N167" s="8">
        <f t="shared" si="8"/>
        <v>3.22</v>
      </c>
      <c r="O167" s="1" t="e">
        <f t="shared" ca="1" si="7"/>
        <v>#REF!</v>
      </c>
      <c r="P167" s="1">
        <v>0</v>
      </c>
      <c r="Q167" s="39" t="e">
        <f t="shared" ca="1" si="6"/>
        <v>#REF!</v>
      </c>
      <c r="R167" s="33">
        <v>430</v>
      </c>
    </row>
    <row r="168" spans="1:18" ht="18.75" customHeight="1" x14ac:dyDescent="0.2">
      <c r="A168" s="33" t="s">
        <v>24</v>
      </c>
      <c r="B168" s="32">
        <v>42165</v>
      </c>
      <c r="C168" s="33">
        <v>438</v>
      </c>
      <c r="D168" s="33">
        <v>370</v>
      </c>
      <c r="E168" s="1">
        <v>423.81</v>
      </c>
      <c r="F168" s="33">
        <v>722</v>
      </c>
      <c r="G168" s="33">
        <v>34</v>
      </c>
      <c r="H168" s="8" t="e">
        <f ca="1">OFFSET(#REF!,(E168-340)*100,1)</f>
        <v>#REF!</v>
      </c>
      <c r="I168" s="1"/>
      <c r="L168" s="8">
        <v>4.34</v>
      </c>
      <c r="M168" s="8">
        <v>1.72</v>
      </c>
      <c r="N168" s="8">
        <f t="shared" si="8"/>
        <v>4.34</v>
      </c>
      <c r="O168" s="1" t="e">
        <f t="shared" ca="1" si="7"/>
        <v>#REF!</v>
      </c>
      <c r="P168" s="1">
        <v>0</v>
      </c>
      <c r="Q168" s="39" t="e">
        <f t="shared" ca="1" si="6"/>
        <v>#REF!</v>
      </c>
      <c r="R168" s="33">
        <v>430</v>
      </c>
    </row>
    <row r="169" spans="1:18" ht="18.75" customHeight="1" x14ac:dyDescent="0.2">
      <c r="A169" s="33" t="s">
        <v>24</v>
      </c>
      <c r="B169" s="32">
        <v>42166</v>
      </c>
      <c r="C169" s="33">
        <v>438</v>
      </c>
      <c r="D169" s="33">
        <v>370</v>
      </c>
      <c r="E169" s="1">
        <v>423.58</v>
      </c>
      <c r="F169" s="33">
        <v>722</v>
      </c>
      <c r="G169" s="33">
        <v>34</v>
      </c>
      <c r="H169" s="8" t="e">
        <f ca="1">OFFSET(#REF!,(E169-340)*100,1)</f>
        <v>#REF!</v>
      </c>
      <c r="I169" s="1"/>
      <c r="L169" s="8">
        <v>1.28</v>
      </c>
      <c r="M169" s="8">
        <v>0.51</v>
      </c>
      <c r="N169" s="8">
        <f t="shared" si="8"/>
        <v>1.28</v>
      </c>
      <c r="O169" s="1" t="e">
        <f t="shared" ca="1" si="7"/>
        <v>#REF!</v>
      </c>
      <c r="P169" s="1">
        <v>0</v>
      </c>
      <c r="Q169" s="39" t="e">
        <f t="shared" ca="1" si="6"/>
        <v>#REF!</v>
      </c>
      <c r="R169" s="33">
        <v>430</v>
      </c>
    </row>
    <row r="170" spans="1:18" ht="18.75" customHeight="1" x14ac:dyDescent="0.2">
      <c r="A170" s="33" t="s">
        <v>24</v>
      </c>
      <c r="B170" s="32">
        <v>42167</v>
      </c>
      <c r="C170" s="33">
        <v>438</v>
      </c>
      <c r="D170" s="33">
        <v>370</v>
      </c>
      <c r="E170" s="1">
        <v>423.61</v>
      </c>
      <c r="F170" s="33">
        <v>722</v>
      </c>
      <c r="G170" s="33">
        <v>34</v>
      </c>
      <c r="H170" s="8" t="e">
        <f ca="1">OFFSET(#REF!,(E170-340)*100,1)</f>
        <v>#REF!</v>
      </c>
      <c r="I170" s="1"/>
      <c r="L170" s="8">
        <v>1.88</v>
      </c>
      <c r="M170" s="8">
        <v>0.74</v>
      </c>
      <c r="N170" s="8">
        <f t="shared" si="8"/>
        <v>1.88</v>
      </c>
      <c r="O170" s="1" t="e">
        <f t="shared" ca="1" si="7"/>
        <v>#REF!</v>
      </c>
      <c r="P170" s="1">
        <v>0</v>
      </c>
      <c r="Q170" s="39" t="e">
        <f t="shared" ca="1" si="6"/>
        <v>#REF!</v>
      </c>
      <c r="R170" s="33">
        <v>430</v>
      </c>
    </row>
    <row r="171" spans="1:18" ht="18.75" customHeight="1" x14ac:dyDescent="0.2">
      <c r="A171" s="33" t="s">
        <v>24</v>
      </c>
      <c r="B171" s="32">
        <v>42168</v>
      </c>
      <c r="C171" s="33">
        <v>438</v>
      </c>
      <c r="D171" s="33">
        <v>370</v>
      </c>
      <c r="E171" s="1">
        <v>423.53</v>
      </c>
      <c r="F171" s="33">
        <v>722</v>
      </c>
      <c r="G171" s="33">
        <v>34</v>
      </c>
      <c r="H171" s="8" t="e">
        <f ca="1">OFFSET(#REF!,(E171-340)*100,1)</f>
        <v>#REF!</v>
      </c>
      <c r="I171" s="1"/>
      <c r="L171" s="8">
        <v>2.5499999999999998</v>
      </c>
      <c r="M171" s="8">
        <v>0.89</v>
      </c>
      <c r="N171" s="8">
        <f t="shared" si="8"/>
        <v>2.5499999999999998</v>
      </c>
      <c r="O171" s="1" t="e">
        <f t="shared" ca="1" si="7"/>
        <v>#REF!</v>
      </c>
      <c r="P171" s="1">
        <v>0</v>
      </c>
      <c r="Q171" s="39" t="e">
        <f t="shared" ca="1" si="6"/>
        <v>#REF!</v>
      </c>
      <c r="R171" s="33">
        <v>430</v>
      </c>
    </row>
    <row r="172" spans="1:18" ht="18.75" customHeight="1" x14ac:dyDescent="0.2">
      <c r="A172" s="33" t="s">
        <v>24</v>
      </c>
      <c r="B172" s="32">
        <v>42169</v>
      </c>
      <c r="C172" s="33">
        <v>438</v>
      </c>
      <c r="D172" s="33">
        <v>370</v>
      </c>
      <c r="E172" s="1">
        <v>423.4</v>
      </c>
      <c r="F172" s="33">
        <v>722</v>
      </c>
      <c r="G172" s="33">
        <v>34</v>
      </c>
      <c r="H172" s="8" t="e">
        <f ca="1">OFFSET(#REF!,(E172-340)*100,1)</f>
        <v>#REF!</v>
      </c>
      <c r="I172" s="1"/>
      <c r="L172" s="8">
        <v>3.93</v>
      </c>
      <c r="M172" s="8">
        <v>1.48</v>
      </c>
      <c r="N172" s="8">
        <f t="shared" si="8"/>
        <v>3.93</v>
      </c>
      <c r="O172" s="1" t="e">
        <f t="shared" ca="1" si="7"/>
        <v>#REF!</v>
      </c>
      <c r="P172" s="1">
        <v>0</v>
      </c>
      <c r="Q172" s="39" t="e">
        <f t="shared" ca="1" si="6"/>
        <v>#REF!</v>
      </c>
      <c r="R172" s="33">
        <v>430</v>
      </c>
    </row>
    <row r="173" spans="1:18" ht="18.75" customHeight="1" x14ac:dyDescent="0.2">
      <c r="A173" s="33" t="s">
        <v>24</v>
      </c>
      <c r="B173" s="32">
        <v>42170</v>
      </c>
      <c r="C173" s="33">
        <v>438</v>
      </c>
      <c r="D173" s="33">
        <v>370</v>
      </c>
      <c r="E173" s="1">
        <v>423.18</v>
      </c>
      <c r="F173" s="33">
        <v>722</v>
      </c>
      <c r="G173" s="33">
        <v>34</v>
      </c>
      <c r="H173" s="8" t="e">
        <f ca="1">OFFSET(#REF!,(E173-340)*100,1)</f>
        <v>#REF!</v>
      </c>
      <c r="I173" s="1"/>
      <c r="L173" s="8">
        <v>2.1800000000000002</v>
      </c>
      <c r="M173" s="8">
        <v>0.86</v>
      </c>
      <c r="N173" s="8">
        <f t="shared" si="8"/>
        <v>2.1800000000000002</v>
      </c>
      <c r="O173" s="1" t="e">
        <f t="shared" ca="1" si="7"/>
        <v>#REF!</v>
      </c>
      <c r="P173" s="1">
        <v>4.5</v>
      </c>
      <c r="Q173" s="39" t="e">
        <f t="shared" ca="1" si="6"/>
        <v>#REF!</v>
      </c>
      <c r="R173" s="33">
        <v>430</v>
      </c>
    </row>
    <row r="174" spans="1:18" ht="18.75" customHeight="1" x14ac:dyDescent="0.2">
      <c r="A174" s="33" t="s">
        <v>24</v>
      </c>
      <c r="B174" s="32">
        <v>42171</v>
      </c>
      <c r="C174" s="33">
        <v>438</v>
      </c>
      <c r="D174" s="33">
        <v>370</v>
      </c>
      <c r="E174" s="1">
        <v>423.07</v>
      </c>
      <c r="F174" s="33">
        <v>722</v>
      </c>
      <c r="G174" s="33">
        <v>34</v>
      </c>
      <c r="H174" s="8" t="e">
        <f ca="1">OFFSET(#REF!,(E174-340)*100,1)</f>
        <v>#REF!</v>
      </c>
      <c r="I174" s="1"/>
      <c r="L174" s="8">
        <v>3.07</v>
      </c>
      <c r="M174" s="8">
        <v>1.1200000000000001</v>
      </c>
      <c r="N174" s="8">
        <f t="shared" si="8"/>
        <v>3.07</v>
      </c>
      <c r="O174" s="1" t="e">
        <f t="shared" ca="1" si="7"/>
        <v>#REF!</v>
      </c>
      <c r="P174" s="1">
        <v>4.0999999999999996</v>
      </c>
      <c r="Q174" s="39" t="e">
        <f t="shared" ca="1" si="6"/>
        <v>#REF!</v>
      </c>
      <c r="R174" s="33">
        <v>430</v>
      </c>
    </row>
    <row r="175" spans="1:18" ht="18.75" customHeight="1" x14ac:dyDescent="0.2">
      <c r="A175" s="33" t="s">
        <v>24</v>
      </c>
      <c r="B175" s="32">
        <v>42172</v>
      </c>
      <c r="C175" s="33">
        <v>438</v>
      </c>
      <c r="D175" s="33">
        <v>370</v>
      </c>
      <c r="E175" s="1">
        <v>422.95</v>
      </c>
      <c r="F175" s="33">
        <v>722</v>
      </c>
      <c r="G175" s="33">
        <v>34</v>
      </c>
      <c r="H175" s="8" t="e">
        <f ca="1">OFFSET(#REF!,(E175-340)*100,1)</f>
        <v>#REF!</v>
      </c>
      <c r="I175" s="1"/>
      <c r="L175" s="8">
        <v>2.15</v>
      </c>
      <c r="M175" s="8">
        <v>0.85</v>
      </c>
      <c r="N175" s="8">
        <f t="shared" si="8"/>
        <v>2.15</v>
      </c>
      <c r="O175" s="1" t="e">
        <f t="shared" ca="1" si="7"/>
        <v>#REF!</v>
      </c>
      <c r="P175" s="1">
        <v>4.9000000000000004</v>
      </c>
      <c r="Q175" s="39" t="e">
        <f t="shared" ca="1" si="6"/>
        <v>#REF!</v>
      </c>
      <c r="R175" s="33">
        <v>430</v>
      </c>
    </row>
    <row r="176" spans="1:18" ht="18.75" customHeight="1" x14ac:dyDescent="0.2">
      <c r="A176" s="33" t="s">
        <v>24</v>
      </c>
      <c r="B176" s="32">
        <v>42173</v>
      </c>
      <c r="C176" s="33">
        <v>438</v>
      </c>
      <c r="D176" s="33">
        <v>370</v>
      </c>
      <c r="E176" s="1">
        <v>422.85</v>
      </c>
      <c r="F176" s="33">
        <v>722</v>
      </c>
      <c r="G176" s="33">
        <v>34</v>
      </c>
      <c r="H176" s="8" t="e">
        <f ca="1">OFFSET(#REF!,(E176-340)*100,1)</f>
        <v>#REF!</v>
      </c>
      <c r="I176" s="1"/>
      <c r="L176" s="8">
        <v>2.86</v>
      </c>
      <c r="M176" s="8">
        <v>1.1299999999999999</v>
      </c>
      <c r="N176" s="8">
        <f t="shared" si="8"/>
        <v>2.86</v>
      </c>
      <c r="O176" s="1" t="e">
        <f t="shared" ca="1" si="7"/>
        <v>#REF!</v>
      </c>
      <c r="P176" s="1">
        <v>10.7</v>
      </c>
      <c r="Q176" s="39" t="e">
        <f t="shared" ca="1" si="6"/>
        <v>#REF!</v>
      </c>
      <c r="R176" s="33">
        <v>430</v>
      </c>
    </row>
    <row r="177" spans="1:18" ht="18.75" customHeight="1" x14ac:dyDescent="0.2">
      <c r="A177" s="33" t="s">
        <v>24</v>
      </c>
      <c r="B177" s="32">
        <v>42174</v>
      </c>
      <c r="C177" s="33">
        <v>438</v>
      </c>
      <c r="D177" s="33">
        <v>370</v>
      </c>
      <c r="E177" s="1">
        <v>422.78</v>
      </c>
      <c r="F177" s="33">
        <v>722</v>
      </c>
      <c r="G177" s="33">
        <v>34</v>
      </c>
      <c r="H177" s="8" t="e">
        <f ca="1">OFFSET(#REF!,(E177-340)*100,1)</f>
        <v>#REF!</v>
      </c>
      <c r="I177" s="1"/>
      <c r="L177" s="8">
        <v>4.1399999999999997</v>
      </c>
      <c r="M177" s="8">
        <v>1.66</v>
      </c>
      <c r="N177" s="8">
        <f t="shared" si="8"/>
        <v>4.1399999999999997</v>
      </c>
      <c r="O177" s="1" t="e">
        <f t="shared" ca="1" si="7"/>
        <v>#REF!</v>
      </c>
      <c r="P177" s="1">
        <v>3.2</v>
      </c>
      <c r="Q177" s="39" t="e">
        <f t="shared" ca="1" si="6"/>
        <v>#REF!</v>
      </c>
      <c r="R177" s="33">
        <v>430</v>
      </c>
    </row>
    <row r="178" spans="1:18" ht="18.75" customHeight="1" x14ac:dyDescent="0.2">
      <c r="A178" s="33" t="s">
        <v>24</v>
      </c>
      <c r="B178" s="32">
        <v>42175</v>
      </c>
      <c r="C178" s="33">
        <v>438</v>
      </c>
      <c r="D178" s="33">
        <v>370</v>
      </c>
      <c r="E178" s="1">
        <v>422.62</v>
      </c>
      <c r="F178" s="33">
        <v>722</v>
      </c>
      <c r="G178" s="33">
        <v>34</v>
      </c>
      <c r="H178" s="8" t="e">
        <f ca="1">OFFSET(#REF!,(E178-340)*100,1)</f>
        <v>#REF!</v>
      </c>
      <c r="I178" s="1"/>
      <c r="L178" s="8">
        <v>2.91</v>
      </c>
      <c r="M178" s="8">
        <v>4.1500000000000004</v>
      </c>
      <c r="N178" s="8">
        <f t="shared" si="8"/>
        <v>2.91</v>
      </c>
      <c r="O178" s="1" t="e">
        <f t="shared" ca="1" si="7"/>
        <v>#REF!</v>
      </c>
      <c r="P178" s="1">
        <v>0</v>
      </c>
      <c r="Q178" s="39" t="e">
        <f t="shared" ca="1" si="6"/>
        <v>#REF!</v>
      </c>
      <c r="R178" s="33">
        <v>430</v>
      </c>
    </row>
    <row r="179" spans="1:18" ht="18.75" customHeight="1" x14ac:dyDescent="0.2">
      <c r="A179" s="33" t="s">
        <v>24</v>
      </c>
      <c r="B179" s="32">
        <v>42176</v>
      </c>
      <c r="C179" s="33">
        <v>438</v>
      </c>
      <c r="D179" s="33">
        <v>370</v>
      </c>
      <c r="E179" s="1">
        <v>422.48</v>
      </c>
      <c r="F179" s="33">
        <v>722</v>
      </c>
      <c r="G179" s="33">
        <v>34</v>
      </c>
      <c r="H179" s="8" t="e">
        <f ca="1">OFFSET(#REF!,(E179-340)*100,1)</f>
        <v>#REF!</v>
      </c>
      <c r="I179" s="1"/>
      <c r="L179" s="8">
        <v>4.12</v>
      </c>
      <c r="M179" s="8">
        <v>1.63</v>
      </c>
      <c r="N179" s="8">
        <f t="shared" si="8"/>
        <v>4.12</v>
      </c>
      <c r="O179" s="1" t="e">
        <f t="shared" ca="1" si="7"/>
        <v>#REF!</v>
      </c>
      <c r="P179" s="1">
        <v>0.8</v>
      </c>
      <c r="Q179" s="39" t="e">
        <f t="shared" ca="1" si="6"/>
        <v>#REF!</v>
      </c>
      <c r="R179" s="33">
        <v>430</v>
      </c>
    </row>
    <row r="180" spans="1:18" ht="18.75" customHeight="1" x14ac:dyDescent="0.2">
      <c r="A180" s="33" t="s">
        <v>24</v>
      </c>
      <c r="B180" s="32">
        <v>42177</v>
      </c>
      <c r="C180" s="33">
        <v>438</v>
      </c>
      <c r="D180" s="33">
        <v>370</v>
      </c>
      <c r="E180" s="1">
        <v>422.25</v>
      </c>
      <c r="F180" s="33">
        <v>722</v>
      </c>
      <c r="G180" s="33">
        <v>34</v>
      </c>
      <c r="H180" s="8" t="e">
        <f ca="1">OFFSET(#REF!,(E180-340)*100,1)</f>
        <v>#REF!</v>
      </c>
      <c r="I180" s="1"/>
      <c r="L180" s="8">
        <v>4.01</v>
      </c>
      <c r="M180" s="8">
        <v>1.58</v>
      </c>
      <c r="N180" s="8">
        <f t="shared" si="8"/>
        <v>4.01</v>
      </c>
      <c r="O180" s="1" t="e">
        <f t="shared" ca="1" si="7"/>
        <v>#REF!</v>
      </c>
      <c r="P180" s="1">
        <v>0</v>
      </c>
      <c r="Q180" s="39" t="e">
        <f t="shared" ca="1" si="6"/>
        <v>#REF!</v>
      </c>
      <c r="R180" s="33">
        <v>430</v>
      </c>
    </row>
    <row r="181" spans="1:18" ht="18.75" customHeight="1" x14ac:dyDescent="0.2">
      <c r="A181" s="33" t="s">
        <v>24</v>
      </c>
      <c r="B181" s="32">
        <v>42178</v>
      </c>
      <c r="C181" s="33">
        <v>438</v>
      </c>
      <c r="D181" s="33">
        <v>370</v>
      </c>
      <c r="E181" s="1">
        <v>422.07</v>
      </c>
      <c r="F181" s="33">
        <v>722</v>
      </c>
      <c r="G181" s="33">
        <v>34</v>
      </c>
      <c r="H181" s="8" t="e">
        <f ca="1">OFFSET(#REF!,(E181-340)*100,1)</f>
        <v>#REF!</v>
      </c>
      <c r="I181" s="1"/>
      <c r="L181" s="8">
        <v>3.21</v>
      </c>
      <c r="M181" s="8">
        <v>1.26</v>
      </c>
      <c r="N181" s="8">
        <f t="shared" si="8"/>
        <v>3.21</v>
      </c>
      <c r="O181" s="1" t="e">
        <f t="shared" ca="1" si="7"/>
        <v>#REF!</v>
      </c>
      <c r="P181" s="1">
        <v>0</v>
      </c>
      <c r="Q181" s="39" t="e">
        <f t="shared" ca="1" si="6"/>
        <v>#REF!</v>
      </c>
      <c r="R181" s="33">
        <v>430</v>
      </c>
    </row>
    <row r="182" spans="1:18" ht="18.75" customHeight="1" x14ac:dyDescent="0.2">
      <c r="A182" s="33" t="s">
        <v>24</v>
      </c>
      <c r="B182" s="32">
        <v>42179</v>
      </c>
      <c r="C182" s="33">
        <v>438</v>
      </c>
      <c r="D182" s="33">
        <v>370</v>
      </c>
      <c r="E182" s="1">
        <v>421.9</v>
      </c>
      <c r="F182" s="33">
        <v>722</v>
      </c>
      <c r="G182" s="33">
        <v>34</v>
      </c>
      <c r="H182" s="8" t="e">
        <f ca="1">OFFSET(#REF!,(E182-340)*100,1)</f>
        <v>#REF!</v>
      </c>
      <c r="I182" s="1"/>
      <c r="L182" s="8">
        <v>2.5499999999999998</v>
      </c>
      <c r="M182" s="8">
        <v>1.01</v>
      </c>
      <c r="N182" s="8">
        <f t="shared" si="8"/>
        <v>2.5499999999999998</v>
      </c>
      <c r="O182" s="1" t="e">
        <f t="shared" ca="1" si="7"/>
        <v>#REF!</v>
      </c>
      <c r="P182" s="1">
        <v>0.5</v>
      </c>
      <c r="Q182" s="39" t="e">
        <f t="shared" ca="1" si="6"/>
        <v>#REF!</v>
      </c>
      <c r="R182" s="33">
        <v>430</v>
      </c>
    </row>
    <row r="183" spans="1:18" ht="18.75" customHeight="1" x14ac:dyDescent="0.2">
      <c r="A183" s="33" t="s">
        <v>24</v>
      </c>
      <c r="B183" s="32">
        <v>42180</v>
      </c>
      <c r="C183" s="33">
        <v>438</v>
      </c>
      <c r="D183" s="33">
        <v>370</v>
      </c>
      <c r="E183" s="1">
        <v>421.74</v>
      </c>
      <c r="F183" s="33">
        <v>722</v>
      </c>
      <c r="G183" s="33">
        <v>34</v>
      </c>
      <c r="H183" s="8" t="e">
        <f ca="1">OFFSET(#REF!,(E183-340)*100,1)</f>
        <v>#REF!</v>
      </c>
      <c r="I183" s="1"/>
      <c r="L183" s="8">
        <v>1.32</v>
      </c>
      <c r="M183" s="8">
        <v>0.52</v>
      </c>
      <c r="N183" s="8">
        <f t="shared" si="8"/>
        <v>1.32</v>
      </c>
      <c r="O183" s="1" t="e">
        <f t="shared" ca="1" si="7"/>
        <v>#REF!</v>
      </c>
      <c r="P183" s="1">
        <v>0</v>
      </c>
      <c r="Q183" s="39" t="e">
        <f t="shared" ca="1" si="6"/>
        <v>#REF!</v>
      </c>
      <c r="R183" s="33">
        <v>430</v>
      </c>
    </row>
    <row r="184" spans="1:18" ht="18.75" customHeight="1" x14ac:dyDescent="0.2">
      <c r="A184" s="33" t="s">
        <v>24</v>
      </c>
      <c r="B184" s="32">
        <v>42181</v>
      </c>
      <c r="C184" s="33">
        <v>438</v>
      </c>
      <c r="D184" s="33">
        <v>370</v>
      </c>
      <c r="E184" s="1">
        <v>421.72</v>
      </c>
      <c r="F184" s="33">
        <v>722</v>
      </c>
      <c r="G184" s="33">
        <v>34</v>
      </c>
      <c r="H184" s="8" t="e">
        <f ca="1">OFFSET(#REF!,(E184-340)*100,1)</f>
        <v>#REF!</v>
      </c>
      <c r="I184" s="1"/>
      <c r="L184" s="8">
        <v>2.2200000000000002</v>
      </c>
      <c r="M184" s="8">
        <v>0.88</v>
      </c>
      <c r="N184" s="8">
        <f t="shared" si="8"/>
        <v>2.2200000000000002</v>
      </c>
      <c r="O184" s="1" t="e">
        <f t="shared" ca="1" si="7"/>
        <v>#REF!</v>
      </c>
      <c r="P184" s="1">
        <v>0</v>
      </c>
      <c r="Q184" s="39" t="e">
        <f t="shared" ca="1" si="6"/>
        <v>#REF!</v>
      </c>
      <c r="R184" s="33">
        <v>430</v>
      </c>
    </row>
    <row r="185" spans="1:18" ht="18.75" customHeight="1" x14ac:dyDescent="0.2">
      <c r="A185" s="33" t="s">
        <v>24</v>
      </c>
      <c r="B185" s="32">
        <v>42182</v>
      </c>
      <c r="C185" s="33">
        <v>438</v>
      </c>
      <c r="D185" s="33">
        <v>370</v>
      </c>
      <c r="E185" s="1">
        <v>421.6</v>
      </c>
      <c r="F185" s="33">
        <v>722</v>
      </c>
      <c r="G185" s="33">
        <v>34</v>
      </c>
      <c r="H185" s="8" t="e">
        <f ca="1">OFFSET(#REF!,(E185-340)*100,1)</f>
        <v>#REF!</v>
      </c>
      <c r="I185" s="1"/>
      <c r="L185" s="8">
        <v>0.93</v>
      </c>
      <c r="M185" s="8">
        <v>0.37</v>
      </c>
      <c r="N185" s="8">
        <f t="shared" si="8"/>
        <v>0.93</v>
      </c>
      <c r="O185" s="1" t="e">
        <f t="shared" ca="1" si="7"/>
        <v>#REF!</v>
      </c>
      <c r="P185" s="1">
        <v>4.7</v>
      </c>
      <c r="Q185" s="39" t="e">
        <f t="shared" ca="1" si="6"/>
        <v>#REF!</v>
      </c>
      <c r="R185" s="33">
        <v>430</v>
      </c>
    </row>
    <row r="186" spans="1:18" ht="18.75" customHeight="1" x14ac:dyDescent="0.2">
      <c r="A186" s="33" t="s">
        <v>24</v>
      </c>
      <c r="B186" s="32">
        <v>42183</v>
      </c>
      <c r="C186" s="33">
        <v>438</v>
      </c>
      <c r="D186" s="33">
        <v>370</v>
      </c>
      <c r="E186" s="1">
        <v>421.57</v>
      </c>
      <c r="F186" s="33">
        <v>722</v>
      </c>
      <c r="G186" s="33">
        <v>34</v>
      </c>
      <c r="H186" s="8" t="e">
        <f ca="1">OFFSET(#REF!,(E186-340)*100,1)</f>
        <v>#REF!</v>
      </c>
      <c r="I186" s="1"/>
      <c r="L186" s="8">
        <v>1.59</v>
      </c>
      <c r="M186" s="8">
        <v>0.63</v>
      </c>
      <c r="N186" s="8">
        <f t="shared" si="8"/>
        <v>1.59</v>
      </c>
      <c r="O186" s="1" t="e">
        <f t="shared" ca="1" si="7"/>
        <v>#REF!</v>
      </c>
      <c r="P186" s="1">
        <v>0</v>
      </c>
      <c r="Q186" s="39" t="e">
        <f t="shared" ca="1" si="6"/>
        <v>#REF!</v>
      </c>
      <c r="R186" s="33">
        <v>430</v>
      </c>
    </row>
    <row r="187" spans="1:18" ht="18.75" customHeight="1" x14ac:dyDescent="0.2">
      <c r="A187" s="33" t="s">
        <v>24</v>
      </c>
      <c r="B187" s="32">
        <v>42184</v>
      </c>
      <c r="C187" s="33">
        <v>438</v>
      </c>
      <c r="D187" s="33">
        <v>370</v>
      </c>
      <c r="E187" s="1">
        <v>421.49</v>
      </c>
      <c r="F187" s="33">
        <v>722</v>
      </c>
      <c r="G187" s="33">
        <v>34</v>
      </c>
      <c r="H187" s="8" t="e">
        <f ca="1">OFFSET(#REF!,(E187-340)*100,1)</f>
        <v>#REF!</v>
      </c>
      <c r="I187" s="1"/>
      <c r="L187" s="8">
        <v>2.2799999999999998</v>
      </c>
      <c r="M187" s="8">
        <v>0.9</v>
      </c>
      <c r="N187" s="8">
        <f t="shared" si="8"/>
        <v>2.2799999999999998</v>
      </c>
      <c r="O187" s="1" t="e">
        <f t="shared" ca="1" si="7"/>
        <v>#REF!</v>
      </c>
      <c r="P187" s="1">
        <v>0.4</v>
      </c>
      <c r="Q187" s="39" t="e">
        <f t="shared" ca="1" si="6"/>
        <v>#REF!</v>
      </c>
      <c r="R187" s="33">
        <v>430</v>
      </c>
    </row>
    <row r="188" spans="1:18" ht="18.75" customHeight="1" x14ac:dyDescent="0.2">
      <c r="A188" s="33" t="s">
        <v>24</v>
      </c>
      <c r="B188" s="32">
        <v>42185</v>
      </c>
      <c r="C188" s="33">
        <v>438</v>
      </c>
      <c r="D188" s="33">
        <v>370</v>
      </c>
      <c r="E188" s="1">
        <v>421.44</v>
      </c>
      <c r="F188" s="33">
        <v>722</v>
      </c>
      <c r="G188" s="33">
        <v>34</v>
      </c>
      <c r="H188" s="8" t="e">
        <f ca="1">OFFSET(#REF!,(E188-340)*100,1)</f>
        <v>#REF!</v>
      </c>
      <c r="I188" s="1"/>
      <c r="L188" s="8">
        <v>4.74</v>
      </c>
      <c r="M188" s="8">
        <v>1.41</v>
      </c>
      <c r="N188" s="8">
        <f t="shared" si="8"/>
        <v>4.74</v>
      </c>
      <c r="O188" s="1" t="e">
        <f t="shared" ca="1" si="7"/>
        <v>#REF!</v>
      </c>
      <c r="P188" s="1">
        <v>2</v>
      </c>
      <c r="Q188" s="39" t="e">
        <f t="shared" ca="1" si="6"/>
        <v>#REF!</v>
      </c>
      <c r="R188" s="33">
        <v>430</v>
      </c>
    </row>
    <row r="189" spans="1:18" ht="18.75" customHeight="1" x14ac:dyDescent="0.2">
      <c r="A189" s="33" t="s">
        <v>25</v>
      </c>
      <c r="B189" s="32">
        <v>42186</v>
      </c>
      <c r="C189" s="33">
        <v>438</v>
      </c>
      <c r="D189" s="33">
        <v>370</v>
      </c>
      <c r="E189" s="1">
        <v>421.25</v>
      </c>
      <c r="F189" s="33">
        <v>722</v>
      </c>
      <c r="G189" s="33">
        <v>34</v>
      </c>
      <c r="H189" s="8" t="e">
        <f ca="1">OFFSET(#REF!,(E189-340)*100,1)</f>
        <v>#REF!</v>
      </c>
      <c r="I189" s="1"/>
      <c r="L189" s="8">
        <v>2.56</v>
      </c>
      <c r="M189" s="8">
        <v>1.1100000000000001</v>
      </c>
      <c r="N189" s="8">
        <f t="shared" si="8"/>
        <v>2.56</v>
      </c>
      <c r="O189" s="1" t="e">
        <f t="shared" ca="1" si="7"/>
        <v>#REF!</v>
      </c>
      <c r="P189" s="1">
        <v>0</v>
      </c>
      <c r="Q189" s="39" t="e">
        <f t="shared" ca="1" si="6"/>
        <v>#REF!</v>
      </c>
      <c r="R189" s="33">
        <v>430</v>
      </c>
    </row>
    <row r="190" spans="1:18" ht="18.75" customHeight="1" x14ac:dyDescent="0.2">
      <c r="A190" s="33" t="s">
        <v>25</v>
      </c>
      <c r="B190" s="32">
        <v>42187</v>
      </c>
      <c r="C190" s="33">
        <v>438</v>
      </c>
      <c r="D190" s="33">
        <v>370</v>
      </c>
      <c r="E190" s="1">
        <v>421.11</v>
      </c>
      <c r="F190" s="33">
        <v>722</v>
      </c>
      <c r="G190" s="33">
        <v>34</v>
      </c>
      <c r="H190" s="8" t="e">
        <f ca="1">OFFSET(#REF!,(E190-340)*100,1)</f>
        <v>#REF!</v>
      </c>
      <c r="I190" s="1"/>
      <c r="L190" s="8">
        <v>2.75</v>
      </c>
      <c r="M190" s="8">
        <v>1.08</v>
      </c>
      <c r="N190" s="8">
        <f t="shared" si="8"/>
        <v>2.75</v>
      </c>
      <c r="O190" s="1" t="e">
        <f t="shared" ca="1" si="7"/>
        <v>#REF!</v>
      </c>
      <c r="P190" s="1">
        <v>0</v>
      </c>
      <c r="Q190" s="39" t="e">
        <f t="shared" ca="1" si="6"/>
        <v>#REF!</v>
      </c>
      <c r="R190" s="33">
        <v>430</v>
      </c>
    </row>
    <row r="191" spans="1:18" ht="18.75" customHeight="1" x14ac:dyDescent="0.2">
      <c r="A191" s="33" t="s">
        <v>25</v>
      </c>
      <c r="B191" s="32">
        <v>42188</v>
      </c>
      <c r="C191" s="33">
        <v>438</v>
      </c>
      <c r="D191" s="33">
        <v>370</v>
      </c>
      <c r="E191" s="1">
        <v>420.95</v>
      </c>
      <c r="F191" s="33">
        <v>722</v>
      </c>
      <c r="G191" s="33">
        <v>34</v>
      </c>
      <c r="H191" s="8" t="e">
        <f ca="1">OFFSET(#REF!,(E191-340)*100,1)</f>
        <v>#REF!</v>
      </c>
      <c r="I191" s="1"/>
      <c r="L191" s="8">
        <v>3.69</v>
      </c>
      <c r="M191" s="8">
        <v>1.45</v>
      </c>
      <c r="N191" s="8">
        <f t="shared" si="8"/>
        <v>3.69</v>
      </c>
      <c r="O191" s="1" t="e">
        <f t="shared" ca="1" si="7"/>
        <v>#REF!</v>
      </c>
      <c r="P191" s="1">
        <v>0</v>
      </c>
      <c r="Q191" s="39" t="e">
        <f t="shared" ca="1" si="6"/>
        <v>#REF!</v>
      </c>
      <c r="R191" s="33">
        <v>430</v>
      </c>
    </row>
    <row r="192" spans="1:18" ht="18.75" customHeight="1" x14ac:dyDescent="0.2">
      <c r="A192" s="33" t="s">
        <v>25</v>
      </c>
      <c r="B192" s="32">
        <v>42189</v>
      </c>
      <c r="C192" s="33">
        <v>438</v>
      </c>
      <c r="D192" s="33">
        <v>370</v>
      </c>
      <c r="E192" s="1">
        <v>420.73</v>
      </c>
      <c r="F192" s="33">
        <v>722</v>
      </c>
      <c r="G192" s="33">
        <v>34</v>
      </c>
      <c r="H192" s="8" t="e">
        <f ca="1">OFFSET(#REF!,(E192-340)*100,1)</f>
        <v>#REF!</v>
      </c>
      <c r="I192" s="1"/>
      <c r="L192" s="8">
        <v>2.0099999999999998</v>
      </c>
      <c r="M192" s="8">
        <v>0.79</v>
      </c>
      <c r="N192" s="8">
        <f t="shared" si="8"/>
        <v>2.0099999999999998</v>
      </c>
      <c r="O192" s="1" t="e">
        <f t="shared" ca="1" si="7"/>
        <v>#REF!</v>
      </c>
      <c r="P192" s="1">
        <v>0</v>
      </c>
      <c r="Q192" s="39" t="e">
        <f t="shared" ca="1" si="6"/>
        <v>#REF!</v>
      </c>
      <c r="R192" s="33">
        <v>430</v>
      </c>
    </row>
    <row r="193" spans="1:18" ht="18.75" customHeight="1" x14ac:dyDescent="0.2">
      <c r="A193" s="33" t="s">
        <v>25</v>
      </c>
      <c r="B193" s="32">
        <v>42190</v>
      </c>
      <c r="C193" s="33">
        <v>438</v>
      </c>
      <c r="D193" s="33">
        <v>370</v>
      </c>
      <c r="E193" s="1">
        <v>420.67</v>
      </c>
      <c r="F193" s="33">
        <v>722</v>
      </c>
      <c r="G193" s="33">
        <v>34</v>
      </c>
      <c r="H193" s="8" t="e">
        <f ca="1">OFFSET(#REF!,(E193-340)*100,1)</f>
        <v>#REF!</v>
      </c>
      <c r="I193" s="1"/>
      <c r="L193" s="8">
        <v>0.27</v>
      </c>
      <c r="M193" s="8">
        <v>0.1</v>
      </c>
      <c r="N193" s="8">
        <f t="shared" si="8"/>
        <v>0.27</v>
      </c>
      <c r="O193" s="1" t="e">
        <f t="shared" ca="1" si="7"/>
        <v>#REF!</v>
      </c>
      <c r="P193" s="1">
        <v>0</v>
      </c>
      <c r="Q193" s="39" t="e">
        <f t="shared" ca="1" si="6"/>
        <v>#REF!</v>
      </c>
      <c r="R193" s="33">
        <v>430</v>
      </c>
    </row>
    <row r="194" spans="1:18" ht="18.75" customHeight="1" x14ac:dyDescent="0.2">
      <c r="A194" s="33" t="s">
        <v>25</v>
      </c>
      <c r="B194" s="32">
        <v>42191</v>
      </c>
      <c r="C194" s="33">
        <v>438</v>
      </c>
      <c r="D194" s="33">
        <v>370</v>
      </c>
      <c r="E194" s="1">
        <v>420.67</v>
      </c>
      <c r="F194" s="33">
        <v>722</v>
      </c>
      <c r="G194" s="33">
        <v>34</v>
      </c>
      <c r="H194" s="8" t="e">
        <f ca="1">OFFSET(#REF!,(E194-340)*100,1)</f>
        <v>#REF!</v>
      </c>
      <c r="I194" s="1"/>
      <c r="L194" s="8">
        <v>2.2200000000000002</v>
      </c>
      <c r="M194" s="8">
        <v>0.87</v>
      </c>
      <c r="N194" s="8">
        <f t="shared" si="8"/>
        <v>2.2200000000000002</v>
      </c>
      <c r="O194" s="1" t="e">
        <f t="shared" ca="1" si="7"/>
        <v>#REF!</v>
      </c>
      <c r="P194" s="1">
        <v>0</v>
      </c>
      <c r="Q194" s="39" t="e">
        <f t="shared" ca="1" si="6"/>
        <v>#REF!</v>
      </c>
      <c r="R194" s="33">
        <v>430</v>
      </c>
    </row>
    <row r="195" spans="1:18" ht="18.75" customHeight="1" x14ac:dyDescent="0.2">
      <c r="A195" s="33" t="s">
        <v>25</v>
      </c>
      <c r="B195" s="32">
        <v>42192</v>
      </c>
      <c r="C195" s="33">
        <v>438</v>
      </c>
      <c r="D195" s="33">
        <v>370</v>
      </c>
      <c r="E195" s="1">
        <v>420.55</v>
      </c>
      <c r="F195" s="33">
        <v>722</v>
      </c>
      <c r="G195" s="33">
        <v>34</v>
      </c>
      <c r="H195" s="8" t="e">
        <f ca="1">OFFSET(#REF!,(E195-340)*100,1)</f>
        <v>#REF!</v>
      </c>
      <c r="I195" s="1"/>
      <c r="L195" s="8">
        <v>2.72</v>
      </c>
      <c r="M195" s="8">
        <v>1.07</v>
      </c>
      <c r="N195" s="8">
        <f t="shared" si="8"/>
        <v>2.72</v>
      </c>
      <c r="O195" s="1" t="e">
        <f t="shared" ca="1" si="7"/>
        <v>#REF!</v>
      </c>
      <c r="P195" s="1">
        <v>0</v>
      </c>
      <c r="Q195" s="39" t="e">
        <f t="shared" ca="1" si="6"/>
        <v>#REF!</v>
      </c>
      <c r="R195" s="33">
        <v>430</v>
      </c>
    </row>
    <row r="196" spans="1:18" ht="18.75" customHeight="1" x14ac:dyDescent="0.2">
      <c r="A196" s="33" t="s">
        <v>25</v>
      </c>
      <c r="B196" s="32">
        <v>42193</v>
      </c>
      <c r="C196" s="33">
        <v>438</v>
      </c>
      <c r="D196" s="33">
        <v>370</v>
      </c>
      <c r="E196" s="1">
        <v>420.38</v>
      </c>
      <c r="F196" s="33">
        <v>722</v>
      </c>
      <c r="G196" s="33">
        <v>34</v>
      </c>
      <c r="H196" s="8" t="e">
        <f ca="1">OFFSET(#REF!,(E196-340)*100,1)</f>
        <v>#REF!</v>
      </c>
      <c r="I196" s="1"/>
      <c r="L196" s="8">
        <v>1.96</v>
      </c>
      <c r="M196" s="8">
        <v>0.77</v>
      </c>
      <c r="N196" s="8">
        <f t="shared" si="8"/>
        <v>1.96</v>
      </c>
      <c r="O196" s="1" t="e">
        <f t="shared" ca="1" si="7"/>
        <v>#REF!</v>
      </c>
      <c r="P196" s="1">
        <v>0</v>
      </c>
      <c r="Q196" s="39" t="e">
        <f t="shared" ca="1" si="6"/>
        <v>#REF!</v>
      </c>
      <c r="R196" s="33">
        <v>430</v>
      </c>
    </row>
    <row r="197" spans="1:18" ht="18.75" customHeight="1" x14ac:dyDescent="0.2">
      <c r="A197" s="33" t="s">
        <v>25</v>
      </c>
      <c r="B197" s="32">
        <v>42194</v>
      </c>
      <c r="C197" s="33">
        <v>438</v>
      </c>
      <c r="D197" s="33">
        <v>370</v>
      </c>
      <c r="E197" s="1">
        <v>420.27</v>
      </c>
      <c r="F197" s="33">
        <v>722</v>
      </c>
      <c r="G197" s="33">
        <v>34</v>
      </c>
      <c r="H197" s="8" t="e">
        <f ca="1">OFFSET(#REF!,(E197-340)*100,1)</f>
        <v>#REF!</v>
      </c>
      <c r="I197" s="1"/>
      <c r="L197" s="8">
        <v>1.93</v>
      </c>
      <c r="M197" s="8">
        <v>0.76</v>
      </c>
      <c r="N197" s="8">
        <f t="shared" si="8"/>
        <v>1.93</v>
      </c>
      <c r="O197" s="1" t="e">
        <f t="shared" ca="1" si="7"/>
        <v>#REF!</v>
      </c>
      <c r="P197" s="1">
        <v>0.8</v>
      </c>
      <c r="Q197" s="39" t="e">
        <f t="shared" ref="Q197:Q260" ca="1" si="9">(H197-34)*100/(722-34)</f>
        <v>#REF!</v>
      </c>
      <c r="R197" s="33">
        <v>430</v>
      </c>
    </row>
    <row r="198" spans="1:18" ht="18.75" customHeight="1" x14ac:dyDescent="0.2">
      <c r="A198" s="33" t="s">
        <v>25</v>
      </c>
      <c r="B198" s="32">
        <v>42195</v>
      </c>
      <c r="C198" s="33">
        <v>438</v>
      </c>
      <c r="D198" s="33">
        <v>370</v>
      </c>
      <c r="E198" s="1">
        <v>420.15</v>
      </c>
      <c r="F198" s="33">
        <v>722</v>
      </c>
      <c r="G198" s="33">
        <v>34</v>
      </c>
      <c r="H198" s="8" t="e">
        <f ca="1">OFFSET(#REF!,(E198-340)*100,1)</f>
        <v>#REF!</v>
      </c>
      <c r="I198" s="1"/>
      <c r="L198" s="8">
        <v>1.1200000000000001</v>
      </c>
      <c r="M198" s="8">
        <v>0.44</v>
      </c>
      <c r="N198" s="8">
        <f t="shared" si="8"/>
        <v>1.1200000000000001</v>
      </c>
      <c r="O198" s="1" t="e">
        <f t="shared" ca="1" si="7"/>
        <v>#REF!</v>
      </c>
      <c r="P198" s="1">
        <v>0</v>
      </c>
      <c r="Q198" s="39" t="e">
        <f t="shared" ca="1" si="9"/>
        <v>#REF!</v>
      </c>
      <c r="R198" s="33">
        <v>430</v>
      </c>
    </row>
    <row r="199" spans="1:18" ht="18.75" customHeight="1" x14ac:dyDescent="0.2">
      <c r="A199" s="33" t="s">
        <v>25</v>
      </c>
      <c r="B199" s="32">
        <v>42196</v>
      </c>
      <c r="C199" s="33">
        <v>438</v>
      </c>
      <c r="D199" s="33">
        <v>370</v>
      </c>
      <c r="E199" s="1">
        <v>420.12</v>
      </c>
      <c r="F199" s="33">
        <v>722</v>
      </c>
      <c r="G199" s="33">
        <v>34</v>
      </c>
      <c r="H199" s="8" t="e">
        <f ca="1">OFFSET(#REF!,(E199-340)*100,1)</f>
        <v>#REF!</v>
      </c>
      <c r="I199" s="1"/>
      <c r="L199" s="8">
        <v>2.25</v>
      </c>
      <c r="M199" s="8">
        <v>0.88</v>
      </c>
      <c r="N199" s="8">
        <f t="shared" si="8"/>
        <v>2.25</v>
      </c>
      <c r="O199" s="1" t="e">
        <f t="shared" ca="1" si="7"/>
        <v>#REF!</v>
      </c>
      <c r="P199" s="1">
        <v>0</v>
      </c>
      <c r="Q199" s="39" t="e">
        <f t="shared" ca="1" si="9"/>
        <v>#REF!</v>
      </c>
      <c r="R199" s="33">
        <v>430</v>
      </c>
    </row>
    <row r="200" spans="1:18" ht="18.75" customHeight="1" x14ac:dyDescent="0.2">
      <c r="A200" s="33" t="s">
        <v>25</v>
      </c>
      <c r="B200" s="32">
        <v>42197</v>
      </c>
      <c r="C200" s="33">
        <v>438</v>
      </c>
      <c r="D200" s="33">
        <v>370</v>
      </c>
      <c r="E200" s="1">
        <v>420.02</v>
      </c>
      <c r="F200" s="33">
        <v>722</v>
      </c>
      <c r="G200" s="33">
        <v>34</v>
      </c>
      <c r="H200" s="8" t="e">
        <f ca="1">OFFSET(#REF!,(E200-340)*100,1)</f>
        <v>#REF!</v>
      </c>
      <c r="I200" s="1"/>
      <c r="L200" s="8">
        <v>3.79</v>
      </c>
      <c r="M200" s="8">
        <v>1.49</v>
      </c>
      <c r="N200" s="8">
        <f t="shared" si="8"/>
        <v>3.79</v>
      </c>
      <c r="O200" s="1" t="e">
        <f t="shared" ref="O200:O263" ca="1" si="10">H201-H200+N200</f>
        <v>#REF!</v>
      </c>
      <c r="P200" s="1">
        <v>0</v>
      </c>
      <c r="Q200" s="39" t="e">
        <f t="shared" ca="1" si="9"/>
        <v>#REF!</v>
      </c>
      <c r="R200" s="33">
        <v>430</v>
      </c>
    </row>
    <row r="201" spans="1:18" ht="18.75" customHeight="1" x14ac:dyDescent="0.2">
      <c r="A201" s="33" t="s">
        <v>25</v>
      </c>
      <c r="B201" s="32">
        <v>42198</v>
      </c>
      <c r="C201" s="33">
        <v>438</v>
      </c>
      <c r="D201" s="33">
        <v>370</v>
      </c>
      <c r="E201" s="1">
        <v>420.05</v>
      </c>
      <c r="F201" s="33">
        <v>722</v>
      </c>
      <c r="G201" s="33">
        <v>34</v>
      </c>
      <c r="H201" s="8" t="e">
        <f ca="1">OFFSET(#REF!,(E201-340)*100,1)</f>
        <v>#REF!</v>
      </c>
      <c r="I201" s="1"/>
      <c r="L201" s="8">
        <v>3.72</v>
      </c>
      <c r="M201" s="8">
        <v>1.45</v>
      </c>
      <c r="N201" s="8">
        <f t="shared" ref="N201:N264" si="11">I201+J201+K201+L201</f>
        <v>3.72</v>
      </c>
      <c r="O201" s="1" t="e">
        <f t="shared" ca="1" si="10"/>
        <v>#REF!</v>
      </c>
      <c r="P201" s="1">
        <v>0</v>
      </c>
      <c r="Q201" s="39" t="e">
        <f t="shared" ca="1" si="9"/>
        <v>#REF!</v>
      </c>
      <c r="R201" s="33">
        <v>430</v>
      </c>
    </row>
    <row r="202" spans="1:18" ht="18.75" customHeight="1" x14ac:dyDescent="0.2">
      <c r="A202" s="33" t="s">
        <v>25</v>
      </c>
      <c r="B202" s="32">
        <v>42199</v>
      </c>
      <c r="C202" s="33">
        <v>438</v>
      </c>
      <c r="D202" s="33">
        <v>370</v>
      </c>
      <c r="E202" s="1">
        <v>419.94</v>
      </c>
      <c r="F202" s="33">
        <v>722</v>
      </c>
      <c r="G202" s="33">
        <v>34</v>
      </c>
      <c r="H202" s="8" t="e">
        <f ca="1">OFFSET(#REF!,(E202-340)*100,1)</f>
        <v>#REF!</v>
      </c>
      <c r="I202" s="1"/>
      <c r="L202" s="8">
        <v>0.85</v>
      </c>
      <c r="M202" s="8">
        <v>0.28999999999999998</v>
      </c>
      <c r="N202" s="8">
        <f t="shared" si="11"/>
        <v>0.85</v>
      </c>
      <c r="O202" s="1" t="e">
        <f t="shared" ca="1" si="10"/>
        <v>#REF!</v>
      </c>
      <c r="P202" s="1">
        <v>0</v>
      </c>
      <c r="Q202" s="39" t="e">
        <f t="shared" ca="1" si="9"/>
        <v>#REF!</v>
      </c>
      <c r="R202" s="33">
        <v>430</v>
      </c>
    </row>
    <row r="203" spans="1:18" ht="18.75" customHeight="1" x14ac:dyDescent="0.2">
      <c r="A203" s="33" t="s">
        <v>25</v>
      </c>
      <c r="B203" s="32">
        <v>42200</v>
      </c>
      <c r="C203" s="33">
        <v>438</v>
      </c>
      <c r="D203" s="33">
        <v>370</v>
      </c>
      <c r="E203" s="1">
        <v>419.9</v>
      </c>
      <c r="F203" s="33">
        <v>722</v>
      </c>
      <c r="G203" s="33">
        <v>34</v>
      </c>
      <c r="H203" s="8" t="e">
        <f ca="1">OFFSET(#REF!,(E203-340)*100,1)</f>
        <v>#REF!</v>
      </c>
      <c r="I203" s="1"/>
      <c r="L203" s="8">
        <v>0.54</v>
      </c>
      <c r="M203" s="8">
        <v>0.21</v>
      </c>
      <c r="N203" s="8">
        <f t="shared" si="11"/>
        <v>0.54</v>
      </c>
      <c r="O203" s="1" t="e">
        <f t="shared" ca="1" si="10"/>
        <v>#REF!</v>
      </c>
      <c r="P203" s="1">
        <v>0</v>
      </c>
      <c r="Q203" s="39" t="e">
        <f t="shared" ca="1" si="9"/>
        <v>#REF!</v>
      </c>
      <c r="R203" s="33">
        <v>430</v>
      </c>
    </row>
    <row r="204" spans="1:18" ht="18.75" customHeight="1" x14ac:dyDescent="0.2">
      <c r="A204" s="33" t="s">
        <v>25</v>
      </c>
      <c r="B204" s="32">
        <v>42201</v>
      </c>
      <c r="C204" s="33">
        <v>438</v>
      </c>
      <c r="D204" s="33">
        <v>370</v>
      </c>
      <c r="E204" s="1">
        <v>419.9</v>
      </c>
      <c r="F204" s="33">
        <v>722</v>
      </c>
      <c r="G204" s="33">
        <v>34</v>
      </c>
      <c r="H204" s="8" t="e">
        <f ca="1">OFFSET(#REF!,(E204-340)*100,1)</f>
        <v>#REF!</v>
      </c>
      <c r="I204" s="1"/>
      <c r="L204" s="8">
        <v>0.55000000000000004</v>
      </c>
      <c r="M204" s="8">
        <v>0.22</v>
      </c>
      <c r="N204" s="8">
        <f t="shared" si="11"/>
        <v>0.55000000000000004</v>
      </c>
      <c r="O204" s="1" t="e">
        <f t="shared" ca="1" si="10"/>
        <v>#REF!</v>
      </c>
      <c r="P204" s="1">
        <v>0.7</v>
      </c>
      <c r="Q204" s="39" t="e">
        <f t="shared" ca="1" si="9"/>
        <v>#REF!</v>
      </c>
      <c r="R204" s="33">
        <v>430</v>
      </c>
    </row>
    <row r="205" spans="1:18" ht="18.75" customHeight="1" x14ac:dyDescent="0.2">
      <c r="A205" s="33" t="s">
        <v>25</v>
      </c>
      <c r="B205" s="32">
        <v>42202</v>
      </c>
      <c r="C205" s="33">
        <v>438</v>
      </c>
      <c r="D205" s="33">
        <v>370</v>
      </c>
      <c r="E205" s="1">
        <v>419.87</v>
      </c>
      <c r="F205" s="33">
        <v>722</v>
      </c>
      <c r="G205" s="33">
        <v>34</v>
      </c>
      <c r="H205" s="8" t="e">
        <f ca="1">OFFSET(#REF!,(E205-340)*100,1)</f>
        <v>#REF!</v>
      </c>
      <c r="I205" s="1"/>
      <c r="L205" s="8">
        <v>0.69</v>
      </c>
      <c r="M205" s="8">
        <v>0.28000000000000003</v>
      </c>
      <c r="N205" s="8">
        <f t="shared" si="11"/>
        <v>0.69</v>
      </c>
      <c r="O205" s="1" t="e">
        <f t="shared" ca="1" si="10"/>
        <v>#REF!</v>
      </c>
      <c r="P205" s="1">
        <v>0</v>
      </c>
      <c r="Q205" s="39" t="e">
        <f t="shared" ca="1" si="9"/>
        <v>#REF!</v>
      </c>
      <c r="R205" s="33">
        <v>430</v>
      </c>
    </row>
    <row r="206" spans="1:18" ht="18.75" customHeight="1" x14ac:dyDescent="0.2">
      <c r="A206" s="33" t="s">
        <v>25</v>
      </c>
      <c r="B206" s="32">
        <v>42203</v>
      </c>
      <c r="C206" s="33">
        <v>438</v>
      </c>
      <c r="D206" s="33">
        <v>370</v>
      </c>
      <c r="E206" s="1">
        <v>419.84</v>
      </c>
      <c r="F206" s="33">
        <v>722</v>
      </c>
      <c r="G206" s="33">
        <v>34</v>
      </c>
      <c r="H206" s="8" t="e">
        <f ca="1">OFFSET(#REF!,(E206-340)*100,1)</f>
        <v>#REF!</v>
      </c>
      <c r="I206" s="1"/>
      <c r="L206" s="8">
        <v>2.12</v>
      </c>
      <c r="M206" s="8">
        <v>0.83</v>
      </c>
      <c r="N206" s="8">
        <f t="shared" si="11"/>
        <v>2.12</v>
      </c>
      <c r="O206" s="1" t="e">
        <f t="shared" ca="1" si="10"/>
        <v>#REF!</v>
      </c>
      <c r="P206" s="1">
        <v>1</v>
      </c>
      <c r="Q206" s="39" t="e">
        <f t="shared" ca="1" si="9"/>
        <v>#REF!</v>
      </c>
      <c r="R206" s="33">
        <v>430</v>
      </c>
    </row>
    <row r="207" spans="1:18" ht="18.75" customHeight="1" x14ac:dyDescent="0.2">
      <c r="A207" s="33" t="s">
        <v>25</v>
      </c>
      <c r="B207" s="32">
        <v>42204</v>
      </c>
      <c r="C207" s="33">
        <v>438</v>
      </c>
      <c r="D207" s="33">
        <v>370</v>
      </c>
      <c r="E207" s="1">
        <v>419.8</v>
      </c>
      <c r="F207" s="33">
        <v>722</v>
      </c>
      <c r="G207" s="33">
        <v>34</v>
      </c>
      <c r="H207" s="8" t="e">
        <f ca="1">OFFSET(#REF!,(E207-340)*100,1)</f>
        <v>#REF!</v>
      </c>
      <c r="I207" s="1"/>
      <c r="L207" s="8">
        <v>1.96</v>
      </c>
      <c r="M207" s="8">
        <v>0.77</v>
      </c>
      <c r="N207" s="8">
        <f t="shared" si="11"/>
        <v>1.96</v>
      </c>
      <c r="O207" s="1" t="e">
        <f t="shared" ca="1" si="10"/>
        <v>#REF!</v>
      </c>
      <c r="P207" s="1">
        <v>1.7</v>
      </c>
      <c r="Q207" s="39" t="e">
        <f t="shared" ca="1" si="9"/>
        <v>#REF!</v>
      </c>
      <c r="R207" s="33">
        <v>430</v>
      </c>
    </row>
    <row r="208" spans="1:18" ht="18.75" customHeight="1" x14ac:dyDescent="0.2">
      <c r="A208" s="33" t="s">
        <v>25</v>
      </c>
      <c r="B208" s="32">
        <v>42205</v>
      </c>
      <c r="C208" s="33">
        <v>438</v>
      </c>
      <c r="D208" s="33">
        <v>370</v>
      </c>
      <c r="E208" s="1">
        <v>419.69</v>
      </c>
      <c r="F208" s="33">
        <v>722</v>
      </c>
      <c r="G208" s="33">
        <v>34</v>
      </c>
      <c r="H208" s="8" t="e">
        <f ca="1">OFFSET(#REF!,(E208-340)*100,1)</f>
        <v>#REF!</v>
      </c>
      <c r="I208" s="1"/>
      <c r="L208" s="8">
        <v>2.1800000000000002</v>
      </c>
      <c r="M208" s="8">
        <v>0.85</v>
      </c>
      <c r="N208" s="8">
        <f t="shared" si="11"/>
        <v>2.1800000000000002</v>
      </c>
      <c r="O208" s="1" t="e">
        <f t="shared" ca="1" si="10"/>
        <v>#REF!</v>
      </c>
      <c r="P208" s="1">
        <v>1.8</v>
      </c>
      <c r="Q208" s="39" t="e">
        <f t="shared" ca="1" si="9"/>
        <v>#REF!</v>
      </c>
      <c r="R208" s="33">
        <v>430</v>
      </c>
    </row>
    <row r="209" spans="1:18" ht="18.75" customHeight="1" x14ac:dyDescent="0.2">
      <c r="A209" s="33" t="s">
        <v>25</v>
      </c>
      <c r="B209" s="32">
        <v>42206</v>
      </c>
      <c r="C209" s="33">
        <v>438</v>
      </c>
      <c r="D209" s="33">
        <v>370</v>
      </c>
      <c r="E209" s="1">
        <v>419.61</v>
      </c>
      <c r="F209" s="33">
        <v>722</v>
      </c>
      <c r="G209" s="33">
        <v>34</v>
      </c>
      <c r="H209" s="8" t="e">
        <f ca="1">OFFSET(#REF!,(E209-340)*100,1)</f>
        <v>#REF!</v>
      </c>
      <c r="I209" s="1"/>
      <c r="L209" s="8">
        <v>1.06</v>
      </c>
      <c r="M209" s="8">
        <v>0.41</v>
      </c>
      <c r="N209" s="8">
        <f t="shared" si="11"/>
        <v>1.06</v>
      </c>
      <c r="O209" s="1" t="e">
        <f t="shared" ca="1" si="10"/>
        <v>#REF!</v>
      </c>
      <c r="P209" s="1">
        <v>0</v>
      </c>
      <c r="Q209" s="39" t="e">
        <f t="shared" ca="1" si="9"/>
        <v>#REF!</v>
      </c>
      <c r="R209" s="33">
        <v>430</v>
      </c>
    </row>
    <row r="210" spans="1:18" ht="18.75" customHeight="1" x14ac:dyDescent="0.2">
      <c r="A210" s="33" t="s">
        <v>25</v>
      </c>
      <c r="B210" s="32">
        <v>42207</v>
      </c>
      <c r="C210" s="33">
        <v>438</v>
      </c>
      <c r="D210" s="33">
        <v>370</v>
      </c>
      <c r="E210" s="1">
        <v>419.58</v>
      </c>
      <c r="F210" s="33">
        <v>722</v>
      </c>
      <c r="G210" s="33">
        <v>34</v>
      </c>
      <c r="H210" s="8" t="e">
        <f ca="1">OFFSET(#REF!,(E210-340)*100,1)</f>
        <v>#REF!</v>
      </c>
      <c r="I210" s="1"/>
      <c r="L210" s="8">
        <v>0.27</v>
      </c>
      <c r="M210" s="8">
        <v>0.1</v>
      </c>
      <c r="N210" s="8">
        <f t="shared" si="11"/>
        <v>0.27</v>
      </c>
      <c r="O210" s="1" t="e">
        <f t="shared" ca="1" si="10"/>
        <v>#REF!</v>
      </c>
      <c r="P210" s="1">
        <v>2.1</v>
      </c>
      <c r="Q210" s="39" t="e">
        <f t="shared" ca="1" si="9"/>
        <v>#REF!</v>
      </c>
      <c r="R210" s="33">
        <v>430</v>
      </c>
    </row>
    <row r="211" spans="1:18" ht="18.75" customHeight="1" x14ac:dyDescent="0.2">
      <c r="A211" s="33" t="s">
        <v>25</v>
      </c>
      <c r="B211" s="32">
        <v>42208</v>
      </c>
      <c r="C211" s="33">
        <v>438</v>
      </c>
      <c r="D211" s="33">
        <v>370</v>
      </c>
      <c r="E211" s="1">
        <v>419.62</v>
      </c>
      <c r="F211" s="33">
        <v>722</v>
      </c>
      <c r="G211" s="33">
        <v>34</v>
      </c>
      <c r="H211" s="8" t="e">
        <f ca="1">OFFSET(#REF!,(E211-340)*100,1)</f>
        <v>#REF!</v>
      </c>
      <c r="I211" s="1"/>
      <c r="L211" s="8">
        <v>0.16</v>
      </c>
      <c r="M211" s="8">
        <v>0.06</v>
      </c>
      <c r="N211" s="8">
        <f t="shared" si="11"/>
        <v>0.16</v>
      </c>
      <c r="O211" s="1" t="e">
        <f t="shared" ca="1" si="10"/>
        <v>#REF!</v>
      </c>
      <c r="P211" s="1">
        <v>0.2</v>
      </c>
      <c r="Q211" s="39" t="e">
        <f t="shared" ca="1" si="9"/>
        <v>#REF!</v>
      </c>
      <c r="R211" s="33">
        <v>430</v>
      </c>
    </row>
    <row r="212" spans="1:18" ht="18.75" customHeight="1" x14ac:dyDescent="0.2">
      <c r="A212" s="33" t="s">
        <v>25</v>
      </c>
      <c r="B212" s="32">
        <v>42209</v>
      </c>
      <c r="C212" s="33">
        <v>438</v>
      </c>
      <c r="D212" s="33">
        <v>370</v>
      </c>
      <c r="E212" s="1">
        <v>419.8</v>
      </c>
      <c r="F212" s="33">
        <v>722</v>
      </c>
      <c r="G212" s="33">
        <v>34</v>
      </c>
      <c r="H212" s="8" t="e">
        <f ca="1">OFFSET(#REF!,(E212-340)*100,1)</f>
        <v>#REF!</v>
      </c>
      <c r="I212" s="1"/>
      <c r="L212" s="8">
        <v>0.11</v>
      </c>
      <c r="M212" s="8">
        <v>0.04</v>
      </c>
      <c r="N212" s="8">
        <f t="shared" si="11"/>
        <v>0.11</v>
      </c>
      <c r="O212" s="1" t="e">
        <f t="shared" ca="1" si="10"/>
        <v>#REF!</v>
      </c>
      <c r="P212" s="1">
        <v>0</v>
      </c>
      <c r="Q212" s="39" t="e">
        <f t="shared" ca="1" si="9"/>
        <v>#REF!</v>
      </c>
      <c r="R212" s="33">
        <v>430</v>
      </c>
    </row>
    <row r="213" spans="1:18" ht="18.75" customHeight="1" x14ac:dyDescent="0.2">
      <c r="A213" s="33" t="s">
        <v>25</v>
      </c>
      <c r="B213" s="32">
        <v>42210</v>
      </c>
      <c r="C213" s="33">
        <v>438</v>
      </c>
      <c r="D213" s="33">
        <v>370</v>
      </c>
      <c r="E213" s="1">
        <v>419.98</v>
      </c>
      <c r="F213" s="33">
        <v>722</v>
      </c>
      <c r="G213" s="33">
        <v>34</v>
      </c>
      <c r="H213" s="8" t="e">
        <f ca="1">OFFSET(#REF!,(E213-340)*100,1)</f>
        <v>#REF!</v>
      </c>
      <c r="I213" s="1"/>
      <c r="L213" s="8">
        <v>0</v>
      </c>
      <c r="M213" s="8">
        <v>0</v>
      </c>
      <c r="N213" s="8">
        <f t="shared" si="11"/>
        <v>0</v>
      </c>
      <c r="O213" s="1" t="e">
        <f t="shared" ca="1" si="10"/>
        <v>#REF!</v>
      </c>
      <c r="P213" s="1">
        <v>0</v>
      </c>
      <c r="Q213" s="39" t="e">
        <f t="shared" ca="1" si="9"/>
        <v>#REF!</v>
      </c>
      <c r="R213" s="33">
        <v>430</v>
      </c>
    </row>
    <row r="214" spans="1:18" ht="18.75" customHeight="1" x14ac:dyDescent="0.2">
      <c r="A214" s="33" t="s">
        <v>25</v>
      </c>
      <c r="B214" s="32">
        <v>42211</v>
      </c>
      <c r="C214" s="33">
        <v>438</v>
      </c>
      <c r="D214" s="33">
        <v>370</v>
      </c>
      <c r="E214" s="1">
        <v>420.03</v>
      </c>
      <c r="F214" s="33">
        <v>722</v>
      </c>
      <c r="G214" s="33">
        <v>34</v>
      </c>
      <c r="H214" s="8" t="e">
        <f ca="1">OFFSET(#REF!,(E214-340)*100,1)</f>
        <v>#REF!</v>
      </c>
      <c r="I214" s="1"/>
      <c r="L214" s="8">
        <v>0.27</v>
      </c>
      <c r="M214" s="8">
        <v>0.11</v>
      </c>
      <c r="N214" s="8">
        <f t="shared" si="11"/>
        <v>0.27</v>
      </c>
      <c r="O214" s="1" t="e">
        <f t="shared" ca="1" si="10"/>
        <v>#REF!</v>
      </c>
      <c r="P214" s="1">
        <v>0</v>
      </c>
      <c r="Q214" s="39" t="e">
        <f t="shared" ca="1" si="9"/>
        <v>#REF!</v>
      </c>
      <c r="R214" s="33">
        <v>430</v>
      </c>
    </row>
    <row r="215" spans="1:18" ht="18.75" customHeight="1" x14ac:dyDescent="0.2">
      <c r="A215" s="33" t="s">
        <v>25</v>
      </c>
      <c r="B215" s="32">
        <v>42212</v>
      </c>
      <c r="C215" s="33">
        <v>438</v>
      </c>
      <c r="D215" s="33">
        <v>370</v>
      </c>
      <c r="E215" s="1">
        <v>420.05</v>
      </c>
      <c r="F215" s="33">
        <v>722</v>
      </c>
      <c r="G215" s="33">
        <v>34</v>
      </c>
      <c r="H215" s="8" t="e">
        <f ca="1">OFFSET(#REF!,(E215-340)*100,1)</f>
        <v>#REF!</v>
      </c>
      <c r="I215" s="1"/>
      <c r="L215" s="8">
        <v>0.74</v>
      </c>
      <c r="M215" s="8">
        <v>0.28999999999999998</v>
      </c>
      <c r="N215" s="8">
        <f t="shared" si="11"/>
        <v>0.74</v>
      </c>
      <c r="O215" s="1" t="e">
        <f t="shared" ca="1" si="10"/>
        <v>#REF!</v>
      </c>
      <c r="P215" s="1">
        <v>0</v>
      </c>
      <c r="Q215" s="39" t="e">
        <f t="shared" ca="1" si="9"/>
        <v>#REF!</v>
      </c>
      <c r="R215" s="33">
        <v>430</v>
      </c>
    </row>
    <row r="216" spans="1:18" ht="18.75" customHeight="1" x14ac:dyDescent="0.2">
      <c r="A216" s="33" t="s">
        <v>25</v>
      </c>
      <c r="B216" s="32">
        <v>42213</v>
      </c>
      <c r="C216" s="33">
        <v>438</v>
      </c>
      <c r="D216" s="33">
        <v>370</v>
      </c>
      <c r="E216" s="1">
        <v>420.12</v>
      </c>
      <c r="F216" s="33">
        <v>722</v>
      </c>
      <c r="G216" s="33">
        <v>34</v>
      </c>
      <c r="H216" s="8" t="e">
        <f ca="1">OFFSET(#REF!,(E216-340)*100,1)</f>
        <v>#REF!</v>
      </c>
      <c r="I216" s="1"/>
      <c r="L216" s="8">
        <v>0.24</v>
      </c>
      <c r="M216" s="8">
        <v>0.09</v>
      </c>
      <c r="N216" s="8">
        <f t="shared" si="11"/>
        <v>0.24</v>
      </c>
      <c r="O216" s="1" t="e">
        <f t="shared" ca="1" si="10"/>
        <v>#REF!</v>
      </c>
      <c r="P216" s="1">
        <v>0</v>
      </c>
      <c r="Q216" s="39" t="e">
        <f t="shared" ca="1" si="9"/>
        <v>#REF!</v>
      </c>
      <c r="R216" s="33">
        <v>430</v>
      </c>
    </row>
    <row r="217" spans="1:18" ht="18.75" customHeight="1" x14ac:dyDescent="0.2">
      <c r="A217" s="33" t="s">
        <v>25</v>
      </c>
      <c r="B217" s="32">
        <v>42214</v>
      </c>
      <c r="C217" s="33">
        <v>438</v>
      </c>
      <c r="D217" s="33">
        <v>370</v>
      </c>
      <c r="E217" s="1">
        <v>420.14</v>
      </c>
      <c r="F217" s="33">
        <v>722</v>
      </c>
      <c r="G217" s="33">
        <v>34</v>
      </c>
      <c r="H217" s="8" t="e">
        <f ca="1">OFFSET(#REF!,(E217-340)*100,1)</f>
        <v>#REF!</v>
      </c>
      <c r="I217" s="1"/>
      <c r="L217" s="8">
        <v>0</v>
      </c>
      <c r="M217" s="8">
        <v>0</v>
      </c>
      <c r="N217" s="8">
        <f t="shared" si="11"/>
        <v>0</v>
      </c>
      <c r="O217" s="1" t="e">
        <f t="shared" ca="1" si="10"/>
        <v>#REF!</v>
      </c>
      <c r="P217" s="1">
        <v>0</v>
      </c>
      <c r="Q217" s="39" t="e">
        <f t="shared" ca="1" si="9"/>
        <v>#REF!</v>
      </c>
      <c r="R217" s="33">
        <v>430</v>
      </c>
    </row>
    <row r="218" spans="1:18" ht="18.75" customHeight="1" x14ac:dyDescent="0.2">
      <c r="A218" s="33" t="s">
        <v>25</v>
      </c>
      <c r="B218" s="32">
        <v>42215</v>
      </c>
      <c r="C218" s="33">
        <v>438</v>
      </c>
      <c r="D218" s="33">
        <v>370</v>
      </c>
      <c r="E218" s="1">
        <v>420.18</v>
      </c>
      <c r="F218" s="33">
        <v>722</v>
      </c>
      <c r="G218" s="33">
        <v>34</v>
      </c>
      <c r="H218" s="8" t="e">
        <f ca="1">OFFSET(#REF!,(E218-340)*100,1)</f>
        <v>#REF!</v>
      </c>
      <c r="I218" s="1"/>
      <c r="L218" s="8">
        <v>0</v>
      </c>
      <c r="M218" s="8">
        <v>0</v>
      </c>
      <c r="N218" s="8">
        <f t="shared" si="11"/>
        <v>0</v>
      </c>
      <c r="O218" s="1" t="e">
        <f t="shared" ca="1" si="10"/>
        <v>#REF!</v>
      </c>
      <c r="P218" s="1">
        <v>0</v>
      </c>
      <c r="Q218" s="39" t="e">
        <f t="shared" ca="1" si="9"/>
        <v>#REF!</v>
      </c>
      <c r="R218" s="33">
        <v>430</v>
      </c>
    </row>
    <row r="219" spans="1:18" ht="18.75" customHeight="1" x14ac:dyDescent="0.2">
      <c r="A219" s="33" t="s">
        <v>25</v>
      </c>
      <c r="B219" s="32">
        <v>42216</v>
      </c>
      <c r="C219" s="33">
        <v>438</v>
      </c>
      <c r="D219" s="33">
        <v>370</v>
      </c>
      <c r="E219" s="1">
        <v>420.19</v>
      </c>
      <c r="F219" s="33">
        <v>722</v>
      </c>
      <c r="G219" s="33">
        <v>34</v>
      </c>
      <c r="H219" s="8" t="e">
        <f ca="1">OFFSET(#REF!,(E219-340)*100,1)</f>
        <v>#REF!</v>
      </c>
      <c r="I219" s="1"/>
      <c r="L219" s="8">
        <v>0</v>
      </c>
      <c r="M219" s="8">
        <v>0</v>
      </c>
      <c r="N219" s="8">
        <f t="shared" si="11"/>
        <v>0</v>
      </c>
      <c r="O219" s="1" t="e">
        <f t="shared" ca="1" si="10"/>
        <v>#REF!</v>
      </c>
      <c r="P219" s="1">
        <v>0</v>
      </c>
      <c r="Q219" s="39" t="e">
        <f t="shared" ca="1" si="9"/>
        <v>#REF!</v>
      </c>
      <c r="R219" s="33">
        <v>430</v>
      </c>
    </row>
    <row r="220" spans="1:18" ht="18.75" customHeight="1" x14ac:dyDescent="0.2">
      <c r="A220" s="33" t="s">
        <v>26</v>
      </c>
      <c r="B220" s="32">
        <v>42217</v>
      </c>
      <c r="C220" s="33">
        <v>438</v>
      </c>
      <c r="D220" s="33">
        <v>370</v>
      </c>
      <c r="E220" s="1">
        <v>420.2</v>
      </c>
      <c r="F220" s="33">
        <v>722</v>
      </c>
      <c r="G220" s="33">
        <v>34</v>
      </c>
      <c r="H220" s="8" t="e">
        <f ca="1">OFFSET(#REF!,(E220-340)*100,1)</f>
        <v>#REF!</v>
      </c>
      <c r="I220" s="1"/>
      <c r="L220" s="8">
        <v>0</v>
      </c>
      <c r="M220" s="8">
        <v>0</v>
      </c>
      <c r="N220" s="8">
        <f t="shared" si="11"/>
        <v>0</v>
      </c>
      <c r="O220" s="1" t="e">
        <f t="shared" ca="1" si="10"/>
        <v>#REF!</v>
      </c>
      <c r="P220" s="1">
        <v>0</v>
      </c>
      <c r="Q220" s="39" t="e">
        <f t="shared" ca="1" si="9"/>
        <v>#REF!</v>
      </c>
      <c r="R220" s="33">
        <v>430</v>
      </c>
    </row>
    <row r="221" spans="1:18" ht="18.75" customHeight="1" x14ac:dyDescent="0.2">
      <c r="A221" s="33" t="s">
        <v>26</v>
      </c>
      <c r="B221" s="32">
        <v>42218</v>
      </c>
      <c r="C221" s="33">
        <v>438</v>
      </c>
      <c r="D221" s="33">
        <v>370</v>
      </c>
      <c r="E221" s="1">
        <v>420.21</v>
      </c>
      <c r="F221" s="33">
        <v>722</v>
      </c>
      <c r="G221" s="33">
        <v>34</v>
      </c>
      <c r="H221" s="8" t="e">
        <f ca="1">OFFSET(#REF!,(E221-340)*100,1)</f>
        <v>#REF!</v>
      </c>
      <c r="I221" s="1"/>
      <c r="L221" s="8">
        <v>0.22</v>
      </c>
      <c r="M221" s="8">
        <v>0.09</v>
      </c>
      <c r="N221" s="8">
        <f t="shared" si="11"/>
        <v>0.22</v>
      </c>
      <c r="O221" s="1" t="e">
        <f t="shared" ca="1" si="10"/>
        <v>#REF!</v>
      </c>
      <c r="P221" s="1">
        <v>0</v>
      </c>
      <c r="Q221" s="39" t="e">
        <f t="shared" ca="1" si="9"/>
        <v>#REF!</v>
      </c>
      <c r="R221" s="33">
        <v>430</v>
      </c>
    </row>
    <row r="222" spans="1:18" ht="18.75" customHeight="1" x14ac:dyDescent="0.2">
      <c r="A222" s="33" t="s">
        <v>26</v>
      </c>
      <c r="B222" s="32">
        <v>42219</v>
      </c>
      <c r="C222" s="33">
        <v>438</v>
      </c>
      <c r="D222" s="33">
        <v>370</v>
      </c>
      <c r="E222" s="1">
        <v>420.22</v>
      </c>
      <c r="F222" s="33">
        <v>722</v>
      </c>
      <c r="G222" s="33">
        <v>34</v>
      </c>
      <c r="H222" s="8" t="e">
        <f ca="1">OFFSET(#REF!,(E222-340)*100,1)</f>
        <v>#REF!</v>
      </c>
      <c r="I222" s="1"/>
      <c r="L222" s="8">
        <v>0</v>
      </c>
      <c r="M222" s="8">
        <v>0</v>
      </c>
      <c r="N222" s="8">
        <f t="shared" si="11"/>
        <v>0</v>
      </c>
      <c r="O222" s="1" t="e">
        <f t="shared" ca="1" si="10"/>
        <v>#REF!</v>
      </c>
      <c r="P222" s="1">
        <v>0</v>
      </c>
      <c r="Q222" s="39" t="e">
        <f t="shared" ca="1" si="9"/>
        <v>#REF!</v>
      </c>
      <c r="R222" s="33">
        <v>430</v>
      </c>
    </row>
    <row r="223" spans="1:18" ht="18.75" customHeight="1" x14ac:dyDescent="0.2">
      <c r="A223" s="33" t="s">
        <v>26</v>
      </c>
      <c r="B223" s="32">
        <v>42220</v>
      </c>
      <c r="C223" s="33">
        <v>438</v>
      </c>
      <c r="D223" s="33">
        <v>370</v>
      </c>
      <c r="E223" s="1">
        <v>420.28</v>
      </c>
      <c r="F223" s="33">
        <v>722</v>
      </c>
      <c r="G223" s="33">
        <v>34</v>
      </c>
      <c r="H223" s="8" t="e">
        <f ca="1">OFFSET(#REF!,(E223-340)*100,1)</f>
        <v>#REF!</v>
      </c>
      <c r="I223" s="1"/>
      <c r="L223" s="8">
        <v>0</v>
      </c>
      <c r="M223" s="8">
        <v>0</v>
      </c>
      <c r="N223" s="8">
        <f t="shared" si="11"/>
        <v>0</v>
      </c>
      <c r="O223" s="1" t="e">
        <f t="shared" ca="1" si="10"/>
        <v>#REF!</v>
      </c>
      <c r="P223" s="1">
        <v>1.6</v>
      </c>
      <c r="Q223" s="39" t="e">
        <f t="shared" ca="1" si="9"/>
        <v>#REF!</v>
      </c>
      <c r="R223" s="33">
        <v>430</v>
      </c>
    </row>
    <row r="224" spans="1:18" ht="18.75" customHeight="1" x14ac:dyDescent="0.2">
      <c r="A224" s="33" t="s">
        <v>26</v>
      </c>
      <c r="B224" s="32">
        <v>42221</v>
      </c>
      <c r="C224" s="33">
        <v>438</v>
      </c>
      <c r="D224" s="33">
        <v>370</v>
      </c>
      <c r="E224" s="1">
        <v>420.32</v>
      </c>
      <c r="F224" s="33">
        <v>722</v>
      </c>
      <c r="G224" s="33">
        <v>34</v>
      </c>
      <c r="H224" s="8" t="e">
        <f ca="1">OFFSET(#REF!,(E224-340)*100,1)</f>
        <v>#REF!</v>
      </c>
      <c r="I224" s="1"/>
      <c r="L224" s="8">
        <v>0</v>
      </c>
      <c r="M224" s="8">
        <v>0</v>
      </c>
      <c r="N224" s="8">
        <f t="shared" si="11"/>
        <v>0</v>
      </c>
      <c r="O224" s="1" t="e">
        <f t="shared" ca="1" si="10"/>
        <v>#REF!</v>
      </c>
      <c r="P224" s="1">
        <v>0</v>
      </c>
      <c r="Q224" s="39" t="e">
        <f t="shared" ca="1" si="9"/>
        <v>#REF!</v>
      </c>
      <c r="R224" s="33">
        <v>430</v>
      </c>
    </row>
    <row r="225" spans="1:18" ht="18.75" customHeight="1" x14ac:dyDescent="0.2">
      <c r="A225" s="33" t="s">
        <v>26</v>
      </c>
      <c r="B225" s="32">
        <v>42222</v>
      </c>
      <c r="C225" s="33">
        <v>438</v>
      </c>
      <c r="D225" s="33">
        <v>370</v>
      </c>
      <c r="E225" s="1">
        <v>420.41</v>
      </c>
      <c r="F225" s="33">
        <v>722</v>
      </c>
      <c r="G225" s="33">
        <v>34</v>
      </c>
      <c r="H225" s="8" t="e">
        <f ca="1">OFFSET(#REF!,(E225-340)*100,1)</f>
        <v>#REF!</v>
      </c>
      <c r="I225" s="1"/>
      <c r="L225" s="8">
        <v>0.28000000000000003</v>
      </c>
      <c r="M225" s="8">
        <v>0.11</v>
      </c>
      <c r="N225" s="8">
        <f t="shared" si="11"/>
        <v>0.28000000000000003</v>
      </c>
      <c r="O225" s="1" t="e">
        <f t="shared" ca="1" si="10"/>
        <v>#REF!</v>
      </c>
      <c r="P225" s="1">
        <v>0</v>
      </c>
      <c r="Q225" s="39" t="e">
        <f t="shared" ca="1" si="9"/>
        <v>#REF!</v>
      </c>
      <c r="R225" s="33">
        <v>430</v>
      </c>
    </row>
    <row r="226" spans="1:18" ht="18.75" customHeight="1" x14ac:dyDescent="0.2">
      <c r="A226" s="33" t="s">
        <v>26</v>
      </c>
      <c r="B226" s="32">
        <v>42223</v>
      </c>
      <c r="C226" s="33">
        <v>438</v>
      </c>
      <c r="D226" s="33">
        <v>370</v>
      </c>
      <c r="E226" s="1">
        <v>420.45</v>
      </c>
      <c r="F226" s="33">
        <v>722</v>
      </c>
      <c r="G226" s="33">
        <v>34</v>
      </c>
      <c r="H226" s="8" t="e">
        <f ca="1">OFFSET(#REF!,(E226-340)*100,1)</f>
        <v>#REF!</v>
      </c>
      <c r="I226" s="1"/>
      <c r="L226" s="8">
        <v>0.22</v>
      </c>
      <c r="M226" s="8">
        <v>0.09</v>
      </c>
      <c r="N226" s="8">
        <f t="shared" si="11"/>
        <v>0.22</v>
      </c>
      <c r="O226" s="1" t="e">
        <f t="shared" ca="1" si="10"/>
        <v>#REF!</v>
      </c>
      <c r="P226" s="1">
        <v>0</v>
      </c>
      <c r="Q226" s="39" t="e">
        <f t="shared" ca="1" si="9"/>
        <v>#REF!</v>
      </c>
      <c r="R226" s="33">
        <v>430</v>
      </c>
    </row>
    <row r="227" spans="1:18" ht="18.75" customHeight="1" x14ac:dyDescent="0.2">
      <c r="A227" s="33" t="s">
        <v>26</v>
      </c>
      <c r="B227" s="32">
        <v>42224</v>
      </c>
      <c r="C227" s="33">
        <v>438</v>
      </c>
      <c r="D227" s="33">
        <v>370</v>
      </c>
      <c r="E227" s="1">
        <v>420.49</v>
      </c>
      <c r="F227" s="33">
        <v>722</v>
      </c>
      <c r="G227" s="33">
        <v>34</v>
      </c>
      <c r="H227" s="8" t="e">
        <f ca="1">OFFSET(#REF!,(E227-340)*100,1)</f>
        <v>#REF!</v>
      </c>
      <c r="I227" s="1"/>
      <c r="L227" s="8">
        <v>0</v>
      </c>
      <c r="M227" s="8">
        <v>0</v>
      </c>
      <c r="N227" s="8">
        <f t="shared" si="11"/>
        <v>0</v>
      </c>
      <c r="O227" s="1" t="e">
        <f t="shared" ca="1" si="10"/>
        <v>#REF!</v>
      </c>
      <c r="P227" s="1">
        <v>0</v>
      </c>
      <c r="Q227" s="39" t="e">
        <f t="shared" ca="1" si="9"/>
        <v>#REF!</v>
      </c>
      <c r="R227" s="33">
        <v>430</v>
      </c>
    </row>
    <row r="228" spans="1:18" ht="18.75" customHeight="1" x14ac:dyDescent="0.2">
      <c r="A228" s="33" t="s">
        <v>26</v>
      </c>
      <c r="B228" s="32">
        <v>42225</v>
      </c>
      <c r="C228" s="33">
        <v>438</v>
      </c>
      <c r="D228" s="33">
        <v>370</v>
      </c>
      <c r="E228" s="1">
        <v>420.54</v>
      </c>
      <c r="F228" s="33">
        <v>722</v>
      </c>
      <c r="G228" s="33">
        <v>34</v>
      </c>
      <c r="H228" s="8" t="e">
        <f ca="1">OFFSET(#REF!,(E228-340)*100,1)</f>
        <v>#REF!</v>
      </c>
      <c r="I228" s="1"/>
      <c r="L228" s="8">
        <v>7.0000000000000007E-2</v>
      </c>
      <c r="M228" s="8">
        <v>0.03</v>
      </c>
      <c r="N228" s="8">
        <f t="shared" si="11"/>
        <v>7.0000000000000007E-2</v>
      </c>
      <c r="O228" s="1" t="e">
        <f t="shared" ca="1" si="10"/>
        <v>#REF!</v>
      </c>
      <c r="P228" s="1">
        <v>0.05</v>
      </c>
      <c r="Q228" s="39" t="e">
        <f t="shared" ca="1" si="9"/>
        <v>#REF!</v>
      </c>
      <c r="R228" s="33">
        <v>430</v>
      </c>
    </row>
    <row r="229" spans="1:18" ht="18.75" customHeight="1" x14ac:dyDescent="0.2">
      <c r="A229" s="33" t="s">
        <v>26</v>
      </c>
      <c r="B229" s="32">
        <v>42226</v>
      </c>
      <c r="C229" s="33">
        <v>438</v>
      </c>
      <c r="D229" s="33">
        <v>370</v>
      </c>
      <c r="E229" s="1">
        <v>420.59</v>
      </c>
      <c r="F229" s="33">
        <v>722</v>
      </c>
      <c r="G229" s="33">
        <v>34</v>
      </c>
      <c r="H229" s="8" t="e">
        <f ca="1">OFFSET(#REF!,(E229-340)*100,1)</f>
        <v>#REF!</v>
      </c>
      <c r="I229" s="1"/>
      <c r="L229" s="8">
        <v>0.18</v>
      </c>
      <c r="M229" s="8">
        <v>7.0000000000000007E-2</v>
      </c>
      <c r="N229" s="8">
        <f t="shared" si="11"/>
        <v>0.18</v>
      </c>
      <c r="O229" s="1" t="e">
        <f t="shared" ca="1" si="10"/>
        <v>#REF!</v>
      </c>
      <c r="P229" s="1">
        <v>0</v>
      </c>
      <c r="Q229" s="39" t="e">
        <f t="shared" ca="1" si="9"/>
        <v>#REF!</v>
      </c>
      <c r="R229" s="33">
        <v>430</v>
      </c>
    </row>
    <row r="230" spans="1:18" ht="18.75" customHeight="1" x14ac:dyDescent="0.2">
      <c r="A230" s="33" t="s">
        <v>26</v>
      </c>
      <c r="B230" s="32">
        <v>42227</v>
      </c>
      <c r="C230" s="33">
        <v>438</v>
      </c>
      <c r="D230" s="33">
        <v>370</v>
      </c>
      <c r="E230" s="1">
        <v>420.59</v>
      </c>
      <c r="F230" s="33">
        <v>722</v>
      </c>
      <c r="G230" s="33">
        <v>34</v>
      </c>
      <c r="H230" s="8" t="e">
        <f ca="1">OFFSET(#REF!,(E230-340)*100,1)</f>
        <v>#REF!</v>
      </c>
      <c r="I230" s="1"/>
      <c r="L230" s="8">
        <v>0</v>
      </c>
      <c r="M230" s="8">
        <v>0</v>
      </c>
      <c r="N230" s="8">
        <f t="shared" si="11"/>
        <v>0</v>
      </c>
      <c r="O230" s="1" t="e">
        <f t="shared" ca="1" si="10"/>
        <v>#REF!</v>
      </c>
      <c r="P230" s="1">
        <v>0</v>
      </c>
      <c r="Q230" s="39" t="e">
        <f t="shared" ca="1" si="9"/>
        <v>#REF!</v>
      </c>
      <c r="R230" s="33">
        <v>430</v>
      </c>
    </row>
    <row r="231" spans="1:18" ht="18.75" customHeight="1" x14ac:dyDescent="0.2">
      <c r="A231" s="33" t="s">
        <v>26</v>
      </c>
      <c r="B231" s="32">
        <v>42228</v>
      </c>
      <c r="C231" s="33">
        <v>438</v>
      </c>
      <c r="D231" s="33">
        <v>370</v>
      </c>
      <c r="E231" s="1">
        <v>420.69</v>
      </c>
      <c r="F231" s="33">
        <v>722</v>
      </c>
      <c r="G231" s="33">
        <v>34</v>
      </c>
      <c r="H231" s="8" t="e">
        <f ca="1">OFFSET(#REF!,(E231-340)*100,1)</f>
        <v>#REF!</v>
      </c>
      <c r="I231" s="1"/>
      <c r="L231" s="8">
        <v>0</v>
      </c>
      <c r="M231" s="8">
        <v>0</v>
      </c>
      <c r="N231" s="8">
        <f t="shared" si="11"/>
        <v>0</v>
      </c>
      <c r="O231" s="1" t="e">
        <f t="shared" ca="1" si="10"/>
        <v>#REF!</v>
      </c>
      <c r="P231" s="1">
        <v>0</v>
      </c>
      <c r="Q231" s="39" t="e">
        <f t="shared" ca="1" si="9"/>
        <v>#REF!</v>
      </c>
      <c r="R231" s="33">
        <v>430</v>
      </c>
    </row>
    <row r="232" spans="1:18" ht="18.75" customHeight="1" x14ac:dyDescent="0.2">
      <c r="A232" s="33" t="s">
        <v>26</v>
      </c>
      <c r="B232" s="32">
        <v>42229</v>
      </c>
      <c r="C232" s="33">
        <v>438</v>
      </c>
      <c r="D232" s="33">
        <v>370</v>
      </c>
      <c r="E232" s="1">
        <v>420.74</v>
      </c>
      <c r="F232" s="33">
        <v>722</v>
      </c>
      <c r="G232" s="33">
        <v>34</v>
      </c>
      <c r="H232" s="8" t="e">
        <f ca="1">OFFSET(#REF!,(E232-340)*100,1)</f>
        <v>#REF!</v>
      </c>
      <c r="I232" s="1"/>
      <c r="L232" s="8">
        <v>1.1200000000000001</v>
      </c>
      <c r="M232" s="8">
        <v>0.44</v>
      </c>
      <c r="N232" s="8">
        <f t="shared" si="11"/>
        <v>1.1200000000000001</v>
      </c>
      <c r="O232" s="1" t="e">
        <f t="shared" ca="1" si="10"/>
        <v>#REF!</v>
      </c>
      <c r="P232" s="1">
        <v>0</v>
      </c>
      <c r="Q232" s="39" t="e">
        <f t="shared" ca="1" si="9"/>
        <v>#REF!</v>
      </c>
      <c r="R232" s="33">
        <v>430</v>
      </c>
    </row>
    <row r="233" spans="1:18" ht="18.75" customHeight="1" x14ac:dyDescent="0.2">
      <c r="A233" s="33" t="s">
        <v>26</v>
      </c>
      <c r="B233" s="32">
        <v>42230</v>
      </c>
      <c r="C233" s="33">
        <v>438</v>
      </c>
      <c r="D233" s="33">
        <v>370</v>
      </c>
      <c r="E233" s="1">
        <v>420.78</v>
      </c>
      <c r="F233" s="33">
        <v>722</v>
      </c>
      <c r="G233" s="33">
        <v>34</v>
      </c>
      <c r="H233" s="8" t="e">
        <f ca="1">OFFSET(#REF!,(E233-340)*100,1)</f>
        <v>#REF!</v>
      </c>
      <c r="I233" s="1"/>
      <c r="L233" s="8">
        <v>0.86</v>
      </c>
      <c r="M233" s="8">
        <v>0.34</v>
      </c>
      <c r="N233" s="8">
        <f t="shared" si="11"/>
        <v>0.86</v>
      </c>
      <c r="O233" s="1" t="e">
        <f t="shared" ca="1" si="10"/>
        <v>#REF!</v>
      </c>
      <c r="P233" s="1">
        <v>0</v>
      </c>
      <c r="Q233" s="39" t="e">
        <f t="shared" ca="1" si="9"/>
        <v>#REF!</v>
      </c>
      <c r="R233" s="33">
        <v>430</v>
      </c>
    </row>
    <row r="234" spans="1:18" ht="18.75" customHeight="1" x14ac:dyDescent="0.2">
      <c r="A234" s="33" t="s">
        <v>26</v>
      </c>
      <c r="B234" s="32">
        <v>42231</v>
      </c>
      <c r="C234" s="33">
        <v>438</v>
      </c>
      <c r="D234" s="33">
        <v>370</v>
      </c>
      <c r="E234" s="1">
        <v>420.8</v>
      </c>
      <c r="F234" s="33">
        <v>722</v>
      </c>
      <c r="G234" s="33">
        <v>34</v>
      </c>
      <c r="H234" s="8" t="e">
        <f ca="1">OFFSET(#REF!,(E234-340)*100,1)</f>
        <v>#REF!</v>
      </c>
      <c r="I234" s="1"/>
      <c r="L234" s="8">
        <v>0</v>
      </c>
      <c r="M234" s="8">
        <v>0</v>
      </c>
      <c r="N234" s="8">
        <f t="shared" si="11"/>
        <v>0</v>
      </c>
      <c r="O234" s="1" t="e">
        <f t="shared" ca="1" si="10"/>
        <v>#REF!</v>
      </c>
      <c r="P234" s="1">
        <v>88</v>
      </c>
      <c r="Q234" s="39" t="e">
        <f t="shared" ca="1" si="9"/>
        <v>#REF!</v>
      </c>
      <c r="R234" s="33">
        <v>430</v>
      </c>
    </row>
    <row r="235" spans="1:18" ht="18.75" customHeight="1" x14ac:dyDescent="0.2">
      <c r="A235" s="33" t="s">
        <v>26</v>
      </c>
      <c r="B235" s="32">
        <v>42232</v>
      </c>
      <c r="C235" s="33">
        <v>438</v>
      </c>
      <c r="D235" s="33">
        <v>370</v>
      </c>
      <c r="E235" s="1">
        <v>421.09</v>
      </c>
      <c r="F235" s="33">
        <v>722</v>
      </c>
      <c r="G235" s="33">
        <v>34</v>
      </c>
      <c r="H235" s="8" t="e">
        <f ca="1">OFFSET(#REF!,(E235-340)*100,1)</f>
        <v>#REF!</v>
      </c>
      <c r="I235" s="1"/>
      <c r="L235" s="8">
        <v>0</v>
      </c>
      <c r="M235" s="8">
        <v>0</v>
      </c>
      <c r="N235" s="8">
        <f t="shared" si="11"/>
        <v>0</v>
      </c>
      <c r="O235" s="1" t="e">
        <f t="shared" ca="1" si="10"/>
        <v>#REF!</v>
      </c>
      <c r="P235" s="1">
        <v>0</v>
      </c>
      <c r="Q235" s="39" t="e">
        <f t="shared" ca="1" si="9"/>
        <v>#REF!</v>
      </c>
      <c r="R235" s="33">
        <v>430</v>
      </c>
    </row>
    <row r="236" spans="1:18" ht="18.75" customHeight="1" x14ac:dyDescent="0.2">
      <c r="A236" s="33" t="s">
        <v>26</v>
      </c>
      <c r="B236" s="32">
        <v>42233</v>
      </c>
      <c r="C236" s="33">
        <v>438</v>
      </c>
      <c r="D236" s="33">
        <v>370</v>
      </c>
      <c r="E236" s="1">
        <v>421.42</v>
      </c>
      <c r="F236" s="33">
        <v>722</v>
      </c>
      <c r="G236" s="33">
        <v>34</v>
      </c>
      <c r="H236" s="8" t="e">
        <f ca="1">OFFSET(#REF!,(E236-340)*100,1)</f>
        <v>#REF!</v>
      </c>
      <c r="I236" s="1"/>
      <c r="L236" s="8">
        <v>0</v>
      </c>
      <c r="M236" s="8">
        <v>0</v>
      </c>
      <c r="N236" s="8">
        <f t="shared" si="11"/>
        <v>0</v>
      </c>
      <c r="O236" s="1" t="e">
        <f t="shared" ca="1" si="10"/>
        <v>#REF!</v>
      </c>
      <c r="P236" s="1">
        <v>10</v>
      </c>
      <c r="Q236" s="39" t="e">
        <f t="shared" ca="1" si="9"/>
        <v>#REF!</v>
      </c>
      <c r="R236" s="33">
        <v>430</v>
      </c>
    </row>
    <row r="237" spans="1:18" ht="18.75" customHeight="1" x14ac:dyDescent="0.2">
      <c r="A237" s="33" t="s">
        <v>26</v>
      </c>
      <c r="B237" s="32">
        <v>42234</v>
      </c>
      <c r="C237" s="33">
        <v>438</v>
      </c>
      <c r="D237" s="33">
        <v>370</v>
      </c>
      <c r="E237" s="1">
        <v>421.5</v>
      </c>
      <c r="F237" s="33">
        <v>722</v>
      </c>
      <c r="G237" s="33">
        <v>34</v>
      </c>
      <c r="H237" s="8" t="e">
        <f ca="1">OFFSET(#REF!,(E237-340)*100,1)</f>
        <v>#REF!</v>
      </c>
      <c r="I237" s="1"/>
      <c r="L237" s="8">
        <v>0.91</v>
      </c>
      <c r="M237" s="8">
        <v>0.36</v>
      </c>
      <c r="N237" s="8">
        <f t="shared" si="11"/>
        <v>0.91</v>
      </c>
      <c r="O237" s="1" t="e">
        <f t="shared" ca="1" si="10"/>
        <v>#REF!</v>
      </c>
      <c r="P237" s="1">
        <v>0</v>
      </c>
      <c r="Q237" s="39" t="e">
        <f t="shared" ca="1" si="9"/>
        <v>#REF!</v>
      </c>
      <c r="R237" s="33">
        <v>430</v>
      </c>
    </row>
    <row r="238" spans="1:18" ht="18.75" customHeight="1" x14ac:dyDescent="0.2">
      <c r="A238" s="33" t="s">
        <v>26</v>
      </c>
      <c r="B238" s="32">
        <v>42235</v>
      </c>
      <c r="C238" s="33">
        <v>438</v>
      </c>
      <c r="D238" s="33">
        <v>370</v>
      </c>
      <c r="E238" s="1">
        <v>421.49</v>
      </c>
      <c r="F238" s="33">
        <v>722</v>
      </c>
      <c r="G238" s="33">
        <v>34</v>
      </c>
      <c r="H238" s="8" t="e">
        <f ca="1">OFFSET(#REF!,(E238-340)*100,1)</f>
        <v>#REF!</v>
      </c>
      <c r="I238" s="1"/>
      <c r="L238" s="8">
        <v>2.0499999999999998</v>
      </c>
      <c r="M238" s="8">
        <v>0.81</v>
      </c>
      <c r="N238" s="8">
        <f t="shared" si="11"/>
        <v>2.0499999999999998</v>
      </c>
      <c r="O238" s="1" t="e">
        <f t="shared" ca="1" si="10"/>
        <v>#REF!</v>
      </c>
      <c r="P238" s="1">
        <v>0</v>
      </c>
      <c r="Q238" s="39" t="e">
        <f t="shared" ca="1" si="9"/>
        <v>#REF!</v>
      </c>
      <c r="R238" s="33">
        <v>430</v>
      </c>
    </row>
    <row r="239" spans="1:18" ht="18.75" customHeight="1" x14ac:dyDescent="0.2">
      <c r="A239" s="33" t="s">
        <v>26</v>
      </c>
      <c r="B239" s="32">
        <v>42236</v>
      </c>
      <c r="C239" s="33">
        <v>438</v>
      </c>
      <c r="D239" s="33">
        <v>370</v>
      </c>
      <c r="E239" s="1">
        <v>421.47</v>
      </c>
      <c r="F239" s="33">
        <v>722</v>
      </c>
      <c r="G239" s="33">
        <v>34</v>
      </c>
      <c r="H239" s="8" t="e">
        <f ca="1">OFFSET(#REF!,(E239-340)*100,1)</f>
        <v>#REF!</v>
      </c>
      <c r="I239" s="1"/>
      <c r="L239" s="8">
        <v>1.23</v>
      </c>
      <c r="M239" s="8">
        <v>0.48</v>
      </c>
      <c r="N239" s="8">
        <f t="shared" si="11"/>
        <v>1.23</v>
      </c>
      <c r="O239" s="1" t="e">
        <f t="shared" ca="1" si="10"/>
        <v>#REF!</v>
      </c>
      <c r="P239" s="1">
        <v>0</v>
      </c>
      <c r="Q239" s="39" t="e">
        <f t="shared" ca="1" si="9"/>
        <v>#REF!</v>
      </c>
      <c r="R239" s="33">
        <v>430</v>
      </c>
    </row>
    <row r="240" spans="1:18" ht="18.75" customHeight="1" x14ac:dyDescent="0.2">
      <c r="A240" s="33" t="s">
        <v>26</v>
      </c>
      <c r="B240" s="32">
        <v>42237</v>
      </c>
      <c r="C240" s="33">
        <v>438</v>
      </c>
      <c r="D240" s="33">
        <v>370</v>
      </c>
      <c r="E240" s="1">
        <v>421.43</v>
      </c>
      <c r="F240" s="33">
        <v>722</v>
      </c>
      <c r="G240" s="33">
        <v>34</v>
      </c>
      <c r="H240" s="8" t="e">
        <f ca="1">OFFSET(#REF!,(E240-340)*100,1)</f>
        <v>#REF!</v>
      </c>
      <c r="I240" s="1"/>
      <c r="L240" s="8">
        <v>4.43</v>
      </c>
      <c r="M240" s="8">
        <v>1.74</v>
      </c>
      <c r="N240" s="8">
        <f t="shared" si="11"/>
        <v>4.43</v>
      </c>
      <c r="O240" s="1" t="e">
        <f t="shared" ca="1" si="10"/>
        <v>#REF!</v>
      </c>
      <c r="P240" s="1">
        <v>0</v>
      </c>
      <c r="Q240" s="39" t="e">
        <f t="shared" ca="1" si="9"/>
        <v>#REF!</v>
      </c>
      <c r="R240" s="33">
        <v>430</v>
      </c>
    </row>
    <row r="241" spans="1:18" ht="18.75" customHeight="1" x14ac:dyDescent="0.2">
      <c r="A241" s="33" t="s">
        <v>26</v>
      </c>
      <c r="B241" s="32">
        <v>42238</v>
      </c>
      <c r="C241" s="33">
        <v>438</v>
      </c>
      <c r="D241" s="33">
        <v>370</v>
      </c>
      <c r="E241" s="1">
        <v>421.19</v>
      </c>
      <c r="F241" s="33">
        <v>722</v>
      </c>
      <c r="G241" s="33">
        <v>34</v>
      </c>
      <c r="H241" s="8" t="e">
        <f ca="1">OFFSET(#REF!,(E241-340)*100,1)</f>
        <v>#REF!</v>
      </c>
      <c r="I241" s="1"/>
      <c r="L241" s="8">
        <v>2.23</v>
      </c>
      <c r="M241" s="8">
        <v>0.87</v>
      </c>
      <c r="N241" s="8">
        <f t="shared" si="11"/>
        <v>2.23</v>
      </c>
      <c r="O241" s="1" t="e">
        <f t="shared" ca="1" si="10"/>
        <v>#REF!</v>
      </c>
      <c r="P241" s="1">
        <v>0</v>
      </c>
      <c r="Q241" s="39" t="e">
        <f t="shared" ca="1" si="9"/>
        <v>#REF!</v>
      </c>
      <c r="R241" s="33">
        <v>430</v>
      </c>
    </row>
    <row r="242" spans="1:18" ht="18.75" customHeight="1" x14ac:dyDescent="0.2">
      <c r="A242" s="33" t="s">
        <v>26</v>
      </c>
      <c r="B242" s="32">
        <v>42239</v>
      </c>
      <c r="C242" s="33">
        <v>438</v>
      </c>
      <c r="D242" s="33">
        <v>370</v>
      </c>
      <c r="E242" s="1">
        <v>421.07</v>
      </c>
      <c r="F242" s="33">
        <v>722</v>
      </c>
      <c r="G242" s="33">
        <v>34</v>
      </c>
      <c r="H242" s="8" t="e">
        <f ca="1">OFFSET(#REF!,(E242-340)*100,1)</f>
        <v>#REF!</v>
      </c>
      <c r="I242" s="1"/>
      <c r="L242" s="8">
        <v>1.1399999999999999</v>
      </c>
      <c r="M242" s="8">
        <v>0.4</v>
      </c>
      <c r="N242" s="8">
        <f t="shared" si="11"/>
        <v>1.1399999999999999</v>
      </c>
      <c r="O242" s="1" t="e">
        <f t="shared" ca="1" si="10"/>
        <v>#REF!</v>
      </c>
      <c r="P242" s="1">
        <v>0</v>
      </c>
      <c r="Q242" s="39" t="e">
        <f t="shared" ca="1" si="9"/>
        <v>#REF!</v>
      </c>
      <c r="R242" s="33">
        <v>430</v>
      </c>
    </row>
    <row r="243" spans="1:18" ht="18.75" customHeight="1" x14ac:dyDescent="0.2">
      <c r="A243" s="33" t="s">
        <v>26</v>
      </c>
      <c r="B243" s="32">
        <v>42240</v>
      </c>
      <c r="C243" s="33">
        <v>438</v>
      </c>
      <c r="D243" s="33">
        <v>370</v>
      </c>
      <c r="E243" s="1">
        <v>421.02</v>
      </c>
      <c r="F243" s="33">
        <v>722</v>
      </c>
      <c r="G243" s="33">
        <v>34</v>
      </c>
      <c r="H243" s="8" t="e">
        <f ca="1">OFFSET(#REF!,(E243-340)*100,1)</f>
        <v>#REF!</v>
      </c>
      <c r="I243" s="1"/>
      <c r="L243" s="8">
        <v>4.5199999999999996</v>
      </c>
      <c r="M243" s="8">
        <v>1.77</v>
      </c>
      <c r="N243" s="8">
        <f t="shared" si="11"/>
        <v>4.5199999999999996</v>
      </c>
      <c r="O243" s="1" t="e">
        <f t="shared" ca="1" si="10"/>
        <v>#REF!</v>
      </c>
      <c r="P243" s="1">
        <v>0</v>
      </c>
      <c r="Q243" s="39" t="e">
        <f t="shared" ca="1" si="9"/>
        <v>#REF!</v>
      </c>
      <c r="R243" s="33">
        <v>430</v>
      </c>
    </row>
    <row r="244" spans="1:18" ht="18.75" customHeight="1" x14ac:dyDescent="0.2">
      <c r="A244" s="33" t="s">
        <v>26</v>
      </c>
      <c r="B244" s="32">
        <v>42241</v>
      </c>
      <c r="C244" s="33">
        <v>438</v>
      </c>
      <c r="D244" s="33">
        <v>370</v>
      </c>
      <c r="E244" s="1">
        <v>420.85</v>
      </c>
      <c r="F244" s="33">
        <v>722</v>
      </c>
      <c r="G244" s="33">
        <v>34</v>
      </c>
      <c r="H244" s="8" t="e">
        <f ca="1">OFFSET(#REF!,(E244-340)*100,1)</f>
        <v>#REF!</v>
      </c>
      <c r="I244" s="1"/>
      <c r="L244" s="8">
        <v>2.31</v>
      </c>
      <c r="M244" s="8">
        <v>0.91</v>
      </c>
      <c r="N244" s="8">
        <f t="shared" si="11"/>
        <v>2.31</v>
      </c>
      <c r="O244" s="1" t="e">
        <f t="shared" ca="1" si="10"/>
        <v>#REF!</v>
      </c>
      <c r="P244" s="1">
        <v>0</v>
      </c>
      <c r="Q244" s="39" t="e">
        <f t="shared" ca="1" si="9"/>
        <v>#REF!</v>
      </c>
      <c r="R244" s="33">
        <v>430</v>
      </c>
    </row>
    <row r="245" spans="1:18" ht="18.75" customHeight="1" x14ac:dyDescent="0.2">
      <c r="A245" s="33" t="s">
        <v>26</v>
      </c>
      <c r="B245" s="32">
        <v>42242</v>
      </c>
      <c r="C245" s="33">
        <v>438</v>
      </c>
      <c r="D245" s="33">
        <v>370</v>
      </c>
      <c r="E245" s="1">
        <v>420.74</v>
      </c>
      <c r="F245" s="33">
        <v>722</v>
      </c>
      <c r="G245" s="33">
        <v>34</v>
      </c>
      <c r="H245" s="8" t="e">
        <f ca="1">OFFSET(#REF!,(E245-340)*100,1)</f>
        <v>#REF!</v>
      </c>
      <c r="I245" s="1"/>
      <c r="L245" s="8">
        <v>3.45</v>
      </c>
      <c r="M245" s="8">
        <v>1.35</v>
      </c>
      <c r="N245" s="8">
        <f t="shared" si="11"/>
        <v>3.45</v>
      </c>
      <c r="O245" s="1" t="e">
        <f t="shared" ca="1" si="10"/>
        <v>#REF!</v>
      </c>
      <c r="P245" s="1">
        <v>0</v>
      </c>
      <c r="Q245" s="39" t="e">
        <f t="shared" ca="1" si="9"/>
        <v>#REF!</v>
      </c>
      <c r="R245" s="33">
        <v>430</v>
      </c>
    </row>
    <row r="246" spans="1:18" ht="18.75" customHeight="1" x14ac:dyDescent="0.2">
      <c r="A246" s="33" t="s">
        <v>26</v>
      </c>
      <c r="B246" s="32">
        <v>42243</v>
      </c>
      <c r="C246" s="33">
        <v>438</v>
      </c>
      <c r="D246" s="33">
        <v>370</v>
      </c>
      <c r="E246" s="1">
        <v>420.55</v>
      </c>
      <c r="F246" s="33">
        <v>722</v>
      </c>
      <c r="G246" s="33">
        <v>34</v>
      </c>
      <c r="H246" s="8" t="e">
        <f ca="1">OFFSET(#REF!,(E246-340)*100,1)</f>
        <v>#REF!</v>
      </c>
      <c r="I246" s="1"/>
      <c r="L246" s="8">
        <v>1.89</v>
      </c>
      <c r="M246" s="8">
        <v>0.66</v>
      </c>
      <c r="N246" s="8">
        <f t="shared" si="11"/>
        <v>1.89</v>
      </c>
      <c r="O246" s="1" t="e">
        <f t="shared" ca="1" si="10"/>
        <v>#REF!</v>
      </c>
      <c r="P246" s="1">
        <v>0</v>
      </c>
      <c r="Q246" s="39" t="e">
        <f t="shared" ca="1" si="9"/>
        <v>#REF!</v>
      </c>
      <c r="R246" s="33">
        <v>430</v>
      </c>
    </row>
    <row r="247" spans="1:18" ht="18.75" customHeight="1" x14ac:dyDescent="0.2">
      <c r="A247" s="33" t="s">
        <v>26</v>
      </c>
      <c r="B247" s="32">
        <v>42244</v>
      </c>
      <c r="C247" s="33">
        <v>438</v>
      </c>
      <c r="D247" s="33">
        <v>370</v>
      </c>
      <c r="E247" s="1">
        <v>420.45</v>
      </c>
      <c r="F247" s="33">
        <v>722</v>
      </c>
      <c r="G247" s="33">
        <v>34</v>
      </c>
      <c r="H247" s="8" t="e">
        <f ca="1">OFFSET(#REF!,(E247-340)*100,1)</f>
        <v>#REF!</v>
      </c>
      <c r="I247" s="1"/>
      <c r="L247" s="8">
        <v>4.8899999999999997</v>
      </c>
      <c r="M247" s="8">
        <v>1.7</v>
      </c>
      <c r="N247" s="8">
        <f t="shared" si="11"/>
        <v>4.8899999999999997</v>
      </c>
      <c r="O247" s="1" t="e">
        <f t="shared" ca="1" si="10"/>
        <v>#REF!</v>
      </c>
      <c r="P247" s="1">
        <v>0</v>
      </c>
      <c r="Q247" s="39" t="e">
        <f t="shared" ca="1" si="9"/>
        <v>#REF!</v>
      </c>
      <c r="R247" s="33">
        <v>430</v>
      </c>
    </row>
    <row r="248" spans="1:18" ht="18.75" customHeight="1" x14ac:dyDescent="0.2">
      <c r="A248" s="33" t="s">
        <v>26</v>
      </c>
      <c r="B248" s="32">
        <v>42245</v>
      </c>
      <c r="C248" s="33">
        <v>438</v>
      </c>
      <c r="D248" s="33">
        <v>370</v>
      </c>
      <c r="E248" s="1">
        <v>420.14</v>
      </c>
      <c r="F248" s="33">
        <v>722</v>
      </c>
      <c r="G248" s="33">
        <v>34</v>
      </c>
      <c r="H248" s="8" t="e">
        <f ca="1">OFFSET(#REF!,(E248-340)*100,1)</f>
        <v>#REF!</v>
      </c>
      <c r="I248" s="1"/>
      <c r="L248" s="8">
        <v>4.12</v>
      </c>
      <c r="M248" s="8">
        <v>1.61</v>
      </c>
      <c r="N248" s="8">
        <f t="shared" si="11"/>
        <v>4.12</v>
      </c>
      <c r="O248" s="1" t="e">
        <f t="shared" ca="1" si="10"/>
        <v>#REF!</v>
      </c>
      <c r="P248" s="1">
        <v>0</v>
      </c>
      <c r="Q248" s="39" t="e">
        <f t="shared" ca="1" si="9"/>
        <v>#REF!</v>
      </c>
      <c r="R248" s="33">
        <v>430</v>
      </c>
    </row>
    <row r="249" spans="1:18" ht="18.75" customHeight="1" x14ac:dyDescent="0.2">
      <c r="A249" s="33" t="s">
        <v>26</v>
      </c>
      <c r="B249" s="32">
        <v>42246</v>
      </c>
      <c r="C249" s="33">
        <v>438</v>
      </c>
      <c r="D249" s="33">
        <v>370</v>
      </c>
      <c r="E249" s="1">
        <v>419.98</v>
      </c>
      <c r="F249" s="33">
        <v>722</v>
      </c>
      <c r="G249" s="33">
        <v>34</v>
      </c>
      <c r="H249" s="8" t="e">
        <f ca="1">OFFSET(#REF!,(E249-340)*100,1)</f>
        <v>#REF!</v>
      </c>
      <c r="I249" s="1"/>
      <c r="L249" s="8">
        <v>4.7</v>
      </c>
      <c r="M249" s="8">
        <v>1.84</v>
      </c>
      <c r="N249" s="8">
        <f t="shared" si="11"/>
        <v>4.7</v>
      </c>
      <c r="O249" s="1" t="e">
        <f t="shared" ca="1" si="10"/>
        <v>#REF!</v>
      </c>
      <c r="P249" s="1">
        <v>0</v>
      </c>
      <c r="Q249" s="39" t="e">
        <f t="shared" ca="1" si="9"/>
        <v>#REF!</v>
      </c>
      <c r="R249" s="33">
        <v>430</v>
      </c>
    </row>
    <row r="250" spans="1:18" ht="18.75" customHeight="1" x14ac:dyDescent="0.2">
      <c r="A250" s="33" t="s">
        <v>26</v>
      </c>
      <c r="B250" s="32">
        <v>42247</v>
      </c>
      <c r="C250" s="33">
        <v>438</v>
      </c>
      <c r="D250" s="33">
        <v>370</v>
      </c>
      <c r="E250" s="1">
        <v>419.75</v>
      </c>
      <c r="F250" s="33">
        <v>722</v>
      </c>
      <c r="G250" s="33">
        <v>34</v>
      </c>
      <c r="H250" s="8" t="e">
        <f ca="1">OFFSET(#REF!,(E250-340)*100,1)</f>
        <v>#REF!</v>
      </c>
      <c r="I250" s="1"/>
      <c r="L250" s="8">
        <v>5.35</v>
      </c>
      <c r="M250" s="8">
        <v>2.09</v>
      </c>
      <c r="N250" s="8">
        <f t="shared" si="11"/>
        <v>5.35</v>
      </c>
      <c r="O250" s="1" t="e">
        <f t="shared" ca="1" si="10"/>
        <v>#REF!</v>
      </c>
      <c r="P250" s="1">
        <v>0</v>
      </c>
      <c r="Q250" s="39" t="e">
        <f t="shared" ca="1" si="9"/>
        <v>#REF!</v>
      </c>
      <c r="R250" s="33">
        <v>430</v>
      </c>
    </row>
    <row r="251" spans="1:18" ht="18.75" customHeight="1" x14ac:dyDescent="0.2">
      <c r="A251" s="33" t="s">
        <v>27</v>
      </c>
      <c r="B251" s="32">
        <v>42248</v>
      </c>
      <c r="C251" s="33">
        <v>438</v>
      </c>
      <c r="D251" s="33">
        <v>370</v>
      </c>
      <c r="E251" s="1">
        <v>419.51</v>
      </c>
      <c r="F251" s="33">
        <v>722</v>
      </c>
      <c r="G251" s="33">
        <v>34</v>
      </c>
      <c r="H251" s="8" t="e">
        <f ca="1">OFFSET(#REF!,(E251-340)*100,1)</f>
        <v>#REF!</v>
      </c>
      <c r="I251" s="1"/>
      <c r="L251" s="8">
        <v>4.43</v>
      </c>
      <c r="M251" s="8">
        <v>1.73</v>
      </c>
      <c r="N251" s="8">
        <f t="shared" si="11"/>
        <v>4.43</v>
      </c>
      <c r="O251" s="1" t="e">
        <f t="shared" ca="1" si="10"/>
        <v>#REF!</v>
      </c>
      <c r="P251" s="1">
        <v>0</v>
      </c>
      <c r="Q251" s="39" t="e">
        <f t="shared" ca="1" si="9"/>
        <v>#REF!</v>
      </c>
      <c r="R251" s="33">
        <v>430</v>
      </c>
    </row>
    <row r="252" spans="1:18" ht="18.75" customHeight="1" x14ac:dyDescent="0.2">
      <c r="A252" s="33" t="s">
        <v>27</v>
      </c>
      <c r="B252" s="32">
        <v>42249</v>
      </c>
      <c r="C252" s="33">
        <v>438</v>
      </c>
      <c r="D252" s="33">
        <v>370</v>
      </c>
      <c r="E252" s="1">
        <v>419.28</v>
      </c>
      <c r="F252" s="33">
        <v>722</v>
      </c>
      <c r="G252" s="33">
        <v>34</v>
      </c>
      <c r="H252" s="8" t="e">
        <f ca="1">OFFSET(#REF!,(E252-340)*100,1)</f>
        <v>#REF!</v>
      </c>
      <c r="I252" s="1"/>
      <c r="L252" s="8">
        <v>5.0999999999999996</v>
      </c>
      <c r="M252" s="8">
        <v>1.99</v>
      </c>
      <c r="N252" s="8">
        <f t="shared" si="11"/>
        <v>5.0999999999999996</v>
      </c>
      <c r="O252" s="1" t="e">
        <f t="shared" ca="1" si="10"/>
        <v>#REF!</v>
      </c>
      <c r="P252" s="1">
        <v>0</v>
      </c>
      <c r="Q252" s="39" t="e">
        <f t="shared" ca="1" si="9"/>
        <v>#REF!</v>
      </c>
      <c r="R252" s="33">
        <v>430</v>
      </c>
    </row>
    <row r="253" spans="1:18" ht="18.75" customHeight="1" x14ac:dyDescent="0.2">
      <c r="A253" s="33" t="s">
        <v>27</v>
      </c>
      <c r="B253" s="32">
        <v>42250</v>
      </c>
      <c r="C253" s="33">
        <v>438</v>
      </c>
      <c r="D253" s="33">
        <v>370</v>
      </c>
      <c r="E253" s="1">
        <v>419.06</v>
      </c>
      <c r="F253" s="33">
        <v>722</v>
      </c>
      <c r="G253" s="33">
        <v>34</v>
      </c>
      <c r="H253" s="8" t="e">
        <f ca="1">OFFSET(#REF!,(E253-340)*100,1)</f>
        <v>#REF!</v>
      </c>
      <c r="I253" s="1"/>
      <c r="L253" s="8">
        <v>4.0599999999999996</v>
      </c>
      <c r="M253" s="8">
        <v>1.76</v>
      </c>
      <c r="N253" s="8">
        <f t="shared" si="11"/>
        <v>4.0599999999999996</v>
      </c>
      <c r="O253" s="1" t="e">
        <f t="shared" ca="1" si="10"/>
        <v>#REF!</v>
      </c>
      <c r="P253" s="1">
        <v>32.200000000000003</v>
      </c>
      <c r="Q253" s="39" t="e">
        <f t="shared" ca="1" si="9"/>
        <v>#REF!</v>
      </c>
      <c r="R253" s="33">
        <v>430</v>
      </c>
    </row>
    <row r="254" spans="1:18" ht="18.75" customHeight="1" x14ac:dyDescent="0.2">
      <c r="A254" s="33" t="s">
        <v>27</v>
      </c>
      <c r="B254" s="32">
        <v>42251</v>
      </c>
      <c r="C254" s="33">
        <v>438</v>
      </c>
      <c r="D254" s="33">
        <v>370</v>
      </c>
      <c r="E254" s="1">
        <v>419.07</v>
      </c>
      <c r="F254" s="33">
        <v>722</v>
      </c>
      <c r="G254" s="33">
        <v>34</v>
      </c>
      <c r="H254" s="8" t="e">
        <f ca="1">OFFSET(#REF!,(E254-340)*100,1)</f>
        <v>#REF!</v>
      </c>
      <c r="I254" s="1"/>
      <c r="L254" s="8">
        <v>4.21</v>
      </c>
      <c r="M254" s="8">
        <v>1.64</v>
      </c>
      <c r="N254" s="8">
        <f t="shared" si="11"/>
        <v>4.21</v>
      </c>
      <c r="O254" s="1" t="e">
        <f t="shared" ca="1" si="10"/>
        <v>#REF!</v>
      </c>
      <c r="P254" s="1">
        <v>90.93</v>
      </c>
      <c r="Q254" s="39" t="e">
        <f t="shared" ca="1" si="9"/>
        <v>#REF!</v>
      </c>
      <c r="R254" s="33">
        <v>430</v>
      </c>
    </row>
    <row r="255" spans="1:18" ht="18.75" customHeight="1" x14ac:dyDescent="0.2">
      <c r="A255" s="33" t="s">
        <v>27</v>
      </c>
      <c r="B255" s="32">
        <v>42252</v>
      </c>
      <c r="C255" s="33">
        <v>438</v>
      </c>
      <c r="D255" s="33">
        <v>370</v>
      </c>
      <c r="E255" s="1">
        <v>419.25</v>
      </c>
      <c r="F255" s="33">
        <v>722</v>
      </c>
      <c r="G255" s="33">
        <v>34</v>
      </c>
      <c r="H255" s="8" t="e">
        <f ca="1">OFFSET(#REF!,(E255-340)*100,1)</f>
        <v>#REF!</v>
      </c>
      <c r="I255" s="1"/>
      <c r="L255" s="8">
        <v>3.77</v>
      </c>
      <c r="M255" s="8">
        <v>1.47</v>
      </c>
      <c r="N255" s="8">
        <f t="shared" si="11"/>
        <v>3.77</v>
      </c>
      <c r="O255" s="1" t="e">
        <f t="shared" ca="1" si="10"/>
        <v>#REF!</v>
      </c>
      <c r="P255" s="1">
        <v>1.5</v>
      </c>
      <c r="Q255" s="39" t="e">
        <f t="shared" ca="1" si="9"/>
        <v>#REF!</v>
      </c>
      <c r="R255" s="33">
        <v>430</v>
      </c>
    </row>
    <row r="256" spans="1:18" ht="18.75" customHeight="1" x14ac:dyDescent="0.2">
      <c r="A256" s="33" t="s">
        <v>27</v>
      </c>
      <c r="B256" s="32">
        <v>42253</v>
      </c>
      <c r="C256" s="33">
        <v>438</v>
      </c>
      <c r="D256" s="33">
        <v>370</v>
      </c>
      <c r="E256" s="1">
        <v>419.21</v>
      </c>
      <c r="F256" s="33">
        <v>722</v>
      </c>
      <c r="G256" s="33">
        <v>34</v>
      </c>
      <c r="H256" s="8" t="e">
        <f ca="1">OFFSET(#REF!,(E256-340)*100,1)</f>
        <v>#REF!</v>
      </c>
      <c r="I256" s="1"/>
      <c r="L256" s="8">
        <v>3.15</v>
      </c>
      <c r="M256" s="8">
        <v>1.23</v>
      </c>
      <c r="N256" s="8">
        <f t="shared" si="11"/>
        <v>3.15</v>
      </c>
      <c r="O256" s="1" t="e">
        <f t="shared" ca="1" si="10"/>
        <v>#REF!</v>
      </c>
      <c r="P256" s="1">
        <v>14.4</v>
      </c>
      <c r="Q256" s="39" t="e">
        <f t="shared" ca="1" si="9"/>
        <v>#REF!</v>
      </c>
      <c r="R256" s="33">
        <v>430</v>
      </c>
    </row>
    <row r="257" spans="1:27" ht="18.75" customHeight="1" x14ac:dyDescent="0.2">
      <c r="A257" s="33" t="s">
        <v>27</v>
      </c>
      <c r="B257" s="32">
        <v>42254</v>
      </c>
      <c r="C257" s="33">
        <v>438</v>
      </c>
      <c r="D257" s="33">
        <v>370</v>
      </c>
      <c r="E257" s="1">
        <v>419.19</v>
      </c>
      <c r="F257" s="33">
        <v>722</v>
      </c>
      <c r="G257" s="33">
        <v>34</v>
      </c>
      <c r="H257" s="8" t="e">
        <f ca="1">OFFSET(#REF!,(E257-340)*100,1)</f>
        <v>#REF!</v>
      </c>
      <c r="I257" s="1"/>
      <c r="L257" s="8">
        <v>3.73</v>
      </c>
      <c r="M257" s="8">
        <v>1.49</v>
      </c>
      <c r="N257" s="8">
        <f t="shared" si="11"/>
        <v>3.73</v>
      </c>
      <c r="O257" s="1" t="e">
        <f t="shared" ca="1" si="10"/>
        <v>#REF!</v>
      </c>
      <c r="P257" s="1">
        <v>0</v>
      </c>
      <c r="Q257" s="39" t="e">
        <f t="shared" ca="1" si="9"/>
        <v>#REF!</v>
      </c>
      <c r="R257" s="33">
        <v>430</v>
      </c>
    </row>
    <row r="258" spans="1:27" ht="18.75" customHeight="1" x14ac:dyDescent="0.2">
      <c r="A258" s="33" t="s">
        <v>27</v>
      </c>
      <c r="B258" s="32">
        <v>42255</v>
      </c>
      <c r="C258" s="33">
        <v>438</v>
      </c>
      <c r="D258" s="33">
        <v>370</v>
      </c>
      <c r="E258" s="1">
        <v>419.03</v>
      </c>
      <c r="F258" s="33">
        <v>722</v>
      </c>
      <c r="G258" s="33">
        <v>34</v>
      </c>
      <c r="H258" s="8" t="e">
        <f ca="1">OFFSET(#REF!,(E258-340)*100,1)</f>
        <v>#REF!</v>
      </c>
      <c r="I258" s="1"/>
      <c r="L258" s="8">
        <v>6.13</v>
      </c>
      <c r="M258" s="8">
        <v>2.44</v>
      </c>
      <c r="N258" s="8">
        <f t="shared" si="11"/>
        <v>6.13</v>
      </c>
      <c r="O258" s="1" t="e">
        <f t="shared" ca="1" si="10"/>
        <v>#REF!</v>
      </c>
      <c r="P258" s="1">
        <v>0</v>
      </c>
      <c r="Q258" s="39" t="e">
        <f t="shared" ca="1" si="9"/>
        <v>#REF!</v>
      </c>
      <c r="R258" s="33">
        <v>430</v>
      </c>
    </row>
    <row r="259" spans="1:27" ht="18.75" customHeight="1" x14ac:dyDescent="0.2">
      <c r="A259" s="33" t="s">
        <v>27</v>
      </c>
      <c r="B259" s="32">
        <v>42256</v>
      </c>
      <c r="C259" s="33">
        <v>438</v>
      </c>
      <c r="D259" s="33">
        <v>370</v>
      </c>
      <c r="E259" s="1">
        <v>418.71</v>
      </c>
      <c r="F259" s="33">
        <v>722</v>
      </c>
      <c r="G259" s="33">
        <v>34</v>
      </c>
      <c r="H259" s="8" t="e">
        <f ca="1">OFFSET(#REF!,(E259-340)*100,1)</f>
        <v>#REF!</v>
      </c>
      <c r="I259" s="1"/>
      <c r="L259" s="8">
        <v>5.0999999999999996</v>
      </c>
      <c r="M259" s="8">
        <v>1.99</v>
      </c>
      <c r="N259" s="8">
        <f t="shared" si="11"/>
        <v>5.0999999999999996</v>
      </c>
      <c r="O259" s="1" t="e">
        <f t="shared" ca="1" si="10"/>
        <v>#REF!</v>
      </c>
      <c r="P259" s="1">
        <v>0</v>
      </c>
      <c r="Q259" s="39" t="e">
        <f t="shared" ca="1" si="9"/>
        <v>#REF!</v>
      </c>
      <c r="R259" s="33">
        <v>430</v>
      </c>
    </row>
    <row r="260" spans="1:27" ht="18.75" customHeight="1" x14ac:dyDescent="0.2">
      <c r="A260" s="33" t="s">
        <v>27</v>
      </c>
      <c r="B260" s="32">
        <v>42257</v>
      </c>
      <c r="C260" s="33">
        <v>438</v>
      </c>
      <c r="D260" s="33">
        <v>370</v>
      </c>
      <c r="E260" s="1">
        <v>418.59</v>
      </c>
      <c r="F260" s="33">
        <v>722</v>
      </c>
      <c r="G260" s="33">
        <v>34</v>
      </c>
      <c r="H260" s="8" t="e">
        <f ca="1">OFFSET(#REF!,(E260-340)*100,1)</f>
        <v>#REF!</v>
      </c>
      <c r="I260" s="1"/>
      <c r="L260" s="8">
        <v>6.15</v>
      </c>
      <c r="M260" s="8">
        <v>2.39</v>
      </c>
      <c r="N260" s="8">
        <f t="shared" si="11"/>
        <v>6.15</v>
      </c>
      <c r="O260" s="1" t="e">
        <f t="shared" ca="1" si="10"/>
        <v>#REF!</v>
      </c>
      <c r="P260" s="1">
        <v>0</v>
      </c>
      <c r="Q260" s="39" t="e">
        <f t="shared" ca="1" si="9"/>
        <v>#REF!</v>
      </c>
      <c r="R260" s="33">
        <v>430</v>
      </c>
    </row>
    <row r="261" spans="1:27" ht="18.75" customHeight="1" x14ac:dyDescent="0.2">
      <c r="A261" s="33" t="s">
        <v>27</v>
      </c>
      <c r="B261" s="32">
        <v>42258</v>
      </c>
      <c r="C261" s="33">
        <v>438</v>
      </c>
      <c r="D261" s="33">
        <v>370</v>
      </c>
      <c r="E261" s="1">
        <v>418.39</v>
      </c>
      <c r="F261" s="33">
        <v>722</v>
      </c>
      <c r="G261" s="33">
        <v>34</v>
      </c>
      <c r="H261" s="8" t="e">
        <f ca="1">OFFSET(#REF!,(E261-340)*100,1)</f>
        <v>#REF!</v>
      </c>
      <c r="I261" s="1"/>
      <c r="L261" s="8">
        <v>4.17</v>
      </c>
      <c r="M261" s="8">
        <v>1.62</v>
      </c>
      <c r="N261" s="8">
        <f t="shared" si="11"/>
        <v>4.17</v>
      </c>
      <c r="O261" s="1" t="e">
        <f t="shared" ca="1" si="10"/>
        <v>#REF!</v>
      </c>
      <c r="P261" s="1">
        <v>0</v>
      </c>
      <c r="Q261" s="39" t="e">
        <f t="shared" ref="Q261:Q324" ca="1" si="12">(H261-34)*100/(722-34)</f>
        <v>#REF!</v>
      </c>
      <c r="R261" s="33">
        <v>430</v>
      </c>
      <c r="X261" s="15"/>
      <c r="AA261" s="8"/>
    </row>
    <row r="262" spans="1:27" ht="18.75" customHeight="1" x14ac:dyDescent="0.2">
      <c r="A262" s="33" t="s">
        <v>27</v>
      </c>
      <c r="B262" s="32">
        <v>42259</v>
      </c>
      <c r="C262" s="33">
        <v>438</v>
      </c>
      <c r="D262" s="33">
        <v>370</v>
      </c>
      <c r="E262" s="1">
        <v>418.12</v>
      </c>
      <c r="F262" s="33">
        <v>722</v>
      </c>
      <c r="G262" s="33">
        <v>34</v>
      </c>
      <c r="H262" s="8" t="e">
        <f ca="1">OFFSET(#REF!,(E262-340)*100,1)</f>
        <v>#REF!</v>
      </c>
      <c r="I262" s="1"/>
      <c r="L262" s="8">
        <v>3.7</v>
      </c>
      <c r="M262" s="8">
        <v>1.44</v>
      </c>
      <c r="N262" s="8">
        <f t="shared" si="11"/>
        <v>3.7</v>
      </c>
      <c r="O262" s="1" t="e">
        <f t="shared" ca="1" si="10"/>
        <v>#REF!</v>
      </c>
      <c r="P262" s="1">
        <v>0</v>
      </c>
      <c r="Q262" s="39" t="e">
        <f t="shared" ca="1" si="12"/>
        <v>#REF!</v>
      </c>
      <c r="R262" s="33">
        <v>430</v>
      </c>
      <c r="X262" s="15"/>
      <c r="Y262" s="15"/>
      <c r="Z262" s="15"/>
      <c r="AA262" s="8"/>
    </row>
    <row r="263" spans="1:27" ht="18.75" customHeight="1" x14ac:dyDescent="0.2">
      <c r="A263" s="33" t="s">
        <v>27</v>
      </c>
      <c r="B263" s="32">
        <v>42260</v>
      </c>
      <c r="C263" s="33">
        <v>438</v>
      </c>
      <c r="D263" s="33">
        <v>370</v>
      </c>
      <c r="E263" s="1">
        <v>417.98</v>
      </c>
      <c r="F263" s="33">
        <v>722</v>
      </c>
      <c r="G263" s="33">
        <v>34</v>
      </c>
      <c r="H263" s="8" t="e">
        <f ca="1">OFFSET(#REF!,(E263-340)*100,1)</f>
        <v>#REF!</v>
      </c>
      <c r="I263" s="1"/>
      <c r="L263" s="8">
        <v>4.45</v>
      </c>
      <c r="M263" s="8">
        <v>1.73</v>
      </c>
      <c r="N263" s="8">
        <f t="shared" si="11"/>
        <v>4.45</v>
      </c>
      <c r="O263" s="1" t="e">
        <f t="shared" ca="1" si="10"/>
        <v>#REF!</v>
      </c>
      <c r="P263" s="1">
        <v>0</v>
      </c>
      <c r="Q263" s="39" t="e">
        <f t="shared" ca="1" si="12"/>
        <v>#REF!</v>
      </c>
      <c r="R263" s="33">
        <v>430</v>
      </c>
    </row>
    <row r="264" spans="1:27" ht="18.75" customHeight="1" x14ac:dyDescent="0.2">
      <c r="A264" s="33" t="s">
        <v>27</v>
      </c>
      <c r="B264" s="32">
        <v>42261</v>
      </c>
      <c r="C264" s="33">
        <v>438</v>
      </c>
      <c r="D264" s="33">
        <v>370</v>
      </c>
      <c r="E264" s="1">
        <v>417.76</v>
      </c>
      <c r="F264" s="33">
        <v>722</v>
      </c>
      <c r="G264" s="33">
        <v>34</v>
      </c>
      <c r="H264" s="8" t="e">
        <f ca="1">OFFSET(#REF!,(E264-340)*100,1)</f>
        <v>#REF!</v>
      </c>
      <c r="I264" s="1"/>
      <c r="L264" s="8">
        <v>5.17</v>
      </c>
      <c r="M264" s="8">
        <v>2.0099999999999998</v>
      </c>
      <c r="N264" s="8">
        <f t="shared" si="11"/>
        <v>5.17</v>
      </c>
      <c r="O264" s="1" t="e">
        <f t="shared" ref="O264:O327" ca="1" si="13">H265-H264+N264</f>
        <v>#REF!</v>
      </c>
      <c r="P264" s="1">
        <v>0</v>
      </c>
      <c r="Q264" s="39" t="e">
        <f t="shared" ca="1" si="12"/>
        <v>#REF!</v>
      </c>
      <c r="R264" s="33">
        <v>430</v>
      </c>
    </row>
    <row r="265" spans="1:27" ht="18.75" customHeight="1" x14ac:dyDescent="0.2">
      <c r="A265" s="33" t="s">
        <v>27</v>
      </c>
      <c r="B265" s="32">
        <v>42262</v>
      </c>
      <c r="C265" s="33">
        <v>438</v>
      </c>
      <c r="D265" s="33">
        <v>370</v>
      </c>
      <c r="E265" s="1">
        <v>417.46</v>
      </c>
      <c r="F265" s="33">
        <v>722</v>
      </c>
      <c r="G265" s="33">
        <v>34</v>
      </c>
      <c r="H265" s="8" t="e">
        <f ca="1">OFFSET(#REF!,(E265-340)*100,1)</f>
        <v>#REF!</v>
      </c>
      <c r="I265" s="1"/>
      <c r="L265" s="8">
        <v>3.3</v>
      </c>
      <c r="M265" s="8">
        <v>1.28</v>
      </c>
      <c r="N265" s="8">
        <f t="shared" ref="N265:N328" si="14">I265+J265+K265+L265</f>
        <v>3.3</v>
      </c>
      <c r="O265" s="1" t="e">
        <f t="shared" ca="1" si="13"/>
        <v>#REF!</v>
      </c>
      <c r="P265" s="1">
        <v>1.4</v>
      </c>
      <c r="Q265" s="39" t="e">
        <f t="shared" ca="1" si="12"/>
        <v>#REF!</v>
      </c>
      <c r="R265" s="33">
        <v>430</v>
      </c>
    </row>
    <row r="266" spans="1:27" ht="18.75" customHeight="1" x14ac:dyDescent="0.2">
      <c r="A266" s="33" t="s">
        <v>27</v>
      </c>
      <c r="B266" s="32">
        <v>42263</v>
      </c>
      <c r="C266" s="33">
        <v>438</v>
      </c>
      <c r="D266" s="33">
        <v>370</v>
      </c>
      <c r="E266" s="1">
        <v>417.29</v>
      </c>
      <c r="F266" s="33">
        <v>436.34</v>
      </c>
      <c r="G266" s="33">
        <v>34</v>
      </c>
      <c r="H266" s="8" t="e">
        <f ca="1">OFFSET(#REF!,(E266-340)*100,1)</f>
        <v>#REF!</v>
      </c>
      <c r="I266" s="1"/>
      <c r="L266" s="8">
        <v>3.12</v>
      </c>
      <c r="M266" s="8">
        <v>1.21</v>
      </c>
      <c r="N266" s="8">
        <f t="shared" si="14"/>
        <v>3.12</v>
      </c>
      <c r="O266" s="1" t="e">
        <f t="shared" ca="1" si="13"/>
        <v>#REF!</v>
      </c>
      <c r="P266" s="1">
        <v>1.1000000000000001</v>
      </c>
      <c r="Q266" s="39" t="e">
        <f t="shared" ca="1" si="12"/>
        <v>#REF!</v>
      </c>
      <c r="R266" s="33">
        <v>430</v>
      </c>
    </row>
    <row r="267" spans="1:27" ht="18.75" customHeight="1" x14ac:dyDescent="0.2">
      <c r="A267" s="33" t="s">
        <v>27</v>
      </c>
      <c r="B267" s="32">
        <v>42264</v>
      </c>
      <c r="C267" s="33">
        <v>438</v>
      </c>
      <c r="D267" s="33">
        <v>370</v>
      </c>
      <c r="E267" s="1">
        <v>417.49</v>
      </c>
      <c r="F267" s="33">
        <v>722</v>
      </c>
      <c r="G267" s="33">
        <v>34</v>
      </c>
      <c r="H267" s="8" t="e">
        <f ca="1">OFFSET(#REF!,(E267-340)*100,1)</f>
        <v>#REF!</v>
      </c>
      <c r="I267" s="1"/>
      <c r="L267" s="8">
        <v>4.07</v>
      </c>
      <c r="M267" s="8">
        <v>1.58</v>
      </c>
      <c r="N267" s="8">
        <f t="shared" si="14"/>
        <v>4.07</v>
      </c>
      <c r="O267" s="1" t="e">
        <f t="shared" ca="1" si="13"/>
        <v>#REF!</v>
      </c>
      <c r="P267" s="1">
        <v>0.9</v>
      </c>
      <c r="Q267" s="39" t="e">
        <f t="shared" ca="1" si="12"/>
        <v>#REF!</v>
      </c>
      <c r="R267" s="33">
        <v>430</v>
      </c>
    </row>
    <row r="268" spans="1:27" ht="18.75" customHeight="1" x14ac:dyDescent="0.2">
      <c r="A268" s="33" t="s">
        <v>27</v>
      </c>
      <c r="B268" s="32">
        <v>42265</v>
      </c>
      <c r="C268" s="33">
        <v>438</v>
      </c>
      <c r="D268" s="33">
        <v>370</v>
      </c>
      <c r="E268" s="1">
        <v>417.73</v>
      </c>
      <c r="F268" s="33">
        <v>722</v>
      </c>
      <c r="G268" s="33">
        <v>34</v>
      </c>
      <c r="H268" s="8" t="e">
        <f ca="1">OFFSET(#REF!,(E268-340)*100,1)</f>
        <v>#REF!</v>
      </c>
      <c r="I268" s="1"/>
      <c r="L268" s="8">
        <v>5.15</v>
      </c>
      <c r="M268" s="8">
        <v>2</v>
      </c>
      <c r="N268" s="8">
        <f t="shared" si="14"/>
        <v>5.15</v>
      </c>
      <c r="O268" s="1" t="e">
        <f t="shared" ca="1" si="13"/>
        <v>#REF!</v>
      </c>
      <c r="P268" s="1">
        <v>0</v>
      </c>
      <c r="Q268" s="39" t="e">
        <f t="shared" ca="1" si="12"/>
        <v>#REF!</v>
      </c>
      <c r="R268" s="33">
        <v>430</v>
      </c>
    </row>
    <row r="269" spans="1:27" ht="18.75" customHeight="1" x14ac:dyDescent="0.2">
      <c r="A269" s="33" t="s">
        <v>27</v>
      </c>
      <c r="B269" s="32">
        <v>42266</v>
      </c>
      <c r="C269" s="33">
        <v>438</v>
      </c>
      <c r="D269" s="33">
        <v>370</v>
      </c>
      <c r="E269" s="1">
        <v>417.79</v>
      </c>
      <c r="F269" s="33">
        <v>722</v>
      </c>
      <c r="G269" s="33">
        <v>34</v>
      </c>
      <c r="H269" s="8" t="e">
        <f ca="1">OFFSET(#REF!,(E269-340)*100,1)</f>
        <v>#REF!</v>
      </c>
      <c r="I269" s="1"/>
      <c r="L269" s="8">
        <v>3.55</v>
      </c>
      <c r="M269" s="8">
        <v>1.38</v>
      </c>
      <c r="N269" s="8">
        <f t="shared" si="14"/>
        <v>3.55</v>
      </c>
      <c r="O269" s="1" t="e">
        <f t="shared" ca="1" si="13"/>
        <v>#REF!</v>
      </c>
      <c r="P269" s="1">
        <v>0</v>
      </c>
      <c r="Q269" s="39" t="e">
        <f t="shared" ca="1" si="12"/>
        <v>#REF!</v>
      </c>
      <c r="R269" s="33">
        <v>430</v>
      </c>
    </row>
    <row r="270" spans="1:27" ht="18.75" customHeight="1" x14ac:dyDescent="0.2">
      <c r="A270" s="33" t="s">
        <v>27</v>
      </c>
      <c r="B270" s="32">
        <v>42267</v>
      </c>
      <c r="C270" s="33">
        <v>438</v>
      </c>
      <c r="D270" s="33">
        <v>370</v>
      </c>
      <c r="E270" s="1">
        <v>418.02</v>
      </c>
      <c r="F270" s="33">
        <v>722</v>
      </c>
      <c r="G270" s="33">
        <v>34</v>
      </c>
      <c r="H270" s="8" t="e">
        <f ca="1">OFFSET(#REF!,(E270-340)*100,1)</f>
        <v>#REF!</v>
      </c>
      <c r="I270" s="1"/>
      <c r="L270" s="8">
        <v>3.5</v>
      </c>
      <c r="M270" s="8">
        <v>1.36</v>
      </c>
      <c r="N270" s="8">
        <f t="shared" si="14"/>
        <v>3.5</v>
      </c>
      <c r="O270" s="1" t="e">
        <f t="shared" ca="1" si="13"/>
        <v>#REF!</v>
      </c>
      <c r="P270" s="1">
        <v>6.6</v>
      </c>
      <c r="Q270" s="39" t="e">
        <f t="shared" ca="1" si="12"/>
        <v>#REF!</v>
      </c>
      <c r="R270" s="33">
        <v>430</v>
      </c>
    </row>
    <row r="271" spans="1:27" ht="18.75" customHeight="1" x14ac:dyDescent="0.2">
      <c r="A271" s="33" t="s">
        <v>27</v>
      </c>
      <c r="B271" s="32">
        <v>42268</v>
      </c>
      <c r="C271" s="33">
        <v>438</v>
      </c>
      <c r="D271" s="33">
        <v>370</v>
      </c>
      <c r="E271" s="1">
        <v>418.18</v>
      </c>
      <c r="F271" s="33">
        <v>722</v>
      </c>
      <c r="G271" s="33">
        <v>34</v>
      </c>
      <c r="H271" s="8" t="e">
        <f ca="1">OFFSET(#REF!,(E271-340)*100,1)</f>
        <v>#REF!</v>
      </c>
      <c r="I271" s="1"/>
      <c r="L271" s="8">
        <v>5.41</v>
      </c>
      <c r="M271" s="8">
        <v>2.11</v>
      </c>
      <c r="N271" s="8">
        <f t="shared" si="14"/>
        <v>5.41</v>
      </c>
      <c r="O271" s="1" t="e">
        <f t="shared" ca="1" si="13"/>
        <v>#REF!</v>
      </c>
      <c r="P271" s="1">
        <v>0.5</v>
      </c>
      <c r="Q271" s="39" t="e">
        <f t="shared" ca="1" si="12"/>
        <v>#REF!</v>
      </c>
      <c r="R271" s="33">
        <v>430</v>
      </c>
    </row>
    <row r="272" spans="1:27" ht="18.75" customHeight="1" x14ac:dyDescent="0.2">
      <c r="A272" s="33" t="s">
        <v>27</v>
      </c>
      <c r="B272" s="32">
        <v>42269</v>
      </c>
      <c r="C272" s="33">
        <v>438</v>
      </c>
      <c r="D272" s="33">
        <v>370</v>
      </c>
      <c r="E272" s="1">
        <v>418.29</v>
      </c>
      <c r="F272" s="33">
        <v>722</v>
      </c>
      <c r="G272" s="33">
        <v>34</v>
      </c>
      <c r="H272" s="8" t="e">
        <f ca="1">OFFSET(#REF!,(E272-340)*100,1)</f>
        <v>#REF!</v>
      </c>
      <c r="I272" s="1"/>
      <c r="L272" s="8">
        <v>4.93</v>
      </c>
      <c r="M272" s="8">
        <v>1.92</v>
      </c>
      <c r="N272" s="8">
        <f t="shared" si="14"/>
        <v>4.93</v>
      </c>
      <c r="O272" s="1" t="e">
        <f t="shared" ca="1" si="13"/>
        <v>#REF!</v>
      </c>
      <c r="P272" s="1">
        <v>0</v>
      </c>
      <c r="Q272" s="39" t="e">
        <f t="shared" ca="1" si="12"/>
        <v>#REF!</v>
      </c>
      <c r="R272" s="33">
        <v>430</v>
      </c>
    </row>
    <row r="273" spans="1:18" ht="18.75" customHeight="1" x14ac:dyDescent="0.2">
      <c r="A273" s="33" t="s">
        <v>27</v>
      </c>
      <c r="B273" s="32">
        <v>42270</v>
      </c>
      <c r="C273" s="33">
        <v>438</v>
      </c>
      <c r="D273" s="33">
        <v>370</v>
      </c>
      <c r="E273" s="1">
        <v>418.26</v>
      </c>
      <c r="F273" s="33">
        <v>722</v>
      </c>
      <c r="G273" s="33">
        <v>34</v>
      </c>
      <c r="H273" s="8" t="e">
        <f ca="1">OFFSET(#REF!,(E273-340)*100,1)</f>
        <v>#REF!</v>
      </c>
      <c r="I273" s="1"/>
      <c r="L273" s="8">
        <v>5.62</v>
      </c>
      <c r="M273" s="8">
        <v>2.1800000000000002</v>
      </c>
      <c r="N273" s="8">
        <f t="shared" si="14"/>
        <v>5.62</v>
      </c>
      <c r="O273" s="1" t="e">
        <f t="shared" ca="1" si="13"/>
        <v>#REF!</v>
      </c>
      <c r="P273" s="1">
        <v>8.6999999999999993</v>
      </c>
      <c r="Q273" s="39" t="e">
        <f t="shared" ca="1" si="12"/>
        <v>#REF!</v>
      </c>
      <c r="R273" s="33">
        <v>430</v>
      </c>
    </row>
    <row r="274" spans="1:18" ht="18.75" customHeight="1" x14ac:dyDescent="0.2">
      <c r="A274" s="33" t="s">
        <v>27</v>
      </c>
      <c r="B274" s="32">
        <v>42271</v>
      </c>
      <c r="C274" s="33">
        <v>438</v>
      </c>
      <c r="D274" s="33">
        <v>370</v>
      </c>
      <c r="E274" s="1">
        <v>418.3</v>
      </c>
      <c r="F274" s="33">
        <v>722</v>
      </c>
      <c r="G274" s="33">
        <v>34</v>
      </c>
      <c r="H274" s="8" t="e">
        <f ca="1">OFFSET(#REF!,(E274-340)*100,1)</f>
        <v>#REF!</v>
      </c>
      <c r="I274" s="1"/>
      <c r="L274" s="8">
        <v>3.84</v>
      </c>
      <c r="M274" s="8">
        <v>1.49</v>
      </c>
      <c r="N274" s="8">
        <f t="shared" si="14"/>
        <v>3.84</v>
      </c>
      <c r="O274" s="1" t="e">
        <f t="shared" ca="1" si="13"/>
        <v>#REF!</v>
      </c>
      <c r="P274" s="1">
        <v>41</v>
      </c>
      <c r="Q274" s="39" t="e">
        <f t="shared" ca="1" si="12"/>
        <v>#REF!</v>
      </c>
      <c r="R274" s="33">
        <v>430</v>
      </c>
    </row>
    <row r="275" spans="1:18" ht="18.75" customHeight="1" x14ac:dyDescent="0.2">
      <c r="A275" s="33" t="s">
        <v>27</v>
      </c>
      <c r="B275" s="32">
        <v>42272</v>
      </c>
      <c r="C275" s="33">
        <v>438</v>
      </c>
      <c r="D275" s="33">
        <v>370</v>
      </c>
      <c r="E275" s="1">
        <v>418.36</v>
      </c>
      <c r="F275" s="33">
        <v>722</v>
      </c>
      <c r="G275" s="33">
        <v>34</v>
      </c>
      <c r="H275" s="8" t="e">
        <f ca="1">OFFSET(#REF!,(E275-340)*100,1)</f>
        <v>#REF!</v>
      </c>
      <c r="I275" s="1"/>
      <c r="L275" s="8">
        <v>1.33</v>
      </c>
      <c r="M275" s="8">
        <v>0.51</v>
      </c>
      <c r="N275" s="8">
        <f t="shared" si="14"/>
        <v>1.33</v>
      </c>
      <c r="O275" s="1" t="e">
        <f t="shared" ca="1" si="13"/>
        <v>#REF!</v>
      </c>
      <c r="P275" s="1">
        <v>6.7</v>
      </c>
      <c r="Q275" s="39" t="e">
        <f t="shared" ca="1" si="12"/>
        <v>#REF!</v>
      </c>
      <c r="R275" s="33">
        <v>430</v>
      </c>
    </row>
    <row r="276" spans="1:18" ht="18.75" customHeight="1" x14ac:dyDescent="0.2">
      <c r="A276" s="33" t="s">
        <v>27</v>
      </c>
      <c r="B276" s="32">
        <v>42273</v>
      </c>
      <c r="C276" s="33">
        <v>438</v>
      </c>
      <c r="D276" s="33">
        <v>370</v>
      </c>
      <c r="E276" s="1">
        <v>419.32</v>
      </c>
      <c r="F276" s="33">
        <v>722</v>
      </c>
      <c r="G276" s="33">
        <v>34</v>
      </c>
      <c r="H276" s="8" t="e">
        <f ca="1">OFFSET(#REF!,(E276-340)*100,1)</f>
        <v>#REF!</v>
      </c>
      <c r="I276" s="1"/>
      <c r="L276" s="8">
        <v>4.24</v>
      </c>
      <c r="M276" s="8">
        <v>1.65</v>
      </c>
      <c r="N276" s="8">
        <f t="shared" si="14"/>
        <v>4.24</v>
      </c>
      <c r="O276" s="1" t="e">
        <f t="shared" ca="1" si="13"/>
        <v>#REF!</v>
      </c>
      <c r="P276" s="1">
        <v>0</v>
      </c>
      <c r="Q276" s="39" t="e">
        <f t="shared" ca="1" si="12"/>
        <v>#REF!</v>
      </c>
      <c r="R276" s="33">
        <v>430</v>
      </c>
    </row>
    <row r="277" spans="1:18" ht="18.75" customHeight="1" x14ac:dyDescent="0.2">
      <c r="A277" s="33" t="s">
        <v>27</v>
      </c>
      <c r="B277" s="32">
        <v>42274</v>
      </c>
      <c r="C277" s="33">
        <v>438</v>
      </c>
      <c r="D277" s="33">
        <v>370</v>
      </c>
      <c r="E277" s="1">
        <v>419.48</v>
      </c>
      <c r="F277" s="33">
        <v>722</v>
      </c>
      <c r="G277" s="33">
        <v>34</v>
      </c>
      <c r="H277" s="8" t="e">
        <f ca="1">OFFSET(#REF!,(E277-340)*100,1)</f>
        <v>#REF!</v>
      </c>
      <c r="I277" s="1"/>
      <c r="L277" s="8">
        <v>2.38</v>
      </c>
      <c r="M277" s="8">
        <v>0.93</v>
      </c>
      <c r="N277" s="8">
        <f t="shared" si="14"/>
        <v>2.38</v>
      </c>
      <c r="O277" s="1" t="e">
        <f t="shared" ca="1" si="13"/>
        <v>#REF!</v>
      </c>
      <c r="P277" s="1">
        <v>3.1</v>
      </c>
      <c r="Q277" s="39" t="e">
        <f t="shared" ca="1" si="12"/>
        <v>#REF!</v>
      </c>
      <c r="R277" s="33">
        <v>430</v>
      </c>
    </row>
    <row r="278" spans="1:18" ht="18.75" customHeight="1" x14ac:dyDescent="0.2">
      <c r="A278" s="33" t="s">
        <v>27</v>
      </c>
      <c r="B278" s="32">
        <v>42275</v>
      </c>
      <c r="C278" s="33">
        <v>438</v>
      </c>
      <c r="D278" s="33">
        <v>370</v>
      </c>
      <c r="E278" s="1">
        <v>419.78</v>
      </c>
      <c r="F278" s="33">
        <v>722</v>
      </c>
      <c r="G278" s="33">
        <v>34</v>
      </c>
      <c r="H278" s="8" t="e">
        <f ca="1">OFFSET(#REF!,(E278-340)*100,1)</f>
        <v>#REF!</v>
      </c>
      <c r="I278" s="1"/>
      <c r="L278" s="8">
        <v>6.92</v>
      </c>
      <c r="M278" s="8">
        <v>2.7</v>
      </c>
      <c r="N278" s="8">
        <f t="shared" si="14"/>
        <v>6.92</v>
      </c>
      <c r="O278" s="1" t="e">
        <f t="shared" ca="1" si="13"/>
        <v>#REF!</v>
      </c>
      <c r="P278" s="1">
        <v>0</v>
      </c>
      <c r="Q278" s="39" t="e">
        <f t="shared" ca="1" si="12"/>
        <v>#REF!</v>
      </c>
      <c r="R278" s="33">
        <v>430</v>
      </c>
    </row>
    <row r="279" spans="1:18" ht="18.75" customHeight="1" x14ac:dyDescent="0.2">
      <c r="A279" s="33" t="s">
        <v>27</v>
      </c>
      <c r="B279" s="32">
        <v>42276</v>
      </c>
      <c r="C279" s="33">
        <v>438</v>
      </c>
      <c r="D279" s="33">
        <v>370</v>
      </c>
      <c r="E279" s="1">
        <v>419.93</v>
      </c>
      <c r="F279" s="33">
        <v>722</v>
      </c>
      <c r="G279" s="33">
        <v>34</v>
      </c>
      <c r="H279" s="8" t="e">
        <f ca="1">OFFSET(#REF!,(E279-340)*100,1)</f>
        <v>#REF!</v>
      </c>
      <c r="I279" s="1"/>
      <c r="L279" s="8">
        <v>5.92</v>
      </c>
      <c r="M279" s="8">
        <v>2.31</v>
      </c>
      <c r="N279" s="8">
        <f t="shared" si="14"/>
        <v>5.92</v>
      </c>
      <c r="O279" s="1" t="e">
        <f t="shared" ca="1" si="13"/>
        <v>#REF!</v>
      </c>
      <c r="P279" s="1">
        <v>38.200000000000003</v>
      </c>
      <c r="Q279" s="39" t="e">
        <f t="shared" ca="1" si="12"/>
        <v>#REF!</v>
      </c>
      <c r="R279" s="33">
        <v>430</v>
      </c>
    </row>
    <row r="280" spans="1:18" ht="18.75" customHeight="1" x14ac:dyDescent="0.2">
      <c r="A280" s="33" t="s">
        <v>27</v>
      </c>
      <c r="B280" s="32">
        <v>42277</v>
      </c>
      <c r="C280" s="33">
        <v>438</v>
      </c>
      <c r="D280" s="33">
        <v>370</v>
      </c>
      <c r="E280" s="1">
        <v>420.11</v>
      </c>
      <c r="F280" s="33">
        <v>722</v>
      </c>
      <c r="G280" s="33">
        <v>34</v>
      </c>
      <c r="H280" s="8" t="e">
        <f ca="1">OFFSET(#REF!,(E280-340)*100,1)</f>
        <v>#REF!</v>
      </c>
      <c r="I280" s="1"/>
      <c r="L280" s="8">
        <v>4.67</v>
      </c>
      <c r="M280" s="8">
        <v>1.83</v>
      </c>
      <c r="N280" s="8">
        <f t="shared" si="14"/>
        <v>4.67</v>
      </c>
      <c r="O280" s="1" t="e">
        <f t="shared" ca="1" si="13"/>
        <v>#REF!</v>
      </c>
      <c r="P280" s="1">
        <v>16.2</v>
      </c>
      <c r="Q280" s="39" t="e">
        <f t="shared" ca="1" si="12"/>
        <v>#REF!</v>
      </c>
      <c r="R280" s="33">
        <v>430</v>
      </c>
    </row>
    <row r="281" spans="1:18" ht="18.75" customHeight="1" x14ac:dyDescent="0.2">
      <c r="A281" s="33" t="s">
        <v>28</v>
      </c>
      <c r="B281" s="32">
        <v>42278</v>
      </c>
      <c r="C281" s="33">
        <v>438</v>
      </c>
      <c r="D281" s="33">
        <v>370</v>
      </c>
      <c r="E281" s="1">
        <v>420.2</v>
      </c>
      <c r="F281" s="33">
        <v>722</v>
      </c>
      <c r="G281" s="33">
        <v>34</v>
      </c>
      <c r="H281" s="8" t="e">
        <f ca="1">OFFSET(#REF!,(E281-340)*100,1)</f>
        <v>#REF!</v>
      </c>
      <c r="I281" s="1"/>
      <c r="L281" s="8">
        <v>4.5999999999999996</v>
      </c>
      <c r="M281" s="8">
        <v>1.8</v>
      </c>
      <c r="N281" s="8">
        <f t="shared" si="14"/>
        <v>4.5999999999999996</v>
      </c>
      <c r="O281" s="1" t="e">
        <f t="shared" ca="1" si="13"/>
        <v>#REF!</v>
      </c>
      <c r="P281" s="1">
        <v>0</v>
      </c>
      <c r="Q281" s="39" t="e">
        <f t="shared" ca="1" si="12"/>
        <v>#REF!</v>
      </c>
      <c r="R281" s="33">
        <v>430</v>
      </c>
    </row>
    <row r="282" spans="1:18" ht="18.75" customHeight="1" x14ac:dyDescent="0.2">
      <c r="A282" s="33" t="s">
        <v>28</v>
      </c>
      <c r="B282" s="32">
        <v>42279</v>
      </c>
      <c r="C282" s="33">
        <v>438</v>
      </c>
      <c r="D282" s="33">
        <v>370</v>
      </c>
      <c r="E282" s="1">
        <v>420.32</v>
      </c>
      <c r="F282" s="33">
        <v>722</v>
      </c>
      <c r="G282" s="33">
        <v>34</v>
      </c>
      <c r="H282" s="8" t="e">
        <f ca="1">OFFSET(#REF!,(E282-340)*100,1)</f>
        <v>#REF!</v>
      </c>
      <c r="I282" s="1"/>
      <c r="L282" s="8">
        <v>5.77</v>
      </c>
      <c r="M282" s="8">
        <v>2.2599999999999998</v>
      </c>
      <c r="N282" s="8">
        <f t="shared" si="14"/>
        <v>5.77</v>
      </c>
      <c r="O282" s="1" t="e">
        <f t="shared" ca="1" si="13"/>
        <v>#REF!</v>
      </c>
      <c r="P282" s="1">
        <v>0.7</v>
      </c>
      <c r="Q282" s="39" t="e">
        <f t="shared" ca="1" si="12"/>
        <v>#REF!</v>
      </c>
      <c r="R282" s="33">
        <v>430</v>
      </c>
    </row>
    <row r="283" spans="1:18" ht="18.75" customHeight="1" x14ac:dyDescent="0.2">
      <c r="A283" s="33" t="s">
        <v>28</v>
      </c>
      <c r="B283" s="32">
        <v>42280</v>
      </c>
      <c r="C283" s="33">
        <v>438</v>
      </c>
      <c r="D283" s="33">
        <v>370</v>
      </c>
      <c r="E283" s="1">
        <v>420.37</v>
      </c>
      <c r="F283" s="33">
        <v>722</v>
      </c>
      <c r="G283" s="33">
        <v>34</v>
      </c>
      <c r="H283" s="8" t="e">
        <f ca="1">OFFSET(#REF!,(E283-340)*100,1)</f>
        <v>#REF!</v>
      </c>
      <c r="I283" s="1"/>
      <c r="L283" s="8">
        <v>4.1399999999999997</v>
      </c>
      <c r="M283" s="8">
        <v>1.62</v>
      </c>
      <c r="N283" s="8">
        <f t="shared" si="14"/>
        <v>4.1399999999999997</v>
      </c>
      <c r="O283" s="1" t="e">
        <f t="shared" ca="1" si="13"/>
        <v>#REF!</v>
      </c>
      <c r="P283" s="1">
        <v>0</v>
      </c>
      <c r="Q283" s="39" t="e">
        <f t="shared" ca="1" si="12"/>
        <v>#REF!</v>
      </c>
      <c r="R283" s="33">
        <v>430</v>
      </c>
    </row>
    <row r="284" spans="1:18" ht="18.75" customHeight="1" x14ac:dyDescent="0.2">
      <c r="A284" s="33" t="s">
        <v>28</v>
      </c>
      <c r="B284" s="32">
        <v>42281</v>
      </c>
      <c r="C284" s="33">
        <v>438</v>
      </c>
      <c r="D284" s="33">
        <v>370</v>
      </c>
      <c r="E284" s="1">
        <v>420.35</v>
      </c>
      <c r="F284" s="33">
        <v>722</v>
      </c>
      <c r="G284" s="33">
        <v>34</v>
      </c>
      <c r="H284" s="8" t="e">
        <f ca="1">OFFSET(#REF!,(E284-340)*100,1)</f>
        <v>#REF!</v>
      </c>
      <c r="I284" s="1"/>
      <c r="L284" s="8">
        <v>5.43</v>
      </c>
      <c r="M284" s="8">
        <v>2.13</v>
      </c>
      <c r="N284" s="8">
        <f t="shared" si="14"/>
        <v>5.43</v>
      </c>
      <c r="O284" s="1" t="e">
        <f t="shared" ca="1" si="13"/>
        <v>#REF!</v>
      </c>
      <c r="P284" s="1">
        <v>1.9</v>
      </c>
      <c r="Q284" s="39" t="e">
        <f t="shared" ca="1" si="12"/>
        <v>#REF!</v>
      </c>
      <c r="R284" s="33">
        <v>430</v>
      </c>
    </row>
    <row r="285" spans="1:18" ht="18.75" customHeight="1" x14ac:dyDescent="0.2">
      <c r="A285" s="33" t="s">
        <v>28</v>
      </c>
      <c r="B285" s="32">
        <v>42282</v>
      </c>
      <c r="C285" s="33">
        <v>438</v>
      </c>
      <c r="D285" s="33">
        <v>370</v>
      </c>
      <c r="E285" s="1">
        <v>420.37</v>
      </c>
      <c r="F285" s="33">
        <v>722</v>
      </c>
      <c r="G285" s="33">
        <v>34</v>
      </c>
      <c r="H285" s="8" t="e">
        <f ca="1">OFFSET(#REF!,(E285-340)*100,1)</f>
        <v>#REF!</v>
      </c>
      <c r="I285" s="1"/>
      <c r="L285" s="8">
        <v>4.57</v>
      </c>
      <c r="M285" s="8">
        <v>1.79</v>
      </c>
      <c r="N285" s="8">
        <f t="shared" si="14"/>
        <v>4.57</v>
      </c>
      <c r="O285" s="1" t="e">
        <f t="shared" ca="1" si="13"/>
        <v>#REF!</v>
      </c>
      <c r="P285" s="1">
        <v>0.5</v>
      </c>
      <c r="Q285" s="39" t="e">
        <f t="shared" ca="1" si="12"/>
        <v>#REF!</v>
      </c>
      <c r="R285" s="33">
        <v>430</v>
      </c>
    </row>
    <row r="286" spans="1:18" ht="18.75" customHeight="1" x14ac:dyDescent="0.2">
      <c r="A286" s="33" t="s">
        <v>28</v>
      </c>
      <c r="B286" s="32">
        <v>42283</v>
      </c>
      <c r="C286" s="33">
        <v>438</v>
      </c>
      <c r="D286" s="33">
        <v>370</v>
      </c>
      <c r="E286" s="1">
        <v>420.53</v>
      </c>
      <c r="F286" s="33">
        <v>722</v>
      </c>
      <c r="G286" s="33">
        <v>34</v>
      </c>
      <c r="H286" s="8" t="e">
        <f ca="1">OFFSET(#REF!,(E286-340)*100,1)</f>
        <v>#REF!</v>
      </c>
      <c r="I286" s="1"/>
      <c r="L286" s="8">
        <v>2.39</v>
      </c>
      <c r="M286" s="8">
        <v>0.94</v>
      </c>
      <c r="N286" s="8">
        <f t="shared" si="14"/>
        <v>2.39</v>
      </c>
      <c r="O286" s="1" t="e">
        <f t="shared" ca="1" si="13"/>
        <v>#REF!</v>
      </c>
      <c r="P286" s="1">
        <v>0</v>
      </c>
      <c r="Q286" s="39" t="e">
        <f t="shared" ca="1" si="12"/>
        <v>#REF!</v>
      </c>
      <c r="R286" s="33">
        <v>430</v>
      </c>
    </row>
    <row r="287" spans="1:18" ht="18.75" customHeight="1" x14ac:dyDescent="0.2">
      <c r="A287" s="33" t="s">
        <v>28</v>
      </c>
      <c r="B287" s="32">
        <v>42284</v>
      </c>
      <c r="C287" s="33">
        <v>438</v>
      </c>
      <c r="D287" s="33">
        <v>370</v>
      </c>
      <c r="E287" s="1">
        <v>420.76</v>
      </c>
      <c r="F287" s="33">
        <v>722</v>
      </c>
      <c r="G287" s="33">
        <v>34</v>
      </c>
      <c r="H287" s="8" t="e">
        <f ca="1">OFFSET(#REF!,(E287-340)*100,1)</f>
        <v>#REF!</v>
      </c>
      <c r="I287" s="1"/>
      <c r="L287" s="8">
        <v>4.67</v>
      </c>
      <c r="M287" s="8">
        <v>2.5499999999999998</v>
      </c>
      <c r="N287" s="8">
        <f t="shared" si="14"/>
        <v>4.67</v>
      </c>
      <c r="O287" s="1" t="e">
        <f t="shared" ca="1" si="13"/>
        <v>#REF!</v>
      </c>
      <c r="P287" s="1">
        <v>0</v>
      </c>
      <c r="Q287" s="39" t="e">
        <f t="shared" ca="1" si="12"/>
        <v>#REF!</v>
      </c>
      <c r="R287" s="33">
        <v>430</v>
      </c>
    </row>
    <row r="288" spans="1:18" ht="18.75" customHeight="1" x14ac:dyDescent="0.2">
      <c r="A288" s="33" t="s">
        <v>28</v>
      </c>
      <c r="B288" s="32">
        <v>42285</v>
      </c>
      <c r="C288" s="33">
        <v>438</v>
      </c>
      <c r="D288" s="33">
        <v>370</v>
      </c>
      <c r="E288" s="1">
        <v>420.74</v>
      </c>
      <c r="F288" s="33">
        <v>722</v>
      </c>
      <c r="G288" s="33">
        <v>34</v>
      </c>
      <c r="H288" s="8" t="e">
        <f ca="1">OFFSET(#REF!,(E288-340)*100,1)</f>
        <v>#REF!</v>
      </c>
      <c r="I288" s="1"/>
      <c r="L288" s="8">
        <v>5.41</v>
      </c>
      <c r="M288" s="8">
        <v>2.13</v>
      </c>
      <c r="N288" s="8">
        <f t="shared" si="14"/>
        <v>5.41</v>
      </c>
      <c r="O288" s="1" t="e">
        <f t="shared" ca="1" si="13"/>
        <v>#REF!</v>
      </c>
      <c r="P288" s="1">
        <v>0</v>
      </c>
      <c r="Q288" s="39" t="e">
        <f t="shared" ca="1" si="12"/>
        <v>#REF!</v>
      </c>
      <c r="R288" s="33">
        <v>430</v>
      </c>
    </row>
    <row r="289" spans="1:18" ht="18.75" customHeight="1" x14ac:dyDescent="0.2">
      <c r="A289" s="33" t="s">
        <v>28</v>
      </c>
      <c r="B289" s="32">
        <v>42286</v>
      </c>
      <c r="C289" s="33">
        <v>438</v>
      </c>
      <c r="D289" s="33">
        <v>370</v>
      </c>
      <c r="E289" s="1">
        <v>420.71</v>
      </c>
      <c r="F289" s="33">
        <v>722</v>
      </c>
      <c r="G289" s="33">
        <v>34</v>
      </c>
      <c r="H289" s="8" t="e">
        <f ca="1">OFFSET(#REF!,(E289-340)*100,1)</f>
        <v>#REF!</v>
      </c>
      <c r="I289" s="1"/>
      <c r="L289" s="8">
        <v>3.17</v>
      </c>
      <c r="M289" s="8">
        <v>1.24</v>
      </c>
      <c r="N289" s="8">
        <f t="shared" si="14"/>
        <v>3.17</v>
      </c>
      <c r="O289" s="1" t="e">
        <f t="shared" ca="1" si="13"/>
        <v>#REF!</v>
      </c>
      <c r="P289" s="1">
        <v>0</v>
      </c>
      <c r="Q289" s="39" t="e">
        <f t="shared" ca="1" si="12"/>
        <v>#REF!</v>
      </c>
      <c r="R289" s="33">
        <v>430</v>
      </c>
    </row>
    <row r="290" spans="1:18" ht="18.75" customHeight="1" x14ac:dyDescent="0.2">
      <c r="A290" s="33" t="s">
        <v>28</v>
      </c>
      <c r="B290" s="32">
        <v>42287</v>
      </c>
      <c r="C290" s="33">
        <v>438</v>
      </c>
      <c r="D290" s="33">
        <v>370</v>
      </c>
      <c r="E290" s="1">
        <v>420.81</v>
      </c>
      <c r="F290" s="33">
        <v>722</v>
      </c>
      <c r="G290" s="33">
        <v>34</v>
      </c>
      <c r="H290" s="8" t="e">
        <f ca="1">OFFSET(#REF!,(E290-340)*100,1)</f>
        <v>#REF!</v>
      </c>
      <c r="I290" s="1"/>
      <c r="L290" s="8">
        <v>4.7</v>
      </c>
      <c r="M290" s="8">
        <v>1.85</v>
      </c>
      <c r="N290" s="8">
        <f t="shared" si="14"/>
        <v>4.7</v>
      </c>
      <c r="O290" s="1" t="e">
        <f t="shared" ca="1" si="13"/>
        <v>#REF!</v>
      </c>
      <c r="P290" s="1">
        <v>0</v>
      </c>
      <c r="Q290" s="39" t="e">
        <f t="shared" ca="1" si="12"/>
        <v>#REF!</v>
      </c>
      <c r="R290" s="33">
        <v>430</v>
      </c>
    </row>
    <row r="291" spans="1:18" ht="18.75" customHeight="1" x14ac:dyDescent="0.2">
      <c r="A291" s="33" t="s">
        <v>28</v>
      </c>
      <c r="B291" s="32">
        <v>42288</v>
      </c>
      <c r="C291" s="33">
        <v>438</v>
      </c>
      <c r="D291" s="33">
        <v>370</v>
      </c>
      <c r="E291" s="1">
        <v>420.72</v>
      </c>
      <c r="F291" s="33">
        <v>722</v>
      </c>
      <c r="G291" s="33">
        <v>34</v>
      </c>
      <c r="H291" s="8" t="e">
        <f ca="1">OFFSET(#REF!,(E291-340)*100,1)</f>
        <v>#REF!</v>
      </c>
      <c r="I291" s="1"/>
      <c r="L291" s="8">
        <v>4.83</v>
      </c>
      <c r="M291" s="8">
        <v>1.9</v>
      </c>
      <c r="N291" s="8">
        <f t="shared" si="14"/>
        <v>4.83</v>
      </c>
      <c r="O291" s="1" t="e">
        <f t="shared" ca="1" si="13"/>
        <v>#REF!</v>
      </c>
      <c r="P291" s="1">
        <v>0</v>
      </c>
      <c r="Q291" s="39" t="e">
        <f t="shared" ca="1" si="12"/>
        <v>#REF!</v>
      </c>
      <c r="R291" s="33">
        <v>430</v>
      </c>
    </row>
    <row r="292" spans="1:18" ht="18.75" customHeight="1" x14ac:dyDescent="0.2">
      <c r="A292" s="33" t="s">
        <v>28</v>
      </c>
      <c r="B292" s="32">
        <v>42289</v>
      </c>
      <c r="C292" s="33">
        <v>438</v>
      </c>
      <c r="D292" s="33">
        <v>370</v>
      </c>
      <c r="E292" s="1">
        <v>420.59</v>
      </c>
      <c r="F292" s="33">
        <v>722</v>
      </c>
      <c r="G292" s="33">
        <v>34</v>
      </c>
      <c r="H292" s="8" t="e">
        <f ca="1">OFFSET(#REF!,(E292-340)*100,1)</f>
        <v>#REF!</v>
      </c>
      <c r="I292" s="1"/>
      <c r="L292" s="8">
        <v>4.16</v>
      </c>
      <c r="M292" s="8">
        <v>1.63</v>
      </c>
      <c r="N292" s="8">
        <f t="shared" si="14"/>
        <v>4.16</v>
      </c>
      <c r="O292" s="1" t="e">
        <f t="shared" ca="1" si="13"/>
        <v>#REF!</v>
      </c>
      <c r="P292" s="1">
        <v>52.09</v>
      </c>
      <c r="Q292" s="39" t="e">
        <f t="shared" ca="1" si="12"/>
        <v>#REF!</v>
      </c>
      <c r="R292" s="33">
        <v>430</v>
      </c>
    </row>
    <row r="293" spans="1:18" ht="18.75" customHeight="1" x14ac:dyDescent="0.2">
      <c r="A293" s="33" t="s">
        <v>28</v>
      </c>
      <c r="B293" s="32">
        <v>42290</v>
      </c>
      <c r="C293" s="33">
        <v>438</v>
      </c>
      <c r="D293" s="33">
        <v>370</v>
      </c>
      <c r="E293" s="1">
        <v>420.64</v>
      </c>
      <c r="F293" s="33">
        <v>722</v>
      </c>
      <c r="G293" s="33">
        <v>34</v>
      </c>
      <c r="H293" s="8" t="e">
        <f ca="1">OFFSET(#REF!,(E293-340)*100,1)</f>
        <v>#REF!</v>
      </c>
      <c r="I293" s="1"/>
      <c r="L293" s="8">
        <v>3.8</v>
      </c>
      <c r="M293" s="8">
        <v>1.5</v>
      </c>
      <c r="N293" s="8">
        <f t="shared" si="14"/>
        <v>3.8</v>
      </c>
      <c r="O293" s="1" t="e">
        <f t="shared" ca="1" si="13"/>
        <v>#REF!</v>
      </c>
      <c r="P293" s="1">
        <v>8.0399999999999991</v>
      </c>
      <c r="Q293" s="39" t="e">
        <f t="shared" ca="1" si="12"/>
        <v>#REF!</v>
      </c>
      <c r="R293" s="33">
        <v>430</v>
      </c>
    </row>
    <row r="294" spans="1:18" ht="18.75" customHeight="1" x14ac:dyDescent="0.2">
      <c r="A294" s="33" t="s">
        <v>28</v>
      </c>
      <c r="B294" s="32">
        <v>42291</v>
      </c>
      <c r="C294" s="33">
        <v>438</v>
      </c>
      <c r="D294" s="33">
        <v>370</v>
      </c>
      <c r="E294" s="1">
        <v>421.04</v>
      </c>
      <c r="F294" s="33">
        <v>722</v>
      </c>
      <c r="G294" s="33">
        <v>34</v>
      </c>
      <c r="H294" s="8" t="e">
        <f ca="1">OFFSET(#REF!,(E294-340)*100,1)</f>
        <v>#REF!</v>
      </c>
      <c r="I294" s="1"/>
      <c r="L294" s="8">
        <v>3.44</v>
      </c>
      <c r="M294" s="8">
        <v>1.35</v>
      </c>
      <c r="N294" s="8">
        <f t="shared" si="14"/>
        <v>3.44</v>
      </c>
      <c r="O294" s="1" t="e">
        <f t="shared" ca="1" si="13"/>
        <v>#REF!</v>
      </c>
      <c r="P294" s="1">
        <v>17.100000000000001</v>
      </c>
      <c r="Q294" s="39" t="e">
        <f t="shared" ca="1" si="12"/>
        <v>#REF!</v>
      </c>
      <c r="R294" s="33">
        <v>430</v>
      </c>
    </row>
    <row r="295" spans="1:18" ht="18.75" customHeight="1" x14ac:dyDescent="0.2">
      <c r="A295" s="33" t="s">
        <v>28</v>
      </c>
      <c r="B295" s="32">
        <v>42292</v>
      </c>
      <c r="C295" s="33">
        <v>438</v>
      </c>
      <c r="D295" s="33">
        <v>370</v>
      </c>
      <c r="E295" s="1">
        <v>421.69</v>
      </c>
      <c r="F295" s="33">
        <v>722</v>
      </c>
      <c r="G295" s="33">
        <v>34</v>
      </c>
      <c r="H295" s="8" t="e">
        <f ca="1">OFFSET(#REF!,(E295-340)*100,1)</f>
        <v>#REF!</v>
      </c>
      <c r="I295" s="1"/>
      <c r="L295" s="8">
        <v>0.3</v>
      </c>
      <c r="M295" s="8">
        <v>0.12</v>
      </c>
      <c r="N295" s="8">
        <f t="shared" si="14"/>
        <v>0.3</v>
      </c>
      <c r="O295" s="1" t="e">
        <f t="shared" ca="1" si="13"/>
        <v>#REF!</v>
      </c>
      <c r="P295" s="1">
        <v>8.1999999999999993</v>
      </c>
      <c r="Q295" s="39" t="e">
        <f t="shared" ca="1" si="12"/>
        <v>#REF!</v>
      </c>
      <c r="R295" s="33">
        <v>430</v>
      </c>
    </row>
    <row r="296" spans="1:18" ht="18.75" customHeight="1" x14ac:dyDescent="0.2">
      <c r="A296" s="33" t="s">
        <v>28</v>
      </c>
      <c r="B296" s="32">
        <v>42293</v>
      </c>
      <c r="C296" s="33">
        <v>438</v>
      </c>
      <c r="D296" s="33">
        <v>370</v>
      </c>
      <c r="E296" s="1">
        <v>422.51</v>
      </c>
      <c r="F296" s="33">
        <v>722</v>
      </c>
      <c r="G296" s="33">
        <v>34</v>
      </c>
      <c r="H296" s="8" t="e">
        <f ca="1">OFFSET(#REF!,(E296-340)*100,1)</f>
        <v>#REF!</v>
      </c>
      <c r="I296" s="1"/>
      <c r="L296" s="8">
        <v>2.14</v>
      </c>
      <c r="M296" s="8">
        <v>0.48</v>
      </c>
      <c r="N296" s="8">
        <f t="shared" si="14"/>
        <v>2.14</v>
      </c>
      <c r="O296" s="1" t="e">
        <f t="shared" ca="1" si="13"/>
        <v>#REF!</v>
      </c>
      <c r="P296" s="1">
        <v>28.9</v>
      </c>
      <c r="Q296" s="39" t="e">
        <f t="shared" ca="1" si="12"/>
        <v>#REF!</v>
      </c>
      <c r="R296" s="33">
        <v>430</v>
      </c>
    </row>
    <row r="297" spans="1:18" ht="18.75" customHeight="1" x14ac:dyDescent="0.2">
      <c r="A297" s="33" t="s">
        <v>28</v>
      </c>
      <c r="B297" s="32">
        <v>42294</v>
      </c>
      <c r="C297" s="33">
        <v>438</v>
      </c>
      <c r="D297" s="33">
        <v>370</v>
      </c>
      <c r="E297" s="1">
        <v>423.29</v>
      </c>
      <c r="F297" s="33">
        <v>722</v>
      </c>
      <c r="G297" s="33">
        <v>34</v>
      </c>
      <c r="H297" s="8" t="e">
        <f ca="1">OFFSET(#REF!,(E297-340)*100,1)</f>
        <v>#REF!</v>
      </c>
      <c r="I297" s="1"/>
      <c r="L297" s="8">
        <v>2.1</v>
      </c>
      <c r="M297" s="8">
        <v>0.83</v>
      </c>
      <c r="N297" s="8">
        <f t="shared" si="14"/>
        <v>2.1</v>
      </c>
      <c r="O297" s="1" t="e">
        <f t="shared" ca="1" si="13"/>
        <v>#REF!</v>
      </c>
      <c r="P297" s="1">
        <v>4.05</v>
      </c>
      <c r="Q297" s="39" t="e">
        <f t="shared" ca="1" si="12"/>
        <v>#REF!</v>
      </c>
      <c r="R297" s="33">
        <v>430</v>
      </c>
    </row>
    <row r="298" spans="1:18" ht="18.75" customHeight="1" x14ac:dyDescent="0.2">
      <c r="A298" s="33" t="s">
        <v>28</v>
      </c>
      <c r="B298" s="32">
        <v>42295</v>
      </c>
      <c r="C298" s="33">
        <v>438</v>
      </c>
      <c r="D298" s="33">
        <v>370</v>
      </c>
      <c r="E298" s="1">
        <v>424.16</v>
      </c>
      <c r="F298" s="33">
        <v>722</v>
      </c>
      <c r="G298" s="33">
        <v>34</v>
      </c>
      <c r="H298" s="8" t="e">
        <f ca="1">OFFSET(#REF!,(E298-340)*100,1)</f>
        <v>#REF!</v>
      </c>
      <c r="I298" s="1"/>
      <c r="L298" s="8">
        <v>1.26</v>
      </c>
      <c r="M298" s="8">
        <v>0.5</v>
      </c>
      <c r="N298" s="8">
        <f t="shared" si="14"/>
        <v>1.26</v>
      </c>
      <c r="O298" s="1" t="e">
        <f t="shared" ca="1" si="13"/>
        <v>#REF!</v>
      </c>
      <c r="P298" s="1">
        <v>13</v>
      </c>
      <c r="Q298" s="39" t="e">
        <f t="shared" ca="1" si="12"/>
        <v>#REF!</v>
      </c>
      <c r="R298" s="33">
        <v>430</v>
      </c>
    </row>
    <row r="299" spans="1:18" ht="18.75" customHeight="1" x14ac:dyDescent="0.2">
      <c r="A299" s="33" t="s">
        <v>28</v>
      </c>
      <c r="B299" s="32">
        <v>42296</v>
      </c>
      <c r="C299" s="33">
        <v>438</v>
      </c>
      <c r="D299" s="33">
        <v>370</v>
      </c>
      <c r="E299" s="1">
        <v>424.97</v>
      </c>
      <c r="F299" s="33">
        <v>722</v>
      </c>
      <c r="G299" s="33">
        <v>34</v>
      </c>
      <c r="H299" s="8" t="e">
        <f ca="1">OFFSET(#REF!,(E299-340)*100,1)</f>
        <v>#REF!</v>
      </c>
      <c r="I299" s="1"/>
      <c r="L299" s="8">
        <v>6.43</v>
      </c>
      <c r="M299" s="8">
        <v>2.56</v>
      </c>
      <c r="N299" s="8">
        <f t="shared" si="14"/>
        <v>6.43</v>
      </c>
      <c r="O299" s="1" t="e">
        <f t="shared" ca="1" si="13"/>
        <v>#REF!</v>
      </c>
      <c r="P299" s="1">
        <v>2.02</v>
      </c>
      <c r="Q299" s="39" t="e">
        <f t="shared" ca="1" si="12"/>
        <v>#REF!</v>
      </c>
      <c r="R299" s="33">
        <v>430</v>
      </c>
    </row>
    <row r="300" spans="1:18" ht="18.75" customHeight="1" x14ac:dyDescent="0.2">
      <c r="A300" s="33" t="s">
        <v>28</v>
      </c>
      <c r="B300" s="32">
        <v>42297</v>
      </c>
      <c r="C300" s="33">
        <v>438</v>
      </c>
      <c r="D300" s="33">
        <v>370</v>
      </c>
      <c r="E300" s="1">
        <v>425.46</v>
      </c>
      <c r="F300" s="33">
        <v>722</v>
      </c>
      <c r="G300" s="33">
        <v>34</v>
      </c>
      <c r="H300" s="8" t="e">
        <f ca="1">OFFSET(#REF!,(E300-340)*100,1)</f>
        <v>#REF!</v>
      </c>
      <c r="I300" s="1"/>
      <c r="L300" s="8">
        <v>9.81</v>
      </c>
      <c r="M300" s="8">
        <v>3.92</v>
      </c>
      <c r="N300" s="8">
        <f t="shared" si="14"/>
        <v>9.81</v>
      </c>
      <c r="O300" s="1" t="e">
        <f t="shared" ca="1" si="13"/>
        <v>#REF!</v>
      </c>
      <c r="P300" s="1">
        <v>14.5</v>
      </c>
      <c r="Q300" s="39" t="e">
        <f t="shared" ca="1" si="12"/>
        <v>#REF!</v>
      </c>
      <c r="R300" s="33">
        <v>430</v>
      </c>
    </row>
    <row r="301" spans="1:18" ht="18.75" customHeight="1" x14ac:dyDescent="0.2">
      <c r="A301" s="33" t="s">
        <v>28</v>
      </c>
      <c r="B301" s="32">
        <v>42298</v>
      </c>
      <c r="C301" s="33">
        <v>438</v>
      </c>
      <c r="D301" s="33">
        <v>370</v>
      </c>
      <c r="E301" s="1">
        <v>426.07</v>
      </c>
      <c r="F301" s="33">
        <v>722</v>
      </c>
      <c r="G301" s="33">
        <v>34</v>
      </c>
      <c r="H301" s="8" t="e">
        <f ca="1">OFFSET(#REF!,(E301-340)*100,1)</f>
        <v>#REF!</v>
      </c>
      <c r="I301" s="1"/>
      <c r="L301" s="8">
        <v>10.029999999999999</v>
      </c>
      <c r="M301" s="8">
        <v>4.01</v>
      </c>
      <c r="N301" s="8">
        <f t="shared" si="14"/>
        <v>10.029999999999999</v>
      </c>
      <c r="O301" s="1" t="e">
        <f t="shared" ca="1" si="13"/>
        <v>#REF!</v>
      </c>
      <c r="P301" s="1">
        <v>0</v>
      </c>
      <c r="Q301" s="39" t="e">
        <f t="shared" ca="1" si="12"/>
        <v>#REF!</v>
      </c>
      <c r="R301" s="33">
        <v>430</v>
      </c>
    </row>
    <row r="302" spans="1:18" ht="18.75" customHeight="1" x14ac:dyDescent="0.2">
      <c r="A302" s="33" t="s">
        <v>28</v>
      </c>
      <c r="B302" s="32">
        <v>42299</v>
      </c>
      <c r="C302" s="33">
        <v>438</v>
      </c>
      <c r="D302" s="33">
        <v>370</v>
      </c>
      <c r="E302" s="1">
        <v>426.35</v>
      </c>
      <c r="F302" s="33">
        <v>722</v>
      </c>
      <c r="G302" s="33">
        <v>34</v>
      </c>
      <c r="H302" s="8" t="e">
        <f ca="1">OFFSET(#REF!,(E302-340)*100,1)</f>
        <v>#REF!</v>
      </c>
      <c r="I302" s="1"/>
      <c r="L302" s="8">
        <v>11.43</v>
      </c>
      <c r="M302" s="8">
        <v>4.57</v>
      </c>
      <c r="N302" s="8">
        <f t="shared" si="14"/>
        <v>11.43</v>
      </c>
      <c r="O302" s="1" t="e">
        <f t="shared" ca="1" si="13"/>
        <v>#REF!</v>
      </c>
      <c r="P302" s="1">
        <v>14</v>
      </c>
      <c r="Q302" s="39" t="e">
        <f t="shared" ca="1" si="12"/>
        <v>#REF!</v>
      </c>
      <c r="R302" s="33">
        <v>430</v>
      </c>
    </row>
    <row r="303" spans="1:18" ht="18.75" customHeight="1" x14ac:dyDescent="0.2">
      <c r="A303" s="33" t="s">
        <v>28</v>
      </c>
      <c r="B303" s="32">
        <v>42300</v>
      </c>
      <c r="C303" s="33">
        <v>438</v>
      </c>
      <c r="D303" s="33">
        <v>370</v>
      </c>
      <c r="E303" s="1">
        <v>426.36</v>
      </c>
      <c r="F303" s="33">
        <v>722</v>
      </c>
      <c r="G303" s="33">
        <v>34</v>
      </c>
      <c r="H303" s="8" t="e">
        <f ca="1">OFFSET(#REF!,(E303-340)*100,1)</f>
        <v>#REF!</v>
      </c>
      <c r="I303" s="1"/>
      <c r="L303" s="8">
        <v>11.45</v>
      </c>
      <c r="M303" s="8">
        <v>4.58</v>
      </c>
      <c r="N303" s="8">
        <f t="shared" si="14"/>
        <v>11.45</v>
      </c>
      <c r="O303" s="1" t="e">
        <f t="shared" ca="1" si="13"/>
        <v>#REF!</v>
      </c>
      <c r="P303" s="1">
        <v>4.0999999999999996</v>
      </c>
      <c r="Q303" s="39" t="e">
        <f t="shared" ca="1" si="12"/>
        <v>#REF!</v>
      </c>
      <c r="R303" s="33">
        <v>430</v>
      </c>
    </row>
    <row r="304" spans="1:18" ht="18.75" customHeight="1" x14ac:dyDescent="0.2">
      <c r="A304" s="33" t="s">
        <v>28</v>
      </c>
      <c r="B304" s="32">
        <v>42301</v>
      </c>
      <c r="C304" s="33">
        <v>438</v>
      </c>
      <c r="D304" s="33">
        <v>370</v>
      </c>
      <c r="E304" s="1">
        <v>426.61</v>
      </c>
      <c r="F304" s="33">
        <v>722</v>
      </c>
      <c r="G304" s="33">
        <v>34</v>
      </c>
      <c r="H304" s="8" t="e">
        <f ca="1">OFFSET(#REF!,(E304-340)*100,1)</f>
        <v>#REF!</v>
      </c>
      <c r="I304" s="1"/>
      <c r="L304" s="8">
        <v>9.8800000000000008</v>
      </c>
      <c r="M304" s="8">
        <v>3.95</v>
      </c>
      <c r="N304" s="8">
        <f t="shared" si="14"/>
        <v>9.8800000000000008</v>
      </c>
      <c r="O304" s="1" t="e">
        <f t="shared" ca="1" si="13"/>
        <v>#REF!</v>
      </c>
      <c r="P304" s="1">
        <v>26</v>
      </c>
      <c r="Q304" s="39" t="e">
        <f t="shared" ca="1" si="12"/>
        <v>#REF!</v>
      </c>
      <c r="R304" s="33">
        <v>430</v>
      </c>
    </row>
    <row r="305" spans="1:61" ht="18.75" customHeight="1" x14ac:dyDescent="0.2">
      <c r="A305" s="33" t="s">
        <v>28</v>
      </c>
      <c r="B305" s="32">
        <v>42302</v>
      </c>
      <c r="C305" s="33">
        <v>438</v>
      </c>
      <c r="D305" s="33">
        <v>370</v>
      </c>
      <c r="E305" s="1">
        <v>426.81</v>
      </c>
      <c r="F305" s="33">
        <v>722</v>
      </c>
      <c r="G305" s="33">
        <v>34</v>
      </c>
      <c r="H305" s="8" t="e">
        <f ca="1">OFFSET(#REF!,(E305-340)*100,1)</f>
        <v>#REF!</v>
      </c>
      <c r="I305" s="1"/>
      <c r="L305" s="8">
        <v>7.61</v>
      </c>
      <c r="M305" s="8">
        <v>3.04</v>
      </c>
      <c r="N305" s="8">
        <f t="shared" si="14"/>
        <v>7.61</v>
      </c>
      <c r="O305" s="1" t="e">
        <f t="shared" ca="1" si="13"/>
        <v>#REF!</v>
      </c>
      <c r="P305" s="1">
        <v>24.8</v>
      </c>
      <c r="Q305" s="39" t="e">
        <f t="shared" ca="1" si="12"/>
        <v>#REF!</v>
      </c>
      <c r="R305" s="33">
        <v>430</v>
      </c>
    </row>
    <row r="306" spans="1:61" ht="18.75" customHeight="1" x14ac:dyDescent="0.2">
      <c r="A306" s="33" t="s">
        <v>28</v>
      </c>
      <c r="B306" s="32">
        <v>42303</v>
      </c>
      <c r="C306" s="33">
        <v>438</v>
      </c>
      <c r="D306" s="33">
        <v>370</v>
      </c>
      <c r="E306" s="1">
        <v>427.44</v>
      </c>
      <c r="F306" s="33">
        <v>722</v>
      </c>
      <c r="G306" s="33">
        <v>34</v>
      </c>
      <c r="H306" s="8" t="e">
        <f ca="1">OFFSET(#REF!,(E306-340)*100,1)</f>
        <v>#REF!</v>
      </c>
      <c r="I306" s="1"/>
      <c r="L306" s="8">
        <v>9.0299999999999994</v>
      </c>
      <c r="M306" s="8">
        <v>3.61</v>
      </c>
      <c r="N306" s="8">
        <f t="shared" si="14"/>
        <v>9.0299999999999994</v>
      </c>
      <c r="O306" s="1" t="e">
        <f t="shared" ca="1" si="13"/>
        <v>#REF!</v>
      </c>
      <c r="P306" s="1">
        <v>17.02</v>
      </c>
      <c r="Q306" s="39" t="e">
        <f t="shared" ca="1" si="12"/>
        <v>#REF!</v>
      </c>
      <c r="R306" s="33">
        <v>430</v>
      </c>
      <c r="V306" s="33" t="s">
        <v>33</v>
      </c>
    </row>
    <row r="307" spans="1:61" ht="18.75" customHeight="1" x14ac:dyDescent="0.2">
      <c r="A307" s="33" t="s">
        <v>28</v>
      </c>
      <c r="B307" s="32">
        <v>42304</v>
      </c>
      <c r="C307" s="33">
        <v>438</v>
      </c>
      <c r="D307" s="33">
        <v>370</v>
      </c>
      <c r="E307" s="1">
        <v>427.52</v>
      </c>
      <c r="F307" s="33">
        <v>722</v>
      </c>
      <c r="G307" s="33">
        <v>34</v>
      </c>
      <c r="H307" s="8" t="e">
        <f ca="1">OFFSET(#REF!,(E307-340)*100,1)</f>
        <v>#REF!</v>
      </c>
      <c r="I307" s="1"/>
      <c r="L307" s="8">
        <v>4.38</v>
      </c>
      <c r="M307" s="8">
        <v>1.75</v>
      </c>
      <c r="N307" s="8">
        <f t="shared" si="14"/>
        <v>4.38</v>
      </c>
      <c r="O307" s="1" t="e">
        <f t="shared" ca="1" si="13"/>
        <v>#REF!</v>
      </c>
      <c r="P307" s="1">
        <v>51.6</v>
      </c>
      <c r="Q307" s="39" t="e">
        <f t="shared" ca="1" si="12"/>
        <v>#REF!</v>
      </c>
      <c r="R307" s="33">
        <v>430</v>
      </c>
    </row>
    <row r="308" spans="1:61" ht="18.75" customHeight="1" x14ac:dyDescent="0.2">
      <c r="A308" s="33" t="s">
        <v>28</v>
      </c>
      <c r="B308" s="32">
        <v>42305</v>
      </c>
      <c r="C308" s="33">
        <v>438</v>
      </c>
      <c r="D308" s="33">
        <v>370</v>
      </c>
      <c r="E308" s="1">
        <v>428.93</v>
      </c>
      <c r="F308" s="33">
        <v>722</v>
      </c>
      <c r="G308" s="33">
        <v>34</v>
      </c>
      <c r="H308" s="8" t="e">
        <f ca="1">OFFSET(#REF!,(E308-340)*100,1)</f>
        <v>#REF!</v>
      </c>
      <c r="I308" s="1"/>
      <c r="L308" s="8">
        <v>5.88</v>
      </c>
      <c r="M308" s="8">
        <v>2.37</v>
      </c>
      <c r="N308" s="8">
        <f t="shared" si="14"/>
        <v>5.88</v>
      </c>
      <c r="O308" s="1" t="e">
        <f t="shared" ca="1" si="13"/>
        <v>#REF!</v>
      </c>
      <c r="P308" s="1">
        <v>7.2</v>
      </c>
      <c r="Q308" s="39" t="e">
        <f t="shared" ca="1" si="12"/>
        <v>#REF!</v>
      </c>
      <c r="R308" s="33">
        <v>430</v>
      </c>
    </row>
    <row r="309" spans="1:61" ht="18.75" customHeight="1" x14ac:dyDescent="0.2">
      <c r="A309" s="33" t="s">
        <v>28</v>
      </c>
      <c r="B309" s="32">
        <v>42306</v>
      </c>
      <c r="C309" s="33">
        <v>438</v>
      </c>
      <c r="D309" s="33">
        <v>370</v>
      </c>
      <c r="E309" s="1">
        <v>429.59</v>
      </c>
      <c r="F309" s="33">
        <v>722</v>
      </c>
      <c r="G309" s="33">
        <v>34</v>
      </c>
      <c r="H309" s="8" t="e">
        <f ca="1">OFFSET(#REF!,(E309-340)*100,1)</f>
        <v>#REF!</v>
      </c>
      <c r="I309" s="1"/>
      <c r="L309" s="8">
        <v>5.46</v>
      </c>
      <c r="M309" s="8">
        <v>2.2000000000000002</v>
      </c>
      <c r="N309" s="8">
        <f t="shared" si="14"/>
        <v>5.46</v>
      </c>
      <c r="O309" s="1" t="e">
        <f t="shared" ca="1" si="13"/>
        <v>#REF!</v>
      </c>
      <c r="P309" s="1">
        <v>1.6</v>
      </c>
      <c r="Q309" s="39" t="e">
        <f t="shared" ca="1" si="12"/>
        <v>#REF!</v>
      </c>
      <c r="R309" s="33">
        <v>430</v>
      </c>
    </row>
    <row r="310" spans="1:61" ht="18.75" customHeight="1" x14ac:dyDescent="0.2">
      <c r="A310" s="33" t="s">
        <v>28</v>
      </c>
      <c r="B310" s="32">
        <v>42307</v>
      </c>
      <c r="C310" s="33">
        <v>438</v>
      </c>
      <c r="D310" s="33">
        <v>370</v>
      </c>
      <c r="E310" s="1">
        <v>430.03</v>
      </c>
      <c r="F310" s="33">
        <v>722</v>
      </c>
      <c r="G310" s="33">
        <v>34</v>
      </c>
      <c r="H310" s="8" t="e">
        <f ca="1">OFFSET(#REF!,(E310-340)*100,1)</f>
        <v>#REF!</v>
      </c>
      <c r="I310" s="1"/>
      <c r="L310" s="8">
        <v>9.44</v>
      </c>
      <c r="M310" s="8">
        <v>3.82</v>
      </c>
      <c r="N310" s="8">
        <f t="shared" si="14"/>
        <v>9.44</v>
      </c>
      <c r="O310" s="1" t="e">
        <f t="shared" ca="1" si="13"/>
        <v>#REF!</v>
      </c>
      <c r="P310" s="1">
        <v>2.7</v>
      </c>
      <c r="Q310" s="39" t="e">
        <f t="shared" ca="1" si="12"/>
        <v>#REF!</v>
      </c>
      <c r="R310" s="33">
        <v>430</v>
      </c>
    </row>
    <row r="311" spans="1:61" ht="18.75" customHeight="1" x14ac:dyDescent="0.2">
      <c r="A311" s="33" t="s">
        <v>28</v>
      </c>
      <c r="B311" s="32">
        <v>42308</v>
      </c>
      <c r="C311" s="33">
        <v>438</v>
      </c>
      <c r="D311" s="33">
        <v>370</v>
      </c>
      <c r="E311" s="1">
        <v>430.27</v>
      </c>
      <c r="F311" s="33">
        <v>722</v>
      </c>
      <c r="G311" s="33">
        <v>34</v>
      </c>
      <c r="H311" s="8" t="e">
        <f ca="1">OFFSET(#REF!,(E311-340)*100,1)</f>
        <v>#REF!</v>
      </c>
      <c r="I311" s="1"/>
      <c r="L311" s="8">
        <v>10.82</v>
      </c>
      <c r="M311" s="8">
        <v>4.3600000000000003</v>
      </c>
      <c r="N311" s="8">
        <f t="shared" si="14"/>
        <v>10.82</v>
      </c>
      <c r="O311" s="1" t="e">
        <f t="shared" ca="1" si="13"/>
        <v>#REF!</v>
      </c>
      <c r="P311" s="1">
        <v>0</v>
      </c>
      <c r="Q311" s="39" t="e">
        <f t="shared" ca="1" si="12"/>
        <v>#REF!</v>
      </c>
      <c r="R311" s="33">
        <v>430</v>
      </c>
    </row>
    <row r="312" spans="1:61" ht="18.75" customHeight="1" x14ac:dyDescent="0.2">
      <c r="A312" s="33" t="s">
        <v>29</v>
      </c>
      <c r="B312" s="32">
        <v>42309</v>
      </c>
      <c r="C312" s="33">
        <v>438</v>
      </c>
      <c r="D312" s="33">
        <v>370</v>
      </c>
      <c r="E312" s="1">
        <v>430.23</v>
      </c>
      <c r="F312" s="33">
        <v>722</v>
      </c>
      <c r="G312" s="33">
        <v>34</v>
      </c>
      <c r="H312" s="8" t="e">
        <f ca="1">OFFSET(#REF!,(E312-340)*100,1)</f>
        <v>#REF!</v>
      </c>
      <c r="I312" s="1"/>
      <c r="L312" s="8">
        <v>7.83</v>
      </c>
      <c r="M312" s="8">
        <v>3.17</v>
      </c>
      <c r="N312" s="8">
        <f t="shared" si="14"/>
        <v>7.83</v>
      </c>
      <c r="O312" s="1" t="e">
        <f t="shared" ca="1" si="13"/>
        <v>#REF!</v>
      </c>
      <c r="P312" s="1">
        <v>52</v>
      </c>
      <c r="Q312" s="39" t="e">
        <f t="shared" ca="1" si="12"/>
        <v>#REF!</v>
      </c>
      <c r="R312" s="33">
        <v>430</v>
      </c>
      <c r="Z312" s="8"/>
      <c r="AA312" s="42"/>
      <c r="AB312" s="36"/>
      <c r="AC312" s="36"/>
      <c r="AD312" s="37"/>
      <c r="AE312" s="8"/>
      <c r="AF312" s="8"/>
      <c r="AG312" s="38"/>
      <c r="AH312" s="39"/>
      <c r="BI312" s="33">
        <f>+AB312-AR312</f>
        <v>0</v>
      </c>
    </row>
    <row r="313" spans="1:61" ht="18.75" customHeight="1" x14ac:dyDescent="0.2">
      <c r="A313" s="33" t="s">
        <v>29</v>
      </c>
      <c r="B313" s="32">
        <v>42310</v>
      </c>
      <c r="C313" s="33">
        <v>438</v>
      </c>
      <c r="D313" s="33">
        <v>370</v>
      </c>
      <c r="E313" s="1">
        <v>430.74</v>
      </c>
      <c r="F313" s="33">
        <v>722</v>
      </c>
      <c r="G313" s="33">
        <v>34</v>
      </c>
      <c r="H313" s="8" t="e">
        <f ca="1">OFFSET(#REF!,(E313-340)*100,1)</f>
        <v>#REF!</v>
      </c>
      <c r="I313" s="1"/>
      <c r="L313" s="8">
        <v>7.55</v>
      </c>
      <c r="M313" s="8">
        <v>3.06</v>
      </c>
      <c r="N313" s="8">
        <f t="shared" si="14"/>
        <v>7.55</v>
      </c>
      <c r="O313" s="1" t="e">
        <f t="shared" ca="1" si="13"/>
        <v>#REF!</v>
      </c>
      <c r="P313" s="1">
        <v>35.200000000000003</v>
      </c>
      <c r="Q313" s="39" t="e">
        <f t="shared" ca="1" si="12"/>
        <v>#REF!</v>
      </c>
      <c r="R313" s="33">
        <v>430</v>
      </c>
      <c r="Z313" s="8"/>
      <c r="AA313" s="42"/>
      <c r="AB313" s="36"/>
      <c r="AC313" s="36"/>
      <c r="AD313" s="37"/>
      <c r="AE313" s="8"/>
      <c r="AF313" s="8"/>
      <c r="AG313" s="38"/>
      <c r="AH313" s="39"/>
    </row>
    <row r="314" spans="1:61" ht="18.75" customHeight="1" x14ac:dyDescent="0.2">
      <c r="A314" s="33" t="s">
        <v>29</v>
      </c>
      <c r="B314" s="32">
        <v>42311</v>
      </c>
      <c r="C314" s="33">
        <v>438</v>
      </c>
      <c r="D314" s="33">
        <v>370</v>
      </c>
      <c r="E314" s="1">
        <v>430.93</v>
      </c>
      <c r="F314" s="33">
        <v>722</v>
      </c>
      <c r="G314" s="33">
        <v>34</v>
      </c>
      <c r="H314" s="8" t="e">
        <f ca="1">OFFSET(#REF!,(E314-340)*100,1)</f>
        <v>#REF!</v>
      </c>
      <c r="I314" s="1"/>
      <c r="L314" s="8">
        <v>9.52</v>
      </c>
      <c r="M314" s="8">
        <v>3.87</v>
      </c>
      <c r="N314" s="8">
        <f t="shared" si="14"/>
        <v>9.52</v>
      </c>
      <c r="O314" s="1" t="e">
        <f t="shared" ca="1" si="13"/>
        <v>#REF!</v>
      </c>
      <c r="P314" s="1">
        <v>0</v>
      </c>
      <c r="Q314" s="39" t="e">
        <f t="shared" ca="1" si="12"/>
        <v>#REF!</v>
      </c>
      <c r="R314" s="33">
        <v>430</v>
      </c>
      <c r="Z314" s="8"/>
      <c r="AA314" s="42"/>
      <c r="AB314" s="36"/>
      <c r="AC314" s="36"/>
      <c r="AD314" s="37"/>
      <c r="AE314" s="8"/>
      <c r="AF314" s="8"/>
      <c r="AG314" s="38"/>
      <c r="AH314" s="39"/>
    </row>
    <row r="315" spans="1:61" ht="18.75" customHeight="1" x14ac:dyDescent="0.2">
      <c r="A315" s="33" t="s">
        <v>29</v>
      </c>
      <c r="B315" s="32">
        <v>42312</v>
      </c>
      <c r="C315" s="33">
        <v>438</v>
      </c>
      <c r="D315" s="33">
        <v>370</v>
      </c>
      <c r="E315" s="1">
        <v>431.86</v>
      </c>
      <c r="F315" s="33">
        <v>722</v>
      </c>
      <c r="G315" s="33">
        <v>34</v>
      </c>
      <c r="H315" s="8" t="e">
        <f ca="1">OFFSET(#REF!,(E315-340)*100,1)</f>
        <v>#REF!</v>
      </c>
      <c r="I315" s="1"/>
      <c r="L315" s="8">
        <v>10.1</v>
      </c>
      <c r="M315" s="8">
        <v>4.1100000000000003</v>
      </c>
      <c r="N315" s="8">
        <f t="shared" si="14"/>
        <v>10.1</v>
      </c>
      <c r="O315" s="1" t="e">
        <f t="shared" ca="1" si="13"/>
        <v>#REF!</v>
      </c>
      <c r="P315" s="1">
        <v>0</v>
      </c>
      <c r="Q315" s="39" t="e">
        <f t="shared" ca="1" si="12"/>
        <v>#REF!</v>
      </c>
      <c r="R315" s="33">
        <v>430</v>
      </c>
      <c r="Z315" s="8"/>
      <c r="AA315" s="42"/>
      <c r="AB315" s="36"/>
      <c r="AC315" s="36"/>
      <c r="AD315" s="37"/>
      <c r="AE315" s="8"/>
      <c r="AF315" s="8"/>
      <c r="AG315" s="38"/>
      <c r="AH315" s="39"/>
    </row>
    <row r="316" spans="1:61" ht="18.75" customHeight="1" x14ac:dyDescent="0.2">
      <c r="A316" s="33" t="s">
        <v>29</v>
      </c>
      <c r="B316" s="32">
        <v>42313</v>
      </c>
      <c r="C316" s="33">
        <v>438</v>
      </c>
      <c r="D316" s="33">
        <v>370</v>
      </c>
      <c r="E316" s="1">
        <v>432.04</v>
      </c>
      <c r="F316" s="33">
        <v>722</v>
      </c>
      <c r="G316" s="33">
        <v>34</v>
      </c>
      <c r="H316" s="8" t="e">
        <f ca="1">OFFSET(#REF!,(E316-340)*100,1)</f>
        <v>#REF!</v>
      </c>
      <c r="I316" s="1"/>
      <c r="L316" s="8">
        <v>9.69</v>
      </c>
      <c r="M316" s="8">
        <v>3.94</v>
      </c>
      <c r="N316" s="8">
        <f t="shared" si="14"/>
        <v>9.69</v>
      </c>
      <c r="O316" s="1" t="e">
        <f t="shared" ca="1" si="13"/>
        <v>#REF!</v>
      </c>
      <c r="P316" s="1">
        <v>35</v>
      </c>
      <c r="Q316" s="39" t="e">
        <f t="shared" ca="1" si="12"/>
        <v>#REF!</v>
      </c>
      <c r="R316" s="33">
        <v>430</v>
      </c>
      <c r="Z316" s="8"/>
      <c r="AA316" s="42"/>
      <c r="AB316" s="36"/>
      <c r="AC316" s="36"/>
      <c r="AD316" s="37"/>
      <c r="AE316" s="8"/>
      <c r="AF316" s="8"/>
      <c r="AG316" s="38"/>
      <c r="AH316" s="39"/>
    </row>
    <row r="317" spans="1:61" ht="18.75" customHeight="1" x14ac:dyDescent="0.2">
      <c r="A317" s="33" t="s">
        <v>29</v>
      </c>
      <c r="B317" s="32">
        <v>42314</v>
      </c>
      <c r="C317" s="33">
        <v>438</v>
      </c>
      <c r="D317" s="33">
        <v>370</v>
      </c>
      <c r="E317" s="1">
        <v>432.49</v>
      </c>
      <c r="F317" s="33">
        <v>722</v>
      </c>
      <c r="G317" s="33">
        <v>34</v>
      </c>
      <c r="H317" s="8" t="e">
        <f ca="1">OFFSET(#REF!,(E317-340)*100,1)</f>
        <v>#REF!</v>
      </c>
      <c r="I317" s="1"/>
      <c r="L317" s="8">
        <v>5.65</v>
      </c>
      <c r="M317" s="8">
        <v>2.31</v>
      </c>
      <c r="N317" s="8">
        <f t="shared" si="14"/>
        <v>5.65</v>
      </c>
      <c r="O317" s="1" t="e">
        <f t="shared" ca="1" si="13"/>
        <v>#REF!</v>
      </c>
      <c r="P317" s="1">
        <v>1.3</v>
      </c>
      <c r="Q317" s="39" t="e">
        <f t="shared" ca="1" si="12"/>
        <v>#REF!</v>
      </c>
      <c r="R317" s="33">
        <v>430</v>
      </c>
      <c r="Z317" s="8"/>
      <c r="AA317" s="42"/>
      <c r="AB317" s="36"/>
      <c r="AC317" s="36"/>
      <c r="AD317" s="37"/>
      <c r="AE317" s="8"/>
      <c r="AF317" s="8"/>
      <c r="AG317" s="38"/>
      <c r="AH317" s="39"/>
    </row>
    <row r="318" spans="1:61" ht="18.75" customHeight="1" x14ac:dyDescent="0.2">
      <c r="A318" s="33" t="s">
        <v>29</v>
      </c>
      <c r="B318" s="32">
        <v>42315</v>
      </c>
      <c r="C318" s="33">
        <v>438</v>
      </c>
      <c r="D318" s="33">
        <v>370</v>
      </c>
      <c r="E318" s="1">
        <v>433.05</v>
      </c>
      <c r="F318" s="33">
        <v>722</v>
      </c>
      <c r="G318" s="33">
        <v>34</v>
      </c>
      <c r="H318" s="8" t="e">
        <f ca="1">OFFSET(#REF!,(E318-340)*100,1)</f>
        <v>#REF!</v>
      </c>
      <c r="I318" s="1"/>
      <c r="L318" s="8">
        <v>4.04</v>
      </c>
      <c r="M318" s="8">
        <v>1.65</v>
      </c>
      <c r="N318" s="8">
        <f t="shared" si="14"/>
        <v>4.04</v>
      </c>
      <c r="O318" s="1" t="e">
        <f t="shared" ca="1" si="13"/>
        <v>#REF!</v>
      </c>
      <c r="P318" s="1">
        <v>1.7</v>
      </c>
      <c r="Q318" s="39" t="e">
        <f t="shared" ca="1" si="12"/>
        <v>#REF!</v>
      </c>
      <c r="R318" s="33">
        <v>430</v>
      </c>
      <c r="Z318" s="8"/>
      <c r="AA318" s="42"/>
      <c r="AB318" s="36"/>
      <c r="AC318" s="36"/>
      <c r="AD318" s="37"/>
      <c r="AE318" s="8"/>
      <c r="AF318" s="8"/>
      <c r="AG318" s="38"/>
      <c r="AH318" s="39"/>
    </row>
    <row r="319" spans="1:61" ht="18.75" customHeight="1" x14ac:dyDescent="0.2">
      <c r="A319" s="33" t="s">
        <v>29</v>
      </c>
      <c r="B319" s="32">
        <v>42316</v>
      </c>
      <c r="C319" s="33">
        <v>438</v>
      </c>
      <c r="D319" s="33">
        <v>370</v>
      </c>
      <c r="E319" s="1">
        <v>433.63</v>
      </c>
      <c r="F319" s="33">
        <v>722</v>
      </c>
      <c r="G319" s="33">
        <v>34</v>
      </c>
      <c r="H319" s="8" t="e">
        <f ca="1">OFFSET(#REF!,(E319-340)*100,1)</f>
        <v>#REF!</v>
      </c>
      <c r="I319" s="1"/>
      <c r="L319" s="8">
        <v>3.08</v>
      </c>
      <c r="M319" s="8">
        <v>1.26</v>
      </c>
      <c r="N319" s="8">
        <f t="shared" si="14"/>
        <v>3.08</v>
      </c>
      <c r="O319" s="1" t="e">
        <f t="shared" ca="1" si="13"/>
        <v>#REF!</v>
      </c>
      <c r="P319" s="1">
        <v>15.7</v>
      </c>
      <c r="Q319" s="39" t="e">
        <f t="shared" ca="1" si="12"/>
        <v>#REF!</v>
      </c>
      <c r="R319" s="33">
        <v>430</v>
      </c>
      <c r="Z319" s="8"/>
      <c r="AA319" s="42"/>
      <c r="AB319" s="36"/>
      <c r="AC319" s="36"/>
      <c r="AD319" s="37"/>
      <c r="AE319" s="8"/>
      <c r="AF319" s="8"/>
      <c r="AG319" s="38"/>
      <c r="AH319" s="39"/>
    </row>
    <row r="320" spans="1:61" ht="18.75" customHeight="1" x14ac:dyDescent="0.2">
      <c r="A320" s="33" t="s">
        <v>29</v>
      </c>
      <c r="B320" s="32">
        <v>42317</v>
      </c>
      <c r="C320" s="33">
        <v>438</v>
      </c>
      <c r="D320" s="33">
        <v>370</v>
      </c>
      <c r="E320" s="1">
        <v>434.2</v>
      </c>
      <c r="F320" s="33">
        <v>722</v>
      </c>
      <c r="G320" s="33">
        <v>34</v>
      </c>
      <c r="H320" s="8" t="e">
        <f ca="1">OFFSET(#REF!,(E320-340)*100,1)</f>
        <v>#REF!</v>
      </c>
      <c r="I320" s="1"/>
      <c r="L320" s="8">
        <v>6.23</v>
      </c>
      <c r="M320" s="8">
        <v>2.5499999999999998</v>
      </c>
      <c r="N320" s="8">
        <f t="shared" si="14"/>
        <v>6.23</v>
      </c>
      <c r="O320" s="1" t="e">
        <f t="shared" ca="1" si="13"/>
        <v>#REF!</v>
      </c>
      <c r="P320" s="1">
        <v>1.7</v>
      </c>
      <c r="Q320" s="39" t="e">
        <f t="shared" ca="1" si="12"/>
        <v>#REF!</v>
      </c>
      <c r="R320" s="33">
        <v>430</v>
      </c>
      <c r="Z320" s="8"/>
      <c r="AA320" s="42"/>
      <c r="AB320" s="36"/>
      <c r="AC320" s="36"/>
      <c r="AD320" s="37"/>
      <c r="AE320" s="8"/>
      <c r="AF320" s="8"/>
      <c r="AG320" s="38"/>
      <c r="AH320" s="39"/>
    </row>
    <row r="321" spans="1:34" ht="18.75" customHeight="1" x14ac:dyDescent="0.2">
      <c r="A321" s="33" t="s">
        <v>29</v>
      </c>
      <c r="B321" s="32">
        <v>42318</v>
      </c>
      <c r="C321" s="33">
        <v>438</v>
      </c>
      <c r="D321" s="33">
        <v>370</v>
      </c>
      <c r="E321" s="1">
        <v>434.41</v>
      </c>
      <c r="F321" s="33">
        <v>722</v>
      </c>
      <c r="G321" s="33">
        <v>34</v>
      </c>
      <c r="H321" s="8" t="e">
        <f ca="1">OFFSET(#REF!,(E321-340)*100,1)</f>
        <v>#REF!</v>
      </c>
      <c r="I321" s="1"/>
      <c r="L321" s="8">
        <v>6.09</v>
      </c>
      <c r="M321" s="8">
        <v>2.5</v>
      </c>
      <c r="N321" s="8">
        <f t="shared" si="14"/>
        <v>6.09</v>
      </c>
      <c r="O321" s="1" t="e">
        <f t="shared" ca="1" si="13"/>
        <v>#REF!</v>
      </c>
      <c r="P321" s="1">
        <v>0</v>
      </c>
      <c r="Q321" s="39" t="e">
        <f t="shared" ca="1" si="12"/>
        <v>#REF!</v>
      </c>
      <c r="R321" s="33">
        <v>430</v>
      </c>
      <c r="Z321" s="8"/>
      <c r="AA321" s="42"/>
      <c r="AB321" s="36"/>
      <c r="AC321" s="36"/>
      <c r="AD321" s="37"/>
      <c r="AE321" s="8"/>
      <c r="AF321" s="8"/>
      <c r="AG321" s="38"/>
      <c r="AH321" s="39"/>
    </row>
    <row r="322" spans="1:34" ht="18.75" customHeight="1" x14ac:dyDescent="0.2">
      <c r="A322" s="33" t="s">
        <v>29</v>
      </c>
      <c r="B322" s="32">
        <v>42319</v>
      </c>
      <c r="C322" s="33">
        <v>438</v>
      </c>
      <c r="D322" s="33">
        <v>370</v>
      </c>
      <c r="E322" s="1">
        <v>434.68</v>
      </c>
      <c r="F322" s="33">
        <v>722</v>
      </c>
      <c r="G322" s="33">
        <v>34</v>
      </c>
      <c r="H322" s="8" t="e">
        <f ca="1">OFFSET(#REF!,(E322-340)*100,1)</f>
        <v>#REF!</v>
      </c>
      <c r="I322" s="1"/>
      <c r="L322" s="8">
        <v>4.6500000000000004</v>
      </c>
      <c r="M322" s="8">
        <v>1.91</v>
      </c>
      <c r="N322" s="8">
        <f t="shared" si="14"/>
        <v>4.6500000000000004</v>
      </c>
      <c r="O322" s="1" t="e">
        <f t="shared" ca="1" si="13"/>
        <v>#REF!</v>
      </c>
      <c r="P322" s="1">
        <v>0</v>
      </c>
      <c r="Q322" s="39" t="e">
        <f t="shared" ca="1" si="12"/>
        <v>#REF!</v>
      </c>
      <c r="R322" s="33">
        <v>430</v>
      </c>
      <c r="Z322" s="8"/>
      <c r="AA322" s="42"/>
      <c r="AB322" s="36"/>
      <c r="AC322" s="36"/>
      <c r="AD322" s="37"/>
      <c r="AE322" s="8"/>
      <c r="AF322" s="8"/>
      <c r="AG322" s="38"/>
      <c r="AH322" s="39"/>
    </row>
    <row r="323" spans="1:34" ht="18.75" customHeight="1" x14ac:dyDescent="0.2">
      <c r="A323" s="33" t="s">
        <v>29</v>
      </c>
      <c r="B323" s="32">
        <v>42320</v>
      </c>
      <c r="C323" s="33">
        <v>438</v>
      </c>
      <c r="D323" s="33">
        <v>370</v>
      </c>
      <c r="E323" s="1">
        <v>434.88</v>
      </c>
      <c r="F323" s="33">
        <v>722</v>
      </c>
      <c r="G323" s="33">
        <v>34</v>
      </c>
      <c r="H323" s="8" t="e">
        <f ca="1">OFFSET(#REF!,(E323-340)*100,1)</f>
        <v>#REF!</v>
      </c>
      <c r="I323" s="1"/>
      <c r="L323" s="8">
        <v>5.0999999999999996</v>
      </c>
      <c r="M323" s="8">
        <v>2.09</v>
      </c>
      <c r="N323" s="8">
        <f t="shared" si="14"/>
        <v>5.0999999999999996</v>
      </c>
      <c r="O323" s="1" t="e">
        <f t="shared" ca="1" si="13"/>
        <v>#REF!</v>
      </c>
      <c r="P323" s="1">
        <v>18.3</v>
      </c>
      <c r="Q323" s="39" t="e">
        <f t="shared" ca="1" si="12"/>
        <v>#REF!</v>
      </c>
      <c r="R323" s="33">
        <v>430</v>
      </c>
      <c r="Z323" s="8"/>
      <c r="AA323" s="42"/>
      <c r="AB323" s="36"/>
      <c r="AC323" s="36"/>
      <c r="AD323" s="37"/>
      <c r="AE323" s="8"/>
      <c r="AF323" s="8"/>
      <c r="AG323" s="38"/>
      <c r="AH323" s="39"/>
    </row>
    <row r="324" spans="1:34" ht="18.75" customHeight="1" x14ac:dyDescent="0.2">
      <c r="A324" s="33" t="s">
        <v>29</v>
      </c>
      <c r="B324" s="32">
        <v>42321</v>
      </c>
      <c r="C324" s="33">
        <v>438</v>
      </c>
      <c r="D324" s="33">
        <v>370</v>
      </c>
      <c r="E324" s="1">
        <v>435.17</v>
      </c>
      <c r="F324" s="33">
        <v>722</v>
      </c>
      <c r="G324" s="33">
        <v>34</v>
      </c>
      <c r="H324" s="8" t="e">
        <f ca="1">OFFSET(#REF!,(E324-340)*100,1)</f>
        <v>#REF!</v>
      </c>
      <c r="I324" s="1"/>
      <c r="L324" s="8">
        <v>4.41</v>
      </c>
      <c r="M324" s="8">
        <v>1.8</v>
      </c>
      <c r="N324" s="8">
        <f t="shared" si="14"/>
        <v>4.41</v>
      </c>
      <c r="O324" s="1" t="e">
        <f t="shared" ca="1" si="13"/>
        <v>#REF!</v>
      </c>
      <c r="P324" s="1">
        <v>23</v>
      </c>
      <c r="Q324" s="39" t="e">
        <f t="shared" ca="1" si="12"/>
        <v>#REF!</v>
      </c>
      <c r="R324" s="33">
        <v>430</v>
      </c>
      <c r="Z324" s="8"/>
      <c r="AA324" s="42"/>
      <c r="AB324" s="36"/>
      <c r="AC324" s="36"/>
      <c r="AD324" s="37"/>
      <c r="AE324" s="8"/>
      <c r="AF324" s="8"/>
      <c r="AG324" s="38"/>
      <c r="AH324" s="39"/>
    </row>
    <row r="325" spans="1:34" ht="18.75" customHeight="1" x14ac:dyDescent="0.2">
      <c r="A325" s="33" t="s">
        <v>29</v>
      </c>
      <c r="B325" s="32">
        <v>42322</v>
      </c>
      <c r="C325" s="33">
        <v>438</v>
      </c>
      <c r="D325" s="33">
        <v>370</v>
      </c>
      <c r="E325" s="1">
        <v>435.7</v>
      </c>
      <c r="F325" s="33">
        <v>722</v>
      </c>
      <c r="G325" s="33">
        <v>34</v>
      </c>
      <c r="H325" s="8" t="e">
        <f ca="1">OFFSET(#REF!,(E325-340)*100,1)</f>
        <v>#REF!</v>
      </c>
      <c r="I325" s="1"/>
      <c r="L325" s="8">
        <v>3.66</v>
      </c>
      <c r="M325" s="8">
        <v>1.51</v>
      </c>
      <c r="N325" s="8">
        <f t="shared" si="14"/>
        <v>3.66</v>
      </c>
      <c r="O325" s="1" t="e">
        <f t="shared" ca="1" si="13"/>
        <v>#REF!</v>
      </c>
      <c r="P325" s="1">
        <v>24.3</v>
      </c>
      <c r="Q325" s="39" t="e">
        <f t="shared" ref="Q325:Q366" ca="1" si="15">(H325-34)*100/(722-34)</f>
        <v>#REF!</v>
      </c>
      <c r="R325" s="33">
        <v>430</v>
      </c>
      <c r="Z325" s="8"/>
      <c r="AA325" s="42"/>
      <c r="AB325" s="36"/>
      <c r="AC325" s="36"/>
      <c r="AD325" s="37"/>
      <c r="AE325" s="8"/>
      <c r="AF325" s="8"/>
      <c r="AG325" s="38"/>
      <c r="AH325" s="39"/>
    </row>
    <row r="326" spans="1:34" ht="18.75" customHeight="1" x14ac:dyDescent="0.2">
      <c r="A326" s="33" t="s">
        <v>29</v>
      </c>
      <c r="B326" s="32">
        <v>42323</v>
      </c>
      <c r="C326" s="33">
        <v>438</v>
      </c>
      <c r="D326" s="33">
        <v>370</v>
      </c>
      <c r="E326" s="1">
        <v>436.47</v>
      </c>
      <c r="F326" s="33">
        <v>722</v>
      </c>
      <c r="G326" s="33">
        <v>34</v>
      </c>
      <c r="H326" s="8" t="e">
        <f ca="1">OFFSET(#REF!,(E326-340)*100,1)</f>
        <v>#REF!</v>
      </c>
      <c r="I326" s="1"/>
      <c r="L326" s="8">
        <v>2.63</v>
      </c>
      <c r="M326" s="8">
        <v>1.0900000000000001</v>
      </c>
      <c r="N326" s="8">
        <f t="shared" si="14"/>
        <v>2.63</v>
      </c>
      <c r="O326" s="1" t="e">
        <f t="shared" ca="1" si="13"/>
        <v>#REF!</v>
      </c>
      <c r="P326" s="1">
        <v>7.5</v>
      </c>
      <c r="Q326" s="39" t="e">
        <f t="shared" ca="1" si="15"/>
        <v>#REF!</v>
      </c>
      <c r="R326" s="33">
        <v>430</v>
      </c>
      <c r="Z326" s="8"/>
      <c r="AA326" s="42"/>
      <c r="AB326" s="36"/>
      <c r="AC326" s="36"/>
      <c r="AD326" s="37"/>
      <c r="AE326" s="8"/>
      <c r="AF326" s="8"/>
      <c r="AG326" s="38"/>
      <c r="AH326" s="39"/>
    </row>
    <row r="327" spans="1:34" ht="18.75" customHeight="1" x14ac:dyDescent="0.2">
      <c r="A327" s="33" t="s">
        <v>29</v>
      </c>
      <c r="B327" s="32">
        <v>42324</v>
      </c>
      <c r="C327" s="33">
        <v>438</v>
      </c>
      <c r="D327" s="33">
        <v>370</v>
      </c>
      <c r="E327" s="1">
        <v>437.26</v>
      </c>
      <c r="F327" s="33">
        <v>722</v>
      </c>
      <c r="G327" s="33">
        <v>34</v>
      </c>
      <c r="H327" s="8" t="e">
        <f ca="1">OFFSET(#REF!,(E327-340)*100,1)</f>
        <v>#REF!</v>
      </c>
      <c r="I327" s="1"/>
      <c r="L327" s="8">
        <v>10.01</v>
      </c>
      <c r="M327" s="8">
        <v>4.1399999999999997</v>
      </c>
      <c r="N327" s="8">
        <f t="shared" si="14"/>
        <v>10.01</v>
      </c>
      <c r="O327" s="1" t="e">
        <f t="shared" ca="1" si="13"/>
        <v>#REF!</v>
      </c>
      <c r="P327" s="1">
        <v>1</v>
      </c>
      <c r="Q327" s="39" t="e">
        <f t="shared" ca="1" si="15"/>
        <v>#REF!</v>
      </c>
      <c r="R327" s="33">
        <v>430</v>
      </c>
      <c r="Z327" s="8"/>
      <c r="AA327" s="42"/>
      <c r="AB327" s="36"/>
      <c r="AC327" s="36"/>
      <c r="AD327" s="37"/>
      <c r="AE327" s="8"/>
      <c r="AF327" s="8"/>
      <c r="AG327" s="38"/>
      <c r="AH327" s="39"/>
    </row>
    <row r="328" spans="1:34" ht="18.75" customHeight="1" x14ac:dyDescent="0.2">
      <c r="A328" s="33" t="s">
        <v>29</v>
      </c>
      <c r="B328" s="32">
        <v>42325</v>
      </c>
      <c r="C328" s="33">
        <v>438</v>
      </c>
      <c r="D328" s="33">
        <v>370</v>
      </c>
      <c r="E328" s="1">
        <v>437.53</v>
      </c>
      <c r="F328" s="33">
        <v>722</v>
      </c>
      <c r="G328" s="33">
        <v>34</v>
      </c>
      <c r="H328" s="8" t="e">
        <f ca="1">OFFSET(#REF!,(E328-340)*100,1)</f>
        <v>#REF!</v>
      </c>
      <c r="I328" s="1"/>
      <c r="J328" s="1"/>
      <c r="K328" s="1"/>
      <c r="L328" s="8">
        <v>11.98</v>
      </c>
      <c r="M328" s="8">
        <v>4.95</v>
      </c>
      <c r="N328" s="8">
        <f t="shared" si="14"/>
        <v>11.98</v>
      </c>
      <c r="O328" s="1" t="e">
        <f t="shared" ref="O328:O391" ca="1" si="16">H329-H328+N328</f>
        <v>#REF!</v>
      </c>
      <c r="P328" s="1">
        <v>0</v>
      </c>
      <c r="Q328" s="39" t="e">
        <f t="shared" ca="1" si="15"/>
        <v>#REF!</v>
      </c>
      <c r="R328" s="33">
        <v>430</v>
      </c>
      <c r="Z328" s="8"/>
      <c r="AA328" s="42"/>
      <c r="AB328" s="42"/>
      <c r="AC328" s="36"/>
      <c r="AD328" s="37"/>
      <c r="AE328" s="8"/>
      <c r="AF328" s="8"/>
      <c r="AG328" s="38"/>
      <c r="AH328" s="39"/>
    </row>
    <row r="329" spans="1:34" ht="18.75" customHeight="1" x14ac:dyDescent="0.2">
      <c r="A329" s="33" t="s">
        <v>29</v>
      </c>
      <c r="B329" s="32">
        <v>42326</v>
      </c>
      <c r="C329" s="33">
        <v>438</v>
      </c>
      <c r="D329" s="33">
        <v>370</v>
      </c>
      <c r="E329" s="1">
        <v>437.6</v>
      </c>
      <c r="F329" s="33">
        <v>722</v>
      </c>
      <c r="G329" s="33">
        <v>34</v>
      </c>
      <c r="H329" s="8" t="e">
        <f ca="1">OFFSET(#REF!,(E329-340)*100,1)</f>
        <v>#REF!</v>
      </c>
      <c r="I329" s="1"/>
      <c r="J329" s="1"/>
      <c r="K329" s="1"/>
      <c r="L329" s="8">
        <v>11.9</v>
      </c>
      <c r="M329" s="8">
        <v>4.92</v>
      </c>
      <c r="N329" s="8">
        <f t="shared" ref="N329:N392" si="17">I329+J329+K329+L329</f>
        <v>11.9</v>
      </c>
      <c r="O329" s="1" t="e">
        <f t="shared" ca="1" si="16"/>
        <v>#REF!</v>
      </c>
      <c r="P329" s="1">
        <v>0</v>
      </c>
      <c r="Q329" s="39" t="e">
        <f t="shared" ca="1" si="15"/>
        <v>#REF!</v>
      </c>
      <c r="R329" s="33">
        <v>430</v>
      </c>
      <c r="Z329" s="8"/>
      <c r="AA329" s="42"/>
      <c r="AB329" s="42"/>
      <c r="AC329" s="36"/>
      <c r="AD329" s="37"/>
      <c r="AE329" s="8"/>
      <c r="AF329" s="8"/>
      <c r="AG329" s="38"/>
      <c r="AH329" s="39"/>
    </row>
    <row r="330" spans="1:34" ht="18.75" customHeight="1" x14ac:dyDescent="0.2">
      <c r="A330" s="33" t="s">
        <v>29</v>
      </c>
      <c r="B330" s="32">
        <v>42327</v>
      </c>
      <c r="C330" s="33">
        <v>438</v>
      </c>
      <c r="D330" s="33">
        <v>370</v>
      </c>
      <c r="E330" s="1">
        <v>437.65</v>
      </c>
      <c r="F330" s="33">
        <v>722</v>
      </c>
      <c r="G330" s="33">
        <v>34</v>
      </c>
      <c r="H330" s="8" t="e">
        <f ca="1">OFFSET(#REF!,(E330-340)*100,1)</f>
        <v>#REF!</v>
      </c>
      <c r="I330" s="1"/>
      <c r="J330" s="1"/>
      <c r="K330" s="1"/>
      <c r="L330" s="8">
        <v>9.94</v>
      </c>
      <c r="M330" s="8">
        <v>4.1100000000000003</v>
      </c>
      <c r="N330" s="8">
        <f t="shared" si="17"/>
        <v>9.94</v>
      </c>
      <c r="O330" s="1" t="e">
        <f t="shared" ca="1" si="16"/>
        <v>#REF!</v>
      </c>
      <c r="P330" s="1">
        <v>73.599999999999994</v>
      </c>
      <c r="Q330" s="39" t="e">
        <f t="shared" ca="1" si="15"/>
        <v>#REF!</v>
      </c>
      <c r="R330" s="33">
        <v>430</v>
      </c>
      <c r="Z330" s="8"/>
      <c r="AA330" s="42"/>
      <c r="AB330" s="42"/>
      <c r="AC330" s="36"/>
      <c r="AD330" s="37"/>
      <c r="AE330" s="8"/>
      <c r="AF330" s="8"/>
      <c r="AG330" s="38"/>
      <c r="AH330" s="39"/>
    </row>
    <row r="331" spans="1:34" ht="18.75" customHeight="1" x14ac:dyDescent="0.2">
      <c r="A331" s="33" t="s">
        <v>29</v>
      </c>
      <c r="B331" s="32">
        <v>42328</v>
      </c>
      <c r="C331" s="33">
        <v>438</v>
      </c>
      <c r="D331" s="33">
        <v>370</v>
      </c>
      <c r="E331" s="1">
        <v>437.9</v>
      </c>
      <c r="F331" s="33">
        <v>722</v>
      </c>
      <c r="G331" s="33">
        <v>34</v>
      </c>
      <c r="H331" s="8" t="e">
        <f ca="1">OFFSET(#REF!,(E331-340)*100,1)</f>
        <v>#REF!</v>
      </c>
      <c r="I331" s="1"/>
      <c r="J331" s="1"/>
      <c r="K331" s="1"/>
      <c r="L331" s="8">
        <v>11.27</v>
      </c>
      <c r="M331" s="8">
        <v>4.68</v>
      </c>
      <c r="N331" s="8">
        <f t="shared" si="17"/>
        <v>11.27</v>
      </c>
      <c r="O331" s="1" t="e">
        <f t="shared" ca="1" si="16"/>
        <v>#REF!</v>
      </c>
      <c r="P331" s="1">
        <v>14.4</v>
      </c>
      <c r="Q331" s="39" t="e">
        <f t="shared" ca="1" si="15"/>
        <v>#REF!</v>
      </c>
      <c r="R331" s="33">
        <v>430</v>
      </c>
      <c r="Z331" s="8"/>
      <c r="AA331" s="42"/>
      <c r="AB331" s="42"/>
      <c r="AC331" s="36"/>
      <c r="AD331" s="37"/>
      <c r="AE331" s="8"/>
      <c r="AF331" s="8"/>
      <c r="AG331" s="38"/>
      <c r="AH331" s="39"/>
    </row>
    <row r="332" spans="1:34" ht="18.75" customHeight="1" x14ac:dyDescent="0.2">
      <c r="A332" s="33" t="s">
        <v>29</v>
      </c>
      <c r="B332" s="32">
        <v>42329</v>
      </c>
      <c r="C332" s="33">
        <v>438</v>
      </c>
      <c r="D332" s="33">
        <v>370</v>
      </c>
      <c r="E332" s="1">
        <v>437.97</v>
      </c>
      <c r="F332" s="33">
        <v>722</v>
      </c>
      <c r="G332" s="33">
        <v>34</v>
      </c>
      <c r="H332" s="8" t="e">
        <f ca="1">OFFSET(#REF!,(E332-340)*100,1)</f>
        <v>#REF!</v>
      </c>
      <c r="I332" s="1"/>
      <c r="J332" s="1"/>
      <c r="K332" s="1"/>
      <c r="L332" s="8">
        <v>11.85</v>
      </c>
      <c r="M332" s="8">
        <v>4.92</v>
      </c>
      <c r="N332" s="8">
        <f t="shared" si="17"/>
        <v>11.85</v>
      </c>
      <c r="O332" s="1" t="e">
        <f t="shared" ca="1" si="16"/>
        <v>#REF!</v>
      </c>
      <c r="P332" s="1">
        <v>1.1000000000000001</v>
      </c>
      <c r="Q332" s="39" t="e">
        <f t="shared" ca="1" si="15"/>
        <v>#REF!</v>
      </c>
      <c r="R332" s="33">
        <v>430</v>
      </c>
      <c r="Z332" s="8"/>
      <c r="AA332" s="42"/>
      <c r="AB332" s="42"/>
      <c r="AC332" s="36"/>
      <c r="AD332" s="37"/>
      <c r="AE332" s="8"/>
      <c r="AF332" s="8"/>
      <c r="AG332" s="38"/>
      <c r="AH332" s="39"/>
    </row>
    <row r="333" spans="1:34" ht="18.75" customHeight="1" x14ac:dyDescent="0.2">
      <c r="A333" s="33" t="s">
        <v>29</v>
      </c>
      <c r="B333" s="32">
        <v>42330</v>
      </c>
      <c r="C333" s="33">
        <v>438</v>
      </c>
      <c r="D333" s="33">
        <v>370</v>
      </c>
      <c r="E333" s="1">
        <v>437.95</v>
      </c>
      <c r="F333" s="33">
        <v>722</v>
      </c>
      <c r="G333" s="33">
        <v>34</v>
      </c>
      <c r="H333" s="8" t="e">
        <f ca="1">OFFSET(#REF!,(E333-340)*100,1)</f>
        <v>#REF!</v>
      </c>
      <c r="I333" s="1"/>
      <c r="J333" s="1"/>
      <c r="K333" s="1"/>
      <c r="L333" s="8">
        <v>11.84</v>
      </c>
      <c r="M333" s="8">
        <v>4.92</v>
      </c>
      <c r="N333" s="8">
        <f t="shared" si="17"/>
        <v>11.84</v>
      </c>
      <c r="O333" s="1" t="e">
        <f t="shared" ca="1" si="16"/>
        <v>#REF!</v>
      </c>
      <c r="P333" s="1">
        <v>2.2999999999999998</v>
      </c>
      <c r="Q333" s="39" t="e">
        <f t="shared" ca="1" si="15"/>
        <v>#REF!</v>
      </c>
      <c r="R333" s="33">
        <v>430</v>
      </c>
      <c r="Z333" s="8"/>
      <c r="AA333" s="42"/>
      <c r="AB333" s="42"/>
      <c r="AC333" s="36"/>
      <c r="AD333" s="37"/>
      <c r="AE333" s="8"/>
      <c r="AF333" s="8"/>
      <c r="AG333" s="38"/>
      <c r="AH333" s="39"/>
    </row>
    <row r="334" spans="1:34" ht="18.75" customHeight="1" x14ac:dyDescent="0.2">
      <c r="A334" s="33" t="s">
        <v>29</v>
      </c>
      <c r="B334" s="32">
        <v>42331</v>
      </c>
      <c r="C334" s="33">
        <v>438</v>
      </c>
      <c r="D334" s="33">
        <v>370</v>
      </c>
      <c r="E334" s="1">
        <v>437.92</v>
      </c>
      <c r="F334" s="33">
        <v>722</v>
      </c>
      <c r="G334" s="33">
        <v>34</v>
      </c>
      <c r="H334" s="8" t="e">
        <f ca="1">OFFSET(#REF!,(E334-340)*100,1)</f>
        <v>#REF!</v>
      </c>
      <c r="I334" s="1"/>
      <c r="J334" s="1"/>
      <c r="K334" s="1"/>
      <c r="L334" s="8">
        <v>11.75</v>
      </c>
      <c r="M334" s="8">
        <v>4.87</v>
      </c>
      <c r="N334" s="8">
        <f t="shared" si="17"/>
        <v>11.75</v>
      </c>
      <c r="O334" s="1" t="e">
        <f t="shared" ca="1" si="16"/>
        <v>#REF!</v>
      </c>
      <c r="P334" s="1">
        <v>0</v>
      </c>
      <c r="Q334" s="39" t="e">
        <f t="shared" ca="1" si="15"/>
        <v>#REF!</v>
      </c>
      <c r="R334" s="33">
        <v>430</v>
      </c>
      <c r="Z334" s="8"/>
      <c r="AA334" s="42"/>
      <c r="AB334" s="42"/>
      <c r="AC334" s="36"/>
      <c r="AD334" s="37"/>
      <c r="AE334" s="8"/>
      <c r="AF334" s="8"/>
      <c r="AG334" s="38"/>
      <c r="AH334" s="39"/>
    </row>
    <row r="335" spans="1:34" ht="18.75" customHeight="1" x14ac:dyDescent="0.2">
      <c r="A335" s="33" t="s">
        <v>29</v>
      </c>
      <c r="B335" s="32">
        <v>42332</v>
      </c>
      <c r="C335" s="33">
        <v>438</v>
      </c>
      <c r="D335" s="33">
        <v>370</v>
      </c>
      <c r="E335" s="1">
        <v>437.78</v>
      </c>
      <c r="F335" s="33">
        <v>722</v>
      </c>
      <c r="G335" s="33">
        <v>34</v>
      </c>
      <c r="H335" s="8" t="e">
        <f ca="1">OFFSET(#REF!,(E335-340)*100,1)</f>
        <v>#REF!</v>
      </c>
      <c r="I335" s="1"/>
      <c r="J335" s="1">
        <v>0.1</v>
      </c>
      <c r="K335" s="1"/>
      <c r="L335" s="8">
        <v>11.16</v>
      </c>
      <c r="M335" s="8">
        <v>4.63</v>
      </c>
      <c r="N335" s="8">
        <f t="shared" si="17"/>
        <v>11.26</v>
      </c>
      <c r="O335" s="1" t="e">
        <f t="shared" ca="1" si="16"/>
        <v>#REF!</v>
      </c>
      <c r="P335" s="1">
        <v>0</v>
      </c>
      <c r="Q335" s="39" t="e">
        <f t="shared" ca="1" si="15"/>
        <v>#REF!</v>
      </c>
      <c r="R335" s="33">
        <v>430</v>
      </c>
      <c r="Z335" s="8"/>
      <c r="AA335" s="42"/>
      <c r="AB335" s="42"/>
      <c r="AC335" s="36"/>
      <c r="AD335" s="37"/>
      <c r="AE335" s="8"/>
      <c r="AF335" s="8"/>
      <c r="AG335" s="38"/>
      <c r="AH335" s="39"/>
    </row>
    <row r="336" spans="1:34" ht="18.75" customHeight="1" x14ac:dyDescent="0.2">
      <c r="A336" s="33" t="s">
        <v>29</v>
      </c>
      <c r="B336" s="32">
        <v>42333</v>
      </c>
      <c r="C336" s="33">
        <v>438</v>
      </c>
      <c r="D336" s="33">
        <v>370</v>
      </c>
      <c r="E336" s="1">
        <v>437.71</v>
      </c>
      <c r="F336" s="33">
        <v>722</v>
      </c>
      <c r="G336" s="33">
        <v>34</v>
      </c>
      <c r="H336" s="8" t="e">
        <f ca="1">OFFSET(#REF!,(E336-340)*100,1)</f>
        <v>#REF!</v>
      </c>
      <c r="I336" s="1"/>
      <c r="J336" s="1"/>
      <c r="K336" s="1"/>
      <c r="L336" s="8">
        <v>8.77</v>
      </c>
      <c r="M336" s="8">
        <v>3.64</v>
      </c>
      <c r="N336" s="8">
        <f t="shared" si="17"/>
        <v>8.77</v>
      </c>
      <c r="O336" s="1" t="e">
        <f t="shared" ca="1" si="16"/>
        <v>#REF!</v>
      </c>
      <c r="P336" s="1">
        <v>0</v>
      </c>
      <c r="Q336" s="39" t="e">
        <f t="shared" ca="1" si="15"/>
        <v>#REF!</v>
      </c>
      <c r="R336" s="33">
        <v>430</v>
      </c>
      <c r="Z336" s="8"/>
      <c r="AA336" s="42"/>
      <c r="AB336" s="42"/>
      <c r="AC336" s="36"/>
      <c r="AD336" s="37"/>
      <c r="AE336" s="8"/>
      <c r="AF336" s="8"/>
      <c r="AG336" s="38"/>
      <c r="AH336" s="39"/>
    </row>
    <row r="337" spans="1:34" ht="18.75" customHeight="1" x14ac:dyDescent="0.2">
      <c r="A337" s="33" t="s">
        <v>29</v>
      </c>
      <c r="B337" s="32">
        <v>42334</v>
      </c>
      <c r="C337" s="33">
        <v>438</v>
      </c>
      <c r="D337" s="33">
        <v>370</v>
      </c>
      <c r="E337" s="1">
        <v>437.65</v>
      </c>
      <c r="F337" s="33">
        <v>722</v>
      </c>
      <c r="G337" s="33">
        <v>34</v>
      </c>
      <c r="H337" s="8" t="e">
        <f ca="1">OFFSET(#REF!,(E337-340)*100,1)</f>
        <v>#REF!</v>
      </c>
      <c r="I337" s="1"/>
      <c r="J337" s="1"/>
      <c r="K337" s="1"/>
      <c r="L337" s="8">
        <v>10.45</v>
      </c>
      <c r="M337" s="8">
        <v>4.34</v>
      </c>
      <c r="N337" s="8">
        <f t="shared" si="17"/>
        <v>10.45</v>
      </c>
      <c r="O337" s="1" t="e">
        <f t="shared" ca="1" si="16"/>
        <v>#REF!</v>
      </c>
      <c r="P337" s="1">
        <v>0</v>
      </c>
      <c r="Q337" s="39" t="e">
        <f t="shared" ca="1" si="15"/>
        <v>#REF!</v>
      </c>
      <c r="R337" s="33">
        <v>430</v>
      </c>
      <c r="Z337" s="8"/>
      <c r="AA337" s="42"/>
      <c r="AB337" s="42"/>
      <c r="AC337" s="36"/>
      <c r="AD337" s="37"/>
      <c r="AE337" s="8"/>
      <c r="AF337" s="8"/>
      <c r="AG337" s="38"/>
      <c r="AH337" s="39"/>
    </row>
    <row r="338" spans="1:34" ht="18.75" customHeight="1" x14ac:dyDescent="0.2">
      <c r="A338" s="33" t="s">
        <v>29</v>
      </c>
      <c r="B338" s="32">
        <v>42335</v>
      </c>
      <c r="C338" s="33">
        <v>438</v>
      </c>
      <c r="D338" s="33">
        <v>370</v>
      </c>
      <c r="E338" s="1">
        <v>437.5</v>
      </c>
      <c r="F338" s="33">
        <v>722</v>
      </c>
      <c r="G338" s="33">
        <v>34</v>
      </c>
      <c r="H338" s="8" t="e">
        <f ca="1">OFFSET(#REF!,(E338-340)*100,1)</f>
        <v>#REF!</v>
      </c>
      <c r="I338" s="1"/>
      <c r="J338" s="1"/>
      <c r="K338" s="1"/>
      <c r="L338" s="8">
        <v>10.69</v>
      </c>
      <c r="M338" s="8">
        <v>4.4800000000000004</v>
      </c>
      <c r="N338" s="8">
        <f t="shared" si="17"/>
        <v>10.69</v>
      </c>
      <c r="O338" s="1" t="e">
        <f t="shared" ca="1" si="16"/>
        <v>#REF!</v>
      </c>
      <c r="P338" s="1">
        <v>0</v>
      </c>
      <c r="Q338" s="39" t="e">
        <f t="shared" ca="1" si="15"/>
        <v>#REF!</v>
      </c>
      <c r="R338" s="33">
        <v>430</v>
      </c>
      <c r="Z338" s="8"/>
      <c r="AA338" s="42"/>
      <c r="AB338" s="42"/>
      <c r="AC338" s="36"/>
      <c r="AD338" s="37"/>
      <c r="AE338" s="8"/>
      <c r="AF338" s="8"/>
      <c r="AG338" s="38"/>
      <c r="AH338" s="39"/>
    </row>
    <row r="339" spans="1:34" ht="18.75" customHeight="1" x14ac:dyDescent="0.2">
      <c r="A339" s="33" t="s">
        <v>29</v>
      </c>
      <c r="B339" s="32">
        <v>42336</v>
      </c>
      <c r="C339" s="33">
        <v>438</v>
      </c>
      <c r="D339" s="33">
        <v>370</v>
      </c>
      <c r="E339" s="1">
        <v>437.33</v>
      </c>
      <c r="F339" s="33">
        <v>722</v>
      </c>
      <c r="G339" s="33">
        <v>34</v>
      </c>
      <c r="H339" s="8" t="e">
        <f ca="1">OFFSET(#REF!,(E339-340)*100,1)</f>
        <v>#REF!</v>
      </c>
      <c r="I339" s="1"/>
      <c r="J339" s="1"/>
      <c r="K339" s="1"/>
      <c r="L339" s="8">
        <v>8.6199999999999992</v>
      </c>
      <c r="M339" s="8">
        <v>3.58</v>
      </c>
      <c r="N339" s="8">
        <f t="shared" si="17"/>
        <v>8.6199999999999992</v>
      </c>
      <c r="O339" s="1" t="e">
        <f t="shared" ca="1" si="16"/>
        <v>#REF!</v>
      </c>
      <c r="P339" s="1">
        <v>2.7</v>
      </c>
      <c r="Q339" s="39" t="e">
        <f t="shared" ca="1" si="15"/>
        <v>#REF!</v>
      </c>
      <c r="R339" s="33">
        <v>430</v>
      </c>
      <c r="Z339" s="8"/>
      <c r="AA339" s="42"/>
      <c r="AB339" s="42"/>
      <c r="AC339" s="36"/>
      <c r="AD339" s="37"/>
      <c r="AE339" s="8"/>
      <c r="AF339" s="8"/>
      <c r="AG339" s="38"/>
      <c r="AH339" s="39"/>
    </row>
    <row r="340" spans="1:34" ht="18.75" customHeight="1" x14ac:dyDescent="0.2">
      <c r="A340" s="33" t="s">
        <v>29</v>
      </c>
      <c r="B340" s="32">
        <v>42337</v>
      </c>
      <c r="C340" s="33">
        <v>438</v>
      </c>
      <c r="D340" s="33">
        <v>370</v>
      </c>
      <c r="E340" s="1">
        <v>437.25</v>
      </c>
      <c r="F340" s="33">
        <v>722</v>
      </c>
      <c r="G340" s="33">
        <v>34</v>
      </c>
      <c r="H340" s="8" t="e">
        <f ca="1">OFFSET(#REF!,(E340-340)*100,1)</f>
        <v>#REF!</v>
      </c>
      <c r="I340" s="1"/>
      <c r="J340" s="1"/>
      <c r="K340" s="1"/>
      <c r="L340" s="8">
        <v>5.85</v>
      </c>
      <c r="M340" s="8">
        <v>2.42</v>
      </c>
      <c r="N340" s="8">
        <f t="shared" si="17"/>
        <v>5.85</v>
      </c>
      <c r="O340" s="1" t="e">
        <f t="shared" ca="1" si="16"/>
        <v>#REF!</v>
      </c>
      <c r="P340" s="1">
        <v>99.5</v>
      </c>
      <c r="Q340" s="39" t="e">
        <f t="shared" ca="1" si="15"/>
        <v>#REF!</v>
      </c>
      <c r="R340" s="33">
        <v>430</v>
      </c>
      <c r="Z340" s="8"/>
      <c r="AA340" s="42"/>
      <c r="AB340" s="42"/>
      <c r="AC340" s="36"/>
      <c r="AD340" s="37"/>
      <c r="AE340" s="8"/>
      <c r="AF340" s="8"/>
      <c r="AG340" s="38"/>
      <c r="AH340" s="39"/>
    </row>
    <row r="341" spans="1:34" ht="18.75" customHeight="1" x14ac:dyDescent="0.2">
      <c r="A341" s="33" t="s">
        <v>29</v>
      </c>
      <c r="B341" s="32">
        <v>42338</v>
      </c>
      <c r="C341" s="33">
        <v>438</v>
      </c>
      <c r="D341" s="33">
        <v>370</v>
      </c>
      <c r="E341" s="1">
        <v>437.7</v>
      </c>
      <c r="F341" s="33">
        <v>722</v>
      </c>
      <c r="G341" s="33">
        <v>34</v>
      </c>
      <c r="H341" s="8" t="e">
        <f ca="1">OFFSET(#REF!,(E341-340)*100,1)</f>
        <v>#REF!</v>
      </c>
      <c r="I341" s="1">
        <v>11.91</v>
      </c>
      <c r="J341" s="1"/>
      <c r="K341" s="1"/>
      <c r="L341" s="8">
        <v>11.43</v>
      </c>
      <c r="M341" s="8">
        <v>4.74</v>
      </c>
      <c r="N341" s="8">
        <f t="shared" si="17"/>
        <v>23.34</v>
      </c>
      <c r="O341" s="1" t="e">
        <f t="shared" ca="1" si="16"/>
        <v>#REF!</v>
      </c>
      <c r="P341" s="1">
        <v>109.2</v>
      </c>
      <c r="Q341" s="39" t="e">
        <f t="shared" ca="1" si="15"/>
        <v>#REF!</v>
      </c>
      <c r="R341" s="33">
        <v>430</v>
      </c>
      <c r="Z341" s="8"/>
      <c r="AA341" s="42"/>
      <c r="AB341" s="42"/>
      <c r="AC341" s="36"/>
      <c r="AD341" s="37"/>
      <c r="AE341" s="8"/>
      <c r="AF341" s="8"/>
      <c r="AG341" s="38"/>
      <c r="AH341" s="39"/>
    </row>
    <row r="342" spans="1:34" ht="18.75" customHeight="1" x14ac:dyDescent="0.2">
      <c r="A342" s="33" t="s">
        <v>30</v>
      </c>
      <c r="B342" s="32">
        <v>42339</v>
      </c>
      <c r="C342" s="33">
        <v>438</v>
      </c>
      <c r="D342" s="33">
        <v>370</v>
      </c>
      <c r="E342" s="1">
        <v>438.04</v>
      </c>
      <c r="F342" s="33">
        <v>722</v>
      </c>
      <c r="G342" s="33">
        <v>34</v>
      </c>
      <c r="H342" s="8" t="e">
        <f ca="1">OFFSET(#REF!,(E342-340)*100,1)</f>
        <v>#REF!</v>
      </c>
      <c r="I342" s="1">
        <v>27.43</v>
      </c>
      <c r="J342" s="1"/>
      <c r="K342" s="1"/>
      <c r="L342" s="8">
        <v>11.59</v>
      </c>
      <c r="M342" s="8">
        <v>4.8099999999999996</v>
      </c>
      <c r="N342" s="8">
        <f t="shared" si="17"/>
        <v>39.019999999999996</v>
      </c>
      <c r="O342" s="1" t="e">
        <f t="shared" ca="1" si="16"/>
        <v>#REF!</v>
      </c>
      <c r="P342" s="1">
        <v>29.1</v>
      </c>
      <c r="Q342" s="39" t="e">
        <f t="shared" ca="1" si="15"/>
        <v>#REF!</v>
      </c>
      <c r="R342" s="33">
        <v>430</v>
      </c>
    </row>
    <row r="343" spans="1:34" ht="18.75" customHeight="1" x14ac:dyDescent="0.2">
      <c r="A343" s="33" t="s">
        <v>30</v>
      </c>
      <c r="B343" s="32">
        <v>42340</v>
      </c>
      <c r="C343" s="33">
        <v>438</v>
      </c>
      <c r="D343" s="33">
        <v>370</v>
      </c>
      <c r="E343" s="1">
        <v>437.98</v>
      </c>
      <c r="F343" s="33">
        <v>722</v>
      </c>
      <c r="G343" s="33">
        <v>34</v>
      </c>
      <c r="H343" s="8" t="e">
        <f ca="1">OFFSET(#REF!,(E343-340)*100,1)</f>
        <v>#REF!</v>
      </c>
      <c r="I343" s="1">
        <v>4.59</v>
      </c>
      <c r="J343" s="1"/>
      <c r="K343" s="1"/>
      <c r="L343" s="8">
        <v>11.92</v>
      </c>
      <c r="M343" s="8">
        <v>4.9400000000000004</v>
      </c>
      <c r="N343" s="8">
        <f t="shared" si="17"/>
        <v>16.509999999999998</v>
      </c>
      <c r="O343" s="1" t="e">
        <f t="shared" ca="1" si="16"/>
        <v>#REF!</v>
      </c>
      <c r="P343" s="1">
        <v>3.5</v>
      </c>
      <c r="Q343" s="39" t="e">
        <f t="shared" ca="1" si="15"/>
        <v>#REF!</v>
      </c>
      <c r="R343" s="33">
        <v>430</v>
      </c>
    </row>
    <row r="344" spans="1:34" ht="18.75" customHeight="1" x14ac:dyDescent="0.2">
      <c r="A344" s="33" t="s">
        <v>30</v>
      </c>
      <c r="B344" s="32">
        <v>42341</v>
      </c>
      <c r="C344" s="33">
        <v>438</v>
      </c>
      <c r="D344" s="33">
        <v>370</v>
      </c>
      <c r="E344" s="1">
        <v>438.01</v>
      </c>
      <c r="F344" s="33">
        <v>722</v>
      </c>
      <c r="G344" s="33">
        <v>34</v>
      </c>
      <c r="H344" s="8" t="e">
        <f ca="1">OFFSET(#REF!,(E344-340)*100,1)</f>
        <v>#REF!</v>
      </c>
      <c r="I344" s="1"/>
      <c r="J344" s="1"/>
      <c r="K344" s="1"/>
      <c r="L344" s="8">
        <v>11.36</v>
      </c>
      <c r="M344" s="8">
        <v>4.71</v>
      </c>
      <c r="N344" s="8">
        <f t="shared" si="17"/>
        <v>11.36</v>
      </c>
      <c r="O344" s="1" t="e">
        <f t="shared" ca="1" si="16"/>
        <v>#REF!</v>
      </c>
      <c r="P344" s="1">
        <v>0</v>
      </c>
      <c r="Q344" s="39" t="e">
        <f t="shared" ca="1" si="15"/>
        <v>#REF!</v>
      </c>
      <c r="R344" s="33">
        <v>430</v>
      </c>
    </row>
    <row r="345" spans="1:34" ht="18.75" customHeight="1" x14ac:dyDescent="0.2">
      <c r="A345" s="33" t="s">
        <v>30</v>
      </c>
      <c r="B345" s="32">
        <v>42342</v>
      </c>
      <c r="C345" s="33">
        <v>438</v>
      </c>
      <c r="D345" s="33">
        <v>370</v>
      </c>
      <c r="E345" s="1">
        <v>438.06</v>
      </c>
      <c r="F345" s="33">
        <v>722</v>
      </c>
      <c r="G345" s="33">
        <v>34</v>
      </c>
      <c r="H345" s="8" t="e">
        <f ca="1">OFFSET(#REF!,(E345-340)*100,1)</f>
        <v>#REF!</v>
      </c>
      <c r="I345" s="1">
        <v>8.7200000000000006</v>
      </c>
      <c r="J345" s="1"/>
      <c r="K345" s="1"/>
      <c r="L345" s="8">
        <v>11.36</v>
      </c>
      <c r="M345" s="8">
        <v>4.8</v>
      </c>
      <c r="N345" s="8">
        <f t="shared" si="17"/>
        <v>20.079999999999998</v>
      </c>
      <c r="O345" s="1" t="e">
        <f t="shared" ca="1" si="16"/>
        <v>#REF!</v>
      </c>
      <c r="P345" s="1">
        <v>25.1</v>
      </c>
      <c r="Q345" s="39" t="e">
        <f t="shared" ca="1" si="15"/>
        <v>#REF!</v>
      </c>
      <c r="R345" s="33">
        <v>430</v>
      </c>
    </row>
    <row r="346" spans="1:34" ht="18.75" customHeight="1" x14ac:dyDescent="0.2">
      <c r="A346" s="33" t="s">
        <v>30</v>
      </c>
      <c r="B346" s="32">
        <v>42343</v>
      </c>
      <c r="C346" s="33">
        <v>438</v>
      </c>
      <c r="D346" s="33">
        <v>370</v>
      </c>
      <c r="E346" s="1">
        <v>437.96</v>
      </c>
      <c r="F346" s="33">
        <v>722</v>
      </c>
      <c r="G346" s="33">
        <v>34</v>
      </c>
      <c r="H346" s="8" t="e">
        <f ca="1">OFFSET(#REF!,(E346-340)*100,1)</f>
        <v>#REF!</v>
      </c>
      <c r="I346" s="1"/>
      <c r="J346" s="1"/>
      <c r="K346" s="1"/>
      <c r="L346" s="8">
        <v>11.8</v>
      </c>
      <c r="M346" s="8">
        <v>4.9000000000000004</v>
      </c>
      <c r="N346" s="8">
        <f t="shared" si="17"/>
        <v>11.8</v>
      </c>
      <c r="O346" s="1" t="e">
        <f t="shared" ca="1" si="16"/>
        <v>#REF!</v>
      </c>
      <c r="P346" s="1">
        <v>2.5</v>
      </c>
      <c r="Q346" s="39" t="e">
        <f t="shared" ca="1" si="15"/>
        <v>#REF!</v>
      </c>
      <c r="R346" s="33">
        <v>430</v>
      </c>
    </row>
    <row r="347" spans="1:34" ht="18.75" customHeight="1" x14ac:dyDescent="0.2">
      <c r="A347" s="33" t="s">
        <v>30</v>
      </c>
      <c r="B347" s="32">
        <v>42344</v>
      </c>
      <c r="C347" s="33">
        <v>438</v>
      </c>
      <c r="D347" s="33">
        <v>370</v>
      </c>
      <c r="E347" s="1">
        <v>437.96</v>
      </c>
      <c r="F347" s="33">
        <v>722</v>
      </c>
      <c r="G347" s="33">
        <v>34</v>
      </c>
      <c r="H347" s="8" t="e">
        <f ca="1">OFFSET(#REF!,(E347-340)*100,1)</f>
        <v>#REF!</v>
      </c>
      <c r="I347" s="1"/>
      <c r="J347" s="1"/>
      <c r="K347" s="1"/>
      <c r="L347" s="8">
        <v>9.67</v>
      </c>
      <c r="M347" s="8">
        <v>4.01</v>
      </c>
      <c r="N347" s="8">
        <f t="shared" si="17"/>
        <v>9.67</v>
      </c>
      <c r="O347" s="1" t="e">
        <f t="shared" ca="1" si="16"/>
        <v>#REF!</v>
      </c>
      <c r="P347" s="1">
        <v>1.5</v>
      </c>
      <c r="Q347" s="39" t="e">
        <f t="shared" ca="1" si="15"/>
        <v>#REF!</v>
      </c>
      <c r="R347" s="33">
        <v>430</v>
      </c>
    </row>
    <row r="348" spans="1:34" ht="18.75" customHeight="1" x14ac:dyDescent="0.2">
      <c r="A348" s="33" t="s">
        <v>30</v>
      </c>
      <c r="B348" s="32">
        <v>42345</v>
      </c>
      <c r="C348" s="33">
        <v>438</v>
      </c>
      <c r="D348" s="33">
        <v>370</v>
      </c>
      <c r="E348" s="1">
        <v>438.01</v>
      </c>
      <c r="F348" s="33">
        <v>722</v>
      </c>
      <c r="G348" s="33">
        <v>34</v>
      </c>
      <c r="H348" s="8" t="e">
        <f ca="1">OFFSET(#REF!,(E348-340)*100,1)</f>
        <v>#REF!</v>
      </c>
      <c r="I348" s="1"/>
      <c r="J348" s="1"/>
      <c r="K348" s="1"/>
      <c r="L348" s="8">
        <v>11.52</v>
      </c>
      <c r="M348" s="8">
        <v>4.76</v>
      </c>
      <c r="N348" s="8">
        <f t="shared" si="17"/>
        <v>11.52</v>
      </c>
      <c r="O348" s="1" t="e">
        <f t="shared" ca="1" si="16"/>
        <v>#REF!</v>
      </c>
      <c r="P348" s="1">
        <v>11.4</v>
      </c>
      <c r="Q348" s="39" t="e">
        <f t="shared" ca="1" si="15"/>
        <v>#REF!</v>
      </c>
      <c r="R348" s="33">
        <v>430</v>
      </c>
    </row>
    <row r="349" spans="1:34" ht="18.75" customHeight="1" x14ac:dyDescent="0.2">
      <c r="A349" s="33" t="s">
        <v>30</v>
      </c>
      <c r="B349" s="32">
        <v>42346</v>
      </c>
      <c r="C349" s="33">
        <v>438</v>
      </c>
      <c r="D349" s="33">
        <v>370</v>
      </c>
      <c r="E349" s="1">
        <v>437.97</v>
      </c>
      <c r="F349" s="33">
        <v>722</v>
      </c>
      <c r="G349" s="33">
        <v>34</v>
      </c>
      <c r="H349" s="8" t="e">
        <f ca="1">OFFSET(#REF!,(E349-340)*100,1)</f>
        <v>#REF!</v>
      </c>
      <c r="I349" s="1">
        <v>14.99</v>
      </c>
      <c r="J349" s="1"/>
      <c r="K349" s="1"/>
      <c r="L349" s="8">
        <v>11.46</v>
      </c>
      <c r="M349" s="8">
        <v>4.75</v>
      </c>
      <c r="N349" s="8">
        <f t="shared" si="17"/>
        <v>26.450000000000003</v>
      </c>
      <c r="O349" s="1" t="e">
        <f t="shared" ca="1" si="16"/>
        <v>#REF!</v>
      </c>
      <c r="P349" s="1">
        <v>29</v>
      </c>
      <c r="Q349" s="39" t="e">
        <f t="shared" ca="1" si="15"/>
        <v>#REF!</v>
      </c>
      <c r="R349" s="33">
        <v>430</v>
      </c>
    </row>
    <row r="350" spans="1:34" ht="18.75" customHeight="1" x14ac:dyDescent="0.2">
      <c r="A350" s="33" t="s">
        <v>30</v>
      </c>
      <c r="B350" s="32">
        <v>42347</v>
      </c>
      <c r="C350" s="33">
        <v>438</v>
      </c>
      <c r="D350" s="33">
        <v>370</v>
      </c>
      <c r="E350" s="1">
        <v>437.97</v>
      </c>
      <c r="F350" s="33">
        <v>722</v>
      </c>
      <c r="G350" s="33">
        <v>34</v>
      </c>
      <c r="H350" s="8" t="e">
        <f ca="1">OFFSET(#REF!,(E350-340)*100,1)</f>
        <v>#REF!</v>
      </c>
      <c r="I350" s="1"/>
      <c r="J350" s="1"/>
      <c r="K350" s="1"/>
      <c r="L350" s="8">
        <v>11.32</v>
      </c>
      <c r="M350" s="8">
        <v>4.7</v>
      </c>
      <c r="N350" s="8">
        <f t="shared" si="17"/>
        <v>11.32</v>
      </c>
      <c r="O350" s="1" t="e">
        <f t="shared" ca="1" si="16"/>
        <v>#REF!</v>
      </c>
      <c r="P350" s="1">
        <v>1.1000000000000001</v>
      </c>
      <c r="Q350" s="39" t="e">
        <f t="shared" ca="1" si="15"/>
        <v>#REF!</v>
      </c>
      <c r="R350" s="33">
        <v>430</v>
      </c>
    </row>
    <row r="351" spans="1:34" ht="18.75" customHeight="1" x14ac:dyDescent="0.2">
      <c r="A351" s="33" t="s">
        <v>30</v>
      </c>
      <c r="B351" s="32">
        <v>42348</v>
      </c>
      <c r="C351" s="33">
        <v>438</v>
      </c>
      <c r="D351" s="33">
        <v>370</v>
      </c>
      <c r="E351" s="1">
        <v>438.04</v>
      </c>
      <c r="F351" s="33">
        <v>722</v>
      </c>
      <c r="G351" s="33">
        <v>34</v>
      </c>
      <c r="H351" s="8" t="e">
        <f ca="1">OFFSET(#REF!,(E351-340)*100,1)</f>
        <v>#REF!</v>
      </c>
      <c r="I351" s="1">
        <v>5.23</v>
      </c>
      <c r="J351" s="1"/>
      <c r="K351" s="1"/>
      <c r="L351" s="8">
        <v>9.94</v>
      </c>
      <c r="M351" s="8">
        <v>4.12</v>
      </c>
      <c r="N351" s="8">
        <f t="shared" si="17"/>
        <v>15.17</v>
      </c>
      <c r="O351" s="1" t="e">
        <f t="shared" ca="1" si="16"/>
        <v>#REF!</v>
      </c>
      <c r="P351" s="1">
        <v>13.9</v>
      </c>
      <c r="Q351" s="39" t="e">
        <f t="shared" ca="1" si="15"/>
        <v>#REF!</v>
      </c>
      <c r="R351" s="33">
        <v>430</v>
      </c>
    </row>
    <row r="352" spans="1:34" ht="18.75" customHeight="1" x14ac:dyDescent="0.2">
      <c r="A352" s="33" t="s">
        <v>30</v>
      </c>
      <c r="B352" s="32">
        <v>42349</v>
      </c>
      <c r="C352" s="33">
        <v>438</v>
      </c>
      <c r="D352" s="33">
        <v>370</v>
      </c>
      <c r="E352" s="1">
        <v>438.03</v>
      </c>
      <c r="F352" s="33">
        <v>722</v>
      </c>
      <c r="G352" s="33">
        <v>34</v>
      </c>
      <c r="H352" s="8" t="e">
        <f ca="1">OFFSET(#REF!,(E352-340)*100,1)</f>
        <v>#REF!</v>
      </c>
      <c r="I352" s="1">
        <v>9.82</v>
      </c>
      <c r="J352" s="1">
        <v>0.36</v>
      </c>
      <c r="K352" s="1"/>
      <c r="L352" s="8">
        <v>11.23</v>
      </c>
      <c r="M352" s="8">
        <v>4.66</v>
      </c>
      <c r="N352" s="8">
        <f t="shared" si="17"/>
        <v>21.41</v>
      </c>
      <c r="O352" s="1" t="e">
        <f t="shared" ca="1" si="16"/>
        <v>#REF!</v>
      </c>
      <c r="P352" s="1">
        <v>14.1</v>
      </c>
      <c r="Q352" s="39" t="e">
        <f t="shared" ca="1" si="15"/>
        <v>#REF!</v>
      </c>
      <c r="R352" s="33">
        <v>430</v>
      </c>
    </row>
    <row r="353" spans="1:18" ht="18.75" customHeight="1" x14ac:dyDescent="0.2">
      <c r="A353" s="33" t="s">
        <v>30</v>
      </c>
      <c r="B353" s="32">
        <v>42350</v>
      </c>
      <c r="C353" s="33">
        <v>438</v>
      </c>
      <c r="D353" s="33">
        <v>370</v>
      </c>
      <c r="E353" s="1">
        <v>438</v>
      </c>
      <c r="F353" s="33">
        <v>722</v>
      </c>
      <c r="G353" s="33">
        <v>34</v>
      </c>
      <c r="H353" s="8" t="e">
        <f ca="1">OFFSET(#REF!,(E353-340)*100,1)</f>
        <v>#REF!</v>
      </c>
      <c r="I353" s="1"/>
      <c r="J353" s="1"/>
      <c r="K353" s="1"/>
      <c r="L353" s="8">
        <v>11.15</v>
      </c>
      <c r="M353" s="8">
        <v>4.6100000000000003</v>
      </c>
      <c r="N353" s="8">
        <f t="shared" si="17"/>
        <v>11.15</v>
      </c>
      <c r="O353" s="1" t="e">
        <f t="shared" ca="1" si="16"/>
        <v>#REF!</v>
      </c>
      <c r="P353" s="1">
        <v>1.1000000000000001</v>
      </c>
      <c r="Q353" s="39" t="e">
        <f t="shared" ca="1" si="15"/>
        <v>#REF!</v>
      </c>
      <c r="R353" s="33">
        <v>430</v>
      </c>
    </row>
    <row r="354" spans="1:18" ht="18.75" customHeight="1" x14ac:dyDescent="0.2">
      <c r="A354" s="33" t="s">
        <v>30</v>
      </c>
      <c r="B354" s="32">
        <v>42351</v>
      </c>
      <c r="C354" s="33">
        <v>438</v>
      </c>
      <c r="D354" s="33">
        <v>370</v>
      </c>
      <c r="E354" s="1">
        <v>437.97</v>
      </c>
      <c r="F354" s="33">
        <v>722</v>
      </c>
      <c r="G354" s="33">
        <v>34</v>
      </c>
      <c r="H354" s="8" t="e">
        <f ca="1">OFFSET(#REF!,(E354-340)*100,1)</f>
        <v>#REF!</v>
      </c>
      <c r="I354" s="1">
        <v>4.18</v>
      </c>
      <c r="J354" s="1"/>
      <c r="K354" s="1"/>
      <c r="L354" s="8">
        <v>11.19</v>
      </c>
      <c r="M354" s="8">
        <v>4.6399999999999997</v>
      </c>
      <c r="N354" s="8">
        <f t="shared" si="17"/>
        <v>15.37</v>
      </c>
      <c r="O354" s="1" t="e">
        <f t="shared" ca="1" si="16"/>
        <v>#REF!</v>
      </c>
      <c r="P354" s="1">
        <v>0.5</v>
      </c>
      <c r="Q354" s="39" t="e">
        <f t="shared" ca="1" si="15"/>
        <v>#REF!</v>
      </c>
      <c r="R354" s="33">
        <v>430</v>
      </c>
    </row>
    <row r="355" spans="1:18" ht="18.75" customHeight="1" x14ac:dyDescent="0.2">
      <c r="A355" s="33" t="s">
        <v>30</v>
      </c>
      <c r="B355" s="32">
        <v>42352</v>
      </c>
      <c r="C355" s="33">
        <v>438</v>
      </c>
      <c r="D355" s="33">
        <v>370</v>
      </c>
      <c r="E355" s="1">
        <v>437.98</v>
      </c>
      <c r="F355" s="33">
        <v>722</v>
      </c>
      <c r="G355" s="33">
        <v>34</v>
      </c>
      <c r="H355" s="8" t="e">
        <f ca="1">OFFSET(#REF!,(E355-340)*100,1)</f>
        <v>#REF!</v>
      </c>
      <c r="I355" s="1">
        <v>24.94</v>
      </c>
      <c r="J355" s="1"/>
      <c r="K355" s="1"/>
      <c r="L355" s="8">
        <v>11.34</v>
      </c>
      <c r="M355" s="8">
        <v>4.71</v>
      </c>
      <c r="N355" s="8">
        <f t="shared" si="17"/>
        <v>36.28</v>
      </c>
      <c r="O355" s="1" t="e">
        <f t="shared" ca="1" si="16"/>
        <v>#REF!</v>
      </c>
      <c r="P355" s="1">
        <v>39</v>
      </c>
      <c r="Q355" s="39" t="e">
        <f t="shared" ca="1" si="15"/>
        <v>#REF!</v>
      </c>
      <c r="R355" s="33">
        <v>430</v>
      </c>
    </row>
    <row r="356" spans="1:18" ht="18.75" customHeight="1" x14ac:dyDescent="0.2">
      <c r="A356" s="33" t="s">
        <v>30</v>
      </c>
      <c r="B356" s="32">
        <v>42353</v>
      </c>
      <c r="C356" s="33">
        <v>438</v>
      </c>
      <c r="D356" s="33">
        <v>370</v>
      </c>
      <c r="E356" s="1">
        <v>437.99</v>
      </c>
      <c r="F356" s="33">
        <v>722</v>
      </c>
      <c r="G356" s="33">
        <v>34</v>
      </c>
      <c r="H356" s="8" t="e">
        <f ca="1">OFFSET(#REF!,(E356-340)*100,1)</f>
        <v>#REF!</v>
      </c>
      <c r="I356" s="1">
        <v>7.12</v>
      </c>
      <c r="J356" s="1"/>
      <c r="K356" s="1"/>
      <c r="L356" s="8">
        <v>11.67</v>
      </c>
      <c r="M356" s="8">
        <v>4.84</v>
      </c>
      <c r="N356" s="8">
        <f t="shared" si="17"/>
        <v>18.79</v>
      </c>
      <c r="O356" s="1" t="e">
        <f t="shared" ca="1" si="16"/>
        <v>#REF!</v>
      </c>
      <c r="P356" s="1">
        <v>0</v>
      </c>
      <c r="Q356" s="39" t="e">
        <f t="shared" ca="1" si="15"/>
        <v>#REF!</v>
      </c>
      <c r="R356" s="33">
        <v>430</v>
      </c>
    </row>
    <row r="357" spans="1:18" ht="18.75" customHeight="1" x14ac:dyDescent="0.2">
      <c r="A357" s="33" t="s">
        <v>30</v>
      </c>
      <c r="B357" s="32">
        <v>42354</v>
      </c>
      <c r="C357" s="33">
        <v>438</v>
      </c>
      <c r="D357" s="33">
        <v>370</v>
      </c>
      <c r="E357" s="1">
        <v>438.01</v>
      </c>
      <c r="F357" s="33">
        <v>722</v>
      </c>
      <c r="G357" s="33">
        <v>34</v>
      </c>
      <c r="H357" s="8" t="e">
        <f ca="1">OFFSET(#REF!,(E357-340)*100,1)</f>
        <v>#REF!</v>
      </c>
      <c r="I357" s="1">
        <v>5.34</v>
      </c>
      <c r="J357" s="1"/>
      <c r="K357" s="1"/>
      <c r="L357" s="8">
        <v>11.49</v>
      </c>
      <c r="M357" s="8">
        <v>4.7699999999999996</v>
      </c>
      <c r="N357" s="8">
        <f t="shared" si="17"/>
        <v>16.829999999999998</v>
      </c>
      <c r="O357" s="1" t="e">
        <f t="shared" ca="1" si="16"/>
        <v>#REF!</v>
      </c>
      <c r="P357" s="1">
        <v>0</v>
      </c>
      <c r="Q357" s="39" t="e">
        <f t="shared" ca="1" si="15"/>
        <v>#REF!</v>
      </c>
      <c r="R357" s="33">
        <v>430</v>
      </c>
    </row>
    <row r="358" spans="1:18" ht="18.75" customHeight="1" x14ac:dyDescent="0.2">
      <c r="A358" s="33" t="s">
        <v>30</v>
      </c>
      <c r="B358" s="32">
        <v>42355</v>
      </c>
      <c r="C358" s="33">
        <v>438</v>
      </c>
      <c r="D358" s="33">
        <v>370</v>
      </c>
      <c r="E358" s="1">
        <v>438.03</v>
      </c>
      <c r="F358" s="33">
        <v>722</v>
      </c>
      <c r="G358" s="33">
        <v>34</v>
      </c>
      <c r="H358" s="8" t="e">
        <f ca="1">OFFSET(#REF!,(E358-340)*100,1)</f>
        <v>#REF!</v>
      </c>
      <c r="I358" s="1">
        <v>3.59</v>
      </c>
      <c r="J358" s="1"/>
      <c r="K358" s="1"/>
      <c r="L358" s="8">
        <v>11.31</v>
      </c>
      <c r="M358" s="8">
        <v>4.7699999999999996</v>
      </c>
      <c r="N358" s="8">
        <f t="shared" si="17"/>
        <v>14.9</v>
      </c>
      <c r="O358" s="1" t="e">
        <f t="shared" ca="1" si="16"/>
        <v>#REF!</v>
      </c>
      <c r="P358" s="1">
        <v>3.1</v>
      </c>
      <c r="Q358" s="39" t="e">
        <f t="shared" ca="1" si="15"/>
        <v>#REF!</v>
      </c>
      <c r="R358" s="33">
        <v>430</v>
      </c>
    </row>
    <row r="359" spans="1:18" ht="18.75" customHeight="1" x14ac:dyDescent="0.2">
      <c r="A359" s="33" t="s">
        <v>30</v>
      </c>
      <c r="B359" s="32">
        <v>42356</v>
      </c>
      <c r="C359" s="33">
        <v>438</v>
      </c>
      <c r="D359" s="33">
        <v>370</v>
      </c>
      <c r="E359" s="1">
        <v>438.01</v>
      </c>
      <c r="F359" s="33">
        <v>722</v>
      </c>
      <c r="G359" s="33">
        <v>34</v>
      </c>
      <c r="H359" s="8" t="e">
        <f ca="1">OFFSET(#REF!,(E359-340)*100,1)</f>
        <v>#REF!</v>
      </c>
      <c r="I359" s="1">
        <v>5.76</v>
      </c>
      <c r="J359" s="1"/>
      <c r="K359" s="1"/>
      <c r="L359" s="8">
        <v>11.3</v>
      </c>
      <c r="M359" s="8">
        <v>4.6900000000000004</v>
      </c>
      <c r="N359" s="8">
        <f t="shared" si="17"/>
        <v>17.060000000000002</v>
      </c>
      <c r="O359" s="1" t="e">
        <f t="shared" ca="1" si="16"/>
        <v>#REF!</v>
      </c>
      <c r="P359" s="1">
        <v>0</v>
      </c>
      <c r="Q359" s="39" t="e">
        <f t="shared" ca="1" si="15"/>
        <v>#REF!</v>
      </c>
      <c r="R359" s="33">
        <v>430</v>
      </c>
    </row>
    <row r="360" spans="1:18" ht="18.75" customHeight="1" x14ac:dyDescent="0.2">
      <c r="A360" s="33" t="s">
        <v>30</v>
      </c>
      <c r="B360" s="32">
        <v>42357</v>
      </c>
      <c r="C360" s="33">
        <v>438</v>
      </c>
      <c r="D360" s="33">
        <v>370</v>
      </c>
      <c r="E360" s="1">
        <v>437.97</v>
      </c>
      <c r="F360" s="33">
        <v>722</v>
      </c>
      <c r="G360" s="33">
        <v>34</v>
      </c>
      <c r="H360" s="8" t="e">
        <f ca="1">OFFSET(#REF!,(E360-340)*100,1)</f>
        <v>#REF!</v>
      </c>
      <c r="J360" s="1"/>
      <c r="K360" s="1"/>
      <c r="L360" s="8">
        <v>11.15</v>
      </c>
      <c r="M360" s="8">
        <v>4.63</v>
      </c>
      <c r="N360" s="8">
        <f t="shared" si="17"/>
        <v>11.15</v>
      </c>
      <c r="O360" s="1" t="e">
        <f t="shared" ca="1" si="16"/>
        <v>#REF!</v>
      </c>
      <c r="P360" s="1">
        <v>4.5999999999999996</v>
      </c>
      <c r="Q360" s="39" t="e">
        <f t="shared" ca="1" si="15"/>
        <v>#REF!</v>
      </c>
      <c r="R360" s="33">
        <v>430</v>
      </c>
    </row>
    <row r="361" spans="1:18" ht="18.75" customHeight="1" x14ac:dyDescent="0.2">
      <c r="A361" s="33" t="s">
        <v>30</v>
      </c>
      <c r="B361" s="32">
        <v>42358</v>
      </c>
      <c r="C361" s="33">
        <v>438</v>
      </c>
      <c r="D361" s="33">
        <v>370</v>
      </c>
      <c r="E361" s="1">
        <v>438.04</v>
      </c>
      <c r="F361" s="33">
        <v>722</v>
      </c>
      <c r="G361" s="33">
        <v>34</v>
      </c>
      <c r="H361" s="8" t="e">
        <f ca="1">OFFSET(#REF!,(E361-340)*100,1)</f>
        <v>#REF!</v>
      </c>
      <c r="I361" s="1">
        <v>2.2000000000000002</v>
      </c>
      <c r="J361" s="1"/>
      <c r="K361" s="1"/>
      <c r="L361" s="8">
        <v>11.69</v>
      </c>
      <c r="M361" s="8">
        <v>4.8499999999999996</v>
      </c>
      <c r="N361" s="8">
        <f t="shared" si="17"/>
        <v>13.89</v>
      </c>
      <c r="O361" s="1" t="e">
        <f t="shared" ca="1" si="16"/>
        <v>#REF!</v>
      </c>
      <c r="P361" s="1">
        <v>1.1000000000000001</v>
      </c>
      <c r="Q361" s="39" t="e">
        <f t="shared" ca="1" si="15"/>
        <v>#REF!</v>
      </c>
      <c r="R361" s="33">
        <v>430</v>
      </c>
    </row>
    <row r="362" spans="1:18" ht="18.75" customHeight="1" x14ac:dyDescent="0.2">
      <c r="A362" s="33" t="s">
        <v>30</v>
      </c>
      <c r="B362" s="32">
        <v>42359</v>
      </c>
      <c r="C362" s="33">
        <v>438</v>
      </c>
      <c r="D362" s="33">
        <v>370</v>
      </c>
      <c r="E362" s="1">
        <v>437.97</v>
      </c>
      <c r="F362" s="33">
        <v>722</v>
      </c>
      <c r="G362" s="33">
        <v>34</v>
      </c>
      <c r="H362" s="8" t="e">
        <f ca="1">OFFSET(#REF!,(E362-340)*100,1)</f>
        <v>#REF!</v>
      </c>
      <c r="I362" s="1"/>
      <c r="J362" s="1"/>
      <c r="K362" s="1"/>
      <c r="L362" s="8">
        <v>10.59</v>
      </c>
      <c r="M362" s="8">
        <v>4.3899999999999997</v>
      </c>
      <c r="N362" s="8">
        <f t="shared" si="17"/>
        <v>10.59</v>
      </c>
      <c r="O362" s="1" t="e">
        <f t="shared" ca="1" si="16"/>
        <v>#REF!</v>
      </c>
      <c r="P362" s="1">
        <v>0</v>
      </c>
      <c r="Q362" s="39" t="e">
        <f t="shared" ca="1" si="15"/>
        <v>#REF!</v>
      </c>
      <c r="R362" s="33">
        <v>430</v>
      </c>
    </row>
    <row r="363" spans="1:18" ht="18.75" customHeight="1" x14ac:dyDescent="0.2">
      <c r="A363" s="33" t="s">
        <v>30</v>
      </c>
      <c r="B363" s="32">
        <v>42360</v>
      </c>
      <c r="C363" s="33">
        <v>438</v>
      </c>
      <c r="D363" s="33">
        <v>370</v>
      </c>
      <c r="E363" s="1">
        <v>437.98</v>
      </c>
      <c r="F363" s="33">
        <v>722</v>
      </c>
      <c r="G363" s="33">
        <v>34</v>
      </c>
      <c r="H363" s="8" t="e">
        <f ca="1">OFFSET(#REF!,(E363-340)*100,1)</f>
        <v>#REF!</v>
      </c>
      <c r="I363" s="1"/>
      <c r="J363" s="1"/>
      <c r="K363" s="1"/>
      <c r="L363" s="8">
        <v>11.07</v>
      </c>
      <c r="M363" s="8">
        <v>4.59</v>
      </c>
      <c r="N363" s="8">
        <f t="shared" si="17"/>
        <v>11.07</v>
      </c>
      <c r="O363" s="1" t="e">
        <f t="shared" ca="1" si="16"/>
        <v>#REF!</v>
      </c>
      <c r="P363" s="1">
        <v>0</v>
      </c>
      <c r="Q363" s="39" t="e">
        <f t="shared" ca="1" si="15"/>
        <v>#REF!</v>
      </c>
      <c r="R363" s="33">
        <v>430</v>
      </c>
    </row>
    <row r="364" spans="1:18" ht="18.75" customHeight="1" x14ac:dyDescent="0.2">
      <c r="A364" s="33" t="s">
        <v>30</v>
      </c>
      <c r="B364" s="32">
        <v>42361</v>
      </c>
      <c r="C364" s="33">
        <v>438</v>
      </c>
      <c r="D364" s="33">
        <v>370</v>
      </c>
      <c r="E364" s="1">
        <v>437.92</v>
      </c>
      <c r="F364" s="33">
        <v>722</v>
      </c>
      <c r="G364" s="33">
        <v>34</v>
      </c>
      <c r="H364" s="8" t="e">
        <f ca="1">OFFSET(#REF!,(E364-340)*100,1)</f>
        <v>#REF!</v>
      </c>
      <c r="I364" s="1"/>
      <c r="J364" s="1"/>
      <c r="K364" s="1"/>
      <c r="L364" s="8">
        <v>10.73</v>
      </c>
      <c r="M364" s="8">
        <v>4.45</v>
      </c>
      <c r="N364" s="8">
        <f t="shared" si="17"/>
        <v>10.73</v>
      </c>
      <c r="O364" s="1" t="e">
        <f t="shared" ca="1" si="16"/>
        <v>#REF!</v>
      </c>
      <c r="P364" s="1">
        <v>0</v>
      </c>
      <c r="Q364" s="39" t="e">
        <f t="shared" ca="1" si="15"/>
        <v>#REF!</v>
      </c>
      <c r="R364" s="33">
        <v>430</v>
      </c>
    </row>
    <row r="365" spans="1:18" ht="18.75" customHeight="1" x14ac:dyDescent="0.2">
      <c r="A365" s="33" t="s">
        <v>30</v>
      </c>
      <c r="B365" s="32">
        <v>42362</v>
      </c>
      <c r="C365" s="33">
        <v>438</v>
      </c>
      <c r="D365" s="33">
        <v>370</v>
      </c>
      <c r="E365" s="1">
        <v>437.82</v>
      </c>
      <c r="F365" s="33">
        <v>722</v>
      </c>
      <c r="G365" s="33">
        <v>34</v>
      </c>
      <c r="H365" s="8" t="e">
        <f ca="1">OFFSET(#REF!,(E365-340)*100,1)</f>
        <v>#REF!</v>
      </c>
      <c r="I365" s="1"/>
      <c r="J365" s="1"/>
      <c r="K365" s="1"/>
      <c r="L365" s="8">
        <v>10.61</v>
      </c>
      <c r="M365" s="8">
        <v>4</v>
      </c>
      <c r="N365" s="8">
        <f t="shared" si="17"/>
        <v>10.61</v>
      </c>
      <c r="O365" s="1" t="e">
        <f t="shared" ca="1" si="16"/>
        <v>#REF!</v>
      </c>
      <c r="P365" s="1">
        <v>0</v>
      </c>
      <c r="Q365" s="39" t="e">
        <f t="shared" ca="1" si="15"/>
        <v>#REF!</v>
      </c>
      <c r="R365" s="33">
        <v>430</v>
      </c>
    </row>
    <row r="366" spans="1:18" ht="18.75" customHeight="1" x14ac:dyDescent="0.2">
      <c r="A366" s="33" t="s">
        <v>30</v>
      </c>
      <c r="B366" s="32">
        <v>42363</v>
      </c>
      <c r="C366" s="33">
        <v>438</v>
      </c>
      <c r="D366" s="33">
        <v>370</v>
      </c>
      <c r="E366" s="1">
        <v>437.7</v>
      </c>
      <c r="F366" s="33">
        <v>722</v>
      </c>
      <c r="G366" s="33">
        <v>34</v>
      </c>
      <c r="H366" s="8" t="e">
        <f ca="1">OFFSET(#REF!,(E366-340)*100,1)</f>
        <v>#REF!</v>
      </c>
      <c r="I366" s="1"/>
      <c r="J366" s="1"/>
      <c r="K366" s="1"/>
      <c r="L366" s="8">
        <v>10.44</v>
      </c>
      <c r="M366" s="8">
        <v>4.34</v>
      </c>
      <c r="N366" s="8">
        <f t="shared" si="17"/>
        <v>10.44</v>
      </c>
      <c r="O366" s="1" t="e">
        <f t="shared" ca="1" si="16"/>
        <v>#REF!</v>
      </c>
      <c r="P366" s="1">
        <v>0</v>
      </c>
      <c r="Q366" s="39" t="e">
        <f t="shared" ca="1" si="15"/>
        <v>#REF!</v>
      </c>
      <c r="R366" s="33">
        <v>430</v>
      </c>
    </row>
    <row r="367" spans="1:18" ht="18.75" customHeight="1" x14ac:dyDescent="0.2">
      <c r="A367" s="33" t="s">
        <v>30</v>
      </c>
      <c r="B367" s="32">
        <v>42364</v>
      </c>
      <c r="C367" s="33">
        <v>438</v>
      </c>
      <c r="D367" s="33">
        <v>370</v>
      </c>
      <c r="E367" s="1">
        <v>437.58</v>
      </c>
      <c r="F367" s="33">
        <v>722</v>
      </c>
      <c r="G367" s="33">
        <v>34</v>
      </c>
      <c r="H367" s="8" t="e">
        <f ca="1">OFFSET(#REF!,(E367-340)*100,1)</f>
        <v>#REF!</v>
      </c>
      <c r="I367" s="1"/>
      <c r="J367" s="1"/>
      <c r="K367" s="1"/>
      <c r="L367" s="8">
        <v>10.97</v>
      </c>
      <c r="M367" s="8">
        <v>4.53</v>
      </c>
      <c r="N367" s="8">
        <f t="shared" si="17"/>
        <v>10.97</v>
      </c>
      <c r="O367" s="1" t="e">
        <f t="shared" ca="1" si="16"/>
        <v>#REF!</v>
      </c>
      <c r="P367" s="1">
        <v>19.8</v>
      </c>
      <c r="Q367" s="39" t="e">
        <f t="shared" ref="Q367:Q430" ca="1" si="18">(H368-34)*100/(722-34)</f>
        <v>#REF!</v>
      </c>
      <c r="R367" s="33">
        <v>430</v>
      </c>
    </row>
    <row r="368" spans="1:18" ht="18.75" customHeight="1" x14ac:dyDescent="0.2">
      <c r="A368" s="33" t="s">
        <v>30</v>
      </c>
      <c r="B368" s="32">
        <v>42365</v>
      </c>
      <c r="C368" s="33">
        <v>438</v>
      </c>
      <c r="D368" s="33">
        <v>370</v>
      </c>
      <c r="E368" s="1">
        <v>437.43</v>
      </c>
      <c r="F368" s="33">
        <v>722</v>
      </c>
      <c r="G368" s="33">
        <v>34</v>
      </c>
      <c r="H368" s="8" t="e">
        <f ca="1">OFFSET(#REF!,(E368-340)*100,1)</f>
        <v>#REF!</v>
      </c>
      <c r="I368" s="1"/>
      <c r="J368" s="1"/>
      <c r="K368" s="1"/>
      <c r="L368" s="8">
        <v>10.57</v>
      </c>
      <c r="M368" s="8">
        <v>4.37</v>
      </c>
      <c r="N368" s="8">
        <f t="shared" si="17"/>
        <v>10.57</v>
      </c>
      <c r="O368" s="1" t="e">
        <f t="shared" ca="1" si="16"/>
        <v>#REF!</v>
      </c>
      <c r="P368" s="1">
        <v>54.3</v>
      </c>
      <c r="Q368" s="39" t="e">
        <f t="shared" ca="1" si="18"/>
        <v>#REF!</v>
      </c>
      <c r="R368" s="33">
        <v>430</v>
      </c>
    </row>
    <row r="369" spans="1:18" ht="18.75" customHeight="1" x14ac:dyDescent="0.2">
      <c r="A369" s="33" t="s">
        <v>30</v>
      </c>
      <c r="B369" s="32">
        <v>42366</v>
      </c>
      <c r="C369" s="33">
        <v>438</v>
      </c>
      <c r="D369" s="33">
        <v>370</v>
      </c>
      <c r="E369" s="1">
        <v>437.79</v>
      </c>
      <c r="F369" s="33">
        <v>722</v>
      </c>
      <c r="G369" s="33">
        <v>34</v>
      </c>
      <c r="H369" s="8" t="e">
        <f ca="1">OFFSET(#REF!,(E369-340)*100,1)</f>
        <v>#REF!</v>
      </c>
      <c r="I369" s="1"/>
      <c r="J369" s="1"/>
      <c r="K369" s="1"/>
      <c r="L369" s="8">
        <v>10.97</v>
      </c>
      <c r="M369" s="8">
        <v>4.55</v>
      </c>
      <c r="N369" s="8">
        <f t="shared" si="17"/>
        <v>10.97</v>
      </c>
      <c r="O369" s="1" t="e">
        <f t="shared" ca="1" si="16"/>
        <v>#REF!</v>
      </c>
      <c r="P369" s="1">
        <v>10.7</v>
      </c>
      <c r="Q369" s="39" t="e">
        <f t="shared" ca="1" si="18"/>
        <v>#REF!</v>
      </c>
      <c r="R369" s="33">
        <v>430</v>
      </c>
    </row>
    <row r="370" spans="1:18" ht="18.75" customHeight="1" x14ac:dyDescent="0.2">
      <c r="A370" s="33" t="s">
        <v>30</v>
      </c>
      <c r="B370" s="32">
        <v>42367</v>
      </c>
      <c r="C370" s="33">
        <v>438</v>
      </c>
      <c r="D370" s="33">
        <v>370</v>
      </c>
      <c r="E370" s="1">
        <v>437.9</v>
      </c>
      <c r="F370" s="33">
        <v>722</v>
      </c>
      <c r="G370" s="33">
        <v>34</v>
      </c>
      <c r="H370" s="8" t="e">
        <f ca="1">OFFSET(#REF!,(E370-340)*100,1)</f>
        <v>#REF!</v>
      </c>
      <c r="I370" s="1"/>
      <c r="J370" s="1"/>
      <c r="K370" s="1"/>
      <c r="L370" s="8">
        <v>11.45</v>
      </c>
      <c r="M370" s="8">
        <v>4.75</v>
      </c>
      <c r="N370" s="8">
        <f t="shared" si="17"/>
        <v>11.45</v>
      </c>
      <c r="O370" s="1" t="e">
        <f t="shared" ca="1" si="16"/>
        <v>#REF!</v>
      </c>
      <c r="P370" s="1">
        <v>22.6</v>
      </c>
      <c r="Q370" s="39" t="e">
        <f t="shared" ca="1" si="18"/>
        <v>#REF!</v>
      </c>
      <c r="R370" s="33">
        <v>430</v>
      </c>
    </row>
    <row r="371" spans="1:18" ht="18.75" customHeight="1" x14ac:dyDescent="0.2">
      <c r="A371" s="33" t="s">
        <v>30</v>
      </c>
      <c r="B371" s="32">
        <v>42368</v>
      </c>
      <c r="C371" s="33">
        <v>438</v>
      </c>
      <c r="D371" s="33">
        <v>370</v>
      </c>
      <c r="E371" s="1">
        <v>438</v>
      </c>
      <c r="F371" s="33">
        <v>722</v>
      </c>
      <c r="G371" s="33">
        <v>34</v>
      </c>
      <c r="H371" s="8" t="e">
        <f ca="1">OFFSET(#REF!,(E371-340)*100,1)</f>
        <v>#REF!</v>
      </c>
      <c r="I371" s="1">
        <v>4.59</v>
      </c>
      <c r="J371" s="1"/>
      <c r="K371" s="1"/>
      <c r="L371" s="8">
        <v>11.69</v>
      </c>
      <c r="M371" s="8">
        <v>4.83</v>
      </c>
      <c r="N371" s="8">
        <f t="shared" si="17"/>
        <v>16.28</v>
      </c>
      <c r="O371" s="1" t="e">
        <f t="shared" ca="1" si="16"/>
        <v>#REF!</v>
      </c>
      <c r="P371" s="1">
        <v>0.5</v>
      </c>
      <c r="Q371" s="39" t="e">
        <f t="shared" ca="1" si="18"/>
        <v>#REF!</v>
      </c>
      <c r="R371" s="33">
        <v>430</v>
      </c>
    </row>
    <row r="372" spans="1:18" ht="18.75" customHeight="1" x14ac:dyDescent="0.2">
      <c r="A372" s="33" t="s">
        <v>30</v>
      </c>
      <c r="B372" s="32">
        <v>42369</v>
      </c>
      <c r="C372" s="33">
        <v>438</v>
      </c>
      <c r="D372" s="33">
        <v>370</v>
      </c>
      <c r="E372" s="1">
        <v>437.99</v>
      </c>
      <c r="F372" s="33">
        <v>722</v>
      </c>
      <c r="G372" s="33">
        <v>34</v>
      </c>
      <c r="H372" s="8" t="e">
        <f ca="1">OFFSET(#REF!,(E372-340)*100,1)</f>
        <v>#REF!</v>
      </c>
      <c r="I372" s="1">
        <v>3.7</v>
      </c>
      <c r="J372" s="1"/>
      <c r="K372" s="1"/>
      <c r="L372" s="8">
        <v>11.72</v>
      </c>
      <c r="M372" s="8">
        <v>4.8600000000000003</v>
      </c>
      <c r="N372" s="8">
        <f t="shared" si="17"/>
        <v>15.420000000000002</v>
      </c>
      <c r="O372" s="1" t="e">
        <f t="shared" ca="1" si="16"/>
        <v>#REF!</v>
      </c>
      <c r="P372" s="1">
        <v>36</v>
      </c>
      <c r="Q372" s="39" t="e">
        <f t="shared" ca="1" si="18"/>
        <v>#REF!</v>
      </c>
      <c r="R372" s="33">
        <v>430</v>
      </c>
    </row>
    <row r="373" spans="1:18" ht="18.75" customHeight="1" x14ac:dyDescent="0.2">
      <c r="A373" s="285" t="s">
        <v>19</v>
      </c>
      <c r="B373" s="32">
        <v>42370</v>
      </c>
      <c r="C373" s="33">
        <v>438</v>
      </c>
      <c r="D373" s="33">
        <v>370</v>
      </c>
      <c r="E373" s="1">
        <v>438</v>
      </c>
      <c r="F373" s="33">
        <v>722</v>
      </c>
      <c r="G373" s="33">
        <v>34</v>
      </c>
      <c r="H373" s="8" t="e">
        <f ca="1">OFFSET(#REF!,(E373-340)*100,1)</f>
        <v>#REF!</v>
      </c>
      <c r="I373" s="1"/>
      <c r="J373" s="1"/>
      <c r="K373" s="1"/>
      <c r="L373" s="8">
        <v>10.02</v>
      </c>
      <c r="M373" s="8">
        <v>4.16</v>
      </c>
      <c r="N373" s="8">
        <f t="shared" si="17"/>
        <v>10.02</v>
      </c>
      <c r="O373" s="1" t="e">
        <f t="shared" ca="1" si="16"/>
        <v>#REF!</v>
      </c>
      <c r="P373" s="1">
        <v>15.5</v>
      </c>
      <c r="Q373" s="39">
        <f t="shared" si="18"/>
        <v>100.07267441860465</v>
      </c>
      <c r="R373" s="33">
        <v>430</v>
      </c>
    </row>
    <row r="374" spans="1:18" ht="18.75" customHeight="1" x14ac:dyDescent="0.2">
      <c r="A374" s="285"/>
      <c r="B374" s="32">
        <v>42371</v>
      </c>
      <c r="C374" s="33">
        <v>438</v>
      </c>
      <c r="D374" s="33">
        <v>370</v>
      </c>
      <c r="E374" s="1">
        <v>438.02</v>
      </c>
      <c r="F374" s="33">
        <v>722</v>
      </c>
      <c r="G374" s="33">
        <v>34</v>
      </c>
      <c r="H374" s="8">
        <v>722.5</v>
      </c>
      <c r="I374" s="1"/>
      <c r="J374" s="1"/>
      <c r="K374" s="1"/>
      <c r="L374" s="8">
        <v>11.36</v>
      </c>
      <c r="M374" s="8">
        <v>4.72</v>
      </c>
      <c r="N374" s="8">
        <f t="shared" si="17"/>
        <v>11.36</v>
      </c>
      <c r="O374" s="1">
        <f t="shared" si="16"/>
        <v>11.61</v>
      </c>
      <c r="P374" s="1">
        <v>1.1000000000000001</v>
      </c>
      <c r="Q374" s="39">
        <f t="shared" si="18"/>
        <v>100.10901162790698</v>
      </c>
      <c r="R374" s="33">
        <v>430</v>
      </c>
    </row>
    <row r="375" spans="1:18" ht="18.75" customHeight="1" x14ac:dyDescent="0.2">
      <c r="A375" s="285"/>
      <c r="B375" s="32">
        <v>42372</v>
      </c>
      <c r="C375" s="33">
        <v>438</v>
      </c>
      <c r="D375" s="33">
        <v>370</v>
      </c>
      <c r="E375" s="1">
        <v>438.03</v>
      </c>
      <c r="F375" s="33">
        <v>722</v>
      </c>
      <c r="G375" s="33">
        <v>34</v>
      </c>
      <c r="H375" s="8">
        <v>722.75</v>
      </c>
      <c r="I375" s="1"/>
      <c r="J375" s="1"/>
      <c r="K375" s="1"/>
      <c r="L375" s="8">
        <v>11.06</v>
      </c>
      <c r="M375" s="8">
        <v>4.59</v>
      </c>
      <c r="N375" s="8">
        <f t="shared" si="17"/>
        <v>11.06</v>
      </c>
      <c r="O375" s="1" t="e">
        <f t="shared" ca="1" si="16"/>
        <v>#REF!</v>
      </c>
      <c r="P375" s="1">
        <v>0</v>
      </c>
      <c r="Q375" s="39" t="e">
        <f t="shared" ca="1" si="18"/>
        <v>#REF!</v>
      </c>
      <c r="R375" s="33">
        <v>430</v>
      </c>
    </row>
    <row r="376" spans="1:18" ht="18.75" customHeight="1" x14ac:dyDescent="0.2">
      <c r="A376" s="285"/>
      <c r="B376" s="32">
        <v>42373</v>
      </c>
      <c r="C376" s="33">
        <v>438</v>
      </c>
      <c r="D376" s="33">
        <v>370</v>
      </c>
      <c r="E376" s="1">
        <v>437.88</v>
      </c>
      <c r="F376" s="33">
        <v>722</v>
      </c>
      <c r="G376" s="33">
        <v>34</v>
      </c>
      <c r="H376" s="8" t="e">
        <f ca="1">OFFSET(#REF!,(E376-340)*100,1)</f>
        <v>#REF!</v>
      </c>
      <c r="I376" s="1"/>
      <c r="J376" s="1"/>
      <c r="K376" s="1"/>
      <c r="L376" s="8">
        <v>11.2</v>
      </c>
      <c r="M376" s="8">
        <v>5.63</v>
      </c>
      <c r="N376" s="8">
        <f t="shared" si="17"/>
        <v>11.2</v>
      </c>
      <c r="O376" s="1" t="e">
        <f t="shared" ca="1" si="16"/>
        <v>#REF!</v>
      </c>
      <c r="P376" s="1">
        <v>0</v>
      </c>
      <c r="Q376" s="39" t="e">
        <f t="shared" ca="1" si="18"/>
        <v>#REF!</v>
      </c>
      <c r="R376" s="33">
        <v>430</v>
      </c>
    </row>
    <row r="377" spans="1:18" ht="18.75" customHeight="1" x14ac:dyDescent="0.2">
      <c r="A377" s="285"/>
      <c r="B377" s="32">
        <v>42374</v>
      </c>
      <c r="C377" s="33">
        <v>438</v>
      </c>
      <c r="D377" s="33">
        <v>370</v>
      </c>
      <c r="E377" s="1">
        <v>437.67</v>
      </c>
      <c r="F377" s="33">
        <v>722</v>
      </c>
      <c r="G377" s="33">
        <v>34</v>
      </c>
      <c r="H377" s="8" t="e">
        <f ca="1">OFFSET(#REF!,(E377-340)*100,1)</f>
        <v>#REF!</v>
      </c>
      <c r="I377" s="1"/>
      <c r="J377" s="1"/>
      <c r="K377" s="1"/>
      <c r="L377" s="8">
        <v>10.26</v>
      </c>
      <c r="M377" s="8">
        <v>4.24</v>
      </c>
      <c r="N377" s="8">
        <f t="shared" si="17"/>
        <v>10.26</v>
      </c>
      <c r="O377" s="1" t="e">
        <f t="shared" ca="1" si="16"/>
        <v>#REF!</v>
      </c>
      <c r="P377" s="1">
        <v>0</v>
      </c>
      <c r="Q377" s="39" t="e">
        <f t="shared" ca="1" si="18"/>
        <v>#REF!</v>
      </c>
      <c r="R377" s="33">
        <v>430</v>
      </c>
    </row>
    <row r="378" spans="1:18" ht="18.75" customHeight="1" x14ac:dyDescent="0.2">
      <c r="A378" s="285"/>
      <c r="B378" s="32">
        <v>42375</v>
      </c>
      <c r="C378" s="33">
        <v>438</v>
      </c>
      <c r="D378" s="33">
        <v>370</v>
      </c>
      <c r="E378" s="1">
        <v>437.44</v>
      </c>
      <c r="F378" s="33">
        <v>722</v>
      </c>
      <c r="G378" s="33">
        <v>34</v>
      </c>
      <c r="H378" s="8" t="e">
        <f ca="1">OFFSET(#REF!,(E378-340)*100,1)</f>
        <v>#REF!</v>
      </c>
      <c r="I378" s="1"/>
      <c r="J378" s="1"/>
      <c r="K378" s="1"/>
      <c r="L378" s="8">
        <v>9.5500000000000007</v>
      </c>
      <c r="M378" s="8">
        <v>4.07</v>
      </c>
      <c r="N378" s="8">
        <f t="shared" si="17"/>
        <v>9.5500000000000007</v>
      </c>
      <c r="O378" s="1" t="e">
        <f t="shared" ca="1" si="16"/>
        <v>#REF!</v>
      </c>
      <c r="P378" s="1">
        <v>2.1</v>
      </c>
      <c r="Q378" s="39">
        <f t="shared" si="18"/>
        <v>97.409883720930239</v>
      </c>
      <c r="R378" s="33">
        <v>430</v>
      </c>
    </row>
    <row r="379" spans="1:18" ht="18.75" customHeight="1" x14ac:dyDescent="0.2">
      <c r="A379" s="285"/>
      <c r="B379" s="32">
        <v>42376</v>
      </c>
      <c r="C379" s="33">
        <v>438</v>
      </c>
      <c r="D379" s="33">
        <v>370</v>
      </c>
      <c r="E379" s="1">
        <v>437.27</v>
      </c>
      <c r="F379" s="33">
        <v>722</v>
      </c>
      <c r="G379" s="33">
        <v>34</v>
      </c>
      <c r="H379" s="8">
        <v>704.18</v>
      </c>
      <c r="I379" s="1"/>
      <c r="J379" s="1"/>
      <c r="K379" s="1"/>
      <c r="L379" s="8">
        <v>9.34</v>
      </c>
      <c r="M379" s="8">
        <v>4.0199999999999996</v>
      </c>
      <c r="N379" s="8">
        <f t="shared" si="17"/>
        <v>9.34</v>
      </c>
      <c r="O379" s="1" t="e">
        <f t="shared" ca="1" si="16"/>
        <v>#REF!</v>
      </c>
      <c r="P379" s="1">
        <v>1.3</v>
      </c>
      <c r="Q379" s="39" t="e">
        <f t="shared" ca="1" si="18"/>
        <v>#REF!</v>
      </c>
      <c r="R379" s="33">
        <v>430</v>
      </c>
    </row>
    <row r="380" spans="1:18" ht="18.75" customHeight="1" x14ac:dyDescent="0.2">
      <c r="A380" s="285"/>
      <c r="B380" s="32">
        <v>42377</v>
      </c>
      <c r="C380" s="33">
        <v>438</v>
      </c>
      <c r="D380" s="33">
        <v>370</v>
      </c>
      <c r="E380" s="1">
        <v>437.06</v>
      </c>
      <c r="F380" s="33">
        <v>722</v>
      </c>
      <c r="G380" s="33">
        <v>34</v>
      </c>
      <c r="H380" s="8" t="e">
        <f ca="1">OFFSET(#REF!,(E380-340)*100,1)</f>
        <v>#REF!</v>
      </c>
      <c r="I380" s="1"/>
      <c r="J380" s="1"/>
      <c r="K380" s="1"/>
      <c r="L380" s="8">
        <v>9.57</v>
      </c>
      <c r="M380" s="8">
        <v>3.96</v>
      </c>
      <c r="N380" s="8">
        <f t="shared" si="17"/>
        <v>9.57</v>
      </c>
      <c r="O380" s="1" t="e">
        <f t="shared" ca="1" si="16"/>
        <v>#REF!</v>
      </c>
      <c r="P380" s="1">
        <v>0</v>
      </c>
      <c r="Q380" s="39">
        <f t="shared" si="18"/>
        <v>95.860465116279073</v>
      </c>
      <c r="R380" s="33">
        <v>430</v>
      </c>
    </row>
    <row r="381" spans="1:18" ht="18.75" customHeight="1" x14ac:dyDescent="0.2">
      <c r="A381" s="285"/>
      <c r="B381" s="32">
        <v>42378</v>
      </c>
      <c r="C381" s="33">
        <v>438</v>
      </c>
      <c r="D381" s="33">
        <v>370</v>
      </c>
      <c r="E381" s="1">
        <v>436.83</v>
      </c>
      <c r="F381" s="33">
        <v>722</v>
      </c>
      <c r="G381" s="33">
        <v>34</v>
      </c>
      <c r="H381" s="8">
        <v>693.52</v>
      </c>
      <c r="I381" s="1"/>
      <c r="J381" s="1"/>
      <c r="K381" s="1"/>
      <c r="L381" s="8">
        <v>8.82</v>
      </c>
      <c r="M381" s="8">
        <v>3.65</v>
      </c>
      <c r="N381" s="8">
        <f t="shared" si="17"/>
        <v>8.82</v>
      </c>
      <c r="O381" s="1">
        <f t="shared" si="16"/>
        <v>3.6200000000000685</v>
      </c>
      <c r="P381" s="1">
        <v>0</v>
      </c>
      <c r="Q381" s="39">
        <f t="shared" si="18"/>
        <v>95.104651162790702</v>
      </c>
      <c r="R381" s="33">
        <v>430</v>
      </c>
    </row>
    <row r="382" spans="1:18" ht="18.75" customHeight="1" x14ac:dyDescent="0.2">
      <c r="A382" s="285"/>
      <c r="B382" s="32">
        <v>42379</v>
      </c>
      <c r="C382" s="33">
        <v>438</v>
      </c>
      <c r="D382" s="33">
        <v>370</v>
      </c>
      <c r="E382" s="1">
        <v>436.61</v>
      </c>
      <c r="F382" s="33">
        <v>722</v>
      </c>
      <c r="G382" s="33">
        <v>34</v>
      </c>
      <c r="H382" s="8">
        <v>688.32</v>
      </c>
      <c r="I382" s="1"/>
      <c r="J382" s="1"/>
      <c r="K382" s="1"/>
      <c r="L382" s="8">
        <v>6.46</v>
      </c>
      <c r="M382" s="8">
        <v>2.66</v>
      </c>
      <c r="N382" s="8">
        <f t="shared" si="17"/>
        <v>6.46</v>
      </c>
      <c r="O382" s="1" t="e">
        <f t="shared" ca="1" si="16"/>
        <v>#REF!</v>
      </c>
      <c r="P382" s="1">
        <v>0.7</v>
      </c>
      <c r="Q382" s="39" t="e">
        <f t="shared" ca="1" si="18"/>
        <v>#REF!</v>
      </c>
      <c r="R382" s="33">
        <v>430</v>
      </c>
    </row>
    <row r="383" spans="1:18" ht="18.75" customHeight="1" x14ac:dyDescent="0.2">
      <c r="A383" s="285"/>
      <c r="B383" s="32">
        <v>42380</v>
      </c>
      <c r="C383" s="33">
        <v>438</v>
      </c>
      <c r="D383" s="33">
        <v>370</v>
      </c>
      <c r="E383" s="1">
        <v>436.49</v>
      </c>
      <c r="F383" s="33">
        <v>722</v>
      </c>
      <c r="G383" s="33">
        <v>34</v>
      </c>
      <c r="H383" s="8" t="e">
        <f ca="1">OFFSET(#REF!,(E383-340)*100,1)</f>
        <v>#REF!</v>
      </c>
      <c r="I383" s="1"/>
      <c r="J383" s="1"/>
      <c r="K383" s="1"/>
      <c r="L383" s="8">
        <v>8</v>
      </c>
      <c r="M383" s="8">
        <v>3.29</v>
      </c>
      <c r="N383" s="8">
        <f t="shared" si="17"/>
        <v>8</v>
      </c>
      <c r="O383" s="1" t="e">
        <f t="shared" ca="1" si="16"/>
        <v>#REF!</v>
      </c>
      <c r="P383" s="1">
        <v>0</v>
      </c>
      <c r="Q383" s="39" t="e">
        <f t="shared" ca="1" si="18"/>
        <v>#REF!</v>
      </c>
      <c r="R383" s="33">
        <v>430</v>
      </c>
    </row>
    <row r="384" spans="1:18" ht="18.75" customHeight="1" x14ac:dyDescent="0.2">
      <c r="A384" s="285"/>
      <c r="B384" s="32">
        <v>42381</v>
      </c>
      <c r="C384" s="33">
        <v>438</v>
      </c>
      <c r="D384" s="33">
        <v>370</v>
      </c>
      <c r="E384" s="1">
        <v>436.3</v>
      </c>
      <c r="F384" s="33">
        <v>722</v>
      </c>
      <c r="G384" s="33">
        <v>34</v>
      </c>
      <c r="H384" s="8" t="e">
        <f ca="1">OFFSET(#REF!,(E384-340)*100,1)</f>
        <v>#REF!</v>
      </c>
      <c r="I384" s="1"/>
      <c r="J384" s="1"/>
      <c r="K384" s="1"/>
      <c r="L384" s="8">
        <v>7.77</v>
      </c>
      <c r="M384" s="8">
        <v>3.2</v>
      </c>
      <c r="N384" s="8">
        <f t="shared" si="17"/>
        <v>7.77</v>
      </c>
      <c r="O384" s="1" t="e">
        <f t="shared" ca="1" si="16"/>
        <v>#REF!</v>
      </c>
      <c r="P384" s="1">
        <v>0</v>
      </c>
      <c r="Q384" s="39">
        <f t="shared" si="18"/>
        <v>93.309593023255815</v>
      </c>
      <c r="R384" s="33">
        <v>430</v>
      </c>
    </row>
    <row r="385" spans="1:18" ht="18.75" customHeight="1" x14ac:dyDescent="0.2">
      <c r="A385" s="285"/>
      <c r="B385" s="32">
        <v>42382</v>
      </c>
      <c r="C385" s="33">
        <v>438</v>
      </c>
      <c r="D385" s="33">
        <v>370</v>
      </c>
      <c r="E385" s="1">
        <v>436.09</v>
      </c>
      <c r="F385" s="33">
        <v>722</v>
      </c>
      <c r="G385" s="33">
        <v>34</v>
      </c>
      <c r="H385" s="8">
        <v>675.97</v>
      </c>
      <c r="I385" s="1"/>
      <c r="J385" s="1"/>
      <c r="K385" s="1"/>
      <c r="L385" s="8">
        <v>8.43</v>
      </c>
      <c r="M385" s="8">
        <v>3.49</v>
      </c>
      <c r="N385" s="8">
        <f t="shared" si="17"/>
        <v>8.43</v>
      </c>
      <c r="O385" s="1" t="e">
        <f t="shared" ca="1" si="16"/>
        <v>#REF!</v>
      </c>
      <c r="P385" s="1">
        <v>0</v>
      </c>
      <c r="Q385" s="39" t="e">
        <f t="shared" ca="1" si="18"/>
        <v>#REF!</v>
      </c>
      <c r="R385" s="33">
        <v>430</v>
      </c>
    </row>
    <row r="386" spans="1:18" ht="18.75" customHeight="1" x14ac:dyDescent="0.2">
      <c r="A386" s="285"/>
      <c r="B386" s="32">
        <v>42383</v>
      </c>
      <c r="C386" s="33">
        <v>438</v>
      </c>
      <c r="D386" s="33">
        <v>370</v>
      </c>
      <c r="E386" s="1">
        <v>435.8</v>
      </c>
      <c r="F386" s="33">
        <v>722</v>
      </c>
      <c r="G386" s="33">
        <v>34</v>
      </c>
      <c r="H386" s="8" t="e">
        <f ca="1">OFFSET(#REF!,(E386-340)*100,1)</f>
        <v>#REF!</v>
      </c>
      <c r="I386" s="1"/>
      <c r="J386" s="1"/>
      <c r="K386" s="1"/>
      <c r="L386" s="8">
        <v>9.67</v>
      </c>
      <c r="M386" s="8">
        <v>3.97</v>
      </c>
      <c r="N386" s="8">
        <f t="shared" si="17"/>
        <v>9.67</v>
      </c>
      <c r="O386" s="1" t="e">
        <f t="shared" ca="1" si="16"/>
        <v>#REF!</v>
      </c>
      <c r="P386" s="1">
        <v>0</v>
      </c>
      <c r="Q386" s="39" t="e">
        <f t="shared" ca="1" si="18"/>
        <v>#REF!</v>
      </c>
      <c r="R386" s="33">
        <v>430</v>
      </c>
    </row>
    <row r="387" spans="1:18" ht="18.75" customHeight="1" x14ac:dyDescent="0.2">
      <c r="A387" s="285"/>
      <c r="B387" s="32">
        <v>42384</v>
      </c>
      <c r="C387" s="33">
        <v>438</v>
      </c>
      <c r="D387" s="33">
        <v>370</v>
      </c>
      <c r="E387" s="1">
        <v>435.49</v>
      </c>
      <c r="F387" s="33">
        <v>722</v>
      </c>
      <c r="G387" s="33">
        <v>34</v>
      </c>
      <c r="H387" s="8" t="e">
        <f ca="1">OFFSET(#REF!,(E387-340)*100,1)</f>
        <v>#REF!</v>
      </c>
      <c r="I387" s="1"/>
      <c r="J387" s="1"/>
      <c r="K387" s="1"/>
      <c r="L387" s="8">
        <v>13.83</v>
      </c>
      <c r="M387" s="8">
        <v>5.67</v>
      </c>
      <c r="N387" s="8">
        <f t="shared" si="17"/>
        <v>13.83</v>
      </c>
      <c r="O387" s="1" t="e">
        <f t="shared" ca="1" si="16"/>
        <v>#REF!</v>
      </c>
      <c r="P387" s="1">
        <v>0</v>
      </c>
      <c r="Q387" s="39" t="e">
        <f t="shared" ca="1" si="18"/>
        <v>#REF!</v>
      </c>
      <c r="R387" s="33">
        <v>430</v>
      </c>
    </row>
    <row r="388" spans="1:18" ht="18.75" customHeight="1" x14ac:dyDescent="0.2">
      <c r="A388" s="285"/>
      <c r="B388" s="32">
        <v>42385</v>
      </c>
      <c r="C388" s="33">
        <v>438</v>
      </c>
      <c r="D388" s="33">
        <v>370</v>
      </c>
      <c r="E388" s="1">
        <v>435.23</v>
      </c>
      <c r="F388" s="33">
        <v>722</v>
      </c>
      <c r="G388" s="33">
        <v>34</v>
      </c>
      <c r="H388" s="8" t="e">
        <f ca="1">OFFSET(#REF!,(E388-340)*100,1)</f>
        <v>#REF!</v>
      </c>
      <c r="I388" s="1"/>
      <c r="J388" s="1"/>
      <c r="K388" s="1"/>
      <c r="L388" s="8">
        <v>7.25</v>
      </c>
      <c r="M388" s="8">
        <v>2.97</v>
      </c>
      <c r="N388" s="8">
        <f t="shared" si="17"/>
        <v>7.25</v>
      </c>
      <c r="O388" s="1" t="e">
        <f t="shared" ca="1" si="16"/>
        <v>#REF!</v>
      </c>
      <c r="P388" s="1">
        <v>0</v>
      </c>
      <c r="Q388" s="39" t="e">
        <f t="shared" ca="1" si="18"/>
        <v>#REF!</v>
      </c>
      <c r="R388" s="33">
        <v>430</v>
      </c>
    </row>
    <row r="389" spans="1:18" ht="18.75" customHeight="1" x14ac:dyDescent="0.2">
      <c r="A389" s="285"/>
      <c r="B389" s="32">
        <v>42386</v>
      </c>
      <c r="C389" s="33">
        <v>438</v>
      </c>
      <c r="D389" s="33">
        <v>370</v>
      </c>
      <c r="E389" s="1">
        <v>435.12</v>
      </c>
      <c r="F389" s="33">
        <v>722</v>
      </c>
      <c r="G389" s="33">
        <v>34</v>
      </c>
      <c r="H389" s="8" t="e">
        <f ca="1">OFFSET(#REF!,(E389-340)*100,1)</f>
        <v>#REF!</v>
      </c>
      <c r="I389" s="1"/>
      <c r="J389" s="1"/>
      <c r="K389" s="1"/>
      <c r="L389" s="8">
        <v>6.39</v>
      </c>
      <c r="M389" s="8">
        <v>2.62</v>
      </c>
      <c r="N389" s="8">
        <f t="shared" si="17"/>
        <v>6.39</v>
      </c>
      <c r="O389" s="1" t="e">
        <f t="shared" ca="1" si="16"/>
        <v>#REF!</v>
      </c>
      <c r="P389" s="1">
        <v>0</v>
      </c>
      <c r="Q389" s="39" t="e">
        <f t="shared" ca="1" si="18"/>
        <v>#REF!</v>
      </c>
      <c r="R389" s="33">
        <v>430</v>
      </c>
    </row>
    <row r="390" spans="1:18" ht="18.75" customHeight="1" x14ac:dyDescent="0.2">
      <c r="A390" s="285"/>
      <c r="B390" s="32">
        <v>42387</v>
      </c>
      <c r="C390" s="33">
        <v>438</v>
      </c>
      <c r="D390" s="33">
        <v>370</v>
      </c>
      <c r="E390" s="1">
        <v>434.92</v>
      </c>
      <c r="F390" s="33">
        <v>722</v>
      </c>
      <c r="G390" s="33">
        <v>34</v>
      </c>
      <c r="H390" s="8" t="e">
        <f ca="1">OFFSET(#REF!,(E390-340)*100,1)</f>
        <v>#REF!</v>
      </c>
      <c r="I390" s="1"/>
      <c r="J390" s="1"/>
      <c r="K390" s="1"/>
      <c r="L390" s="8">
        <v>7.65</v>
      </c>
      <c r="M390" s="8">
        <v>3.14</v>
      </c>
      <c r="N390" s="8">
        <f t="shared" si="17"/>
        <v>7.65</v>
      </c>
      <c r="O390" s="1" t="e">
        <f t="shared" ca="1" si="16"/>
        <v>#REF!</v>
      </c>
      <c r="P390" s="1">
        <v>0</v>
      </c>
      <c r="Q390" s="39" t="e">
        <f t="shared" ca="1" si="18"/>
        <v>#REF!</v>
      </c>
      <c r="R390" s="33">
        <v>430</v>
      </c>
    </row>
    <row r="391" spans="1:18" ht="18.75" customHeight="1" x14ac:dyDescent="0.2">
      <c r="A391" s="285"/>
      <c r="B391" s="32">
        <v>42388</v>
      </c>
      <c r="C391" s="33">
        <v>438</v>
      </c>
      <c r="D391" s="33">
        <v>370</v>
      </c>
      <c r="E391" s="1">
        <v>434.67</v>
      </c>
      <c r="F391" s="33">
        <v>722</v>
      </c>
      <c r="G391" s="33">
        <v>34</v>
      </c>
      <c r="H391" s="8" t="e">
        <f ca="1">OFFSET(#REF!,(E391-340)*100,1)</f>
        <v>#REF!</v>
      </c>
      <c r="I391" s="1"/>
      <c r="J391" s="1"/>
      <c r="K391" s="1"/>
      <c r="L391" s="8">
        <v>6.99</v>
      </c>
      <c r="M391" s="8">
        <v>2.87</v>
      </c>
      <c r="N391" s="8">
        <f t="shared" si="17"/>
        <v>6.99</v>
      </c>
      <c r="O391" s="1" t="e">
        <f t="shared" ca="1" si="16"/>
        <v>#REF!</v>
      </c>
      <c r="P391" s="1">
        <v>0</v>
      </c>
      <c r="Q391" s="39">
        <f t="shared" si="18"/>
        <v>87.895348837209298</v>
      </c>
      <c r="R391" s="33">
        <v>430</v>
      </c>
    </row>
    <row r="392" spans="1:18" ht="18.75" customHeight="1" x14ac:dyDescent="0.2">
      <c r="A392" s="285"/>
      <c r="B392" s="32">
        <v>42389</v>
      </c>
      <c r="C392" s="33">
        <v>438</v>
      </c>
      <c r="D392" s="33">
        <v>370</v>
      </c>
      <c r="E392" s="1">
        <v>434.46</v>
      </c>
      <c r="F392" s="33">
        <v>722</v>
      </c>
      <c r="G392" s="33">
        <v>34</v>
      </c>
      <c r="H392" s="8">
        <v>638.72</v>
      </c>
      <c r="I392" s="1"/>
      <c r="J392" s="1"/>
      <c r="K392" s="1"/>
      <c r="L392" s="8">
        <v>6.71</v>
      </c>
      <c r="M392" s="8">
        <v>2.75</v>
      </c>
      <c r="N392" s="8">
        <f t="shared" si="17"/>
        <v>6.71</v>
      </c>
      <c r="O392" s="1" t="e">
        <f t="shared" ref="O392:O455" ca="1" si="19">H393-H392+N392</f>
        <v>#REF!</v>
      </c>
      <c r="P392" s="1">
        <v>0</v>
      </c>
      <c r="Q392" s="39" t="e">
        <f t="shared" ca="1" si="18"/>
        <v>#REF!</v>
      </c>
      <c r="R392" s="33">
        <v>430</v>
      </c>
    </row>
    <row r="393" spans="1:18" ht="18.75" customHeight="1" x14ac:dyDescent="0.2">
      <c r="A393" s="285"/>
      <c r="B393" s="32">
        <v>42390</v>
      </c>
      <c r="C393" s="33">
        <v>438</v>
      </c>
      <c r="D393" s="33">
        <v>370</v>
      </c>
      <c r="E393" s="1">
        <v>434.23</v>
      </c>
      <c r="F393" s="33">
        <v>722</v>
      </c>
      <c r="G393" s="33">
        <v>34</v>
      </c>
      <c r="H393" s="8" t="e">
        <f ca="1">OFFSET(#REF!,(E393-340)*100,1)</f>
        <v>#REF!</v>
      </c>
      <c r="I393" s="1"/>
      <c r="J393" s="1"/>
      <c r="K393" s="1"/>
      <c r="L393" s="8">
        <v>7.97</v>
      </c>
      <c r="M393" s="8">
        <v>3.26</v>
      </c>
      <c r="N393" s="8">
        <f t="shared" ref="N393:N456" si="20">I393+J393+K393+L393</f>
        <v>7.97</v>
      </c>
      <c r="O393" s="1" t="e">
        <f t="shared" ca="1" si="19"/>
        <v>#REF!</v>
      </c>
      <c r="P393" s="1">
        <v>0</v>
      </c>
      <c r="Q393" s="39">
        <f t="shared" si="18"/>
        <v>86.279069767441854</v>
      </c>
      <c r="R393" s="33">
        <v>430</v>
      </c>
    </row>
    <row r="394" spans="1:18" ht="18.75" customHeight="1" x14ac:dyDescent="0.2">
      <c r="A394" s="285"/>
      <c r="B394" s="32">
        <v>42391</v>
      </c>
      <c r="C394" s="33">
        <v>438</v>
      </c>
      <c r="D394" s="33">
        <v>370</v>
      </c>
      <c r="E394" s="1">
        <v>433.95</v>
      </c>
      <c r="F394" s="33">
        <v>722</v>
      </c>
      <c r="G394" s="33">
        <v>34</v>
      </c>
      <c r="H394" s="8">
        <v>627.6</v>
      </c>
      <c r="I394" s="1"/>
      <c r="J394" s="1"/>
      <c r="K394" s="1"/>
      <c r="L394" s="8">
        <v>6.23</v>
      </c>
      <c r="M394" s="8">
        <v>2.5499999999999998</v>
      </c>
      <c r="N394" s="8">
        <f t="shared" si="20"/>
        <v>6.23</v>
      </c>
      <c r="O394" s="1" t="e">
        <f t="shared" ca="1" si="19"/>
        <v>#REF!</v>
      </c>
      <c r="P394" s="1">
        <v>0</v>
      </c>
      <c r="Q394" s="39" t="e">
        <f t="shared" ca="1" si="18"/>
        <v>#REF!</v>
      </c>
      <c r="R394" s="33">
        <v>430</v>
      </c>
    </row>
    <row r="395" spans="1:18" ht="18.75" customHeight="1" x14ac:dyDescent="0.2">
      <c r="A395" s="285"/>
      <c r="B395" s="32">
        <v>42392</v>
      </c>
      <c r="C395" s="33">
        <v>438</v>
      </c>
      <c r="D395" s="33">
        <v>370</v>
      </c>
      <c r="E395" s="1">
        <v>433.76</v>
      </c>
      <c r="F395" s="33">
        <v>722</v>
      </c>
      <c r="G395" s="33">
        <v>34</v>
      </c>
      <c r="H395" s="8" t="e">
        <f ca="1">OFFSET(#REF!,(E395-340)*100,1)</f>
        <v>#REF!</v>
      </c>
      <c r="I395" s="1"/>
      <c r="J395" s="1"/>
      <c r="K395" s="1"/>
      <c r="L395" s="8">
        <v>3.6</v>
      </c>
      <c r="M395" s="8">
        <v>1.47</v>
      </c>
      <c r="N395" s="8">
        <f t="shared" si="20"/>
        <v>3.6</v>
      </c>
      <c r="O395" s="1" t="e">
        <f t="shared" ca="1" si="19"/>
        <v>#REF!</v>
      </c>
      <c r="P395" s="1">
        <v>3.5</v>
      </c>
      <c r="Q395" s="39" t="e">
        <f t="shared" ca="1" si="18"/>
        <v>#REF!</v>
      </c>
      <c r="R395" s="33">
        <v>430</v>
      </c>
    </row>
    <row r="396" spans="1:18" ht="18.75" customHeight="1" x14ac:dyDescent="0.2">
      <c r="A396" s="285"/>
      <c r="B396" s="32">
        <v>42393</v>
      </c>
      <c r="C396" s="33">
        <v>438</v>
      </c>
      <c r="D396" s="33">
        <v>370</v>
      </c>
      <c r="E396" s="1">
        <v>433.66</v>
      </c>
      <c r="F396" s="33">
        <v>722</v>
      </c>
      <c r="G396" s="33">
        <v>34</v>
      </c>
      <c r="H396" s="8" t="e">
        <f ca="1">OFFSET(#REF!,(E396-340)*100,1)</f>
        <v>#REF!</v>
      </c>
      <c r="I396" s="1"/>
      <c r="J396" s="1"/>
      <c r="K396" s="1"/>
      <c r="L396" s="8">
        <v>4.4400000000000004</v>
      </c>
      <c r="M396" s="8">
        <v>1.81</v>
      </c>
      <c r="N396" s="8">
        <f t="shared" si="20"/>
        <v>4.4400000000000004</v>
      </c>
      <c r="O396" s="1" t="e">
        <f t="shared" ca="1" si="19"/>
        <v>#REF!</v>
      </c>
      <c r="P396" s="1">
        <v>0</v>
      </c>
      <c r="Q396" s="39">
        <f t="shared" si="18"/>
        <v>84.933139534883722</v>
      </c>
      <c r="R396" s="33">
        <v>430</v>
      </c>
    </row>
    <row r="397" spans="1:18" ht="18.75" customHeight="1" x14ac:dyDescent="0.2">
      <c r="A397" s="285"/>
      <c r="B397" s="32">
        <v>42394</v>
      </c>
      <c r="C397" s="33">
        <v>438</v>
      </c>
      <c r="D397" s="33">
        <v>370</v>
      </c>
      <c r="E397" s="1">
        <v>433.52</v>
      </c>
      <c r="F397" s="33">
        <v>722</v>
      </c>
      <c r="G397" s="33">
        <v>34</v>
      </c>
      <c r="H397" s="8">
        <v>618.34</v>
      </c>
      <c r="I397" s="1"/>
      <c r="J397" s="1"/>
      <c r="K397" s="1"/>
      <c r="L397" s="8">
        <v>7.07</v>
      </c>
      <c r="M397" s="8">
        <v>2.87</v>
      </c>
      <c r="N397" s="8">
        <f t="shared" si="20"/>
        <v>7.07</v>
      </c>
      <c r="O397" s="1">
        <f t="shared" si="19"/>
        <v>1.9099999999999184</v>
      </c>
      <c r="P397" s="1">
        <v>0.4</v>
      </c>
      <c r="Q397" s="39">
        <f t="shared" si="18"/>
        <v>84.183139534883708</v>
      </c>
      <c r="R397" s="33">
        <v>430</v>
      </c>
    </row>
    <row r="398" spans="1:18" ht="18.75" customHeight="1" x14ac:dyDescent="0.2">
      <c r="A398" s="285"/>
      <c r="B398" s="32">
        <v>42395</v>
      </c>
      <c r="C398" s="33">
        <v>438</v>
      </c>
      <c r="D398" s="33">
        <v>370</v>
      </c>
      <c r="E398" s="1">
        <v>433.28</v>
      </c>
      <c r="F398" s="33">
        <v>722</v>
      </c>
      <c r="G398" s="33">
        <v>34</v>
      </c>
      <c r="H398" s="8">
        <v>613.17999999999995</v>
      </c>
      <c r="I398" s="1"/>
      <c r="J398" s="1"/>
      <c r="K398" s="1"/>
      <c r="L398" s="8">
        <v>7.98</v>
      </c>
      <c r="M398" s="8">
        <v>3.26</v>
      </c>
      <c r="N398" s="8">
        <f t="shared" si="20"/>
        <v>7.98</v>
      </c>
      <c r="O398" s="1" t="e">
        <f t="shared" ca="1" si="19"/>
        <v>#REF!</v>
      </c>
      <c r="P398" s="1">
        <v>0</v>
      </c>
      <c r="Q398" s="39" t="e">
        <f t="shared" ca="1" si="18"/>
        <v>#REF!</v>
      </c>
      <c r="R398" s="33">
        <v>430</v>
      </c>
    </row>
    <row r="399" spans="1:18" ht="18.75" customHeight="1" x14ac:dyDescent="0.2">
      <c r="A399" s="285"/>
      <c r="B399" s="32">
        <v>42396</v>
      </c>
      <c r="C399" s="33">
        <v>438</v>
      </c>
      <c r="D399" s="33">
        <v>370</v>
      </c>
      <c r="E399" s="1">
        <v>433</v>
      </c>
      <c r="F399" s="33">
        <v>722</v>
      </c>
      <c r="G399" s="33">
        <v>34</v>
      </c>
      <c r="H399" s="8" t="e">
        <f ca="1">OFFSET(#REF!,(E399-340)*100,1)</f>
        <v>#REF!</v>
      </c>
      <c r="I399" s="1"/>
      <c r="J399" s="1"/>
      <c r="K399" s="1"/>
      <c r="L399" s="8">
        <v>7.37</v>
      </c>
      <c r="M399" s="8">
        <v>3.01</v>
      </c>
      <c r="N399" s="8">
        <f t="shared" si="20"/>
        <v>7.37</v>
      </c>
      <c r="O399" s="1" t="e">
        <f t="shared" ca="1" si="19"/>
        <v>#REF!</v>
      </c>
      <c r="P399" s="1">
        <v>0</v>
      </c>
      <c r="Q399" s="39" t="e">
        <f t="shared" ca="1" si="18"/>
        <v>#REF!</v>
      </c>
      <c r="R399" s="33">
        <v>430</v>
      </c>
    </row>
    <row r="400" spans="1:18" ht="18.75" customHeight="1" x14ac:dyDescent="0.2">
      <c r="A400" s="285"/>
      <c r="B400" s="32">
        <v>42397</v>
      </c>
      <c r="C400" s="33">
        <v>438</v>
      </c>
      <c r="D400" s="33">
        <v>370</v>
      </c>
      <c r="E400" s="1">
        <v>432.73</v>
      </c>
      <c r="F400" s="33">
        <v>722</v>
      </c>
      <c r="G400" s="33">
        <v>34</v>
      </c>
      <c r="H400" s="8" t="e">
        <f ca="1">OFFSET(#REF!,(E400-340)*100,1)</f>
        <v>#REF!</v>
      </c>
      <c r="L400" s="8">
        <v>7.86</v>
      </c>
      <c r="M400" s="8">
        <v>3.19</v>
      </c>
      <c r="N400" s="8">
        <f t="shared" si="20"/>
        <v>7.86</v>
      </c>
      <c r="O400" s="1" t="e">
        <f t="shared" ca="1" si="19"/>
        <v>#REF!</v>
      </c>
      <c r="P400" s="1">
        <v>0</v>
      </c>
      <c r="Q400" s="39" t="e">
        <f t="shared" ca="1" si="18"/>
        <v>#REF!</v>
      </c>
      <c r="R400" s="33">
        <v>430</v>
      </c>
    </row>
    <row r="401" spans="1:23" ht="18.75" customHeight="1" x14ac:dyDescent="0.2">
      <c r="A401" s="285"/>
      <c r="B401" s="32">
        <v>42398</v>
      </c>
      <c r="C401" s="33">
        <v>438</v>
      </c>
      <c r="D401" s="33">
        <v>370</v>
      </c>
      <c r="E401" s="1">
        <v>432.45</v>
      </c>
      <c r="F401" s="33">
        <v>722</v>
      </c>
      <c r="G401" s="33">
        <v>34</v>
      </c>
      <c r="H401" s="8" t="e">
        <f ca="1">OFFSET(#REF!,(E401-340)*100,1)</f>
        <v>#REF!</v>
      </c>
      <c r="L401" s="8">
        <v>5.38</v>
      </c>
      <c r="M401" s="8">
        <v>2.19</v>
      </c>
      <c r="N401" s="8">
        <f t="shared" si="20"/>
        <v>5.38</v>
      </c>
      <c r="O401" s="1" t="e">
        <f t="shared" ca="1" si="19"/>
        <v>#REF!</v>
      </c>
      <c r="P401" s="1">
        <v>0</v>
      </c>
      <c r="Q401" s="39" t="e">
        <f t="shared" ca="1" si="18"/>
        <v>#REF!</v>
      </c>
      <c r="R401" s="33">
        <v>430</v>
      </c>
    </row>
    <row r="402" spans="1:23" ht="18.75" customHeight="1" x14ac:dyDescent="0.2">
      <c r="A402" s="285"/>
      <c r="B402" s="32">
        <v>42399</v>
      </c>
      <c r="C402" s="33">
        <v>438</v>
      </c>
      <c r="D402" s="33">
        <v>370</v>
      </c>
      <c r="E402" s="1">
        <v>432.25</v>
      </c>
      <c r="F402" s="33">
        <v>722</v>
      </c>
      <c r="G402" s="33">
        <v>34</v>
      </c>
      <c r="H402" s="8" t="e">
        <f ca="1">OFFSET(#REF!,(E402-340)*100,1)</f>
        <v>#REF!</v>
      </c>
      <c r="L402" s="8">
        <v>3.86</v>
      </c>
      <c r="M402" s="8">
        <v>1.57</v>
      </c>
      <c r="N402" s="8">
        <f t="shared" si="20"/>
        <v>3.86</v>
      </c>
      <c r="O402" s="1" t="e">
        <f t="shared" ca="1" si="19"/>
        <v>#REF!</v>
      </c>
      <c r="P402" s="1">
        <v>0</v>
      </c>
      <c r="Q402" s="39" t="e">
        <f t="shared" ca="1" si="18"/>
        <v>#REF!</v>
      </c>
      <c r="R402" s="33">
        <v>430</v>
      </c>
    </row>
    <row r="403" spans="1:23" ht="18.75" customHeight="1" x14ac:dyDescent="0.2">
      <c r="A403" s="285"/>
      <c r="B403" s="32">
        <v>42400</v>
      </c>
      <c r="C403" s="33">
        <v>438</v>
      </c>
      <c r="D403" s="33">
        <v>370</v>
      </c>
      <c r="E403" s="1">
        <v>432.11</v>
      </c>
      <c r="F403" s="33">
        <v>722</v>
      </c>
      <c r="G403" s="33">
        <v>34</v>
      </c>
      <c r="H403" s="8" t="e">
        <f ca="1">OFFSET(#REF!,(E403-340)*100,1)</f>
        <v>#REF!</v>
      </c>
      <c r="L403" s="8">
        <v>5.21</v>
      </c>
      <c r="M403" s="8">
        <v>2.11</v>
      </c>
      <c r="N403" s="8">
        <f t="shared" si="20"/>
        <v>5.21</v>
      </c>
      <c r="O403" s="1" t="e">
        <f t="shared" ca="1" si="19"/>
        <v>#REF!</v>
      </c>
      <c r="P403" s="1">
        <v>0</v>
      </c>
      <c r="Q403" s="39">
        <f t="shared" si="18"/>
        <v>79.997093023255815</v>
      </c>
      <c r="R403" s="33">
        <v>430</v>
      </c>
    </row>
    <row r="404" spans="1:23" ht="18.75" customHeight="1" x14ac:dyDescent="0.2">
      <c r="A404" s="285" t="s">
        <v>20</v>
      </c>
      <c r="B404" s="32">
        <v>42401</v>
      </c>
      <c r="C404" s="33">
        <v>438</v>
      </c>
      <c r="D404" s="33">
        <v>370</v>
      </c>
      <c r="E404" s="1">
        <v>431.89</v>
      </c>
      <c r="F404" s="33">
        <v>722</v>
      </c>
      <c r="G404" s="33">
        <v>34</v>
      </c>
      <c r="H404" s="8">
        <v>584.38</v>
      </c>
      <c r="L404" s="8">
        <v>5.23</v>
      </c>
      <c r="M404" s="8">
        <v>2.16</v>
      </c>
      <c r="N404" s="8">
        <f t="shared" si="20"/>
        <v>5.23</v>
      </c>
      <c r="O404" s="1" t="e">
        <f t="shared" ca="1" si="19"/>
        <v>#REF!</v>
      </c>
      <c r="P404" s="1">
        <v>0</v>
      </c>
      <c r="Q404" s="39" t="e">
        <f t="shared" ca="1" si="18"/>
        <v>#REF!</v>
      </c>
      <c r="R404" s="33">
        <v>430</v>
      </c>
    </row>
    <row r="405" spans="1:23" ht="18.75" customHeight="1" x14ac:dyDescent="0.2">
      <c r="A405" s="285"/>
      <c r="B405" s="32">
        <v>42402</v>
      </c>
      <c r="C405" s="33">
        <v>438</v>
      </c>
      <c r="D405" s="33">
        <v>370</v>
      </c>
      <c r="E405" s="1">
        <v>431.68</v>
      </c>
      <c r="F405" s="33">
        <v>722</v>
      </c>
      <c r="G405" s="33">
        <v>34</v>
      </c>
      <c r="H405" s="8" t="e">
        <f ca="1">OFFSET(#REF!,(E405-340)*100,1)</f>
        <v>#REF!</v>
      </c>
      <c r="L405" s="8">
        <v>6.46</v>
      </c>
      <c r="M405" s="8">
        <v>2.62</v>
      </c>
      <c r="N405" s="8">
        <f t="shared" si="20"/>
        <v>6.46</v>
      </c>
      <c r="O405" s="1" t="e">
        <f t="shared" ca="1" si="19"/>
        <v>#REF!</v>
      </c>
      <c r="P405" s="1">
        <v>0</v>
      </c>
      <c r="Q405" s="39" t="e">
        <f t="shared" ca="1" si="18"/>
        <v>#REF!</v>
      </c>
      <c r="R405" s="33">
        <v>430</v>
      </c>
    </row>
    <row r="406" spans="1:23" ht="18.75" customHeight="1" x14ac:dyDescent="0.2">
      <c r="A406" s="285"/>
      <c r="B406" s="32">
        <v>42403</v>
      </c>
      <c r="C406" s="33">
        <v>438</v>
      </c>
      <c r="D406" s="33">
        <v>370</v>
      </c>
      <c r="E406" s="1">
        <v>431.42</v>
      </c>
      <c r="F406" s="33">
        <v>722</v>
      </c>
      <c r="G406" s="33">
        <v>34</v>
      </c>
      <c r="H406" s="8" t="e">
        <f ca="1">OFFSET(#REF!,(E406-340)*100,1)</f>
        <v>#REF!</v>
      </c>
      <c r="L406" s="8">
        <v>6.82</v>
      </c>
      <c r="M406" s="8">
        <v>2.76</v>
      </c>
      <c r="N406" s="8">
        <f t="shared" si="20"/>
        <v>6.82</v>
      </c>
      <c r="O406" s="1" t="e">
        <f t="shared" ca="1" si="19"/>
        <v>#REF!</v>
      </c>
      <c r="P406" s="1">
        <v>0</v>
      </c>
      <c r="Q406" s="39">
        <f t="shared" si="18"/>
        <v>77.805232558139522</v>
      </c>
      <c r="R406" s="33">
        <v>430</v>
      </c>
    </row>
    <row r="407" spans="1:23" ht="18.75" customHeight="1" x14ac:dyDescent="0.2">
      <c r="A407" s="285"/>
      <c r="B407" s="32">
        <v>42404</v>
      </c>
      <c r="C407" s="33">
        <v>438</v>
      </c>
      <c r="D407" s="33">
        <v>370</v>
      </c>
      <c r="E407" s="1">
        <v>431.15</v>
      </c>
      <c r="F407" s="33">
        <v>722</v>
      </c>
      <c r="G407" s="33">
        <v>34</v>
      </c>
      <c r="H407" s="8">
        <v>569.29999999999995</v>
      </c>
      <c r="I407" s="8"/>
      <c r="L407" s="8">
        <v>4.7300000000000004</v>
      </c>
      <c r="M407" s="8">
        <v>1.1200000000000001</v>
      </c>
      <c r="N407" s="8">
        <f t="shared" si="20"/>
        <v>4.7300000000000004</v>
      </c>
      <c r="O407" s="1" t="e">
        <f t="shared" ca="1" si="19"/>
        <v>#REF!</v>
      </c>
      <c r="P407" s="1">
        <v>0</v>
      </c>
      <c r="Q407" s="39" t="e">
        <f t="shared" ca="1" si="18"/>
        <v>#REF!</v>
      </c>
      <c r="R407" s="33">
        <v>430</v>
      </c>
    </row>
    <row r="408" spans="1:23" ht="18.75" customHeight="1" x14ac:dyDescent="0.2">
      <c r="A408" s="285"/>
      <c r="B408" s="32">
        <v>42405</v>
      </c>
      <c r="C408" s="33">
        <v>438</v>
      </c>
      <c r="D408" s="33">
        <v>370</v>
      </c>
      <c r="E408" s="1">
        <v>430.97</v>
      </c>
      <c r="F408" s="33">
        <v>722</v>
      </c>
      <c r="G408" s="33">
        <v>34</v>
      </c>
      <c r="H408" s="8" t="e">
        <f ca="1">OFFSET(#REF!,(E408-340)*100,1)</f>
        <v>#REF!</v>
      </c>
      <c r="I408" s="8"/>
      <c r="L408" s="8">
        <v>7.59</v>
      </c>
      <c r="M408" s="8">
        <v>3.0739999999999998</v>
      </c>
      <c r="N408" s="8">
        <f t="shared" si="20"/>
        <v>7.59</v>
      </c>
      <c r="O408" s="1" t="e">
        <f t="shared" ca="1" si="19"/>
        <v>#REF!</v>
      </c>
      <c r="P408" s="1">
        <v>0</v>
      </c>
      <c r="Q408" s="39">
        <f t="shared" si="18"/>
        <v>76.526162790697668</v>
      </c>
      <c r="R408" s="33">
        <v>430</v>
      </c>
    </row>
    <row r="409" spans="1:23" ht="18.75" customHeight="1" x14ac:dyDescent="0.2">
      <c r="A409" s="285"/>
      <c r="B409" s="32">
        <v>42406</v>
      </c>
      <c r="C409" s="33">
        <v>438</v>
      </c>
      <c r="D409" s="33">
        <v>370</v>
      </c>
      <c r="E409" s="1">
        <v>430.71</v>
      </c>
      <c r="F409" s="33">
        <v>722</v>
      </c>
      <c r="G409" s="33">
        <v>34</v>
      </c>
      <c r="H409" s="8">
        <v>560.5</v>
      </c>
      <c r="I409" s="8"/>
      <c r="L409" s="8">
        <v>4.63</v>
      </c>
      <c r="M409" s="8">
        <v>1.8759999999999999</v>
      </c>
      <c r="N409" s="8">
        <f t="shared" si="20"/>
        <v>4.63</v>
      </c>
      <c r="O409" s="1" t="e">
        <f t="shared" ca="1" si="19"/>
        <v>#REF!</v>
      </c>
      <c r="P409" s="1">
        <v>0</v>
      </c>
      <c r="Q409" s="39" t="e">
        <f t="shared" ca="1" si="18"/>
        <v>#REF!</v>
      </c>
      <c r="R409" s="33">
        <v>430</v>
      </c>
    </row>
    <row r="410" spans="1:23" ht="18.75" customHeight="1" x14ac:dyDescent="0.2">
      <c r="A410" s="285"/>
      <c r="B410" s="32">
        <v>42407</v>
      </c>
      <c r="C410" s="33">
        <v>438</v>
      </c>
      <c r="D410" s="33">
        <v>370</v>
      </c>
      <c r="E410" s="1">
        <v>430.55</v>
      </c>
      <c r="F410" s="33">
        <v>722</v>
      </c>
      <c r="G410" s="33">
        <v>34</v>
      </c>
      <c r="H410" s="8" t="e">
        <f ca="1">OFFSET(#REF!,(E410-340)*100,1)</f>
        <v>#REF!</v>
      </c>
      <c r="I410" s="8"/>
      <c r="L410" s="8">
        <v>4.63</v>
      </c>
      <c r="M410" s="8">
        <v>1.8759999999999999</v>
      </c>
      <c r="N410" s="8">
        <f t="shared" si="20"/>
        <v>4.63</v>
      </c>
      <c r="O410" s="1" t="e">
        <f t="shared" ca="1" si="19"/>
        <v>#REF!</v>
      </c>
      <c r="P410" s="1">
        <v>0</v>
      </c>
      <c r="Q410" s="39" t="e">
        <f t="shared" ca="1" si="18"/>
        <v>#REF!</v>
      </c>
      <c r="R410" s="33">
        <v>430</v>
      </c>
    </row>
    <row r="411" spans="1:23" ht="18.75" customHeight="1" x14ac:dyDescent="0.2">
      <c r="A411" s="285"/>
      <c r="B411" s="32">
        <v>42408</v>
      </c>
      <c r="C411" s="33">
        <v>438</v>
      </c>
      <c r="D411" s="33">
        <v>370</v>
      </c>
      <c r="E411" s="1">
        <v>430.38</v>
      </c>
      <c r="F411" s="33">
        <v>722</v>
      </c>
      <c r="G411" s="33">
        <v>34</v>
      </c>
      <c r="H411" s="8" t="e">
        <f ca="1">OFFSET(#REF!,(E411-340)*100,1)</f>
        <v>#REF!</v>
      </c>
      <c r="I411" s="8"/>
      <c r="L411" s="8">
        <v>5.8</v>
      </c>
      <c r="M411" s="8">
        <v>2.35</v>
      </c>
      <c r="N411" s="8">
        <f t="shared" si="20"/>
        <v>5.8</v>
      </c>
      <c r="O411" s="1" t="e">
        <f t="shared" ca="1" si="19"/>
        <v>#REF!</v>
      </c>
      <c r="P411" s="1">
        <v>0</v>
      </c>
      <c r="Q411" s="39" t="e">
        <f t="shared" ca="1" si="18"/>
        <v>#REF!</v>
      </c>
      <c r="R411" s="33">
        <v>430</v>
      </c>
    </row>
    <row r="412" spans="1:23" ht="18.75" customHeight="1" x14ac:dyDescent="0.2">
      <c r="A412" s="285"/>
      <c r="B412" s="32">
        <v>42409</v>
      </c>
      <c r="C412" s="33">
        <v>438</v>
      </c>
      <c r="D412" s="33">
        <v>370</v>
      </c>
      <c r="E412" s="1">
        <v>430.13</v>
      </c>
      <c r="F412" s="33">
        <v>722</v>
      </c>
      <c r="G412" s="33">
        <v>34</v>
      </c>
      <c r="H412" s="8" t="e">
        <f ca="1">OFFSET(#REF!,(E412-340)*100,1)</f>
        <v>#REF!</v>
      </c>
      <c r="I412" s="15"/>
      <c r="J412" s="18"/>
      <c r="K412" s="18"/>
      <c r="L412" s="8">
        <v>7.54</v>
      </c>
      <c r="M412" s="8">
        <v>3.05</v>
      </c>
      <c r="N412" s="8">
        <f t="shared" si="20"/>
        <v>7.54</v>
      </c>
      <c r="O412" s="1" t="e">
        <f t="shared" ca="1" si="19"/>
        <v>#REF!</v>
      </c>
      <c r="P412" s="1">
        <v>0.5</v>
      </c>
      <c r="Q412" s="39" t="e">
        <f t="shared" ca="1" si="18"/>
        <v>#REF!</v>
      </c>
      <c r="R412" s="33">
        <v>430</v>
      </c>
      <c r="V412" s="15"/>
      <c r="W412" s="15"/>
    </row>
    <row r="413" spans="1:23" ht="18.75" customHeight="1" x14ac:dyDescent="0.2">
      <c r="A413" s="285"/>
      <c r="B413" s="32">
        <v>42410</v>
      </c>
      <c r="C413" s="33">
        <v>438</v>
      </c>
      <c r="D413" s="33">
        <v>370</v>
      </c>
      <c r="E413" s="1">
        <v>429.88</v>
      </c>
      <c r="F413" s="33">
        <v>722</v>
      </c>
      <c r="G413" s="33">
        <v>34</v>
      </c>
      <c r="H413" s="8" t="e">
        <f ca="1">OFFSET(#REF!,(E413-340)*100,1)</f>
        <v>#REF!</v>
      </c>
      <c r="L413" s="8">
        <v>7.17</v>
      </c>
      <c r="M413" s="8">
        <v>2.9</v>
      </c>
      <c r="N413" s="8">
        <f t="shared" si="20"/>
        <v>7.17</v>
      </c>
      <c r="O413" s="1" t="e">
        <f t="shared" ca="1" si="19"/>
        <v>#REF!</v>
      </c>
      <c r="P413" s="1">
        <v>0</v>
      </c>
      <c r="Q413" s="39" t="e">
        <f t="shared" ca="1" si="18"/>
        <v>#REF!</v>
      </c>
      <c r="R413" s="33">
        <v>430</v>
      </c>
    </row>
    <row r="414" spans="1:23" ht="18.75" customHeight="1" x14ac:dyDescent="0.2">
      <c r="A414" s="285"/>
      <c r="B414" s="32">
        <v>42411</v>
      </c>
      <c r="C414" s="33">
        <v>438</v>
      </c>
      <c r="D414" s="33">
        <v>370</v>
      </c>
      <c r="E414" s="1">
        <v>429.62</v>
      </c>
      <c r="F414" s="33">
        <v>722</v>
      </c>
      <c r="G414" s="33">
        <v>34</v>
      </c>
      <c r="H414" s="8" t="e">
        <f ca="1">OFFSET(#REF!,(E414-340)*100,1)</f>
        <v>#REF!</v>
      </c>
      <c r="L414" s="8">
        <v>6.95</v>
      </c>
      <c r="M414" s="8">
        <v>2.82</v>
      </c>
      <c r="N414" s="8">
        <f t="shared" si="20"/>
        <v>6.95</v>
      </c>
      <c r="O414" s="1" t="e">
        <f t="shared" ca="1" si="19"/>
        <v>#REF!</v>
      </c>
      <c r="P414" s="1">
        <v>0</v>
      </c>
      <c r="Q414" s="39">
        <f t="shared" si="18"/>
        <v>72.654069767441854</v>
      </c>
      <c r="R414" s="33">
        <v>430</v>
      </c>
    </row>
    <row r="415" spans="1:23" ht="18.75" customHeight="1" x14ac:dyDescent="0.2">
      <c r="A415" s="285"/>
      <c r="B415" s="32">
        <v>42412</v>
      </c>
      <c r="C415" s="33">
        <v>438</v>
      </c>
      <c r="D415" s="33">
        <v>370</v>
      </c>
      <c r="E415" s="1">
        <v>429.34</v>
      </c>
      <c r="F415" s="33">
        <v>722</v>
      </c>
      <c r="G415" s="33">
        <v>34</v>
      </c>
      <c r="H415" s="8">
        <v>533.86</v>
      </c>
      <c r="L415" s="8">
        <v>5.35</v>
      </c>
      <c r="M415" s="8">
        <v>2.14</v>
      </c>
      <c r="N415" s="8">
        <f t="shared" si="20"/>
        <v>5.35</v>
      </c>
      <c r="O415" s="1" t="e">
        <f t="shared" ca="1" si="19"/>
        <v>#REF!</v>
      </c>
      <c r="P415" s="1">
        <v>0</v>
      </c>
      <c r="Q415" s="39" t="e">
        <f t="shared" ca="1" si="18"/>
        <v>#REF!</v>
      </c>
      <c r="R415" s="33">
        <v>430</v>
      </c>
    </row>
    <row r="416" spans="1:23" ht="18.75" customHeight="1" x14ac:dyDescent="0.2">
      <c r="A416" s="285"/>
      <c r="B416" s="32">
        <v>42413</v>
      </c>
      <c r="C416" s="33">
        <v>438</v>
      </c>
      <c r="D416" s="33">
        <v>370</v>
      </c>
      <c r="E416" s="1">
        <v>429.11</v>
      </c>
      <c r="F416" s="33">
        <v>722</v>
      </c>
      <c r="G416" s="33">
        <v>34</v>
      </c>
      <c r="H416" s="8" t="e">
        <f ca="1">OFFSET(#REF!,(E416-340)*100,1)</f>
        <v>#REF!</v>
      </c>
      <c r="L416" s="8">
        <v>4.2300000000000004</v>
      </c>
      <c r="M416" s="8">
        <v>1.7</v>
      </c>
      <c r="N416" s="8">
        <f t="shared" si="20"/>
        <v>4.2300000000000004</v>
      </c>
      <c r="O416" s="1" t="e">
        <f t="shared" ca="1" si="19"/>
        <v>#REF!</v>
      </c>
      <c r="P416" s="1">
        <v>0</v>
      </c>
      <c r="Q416" s="39" t="e">
        <f t="shared" ca="1" si="18"/>
        <v>#REF!</v>
      </c>
      <c r="R416" s="33">
        <v>430</v>
      </c>
    </row>
    <row r="417" spans="1:18" ht="18.75" customHeight="1" x14ac:dyDescent="0.2">
      <c r="A417" s="285"/>
      <c r="B417" s="32">
        <v>42414</v>
      </c>
      <c r="C417" s="33">
        <v>438</v>
      </c>
      <c r="D417" s="33">
        <v>370</v>
      </c>
      <c r="E417" s="1">
        <v>428.92</v>
      </c>
      <c r="F417" s="33">
        <v>722</v>
      </c>
      <c r="G417" s="33">
        <v>34</v>
      </c>
      <c r="H417" s="8" t="e">
        <f ca="1">OFFSET(#REF!,(E417-340)*100,1)</f>
        <v>#REF!</v>
      </c>
      <c r="L417" s="8">
        <v>3.82</v>
      </c>
      <c r="M417" s="8">
        <v>1.93</v>
      </c>
      <c r="N417" s="8">
        <f t="shared" si="20"/>
        <v>3.82</v>
      </c>
      <c r="O417" s="1" t="e">
        <f t="shared" ca="1" si="19"/>
        <v>#REF!</v>
      </c>
      <c r="P417" s="1">
        <v>0</v>
      </c>
      <c r="Q417" s="39" t="e">
        <f t="shared" ca="1" si="18"/>
        <v>#REF!</v>
      </c>
      <c r="R417" s="33">
        <v>430</v>
      </c>
    </row>
    <row r="418" spans="1:18" ht="18.75" customHeight="1" x14ac:dyDescent="0.2">
      <c r="A418" s="285"/>
      <c r="B418" s="32">
        <v>42415</v>
      </c>
      <c r="C418" s="33">
        <v>438</v>
      </c>
      <c r="D418" s="33">
        <v>370</v>
      </c>
      <c r="E418" s="1">
        <v>428.75</v>
      </c>
      <c r="F418" s="33">
        <v>722</v>
      </c>
      <c r="G418" s="33">
        <v>34</v>
      </c>
      <c r="H418" s="8" t="e">
        <f ca="1">OFFSET(#REF!,(E418-340)*100,1)</f>
        <v>#REF!</v>
      </c>
      <c r="L418" s="8">
        <v>5.12</v>
      </c>
      <c r="M418" s="8">
        <v>2.0499999999999998</v>
      </c>
      <c r="N418" s="8">
        <f t="shared" si="20"/>
        <v>5.12</v>
      </c>
      <c r="O418" s="1" t="e">
        <f t="shared" ca="1" si="19"/>
        <v>#REF!</v>
      </c>
      <c r="P418" s="1">
        <v>2.5</v>
      </c>
      <c r="Q418" s="39" t="e">
        <f t="shared" ca="1" si="18"/>
        <v>#REF!</v>
      </c>
      <c r="R418" s="33">
        <v>430</v>
      </c>
    </row>
    <row r="419" spans="1:18" ht="18.75" customHeight="1" x14ac:dyDescent="0.2">
      <c r="A419" s="285"/>
      <c r="B419" s="32">
        <v>42416</v>
      </c>
      <c r="C419" s="33">
        <v>438</v>
      </c>
      <c r="D419" s="33">
        <v>370</v>
      </c>
      <c r="E419" s="1">
        <v>428.61</v>
      </c>
      <c r="F419" s="33">
        <v>722</v>
      </c>
      <c r="G419" s="33">
        <v>34</v>
      </c>
      <c r="H419" s="8" t="e">
        <f ca="1">OFFSET(#REF!,(E419-340)*100,1)</f>
        <v>#REF!</v>
      </c>
      <c r="L419" s="8">
        <v>2.65</v>
      </c>
      <c r="M419" s="8">
        <v>1.06</v>
      </c>
      <c r="N419" s="8">
        <f t="shared" si="20"/>
        <v>2.65</v>
      </c>
      <c r="O419" s="1" t="e">
        <f t="shared" ca="1" si="19"/>
        <v>#REF!</v>
      </c>
      <c r="P419" s="1">
        <v>2.2000000000000002</v>
      </c>
      <c r="Q419" s="39">
        <f t="shared" si="18"/>
        <v>70.374999999999986</v>
      </c>
      <c r="R419" s="33">
        <v>430</v>
      </c>
    </row>
    <row r="420" spans="1:18" ht="18.75" customHeight="1" x14ac:dyDescent="0.2">
      <c r="A420" s="285"/>
      <c r="B420" s="32">
        <v>42417</v>
      </c>
      <c r="C420" s="33">
        <v>438</v>
      </c>
      <c r="D420" s="33">
        <v>370</v>
      </c>
      <c r="E420" s="1">
        <v>428.52</v>
      </c>
      <c r="F420" s="33">
        <v>722</v>
      </c>
      <c r="G420" s="33">
        <v>34</v>
      </c>
      <c r="H420" s="8">
        <v>518.17999999999995</v>
      </c>
      <c r="L420" s="8">
        <v>3.88</v>
      </c>
      <c r="M420" s="8">
        <v>1.55</v>
      </c>
      <c r="N420" s="8">
        <f t="shared" si="20"/>
        <v>3.88</v>
      </c>
      <c r="O420" s="1" t="e">
        <f t="shared" ca="1" si="19"/>
        <v>#REF!</v>
      </c>
      <c r="P420" s="39">
        <v>44</v>
      </c>
      <c r="Q420" s="39" t="e">
        <f t="shared" ca="1" si="18"/>
        <v>#REF!</v>
      </c>
      <c r="R420" s="33">
        <v>430</v>
      </c>
    </row>
    <row r="421" spans="1:18" ht="18.75" customHeight="1" x14ac:dyDescent="0.2">
      <c r="A421" s="285"/>
      <c r="B421" s="32">
        <v>42418</v>
      </c>
      <c r="C421" s="33">
        <v>438</v>
      </c>
      <c r="D421" s="33">
        <v>370</v>
      </c>
      <c r="E421" s="1">
        <v>428.48</v>
      </c>
      <c r="F421" s="33">
        <v>722</v>
      </c>
      <c r="G421" s="33">
        <v>34</v>
      </c>
      <c r="H421" s="8" t="e">
        <f ca="1">OFFSET(#REF!,(E421-340)*100,1)</f>
        <v>#REF!</v>
      </c>
      <c r="L421" s="8">
        <v>3.83</v>
      </c>
      <c r="M421" s="8">
        <v>1.53</v>
      </c>
      <c r="N421" s="8">
        <f t="shared" si="20"/>
        <v>3.83</v>
      </c>
      <c r="O421" s="1" t="e">
        <f t="shared" ca="1" si="19"/>
        <v>#REF!</v>
      </c>
      <c r="P421" s="1">
        <v>37.6</v>
      </c>
      <c r="Q421" s="39" t="e">
        <f t="shared" ca="1" si="18"/>
        <v>#REF!</v>
      </c>
      <c r="R421" s="33">
        <v>430</v>
      </c>
    </row>
    <row r="422" spans="1:18" ht="18.75" customHeight="1" x14ac:dyDescent="0.2">
      <c r="A422" s="285"/>
      <c r="B422" s="32">
        <v>42419</v>
      </c>
      <c r="C422" s="33">
        <v>438</v>
      </c>
      <c r="D422" s="33">
        <v>370</v>
      </c>
      <c r="E422" s="1">
        <v>428.62</v>
      </c>
      <c r="F422" s="33">
        <v>722</v>
      </c>
      <c r="G422" s="33">
        <v>34</v>
      </c>
      <c r="H422" s="8" t="e">
        <f ca="1">OFFSET(#REF!,(E422-340)*100,1)</f>
        <v>#REF!</v>
      </c>
      <c r="L422" s="8">
        <v>4.82</v>
      </c>
      <c r="M422" s="8">
        <v>1.93</v>
      </c>
      <c r="N422" s="8">
        <f t="shared" si="20"/>
        <v>4.82</v>
      </c>
      <c r="O422" s="1" t="e">
        <f t="shared" ca="1" si="19"/>
        <v>#REF!</v>
      </c>
      <c r="P422" s="1">
        <v>0</v>
      </c>
      <c r="Q422" s="39" t="e">
        <f t="shared" ca="1" si="18"/>
        <v>#REF!</v>
      </c>
      <c r="R422" s="33">
        <v>430</v>
      </c>
    </row>
    <row r="423" spans="1:18" ht="18.75" customHeight="1" x14ac:dyDescent="0.2">
      <c r="A423" s="285"/>
      <c r="B423" s="32">
        <v>42420</v>
      </c>
      <c r="C423" s="33">
        <v>438</v>
      </c>
      <c r="D423" s="33">
        <v>370</v>
      </c>
      <c r="E423" s="1">
        <v>428.5</v>
      </c>
      <c r="F423" s="33">
        <v>722</v>
      </c>
      <c r="G423" s="33">
        <v>34</v>
      </c>
      <c r="H423" s="8" t="e">
        <f ca="1">OFFSET(#REF!,(E423-340)*100,1)</f>
        <v>#REF!</v>
      </c>
      <c r="L423" s="8">
        <v>3.53</v>
      </c>
      <c r="M423" s="8">
        <v>1.57</v>
      </c>
      <c r="N423" s="8">
        <f t="shared" si="20"/>
        <v>3.53</v>
      </c>
      <c r="O423" s="1" t="e">
        <f t="shared" ca="1" si="19"/>
        <v>#REF!</v>
      </c>
      <c r="P423" s="1">
        <v>0</v>
      </c>
      <c r="Q423" s="39" t="e">
        <f t="shared" ca="1" si="18"/>
        <v>#REF!</v>
      </c>
      <c r="R423" s="33">
        <v>430</v>
      </c>
    </row>
    <row r="424" spans="1:18" ht="18.75" customHeight="1" x14ac:dyDescent="0.2">
      <c r="A424" s="285"/>
      <c r="B424" s="32">
        <v>42421</v>
      </c>
      <c r="C424" s="33">
        <v>438</v>
      </c>
      <c r="D424" s="33">
        <v>370</v>
      </c>
      <c r="E424" s="1">
        <v>428.37</v>
      </c>
      <c r="F424" s="33">
        <v>722</v>
      </c>
      <c r="G424" s="33">
        <v>34</v>
      </c>
      <c r="H424" s="8" t="e">
        <f ca="1">OFFSET(#REF!,(E424-340)*100,1)</f>
        <v>#REF!</v>
      </c>
      <c r="L424" s="8">
        <v>2.2400000000000002</v>
      </c>
      <c r="M424" s="8">
        <v>0.9</v>
      </c>
      <c r="N424" s="8">
        <f t="shared" si="20"/>
        <v>2.2400000000000002</v>
      </c>
      <c r="O424" s="1" t="e">
        <f t="shared" ca="1" si="19"/>
        <v>#REF!</v>
      </c>
      <c r="P424" s="1">
        <v>0</v>
      </c>
      <c r="Q424" s="39" t="e">
        <f t="shared" ca="1" si="18"/>
        <v>#REF!</v>
      </c>
      <c r="R424" s="33">
        <v>430</v>
      </c>
    </row>
    <row r="425" spans="1:18" ht="18.75" customHeight="1" x14ac:dyDescent="0.2">
      <c r="A425" s="285"/>
      <c r="B425" s="32">
        <v>42422</v>
      </c>
      <c r="C425" s="33">
        <v>438</v>
      </c>
      <c r="D425" s="33">
        <v>370</v>
      </c>
      <c r="E425" s="1">
        <v>428.31</v>
      </c>
      <c r="F425" s="33">
        <v>722</v>
      </c>
      <c r="G425" s="33">
        <v>34</v>
      </c>
      <c r="H425" s="8" t="e">
        <f ca="1">OFFSET(#REF!,(E425-340)*100,1)</f>
        <v>#REF!</v>
      </c>
      <c r="L425" s="8">
        <v>2.71</v>
      </c>
      <c r="M425" s="8">
        <v>1.0900000000000001</v>
      </c>
      <c r="N425" s="8">
        <f t="shared" si="20"/>
        <v>2.71</v>
      </c>
      <c r="O425" s="1" t="e">
        <f t="shared" ca="1" si="19"/>
        <v>#REF!</v>
      </c>
      <c r="P425" s="1">
        <v>0</v>
      </c>
      <c r="Q425" s="39" t="e">
        <f t="shared" ca="1" si="18"/>
        <v>#REF!</v>
      </c>
      <c r="R425" s="33">
        <v>430</v>
      </c>
    </row>
    <row r="426" spans="1:18" ht="18.75" customHeight="1" x14ac:dyDescent="0.2">
      <c r="A426" s="285"/>
      <c r="B426" s="32">
        <v>42423</v>
      </c>
      <c r="C426" s="33">
        <v>438</v>
      </c>
      <c r="D426" s="33">
        <v>370</v>
      </c>
      <c r="E426" s="1">
        <v>428.19</v>
      </c>
      <c r="F426" s="33">
        <v>722</v>
      </c>
      <c r="G426" s="33">
        <v>34</v>
      </c>
      <c r="H426" s="8" t="e">
        <f ca="1">OFFSET(#REF!,(E426-340)*100,1)</f>
        <v>#REF!</v>
      </c>
      <c r="L426" s="8">
        <v>5.94</v>
      </c>
      <c r="M426" s="8">
        <v>2.38</v>
      </c>
      <c r="N426" s="8">
        <f t="shared" si="20"/>
        <v>5.94</v>
      </c>
      <c r="O426" s="1" t="e">
        <f t="shared" ca="1" si="19"/>
        <v>#REF!</v>
      </c>
      <c r="P426" s="1">
        <v>0</v>
      </c>
      <c r="Q426" s="39" t="e">
        <f t="shared" ca="1" si="18"/>
        <v>#REF!</v>
      </c>
      <c r="R426" s="33">
        <v>430</v>
      </c>
    </row>
    <row r="427" spans="1:18" ht="18.75" customHeight="1" x14ac:dyDescent="0.2">
      <c r="A427" s="285"/>
      <c r="B427" s="32">
        <v>42424</v>
      </c>
      <c r="C427" s="33">
        <v>438</v>
      </c>
      <c r="D427" s="33">
        <v>370</v>
      </c>
      <c r="E427" s="1">
        <v>427.94</v>
      </c>
      <c r="F427" s="33">
        <v>722</v>
      </c>
      <c r="G427" s="33">
        <v>34</v>
      </c>
      <c r="H427" s="8" t="e">
        <f ca="1">OFFSET(#REF!,(E427-340)*100,1)</f>
        <v>#REF!</v>
      </c>
      <c r="L427" s="8">
        <v>4.93</v>
      </c>
      <c r="M427" s="8">
        <v>1.77</v>
      </c>
      <c r="N427" s="8">
        <f t="shared" si="20"/>
        <v>4.93</v>
      </c>
      <c r="O427" s="1" t="e">
        <f t="shared" ca="1" si="19"/>
        <v>#REF!</v>
      </c>
      <c r="P427" s="1">
        <v>0</v>
      </c>
      <c r="Q427" s="39" t="e">
        <f t="shared" ca="1" si="18"/>
        <v>#REF!</v>
      </c>
      <c r="R427" s="33">
        <v>430</v>
      </c>
    </row>
    <row r="428" spans="1:18" ht="18.75" customHeight="1" x14ac:dyDescent="0.2">
      <c r="A428" s="285"/>
      <c r="B428" s="32">
        <v>42425</v>
      </c>
      <c r="C428" s="33">
        <v>438</v>
      </c>
      <c r="D428" s="33">
        <v>370</v>
      </c>
      <c r="E428" s="1">
        <v>427.73</v>
      </c>
      <c r="F428" s="33">
        <v>722</v>
      </c>
      <c r="G428" s="33">
        <v>34</v>
      </c>
      <c r="H428" s="8" t="e">
        <f ca="1">OFFSET(#REF!,(E428-340)*100,1)</f>
        <v>#REF!</v>
      </c>
      <c r="L428" s="8">
        <v>5.58</v>
      </c>
      <c r="M428" s="8">
        <v>2.23</v>
      </c>
      <c r="N428" s="8">
        <f t="shared" si="20"/>
        <v>5.58</v>
      </c>
      <c r="O428" s="1" t="e">
        <f t="shared" ca="1" si="19"/>
        <v>#REF!</v>
      </c>
      <c r="P428" s="1">
        <v>4.3</v>
      </c>
      <c r="Q428" s="39" t="e">
        <f t="shared" ca="1" si="18"/>
        <v>#REF!</v>
      </c>
      <c r="R428" s="33">
        <v>430</v>
      </c>
    </row>
    <row r="429" spans="1:18" ht="18.75" customHeight="1" x14ac:dyDescent="0.2">
      <c r="A429" s="285"/>
      <c r="B429" s="32">
        <v>42426</v>
      </c>
      <c r="C429" s="33">
        <v>438</v>
      </c>
      <c r="D429" s="33">
        <v>370</v>
      </c>
      <c r="E429" s="1">
        <v>427.47</v>
      </c>
      <c r="F429" s="33">
        <v>722</v>
      </c>
      <c r="G429" s="33">
        <v>34</v>
      </c>
      <c r="H429" s="8" t="e">
        <f ca="1">OFFSET(#REF!,(E429-340)*100,1)</f>
        <v>#REF!</v>
      </c>
      <c r="L429" s="8">
        <v>8.43</v>
      </c>
      <c r="M429" s="8">
        <v>3.36</v>
      </c>
      <c r="N429" s="8">
        <f t="shared" si="20"/>
        <v>8.43</v>
      </c>
      <c r="O429" s="1" t="e">
        <f t="shared" ca="1" si="19"/>
        <v>#REF!</v>
      </c>
      <c r="P429" s="1">
        <v>0</v>
      </c>
      <c r="Q429" s="39" t="e">
        <f t="shared" ca="1" si="18"/>
        <v>#REF!</v>
      </c>
      <c r="R429" s="33">
        <v>430</v>
      </c>
    </row>
    <row r="430" spans="1:18" ht="18.75" customHeight="1" x14ac:dyDescent="0.2">
      <c r="A430" s="285"/>
      <c r="B430" s="32">
        <v>42427</v>
      </c>
      <c r="C430" s="33">
        <v>438</v>
      </c>
      <c r="D430" s="33">
        <v>370</v>
      </c>
      <c r="E430" s="1">
        <v>427.16</v>
      </c>
      <c r="F430" s="33">
        <v>722</v>
      </c>
      <c r="G430" s="33">
        <v>34</v>
      </c>
      <c r="H430" s="8" t="e">
        <f ca="1">OFFSET(#REF!,(E430-340)*100,1)</f>
        <v>#REF!</v>
      </c>
      <c r="L430" s="8">
        <v>9.2200000000000006</v>
      </c>
      <c r="M430" s="8">
        <v>3.68</v>
      </c>
      <c r="N430" s="8">
        <f t="shared" si="20"/>
        <v>9.2200000000000006</v>
      </c>
      <c r="O430" s="1" t="e">
        <f t="shared" ca="1" si="19"/>
        <v>#REF!</v>
      </c>
      <c r="P430" s="39">
        <v>2</v>
      </c>
      <c r="Q430" s="39" t="e">
        <f t="shared" ca="1" si="18"/>
        <v>#REF!</v>
      </c>
      <c r="R430" s="33">
        <v>430</v>
      </c>
    </row>
    <row r="431" spans="1:18" ht="18.75" customHeight="1" x14ac:dyDescent="0.2">
      <c r="A431" s="285"/>
      <c r="B431" s="32">
        <v>42428</v>
      </c>
      <c r="C431" s="33">
        <v>438</v>
      </c>
      <c r="D431" s="33">
        <v>370</v>
      </c>
      <c r="E431" s="1">
        <v>426.75</v>
      </c>
      <c r="F431" s="33">
        <v>722</v>
      </c>
      <c r="G431" s="33">
        <v>34</v>
      </c>
      <c r="H431" s="8" t="e">
        <f ca="1">OFFSET(#REF!,(E431-340)*100,1)</f>
        <v>#REF!</v>
      </c>
      <c r="L431" s="8">
        <v>5.98</v>
      </c>
      <c r="M431" s="8">
        <v>2.37</v>
      </c>
      <c r="N431" s="8">
        <f t="shared" si="20"/>
        <v>5.98</v>
      </c>
      <c r="O431" s="1" t="e">
        <f t="shared" ca="1" si="19"/>
        <v>#REF!</v>
      </c>
      <c r="P431" s="1">
        <v>6.1</v>
      </c>
      <c r="Q431" s="39" t="e">
        <f t="shared" ref="Q431:Q494" ca="1" si="21">(H432-34)*100/(722-34)</f>
        <v>#REF!</v>
      </c>
      <c r="R431" s="33">
        <v>430</v>
      </c>
    </row>
    <row r="432" spans="1:18" ht="18.75" customHeight="1" x14ac:dyDescent="0.2">
      <c r="A432" s="285"/>
      <c r="B432" s="32">
        <v>42429</v>
      </c>
      <c r="C432" s="33">
        <v>438</v>
      </c>
      <c r="D432" s="33">
        <v>370</v>
      </c>
      <c r="E432" s="1">
        <v>426.51</v>
      </c>
      <c r="F432" s="33">
        <v>722</v>
      </c>
      <c r="G432" s="33">
        <v>34</v>
      </c>
      <c r="H432" s="8" t="e">
        <f ca="1">OFFSET(#REF!,(E432-340)*100,1)</f>
        <v>#REF!</v>
      </c>
      <c r="L432" s="8">
        <v>6.65</v>
      </c>
      <c r="M432" s="8">
        <v>2.76</v>
      </c>
      <c r="N432" s="8">
        <f t="shared" si="20"/>
        <v>6.65</v>
      </c>
      <c r="O432" s="1" t="e">
        <f t="shared" ca="1" si="19"/>
        <v>#REF!</v>
      </c>
      <c r="P432" s="1">
        <v>0</v>
      </c>
      <c r="Q432" s="39" t="e">
        <f t="shared" ca="1" si="21"/>
        <v>#REF!</v>
      </c>
      <c r="R432" s="33">
        <v>430</v>
      </c>
    </row>
    <row r="433" spans="1:18" ht="18.75" customHeight="1" x14ac:dyDescent="0.2">
      <c r="A433" s="285" t="s">
        <v>21</v>
      </c>
      <c r="B433" s="32">
        <v>42430</v>
      </c>
      <c r="C433" s="33">
        <v>438</v>
      </c>
      <c r="D433" s="33">
        <v>370</v>
      </c>
      <c r="E433" s="1">
        <v>426.22</v>
      </c>
      <c r="F433" s="33">
        <v>722</v>
      </c>
      <c r="G433" s="33">
        <v>34</v>
      </c>
      <c r="H433" s="8" t="e">
        <f ca="1">OFFSET(#REF!,(E433-340)*100,1)</f>
        <v>#REF!</v>
      </c>
      <c r="L433" s="8">
        <v>4.55</v>
      </c>
      <c r="M433" s="8">
        <v>1.81</v>
      </c>
      <c r="N433" s="8">
        <f t="shared" si="20"/>
        <v>4.55</v>
      </c>
      <c r="O433" s="1" t="e">
        <f t="shared" ca="1" si="19"/>
        <v>#REF!</v>
      </c>
      <c r="P433" s="1">
        <v>0</v>
      </c>
      <c r="Q433" s="39" t="e">
        <f t="shared" ca="1" si="21"/>
        <v>#REF!</v>
      </c>
      <c r="R433" s="33">
        <v>430</v>
      </c>
    </row>
    <row r="434" spans="1:18" ht="18.75" customHeight="1" x14ac:dyDescent="0.2">
      <c r="A434" s="285"/>
      <c r="B434" s="32">
        <v>42431</v>
      </c>
      <c r="C434" s="33">
        <v>438</v>
      </c>
      <c r="D434" s="33">
        <v>370</v>
      </c>
      <c r="E434" s="1">
        <v>426</v>
      </c>
      <c r="F434" s="33">
        <v>722</v>
      </c>
      <c r="G434" s="33">
        <v>34</v>
      </c>
      <c r="H434" s="8" t="e">
        <f ca="1">OFFSET(#REF!,(E434-340)*100,1)</f>
        <v>#REF!</v>
      </c>
      <c r="L434" s="8">
        <v>4.0199999999999996</v>
      </c>
      <c r="M434" s="8">
        <v>1.6</v>
      </c>
      <c r="N434" s="8">
        <f t="shared" si="20"/>
        <v>4.0199999999999996</v>
      </c>
      <c r="O434" s="1" t="e">
        <f t="shared" ca="1" si="19"/>
        <v>#REF!</v>
      </c>
      <c r="P434" s="1">
        <v>0</v>
      </c>
      <c r="Q434" s="39">
        <f t="shared" si="21"/>
        <v>63.271802325581397</v>
      </c>
      <c r="R434" s="33">
        <v>430</v>
      </c>
    </row>
    <row r="435" spans="1:18" ht="18.75" customHeight="1" x14ac:dyDescent="0.2">
      <c r="A435" s="285"/>
      <c r="B435" s="32">
        <v>42432</v>
      </c>
      <c r="C435" s="33">
        <v>438</v>
      </c>
      <c r="D435" s="33">
        <v>370</v>
      </c>
      <c r="E435" s="1">
        <v>425.83</v>
      </c>
      <c r="F435" s="33">
        <v>722</v>
      </c>
      <c r="G435" s="33">
        <v>34</v>
      </c>
      <c r="H435" s="8">
        <v>469.31</v>
      </c>
      <c r="L435" s="8">
        <v>5.09</v>
      </c>
      <c r="M435" s="8">
        <v>2.08</v>
      </c>
      <c r="N435" s="8">
        <f t="shared" si="20"/>
        <v>5.09</v>
      </c>
      <c r="O435" s="1" t="e">
        <f t="shared" ca="1" si="19"/>
        <v>#REF!</v>
      </c>
      <c r="P435" s="1">
        <v>0.8</v>
      </c>
      <c r="Q435" s="39" t="e">
        <f t="shared" ca="1" si="21"/>
        <v>#REF!</v>
      </c>
      <c r="R435" s="33">
        <v>430</v>
      </c>
    </row>
    <row r="436" spans="1:18" ht="18.75" customHeight="1" x14ac:dyDescent="0.2">
      <c r="A436" s="285"/>
      <c r="B436" s="32">
        <v>42433</v>
      </c>
      <c r="C436" s="33">
        <v>438</v>
      </c>
      <c r="D436" s="33">
        <v>370</v>
      </c>
      <c r="E436" s="1">
        <v>425.56</v>
      </c>
      <c r="F436" s="33">
        <v>722</v>
      </c>
      <c r="G436" s="33">
        <v>34</v>
      </c>
      <c r="H436" s="8" t="e">
        <f ca="1">OFFSET(#REF!,(E436-340)*100,1)</f>
        <v>#REF!</v>
      </c>
      <c r="L436" s="8">
        <v>5.08</v>
      </c>
      <c r="M436" s="8">
        <v>2.0099999999999998</v>
      </c>
      <c r="N436" s="8">
        <f t="shared" si="20"/>
        <v>5.08</v>
      </c>
      <c r="O436" s="1" t="e">
        <f t="shared" ca="1" si="19"/>
        <v>#REF!</v>
      </c>
      <c r="P436" s="1">
        <v>0</v>
      </c>
      <c r="Q436" s="39">
        <f t="shared" si="21"/>
        <v>62.02325581395349</v>
      </c>
      <c r="R436" s="33">
        <v>430</v>
      </c>
    </row>
    <row r="437" spans="1:18" ht="18.75" customHeight="1" x14ac:dyDescent="0.2">
      <c r="A437" s="285"/>
      <c r="B437" s="32">
        <v>42434</v>
      </c>
      <c r="C437" s="33">
        <v>438</v>
      </c>
      <c r="D437" s="33">
        <v>370</v>
      </c>
      <c r="E437" s="1">
        <v>425.34</v>
      </c>
      <c r="F437" s="33">
        <v>722</v>
      </c>
      <c r="G437" s="33">
        <v>34</v>
      </c>
      <c r="H437" s="8">
        <v>460.72</v>
      </c>
      <c r="L437" s="8">
        <v>5.98</v>
      </c>
      <c r="M437" s="8">
        <v>2.37</v>
      </c>
      <c r="N437" s="8">
        <f t="shared" si="20"/>
        <v>5.98</v>
      </c>
      <c r="O437" s="1">
        <f t="shared" si="19"/>
        <v>0.66999999999999815</v>
      </c>
      <c r="P437" s="1">
        <v>0</v>
      </c>
      <c r="Q437" s="39">
        <f t="shared" si="21"/>
        <v>61.251453488372093</v>
      </c>
      <c r="R437" s="33">
        <v>430</v>
      </c>
    </row>
    <row r="438" spans="1:18" ht="18.75" customHeight="1" x14ac:dyDescent="0.2">
      <c r="A438" s="285"/>
      <c r="B438" s="32">
        <v>42435</v>
      </c>
      <c r="C438" s="33">
        <v>438</v>
      </c>
      <c r="D438" s="33">
        <v>370</v>
      </c>
      <c r="E438" s="1">
        <v>425.03</v>
      </c>
      <c r="F438" s="33">
        <v>722</v>
      </c>
      <c r="G438" s="33">
        <v>34</v>
      </c>
      <c r="H438" s="8">
        <v>455.41</v>
      </c>
      <c r="L438" s="8">
        <v>3.04</v>
      </c>
      <c r="M438" s="8">
        <v>1.2</v>
      </c>
      <c r="N438" s="8">
        <f t="shared" si="20"/>
        <v>3.04</v>
      </c>
      <c r="O438" s="1">
        <f t="shared" si="19"/>
        <v>0.64999999999995683</v>
      </c>
      <c r="P438" s="1">
        <v>0</v>
      </c>
      <c r="Q438" s="39">
        <f t="shared" si="21"/>
        <v>60.904069767441861</v>
      </c>
      <c r="R438" s="33">
        <v>430</v>
      </c>
    </row>
    <row r="439" spans="1:18" ht="18.75" customHeight="1" x14ac:dyDescent="0.2">
      <c r="A439" s="285"/>
      <c r="B439" s="32">
        <v>42436</v>
      </c>
      <c r="C439" s="33">
        <v>438</v>
      </c>
      <c r="D439" s="33">
        <v>370</v>
      </c>
      <c r="E439" s="1">
        <v>424.89</v>
      </c>
      <c r="F439" s="33">
        <v>722</v>
      </c>
      <c r="G439" s="33">
        <v>34</v>
      </c>
      <c r="H439" s="8">
        <v>453.02</v>
      </c>
      <c r="L439" s="8">
        <v>5.73</v>
      </c>
      <c r="M439" s="8">
        <v>2.2599999999999998</v>
      </c>
      <c r="N439" s="8">
        <f t="shared" si="20"/>
        <v>5.73</v>
      </c>
      <c r="O439" s="1" t="e">
        <f t="shared" ca="1" si="19"/>
        <v>#REF!</v>
      </c>
      <c r="P439" s="1">
        <v>0</v>
      </c>
      <c r="Q439" s="39" t="e">
        <f t="shared" ca="1" si="21"/>
        <v>#REF!</v>
      </c>
      <c r="R439" s="33">
        <v>430</v>
      </c>
    </row>
    <row r="440" spans="1:18" ht="18.75" customHeight="1" x14ac:dyDescent="0.2">
      <c r="A440" s="285"/>
      <c r="B440" s="32">
        <v>42437</v>
      </c>
      <c r="C440" s="33">
        <v>438</v>
      </c>
      <c r="D440" s="33">
        <v>370</v>
      </c>
      <c r="E440" s="1">
        <v>424.62</v>
      </c>
      <c r="F440" s="33">
        <v>722</v>
      </c>
      <c r="G440" s="33">
        <v>34</v>
      </c>
      <c r="H440" s="8" t="e">
        <f ca="1">OFFSET(#REF!,(E440-340)*100,1)</f>
        <v>#REF!</v>
      </c>
      <c r="L440" s="8">
        <v>3.21</v>
      </c>
      <c r="M440" s="8">
        <v>1.27</v>
      </c>
      <c r="N440" s="8">
        <f t="shared" si="20"/>
        <v>3.21</v>
      </c>
      <c r="O440" s="1" t="e">
        <f t="shared" ca="1" si="19"/>
        <v>#REF!</v>
      </c>
      <c r="P440" s="1">
        <v>0</v>
      </c>
      <c r="Q440" s="39" t="e">
        <f t="shared" ca="1" si="21"/>
        <v>#REF!</v>
      </c>
      <c r="R440" s="33">
        <v>430</v>
      </c>
    </row>
    <row r="441" spans="1:18" ht="18.75" customHeight="1" x14ac:dyDescent="0.2">
      <c r="A441" s="285"/>
      <c r="B441" s="32">
        <v>42438</v>
      </c>
      <c r="C441" s="33">
        <v>438</v>
      </c>
      <c r="D441" s="33">
        <v>370</v>
      </c>
      <c r="E441" s="1">
        <v>424.47</v>
      </c>
      <c r="F441" s="33">
        <v>722</v>
      </c>
      <c r="G441" s="33">
        <v>34</v>
      </c>
      <c r="H441" s="8" t="e">
        <f ca="1">OFFSET(#REF!,(E441-340)*100,1)</f>
        <v>#REF!</v>
      </c>
      <c r="L441" s="8">
        <v>2.62</v>
      </c>
      <c r="M441" s="8">
        <v>1.04</v>
      </c>
      <c r="N441" s="8">
        <f t="shared" si="20"/>
        <v>2.62</v>
      </c>
      <c r="O441" s="1" t="e">
        <f t="shared" ca="1" si="19"/>
        <v>#REF!</v>
      </c>
      <c r="P441" s="1">
        <v>0</v>
      </c>
      <c r="Q441" s="39">
        <f t="shared" si="21"/>
        <v>59.517441860465119</v>
      </c>
      <c r="R441" s="33">
        <v>430</v>
      </c>
    </row>
    <row r="442" spans="1:18" ht="18.75" customHeight="1" x14ac:dyDescent="0.2">
      <c r="A442" s="285"/>
      <c r="B442" s="32">
        <v>42439</v>
      </c>
      <c r="C442" s="33">
        <v>438</v>
      </c>
      <c r="D442" s="33">
        <v>370</v>
      </c>
      <c r="E442" s="1">
        <v>424.33</v>
      </c>
      <c r="F442" s="33">
        <v>722</v>
      </c>
      <c r="G442" s="33">
        <v>34</v>
      </c>
      <c r="H442" s="8">
        <v>443.48</v>
      </c>
      <c r="L442" s="8">
        <v>2.5499999999999998</v>
      </c>
      <c r="M442" s="8">
        <v>1.01</v>
      </c>
      <c r="N442" s="8">
        <f t="shared" si="20"/>
        <v>2.5499999999999998</v>
      </c>
      <c r="O442" s="1">
        <f t="shared" si="19"/>
        <v>0.54000000000000892</v>
      </c>
      <c r="P442" s="1">
        <v>0</v>
      </c>
      <c r="Q442" s="39">
        <f t="shared" si="21"/>
        <v>59.225290697674417</v>
      </c>
      <c r="R442" s="33">
        <v>430</v>
      </c>
    </row>
    <row r="443" spans="1:18" ht="18.75" customHeight="1" x14ac:dyDescent="0.2">
      <c r="A443" s="285"/>
      <c r="B443" s="32">
        <v>42440</v>
      </c>
      <c r="C443" s="33">
        <v>438</v>
      </c>
      <c r="D443" s="33">
        <v>370</v>
      </c>
      <c r="E443" s="1">
        <v>424.21</v>
      </c>
      <c r="F443" s="33">
        <v>722</v>
      </c>
      <c r="G443" s="33">
        <v>34</v>
      </c>
      <c r="H443" s="8">
        <v>441.47</v>
      </c>
      <c r="L443" s="8">
        <v>4.5599999999999996</v>
      </c>
      <c r="M443" s="8">
        <v>1.8</v>
      </c>
      <c r="N443" s="8">
        <f t="shared" si="20"/>
        <v>4.5599999999999996</v>
      </c>
      <c r="O443" s="1">
        <f t="shared" si="19"/>
        <v>0.30999999999999961</v>
      </c>
      <c r="P443" s="1">
        <v>0</v>
      </c>
      <c r="Q443" s="39">
        <f t="shared" si="21"/>
        <v>58.607558139534881</v>
      </c>
      <c r="R443" s="33">
        <v>430</v>
      </c>
    </row>
    <row r="444" spans="1:18" ht="18.75" customHeight="1" x14ac:dyDescent="0.2">
      <c r="A444" s="285"/>
      <c r="B444" s="32">
        <v>42441</v>
      </c>
      <c r="C444" s="33">
        <v>438</v>
      </c>
      <c r="D444" s="33">
        <v>370</v>
      </c>
      <c r="E444" s="1">
        <v>423.96</v>
      </c>
      <c r="F444" s="33">
        <v>722</v>
      </c>
      <c r="G444" s="33">
        <v>34</v>
      </c>
      <c r="H444" s="8">
        <v>437.22</v>
      </c>
      <c r="L444" s="8">
        <v>1.99</v>
      </c>
      <c r="M444" s="8">
        <v>0.79</v>
      </c>
      <c r="N444" s="8">
        <f t="shared" si="20"/>
        <v>1.99</v>
      </c>
      <c r="O444" s="1" t="e">
        <f t="shared" ca="1" si="19"/>
        <v>#REF!</v>
      </c>
      <c r="P444" s="1">
        <v>0</v>
      </c>
      <c r="Q444" s="39" t="e">
        <f t="shared" ca="1" si="21"/>
        <v>#REF!</v>
      </c>
      <c r="R444" s="33">
        <v>430</v>
      </c>
    </row>
    <row r="445" spans="1:18" ht="18.75" customHeight="1" x14ac:dyDescent="0.2">
      <c r="A445" s="285"/>
      <c r="B445" s="32">
        <v>42442</v>
      </c>
      <c r="C445" s="33">
        <v>438</v>
      </c>
      <c r="D445" s="33">
        <v>370</v>
      </c>
      <c r="E445" s="1">
        <v>423.86</v>
      </c>
      <c r="F445" s="33">
        <v>722</v>
      </c>
      <c r="G445" s="33">
        <v>34</v>
      </c>
      <c r="H445" s="8" t="e">
        <f ca="1">OFFSET(#REF!,(E445-340)*100,1)</f>
        <v>#REF!</v>
      </c>
      <c r="L445" s="8">
        <v>2.97</v>
      </c>
      <c r="M445" s="8">
        <v>1.1299999999999999</v>
      </c>
      <c r="N445" s="8">
        <f t="shared" si="20"/>
        <v>2.97</v>
      </c>
      <c r="O445" s="1" t="e">
        <f t="shared" ca="1" si="19"/>
        <v>#REF!</v>
      </c>
      <c r="P445" s="1">
        <v>0</v>
      </c>
      <c r="Q445" s="39" t="e">
        <f t="shared" ca="1" si="21"/>
        <v>#REF!</v>
      </c>
      <c r="R445" s="33">
        <v>430</v>
      </c>
    </row>
    <row r="446" spans="1:18" ht="18.75" customHeight="1" x14ac:dyDescent="0.2">
      <c r="A446" s="285"/>
      <c r="B446" s="32">
        <v>42443</v>
      </c>
      <c r="C446" s="33">
        <v>438</v>
      </c>
      <c r="D446" s="33">
        <v>370</v>
      </c>
      <c r="E446" s="1">
        <v>423.69</v>
      </c>
      <c r="F446" s="33">
        <v>722</v>
      </c>
      <c r="G446" s="33">
        <v>34</v>
      </c>
      <c r="H446" s="8" t="e">
        <f ca="1">OFFSET(#REF!,(E446-340)*100,1)</f>
        <v>#REF!</v>
      </c>
      <c r="L446" s="8">
        <v>7.96</v>
      </c>
      <c r="M446" s="8">
        <v>2.95</v>
      </c>
      <c r="N446" s="8">
        <f t="shared" si="20"/>
        <v>7.96</v>
      </c>
      <c r="O446" s="1" t="e">
        <f t="shared" ca="1" si="19"/>
        <v>#REF!</v>
      </c>
      <c r="P446" s="1">
        <v>0</v>
      </c>
      <c r="Q446" s="39" t="e">
        <f t="shared" ca="1" si="21"/>
        <v>#REF!</v>
      </c>
      <c r="R446" s="33">
        <v>430</v>
      </c>
    </row>
    <row r="447" spans="1:18" ht="18.75" customHeight="1" x14ac:dyDescent="0.2">
      <c r="A447" s="285"/>
      <c r="B447" s="32">
        <v>42444</v>
      </c>
      <c r="C447" s="33">
        <v>438</v>
      </c>
      <c r="D447" s="33">
        <v>370</v>
      </c>
      <c r="E447" s="1">
        <v>423.22</v>
      </c>
      <c r="F447" s="33">
        <v>722</v>
      </c>
      <c r="G447" s="33">
        <v>34</v>
      </c>
      <c r="H447" s="8" t="e">
        <f ca="1">OFFSET(#REF!,(E447-340)*100,1)</f>
        <v>#REF!</v>
      </c>
      <c r="L447" s="8">
        <v>7.25</v>
      </c>
      <c r="M447" s="8">
        <v>2.86</v>
      </c>
      <c r="N447" s="8">
        <f t="shared" si="20"/>
        <v>7.25</v>
      </c>
      <c r="O447" s="1" t="e">
        <f t="shared" ca="1" si="19"/>
        <v>#REF!</v>
      </c>
      <c r="P447" s="1">
        <v>0</v>
      </c>
      <c r="Q447" s="39" t="e">
        <f t="shared" ca="1" si="21"/>
        <v>#REF!</v>
      </c>
      <c r="R447" s="33">
        <v>430</v>
      </c>
    </row>
    <row r="448" spans="1:18" ht="18.75" customHeight="1" x14ac:dyDescent="0.2">
      <c r="A448" s="285"/>
      <c r="B448" s="32">
        <v>42445</v>
      </c>
      <c r="C448" s="33">
        <v>438</v>
      </c>
      <c r="D448" s="33">
        <v>370</v>
      </c>
      <c r="E448" s="1">
        <v>422.82</v>
      </c>
      <c r="F448" s="33">
        <v>722</v>
      </c>
      <c r="G448" s="33">
        <v>34</v>
      </c>
      <c r="H448" s="8" t="e">
        <f ca="1">OFFSET(#REF!,(E448-340)*100,1)</f>
        <v>#REF!</v>
      </c>
      <c r="L448" s="8">
        <v>7.81</v>
      </c>
      <c r="M448" s="8">
        <v>3.09</v>
      </c>
      <c r="N448" s="8">
        <f t="shared" si="20"/>
        <v>7.81</v>
      </c>
      <c r="O448" s="1" t="e">
        <f t="shared" ca="1" si="19"/>
        <v>#REF!</v>
      </c>
      <c r="P448" s="1">
        <v>0</v>
      </c>
      <c r="Q448" s="39" t="e">
        <f t="shared" ca="1" si="21"/>
        <v>#REF!</v>
      </c>
      <c r="R448" s="33">
        <v>430</v>
      </c>
    </row>
    <row r="449" spans="1:18" ht="18.75" customHeight="1" x14ac:dyDescent="0.2">
      <c r="A449" s="285"/>
      <c r="B449" s="32">
        <v>42446</v>
      </c>
      <c r="C449" s="33">
        <v>438</v>
      </c>
      <c r="D449" s="33">
        <v>370</v>
      </c>
      <c r="E449" s="1">
        <v>422.35</v>
      </c>
      <c r="F449" s="33">
        <v>722</v>
      </c>
      <c r="G449" s="33">
        <v>34</v>
      </c>
      <c r="H449" s="8" t="e">
        <f ca="1">OFFSET(#REF!,(E449-340)*100,1)</f>
        <v>#REF!</v>
      </c>
      <c r="L449" s="8">
        <v>5.66</v>
      </c>
      <c r="M449" s="8">
        <v>2.2400000000000002</v>
      </c>
      <c r="N449" s="8">
        <f t="shared" si="20"/>
        <v>5.66</v>
      </c>
      <c r="O449" s="1" t="e">
        <f t="shared" ca="1" si="19"/>
        <v>#REF!</v>
      </c>
      <c r="P449" s="1">
        <v>0</v>
      </c>
      <c r="Q449" s="39" t="e">
        <f t="shared" ca="1" si="21"/>
        <v>#REF!</v>
      </c>
      <c r="R449" s="33">
        <v>430</v>
      </c>
    </row>
    <row r="450" spans="1:18" ht="18.75" customHeight="1" x14ac:dyDescent="0.2">
      <c r="A450" s="285"/>
      <c r="B450" s="32">
        <v>42447</v>
      </c>
      <c r="C450" s="33">
        <v>438</v>
      </c>
      <c r="D450" s="33">
        <v>370</v>
      </c>
      <c r="E450" s="1">
        <v>422.05</v>
      </c>
      <c r="F450" s="33">
        <v>722</v>
      </c>
      <c r="G450" s="33">
        <v>34</v>
      </c>
      <c r="H450" s="8" t="e">
        <f ca="1">OFFSET(#REF!,(E450-340)*100,1)</f>
        <v>#REF!</v>
      </c>
      <c r="L450" s="8">
        <v>4.5</v>
      </c>
      <c r="M450" s="8">
        <v>1.78</v>
      </c>
      <c r="N450" s="8">
        <f t="shared" si="20"/>
        <v>4.5</v>
      </c>
      <c r="O450" s="1" t="e">
        <f t="shared" ca="1" si="19"/>
        <v>#REF!</v>
      </c>
      <c r="P450" s="1">
        <v>0</v>
      </c>
      <c r="Q450" s="39" t="e">
        <f t="shared" ca="1" si="21"/>
        <v>#REF!</v>
      </c>
      <c r="R450" s="33">
        <v>430</v>
      </c>
    </row>
    <row r="451" spans="1:18" ht="18.75" customHeight="1" x14ac:dyDescent="0.2">
      <c r="A451" s="285"/>
      <c r="B451" s="32">
        <v>42448</v>
      </c>
      <c r="C451" s="33">
        <v>438</v>
      </c>
      <c r="D451" s="33">
        <v>370</v>
      </c>
      <c r="E451" s="1">
        <v>421.79</v>
      </c>
      <c r="F451" s="33">
        <v>722</v>
      </c>
      <c r="G451" s="33">
        <v>34</v>
      </c>
      <c r="H451" s="8" t="e">
        <f ca="1">OFFSET(#REF!,(E451-340)*100,1)</f>
        <v>#REF!</v>
      </c>
      <c r="L451" s="8">
        <v>5.04</v>
      </c>
      <c r="M451" s="8">
        <v>1.99</v>
      </c>
      <c r="N451" s="8">
        <f t="shared" si="20"/>
        <v>5.04</v>
      </c>
      <c r="O451" s="1" t="e">
        <f t="shared" ca="1" si="19"/>
        <v>#REF!</v>
      </c>
      <c r="P451" s="1">
        <v>0</v>
      </c>
      <c r="Q451" s="39" t="e">
        <f t="shared" ca="1" si="21"/>
        <v>#REF!</v>
      </c>
      <c r="R451" s="33">
        <v>430</v>
      </c>
    </row>
    <row r="452" spans="1:18" ht="18.75" customHeight="1" x14ac:dyDescent="0.2">
      <c r="A452" s="285"/>
      <c r="B452" s="32">
        <v>42449</v>
      </c>
      <c r="C452" s="33">
        <v>438</v>
      </c>
      <c r="D452" s="33">
        <v>370</v>
      </c>
      <c r="E452" s="1">
        <v>421.48</v>
      </c>
      <c r="F452" s="33">
        <v>722</v>
      </c>
      <c r="G452" s="33">
        <v>34</v>
      </c>
      <c r="H452" s="8" t="e">
        <f ca="1">OFFSET(#REF!,(E452-340)*100,1)</f>
        <v>#REF!</v>
      </c>
      <c r="L452" s="8">
        <v>3.73</v>
      </c>
      <c r="M452" s="8">
        <v>1.43</v>
      </c>
      <c r="N452" s="8">
        <f t="shared" si="20"/>
        <v>3.73</v>
      </c>
      <c r="O452" s="1" t="e">
        <f t="shared" ca="1" si="19"/>
        <v>#REF!</v>
      </c>
      <c r="P452" s="1">
        <v>0</v>
      </c>
      <c r="Q452" s="39" t="e">
        <f t="shared" ca="1" si="21"/>
        <v>#REF!</v>
      </c>
      <c r="R452" s="33">
        <v>430</v>
      </c>
    </row>
    <row r="453" spans="1:18" ht="18.75" customHeight="1" x14ac:dyDescent="0.2">
      <c r="A453" s="285"/>
      <c r="B453" s="32">
        <v>42450</v>
      </c>
      <c r="C453" s="33">
        <v>438</v>
      </c>
      <c r="D453" s="33">
        <v>370</v>
      </c>
      <c r="E453" s="1">
        <v>421.25</v>
      </c>
      <c r="F453" s="33">
        <v>722</v>
      </c>
      <c r="G453" s="33">
        <v>34</v>
      </c>
      <c r="H453" s="8" t="e">
        <f ca="1">OFFSET(#REF!,(E453-340)*100,1)</f>
        <v>#REF!</v>
      </c>
      <c r="L453" s="8">
        <v>3.14</v>
      </c>
      <c r="M453" s="8">
        <v>1.24</v>
      </c>
      <c r="N453" s="8">
        <f t="shared" si="20"/>
        <v>3.14</v>
      </c>
      <c r="O453" s="1" t="e">
        <f t="shared" ca="1" si="19"/>
        <v>#REF!</v>
      </c>
      <c r="P453" s="1">
        <v>0</v>
      </c>
      <c r="Q453" s="39" t="e">
        <f t="shared" ca="1" si="21"/>
        <v>#REF!</v>
      </c>
      <c r="R453" s="33">
        <v>430</v>
      </c>
    </row>
    <row r="454" spans="1:18" ht="18.75" customHeight="1" x14ac:dyDescent="0.2">
      <c r="A454" s="285"/>
      <c r="B454" s="32">
        <v>42451</v>
      </c>
      <c r="C454" s="33">
        <v>438</v>
      </c>
      <c r="D454" s="33">
        <v>370</v>
      </c>
      <c r="E454" s="1">
        <v>421.06</v>
      </c>
      <c r="F454" s="33">
        <v>722</v>
      </c>
      <c r="G454" s="33">
        <v>34</v>
      </c>
      <c r="H454" s="8" t="e">
        <f ca="1">OFFSET(#REF!,(E454-340)*100,1)</f>
        <v>#REF!</v>
      </c>
      <c r="L454" s="8">
        <v>3.17</v>
      </c>
      <c r="M454" s="8">
        <v>1.25</v>
      </c>
      <c r="N454" s="8">
        <f t="shared" si="20"/>
        <v>3.17</v>
      </c>
      <c r="O454" s="1" t="e">
        <f t="shared" ca="1" si="19"/>
        <v>#REF!</v>
      </c>
      <c r="P454" s="1">
        <v>0</v>
      </c>
      <c r="Q454" s="39" t="e">
        <f t="shared" ca="1" si="21"/>
        <v>#REF!</v>
      </c>
      <c r="R454" s="33">
        <v>430</v>
      </c>
    </row>
    <row r="455" spans="1:18" ht="18.75" customHeight="1" x14ac:dyDescent="0.2">
      <c r="A455" s="285"/>
      <c r="B455" s="32">
        <v>42452</v>
      </c>
      <c r="C455" s="33">
        <v>438</v>
      </c>
      <c r="D455" s="33">
        <v>370</v>
      </c>
      <c r="E455" s="1">
        <v>420.88</v>
      </c>
      <c r="F455" s="33">
        <v>722</v>
      </c>
      <c r="G455" s="33">
        <v>34</v>
      </c>
      <c r="H455" s="8" t="e">
        <f ca="1">OFFSET(#REF!,(E455-340)*100,1)</f>
        <v>#REF!</v>
      </c>
      <c r="L455" s="8">
        <v>3.76</v>
      </c>
      <c r="M455" s="8">
        <v>1.48</v>
      </c>
      <c r="N455" s="8">
        <f t="shared" si="20"/>
        <v>3.76</v>
      </c>
      <c r="O455" s="1" t="e">
        <f t="shared" ca="1" si="19"/>
        <v>#REF!</v>
      </c>
      <c r="P455" s="1">
        <v>0</v>
      </c>
      <c r="Q455" s="39">
        <f t="shared" si="21"/>
        <v>50.930232558139537</v>
      </c>
      <c r="R455" s="33">
        <v>430</v>
      </c>
    </row>
    <row r="456" spans="1:18" ht="18.75" customHeight="1" x14ac:dyDescent="0.2">
      <c r="A456" s="285"/>
      <c r="B456" s="32">
        <v>42453</v>
      </c>
      <c r="C456" s="33">
        <v>438</v>
      </c>
      <c r="D456" s="33">
        <v>370</v>
      </c>
      <c r="E456" s="1">
        <v>420.64</v>
      </c>
      <c r="F456" s="33">
        <v>722</v>
      </c>
      <c r="G456" s="33">
        <v>34</v>
      </c>
      <c r="H456" s="8">
        <v>384.4</v>
      </c>
      <c r="L456" s="8">
        <v>6.57</v>
      </c>
      <c r="M456" s="8">
        <v>2.04</v>
      </c>
      <c r="N456" s="8">
        <f t="shared" si="20"/>
        <v>6.57</v>
      </c>
      <c r="O456" s="1" t="e">
        <f t="shared" ref="O456:O519" ca="1" si="22">H457-H456+N456</f>
        <v>#REF!</v>
      </c>
      <c r="P456" s="1">
        <v>0</v>
      </c>
      <c r="Q456" s="39" t="e">
        <f t="shared" ca="1" si="21"/>
        <v>#REF!</v>
      </c>
      <c r="R456" s="33">
        <v>430</v>
      </c>
    </row>
    <row r="457" spans="1:18" ht="18.75" customHeight="1" x14ac:dyDescent="0.2">
      <c r="A457" s="285"/>
      <c r="B457" s="32">
        <v>42454</v>
      </c>
      <c r="C457" s="33">
        <v>438</v>
      </c>
      <c r="D457" s="33">
        <v>370</v>
      </c>
      <c r="E457" s="1">
        <v>420.23</v>
      </c>
      <c r="F457" s="33">
        <v>722</v>
      </c>
      <c r="G457" s="33">
        <v>34</v>
      </c>
      <c r="H457" s="8" t="e">
        <f ca="1">OFFSET(#REF!,(E457-340)*100,1)</f>
        <v>#REF!</v>
      </c>
      <c r="L457" s="8">
        <v>3.14</v>
      </c>
      <c r="M457" s="8">
        <v>1.23</v>
      </c>
      <c r="N457" s="8">
        <f t="shared" ref="N457:N520" si="23">I457+J457+K457+L457</f>
        <v>3.14</v>
      </c>
      <c r="O457" s="1" t="e">
        <f t="shared" ca="1" si="22"/>
        <v>#REF!</v>
      </c>
      <c r="P457" s="1">
        <v>0</v>
      </c>
      <c r="Q457" s="39">
        <f t="shared" si="21"/>
        <v>49.595930232558139</v>
      </c>
      <c r="R457" s="33">
        <v>430</v>
      </c>
    </row>
    <row r="458" spans="1:18" ht="18.75" customHeight="1" x14ac:dyDescent="0.2">
      <c r="A458" s="285"/>
      <c r="B458" s="32">
        <v>42455</v>
      </c>
      <c r="C458" s="33">
        <v>438</v>
      </c>
      <c r="D458" s="33">
        <v>370</v>
      </c>
      <c r="E458" s="1">
        <v>420.03</v>
      </c>
      <c r="F458" s="33">
        <v>722</v>
      </c>
      <c r="G458" s="33">
        <v>34</v>
      </c>
      <c r="H458" s="8">
        <v>375.22</v>
      </c>
      <c r="L458" s="8">
        <v>0</v>
      </c>
      <c r="M458" s="8">
        <v>0</v>
      </c>
      <c r="N458" s="8">
        <f t="shared" si="23"/>
        <v>0</v>
      </c>
      <c r="O458" s="1" t="e">
        <f t="shared" ca="1" si="22"/>
        <v>#REF!</v>
      </c>
      <c r="P458" s="1">
        <v>0</v>
      </c>
      <c r="Q458" s="39" t="e">
        <f t="shared" ca="1" si="21"/>
        <v>#REF!</v>
      </c>
      <c r="R458" s="33">
        <v>430</v>
      </c>
    </row>
    <row r="459" spans="1:18" ht="18.75" customHeight="1" x14ac:dyDescent="0.2">
      <c r="A459" s="285"/>
      <c r="B459" s="32">
        <v>42456</v>
      </c>
      <c r="C459" s="33">
        <v>438</v>
      </c>
      <c r="D459" s="33">
        <v>370</v>
      </c>
      <c r="E459" s="1">
        <v>420.04</v>
      </c>
      <c r="F459" s="33">
        <v>722</v>
      </c>
      <c r="G459" s="33">
        <v>34</v>
      </c>
      <c r="H459" s="8" t="e">
        <f ca="1">OFFSET(#REF!,(E459-340)*100,1)</f>
        <v>#REF!</v>
      </c>
      <c r="L459" s="8">
        <v>2.29</v>
      </c>
      <c r="M459" s="8">
        <v>0.89</v>
      </c>
      <c r="N459" s="8">
        <f t="shared" si="23"/>
        <v>2.29</v>
      </c>
      <c r="O459" s="1" t="e">
        <f t="shared" ca="1" si="22"/>
        <v>#REF!</v>
      </c>
      <c r="P459" s="1">
        <v>0</v>
      </c>
      <c r="Q459" s="39">
        <f t="shared" si="21"/>
        <v>49.316860465116278</v>
      </c>
      <c r="R459" s="33">
        <v>430</v>
      </c>
    </row>
    <row r="460" spans="1:18" ht="18.75" customHeight="1" x14ac:dyDescent="0.2">
      <c r="A460" s="285"/>
      <c r="B460" s="32">
        <v>42457</v>
      </c>
      <c r="C460" s="33">
        <v>438</v>
      </c>
      <c r="D460" s="33">
        <v>370</v>
      </c>
      <c r="E460" s="1">
        <v>419.9</v>
      </c>
      <c r="F460" s="33">
        <v>722</v>
      </c>
      <c r="G460" s="33">
        <v>34</v>
      </c>
      <c r="H460" s="8">
        <v>373.3</v>
      </c>
      <c r="L460" s="8">
        <v>2.2999999999999998</v>
      </c>
      <c r="M460" s="8">
        <v>0.9</v>
      </c>
      <c r="N460" s="8">
        <f t="shared" si="23"/>
        <v>2.2999999999999998</v>
      </c>
      <c r="O460" s="1" t="e">
        <f t="shared" ca="1" si="22"/>
        <v>#REF!</v>
      </c>
      <c r="P460" s="1">
        <v>41.8</v>
      </c>
      <c r="Q460" s="39" t="e">
        <f t="shared" ca="1" si="21"/>
        <v>#REF!</v>
      </c>
      <c r="R460" s="33">
        <v>430</v>
      </c>
    </row>
    <row r="461" spans="1:18" ht="18.75" customHeight="1" x14ac:dyDescent="0.2">
      <c r="A461" s="285"/>
      <c r="B461" s="32">
        <v>42458</v>
      </c>
      <c r="C461" s="33">
        <v>438</v>
      </c>
      <c r="D461" s="33">
        <v>370</v>
      </c>
      <c r="E461" s="1">
        <v>420.13</v>
      </c>
      <c r="F461" s="33">
        <v>722</v>
      </c>
      <c r="G461" s="33">
        <v>34</v>
      </c>
      <c r="H461" s="8" t="e">
        <f ca="1">OFFSET(#REF!,(E461-340)*100,1)</f>
        <v>#REF!</v>
      </c>
      <c r="L461" s="8">
        <v>2.77</v>
      </c>
      <c r="M461" s="8">
        <v>1.0900000000000001</v>
      </c>
      <c r="N461" s="8">
        <f t="shared" si="23"/>
        <v>2.77</v>
      </c>
      <c r="O461" s="1" t="e">
        <f t="shared" ca="1" si="22"/>
        <v>#REF!</v>
      </c>
      <c r="P461" s="1">
        <v>0</v>
      </c>
      <c r="Q461" s="39" t="e">
        <f t="shared" ca="1" si="21"/>
        <v>#REF!</v>
      </c>
      <c r="R461" s="33">
        <v>430</v>
      </c>
    </row>
    <row r="462" spans="1:18" ht="18.75" customHeight="1" x14ac:dyDescent="0.2">
      <c r="A462" s="285"/>
      <c r="B462" s="32">
        <v>42459</v>
      </c>
      <c r="C462" s="33">
        <v>438</v>
      </c>
      <c r="D462" s="33">
        <v>370</v>
      </c>
      <c r="E462" s="1">
        <v>420.1</v>
      </c>
      <c r="F462" s="33">
        <v>722</v>
      </c>
      <c r="G462" s="33">
        <v>34</v>
      </c>
      <c r="H462" s="8" t="e">
        <f ca="1">OFFSET(#REF!,(E462-340)*100,1)</f>
        <v>#REF!</v>
      </c>
      <c r="L462" s="8">
        <v>2.3199999999999998</v>
      </c>
      <c r="M462" s="8">
        <v>0.91</v>
      </c>
      <c r="N462" s="8">
        <f t="shared" si="23"/>
        <v>2.3199999999999998</v>
      </c>
      <c r="O462" s="1" t="e">
        <f t="shared" ca="1" si="22"/>
        <v>#REF!</v>
      </c>
      <c r="P462" s="39">
        <v>1</v>
      </c>
      <c r="Q462" s="39" t="e">
        <f t="shared" ca="1" si="21"/>
        <v>#REF!</v>
      </c>
      <c r="R462" s="33">
        <v>430</v>
      </c>
    </row>
    <row r="463" spans="1:18" ht="18.75" customHeight="1" x14ac:dyDescent="0.2">
      <c r="A463" s="285"/>
      <c r="B463" s="32">
        <v>42460</v>
      </c>
      <c r="C463" s="33">
        <v>438</v>
      </c>
      <c r="D463" s="33">
        <v>370</v>
      </c>
      <c r="E463" s="1">
        <v>419.99</v>
      </c>
      <c r="F463" s="33">
        <v>722</v>
      </c>
      <c r="G463" s="33">
        <v>34</v>
      </c>
      <c r="H463" s="8" t="e">
        <f ca="1">OFFSET(#REF!,(E463-340)*100,1)</f>
        <v>#REF!</v>
      </c>
      <c r="L463" s="8">
        <v>2.35</v>
      </c>
      <c r="M463" s="8">
        <v>0.92</v>
      </c>
      <c r="N463" s="8">
        <f t="shared" si="23"/>
        <v>2.35</v>
      </c>
      <c r="O463" s="1" t="e">
        <f t="shared" ca="1" si="22"/>
        <v>#REF!</v>
      </c>
      <c r="P463" s="1">
        <v>0.3</v>
      </c>
      <c r="Q463" s="39" t="e">
        <f t="shared" ca="1" si="21"/>
        <v>#REF!</v>
      </c>
      <c r="R463" s="33">
        <v>430</v>
      </c>
    </row>
    <row r="464" spans="1:18" ht="18.75" customHeight="1" x14ac:dyDescent="0.2">
      <c r="A464" s="285" t="s">
        <v>22</v>
      </c>
      <c r="B464" s="32">
        <v>42461</v>
      </c>
      <c r="C464" s="33">
        <v>438</v>
      </c>
      <c r="D464" s="33">
        <v>370</v>
      </c>
      <c r="E464" s="1">
        <v>419.87</v>
      </c>
      <c r="F464" s="33">
        <v>722</v>
      </c>
      <c r="G464" s="33">
        <v>34</v>
      </c>
      <c r="H464" s="8" t="e">
        <f ca="1">OFFSET(#REF!,(E464-340)*100,1)</f>
        <v>#REF!</v>
      </c>
      <c r="L464" s="8">
        <v>2.42</v>
      </c>
      <c r="M464" s="8">
        <v>0.94</v>
      </c>
      <c r="N464" s="8">
        <f t="shared" si="23"/>
        <v>2.42</v>
      </c>
      <c r="O464" s="1" t="e">
        <f t="shared" ca="1" si="22"/>
        <v>#REF!</v>
      </c>
      <c r="P464" s="1">
        <v>0</v>
      </c>
      <c r="Q464" s="39">
        <f t="shared" si="21"/>
        <v>49.011627906976742</v>
      </c>
      <c r="R464" s="33">
        <v>430</v>
      </c>
    </row>
    <row r="465" spans="1:18" ht="18.75" customHeight="1" x14ac:dyDescent="0.2">
      <c r="A465" s="285"/>
      <c r="B465" s="32">
        <v>42462</v>
      </c>
      <c r="C465" s="33">
        <v>438</v>
      </c>
      <c r="D465" s="33">
        <v>370</v>
      </c>
      <c r="E465" s="1">
        <v>419.76</v>
      </c>
      <c r="F465" s="33">
        <v>722</v>
      </c>
      <c r="G465" s="33">
        <v>34</v>
      </c>
      <c r="H465" s="8">
        <v>371.2</v>
      </c>
      <c r="L465" s="8">
        <v>2.56</v>
      </c>
      <c r="M465" s="8">
        <v>0.85</v>
      </c>
      <c r="N465" s="8">
        <f t="shared" si="23"/>
        <v>2.56</v>
      </c>
      <c r="O465" s="1" t="e">
        <f t="shared" ca="1" si="22"/>
        <v>#REF!</v>
      </c>
      <c r="P465" s="1">
        <v>0</v>
      </c>
      <c r="Q465" s="39" t="e">
        <f t="shared" ca="1" si="21"/>
        <v>#REF!</v>
      </c>
      <c r="R465" s="33">
        <v>430</v>
      </c>
    </row>
    <row r="466" spans="1:18" ht="18.75" customHeight="1" x14ac:dyDescent="0.2">
      <c r="A466" s="285"/>
      <c r="B466" s="32">
        <v>42463</v>
      </c>
      <c r="C466" s="33">
        <v>438</v>
      </c>
      <c r="D466" s="33">
        <v>370</v>
      </c>
      <c r="E466" s="1">
        <v>419.6</v>
      </c>
      <c r="F466" s="33">
        <v>722</v>
      </c>
      <c r="G466" s="33">
        <v>34</v>
      </c>
      <c r="H466" s="8" t="e">
        <f ca="1">OFFSET(#REF!,(E466-340)*100,1)</f>
        <v>#REF!</v>
      </c>
      <c r="L466" s="8">
        <v>2.86</v>
      </c>
      <c r="M466" s="8">
        <v>1.1200000000000001</v>
      </c>
      <c r="N466" s="8">
        <f t="shared" si="23"/>
        <v>2.86</v>
      </c>
      <c r="O466" s="1" t="e">
        <f t="shared" ca="1" si="22"/>
        <v>#REF!</v>
      </c>
      <c r="P466" s="1">
        <v>0</v>
      </c>
      <c r="Q466" s="39">
        <f t="shared" si="21"/>
        <v>48.350290697674417</v>
      </c>
      <c r="R466" s="33">
        <v>430</v>
      </c>
    </row>
    <row r="467" spans="1:18" ht="18.75" customHeight="1" x14ac:dyDescent="0.2">
      <c r="A467" s="285"/>
      <c r="B467" s="32">
        <v>42464</v>
      </c>
      <c r="C467" s="33">
        <v>438</v>
      </c>
      <c r="D467" s="33">
        <v>370</v>
      </c>
      <c r="E467" s="1">
        <v>419.45</v>
      </c>
      <c r="F467" s="33">
        <v>722</v>
      </c>
      <c r="G467" s="33">
        <v>34</v>
      </c>
      <c r="H467" s="8">
        <v>366.65</v>
      </c>
      <c r="L467" s="8">
        <v>2.46</v>
      </c>
      <c r="M467" s="8">
        <v>0.96</v>
      </c>
      <c r="N467" s="8">
        <f t="shared" si="23"/>
        <v>2.46</v>
      </c>
      <c r="O467" s="1" t="e">
        <f t="shared" ca="1" si="22"/>
        <v>#REF!</v>
      </c>
      <c r="P467" s="1">
        <v>0</v>
      </c>
      <c r="Q467" s="39" t="e">
        <f t="shared" ca="1" si="21"/>
        <v>#REF!</v>
      </c>
      <c r="R467" s="33">
        <v>430</v>
      </c>
    </row>
    <row r="468" spans="1:18" ht="18.75" customHeight="1" x14ac:dyDescent="0.2">
      <c r="A468" s="285"/>
      <c r="B468" s="32">
        <v>42465</v>
      </c>
      <c r="C468" s="33">
        <v>438</v>
      </c>
      <c r="D468" s="33">
        <v>370</v>
      </c>
      <c r="E468" s="1">
        <v>419.31</v>
      </c>
      <c r="F468" s="33">
        <v>722</v>
      </c>
      <c r="G468" s="33">
        <v>34</v>
      </c>
      <c r="H468" s="8" t="e">
        <f ca="1">OFFSET(#REF!,(E468-340)*100,1)</f>
        <v>#REF!</v>
      </c>
      <c r="L468" s="8">
        <v>2.21</v>
      </c>
      <c r="M468" s="8">
        <v>0.86</v>
      </c>
      <c r="N468" s="8">
        <f t="shared" si="23"/>
        <v>2.21</v>
      </c>
      <c r="O468" s="1" t="e">
        <f t="shared" ca="1" si="22"/>
        <v>#REF!</v>
      </c>
      <c r="P468" s="1">
        <v>0</v>
      </c>
      <c r="Q468" s="39" t="e">
        <f t="shared" ca="1" si="21"/>
        <v>#REF!</v>
      </c>
      <c r="R468" s="33">
        <v>430</v>
      </c>
    </row>
    <row r="469" spans="1:18" ht="18.75" customHeight="1" x14ac:dyDescent="0.2">
      <c r="A469" s="285"/>
      <c r="B469" s="32">
        <v>42466</v>
      </c>
      <c r="C469" s="33">
        <v>438</v>
      </c>
      <c r="D469" s="33">
        <v>370</v>
      </c>
      <c r="E469" s="1">
        <v>419.18</v>
      </c>
      <c r="F469" s="33">
        <v>722</v>
      </c>
      <c r="G469" s="33">
        <v>34</v>
      </c>
      <c r="H469" s="8" t="e">
        <f ca="1">OFFSET(#REF!,(E469-340)*100,1)</f>
        <v>#REF!</v>
      </c>
      <c r="L469" s="8">
        <v>2.25</v>
      </c>
      <c r="M469" s="8">
        <v>0.88</v>
      </c>
      <c r="N469" s="8">
        <f t="shared" si="23"/>
        <v>2.25</v>
      </c>
      <c r="O469" s="1" t="e">
        <f t="shared" ca="1" si="22"/>
        <v>#REF!</v>
      </c>
      <c r="P469" s="1">
        <v>43.5</v>
      </c>
      <c r="Q469" s="39" t="e">
        <f t="shared" ca="1" si="21"/>
        <v>#REF!</v>
      </c>
      <c r="R469" s="33">
        <v>430</v>
      </c>
    </row>
    <row r="470" spans="1:18" ht="18.75" customHeight="1" x14ac:dyDescent="0.2">
      <c r="A470" s="285"/>
      <c r="B470" s="32">
        <v>42467</v>
      </c>
      <c r="C470" s="33">
        <v>438</v>
      </c>
      <c r="D470" s="33">
        <v>370</v>
      </c>
      <c r="E470" s="1">
        <v>419.1</v>
      </c>
      <c r="F470" s="33">
        <v>722</v>
      </c>
      <c r="G470" s="33">
        <v>34</v>
      </c>
      <c r="H470" s="8" t="e">
        <f ca="1">OFFSET(#REF!,(E470-340)*100,1)</f>
        <v>#REF!</v>
      </c>
      <c r="L470" s="8">
        <v>2.46</v>
      </c>
      <c r="M470" s="8">
        <v>0.93</v>
      </c>
      <c r="N470" s="8">
        <f t="shared" si="23"/>
        <v>2.46</v>
      </c>
      <c r="O470" s="1" t="e">
        <f t="shared" ca="1" si="22"/>
        <v>#REF!</v>
      </c>
      <c r="P470" s="1">
        <v>0</v>
      </c>
      <c r="Q470" s="39">
        <f t="shared" si="21"/>
        <v>47.316860465116285</v>
      </c>
      <c r="R470" s="33">
        <v>430</v>
      </c>
    </row>
    <row r="471" spans="1:18" ht="18.75" customHeight="1" x14ac:dyDescent="0.2">
      <c r="A471" s="285"/>
      <c r="B471" s="32">
        <v>42468</v>
      </c>
      <c r="C471" s="33">
        <v>438</v>
      </c>
      <c r="D471" s="33">
        <v>370</v>
      </c>
      <c r="E471" s="1">
        <v>418.96</v>
      </c>
      <c r="F471" s="33">
        <v>722</v>
      </c>
      <c r="G471" s="33">
        <v>34</v>
      </c>
      <c r="H471" s="8">
        <v>359.54</v>
      </c>
      <c r="L471" s="8">
        <v>2.41</v>
      </c>
      <c r="M471" s="8">
        <v>0.94</v>
      </c>
      <c r="N471" s="8">
        <f t="shared" si="23"/>
        <v>2.41</v>
      </c>
      <c r="O471" s="1">
        <f t="shared" si="22"/>
        <v>0.59000000000000696</v>
      </c>
      <c r="P471" s="1">
        <v>0</v>
      </c>
      <c r="Q471" s="39">
        <f t="shared" si="21"/>
        <v>47.052325581395351</v>
      </c>
      <c r="R471" s="33">
        <v>430</v>
      </c>
    </row>
    <row r="472" spans="1:18" ht="18.75" customHeight="1" x14ac:dyDescent="0.2">
      <c r="A472" s="285"/>
      <c r="B472" s="32">
        <v>42469</v>
      </c>
      <c r="C472" s="33">
        <v>438</v>
      </c>
      <c r="D472" s="33">
        <v>370</v>
      </c>
      <c r="E472" s="1">
        <v>418.83</v>
      </c>
      <c r="F472" s="33">
        <v>722</v>
      </c>
      <c r="G472" s="33">
        <v>34</v>
      </c>
      <c r="H472" s="8">
        <v>357.72</v>
      </c>
      <c r="L472" s="8">
        <v>2.25</v>
      </c>
      <c r="M472" s="8">
        <v>0.88</v>
      </c>
      <c r="N472" s="8">
        <f t="shared" si="23"/>
        <v>2.25</v>
      </c>
      <c r="O472" s="1" t="e">
        <f t="shared" ca="1" si="22"/>
        <v>#REF!</v>
      </c>
      <c r="P472" s="1">
        <v>52.5</v>
      </c>
      <c r="Q472" s="39" t="e">
        <f t="shared" ca="1" si="21"/>
        <v>#REF!</v>
      </c>
      <c r="R472" s="33">
        <v>430</v>
      </c>
    </row>
    <row r="473" spans="1:18" ht="18.75" customHeight="1" x14ac:dyDescent="0.2">
      <c r="A473" s="285"/>
      <c r="B473" s="32">
        <v>42470</v>
      </c>
      <c r="C473" s="33">
        <v>438</v>
      </c>
      <c r="D473" s="33">
        <v>370</v>
      </c>
      <c r="E473" s="1">
        <v>418.74</v>
      </c>
      <c r="F473" s="33">
        <v>722</v>
      </c>
      <c r="G473" s="33">
        <v>34</v>
      </c>
      <c r="H473" s="8" t="e">
        <f ca="1">OFFSET(#REF!,(E473-340)*100,1)</f>
        <v>#REF!</v>
      </c>
      <c r="L473" s="8">
        <v>2.48</v>
      </c>
      <c r="M473" s="8">
        <v>0.97</v>
      </c>
      <c r="N473" s="8">
        <f t="shared" si="23"/>
        <v>2.48</v>
      </c>
      <c r="O473" s="1" t="e">
        <f t="shared" ca="1" si="22"/>
        <v>#REF!</v>
      </c>
      <c r="P473" s="1">
        <v>4</v>
      </c>
      <c r="Q473" s="39">
        <f t="shared" si="21"/>
        <v>46.549418604651166</v>
      </c>
      <c r="R473" s="33">
        <v>430</v>
      </c>
    </row>
    <row r="474" spans="1:18" ht="18.75" customHeight="1" x14ac:dyDescent="0.2">
      <c r="A474" s="285"/>
      <c r="B474" s="32">
        <v>42471</v>
      </c>
      <c r="C474" s="33">
        <v>438</v>
      </c>
      <c r="D474" s="33">
        <v>370</v>
      </c>
      <c r="E474" s="1">
        <v>418.59</v>
      </c>
      <c r="F474" s="33">
        <v>722</v>
      </c>
      <c r="G474" s="33">
        <v>34</v>
      </c>
      <c r="H474" s="8">
        <v>354.26</v>
      </c>
      <c r="L474" s="8">
        <v>2.44</v>
      </c>
      <c r="M474" s="8">
        <v>0.95</v>
      </c>
      <c r="N474" s="8">
        <f t="shared" si="23"/>
        <v>2.44</v>
      </c>
      <c r="O474" s="1" t="e">
        <f t="shared" ca="1" si="22"/>
        <v>#REF!</v>
      </c>
      <c r="P474" s="1">
        <v>1.8</v>
      </c>
      <c r="Q474" s="39" t="e">
        <f t="shared" ca="1" si="21"/>
        <v>#REF!</v>
      </c>
      <c r="R474" s="33">
        <v>430</v>
      </c>
    </row>
    <row r="475" spans="1:18" ht="18.75" customHeight="1" x14ac:dyDescent="0.2">
      <c r="A475" s="285"/>
      <c r="B475" s="32">
        <v>42472</v>
      </c>
      <c r="C475" s="33">
        <v>438</v>
      </c>
      <c r="D475" s="33">
        <v>370</v>
      </c>
      <c r="E475" s="1">
        <v>418.47</v>
      </c>
      <c r="F475" s="33">
        <v>722</v>
      </c>
      <c r="G475" s="33">
        <v>34</v>
      </c>
      <c r="H475" s="8" t="e">
        <f ca="1">OFFSET(#REF!,(E475-340)*100,1)</f>
        <v>#REF!</v>
      </c>
      <c r="L475" s="8">
        <v>2.52</v>
      </c>
      <c r="M475" s="8">
        <v>0.98</v>
      </c>
      <c r="N475" s="8">
        <f t="shared" si="23"/>
        <v>2.52</v>
      </c>
      <c r="O475" s="1" t="e">
        <f t="shared" ca="1" si="22"/>
        <v>#REF!</v>
      </c>
      <c r="P475" s="1">
        <v>16.2</v>
      </c>
      <c r="Q475" s="39" t="e">
        <f t="shared" ca="1" si="21"/>
        <v>#REF!</v>
      </c>
      <c r="R475" s="33">
        <v>430</v>
      </c>
    </row>
    <row r="476" spans="1:18" ht="18.75" customHeight="1" x14ac:dyDescent="0.2">
      <c r="A476" s="285"/>
      <c r="B476" s="32">
        <v>42473</v>
      </c>
      <c r="C476" s="33">
        <v>438</v>
      </c>
      <c r="D476" s="33">
        <v>370</v>
      </c>
      <c r="E476" s="1">
        <v>418.36</v>
      </c>
      <c r="F476" s="33">
        <v>722</v>
      </c>
      <c r="G476" s="33">
        <v>34</v>
      </c>
      <c r="H476" s="8" t="e">
        <f ca="1">OFFSET(#REF!,(E476-340)*100,1)</f>
        <v>#REF!</v>
      </c>
      <c r="L476" s="8">
        <v>3.86</v>
      </c>
      <c r="M476" s="8">
        <v>1.5</v>
      </c>
      <c r="N476" s="8">
        <f t="shared" si="23"/>
        <v>3.86</v>
      </c>
      <c r="O476" s="1" t="e">
        <f t="shared" ca="1" si="22"/>
        <v>#REF!</v>
      </c>
      <c r="P476" s="1">
        <v>0</v>
      </c>
      <c r="Q476" s="39" t="e">
        <f t="shared" ca="1" si="21"/>
        <v>#REF!</v>
      </c>
      <c r="R476" s="33">
        <v>430</v>
      </c>
    </row>
    <row r="477" spans="1:18" ht="18.75" customHeight="1" x14ac:dyDescent="0.2">
      <c r="A477" s="285"/>
      <c r="B477" s="32">
        <v>42474</v>
      </c>
      <c r="C477" s="33">
        <v>438</v>
      </c>
      <c r="D477" s="33">
        <v>370</v>
      </c>
      <c r="E477" s="1">
        <v>418.11</v>
      </c>
      <c r="F477" s="33">
        <v>722</v>
      </c>
      <c r="G477" s="33">
        <v>34</v>
      </c>
      <c r="H477" s="8" t="e">
        <f ca="1">OFFSET(#REF!,(E477-340)*100,1)</f>
        <v>#REF!</v>
      </c>
      <c r="L477" s="8">
        <v>2.73</v>
      </c>
      <c r="M477" s="8">
        <v>1.06</v>
      </c>
      <c r="N477" s="8">
        <f t="shared" si="23"/>
        <v>2.73</v>
      </c>
      <c r="O477" s="1" t="e">
        <f t="shared" ca="1" si="22"/>
        <v>#REF!</v>
      </c>
      <c r="P477" s="1">
        <v>0</v>
      </c>
      <c r="Q477" s="39">
        <f t="shared" si="21"/>
        <v>45.267441860465119</v>
      </c>
      <c r="R477" s="33">
        <v>430</v>
      </c>
    </row>
    <row r="478" spans="1:18" ht="18.75" customHeight="1" x14ac:dyDescent="0.2">
      <c r="A478" s="285"/>
      <c r="B478" s="32">
        <v>42475</v>
      </c>
      <c r="C478" s="33">
        <v>438</v>
      </c>
      <c r="D478" s="33">
        <v>370</v>
      </c>
      <c r="E478" s="1">
        <v>417.96</v>
      </c>
      <c r="F478" s="33">
        <v>722</v>
      </c>
      <c r="G478" s="33">
        <v>34</v>
      </c>
      <c r="H478" s="8">
        <v>345.44</v>
      </c>
      <c r="L478" s="8">
        <v>4.1500000000000004</v>
      </c>
      <c r="M478" s="8">
        <v>1.61</v>
      </c>
      <c r="N478" s="8">
        <f t="shared" si="23"/>
        <v>4.1500000000000004</v>
      </c>
      <c r="O478" s="1" t="e">
        <f t="shared" ca="1" si="22"/>
        <v>#REF!</v>
      </c>
      <c r="P478" s="1">
        <v>0</v>
      </c>
      <c r="Q478" s="39" t="e">
        <f t="shared" ca="1" si="21"/>
        <v>#REF!</v>
      </c>
      <c r="R478" s="33">
        <v>430</v>
      </c>
    </row>
    <row r="479" spans="1:18" ht="18.75" customHeight="1" x14ac:dyDescent="0.2">
      <c r="A479" s="285"/>
      <c r="B479" s="32">
        <v>42476</v>
      </c>
      <c r="C479" s="33">
        <v>438</v>
      </c>
      <c r="D479" s="33">
        <v>370</v>
      </c>
      <c r="E479" s="1">
        <v>417.68</v>
      </c>
      <c r="F479" s="33">
        <v>722</v>
      </c>
      <c r="G479" s="33">
        <v>34</v>
      </c>
      <c r="H479" s="8" t="e">
        <f ca="1">OFFSET(#REF!,(E479-340)*100,1)</f>
        <v>#REF!</v>
      </c>
      <c r="L479" s="8">
        <v>3.28</v>
      </c>
      <c r="M479" s="8">
        <v>1.28</v>
      </c>
      <c r="N479" s="8">
        <f t="shared" si="23"/>
        <v>3.28</v>
      </c>
      <c r="O479" s="1" t="e">
        <f t="shared" ca="1" si="22"/>
        <v>#REF!</v>
      </c>
      <c r="P479" s="1">
        <v>0</v>
      </c>
      <c r="Q479" s="39" t="e">
        <f t="shared" ca="1" si="21"/>
        <v>#REF!</v>
      </c>
      <c r="R479" s="33">
        <v>430</v>
      </c>
    </row>
    <row r="480" spans="1:18" ht="18.75" customHeight="1" x14ac:dyDescent="0.2">
      <c r="A480" s="285"/>
      <c r="B480" s="32">
        <v>42477</v>
      </c>
      <c r="C480" s="33">
        <v>438</v>
      </c>
      <c r="D480" s="33">
        <v>370</v>
      </c>
      <c r="E480" s="1">
        <v>417.47</v>
      </c>
      <c r="F480" s="33">
        <v>722</v>
      </c>
      <c r="G480" s="33">
        <v>34</v>
      </c>
      <c r="H480" s="8" t="e">
        <f ca="1">OFFSET(#REF!,(E480-340)*100,1)</f>
        <v>#REF!</v>
      </c>
      <c r="L480" s="8">
        <v>2.64</v>
      </c>
      <c r="M480" s="8">
        <v>1.03</v>
      </c>
      <c r="N480" s="8">
        <f t="shared" si="23"/>
        <v>2.64</v>
      </c>
      <c r="O480" s="1" t="e">
        <f t="shared" ca="1" si="22"/>
        <v>#REF!</v>
      </c>
      <c r="P480" s="1">
        <v>0.4</v>
      </c>
      <c r="Q480" s="39">
        <f t="shared" si="21"/>
        <v>44.000000000000007</v>
      </c>
      <c r="R480" s="33">
        <v>430</v>
      </c>
    </row>
    <row r="481" spans="1:18" ht="18.75" customHeight="1" x14ac:dyDescent="0.2">
      <c r="A481" s="285"/>
      <c r="B481" s="32">
        <v>42478</v>
      </c>
      <c r="C481" s="33">
        <v>438</v>
      </c>
      <c r="D481" s="33">
        <v>370</v>
      </c>
      <c r="E481" s="1">
        <v>417.33</v>
      </c>
      <c r="F481" s="33">
        <v>722</v>
      </c>
      <c r="G481" s="33">
        <v>34</v>
      </c>
      <c r="H481" s="8">
        <v>336.72</v>
      </c>
      <c r="L481" s="8">
        <v>2.48</v>
      </c>
      <c r="M481" s="8">
        <v>0.97</v>
      </c>
      <c r="N481" s="8">
        <f t="shared" si="23"/>
        <v>2.48</v>
      </c>
      <c r="O481" s="1" t="e">
        <f t="shared" ca="1" si="22"/>
        <v>#REF!</v>
      </c>
      <c r="P481" s="1">
        <v>0</v>
      </c>
      <c r="Q481" s="39" t="e">
        <f t="shared" ca="1" si="21"/>
        <v>#REF!</v>
      </c>
      <c r="R481" s="33">
        <v>430</v>
      </c>
    </row>
    <row r="482" spans="1:18" ht="18.75" customHeight="1" x14ac:dyDescent="0.2">
      <c r="A482" s="285"/>
      <c r="B482" s="32">
        <v>42479</v>
      </c>
      <c r="C482" s="33">
        <v>438</v>
      </c>
      <c r="D482" s="33">
        <v>370</v>
      </c>
      <c r="E482" s="1">
        <v>417.16</v>
      </c>
      <c r="F482" s="33">
        <v>722</v>
      </c>
      <c r="G482" s="33">
        <v>34</v>
      </c>
      <c r="H482" s="8" t="e">
        <f ca="1">OFFSET(#REF!,(E482-340)*100,1)</f>
        <v>#REF!</v>
      </c>
      <c r="L482" s="8">
        <v>3.33</v>
      </c>
      <c r="M482" s="8">
        <v>1.29</v>
      </c>
      <c r="N482" s="8">
        <f t="shared" si="23"/>
        <v>3.33</v>
      </c>
      <c r="O482" s="1" t="e">
        <f t="shared" ca="1" si="22"/>
        <v>#REF!</v>
      </c>
      <c r="P482" s="1">
        <v>2</v>
      </c>
      <c r="Q482" s="39" t="e">
        <f t="shared" ca="1" si="21"/>
        <v>#REF!</v>
      </c>
      <c r="R482" s="33">
        <v>430</v>
      </c>
    </row>
    <row r="483" spans="1:18" ht="18.75" customHeight="1" x14ac:dyDescent="0.2">
      <c r="A483" s="285"/>
      <c r="B483" s="32">
        <v>42480</v>
      </c>
      <c r="C483" s="33">
        <v>438</v>
      </c>
      <c r="D483" s="33">
        <v>370</v>
      </c>
      <c r="E483" s="1">
        <v>416.94</v>
      </c>
      <c r="F483" s="33">
        <v>722</v>
      </c>
      <c r="G483" s="33">
        <v>34</v>
      </c>
      <c r="H483" s="8" t="e">
        <f ca="1">OFFSET(#REF!,(E483-340)*100,1)</f>
        <v>#REF!</v>
      </c>
      <c r="L483" s="8">
        <v>2.42</v>
      </c>
      <c r="M483" s="8">
        <v>0.94</v>
      </c>
      <c r="N483" s="8">
        <f t="shared" si="23"/>
        <v>2.42</v>
      </c>
      <c r="O483" s="1" t="e">
        <f t="shared" ca="1" si="22"/>
        <v>#REF!</v>
      </c>
      <c r="P483" s="1">
        <v>0</v>
      </c>
      <c r="Q483" s="39">
        <f t="shared" si="21"/>
        <v>42.924418604651166</v>
      </c>
      <c r="R483" s="33">
        <v>430</v>
      </c>
    </row>
    <row r="484" spans="1:18" ht="18.75" customHeight="1" x14ac:dyDescent="0.2">
      <c r="A484" s="285"/>
      <c r="B484" s="32">
        <v>42481</v>
      </c>
      <c r="C484" s="33">
        <v>438</v>
      </c>
      <c r="D484" s="33">
        <v>370</v>
      </c>
      <c r="E484" s="1">
        <v>416.78</v>
      </c>
      <c r="F484" s="33">
        <v>722</v>
      </c>
      <c r="G484" s="33">
        <v>34</v>
      </c>
      <c r="H484" s="8">
        <v>329.32</v>
      </c>
      <c r="L484" s="8">
        <v>3.57</v>
      </c>
      <c r="M484" s="8">
        <v>1.38</v>
      </c>
      <c r="N484" s="8">
        <f t="shared" si="23"/>
        <v>3.57</v>
      </c>
      <c r="O484" s="1" t="e">
        <f t="shared" ca="1" si="22"/>
        <v>#REF!</v>
      </c>
      <c r="P484" s="1">
        <v>0</v>
      </c>
      <c r="Q484" s="39" t="e">
        <f t="shared" ca="1" si="21"/>
        <v>#REF!</v>
      </c>
      <c r="R484" s="33">
        <v>430</v>
      </c>
    </row>
    <row r="485" spans="1:18" ht="18.75" customHeight="1" x14ac:dyDescent="0.2">
      <c r="A485" s="285"/>
      <c r="B485" s="32">
        <v>42482</v>
      </c>
      <c r="C485" s="33">
        <v>438</v>
      </c>
      <c r="D485" s="33">
        <v>370</v>
      </c>
      <c r="E485" s="1">
        <v>416.54</v>
      </c>
      <c r="F485" s="33">
        <v>722</v>
      </c>
      <c r="G485" s="33">
        <v>34</v>
      </c>
      <c r="H485" s="8" t="e">
        <f ca="1">OFFSET(#REF!,(E485-340)*100,1)</f>
        <v>#REF!</v>
      </c>
      <c r="L485" s="8">
        <v>3.89</v>
      </c>
      <c r="M485" s="8">
        <v>1.57</v>
      </c>
      <c r="N485" s="8">
        <f t="shared" si="23"/>
        <v>3.89</v>
      </c>
      <c r="O485" s="1" t="e">
        <f t="shared" ca="1" si="22"/>
        <v>#REF!</v>
      </c>
      <c r="P485" s="1">
        <v>0</v>
      </c>
      <c r="Q485" s="39">
        <f t="shared" si="21"/>
        <v>41.953488372093027</v>
      </c>
      <c r="R485" s="33">
        <v>430</v>
      </c>
    </row>
    <row r="486" spans="1:18" ht="18.75" customHeight="1" x14ac:dyDescent="0.2">
      <c r="A486" s="285"/>
      <c r="B486" s="32">
        <v>42483</v>
      </c>
      <c r="C486" s="33">
        <v>438</v>
      </c>
      <c r="D486" s="33">
        <v>370</v>
      </c>
      <c r="E486" s="1">
        <v>416.28</v>
      </c>
      <c r="F486" s="33">
        <v>722</v>
      </c>
      <c r="G486" s="33">
        <v>34</v>
      </c>
      <c r="H486" s="8">
        <v>322.64</v>
      </c>
      <c r="L486" s="8">
        <v>2.99</v>
      </c>
      <c r="M486" s="8">
        <v>1.1599999999999999</v>
      </c>
      <c r="N486" s="8">
        <f t="shared" si="23"/>
        <v>2.99</v>
      </c>
      <c r="O486" s="1">
        <f t="shared" si="22"/>
        <v>0.39000000000003432</v>
      </c>
      <c r="P486" s="1">
        <v>0</v>
      </c>
      <c r="Q486" s="39">
        <f t="shared" si="21"/>
        <v>41.575581395348841</v>
      </c>
      <c r="R486" s="33">
        <v>430</v>
      </c>
    </row>
    <row r="487" spans="1:18" ht="18.75" customHeight="1" x14ac:dyDescent="0.2">
      <c r="A487" s="285"/>
      <c r="B487" s="32">
        <v>42484</v>
      </c>
      <c r="C487" s="33">
        <v>438</v>
      </c>
      <c r="D487" s="33">
        <v>370</v>
      </c>
      <c r="E487" s="1">
        <v>416.08</v>
      </c>
      <c r="F487" s="33">
        <v>722</v>
      </c>
      <c r="G487" s="33">
        <v>34</v>
      </c>
      <c r="H487" s="8">
        <v>320.04000000000002</v>
      </c>
      <c r="L487" s="8">
        <v>3.19</v>
      </c>
      <c r="M487" s="8">
        <v>1.2</v>
      </c>
      <c r="N487" s="8">
        <f t="shared" si="23"/>
        <v>3.19</v>
      </c>
      <c r="O487" s="1" t="e">
        <f t="shared" ca="1" si="22"/>
        <v>#REF!</v>
      </c>
      <c r="P487" s="1">
        <v>0</v>
      </c>
      <c r="Q487" s="39" t="e">
        <f t="shared" ca="1" si="21"/>
        <v>#REF!</v>
      </c>
      <c r="R487" s="33">
        <v>430</v>
      </c>
    </row>
    <row r="488" spans="1:18" ht="18.75" customHeight="1" x14ac:dyDescent="0.2">
      <c r="A488" s="285"/>
      <c r="B488" s="32">
        <v>42485</v>
      </c>
      <c r="C488" s="33">
        <v>438</v>
      </c>
      <c r="D488" s="33">
        <v>370</v>
      </c>
      <c r="E488" s="1">
        <v>415.85</v>
      </c>
      <c r="F488" s="33">
        <v>722</v>
      </c>
      <c r="G488" s="33">
        <v>34</v>
      </c>
      <c r="H488" s="8" t="e">
        <f ca="1">OFFSET(#REF!,(E488-340)*100,1)</f>
        <v>#REF!</v>
      </c>
      <c r="L488" s="8">
        <v>3.94</v>
      </c>
      <c r="M488" s="8">
        <v>1.52</v>
      </c>
      <c r="N488" s="8">
        <f t="shared" si="23"/>
        <v>3.94</v>
      </c>
      <c r="O488" s="1" t="e">
        <f t="shared" ca="1" si="22"/>
        <v>#REF!</v>
      </c>
      <c r="P488" s="1">
        <v>0</v>
      </c>
      <c r="Q488" s="39" t="e">
        <f t="shared" ca="1" si="21"/>
        <v>#REF!</v>
      </c>
      <c r="R488" s="33">
        <v>430</v>
      </c>
    </row>
    <row r="489" spans="1:18" ht="18.75" customHeight="1" x14ac:dyDescent="0.2">
      <c r="A489" s="285"/>
      <c r="B489" s="32">
        <v>42486</v>
      </c>
      <c r="C489" s="33">
        <v>438</v>
      </c>
      <c r="D489" s="33">
        <v>370</v>
      </c>
      <c r="E489" s="1">
        <v>415.56</v>
      </c>
      <c r="F489" s="33">
        <v>722</v>
      </c>
      <c r="G489" s="33">
        <v>34</v>
      </c>
      <c r="H489" s="8" t="e">
        <f ca="1">OFFSET(#REF!,(E489-340)*100,1)</f>
        <v>#REF!</v>
      </c>
      <c r="L489" s="8">
        <v>3.91</v>
      </c>
      <c r="M489" s="8">
        <v>1.51</v>
      </c>
      <c r="N489" s="8">
        <f t="shared" si="23"/>
        <v>3.91</v>
      </c>
      <c r="O489" s="1" t="e">
        <f t="shared" ca="1" si="22"/>
        <v>#REF!</v>
      </c>
      <c r="P489" s="1">
        <v>0</v>
      </c>
      <c r="Q489" s="39">
        <f t="shared" si="21"/>
        <v>40.031976744186046</v>
      </c>
      <c r="R489" s="33">
        <v>430</v>
      </c>
    </row>
    <row r="490" spans="1:18" ht="18.75" customHeight="1" x14ac:dyDescent="0.2">
      <c r="A490" s="285"/>
      <c r="B490" s="32">
        <v>42487</v>
      </c>
      <c r="C490" s="33">
        <v>438</v>
      </c>
      <c r="D490" s="33">
        <v>370</v>
      </c>
      <c r="E490" s="1">
        <v>415.26</v>
      </c>
      <c r="F490" s="33">
        <v>722</v>
      </c>
      <c r="G490" s="33">
        <v>34</v>
      </c>
      <c r="H490" s="8">
        <v>309.42</v>
      </c>
      <c r="L490" s="8">
        <v>3.77</v>
      </c>
      <c r="M490" s="8">
        <v>1.45</v>
      </c>
      <c r="N490" s="8">
        <f t="shared" si="23"/>
        <v>3.77</v>
      </c>
      <c r="O490" s="1">
        <f t="shared" si="22"/>
        <v>0.58000000000000229</v>
      </c>
      <c r="P490" s="1">
        <v>0</v>
      </c>
      <c r="Q490" s="39">
        <f t="shared" si="21"/>
        <v>39.568313953488371</v>
      </c>
      <c r="R490" s="33">
        <v>430</v>
      </c>
    </row>
    <row r="491" spans="1:18" ht="18.75" customHeight="1" x14ac:dyDescent="0.2">
      <c r="A491" s="285"/>
      <c r="B491" s="32">
        <v>42488</v>
      </c>
      <c r="C491" s="33">
        <v>438</v>
      </c>
      <c r="D491" s="33">
        <v>370</v>
      </c>
      <c r="E491" s="1">
        <v>415.01</v>
      </c>
      <c r="F491" s="33">
        <v>722</v>
      </c>
      <c r="G491" s="33">
        <v>34</v>
      </c>
      <c r="H491" s="8">
        <v>306.23</v>
      </c>
      <c r="L491" s="8">
        <v>2.85</v>
      </c>
      <c r="M491" s="8">
        <v>1.1000000000000001</v>
      </c>
      <c r="N491" s="8">
        <f t="shared" si="23"/>
        <v>2.85</v>
      </c>
      <c r="O491" s="1" t="e">
        <f t="shared" ca="1" si="22"/>
        <v>#REF!</v>
      </c>
      <c r="P491" s="1">
        <v>0</v>
      </c>
      <c r="Q491" s="39" t="e">
        <f t="shared" ca="1" si="21"/>
        <v>#REF!</v>
      </c>
      <c r="R491" s="33">
        <v>430</v>
      </c>
    </row>
    <row r="492" spans="1:18" ht="18.75" customHeight="1" x14ac:dyDescent="0.2">
      <c r="A492" s="285"/>
      <c r="B492" s="32">
        <v>42489</v>
      </c>
      <c r="C492" s="33">
        <v>438</v>
      </c>
      <c r="D492" s="33">
        <v>370</v>
      </c>
      <c r="E492" s="1">
        <v>414.8</v>
      </c>
      <c r="F492" s="33">
        <v>722</v>
      </c>
      <c r="G492" s="33">
        <v>34</v>
      </c>
      <c r="H492" s="8" t="e">
        <f ca="1">OFFSET(#REF!,(E492-340)*100,1)</f>
        <v>#REF!</v>
      </c>
      <c r="L492" s="8">
        <v>3.48</v>
      </c>
      <c r="M492" s="8">
        <v>1.31</v>
      </c>
      <c r="N492" s="8">
        <f t="shared" si="23"/>
        <v>3.48</v>
      </c>
      <c r="O492" s="1" t="e">
        <f t="shared" ca="1" si="22"/>
        <v>#REF!</v>
      </c>
      <c r="P492" s="1">
        <v>0</v>
      </c>
      <c r="Q492" s="39">
        <f t="shared" si="21"/>
        <v>38.700581395348834</v>
      </c>
      <c r="R492" s="33">
        <v>430</v>
      </c>
    </row>
    <row r="493" spans="1:18" ht="18.75" customHeight="1" x14ac:dyDescent="0.2">
      <c r="A493" s="285"/>
      <c r="B493" s="32">
        <v>42490</v>
      </c>
      <c r="C493" s="33">
        <v>438</v>
      </c>
      <c r="D493" s="33">
        <v>370</v>
      </c>
      <c r="E493" s="1">
        <v>414.53</v>
      </c>
      <c r="F493" s="33">
        <v>722</v>
      </c>
      <c r="G493" s="33">
        <v>34</v>
      </c>
      <c r="H493" s="8">
        <v>300.26</v>
      </c>
      <c r="L493" s="8">
        <v>1.94</v>
      </c>
      <c r="M493" s="8">
        <v>0.71</v>
      </c>
      <c r="N493" s="8">
        <f t="shared" si="23"/>
        <v>1.94</v>
      </c>
      <c r="O493" s="1">
        <f t="shared" si="22"/>
        <v>0.16000000000002723</v>
      </c>
      <c r="P493" s="33">
        <v>1.06</v>
      </c>
      <c r="Q493" s="39">
        <f t="shared" si="21"/>
        <v>38.441860465116278</v>
      </c>
      <c r="R493" s="33">
        <v>430</v>
      </c>
    </row>
    <row r="494" spans="1:18" ht="18.75" customHeight="1" x14ac:dyDescent="0.2">
      <c r="A494" s="285" t="s">
        <v>23</v>
      </c>
      <c r="B494" s="32">
        <v>42491</v>
      </c>
      <c r="C494" s="33">
        <v>438</v>
      </c>
      <c r="D494" s="33">
        <v>370</v>
      </c>
      <c r="E494" s="1">
        <v>414.39</v>
      </c>
      <c r="F494" s="33">
        <v>722</v>
      </c>
      <c r="G494" s="33">
        <v>34</v>
      </c>
      <c r="H494" s="8">
        <v>298.48</v>
      </c>
      <c r="L494" s="8">
        <v>3.05</v>
      </c>
      <c r="M494" s="8">
        <v>1.17</v>
      </c>
      <c r="N494" s="8">
        <f t="shared" si="23"/>
        <v>3.05</v>
      </c>
      <c r="O494" s="1" t="e">
        <f t="shared" ca="1" si="22"/>
        <v>#REF!</v>
      </c>
      <c r="P494" s="1">
        <v>0</v>
      </c>
      <c r="Q494" s="39" t="e">
        <f t="shared" ca="1" si="21"/>
        <v>#REF!</v>
      </c>
      <c r="R494" s="33">
        <v>430</v>
      </c>
    </row>
    <row r="495" spans="1:18" ht="18.75" customHeight="1" x14ac:dyDescent="0.2">
      <c r="A495" s="285"/>
      <c r="B495" s="32">
        <v>42492</v>
      </c>
      <c r="C495" s="33">
        <v>438</v>
      </c>
      <c r="D495" s="33">
        <v>370</v>
      </c>
      <c r="E495" s="1">
        <v>414.17</v>
      </c>
      <c r="F495" s="33">
        <v>722</v>
      </c>
      <c r="G495" s="33">
        <v>34</v>
      </c>
      <c r="H495" s="8" t="e">
        <f ca="1">OFFSET(#REF!,(E495-340)*100,1)</f>
        <v>#REF!</v>
      </c>
      <c r="L495" s="8">
        <v>2.62</v>
      </c>
      <c r="M495" s="8">
        <v>1</v>
      </c>
      <c r="N495" s="8">
        <f t="shared" si="23"/>
        <v>2.62</v>
      </c>
      <c r="O495" s="1" t="e">
        <f t="shared" ca="1" si="22"/>
        <v>#REF!</v>
      </c>
      <c r="P495" s="1">
        <v>0.7</v>
      </c>
      <c r="Q495" s="39" t="e">
        <f t="shared" ref="Q495:Q558" ca="1" si="24">(H496-34)*100/(722-34)</f>
        <v>#REF!</v>
      </c>
      <c r="R495" s="33">
        <v>430</v>
      </c>
    </row>
    <row r="496" spans="1:18" ht="18.75" customHeight="1" x14ac:dyDescent="0.2">
      <c r="A496" s="285"/>
      <c r="B496" s="32">
        <v>42493</v>
      </c>
      <c r="C496" s="33">
        <v>438</v>
      </c>
      <c r="D496" s="33">
        <v>370</v>
      </c>
      <c r="E496" s="1">
        <v>413.99</v>
      </c>
      <c r="F496" s="33">
        <v>722</v>
      </c>
      <c r="G496" s="33">
        <v>34</v>
      </c>
      <c r="H496" s="8" t="e">
        <f ca="1">OFFSET(#REF!,(E496-340)*100,1)</f>
        <v>#REF!</v>
      </c>
      <c r="L496" s="8">
        <v>3.86</v>
      </c>
      <c r="M496" s="8" t="s">
        <v>38</v>
      </c>
      <c r="N496" s="8">
        <f t="shared" si="23"/>
        <v>3.86</v>
      </c>
      <c r="O496" s="1" t="e">
        <f t="shared" ca="1" si="22"/>
        <v>#REF!</v>
      </c>
      <c r="P496" s="1">
        <v>0</v>
      </c>
      <c r="Q496" s="39" t="e">
        <f t="shared" ca="1" si="24"/>
        <v>#REF!</v>
      </c>
      <c r="R496" s="33">
        <v>430</v>
      </c>
    </row>
    <row r="497" spans="1:18" ht="18.75" customHeight="1" x14ac:dyDescent="0.2">
      <c r="A497" s="285"/>
      <c r="B497" s="32">
        <v>42494</v>
      </c>
      <c r="C497" s="33">
        <v>438</v>
      </c>
      <c r="D497" s="33">
        <v>370</v>
      </c>
      <c r="E497" s="1">
        <v>413.69</v>
      </c>
      <c r="F497" s="33">
        <v>722</v>
      </c>
      <c r="G497" s="33">
        <v>34</v>
      </c>
      <c r="H497" s="8" t="e">
        <f ca="1">OFFSET(#REF!,(E497-340)*100,1)</f>
        <v>#REF!</v>
      </c>
      <c r="L497" s="8">
        <v>3.55</v>
      </c>
      <c r="M497" s="8">
        <v>1.36</v>
      </c>
      <c r="N497" s="8">
        <f t="shared" si="23"/>
        <v>3.55</v>
      </c>
      <c r="O497" s="1" t="e">
        <f t="shared" ca="1" si="22"/>
        <v>#REF!</v>
      </c>
      <c r="P497" s="1">
        <v>0</v>
      </c>
      <c r="Q497" s="39" t="e">
        <f t="shared" ca="1" si="24"/>
        <v>#REF!</v>
      </c>
      <c r="R497" s="33">
        <v>430</v>
      </c>
    </row>
    <row r="498" spans="1:18" ht="18.75" customHeight="1" x14ac:dyDescent="0.2">
      <c r="A498" s="285"/>
      <c r="B498" s="32">
        <v>42495</v>
      </c>
      <c r="C498" s="33">
        <v>438</v>
      </c>
      <c r="D498" s="33">
        <v>370</v>
      </c>
      <c r="E498" s="1">
        <v>413.42</v>
      </c>
      <c r="F498" s="33">
        <v>722</v>
      </c>
      <c r="G498" s="33">
        <v>34</v>
      </c>
      <c r="H498" s="8" t="e">
        <f ca="1">OFFSET(#REF!,(E498-340)*100,1)</f>
        <v>#REF!</v>
      </c>
      <c r="L498" s="8">
        <v>3.94</v>
      </c>
      <c r="M498" s="8">
        <v>1.51</v>
      </c>
      <c r="N498" s="8">
        <f t="shared" si="23"/>
        <v>3.94</v>
      </c>
      <c r="O498" s="1" t="e">
        <f t="shared" ca="1" si="22"/>
        <v>#REF!</v>
      </c>
      <c r="P498" s="1">
        <v>0.3</v>
      </c>
      <c r="Q498" s="39" t="e">
        <f t="shared" ca="1" si="24"/>
        <v>#REF!</v>
      </c>
      <c r="R498" s="33">
        <v>430</v>
      </c>
    </row>
    <row r="499" spans="1:18" ht="18.75" customHeight="1" x14ac:dyDescent="0.2">
      <c r="A499" s="285"/>
      <c r="B499" s="32">
        <v>42496</v>
      </c>
      <c r="C499" s="33">
        <v>438</v>
      </c>
      <c r="D499" s="33">
        <v>370</v>
      </c>
      <c r="E499" s="1">
        <v>413.13</v>
      </c>
      <c r="F499" s="33">
        <v>722</v>
      </c>
      <c r="G499" s="33">
        <v>34</v>
      </c>
      <c r="H499" s="8" t="e">
        <f ca="1">OFFSET(#REF!,(E499-340)*100,1)</f>
        <v>#REF!</v>
      </c>
      <c r="L499" s="8">
        <v>2.06</v>
      </c>
      <c r="M499" s="8">
        <v>0.79</v>
      </c>
      <c r="N499" s="8">
        <f t="shared" si="23"/>
        <v>2.06</v>
      </c>
      <c r="O499" s="1" t="e">
        <f t="shared" ca="1" si="22"/>
        <v>#REF!</v>
      </c>
      <c r="P499" s="1">
        <v>18.8</v>
      </c>
      <c r="Q499" s="39" t="e">
        <f t="shared" ca="1" si="24"/>
        <v>#REF!</v>
      </c>
      <c r="R499" s="33">
        <v>430</v>
      </c>
    </row>
    <row r="500" spans="1:18" ht="18.75" customHeight="1" x14ac:dyDescent="0.2">
      <c r="A500" s="285"/>
      <c r="B500" s="32">
        <v>42497</v>
      </c>
      <c r="C500" s="33">
        <v>438</v>
      </c>
      <c r="D500" s="33">
        <v>370</v>
      </c>
      <c r="E500" s="1">
        <v>413.05</v>
      </c>
      <c r="F500" s="33">
        <v>722</v>
      </c>
      <c r="G500" s="33">
        <v>34</v>
      </c>
      <c r="H500" s="8" t="e">
        <f ca="1">OFFSET(#REF!,(E500-340)*100,1)</f>
        <v>#REF!</v>
      </c>
      <c r="L500" s="8">
        <v>2.41</v>
      </c>
      <c r="M500" s="8">
        <v>0.92</v>
      </c>
      <c r="N500" s="8">
        <f t="shared" si="23"/>
        <v>2.41</v>
      </c>
      <c r="O500" s="1" t="e">
        <f t="shared" ca="1" si="22"/>
        <v>#REF!</v>
      </c>
      <c r="P500" s="1">
        <v>3.1</v>
      </c>
      <c r="Q500" s="39">
        <f t="shared" si="24"/>
        <v>35.843023255813961</v>
      </c>
      <c r="R500" s="33">
        <v>430</v>
      </c>
    </row>
    <row r="501" spans="1:18" ht="18.75" customHeight="1" x14ac:dyDescent="0.2">
      <c r="A501" s="285"/>
      <c r="B501" s="32">
        <v>42498</v>
      </c>
      <c r="C501" s="33">
        <v>438</v>
      </c>
      <c r="D501" s="33">
        <v>370</v>
      </c>
      <c r="E501" s="1">
        <v>412.9</v>
      </c>
      <c r="F501" s="33">
        <v>722</v>
      </c>
      <c r="G501" s="33">
        <v>34</v>
      </c>
      <c r="H501" s="8">
        <v>280.60000000000002</v>
      </c>
      <c r="L501" s="8">
        <v>2.66</v>
      </c>
      <c r="M501" s="8">
        <v>1.02</v>
      </c>
      <c r="N501" s="8">
        <f t="shared" si="23"/>
        <v>2.66</v>
      </c>
      <c r="O501" s="1" t="e">
        <f t="shared" ca="1" si="22"/>
        <v>#REF!</v>
      </c>
      <c r="P501" s="1">
        <v>18.7</v>
      </c>
      <c r="Q501" s="39" t="e">
        <f t="shared" ca="1" si="24"/>
        <v>#REF!</v>
      </c>
      <c r="R501" s="33">
        <v>430</v>
      </c>
    </row>
    <row r="502" spans="1:18" ht="18.75" customHeight="1" x14ac:dyDescent="0.2">
      <c r="A502" s="285"/>
      <c r="B502" s="32">
        <v>42499</v>
      </c>
      <c r="C502" s="33">
        <v>438</v>
      </c>
      <c r="D502" s="33">
        <v>370</v>
      </c>
      <c r="E502" s="1">
        <v>412.79</v>
      </c>
      <c r="F502" s="33">
        <v>722</v>
      </c>
      <c r="G502" s="33">
        <v>34</v>
      </c>
      <c r="H502" s="8" t="e">
        <f ca="1">OFFSET(#REF!,(E502-340)*100,1)</f>
        <v>#REF!</v>
      </c>
      <c r="L502" s="8">
        <v>2.37</v>
      </c>
      <c r="M502" s="8">
        <v>0.91</v>
      </c>
      <c r="N502" s="8">
        <f t="shared" si="23"/>
        <v>2.37</v>
      </c>
      <c r="O502" s="1" t="e">
        <f t="shared" ca="1" si="22"/>
        <v>#REF!</v>
      </c>
      <c r="P502" s="1">
        <v>0</v>
      </c>
      <c r="Q502" s="39" t="e">
        <f t="shared" ca="1" si="24"/>
        <v>#REF!</v>
      </c>
      <c r="R502" s="33">
        <v>430</v>
      </c>
    </row>
    <row r="503" spans="1:18" ht="18.75" customHeight="1" x14ac:dyDescent="0.2">
      <c r="A503" s="285"/>
      <c r="B503" s="32">
        <v>42500</v>
      </c>
      <c r="C503" s="33">
        <v>438</v>
      </c>
      <c r="D503" s="33">
        <v>370</v>
      </c>
      <c r="E503" s="1">
        <v>412.67</v>
      </c>
      <c r="F503" s="33">
        <v>722</v>
      </c>
      <c r="G503" s="33">
        <v>34</v>
      </c>
      <c r="H503" s="8" t="e">
        <f ca="1">OFFSET(#REF!,(E503-340)*100,1)</f>
        <v>#REF!</v>
      </c>
      <c r="L503" s="8">
        <v>2.2599999999999998</v>
      </c>
      <c r="M503" s="8">
        <v>0.88</v>
      </c>
      <c r="N503" s="8">
        <f t="shared" si="23"/>
        <v>2.2599999999999998</v>
      </c>
      <c r="O503" s="1" t="e">
        <f t="shared" ca="1" si="22"/>
        <v>#REF!</v>
      </c>
      <c r="P503" s="1">
        <v>7.8</v>
      </c>
      <c r="Q503" s="39" t="e">
        <f t="shared" ca="1" si="24"/>
        <v>#REF!</v>
      </c>
      <c r="R503" s="33">
        <v>430</v>
      </c>
    </row>
    <row r="504" spans="1:18" ht="18.75" customHeight="1" x14ac:dyDescent="0.2">
      <c r="A504" s="285"/>
      <c r="B504" s="32">
        <v>42501</v>
      </c>
      <c r="C504" s="33">
        <v>438</v>
      </c>
      <c r="D504" s="33">
        <v>370</v>
      </c>
      <c r="E504" s="1">
        <v>412.56</v>
      </c>
      <c r="F504" s="33">
        <v>722</v>
      </c>
      <c r="G504" s="33">
        <v>34</v>
      </c>
      <c r="H504" s="8" t="e">
        <f ca="1">OFFSET(#REF!,(E504-340)*100,1)</f>
        <v>#REF!</v>
      </c>
      <c r="L504" s="8">
        <v>2.5</v>
      </c>
      <c r="M504" s="8">
        <v>0.96</v>
      </c>
      <c r="N504" s="8">
        <f t="shared" si="23"/>
        <v>2.5</v>
      </c>
      <c r="O504" s="1" t="e">
        <f t="shared" ca="1" si="22"/>
        <v>#REF!</v>
      </c>
      <c r="P504" s="39">
        <v>25</v>
      </c>
      <c r="Q504" s="39">
        <f t="shared" si="24"/>
        <v>35.316860465116278</v>
      </c>
      <c r="R504" s="33">
        <v>430</v>
      </c>
    </row>
    <row r="505" spans="1:18" ht="18.75" customHeight="1" x14ac:dyDescent="0.2">
      <c r="A505" s="285"/>
      <c r="B505" s="32">
        <v>42502</v>
      </c>
      <c r="C505" s="33">
        <v>438</v>
      </c>
      <c r="D505" s="33">
        <v>370</v>
      </c>
      <c r="E505" s="1">
        <v>412.59</v>
      </c>
      <c r="F505" s="33">
        <v>722</v>
      </c>
      <c r="G505" s="33">
        <v>34</v>
      </c>
      <c r="H505" s="8">
        <v>276.98</v>
      </c>
      <c r="L505" s="8">
        <v>2.11</v>
      </c>
      <c r="M505" s="8">
        <v>0.81</v>
      </c>
      <c r="N505" s="8">
        <f t="shared" si="23"/>
        <v>2.11</v>
      </c>
      <c r="O505" s="1" t="e">
        <f t="shared" ca="1" si="22"/>
        <v>#REF!</v>
      </c>
      <c r="P505" s="1">
        <v>0</v>
      </c>
      <c r="Q505" s="39" t="e">
        <f t="shared" ca="1" si="24"/>
        <v>#REF!</v>
      </c>
      <c r="R505" s="33">
        <v>430</v>
      </c>
    </row>
    <row r="506" spans="1:18" ht="18.75" customHeight="1" x14ac:dyDescent="0.2">
      <c r="A506" s="285"/>
      <c r="B506" s="32">
        <v>42503</v>
      </c>
      <c r="C506" s="33">
        <v>438</v>
      </c>
      <c r="D506" s="33">
        <v>370</v>
      </c>
      <c r="E506" s="1">
        <v>412.6</v>
      </c>
      <c r="F506" s="33">
        <v>722</v>
      </c>
      <c r="G506" s="33">
        <v>34</v>
      </c>
      <c r="H506" s="8" t="e">
        <f ca="1">OFFSET(#REF!,(E506-340)*100,1)</f>
        <v>#REF!</v>
      </c>
      <c r="L506" s="8">
        <v>2.4</v>
      </c>
      <c r="M506" s="8">
        <v>0.92</v>
      </c>
      <c r="N506" s="8">
        <f t="shared" si="23"/>
        <v>2.4</v>
      </c>
      <c r="O506" s="1" t="e">
        <f t="shared" ca="1" si="22"/>
        <v>#REF!</v>
      </c>
      <c r="P506" s="39">
        <v>53</v>
      </c>
      <c r="Q506" s="39">
        <f t="shared" si="24"/>
        <v>35.843023255813961</v>
      </c>
      <c r="R506" s="33">
        <v>430</v>
      </c>
    </row>
    <row r="507" spans="1:18" ht="18.75" customHeight="1" x14ac:dyDescent="0.2">
      <c r="A507" s="285"/>
      <c r="B507" s="32">
        <v>42504</v>
      </c>
      <c r="C507" s="33">
        <v>438</v>
      </c>
      <c r="D507" s="33">
        <v>370</v>
      </c>
      <c r="E507" s="1">
        <v>412.9</v>
      </c>
      <c r="F507" s="33">
        <v>722</v>
      </c>
      <c r="G507" s="33">
        <v>34</v>
      </c>
      <c r="H507" s="8">
        <v>280.60000000000002</v>
      </c>
      <c r="L507" s="8">
        <v>2.59</v>
      </c>
      <c r="M507" s="8">
        <v>0.98</v>
      </c>
      <c r="N507" s="8">
        <f t="shared" si="23"/>
        <v>2.59</v>
      </c>
      <c r="O507" s="1">
        <f t="shared" si="22"/>
        <v>10.650000000000002</v>
      </c>
      <c r="P507" s="1">
        <v>41.8</v>
      </c>
      <c r="Q507" s="39">
        <f t="shared" si="24"/>
        <v>37.014534883720934</v>
      </c>
      <c r="R507" s="33">
        <v>430</v>
      </c>
    </row>
    <row r="508" spans="1:18" ht="18.75" customHeight="1" x14ac:dyDescent="0.2">
      <c r="A508" s="285"/>
      <c r="B508" s="32">
        <v>42505</v>
      </c>
      <c r="C508" s="33">
        <v>438</v>
      </c>
      <c r="D508" s="33">
        <v>370</v>
      </c>
      <c r="E508" s="1">
        <v>413.58</v>
      </c>
      <c r="F508" s="33">
        <v>722</v>
      </c>
      <c r="G508" s="33">
        <v>34</v>
      </c>
      <c r="H508" s="8">
        <v>288.66000000000003</v>
      </c>
      <c r="L508" s="8">
        <v>1.97</v>
      </c>
      <c r="M508" s="8">
        <v>0.77</v>
      </c>
      <c r="N508" s="8">
        <f t="shared" si="23"/>
        <v>1.97</v>
      </c>
      <c r="O508" s="1" t="e">
        <f t="shared" ca="1" si="22"/>
        <v>#REF!</v>
      </c>
      <c r="P508" s="1">
        <v>100.7</v>
      </c>
      <c r="Q508" s="39" t="e">
        <f t="shared" ca="1" si="24"/>
        <v>#REF!</v>
      </c>
      <c r="R508" s="33">
        <v>430</v>
      </c>
    </row>
    <row r="509" spans="1:18" ht="18.75" customHeight="1" x14ac:dyDescent="0.2">
      <c r="A509" s="285"/>
      <c r="B509" s="32">
        <v>42506</v>
      </c>
      <c r="C509" s="33">
        <v>438</v>
      </c>
      <c r="D509" s="33">
        <v>370</v>
      </c>
      <c r="E509" s="1">
        <v>417.55</v>
      </c>
      <c r="F509" s="33">
        <v>722</v>
      </c>
      <c r="G509" s="33">
        <v>34</v>
      </c>
      <c r="H509" s="8" t="e">
        <f ca="1">OFFSET(#REF!,(E509-340)*100,1)</f>
        <v>#REF!</v>
      </c>
      <c r="L509" s="8">
        <v>2.82</v>
      </c>
      <c r="M509" s="8">
        <v>1.1000000000000001</v>
      </c>
      <c r="N509" s="8">
        <f t="shared" si="23"/>
        <v>2.82</v>
      </c>
      <c r="O509" s="1" t="e">
        <f t="shared" ca="1" si="22"/>
        <v>#REF!</v>
      </c>
      <c r="P509" s="1">
        <v>36.299999999999997</v>
      </c>
      <c r="Q509" s="39">
        <f t="shared" si="24"/>
        <v>54.633720930232556</v>
      </c>
      <c r="R509" s="33">
        <v>430</v>
      </c>
    </row>
    <row r="510" spans="1:18" ht="18.75" customHeight="1" x14ac:dyDescent="0.2">
      <c r="A510" s="285"/>
      <c r="B510" s="32">
        <v>42507</v>
      </c>
      <c r="C510" s="33">
        <v>438</v>
      </c>
      <c r="D510" s="33">
        <v>370</v>
      </c>
      <c r="E510" s="1">
        <v>422.28</v>
      </c>
      <c r="F510" s="33">
        <v>722</v>
      </c>
      <c r="G510" s="33">
        <v>34</v>
      </c>
      <c r="H510" s="8">
        <v>409.88</v>
      </c>
      <c r="L510" s="8">
        <v>2.67</v>
      </c>
      <c r="M510" s="8">
        <v>1.07</v>
      </c>
      <c r="N510" s="8">
        <f t="shared" si="23"/>
        <v>2.67</v>
      </c>
      <c r="O510" s="1" t="e">
        <f t="shared" ca="1" si="22"/>
        <v>#REF!</v>
      </c>
      <c r="P510" s="1">
        <v>46.5</v>
      </c>
      <c r="Q510" s="39" t="e">
        <f t="shared" ca="1" si="24"/>
        <v>#REF!</v>
      </c>
      <c r="R510" s="33">
        <v>430</v>
      </c>
    </row>
    <row r="511" spans="1:18" ht="18.75" customHeight="1" x14ac:dyDescent="0.2">
      <c r="A511" s="285"/>
      <c r="B511" s="32">
        <v>42508</v>
      </c>
      <c r="C511" s="33">
        <v>438</v>
      </c>
      <c r="D511" s="33">
        <v>370</v>
      </c>
      <c r="E511" s="1">
        <v>427.11</v>
      </c>
      <c r="F511" s="33">
        <v>722</v>
      </c>
      <c r="G511" s="33">
        <v>34</v>
      </c>
      <c r="H511" s="8" t="e">
        <f ca="1">OFFSET(#REF!,(E511-340)*100,1)</f>
        <v>#REF!</v>
      </c>
      <c r="L511" s="8">
        <v>2.72</v>
      </c>
      <c r="M511" s="8">
        <v>1.0900000000000001</v>
      </c>
      <c r="N511" s="8">
        <f t="shared" si="23"/>
        <v>2.72</v>
      </c>
      <c r="O511" s="1" t="e">
        <f t="shared" ca="1" si="22"/>
        <v>#REF!</v>
      </c>
      <c r="P511" s="1">
        <v>1.5</v>
      </c>
      <c r="Q511" s="39" t="e">
        <f t="shared" ca="1" si="24"/>
        <v>#REF!</v>
      </c>
      <c r="R511" s="33">
        <v>430</v>
      </c>
    </row>
    <row r="512" spans="1:18" ht="18.75" customHeight="1" x14ac:dyDescent="0.2">
      <c r="A512" s="285"/>
      <c r="B512" s="32">
        <v>42509</v>
      </c>
      <c r="C512" s="33">
        <v>438</v>
      </c>
      <c r="D512" s="33">
        <v>370</v>
      </c>
      <c r="E512" s="1">
        <v>428.75</v>
      </c>
      <c r="F512" s="33">
        <v>722</v>
      </c>
      <c r="G512" s="33">
        <v>34</v>
      </c>
      <c r="H512" s="8" t="e">
        <f ca="1">OFFSET(#REF!,(E512-340)*100,1)</f>
        <v>#REF!</v>
      </c>
      <c r="L512" s="8">
        <v>2.2400000000000002</v>
      </c>
      <c r="M512" s="8">
        <v>0.91</v>
      </c>
      <c r="N512" s="8">
        <f t="shared" si="23"/>
        <v>2.2400000000000002</v>
      </c>
      <c r="O512" s="1" t="e">
        <f t="shared" ca="1" si="22"/>
        <v>#REF!</v>
      </c>
      <c r="P512" s="1">
        <v>8.6</v>
      </c>
      <c r="Q512" s="39">
        <f t="shared" si="24"/>
        <v>74.055232558139537</v>
      </c>
      <c r="R512" s="33">
        <v>430</v>
      </c>
    </row>
    <row r="513" spans="1:18" ht="18.75" customHeight="1" x14ac:dyDescent="0.2">
      <c r="A513" s="285"/>
      <c r="B513" s="32">
        <v>42510</v>
      </c>
      <c r="C513" s="33">
        <v>438</v>
      </c>
      <c r="D513" s="33">
        <v>370</v>
      </c>
      <c r="E513" s="1">
        <v>429.84</v>
      </c>
      <c r="F513" s="33">
        <v>722</v>
      </c>
      <c r="G513" s="33">
        <v>34</v>
      </c>
      <c r="H513" s="8">
        <v>543.5</v>
      </c>
      <c r="L513" s="8">
        <v>1.41</v>
      </c>
      <c r="M513" s="8">
        <v>0.56999999999999995</v>
      </c>
      <c r="N513" s="8">
        <f t="shared" si="23"/>
        <v>1.41</v>
      </c>
      <c r="O513" s="1" t="e">
        <f t="shared" ca="1" si="22"/>
        <v>#REF!</v>
      </c>
      <c r="P513" s="39">
        <v>1.4</v>
      </c>
      <c r="Q513" s="39" t="e">
        <f t="shared" ca="1" si="24"/>
        <v>#REF!</v>
      </c>
      <c r="R513" s="33">
        <v>430</v>
      </c>
    </row>
    <row r="514" spans="1:18" ht="18.75" customHeight="1" x14ac:dyDescent="0.2">
      <c r="A514" s="285"/>
      <c r="B514" s="32">
        <v>42511</v>
      </c>
      <c r="C514" s="33">
        <v>438</v>
      </c>
      <c r="D514" s="33">
        <v>370</v>
      </c>
      <c r="E514" s="1">
        <v>431</v>
      </c>
      <c r="F514" s="33">
        <v>722</v>
      </c>
      <c r="G514" s="33">
        <v>34</v>
      </c>
      <c r="H514" s="8" t="e">
        <f ca="1">OFFSET(#REF!,(E514-340)*100,1)</f>
        <v>#REF!</v>
      </c>
      <c r="L514" s="8">
        <v>1.7</v>
      </c>
      <c r="M514" s="8">
        <v>0.99</v>
      </c>
      <c r="N514" s="8">
        <f t="shared" si="23"/>
        <v>1.7</v>
      </c>
      <c r="O514" s="1" t="e">
        <f t="shared" ca="1" si="22"/>
        <v>#REF!</v>
      </c>
      <c r="P514" s="1">
        <v>0</v>
      </c>
      <c r="Q514" s="39">
        <f t="shared" si="24"/>
        <v>79.837209302325576</v>
      </c>
      <c r="R514" s="33">
        <v>430</v>
      </c>
    </row>
    <row r="515" spans="1:18" ht="18.75" customHeight="1" x14ac:dyDescent="0.2">
      <c r="A515" s="285"/>
      <c r="B515" s="32">
        <v>42512</v>
      </c>
      <c r="C515" s="33">
        <v>438</v>
      </c>
      <c r="D515" s="33">
        <v>370</v>
      </c>
      <c r="E515" s="1">
        <v>431.84</v>
      </c>
      <c r="F515" s="33">
        <v>722</v>
      </c>
      <c r="G515" s="33">
        <v>34</v>
      </c>
      <c r="H515" s="8">
        <v>583.28</v>
      </c>
      <c r="L515" s="8">
        <v>2.09</v>
      </c>
      <c r="M515" s="8">
        <v>0.85</v>
      </c>
      <c r="N515" s="8">
        <f t="shared" si="23"/>
        <v>2.09</v>
      </c>
      <c r="O515" s="1" t="e">
        <f t="shared" ca="1" si="22"/>
        <v>#REF!</v>
      </c>
      <c r="P515" s="1">
        <v>0</v>
      </c>
      <c r="Q515" s="39" t="e">
        <f t="shared" ca="1" si="24"/>
        <v>#REF!</v>
      </c>
      <c r="R515" s="33">
        <v>430</v>
      </c>
    </row>
    <row r="516" spans="1:18" ht="18.75" customHeight="1" x14ac:dyDescent="0.2">
      <c r="A516" s="285"/>
      <c r="B516" s="32">
        <v>42513</v>
      </c>
      <c r="C516" s="33">
        <v>438</v>
      </c>
      <c r="D516" s="33">
        <v>370</v>
      </c>
      <c r="E516" s="1">
        <v>432.47</v>
      </c>
      <c r="F516" s="33">
        <v>722</v>
      </c>
      <c r="G516" s="33">
        <v>34</v>
      </c>
      <c r="H516" s="8" t="e">
        <f ca="1">OFFSET(#REF!,(E516-340)*100,1)</f>
        <v>#REF!</v>
      </c>
      <c r="L516" s="8">
        <v>5.41</v>
      </c>
      <c r="M516" s="8">
        <v>2.21</v>
      </c>
      <c r="N516" s="8">
        <f t="shared" si="23"/>
        <v>5.41</v>
      </c>
      <c r="O516" s="1" t="e">
        <f t="shared" ca="1" si="22"/>
        <v>#REF!</v>
      </c>
      <c r="P516" s="1">
        <v>0</v>
      </c>
      <c r="Q516" s="39" t="e">
        <f t="shared" ca="1" si="24"/>
        <v>#REF!</v>
      </c>
      <c r="R516" s="33">
        <v>430</v>
      </c>
    </row>
    <row r="517" spans="1:18" ht="18.75" customHeight="1" x14ac:dyDescent="0.2">
      <c r="A517" s="285"/>
      <c r="B517" s="32">
        <v>42514</v>
      </c>
      <c r="C517" s="33">
        <v>438</v>
      </c>
      <c r="D517" s="33">
        <v>370</v>
      </c>
      <c r="E517" s="1">
        <v>432.82</v>
      </c>
      <c r="F517" s="33">
        <v>722</v>
      </c>
      <c r="G517" s="33">
        <v>34</v>
      </c>
      <c r="H517" s="8" t="e">
        <f ca="1">OFFSET(#REF!,(E517-340)*100,1)</f>
        <v>#REF!</v>
      </c>
      <c r="L517" s="8">
        <v>5.55</v>
      </c>
      <c r="M517" s="8">
        <v>2.2599999999999998</v>
      </c>
      <c r="N517" s="8">
        <f t="shared" si="23"/>
        <v>5.55</v>
      </c>
      <c r="O517" s="1" t="e">
        <f t="shared" ca="1" si="22"/>
        <v>#REF!</v>
      </c>
      <c r="P517" s="1">
        <v>0</v>
      </c>
      <c r="Q517" s="39" t="e">
        <f t="shared" ca="1" si="24"/>
        <v>#REF!</v>
      </c>
      <c r="R517" s="33">
        <v>430</v>
      </c>
    </row>
    <row r="518" spans="1:18" ht="18.75" customHeight="1" x14ac:dyDescent="0.2">
      <c r="A518" s="285"/>
      <c r="B518" s="32">
        <v>42515</v>
      </c>
      <c r="C518" s="33">
        <v>438</v>
      </c>
      <c r="D518" s="33">
        <v>370</v>
      </c>
      <c r="E518" s="1">
        <v>433.05</v>
      </c>
      <c r="F518" s="33">
        <v>722</v>
      </c>
      <c r="G518" s="33">
        <v>34</v>
      </c>
      <c r="H518" s="8" t="e">
        <f ca="1">OFFSET(#REF!,(E518-340)*100,1)</f>
        <v>#REF!</v>
      </c>
      <c r="L518" s="8">
        <v>4.43</v>
      </c>
      <c r="M518" s="8">
        <v>1.81</v>
      </c>
      <c r="N518" s="8">
        <f t="shared" si="23"/>
        <v>4.43</v>
      </c>
      <c r="O518" s="1" t="e">
        <f t="shared" ca="1" si="22"/>
        <v>#REF!</v>
      </c>
      <c r="P518" s="1">
        <v>0</v>
      </c>
      <c r="Q518" s="39">
        <f t="shared" si="24"/>
        <v>84.183139534883708</v>
      </c>
      <c r="R518" s="33">
        <v>430</v>
      </c>
    </row>
    <row r="519" spans="1:18" ht="18.75" customHeight="1" x14ac:dyDescent="0.2">
      <c r="A519" s="285"/>
      <c r="B519" s="32">
        <v>42516</v>
      </c>
      <c r="C519" s="33">
        <v>438</v>
      </c>
      <c r="D519" s="33">
        <v>370</v>
      </c>
      <c r="E519" s="1">
        <v>433.28</v>
      </c>
      <c r="F519" s="33">
        <v>722</v>
      </c>
      <c r="G519" s="33">
        <v>34</v>
      </c>
      <c r="H519" s="8">
        <v>613.17999999999995</v>
      </c>
      <c r="L519" s="8">
        <v>4.53</v>
      </c>
      <c r="M519" s="8">
        <v>1.85</v>
      </c>
      <c r="N519" s="8">
        <f t="shared" si="23"/>
        <v>4.53</v>
      </c>
      <c r="O519" s="1" t="e">
        <f t="shared" ca="1" si="22"/>
        <v>#REF!</v>
      </c>
      <c r="P519" s="1">
        <v>0</v>
      </c>
      <c r="Q519" s="39" t="e">
        <f t="shared" ca="1" si="24"/>
        <v>#REF!</v>
      </c>
      <c r="R519" s="33">
        <v>430</v>
      </c>
    </row>
    <row r="520" spans="1:18" ht="18.75" customHeight="1" x14ac:dyDescent="0.2">
      <c r="A520" s="285"/>
      <c r="B520" s="32">
        <v>42517</v>
      </c>
      <c r="C520" s="33">
        <v>438</v>
      </c>
      <c r="D520" s="33">
        <v>370</v>
      </c>
      <c r="E520" s="1">
        <v>433.5</v>
      </c>
      <c r="F520" s="33">
        <v>722</v>
      </c>
      <c r="G520" s="33">
        <v>34</v>
      </c>
      <c r="H520" s="8" t="e">
        <f ca="1">OFFSET(#REF!,(E520-340)*100,1)</f>
        <v>#REF!</v>
      </c>
      <c r="L520" s="8">
        <v>3.93</v>
      </c>
      <c r="M520" s="8">
        <v>1.61</v>
      </c>
      <c r="N520" s="8">
        <f t="shared" si="23"/>
        <v>3.93</v>
      </c>
      <c r="O520" s="1" t="e">
        <f t="shared" ref="O520:O583" ca="1" si="25">H521-H520+N520</f>
        <v>#REF!</v>
      </c>
      <c r="P520" s="1">
        <v>0</v>
      </c>
      <c r="Q520" s="39" t="e">
        <f t="shared" ca="1" si="24"/>
        <v>#REF!</v>
      </c>
      <c r="R520" s="33">
        <v>430</v>
      </c>
    </row>
    <row r="521" spans="1:18" ht="18.75" customHeight="1" x14ac:dyDescent="0.2">
      <c r="A521" s="285"/>
      <c r="B521" s="32">
        <v>42518</v>
      </c>
      <c r="C521" s="33">
        <v>438</v>
      </c>
      <c r="D521" s="33">
        <v>370</v>
      </c>
      <c r="E521" s="1">
        <v>433.61</v>
      </c>
      <c r="F521" s="33">
        <v>722</v>
      </c>
      <c r="G521" s="33">
        <v>34</v>
      </c>
      <c r="H521" s="8" t="e">
        <f ca="1">OFFSET(#REF!,(E521-340)*100,1)</f>
        <v>#REF!</v>
      </c>
      <c r="L521" s="8">
        <v>3.56</v>
      </c>
      <c r="M521" s="8">
        <v>1.45</v>
      </c>
      <c r="N521" s="8">
        <f t="shared" ref="N521:N584" si="26">I521+J521+K521+L521</f>
        <v>3.56</v>
      </c>
      <c r="O521" s="1" t="e">
        <f t="shared" ca="1" si="25"/>
        <v>#REF!</v>
      </c>
      <c r="P521" s="1">
        <v>0</v>
      </c>
      <c r="Q521" s="39">
        <f t="shared" si="24"/>
        <v>86.311046511627922</v>
      </c>
      <c r="R521" s="33">
        <v>430</v>
      </c>
    </row>
    <row r="522" spans="1:18" ht="18.75" customHeight="1" x14ac:dyDescent="0.2">
      <c r="A522" s="285"/>
      <c r="B522" s="32">
        <v>42519</v>
      </c>
      <c r="C522" s="33">
        <v>438</v>
      </c>
      <c r="D522" s="33">
        <v>370</v>
      </c>
      <c r="E522" s="1">
        <v>433.96</v>
      </c>
      <c r="F522" s="33">
        <v>722</v>
      </c>
      <c r="G522" s="33">
        <v>34</v>
      </c>
      <c r="H522" s="8">
        <v>627.82000000000005</v>
      </c>
      <c r="L522" s="8">
        <v>3.25</v>
      </c>
      <c r="M522" s="8">
        <v>1.33</v>
      </c>
      <c r="N522" s="8">
        <f t="shared" si="26"/>
        <v>3.25</v>
      </c>
      <c r="O522" s="1" t="e">
        <f t="shared" ca="1" si="25"/>
        <v>#REF!</v>
      </c>
      <c r="P522" s="1">
        <v>0</v>
      </c>
      <c r="Q522" s="39" t="e">
        <f t="shared" ca="1" si="24"/>
        <v>#REF!</v>
      </c>
      <c r="R522" s="33">
        <v>430</v>
      </c>
    </row>
    <row r="523" spans="1:18" ht="18.75" customHeight="1" x14ac:dyDescent="0.2">
      <c r="A523" s="285"/>
      <c r="B523" s="32">
        <v>42520</v>
      </c>
      <c r="C523" s="33">
        <v>438</v>
      </c>
      <c r="D523" s="33">
        <v>370</v>
      </c>
      <c r="E523" s="1">
        <v>434.18</v>
      </c>
      <c r="F523" s="33">
        <v>722</v>
      </c>
      <c r="G523" s="33">
        <v>34</v>
      </c>
      <c r="H523" s="8" t="e">
        <f ca="1">OFFSET(#REF!,(E523-340)*100,1)</f>
        <v>#REF!</v>
      </c>
      <c r="L523" s="8">
        <v>5.22</v>
      </c>
      <c r="M523" s="8">
        <v>2.13</v>
      </c>
      <c r="N523" s="8">
        <f t="shared" si="26"/>
        <v>5.22</v>
      </c>
      <c r="O523" s="1" t="e">
        <f t="shared" ca="1" si="25"/>
        <v>#REF!</v>
      </c>
      <c r="P523" s="1">
        <v>4</v>
      </c>
      <c r="Q523" s="39" t="e">
        <f t="shared" ca="1" si="24"/>
        <v>#REF!</v>
      </c>
      <c r="R523" s="33">
        <v>430</v>
      </c>
    </row>
    <row r="524" spans="1:18" ht="18.75" customHeight="1" x14ac:dyDescent="0.2">
      <c r="A524" s="285"/>
      <c r="B524" s="32">
        <v>42521</v>
      </c>
      <c r="C524" s="33">
        <v>438</v>
      </c>
      <c r="D524" s="33">
        <v>370</v>
      </c>
      <c r="E524" s="1">
        <v>434.37</v>
      </c>
      <c r="F524" s="33">
        <v>722</v>
      </c>
      <c r="G524" s="33">
        <v>34</v>
      </c>
      <c r="H524" s="8" t="e">
        <f ca="1">OFFSET(#REF!,(E524-340)*100,1)</f>
        <v>#REF!</v>
      </c>
      <c r="L524" s="8">
        <v>3.96</v>
      </c>
      <c r="M524" s="8">
        <v>1.62</v>
      </c>
      <c r="N524" s="8">
        <f t="shared" si="26"/>
        <v>3.96</v>
      </c>
      <c r="O524" s="1" t="e">
        <f t="shared" ca="1" si="25"/>
        <v>#REF!</v>
      </c>
      <c r="P524" s="1">
        <v>1.3</v>
      </c>
      <c r="Q524" s="39" t="e">
        <f t="shared" ca="1" si="24"/>
        <v>#REF!</v>
      </c>
      <c r="R524" s="33">
        <v>430</v>
      </c>
    </row>
    <row r="525" spans="1:18" ht="18.75" customHeight="1" x14ac:dyDescent="0.2">
      <c r="A525" s="285" t="s">
        <v>24</v>
      </c>
      <c r="B525" s="32">
        <v>42522</v>
      </c>
      <c r="C525" s="33">
        <v>438</v>
      </c>
      <c r="D525" s="33">
        <v>370</v>
      </c>
      <c r="E525" s="1">
        <v>434.61</v>
      </c>
      <c r="F525" s="33">
        <v>722</v>
      </c>
      <c r="G525" s="33">
        <v>34</v>
      </c>
      <c r="H525" s="8" t="e">
        <f ca="1">OFFSET(#REF!,(E525-340)*100,1)</f>
        <v>#REF!</v>
      </c>
      <c r="L525" s="8">
        <v>5.99</v>
      </c>
      <c r="M525" s="8">
        <v>2.4500000000000002</v>
      </c>
      <c r="N525" s="8">
        <f t="shared" si="26"/>
        <v>5.99</v>
      </c>
      <c r="O525" s="1" t="e">
        <f t="shared" ca="1" si="25"/>
        <v>#REF!</v>
      </c>
      <c r="P525" s="1">
        <v>0</v>
      </c>
      <c r="Q525" s="39">
        <f t="shared" si="24"/>
        <v>88.709302325581405</v>
      </c>
      <c r="R525" s="33">
        <v>430</v>
      </c>
    </row>
    <row r="526" spans="1:18" ht="18.75" customHeight="1" x14ac:dyDescent="0.2">
      <c r="A526" s="285"/>
      <c r="B526" s="32">
        <v>42523</v>
      </c>
      <c r="C526" s="33">
        <v>438</v>
      </c>
      <c r="D526" s="33">
        <v>370</v>
      </c>
      <c r="E526" s="1">
        <v>434.71</v>
      </c>
      <c r="F526" s="33">
        <v>722</v>
      </c>
      <c r="G526" s="33">
        <v>34</v>
      </c>
      <c r="H526" s="8">
        <v>644.32000000000005</v>
      </c>
      <c r="L526" s="8">
        <v>5.55</v>
      </c>
      <c r="M526" s="8">
        <v>2.27</v>
      </c>
      <c r="N526" s="8">
        <f t="shared" si="26"/>
        <v>5.55</v>
      </c>
      <c r="O526" s="1" t="e">
        <f t="shared" ca="1" si="25"/>
        <v>#REF!</v>
      </c>
      <c r="P526" s="1">
        <v>0</v>
      </c>
      <c r="Q526" s="39" t="e">
        <f t="shared" ca="1" si="24"/>
        <v>#REF!</v>
      </c>
      <c r="R526" s="33">
        <v>430</v>
      </c>
    </row>
    <row r="527" spans="1:18" ht="18.75" customHeight="1" x14ac:dyDescent="0.2">
      <c r="A527" s="285"/>
      <c r="B527" s="32">
        <v>42524</v>
      </c>
      <c r="C527" s="33">
        <v>438</v>
      </c>
      <c r="D527" s="33">
        <v>370</v>
      </c>
      <c r="E527" s="1">
        <v>434.74</v>
      </c>
      <c r="F527" s="33">
        <v>722</v>
      </c>
      <c r="G527" s="33">
        <v>34</v>
      </c>
      <c r="H527" s="8" t="e">
        <f ca="1">OFFSET(#REF!,(E527-340)*100,1)</f>
        <v>#REF!</v>
      </c>
      <c r="L527" s="8">
        <v>5.66</v>
      </c>
      <c r="M527" s="8">
        <v>2.3199999999999998</v>
      </c>
      <c r="N527" s="8">
        <f t="shared" si="26"/>
        <v>5.66</v>
      </c>
      <c r="O527" s="1" t="e">
        <f t="shared" ca="1" si="25"/>
        <v>#REF!</v>
      </c>
      <c r="P527" s="39">
        <v>1</v>
      </c>
      <c r="Q527" s="39" t="e">
        <f t="shared" ca="1" si="24"/>
        <v>#REF!</v>
      </c>
      <c r="R527" s="33">
        <v>430</v>
      </c>
    </row>
    <row r="528" spans="1:18" ht="18.75" customHeight="1" x14ac:dyDescent="0.2">
      <c r="A528" s="285"/>
      <c r="B528" s="32">
        <v>42525</v>
      </c>
      <c r="C528" s="33">
        <v>438</v>
      </c>
      <c r="D528" s="33">
        <v>370</v>
      </c>
      <c r="E528" s="1">
        <v>434.72</v>
      </c>
      <c r="F528" s="33">
        <v>722</v>
      </c>
      <c r="G528" s="33">
        <v>34</v>
      </c>
      <c r="H528" s="8" t="e">
        <f ca="1">OFFSET(#REF!,(E528-340)*100,1)</f>
        <v>#REF!</v>
      </c>
      <c r="L528" s="8">
        <v>5.8</v>
      </c>
      <c r="M528" s="8">
        <v>2.37</v>
      </c>
      <c r="N528" s="8">
        <f t="shared" si="26"/>
        <v>5.8</v>
      </c>
      <c r="O528" s="1" t="e">
        <f t="shared" ca="1" si="25"/>
        <v>#REF!</v>
      </c>
      <c r="P528" s="1">
        <v>0</v>
      </c>
      <c r="Q528" s="39" t="e">
        <f t="shared" ca="1" si="24"/>
        <v>#REF!</v>
      </c>
      <c r="R528" s="33">
        <v>430</v>
      </c>
    </row>
    <row r="529" spans="1:18" ht="18.75" customHeight="1" x14ac:dyDescent="0.2">
      <c r="A529" s="285"/>
      <c r="B529" s="32">
        <v>42526</v>
      </c>
      <c r="C529" s="33">
        <v>438</v>
      </c>
      <c r="D529" s="33">
        <v>370</v>
      </c>
      <c r="E529" s="1">
        <v>434.8</v>
      </c>
      <c r="F529" s="33">
        <v>722</v>
      </c>
      <c r="G529" s="33">
        <v>34</v>
      </c>
      <c r="H529" s="8" t="e">
        <f ca="1">OFFSET(#REF!,(E529-340)*100,1)</f>
        <v>#REF!</v>
      </c>
      <c r="L529" s="8">
        <v>4.42</v>
      </c>
      <c r="M529" s="8">
        <v>1.81</v>
      </c>
      <c r="N529" s="8">
        <f t="shared" si="26"/>
        <v>4.42</v>
      </c>
      <c r="O529" s="1" t="e">
        <f t="shared" ca="1" si="25"/>
        <v>#REF!</v>
      </c>
      <c r="P529" s="1">
        <v>0</v>
      </c>
      <c r="Q529" s="39" t="e">
        <f t="shared" ca="1" si="24"/>
        <v>#REF!</v>
      </c>
      <c r="R529" s="33">
        <v>430</v>
      </c>
    </row>
    <row r="530" spans="1:18" ht="18.75" customHeight="1" x14ac:dyDescent="0.2">
      <c r="A530" s="285"/>
      <c r="B530" s="32">
        <v>42527</v>
      </c>
      <c r="C530" s="33">
        <v>438</v>
      </c>
      <c r="D530" s="33">
        <v>370</v>
      </c>
      <c r="E530" s="1">
        <v>434.85</v>
      </c>
      <c r="F530" s="33">
        <v>722</v>
      </c>
      <c r="G530" s="33">
        <v>34</v>
      </c>
      <c r="H530" s="8" t="e">
        <f ca="1">OFFSET(#REF!,(E530-340)*100,1)</f>
        <v>#REF!</v>
      </c>
      <c r="L530" s="8">
        <v>7.24</v>
      </c>
      <c r="M530" s="8">
        <v>2.97</v>
      </c>
      <c r="N530" s="8">
        <f t="shared" si="26"/>
        <v>7.24</v>
      </c>
      <c r="O530" s="1" t="e">
        <f t="shared" ca="1" si="25"/>
        <v>#REF!</v>
      </c>
      <c r="P530" s="1">
        <v>0</v>
      </c>
      <c r="Q530" s="39" t="e">
        <f t="shared" ca="1" si="24"/>
        <v>#REF!</v>
      </c>
      <c r="R530" s="33">
        <v>430</v>
      </c>
    </row>
    <row r="531" spans="1:18" ht="18.75" customHeight="1" x14ac:dyDescent="0.2">
      <c r="A531" s="285"/>
      <c r="B531" s="32">
        <v>42528</v>
      </c>
      <c r="C531" s="33">
        <v>438</v>
      </c>
      <c r="D531" s="33">
        <v>370</v>
      </c>
      <c r="E531" s="1">
        <v>434.87</v>
      </c>
      <c r="F531" s="33">
        <v>722</v>
      </c>
      <c r="G531" s="33">
        <v>34</v>
      </c>
      <c r="H531" s="8" t="e">
        <f ca="1">OFFSET(#REF!,(E531-340)*100,1)</f>
        <v>#REF!</v>
      </c>
      <c r="L531" s="8">
        <v>6.06</v>
      </c>
      <c r="M531" s="8">
        <v>2.48</v>
      </c>
      <c r="N531" s="8">
        <f t="shared" si="26"/>
        <v>6.06</v>
      </c>
      <c r="O531" s="1" t="e">
        <f t="shared" ca="1" si="25"/>
        <v>#REF!</v>
      </c>
      <c r="P531" s="1">
        <v>0</v>
      </c>
      <c r="Q531" s="39" t="e">
        <f t="shared" ca="1" si="24"/>
        <v>#REF!</v>
      </c>
      <c r="R531" s="33">
        <v>430</v>
      </c>
    </row>
    <row r="532" spans="1:18" ht="18.75" customHeight="1" x14ac:dyDescent="0.2">
      <c r="A532" s="285"/>
      <c r="B532" s="32">
        <v>42529</v>
      </c>
      <c r="C532" s="33">
        <v>438</v>
      </c>
      <c r="D532" s="33">
        <v>370</v>
      </c>
      <c r="E532" s="1">
        <v>434.81</v>
      </c>
      <c r="F532" s="33">
        <v>722</v>
      </c>
      <c r="G532" s="33">
        <v>34</v>
      </c>
      <c r="H532" s="8" t="e">
        <f ca="1">OFFSET(#REF!,(E532-340)*100,1)</f>
        <v>#REF!</v>
      </c>
      <c r="L532" s="8">
        <v>5.39</v>
      </c>
      <c r="M532" s="8">
        <v>2.21</v>
      </c>
      <c r="N532" s="8">
        <f t="shared" si="26"/>
        <v>5.39</v>
      </c>
      <c r="O532" s="1" t="e">
        <f t="shared" ca="1" si="25"/>
        <v>#REF!</v>
      </c>
      <c r="P532" s="1">
        <v>0</v>
      </c>
      <c r="Q532" s="39" t="e">
        <f t="shared" ca="1" si="24"/>
        <v>#REF!</v>
      </c>
      <c r="R532" s="33">
        <v>430</v>
      </c>
    </row>
    <row r="533" spans="1:18" ht="18.75" customHeight="1" x14ac:dyDescent="0.2">
      <c r="A533" s="285"/>
      <c r="B533" s="32">
        <v>42530</v>
      </c>
      <c r="C533" s="33">
        <v>438</v>
      </c>
      <c r="D533" s="33">
        <v>370</v>
      </c>
      <c r="E533" s="1">
        <v>434.74</v>
      </c>
      <c r="F533" s="33">
        <v>722</v>
      </c>
      <c r="G533" s="33">
        <v>34</v>
      </c>
      <c r="H533" s="8" t="e">
        <f ca="1">OFFSET(#REF!,(E533-340)*100,1)</f>
        <v>#REF!</v>
      </c>
      <c r="L533" s="8">
        <v>6.51</v>
      </c>
      <c r="M533" s="8">
        <v>2.67</v>
      </c>
      <c r="N533" s="8">
        <f t="shared" si="26"/>
        <v>6.51</v>
      </c>
      <c r="O533" s="1" t="e">
        <f t="shared" ca="1" si="25"/>
        <v>#REF!</v>
      </c>
      <c r="P533" s="1">
        <v>0</v>
      </c>
      <c r="Q533" s="39" t="e">
        <f t="shared" ca="1" si="24"/>
        <v>#REF!</v>
      </c>
      <c r="R533" s="33">
        <v>430</v>
      </c>
    </row>
    <row r="534" spans="1:18" ht="18.75" customHeight="1" x14ac:dyDescent="0.2">
      <c r="A534" s="285"/>
      <c r="B534" s="32">
        <v>42531</v>
      </c>
      <c r="C534" s="33">
        <v>438</v>
      </c>
      <c r="D534" s="33">
        <v>370</v>
      </c>
      <c r="E534" s="1">
        <v>434.66</v>
      </c>
      <c r="F534" s="33">
        <v>722</v>
      </c>
      <c r="G534" s="33">
        <v>34</v>
      </c>
      <c r="H534" s="8" t="e">
        <f ca="1">OFFSET(#REF!,(E534-340)*100,1)</f>
        <v>#REF!</v>
      </c>
      <c r="L534" s="8">
        <v>5.69</v>
      </c>
      <c r="M534" s="8">
        <v>2.33</v>
      </c>
      <c r="N534" s="8">
        <f t="shared" si="26"/>
        <v>5.69</v>
      </c>
      <c r="O534" s="1" t="e">
        <f t="shared" ca="1" si="25"/>
        <v>#REF!</v>
      </c>
      <c r="P534" s="1">
        <v>0</v>
      </c>
      <c r="Q534" s="39">
        <f t="shared" si="24"/>
        <v>88.279069767441854</v>
      </c>
      <c r="R534" s="33">
        <v>430</v>
      </c>
    </row>
    <row r="535" spans="1:18" ht="18.75" customHeight="1" x14ac:dyDescent="0.2">
      <c r="A535" s="285"/>
      <c r="B535" s="32">
        <v>42532</v>
      </c>
      <c r="C535" s="33">
        <v>438</v>
      </c>
      <c r="D535" s="33">
        <v>370</v>
      </c>
      <c r="E535" s="1">
        <v>434.58</v>
      </c>
      <c r="F535" s="33">
        <v>722</v>
      </c>
      <c r="G535" s="33">
        <v>34</v>
      </c>
      <c r="H535" s="8">
        <v>641.36</v>
      </c>
      <c r="L535" s="8">
        <v>5.34</v>
      </c>
      <c r="M535" s="8">
        <v>2.19</v>
      </c>
      <c r="N535" s="8">
        <f t="shared" si="26"/>
        <v>5.34</v>
      </c>
      <c r="O535" s="1">
        <f t="shared" si="25"/>
        <v>2.4799999999999862</v>
      </c>
      <c r="P535" s="1">
        <v>0</v>
      </c>
      <c r="Q535" s="39">
        <f t="shared" si="24"/>
        <v>87.863372093023258</v>
      </c>
      <c r="R535" s="33">
        <v>430</v>
      </c>
    </row>
    <row r="536" spans="1:18" ht="18.75" customHeight="1" x14ac:dyDescent="0.2">
      <c r="A536" s="285"/>
      <c r="B536" s="32">
        <v>42533</v>
      </c>
      <c r="C536" s="33">
        <v>438</v>
      </c>
      <c r="D536" s="33">
        <v>370</v>
      </c>
      <c r="E536" s="1">
        <v>434.45</v>
      </c>
      <c r="F536" s="33">
        <v>722</v>
      </c>
      <c r="G536" s="33">
        <v>34</v>
      </c>
      <c r="H536" s="8">
        <v>638.5</v>
      </c>
      <c r="L536" s="8">
        <v>4.6500000000000004</v>
      </c>
      <c r="M536" s="8">
        <v>1.91</v>
      </c>
      <c r="N536" s="8">
        <f t="shared" si="26"/>
        <v>4.6500000000000004</v>
      </c>
      <c r="O536" s="1" t="e">
        <f t="shared" ca="1" si="25"/>
        <v>#REF!</v>
      </c>
      <c r="P536" s="1">
        <v>0</v>
      </c>
      <c r="Q536" s="39" t="e">
        <f t="shared" ca="1" si="24"/>
        <v>#REF!</v>
      </c>
      <c r="R536" s="33">
        <v>430</v>
      </c>
    </row>
    <row r="537" spans="1:18" ht="18.75" customHeight="1" x14ac:dyDescent="0.2">
      <c r="A537" s="285"/>
      <c r="B537" s="32">
        <v>42534</v>
      </c>
      <c r="C537" s="33">
        <v>438</v>
      </c>
      <c r="D537" s="33">
        <v>370</v>
      </c>
      <c r="E537" s="1">
        <v>434.32</v>
      </c>
      <c r="F537" s="33">
        <v>722</v>
      </c>
      <c r="G537" s="33">
        <v>34</v>
      </c>
      <c r="H537" s="8" t="e">
        <f ca="1">OFFSET(#REF!,(E537-340)*100,1)</f>
        <v>#REF!</v>
      </c>
      <c r="L537" s="8">
        <v>5.7</v>
      </c>
      <c r="M537" s="8">
        <v>2.34</v>
      </c>
      <c r="N537" s="8">
        <f t="shared" si="26"/>
        <v>5.7</v>
      </c>
      <c r="O537" s="1" t="e">
        <f t="shared" ca="1" si="25"/>
        <v>#REF!</v>
      </c>
      <c r="P537" s="1">
        <v>0</v>
      </c>
      <c r="Q537" s="39">
        <f t="shared" si="24"/>
        <v>87.511627906976756</v>
      </c>
      <c r="R537" s="33">
        <v>430</v>
      </c>
    </row>
    <row r="538" spans="1:18" ht="18.75" customHeight="1" x14ac:dyDescent="0.2">
      <c r="A538" s="285"/>
      <c r="B538" s="32">
        <v>42535</v>
      </c>
      <c r="C538" s="33">
        <v>438</v>
      </c>
      <c r="D538" s="33">
        <v>370</v>
      </c>
      <c r="E538" s="1">
        <v>434.34</v>
      </c>
      <c r="F538" s="33">
        <v>722</v>
      </c>
      <c r="G538" s="33">
        <v>34</v>
      </c>
      <c r="H538" s="8">
        <v>636.08000000000004</v>
      </c>
      <c r="L538" s="8">
        <v>6.39</v>
      </c>
      <c r="M538" s="8">
        <v>2.62</v>
      </c>
      <c r="N538" s="8">
        <f t="shared" si="26"/>
        <v>6.39</v>
      </c>
      <c r="O538" s="1" t="e">
        <f t="shared" ca="1" si="25"/>
        <v>#REF!</v>
      </c>
      <c r="P538" s="1">
        <v>0</v>
      </c>
      <c r="Q538" s="39" t="e">
        <f t="shared" ca="1" si="24"/>
        <v>#REF!</v>
      </c>
      <c r="R538" s="33">
        <v>430</v>
      </c>
    </row>
    <row r="539" spans="1:18" ht="18.75" customHeight="1" x14ac:dyDescent="0.2">
      <c r="A539" s="285"/>
      <c r="B539" s="32">
        <v>42536</v>
      </c>
      <c r="C539" s="33">
        <v>438</v>
      </c>
      <c r="D539" s="33">
        <v>370</v>
      </c>
      <c r="E539" s="1">
        <v>434.25</v>
      </c>
      <c r="F539" s="33">
        <v>722</v>
      </c>
      <c r="G539" s="33">
        <v>34</v>
      </c>
      <c r="H539" s="8" t="e">
        <f ca="1">OFFSET(#REF!,(E539-340)*100,1)</f>
        <v>#REF!</v>
      </c>
      <c r="L539" s="8">
        <v>6.68</v>
      </c>
      <c r="M539" s="8">
        <v>2.74</v>
      </c>
      <c r="N539" s="8">
        <f t="shared" si="26"/>
        <v>6.68</v>
      </c>
      <c r="O539" s="1" t="e">
        <f t="shared" ca="1" si="25"/>
        <v>#REF!</v>
      </c>
      <c r="P539" s="1">
        <v>0</v>
      </c>
      <c r="Q539" s="39">
        <f t="shared" si="24"/>
        <v>86.886627906976742</v>
      </c>
      <c r="R539" s="33">
        <v>430</v>
      </c>
    </row>
    <row r="540" spans="1:18" ht="18.75" customHeight="1" x14ac:dyDescent="0.2">
      <c r="A540" s="285"/>
      <c r="B540" s="32">
        <v>42537</v>
      </c>
      <c r="C540" s="33">
        <v>438</v>
      </c>
      <c r="D540" s="33">
        <v>370</v>
      </c>
      <c r="E540" s="1">
        <v>434.14</v>
      </c>
      <c r="F540" s="33">
        <v>722</v>
      </c>
      <c r="G540" s="33">
        <v>34</v>
      </c>
      <c r="H540" s="8">
        <v>631.78</v>
      </c>
      <c r="L540" s="8">
        <v>6.29</v>
      </c>
      <c r="M540" s="8">
        <v>2.58</v>
      </c>
      <c r="N540" s="8">
        <f t="shared" si="26"/>
        <v>6.29</v>
      </c>
      <c r="O540" s="1">
        <f t="shared" si="25"/>
        <v>3.6500000000000137</v>
      </c>
      <c r="P540" s="1">
        <v>0</v>
      </c>
      <c r="Q540" s="39">
        <f t="shared" si="24"/>
        <v>86.502906976744185</v>
      </c>
      <c r="R540" s="33">
        <v>430</v>
      </c>
    </row>
    <row r="541" spans="1:18" ht="18.75" customHeight="1" x14ac:dyDescent="0.2">
      <c r="A541" s="285"/>
      <c r="B541" s="32">
        <v>42538</v>
      </c>
      <c r="C541" s="33">
        <v>438</v>
      </c>
      <c r="D541" s="33">
        <v>370</v>
      </c>
      <c r="E541" s="1">
        <v>434.02</v>
      </c>
      <c r="F541" s="33">
        <v>722</v>
      </c>
      <c r="G541" s="33">
        <v>34</v>
      </c>
      <c r="H541" s="8">
        <v>629.14</v>
      </c>
      <c r="L541" s="8">
        <v>7.1</v>
      </c>
      <c r="M541" s="8">
        <v>2.91</v>
      </c>
      <c r="N541" s="8">
        <f t="shared" si="26"/>
        <v>7.1</v>
      </c>
      <c r="O541" s="1" t="e">
        <f t="shared" ca="1" si="25"/>
        <v>#REF!</v>
      </c>
      <c r="P541" s="1">
        <v>0</v>
      </c>
      <c r="Q541" s="39" t="e">
        <f t="shared" ca="1" si="24"/>
        <v>#REF!</v>
      </c>
      <c r="R541" s="33">
        <v>430</v>
      </c>
    </row>
    <row r="542" spans="1:18" ht="18.75" customHeight="1" x14ac:dyDescent="0.2">
      <c r="A542" s="285"/>
      <c r="B542" s="32">
        <v>42539</v>
      </c>
      <c r="C542" s="33">
        <v>438</v>
      </c>
      <c r="D542" s="33">
        <v>370</v>
      </c>
      <c r="E542" s="1">
        <v>433.88</v>
      </c>
      <c r="F542" s="33">
        <v>722</v>
      </c>
      <c r="G542" s="33">
        <v>34</v>
      </c>
      <c r="H542" s="8" t="e">
        <f ca="1">OFFSET(#REF!,(E542-340)*100,1)</f>
        <v>#REF!</v>
      </c>
      <c r="L542" s="8">
        <v>5.99</v>
      </c>
      <c r="M542" s="8">
        <v>2.46</v>
      </c>
      <c r="N542" s="8">
        <f t="shared" si="26"/>
        <v>5.99</v>
      </c>
      <c r="O542" s="1" t="e">
        <f t="shared" ca="1" si="25"/>
        <v>#REF!</v>
      </c>
      <c r="P542" s="33">
        <v>2.4</v>
      </c>
      <c r="Q542" s="39" t="e">
        <f t="shared" ca="1" si="24"/>
        <v>#REF!</v>
      </c>
      <c r="R542" s="33">
        <v>430</v>
      </c>
    </row>
    <row r="543" spans="1:18" ht="18.75" customHeight="1" x14ac:dyDescent="0.2">
      <c r="A543" s="285"/>
      <c r="B543" s="32">
        <v>42540</v>
      </c>
      <c r="C543" s="33">
        <v>438</v>
      </c>
      <c r="D543" s="33">
        <v>370</v>
      </c>
      <c r="E543" s="1">
        <v>433.87</v>
      </c>
      <c r="F543" s="33">
        <v>722</v>
      </c>
      <c r="G543" s="33">
        <v>34</v>
      </c>
      <c r="H543" s="8" t="e">
        <f ca="1">OFFSET(#REF!,(E543-340)*100,1)</f>
        <v>#REF!</v>
      </c>
      <c r="L543" s="8">
        <v>3.4</v>
      </c>
      <c r="M543" s="8">
        <v>1.39</v>
      </c>
      <c r="N543" s="8">
        <f t="shared" si="26"/>
        <v>3.4</v>
      </c>
      <c r="O543" s="1" t="e">
        <f t="shared" ca="1" si="25"/>
        <v>#REF!</v>
      </c>
      <c r="P543" s="1">
        <v>0</v>
      </c>
      <c r="Q543" s="39" t="e">
        <f t="shared" ca="1" si="24"/>
        <v>#REF!</v>
      </c>
      <c r="R543" s="33">
        <v>430</v>
      </c>
    </row>
    <row r="544" spans="1:18" ht="18.75" customHeight="1" x14ac:dyDescent="0.2">
      <c r="A544" s="285"/>
      <c r="B544" s="32">
        <v>42541</v>
      </c>
      <c r="C544" s="33">
        <v>438</v>
      </c>
      <c r="D544" s="33">
        <v>370</v>
      </c>
      <c r="E544" s="1">
        <v>433.79</v>
      </c>
      <c r="F544" s="33">
        <v>722</v>
      </c>
      <c r="G544" s="33">
        <v>34</v>
      </c>
      <c r="H544" s="8" t="e">
        <f ca="1">OFFSET(#REF!,(E544-340)*100,1)</f>
        <v>#REF!</v>
      </c>
      <c r="L544" s="8">
        <v>4.71</v>
      </c>
      <c r="M544" s="8">
        <v>1.53</v>
      </c>
      <c r="N544" s="8">
        <f t="shared" si="26"/>
        <v>4.71</v>
      </c>
      <c r="O544" s="1" t="e">
        <f t="shared" ca="1" si="25"/>
        <v>#REF!</v>
      </c>
      <c r="P544" s="1">
        <v>2.5</v>
      </c>
      <c r="Q544" s="39">
        <f t="shared" si="24"/>
        <v>85.75</v>
      </c>
      <c r="R544" s="33">
        <v>430</v>
      </c>
    </row>
    <row r="545" spans="1:18" ht="18.75" customHeight="1" x14ac:dyDescent="0.2">
      <c r="A545" s="285"/>
      <c r="B545" s="32">
        <v>42542</v>
      </c>
      <c r="C545" s="33">
        <v>438</v>
      </c>
      <c r="D545" s="33">
        <v>370</v>
      </c>
      <c r="E545" s="1">
        <v>433.78</v>
      </c>
      <c r="F545" s="33">
        <v>722</v>
      </c>
      <c r="G545" s="33">
        <v>34</v>
      </c>
      <c r="H545" s="8">
        <v>623.96</v>
      </c>
      <c r="L545" s="8">
        <v>4.3099999999999996</v>
      </c>
      <c r="M545" s="8">
        <v>1.77</v>
      </c>
      <c r="N545" s="8">
        <f t="shared" si="26"/>
        <v>4.3099999999999996</v>
      </c>
      <c r="O545" s="1" t="e">
        <f t="shared" ca="1" si="25"/>
        <v>#REF!</v>
      </c>
      <c r="P545" s="39">
        <v>1</v>
      </c>
      <c r="Q545" s="39" t="e">
        <f t="shared" ca="1" si="24"/>
        <v>#REF!</v>
      </c>
      <c r="R545" s="33">
        <v>430</v>
      </c>
    </row>
    <row r="546" spans="1:18" ht="18.75" customHeight="1" x14ac:dyDescent="0.2">
      <c r="A546" s="285"/>
      <c r="B546" s="32">
        <v>42543</v>
      </c>
      <c r="C546" s="33">
        <v>438</v>
      </c>
      <c r="D546" s="33">
        <v>370</v>
      </c>
      <c r="E546" s="1">
        <v>433.94</v>
      </c>
      <c r="F546" s="33">
        <v>722</v>
      </c>
      <c r="G546" s="33">
        <v>34</v>
      </c>
      <c r="H546" s="8" t="e">
        <f ca="1">OFFSET(#REF!,(E546-340)*100,1)</f>
        <v>#REF!</v>
      </c>
      <c r="L546" s="8">
        <v>7.25</v>
      </c>
      <c r="M546" s="8">
        <v>2.97</v>
      </c>
      <c r="N546" s="8">
        <f t="shared" si="26"/>
        <v>7.25</v>
      </c>
      <c r="O546" s="1" t="e">
        <f t="shared" ca="1" si="25"/>
        <v>#REF!</v>
      </c>
      <c r="P546" s="1">
        <v>0.5</v>
      </c>
      <c r="Q546" s="39" t="e">
        <f t="shared" ca="1" si="24"/>
        <v>#REF!</v>
      </c>
      <c r="R546" s="33">
        <v>430</v>
      </c>
    </row>
    <row r="547" spans="1:18" ht="18.75" customHeight="1" x14ac:dyDescent="0.2">
      <c r="A547" s="285"/>
      <c r="B547" s="32">
        <v>42544</v>
      </c>
      <c r="C547" s="33">
        <v>438</v>
      </c>
      <c r="D547" s="33">
        <v>370</v>
      </c>
      <c r="E547" s="1">
        <v>433.99</v>
      </c>
      <c r="F547" s="33">
        <v>722</v>
      </c>
      <c r="G547" s="33">
        <v>34</v>
      </c>
      <c r="H547" s="8" t="e">
        <f ca="1">OFFSET(#REF!,(E547-340)*100,1)</f>
        <v>#REF!</v>
      </c>
      <c r="L547" s="8">
        <v>3.99</v>
      </c>
      <c r="M547" s="8">
        <v>1.63</v>
      </c>
      <c r="N547" s="8">
        <f t="shared" si="26"/>
        <v>3.99</v>
      </c>
      <c r="O547" s="1" t="e">
        <f t="shared" ca="1" si="25"/>
        <v>#REF!</v>
      </c>
      <c r="P547" s="1">
        <v>0</v>
      </c>
      <c r="Q547" s="39">
        <f t="shared" si="24"/>
        <v>86.088662790697668</v>
      </c>
      <c r="R547" s="33">
        <v>430</v>
      </c>
    </row>
    <row r="548" spans="1:18" ht="18.75" customHeight="1" x14ac:dyDescent="0.2">
      <c r="A548" s="285"/>
      <c r="B548" s="32">
        <v>42545</v>
      </c>
      <c r="C548" s="33">
        <v>438</v>
      </c>
      <c r="D548" s="33">
        <v>370</v>
      </c>
      <c r="E548" s="1">
        <v>433.89</v>
      </c>
      <c r="F548" s="33">
        <v>722</v>
      </c>
      <c r="G548" s="33">
        <v>34</v>
      </c>
      <c r="H548" s="8">
        <v>626.29</v>
      </c>
      <c r="L548" s="8">
        <v>6.11</v>
      </c>
      <c r="M548" s="8">
        <v>2.4900000000000002</v>
      </c>
      <c r="N548" s="8">
        <f t="shared" si="26"/>
        <v>6.11</v>
      </c>
      <c r="O548" s="1">
        <f t="shared" si="25"/>
        <v>2.2399999999999958</v>
      </c>
      <c r="P548" s="1">
        <v>0</v>
      </c>
      <c r="Q548" s="39">
        <f t="shared" si="24"/>
        <v>85.526162790697668</v>
      </c>
      <c r="R548" s="33">
        <v>430</v>
      </c>
    </row>
    <row r="549" spans="1:18" ht="18.75" customHeight="1" x14ac:dyDescent="0.2">
      <c r="A549" s="285"/>
      <c r="B549" s="32">
        <v>42546</v>
      </c>
      <c r="C549" s="33">
        <v>438</v>
      </c>
      <c r="D549" s="33">
        <v>370</v>
      </c>
      <c r="E549" s="1">
        <v>433.71</v>
      </c>
      <c r="F549" s="33">
        <v>722</v>
      </c>
      <c r="G549" s="33">
        <v>34</v>
      </c>
      <c r="H549" s="8">
        <v>622.41999999999996</v>
      </c>
      <c r="L549" s="8">
        <v>5.4</v>
      </c>
      <c r="M549" s="8">
        <v>2.2000000000000002</v>
      </c>
      <c r="N549" s="8">
        <f t="shared" si="26"/>
        <v>5.4</v>
      </c>
      <c r="O549" s="1">
        <f t="shared" si="25"/>
        <v>1.5399999999999867</v>
      </c>
      <c r="P549" s="1">
        <v>0</v>
      </c>
      <c r="Q549" s="39">
        <f t="shared" si="24"/>
        <v>84.965116279069761</v>
      </c>
      <c r="R549" s="33">
        <v>430</v>
      </c>
    </row>
    <row r="550" spans="1:18" ht="18.75" customHeight="1" x14ac:dyDescent="0.2">
      <c r="A550" s="285"/>
      <c r="B550" s="32">
        <v>42547</v>
      </c>
      <c r="C550" s="33">
        <v>438</v>
      </c>
      <c r="D550" s="33">
        <v>370</v>
      </c>
      <c r="E550" s="1">
        <v>433.53</v>
      </c>
      <c r="F550" s="33">
        <v>722</v>
      </c>
      <c r="G550" s="33">
        <v>34</v>
      </c>
      <c r="H550" s="8">
        <v>618.55999999999995</v>
      </c>
      <c r="L550" s="8">
        <v>3.44</v>
      </c>
      <c r="M550" s="8">
        <v>1.41</v>
      </c>
      <c r="N550" s="8">
        <f t="shared" si="26"/>
        <v>3.44</v>
      </c>
      <c r="O550" s="1" t="e">
        <f t="shared" ca="1" si="25"/>
        <v>#REF!</v>
      </c>
      <c r="P550" s="1">
        <v>0</v>
      </c>
      <c r="Q550" s="39" t="e">
        <f t="shared" ca="1" si="24"/>
        <v>#REF!</v>
      </c>
      <c r="R550" s="33">
        <v>430</v>
      </c>
    </row>
    <row r="551" spans="1:18" ht="18.75" customHeight="1" x14ac:dyDescent="0.2">
      <c r="A551" s="285"/>
      <c r="B551" s="32">
        <v>42548</v>
      </c>
      <c r="C551" s="33">
        <v>438</v>
      </c>
      <c r="D551" s="33">
        <v>370</v>
      </c>
      <c r="E551" s="1">
        <v>433.42</v>
      </c>
      <c r="F551" s="33">
        <v>722</v>
      </c>
      <c r="G551" s="33">
        <v>34</v>
      </c>
      <c r="H551" s="8" t="e">
        <f ca="1">OFFSET(#REF!,(E551-340)*100,1)</f>
        <v>#REF!</v>
      </c>
      <c r="L551" s="8">
        <v>4.24</v>
      </c>
      <c r="M551" s="8">
        <v>1.73</v>
      </c>
      <c r="N551" s="8">
        <f t="shared" si="26"/>
        <v>4.24</v>
      </c>
      <c r="O551" s="1" t="e">
        <f t="shared" ca="1" si="25"/>
        <v>#REF!</v>
      </c>
      <c r="P551" s="1">
        <v>0</v>
      </c>
      <c r="Q551" s="39" t="e">
        <f t="shared" ca="1" si="24"/>
        <v>#REF!</v>
      </c>
      <c r="R551" s="33">
        <v>430</v>
      </c>
    </row>
    <row r="552" spans="1:18" ht="18.75" customHeight="1" x14ac:dyDescent="0.2">
      <c r="A552" s="285"/>
      <c r="B552" s="32">
        <v>42549</v>
      </c>
      <c r="C552" s="33">
        <v>438</v>
      </c>
      <c r="D552" s="33">
        <v>370</v>
      </c>
      <c r="E552" s="1">
        <v>433.26</v>
      </c>
      <c r="F552" s="33">
        <v>722</v>
      </c>
      <c r="G552" s="33">
        <v>34</v>
      </c>
      <c r="H552" s="8" t="e">
        <f ca="1">OFFSET(#REF!,(E552-340)*100,1)</f>
        <v>#REF!</v>
      </c>
      <c r="L552" s="8">
        <v>6.72</v>
      </c>
      <c r="M552" s="8">
        <v>2.74</v>
      </c>
      <c r="N552" s="8">
        <f t="shared" si="26"/>
        <v>6.72</v>
      </c>
      <c r="O552" s="1" t="e">
        <f t="shared" ca="1" si="25"/>
        <v>#REF!</v>
      </c>
      <c r="P552" s="1">
        <v>3.8</v>
      </c>
      <c r="Q552" s="39">
        <f t="shared" si="24"/>
        <v>83.420058139534873</v>
      </c>
      <c r="R552" s="33">
        <v>430</v>
      </c>
    </row>
    <row r="553" spans="1:18" ht="18.75" customHeight="1" x14ac:dyDescent="0.2">
      <c r="A553" s="285"/>
      <c r="B553" s="32">
        <v>42550</v>
      </c>
      <c r="C553" s="33">
        <v>438</v>
      </c>
      <c r="D553" s="33">
        <v>370</v>
      </c>
      <c r="E553" s="1">
        <v>433.03</v>
      </c>
      <c r="F553" s="33">
        <v>722</v>
      </c>
      <c r="G553" s="33">
        <v>34</v>
      </c>
      <c r="H553" s="8">
        <v>607.92999999999995</v>
      </c>
      <c r="L553" s="8">
        <v>8.8800000000000008</v>
      </c>
      <c r="M553" s="8">
        <v>3.61</v>
      </c>
      <c r="N553" s="8">
        <f t="shared" si="26"/>
        <v>8.8800000000000008</v>
      </c>
      <c r="O553" s="1">
        <f t="shared" si="25"/>
        <v>3.4200000000000781</v>
      </c>
      <c r="P553" s="1">
        <v>0</v>
      </c>
      <c r="Q553" s="39">
        <f t="shared" si="24"/>
        <v>82.626453488372093</v>
      </c>
      <c r="R553" s="33">
        <v>430</v>
      </c>
    </row>
    <row r="554" spans="1:18" ht="18.75" customHeight="1" x14ac:dyDescent="0.2">
      <c r="A554" s="285"/>
      <c r="B554" s="32">
        <v>42551</v>
      </c>
      <c r="C554" s="33">
        <v>438</v>
      </c>
      <c r="D554" s="33">
        <v>370</v>
      </c>
      <c r="E554" s="1">
        <v>432.77</v>
      </c>
      <c r="F554" s="33">
        <v>722</v>
      </c>
      <c r="G554" s="33">
        <v>34</v>
      </c>
      <c r="H554" s="8">
        <v>602.47</v>
      </c>
      <c r="L554" s="8">
        <v>8.9600000000000009</v>
      </c>
      <c r="M554" s="8">
        <v>3.64</v>
      </c>
      <c r="N554" s="8">
        <f t="shared" si="26"/>
        <v>8.9600000000000009</v>
      </c>
      <c r="O554" s="1">
        <f t="shared" si="25"/>
        <v>2.4899999999999736</v>
      </c>
      <c r="P554" s="1">
        <v>0</v>
      </c>
      <c r="Q554" s="39">
        <f t="shared" si="24"/>
        <v>81.686046511627907</v>
      </c>
      <c r="R554" s="33">
        <v>430</v>
      </c>
    </row>
    <row r="555" spans="1:18" ht="18.75" customHeight="1" x14ac:dyDescent="0.2">
      <c r="A555" s="285" t="s">
        <v>25</v>
      </c>
      <c r="B555" s="32">
        <v>42552</v>
      </c>
      <c r="C555" s="33">
        <v>438</v>
      </c>
      <c r="D555" s="33">
        <v>370</v>
      </c>
      <c r="E555" s="1">
        <v>432.46</v>
      </c>
      <c r="F555" s="33">
        <v>722</v>
      </c>
      <c r="G555" s="33">
        <v>34</v>
      </c>
      <c r="H555" s="8">
        <v>596</v>
      </c>
      <c r="L555" s="8">
        <v>7.55</v>
      </c>
      <c r="M555" s="8">
        <v>3.7010000000000001</v>
      </c>
      <c r="N555" s="8">
        <f t="shared" si="26"/>
        <v>7.55</v>
      </c>
      <c r="O555" s="1">
        <f t="shared" si="25"/>
        <v>3.8299999999999725</v>
      </c>
      <c r="P555" s="1">
        <v>0</v>
      </c>
      <c r="Q555" s="39">
        <f t="shared" si="24"/>
        <v>81.145348837209298</v>
      </c>
      <c r="R555" s="33">
        <v>430</v>
      </c>
    </row>
    <row r="556" spans="1:18" ht="18.75" customHeight="1" x14ac:dyDescent="0.2">
      <c r="A556" s="285"/>
      <c r="B556" s="32">
        <v>42553</v>
      </c>
      <c r="C556" s="33">
        <v>438</v>
      </c>
      <c r="D556" s="33">
        <v>370</v>
      </c>
      <c r="E556" s="1">
        <v>432.28</v>
      </c>
      <c r="F556" s="33">
        <v>722</v>
      </c>
      <c r="G556" s="33">
        <v>34</v>
      </c>
      <c r="H556" s="8">
        <v>592.28</v>
      </c>
      <c r="L556" s="8">
        <v>6.13</v>
      </c>
      <c r="M556" s="8">
        <v>2.4900000000000002</v>
      </c>
      <c r="N556" s="8">
        <f t="shared" si="26"/>
        <v>6.13</v>
      </c>
      <c r="O556" s="1">
        <f t="shared" si="25"/>
        <v>1.3999999999999817</v>
      </c>
      <c r="P556" s="1">
        <v>0</v>
      </c>
      <c r="Q556" s="39">
        <f t="shared" si="24"/>
        <v>80.457848837209298</v>
      </c>
      <c r="R556" s="33">
        <v>430</v>
      </c>
    </row>
    <row r="557" spans="1:18" ht="18.75" customHeight="1" x14ac:dyDescent="0.2">
      <c r="A557" s="285"/>
      <c r="B557" s="32">
        <v>42554</v>
      </c>
      <c r="C557" s="33">
        <v>438</v>
      </c>
      <c r="D557" s="33">
        <v>370</v>
      </c>
      <c r="E557" s="1">
        <v>432.05</v>
      </c>
      <c r="F557" s="33">
        <v>722</v>
      </c>
      <c r="G557" s="33">
        <v>34</v>
      </c>
      <c r="H557" s="8">
        <v>587.54999999999995</v>
      </c>
      <c r="L557" s="8">
        <v>8.1999999999999993</v>
      </c>
      <c r="M557" s="8">
        <v>3.33</v>
      </c>
      <c r="N557" s="8">
        <f t="shared" si="26"/>
        <v>8.1999999999999993</v>
      </c>
      <c r="O557" s="1">
        <f t="shared" si="25"/>
        <v>0.85000000000009024</v>
      </c>
      <c r="P557" s="1">
        <v>0</v>
      </c>
      <c r="Q557" s="39">
        <f t="shared" si="24"/>
        <v>79.389534883720941</v>
      </c>
      <c r="R557" s="33">
        <v>430</v>
      </c>
    </row>
    <row r="558" spans="1:18" ht="18.75" customHeight="1" x14ac:dyDescent="0.2">
      <c r="A558" s="285"/>
      <c r="B558" s="32">
        <v>42555</v>
      </c>
      <c r="C558" s="33">
        <v>438</v>
      </c>
      <c r="D558" s="33">
        <v>370</v>
      </c>
      <c r="E558" s="1">
        <v>431.69</v>
      </c>
      <c r="F558" s="33">
        <v>722</v>
      </c>
      <c r="G558" s="33">
        <v>34</v>
      </c>
      <c r="H558" s="8">
        <v>580.20000000000005</v>
      </c>
      <c r="L558" s="8">
        <v>7.75</v>
      </c>
      <c r="M558" s="8">
        <v>3.14</v>
      </c>
      <c r="N558" s="8">
        <f t="shared" si="26"/>
        <v>7.75</v>
      </c>
      <c r="O558" s="1">
        <f t="shared" si="25"/>
        <v>2.8499999999999091</v>
      </c>
      <c r="P558" s="1">
        <v>0</v>
      </c>
      <c r="Q558" s="39">
        <f t="shared" si="24"/>
        <v>78.677325581395337</v>
      </c>
      <c r="R558" s="33">
        <v>430</v>
      </c>
    </row>
    <row r="559" spans="1:18" ht="18.75" customHeight="1" x14ac:dyDescent="0.2">
      <c r="A559" s="285"/>
      <c r="B559" s="32">
        <v>42556</v>
      </c>
      <c r="C559" s="33">
        <v>438</v>
      </c>
      <c r="D559" s="33">
        <v>370</v>
      </c>
      <c r="E559" s="1">
        <v>431.45</v>
      </c>
      <c r="F559" s="33">
        <v>722</v>
      </c>
      <c r="G559" s="33">
        <v>34</v>
      </c>
      <c r="H559" s="8">
        <v>575.29999999999995</v>
      </c>
      <c r="L559" s="8">
        <v>4.21</v>
      </c>
      <c r="M559" s="8">
        <v>1.7</v>
      </c>
      <c r="N559" s="8">
        <f t="shared" si="26"/>
        <v>4.21</v>
      </c>
      <c r="O559" s="1">
        <f t="shared" si="25"/>
        <v>0.41000000000004544</v>
      </c>
      <c r="P559" s="1">
        <v>0</v>
      </c>
      <c r="Q559" s="39">
        <f t="shared" ref="Q559:Q622" si="27">(H560-34)*100/(722-34)</f>
        <v>78.125</v>
      </c>
      <c r="R559" s="33">
        <v>430</v>
      </c>
    </row>
    <row r="560" spans="1:18" ht="18.75" customHeight="1" x14ac:dyDescent="0.2">
      <c r="A560" s="285"/>
      <c r="B560" s="32">
        <v>42557</v>
      </c>
      <c r="C560" s="33">
        <v>438</v>
      </c>
      <c r="D560" s="33">
        <v>370</v>
      </c>
      <c r="E560" s="1">
        <v>431.26</v>
      </c>
      <c r="F560" s="33">
        <v>722</v>
      </c>
      <c r="G560" s="33">
        <v>34</v>
      </c>
      <c r="H560" s="8">
        <v>571.5</v>
      </c>
      <c r="L560" s="8">
        <v>6.26</v>
      </c>
      <c r="M560" s="8">
        <v>2.54</v>
      </c>
      <c r="N560" s="8">
        <f t="shared" si="26"/>
        <v>6.26</v>
      </c>
      <c r="O560" s="1">
        <f t="shared" si="25"/>
        <v>1.4600000000000453</v>
      </c>
      <c r="P560" s="1">
        <v>0</v>
      </c>
      <c r="Q560" s="39">
        <f t="shared" si="27"/>
        <v>77.427325581395365</v>
      </c>
      <c r="R560" s="33">
        <v>430</v>
      </c>
    </row>
    <row r="561" spans="1:18" ht="18.75" customHeight="1" x14ac:dyDescent="0.2">
      <c r="A561" s="285"/>
      <c r="B561" s="32">
        <v>42558</v>
      </c>
      <c r="C561" s="33">
        <v>438</v>
      </c>
      <c r="D561" s="33">
        <v>370</v>
      </c>
      <c r="E561" s="1">
        <v>431.02</v>
      </c>
      <c r="F561" s="33">
        <v>722</v>
      </c>
      <c r="G561" s="33">
        <v>34</v>
      </c>
      <c r="H561" s="8">
        <v>566.70000000000005</v>
      </c>
      <c r="L561" s="8">
        <v>4.88</v>
      </c>
      <c r="M561" s="8">
        <v>1.98</v>
      </c>
      <c r="N561" s="8">
        <f t="shared" si="26"/>
        <v>4.88</v>
      </c>
      <c r="O561" s="1">
        <f t="shared" si="25"/>
        <v>1.6799999999999544</v>
      </c>
      <c r="P561" s="1">
        <v>0</v>
      </c>
      <c r="Q561" s="39">
        <f t="shared" si="27"/>
        <v>76.962209302325576</v>
      </c>
      <c r="R561" s="33">
        <v>430</v>
      </c>
    </row>
    <row r="562" spans="1:18" ht="18.75" customHeight="1" x14ac:dyDescent="0.2">
      <c r="A562" s="285"/>
      <c r="B562" s="32">
        <v>42559</v>
      </c>
      <c r="C562" s="33">
        <v>438</v>
      </c>
      <c r="D562" s="33">
        <v>370</v>
      </c>
      <c r="E562" s="1">
        <v>430.86</v>
      </c>
      <c r="F562" s="33">
        <v>722</v>
      </c>
      <c r="G562" s="33">
        <v>34</v>
      </c>
      <c r="H562" s="8">
        <v>563.5</v>
      </c>
      <c r="L562" s="8">
        <v>5.03</v>
      </c>
      <c r="M562" s="8">
        <v>2.04</v>
      </c>
      <c r="N562" s="8">
        <f t="shared" si="26"/>
        <v>5.03</v>
      </c>
      <c r="O562" s="1">
        <f t="shared" si="25"/>
        <v>0.68999999999996842</v>
      </c>
      <c r="P562" s="1">
        <v>0</v>
      </c>
      <c r="Q562" s="39">
        <f t="shared" si="27"/>
        <v>76.331395348837205</v>
      </c>
      <c r="R562" s="33">
        <v>430</v>
      </c>
    </row>
    <row r="563" spans="1:18" ht="18.75" customHeight="1" x14ac:dyDescent="0.2">
      <c r="A563" s="285"/>
      <c r="B563" s="32">
        <v>42560</v>
      </c>
      <c r="C563" s="33">
        <v>438</v>
      </c>
      <c r="D563" s="33">
        <v>370</v>
      </c>
      <c r="E563" s="1">
        <v>430.64</v>
      </c>
      <c r="F563" s="33">
        <v>722</v>
      </c>
      <c r="G563" s="33">
        <v>34</v>
      </c>
      <c r="H563" s="8">
        <v>559.16</v>
      </c>
      <c r="L563" s="8">
        <v>0.96</v>
      </c>
      <c r="M563" s="8">
        <v>0.38</v>
      </c>
      <c r="N563" s="8">
        <f t="shared" si="26"/>
        <v>0.96</v>
      </c>
      <c r="O563" s="1" t="e">
        <f t="shared" ca="1" si="25"/>
        <v>#REF!</v>
      </c>
      <c r="P563" s="33">
        <v>9.1</v>
      </c>
      <c r="Q563" s="39" t="e">
        <f t="shared" ca="1" si="27"/>
        <v>#REF!</v>
      </c>
      <c r="R563" s="33">
        <v>430</v>
      </c>
    </row>
    <row r="564" spans="1:18" ht="18.75" customHeight="1" x14ac:dyDescent="0.2">
      <c r="A564" s="285"/>
      <c r="B564" s="32">
        <v>42561</v>
      </c>
      <c r="C564" s="33">
        <v>438</v>
      </c>
      <c r="D564" s="33">
        <v>370</v>
      </c>
      <c r="E564" s="1">
        <v>430.68</v>
      </c>
      <c r="F564" s="33">
        <v>722</v>
      </c>
      <c r="G564" s="33">
        <v>34</v>
      </c>
      <c r="H564" s="8" t="e">
        <f ca="1">OFFSET(#REF!,(E564-340)*100,1)</f>
        <v>#REF!</v>
      </c>
      <c r="L564" s="8">
        <v>2.13</v>
      </c>
      <c r="M564" s="8">
        <v>0.86</v>
      </c>
      <c r="N564" s="8">
        <f t="shared" si="26"/>
        <v>2.13</v>
      </c>
      <c r="O564" s="1" t="e">
        <f t="shared" ca="1" si="25"/>
        <v>#REF!</v>
      </c>
      <c r="P564" s="1">
        <v>3.4</v>
      </c>
      <c r="Q564" s="39">
        <f t="shared" si="27"/>
        <v>76.4970930232558</v>
      </c>
      <c r="R564" s="33">
        <v>430</v>
      </c>
    </row>
    <row r="565" spans="1:18" ht="18.75" customHeight="1" x14ac:dyDescent="0.2">
      <c r="A565" s="285"/>
      <c r="B565" s="32">
        <v>42562</v>
      </c>
      <c r="C565" s="33">
        <v>438</v>
      </c>
      <c r="D565" s="33">
        <v>370</v>
      </c>
      <c r="E565" s="1">
        <v>430.7</v>
      </c>
      <c r="F565" s="33">
        <v>722</v>
      </c>
      <c r="G565" s="33">
        <v>34</v>
      </c>
      <c r="H565" s="8">
        <v>560.29999999999995</v>
      </c>
      <c r="L565" s="8">
        <v>5.67</v>
      </c>
      <c r="M565" s="8">
        <v>2.2999999999999998</v>
      </c>
      <c r="N565" s="8">
        <f t="shared" si="26"/>
        <v>5.67</v>
      </c>
      <c r="O565" s="1" t="e">
        <f t="shared" ca="1" si="25"/>
        <v>#REF!</v>
      </c>
      <c r="P565" s="1">
        <v>0</v>
      </c>
      <c r="Q565" s="39" t="e">
        <f t="shared" ca="1" si="27"/>
        <v>#REF!</v>
      </c>
      <c r="R565" s="33">
        <v>430</v>
      </c>
    </row>
    <row r="566" spans="1:18" ht="18.75" customHeight="1" x14ac:dyDescent="0.2">
      <c r="A566" s="285"/>
      <c r="B566" s="32">
        <v>42563</v>
      </c>
      <c r="C566" s="33">
        <v>438</v>
      </c>
      <c r="D566" s="33">
        <v>370</v>
      </c>
      <c r="E566" s="1">
        <v>430.49</v>
      </c>
      <c r="F566" s="33">
        <v>722</v>
      </c>
      <c r="G566" s="33">
        <v>34</v>
      </c>
      <c r="H566" s="8" t="e">
        <f ca="1">OFFSET(#REF!,(E566-340)*100,1)</f>
        <v>#REF!</v>
      </c>
      <c r="L566" s="8">
        <v>4.6100000000000003</v>
      </c>
      <c r="M566" s="8">
        <v>1.87</v>
      </c>
      <c r="N566" s="8">
        <f t="shared" si="26"/>
        <v>4.6100000000000003</v>
      </c>
      <c r="O566" s="1" t="e">
        <f t="shared" ca="1" si="25"/>
        <v>#REF!</v>
      </c>
      <c r="P566" s="1">
        <v>0</v>
      </c>
      <c r="Q566" s="39">
        <f t="shared" si="27"/>
        <v>75.44622093023257</v>
      </c>
      <c r="R566" s="33">
        <v>430</v>
      </c>
    </row>
    <row r="567" spans="1:18" ht="18.75" customHeight="1" x14ac:dyDescent="0.2">
      <c r="A567" s="285"/>
      <c r="B567" s="32">
        <v>42564</v>
      </c>
      <c r="C567" s="33">
        <v>438</v>
      </c>
      <c r="D567" s="33">
        <v>370</v>
      </c>
      <c r="E567" s="1">
        <v>430.33</v>
      </c>
      <c r="F567" s="33">
        <v>722</v>
      </c>
      <c r="G567" s="33">
        <v>34</v>
      </c>
      <c r="H567" s="8">
        <v>553.07000000000005</v>
      </c>
      <c r="L567" s="8">
        <v>6.19</v>
      </c>
      <c r="M567" s="8">
        <v>2.5099999999999998</v>
      </c>
      <c r="N567" s="8">
        <f t="shared" si="26"/>
        <v>6.19</v>
      </c>
      <c r="O567" s="1" t="e">
        <f t="shared" ca="1" si="25"/>
        <v>#REF!</v>
      </c>
      <c r="P567" s="1">
        <v>0</v>
      </c>
      <c r="Q567" s="39" t="e">
        <f t="shared" ca="1" si="27"/>
        <v>#REF!</v>
      </c>
      <c r="R567" s="33">
        <v>430</v>
      </c>
    </row>
    <row r="568" spans="1:18" ht="18.75" customHeight="1" x14ac:dyDescent="0.2">
      <c r="A568" s="285"/>
      <c r="B568" s="32">
        <v>42565</v>
      </c>
      <c r="C568" s="33">
        <v>438</v>
      </c>
      <c r="D568" s="33">
        <v>370</v>
      </c>
      <c r="E568" s="1">
        <v>430.07</v>
      </c>
      <c r="F568" s="33">
        <v>722</v>
      </c>
      <c r="G568" s="33">
        <v>34</v>
      </c>
      <c r="H568" s="8" t="e">
        <f ca="1">OFFSET(#REF!,(E568-340)*100,1)</f>
        <v>#REF!</v>
      </c>
      <c r="L568" s="8">
        <v>4.75</v>
      </c>
      <c r="M568" s="8">
        <v>1.92</v>
      </c>
      <c r="N568" s="8">
        <f t="shared" si="26"/>
        <v>4.75</v>
      </c>
      <c r="O568" s="1" t="e">
        <f t="shared" ca="1" si="25"/>
        <v>#REF!</v>
      </c>
      <c r="P568" s="1">
        <v>0</v>
      </c>
      <c r="Q568" s="39">
        <f t="shared" si="27"/>
        <v>74.229651162790702</v>
      </c>
      <c r="R568" s="33">
        <v>430</v>
      </c>
    </row>
    <row r="569" spans="1:18" ht="18.75" customHeight="1" x14ac:dyDescent="0.2">
      <c r="A569" s="285"/>
      <c r="B569" s="32">
        <v>42566</v>
      </c>
      <c r="C569" s="33">
        <v>438</v>
      </c>
      <c r="D569" s="33">
        <v>370</v>
      </c>
      <c r="E569" s="1">
        <v>429.9</v>
      </c>
      <c r="F569" s="33">
        <v>722</v>
      </c>
      <c r="G569" s="33">
        <v>34</v>
      </c>
      <c r="H569" s="8">
        <v>544.70000000000005</v>
      </c>
      <c r="L569" s="8">
        <v>2.2200000000000002</v>
      </c>
      <c r="M569" s="8">
        <v>0.9</v>
      </c>
      <c r="N569" s="8">
        <f t="shared" si="26"/>
        <v>2.2200000000000002</v>
      </c>
      <c r="O569" s="1" t="e">
        <f t="shared" ca="1" si="25"/>
        <v>#REF!</v>
      </c>
      <c r="P569" s="1">
        <v>0</v>
      </c>
      <c r="Q569" s="39" t="e">
        <f t="shared" ca="1" si="27"/>
        <v>#REF!</v>
      </c>
      <c r="R569" s="33">
        <v>430</v>
      </c>
    </row>
    <row r="570" spans="1:18" ht="18.75" customHeight="1" x14ac:dyDescent="0.2">
      <c r="A570" s="285"/>
      <c r="B570" s="32">
        <v>42567</v>
      </c>
      <c r="C570" s="33">
        <v>438</v>
      </c>
      <c r="D570" s="33">
        <v>370</v>
      </c>
      <c r="E570" s="1">
        <v>429.81</v>
      </c>
      <c r="F570" s="33">
        <v>722</v>
      </c>
      <c r="G570" s="33">
        <v>34</v>
      </c>
      <c r="H570" s="8" t="e">
        <f ca="1">OFFSET(#REF!,(E570-340)*100,1)</f>
        <v>#REF!</v>
      </c>
      <c r="L570" s="8">
        <v>1.97</v>
      </c>
      <c r="M570" s="8">
        <v>0.8</v>
      </c>
      <c r="N570" s="8">
        <f t="shared" si="26"/>
        <v>1.97</v>
      </c>
      <c r="O570" s="1" t="e">
        <f t="shared" ca="1" si="25"/>
        <v>#REF!</v>
      </c>
      <c r="P570" s="1">
        <v>0</v>
      </c>
      <c r="Q570" s="39" t="e">
        <f t="shared" ca="1" si="27"/>
        <v>#REF!</v>
      </c>
      <c r="R570" s="33">
        <v>430</v>
      </c>
    </row>
    <row r="571" spans="1:18" ht="18.75" customHeight="1" x14ac:dyDescent="0.2">
      <c r="A571" s="285"/>
      <c r="B571" s="32">
        <v>42568</v>
      </c>
      <c r="C571" s="33">
        <v>438</v>
      </c>
      <c r="D571" s="33">
        <v>370</v>
      </c>
      <c r="E571" s="1">
        <v>429.72</v>
      </c>
      <c r="F571" s="33">
        <v>722</v>
      </c>
      <c r="G571" s="33">
        <v>34</v>
      </c>
      <c r="H571" s="8" t="e">
        <f ca="1">OFFSET(#REF!,(E571-340)*100,1)</f>
        <v>#REF!</v>
      </c>
      <c r="L571" s="8">
        <v>2.06</v>
      </c>
      <c r="M571" s="8">
        <v>0.84</v>
      </c>
      <c r="N571" s="8">
        <f t="shared" si="26"/>
        <v>2.06</v>
      </c>
      <c r="O571" s="1" t="e">
        <f t="shared" ca="1" si="25"/>
        <v>#REF!</v>
      </c>
      <c r="P571" s="1">
        <v>0</v>
      </c>
      <c r="Q571" s="39" t="e">
        <f t="shared" ca="1" si="27"/>
        <v>#REF!</v>
      </c>
      <c r="R571" s="33">
        <v>430</v>
      </c>
    </row>
    <row r="572" spans="1:18" ht="18.75" customHeight="1" x14ac:dyDescent="0.2">
      <c r="A572" s="285"/>
      <c r="B572" s="32">
        <v>42569</v>
      </c>
      <c r="C572" s="33">
        <v>438</v>
      </c>
      <c r="D572" s="33">
        <v>370</v>
      </c>
      <c r="E572" s="1">
        <v>429.66</v>
      </c>
      <c r="F572" s="33">
        <v>722</v>
      </c>
      <c r="G572" s="33">
        <v>34</v>
      </c>
      <c r="H572" s="8" t="e">
        <f ca="1">OFFSET(#REF!,(E572-340)*100,1)</f>
        <v>#REF!</v>
      </c>
      <c r="L572" s="8">
        <v>3.78</v>
      </c>
      <c r="M572" s="8">
        <v>1.53</v>
      </c>
      <c r="N572" s="8">
        <f t="shared" si="26"/>
        <v>3.78</v>
      </c>
      <c r="O572" s="1" t="e">
        <f t="shared" ca="1" si="25"/>
        <v>#REF!</v>
      </c>
      <c r="P572" s="1">
        <v>0</v>
      </c>
      <c r="Q572" s="39" t="e">
        <f t="shared" ca="1" si="27"/>
        <v>#REF!</v>
      </c>
      <c r="R572" s="33">
        <v>430</v>
      </c>
    </row>
    <row r="573" spans="1:18" ht="18.75" customHeight="1" x14ac:dyDescent="0.2">
      <c r="A573" s="285"/>
      <c r="B573" s="32">
        <v>42570</v>
      </c>
      <c r="C573" s="33">
        <v>438</v>
      </c>
      <c r="D573" s="33">
        <v>370</v>
      </c>
      <c r="E573" s="1">
        <v>429.5</v>
      </c>
      <c r="F573" s="33">
        <v>722</v>
      </c>
      <c r="G573" s="33">
        <v>34</v>
      </c>
      <c r="H573" s="8" t="e">
        <f ca="1">OFFSET(#REF!,(E573-340)*100,1)</f>
        <v>#REF!</v>
      </c>
      <c r="L573" s="8">
        <v>1.1399999999999999</v>
      </c>
      <c r="M573" s="8">
        <v>0.46</v>
      </c>
      <c r="N573" s="8">
        <f t="shared" si="26"/>
        <v>1.1399999999999999</v>
      </c>
      <c r="O573" s="1" t="e">
        <f t="shared" ca="1" si="25"/>
        <v>#REF!</v>
      </c>
      <c r="P573" s="1">
        <v>0</v>
      </c>
      <c r="Q573" s="39" t="e">
        <f t="shared" ca="1" si="27"/>
        <v>#REF!</v>
      </c>
      <c r="R573" s="33">
        <v>430</v>
      </c>
    </row>
    <row r="574" spans="1:18" ht="18.75" customHeight="1" x14ac:dyDescent="0.2">
      <c r="A574" s="285"/>
      <c r="B574" s="32">
        <v>42571</v>
      </c>
      <c r="C574" s="33">
        <v>438</v>
      </c>
      <c r="D574" s="33">
        <v>370</v>
      </c>
      <c r="E574" s="1">
        <v>429.47</v>
      </c>
      <c r="F574" s="33">
        <v>722</v>
      </c>
      <c r="G574" s="33">
        <v>34</v>
      </c>
      <c r="H574" s="8" t="e">
        <f ca="1">OFFSET(#REF!,(E574-340)*100,1)</f>
        <v>#REF!</v>
      </c>
      <c r="L574" s="8">
        <v>3.53</v>
      </c>
      <c r="M574" s="8">
        <v>1.42</v>
      </c>
      <c r="N574" s="8">
        <f t="shared" si="26"/>
        <v>3.53</v>
      </c>
      <c r="O574" s="1" t="e">
        <f t="shared" ca="1" si="25"/>
        <v>#REF!</v>
      </c>
      <c r="P574" s="1">
        <v>0</v>
      </c>
      <c r="Q574" s="39" t="e">
        <f t="shared" ca="1" si="27"/>
        <v>#REF!</v>
      </c>
      <c r="R574" s="33">
        <v>430</v>
      </c>
    </row>
    <row r="575" spans="1:18" ht="18.75" customHeight="1" x14ac:dyDescent="0.2">
      <c r="A575" s="285"/>
      <c r="B575" s="32">
        <v>42572</v>
      </c>
      <c r="C575" s="33">
        <v>438</v>
      </c>
      <c r="D575" s="33">
        <v>370</v>
      </c>
      <c r="E575" s="1">
        <v>429.31</v>
      </c>
      <c r="F575" s="33">
        <v>722</v>
      </c>
      <c r="G575" s="33">
        <v>34</v>
      </c>
      <c r="H575" s="8" t="e">
        <f ca="1">OFFSET(#REF!,(E575-340)*100,1)</f>
        <v>#REF!</v>
      </c>
      <c r="L575" s="8">
        <v>3.78</v>
      </c>
      <c r="M575" s="8">
        <v>1.52</v>
      </c>
      <c r="N575" s="8">
        <f t="shared" si="26"/>
        <v>3.78</v>
      </c>
      <c r="O575" s="1" t="e">
        <f t="shared" ca="1" si="25"/>
        <v>#REF!</v>
      </c>
      <c r="P575" s="1">
        <v>0</v>
      </c>
      <c r="Q575" s="39">
        <f t="shared" si="27"/>
        <v>72.252906976744185</v>
      </c>
      <c r="R575" s="33">
        <v>430</v>
      </c>
    </row>
    <row r="576" spans="1:18" ht="18.75" customHeight="1" x14ac:dyDescent="0.2">
      <c r="A576" s="285"/>
      <c r="B576" s="32">
        <v>42573</v>
      </c>
      <c r="C576" s="33">
        <v>438</v>
      </c>
      <c r="D576" s="33">
        <v>370</v>
      </c>
      <c r="E576" s="1">
        <v>429.2</v>
      </c>
      <c r="F576" s="33">
        <v>722</v>
      </c>
      <c r="G576" s="33">
        <v>34</v>
      </c>
      <c r="H576" s="8">
        <v>531.1</v>
      </c>
      <c r="L576" s="8">
        <v>0.96</v>
      </c>
      <c r="M576" s="8">
        <v>0.39</v>
      </c>
      <c r="N576" s="8">
        <f t="shared" si="26"/>
        <v>0.96</v>
      </c>
      <c r="O576" s="1" t="e">
        <f t="shared" ca="1" si="25"/>
        <v>#REF!</v>
      </c>
      <c r="P576" s="1">
        <v>0</v>
      </c>
      <c r="Q576" s="39" t="e">
        <f t="shared" ca="1" si="27"/>
        <v>#REF!</v>
      </c>
      <c r="R576" s="33">
        <v>430</v>
      </c>
    </row>
    <row r="577" spans="1:18" ht="18.75" customHeight="1" x14ac:dyDescent="0.2">
      <c r="A577" s="285"/>
      <c r="B577" s="32">
        <v>42574</v>
      </c>
      <c r="C577" s="33">
        <v>438</v>
      </c>
      <c r="D577" s="33">
        <v>370</v>
      </c>
      <c r="E577" s="1">
        <v>429.17</v>
      </c>
      <c r="F577" s="33">
        <v>722</v>
      </c>
      <c r="G577" s="33">
        <v>34</v>
      </c>
      <c r="H577" s="8" t="e">
        <f ca="1">OFFSET(#REF!,(E577-340)*100,1)</f>
        <v>#REF!</v>
      </c>
      <c r="L577" s="8">
        <v>0.38</v>
      </c>
      <c r="M577" s="8">
        <v>0.11</v>
      </c>
      <c r="N577" s="8">
        <f t="shared" si="26"/>
        <v>0.38</v>
      </c>
      <c r="O577" s="1" t="e">
        <f t="shared" ca="1" si="25"/>
        <v>#REF!</v>
      </c>
      <c r="P577" s="39">
        <v>1</v>
      </c>
      <c r="Q577" s="39" t="e">
        <f t="shared" ca="1" si="27"/>
        <v>#REF!</v>
      </c>
      <c r="R577" s="33">
        <v>430</v>
      </c>
    </row>
    <row r="578" spans="1:18" ht="18.75" customHeight="1" x14ac:dyDescent="0.2">
      <c r="A578" s="285"/>
      <c r="B578" s="32">
        <v>42575</v>
      </c>
      <c r="C578" s="33">
        <v>438</v>
      </c>
      <c r="D578" s="33">
        <v>370</v>
      </c>
      <c r="E578" s="1">
        <v>429.16</v>
      </c>
      <c r="F578" s="33">
        <v>722</v>
      </c>
      <c r="G578" s="33">
        <v>34</v>
      </c>
      <c r="H578" s="8" t="e">
        <f ca="1">OFFSET(#REF!,(E578-340)*100,1)</f>
        <v>#REF!</v>
      </c>
      <c r="L578" s="8">
        <v>1.42</v>
      </c>
      <c r="M578" s="8">
        <v>0.56999999999999995</v>
      </c>
      <c r="N578" s="8">
        <f t="shared" si="26"/>
        <v>1.42</v>
      </c>
      <c r="O578" s="1" t="e">
        <f t="shared" ca="1" si="25"/>
        <v>#REF!</v>
      </c>
      <c r="P578" s="1">
        <v>0</v>
      </c>
      <c r="Q578" s="39">
        <f t="shared" si="27"/>
        <v>71.949127906976742</v>
      </c>
      <c r="R578" s="33">
        <v>430</v>
      </c>
    </row>
    <row r="579" spans="1:18" ht="18.75" customHeight="1" x14ac:dyDescent="0.2">
      <c r="A579" s="285"/>
      <c r="B579" s="32">
        <v>42576</v>
      </c>
      <c r="C579" s="33">
        <v>438</v>
      </c>
      <c r="D579" s="33">
        <v>370</v>
      </c>
      <c r="E579" s="1">
        <v>429.09</v>
      </c>
      <c r="F579" s="33">
        <v>722</v>
      </c>
      <c r="G579" s="33">
        <v>34</v>
      </c>
      <c r="H579" s="8">
        <v>529.01</v>
      </c>
      <c r="L579" s="8">
        <v>0.37</v>
      </c>
      <c r="M579" s="8">
        <v>0.15</v>
      </c>
      <c r="N579" s="8">
        <f t="shared" si="26"/>
        <v>0.37</v>
      </c>
      <c r="O579" s="1" t="e">
        <f t="shared" ca="1" si="25"/>
        <v>#REF!</v>
      </c>
      <c r="P579" s="1">
        <v>5.5</v>
      </c>
      <c r="Q579" s="39" t="e">
        <f t="shared" ca="1" si="27"/>
        <v>#REF!</v>
      </c>
      <c r="R579" s="33">
        <v>430</v>
      </c>
    </row>
    <row r="580" spans="1:18" ht="18.75" customHeight="1" x14ac:dyDescent="0.2">
      <c r="A580" s="285"/>
      <c r="B580" s="32">
        <v>42577</v>
      </c>
      <c r="C580" s="33">
        <v>438</v>
      </c>
      <c r="D580" s="33">
        <v>370</v>
      </c>
      <c r="E580" s="1">
        <v>429.12</v>
      </c>
      <c r="F580" s="33">
        <v>722</v>
      </c>
      <c r="G580" s="33">
        <v>34</v>
      </c>
      <c r="H580" s="8" t="e">
        <f ca="1">OFFSET(#REF!,(E580-340)*100,1)</f>
        <v>#REF!</v>
      </c>
      <c r="L580" s="8">
        <v>1.67</v>
      </c>
      <c r="M580" s="8">
        <v>0.67</v>
      </c>
      <c r="N580" s="8">
        <f t="shared" si="26"/>
        <v>1.67</v>
      </c>
      <c r="O580" s="1" t="e">
        <f t="shared" ca="1" si="25"/>
        <v>#REF!</v>
      </c>
      <c r="P580" s="33">
        <v>27.2</v>
      </c>
      <c r="Q580" s="39" t="e">
        <f t="shared" ca="1" si="27"/>
        <v>#REF!</v>
      </c>
      <c r="R580" s="33">
        <v>430</v>
      </c>
    </row>
    <row r="581" spans="1:18" ht="18.75" customHeight="1" x14ac:dyDescent="0.2">
      <c r="A581" s="285"/>
      <c r="B581" s="32">
        <v>42578</v>
      </c>
      <c r="C581" s="33">
        <v>438</v>
      </c>
      <c r="D581" s="33">
        <v>370</v>
      </c>
      <c r="E581" s="1">
        <v>429.12</v>
      </c>
      <c r="F581" s="33">
        <v>722</v>
      </c>
      <c r="G581" s="33">
        <v>34</v>
      </c>
      <c r="H581" s="8" t="e">
        <f ca="1">OFFSET(#REF!,(E581-340)*100,1)</f>
        <v>#REF!</v>
      </c>
      <c r="L581" s="8">
        <v>1.04</v>
      </c>
      <c r="M581" s="8">
        <v>0.42</v>
      </c>
      <c r="N581" s="8">
        <f t="shared" si="26"/>
        <v>1.04</v>
      </c>
      <c r="O581" s="1" t="e">
        <f t="shared" ca="1" si="25"/>
        <v>#REF!</v>
      </c>
      <c r="P581" s="33">
        <v>27.4</v>
      </c>
      <c r="Q581" s="39" t="e">
        <f t="shared" ca="1" si="27"/>
        <v>#REF!</v>
      </c>
      <c r="R581" s="33">
        <v>430</v>
      </c>
    </row>
    <row r="582" spans="1:18" ht="18.75" customHeight="1" x14ac:dyDescent="0.2">
      <c r="A582" s="285"/>
      <c r="B582" s="32">
        <v>42579</v>
      </c>
      <c r="C582" s="33">
        <v>438</v>
      </c>
      <c r="D582" s="33">
        <v>370</v>
      </c>
      <c r="E582" s="1">
        <v>429.11</v>
      </c>
      <c r="F582" s="33">
        <v>722</v>
      </c>
      <c r="G582" s="33">
        <v>34</v>
      </c>
      <c r="H582" s="8" t="e">
        <f ca="1">OFFSET(#REF!,(E582-340)*100,1)</f>
        <v>#REF!</v>
      </c>
      <c r="L582" s="8">
        <v>2.3199999999999998</v>
      </c>
      <c r="M582" s="8">
        <v>0.94</v>
      </c>
      <c r="N582" s="8">
        <f t="shared" si="26"/>
        <v>2.3199999999999998</v>
      </c>
      <c r="O582" s="1" t="e">
        <f t="shared" ca="1" si="25"/>
        <v>#REF!</v>
      </c>
      <c r="P582" s="33" t="s">
        <v>33</v>
      </c>
      <c r="Q582" s="39" t="e">
        <f t="shared" ca="1" si="27"/>
        <v>#REF!</v>
      </c>
      <c r="R582" s="33">
        <v>430</v>
      </c>
    </row>
    <row r="583" spans="1:18" ht="18.75" customHeight="1" x14ac:dyDescent="0.2">
      <c r="A583" s="285"/>
      <c r="B583" s="32">
        <v>42580</v>
      </c>
      <c r="C583" s="33">
        <v>438</v>
      </c>
      <c r="D583" s="33">
        <v>370</v>
      </c>
      <c r="E583" s="1">
        <v>429.05</v>
      </c>
      <c r="F583" s="33">
        <v>722</v>
      </c>
      <c r="G583" s="33">
        <v>34</v>
      </c>
      <c r="H583" s="8" t="e">
        <f ca="1">OFFSET(#REF!,(E583-340)*100,1)</f>
        <v>#REF!</v>
      </c>
      <c r="L583" s="8">
        <v>2.76</v>
      </c>
      <c r="M583" s="8">
        <v>1.01</v>
      </c>
      <c r="N583" s="8">
        <f t="shared" si="26"/>
        <v>2.76</v>
      </c>
      <c r="O583" s="1" t="e">
        <f t="shared" ca="1" si="25"/>
        <v>#REF!</v>
      </c>
      <c r="Q583" s="39" t="e">
        <f t="shared" ca="1" si="27"/>
        <v>#REF!</v>
      </c>
      <c r="R583" s="33">
        <v>430</v>
      </c>
    </row>
    <row r="584" spans="1:18" ht="18.75" customHeight="1" x14ac:dyDescent="0.2">
      <c r="A584" s="285"/>
      <c r="B584" s="32">
        <v>42581</v>
      </c>
      <c r="C584" s="33">
        <v>438</v>
      </c>
      <c r="D584" s="33">
        <v>370</v>
      </c>
      <c r="E584" s="1">
        <v>428.97</v>
      </c>
      <c r="F584" s="33">
        <v>722</v>
      </c>
      <c r="G584" s="33">
        <v>34</v>
      </c>
      <c r="H584" s="8" t="e">
        <f ca="1">OFFSET(#REF!,(E584-340)*100,1)</f>
        <v>#REF!</v>
      </c>
      <c r="L584" s="8">
        <v>3.07</v>
      </c>
      <c r="M584" s="8">
        <v>1.24</v>
      </c>
      <c r="N584" s="8">
        <f t="shared" si="26"/>
        <v>3.07</v>
      </c>
      <c r="O584" s="1" t="e">
        <f t="shared" ref="O584:O647" ca="1" si="28">H585-H584+N584</f>
        <v>#REF!</v>
      </c>
      <c r="Q584" s="39" t="e">
        <f t="shared" ca="1" si="27"/>
        <v>#REF!</v>
      </c>
      <c r="R584" s="33">
        <v>430</v>
      </c>
    </row>
    <row r="585" spans="1:18" ht="18.75" customHeight="1" x14ac:dyDescent="0.2">
      <c r="A585" s="285"/>
      <c r="B585" s="32">
        <v>42582</v>
      </c>
      <c r="C585" s="33">
        <v>438</v>
      </c>
      <c r="D585" s="33">
        <v>370</v>
      </c>
      <c r="E585" s="1">
        <v>428.93</v>
      </c>
      <c r="F585" s="33">
        <v>722</v>
      </c>
      <c r="G585" s="33">
        <v>34</v>
      </c>
      <c r="H585" s="8" t="e">
        <f ca="1">OFFSET(#REF!,(E585-340)*100,1)</f>
        <v>#REF!</v>
      </c>
      <c r="L585" s="8">
        <v>1.77</v>
      </c>
      <c r="M585" s="8">
        <v>0.71</v>
      </c>
      <c r="N585" s="8">
        <f t="shared" ref="N585:N648" si="29">I585+J585+K585+L585</f>
        <v>1.77</v>
      </c>
      <c r="O585" s="1" t="e">
        <f t="shared" ca="1" si="28"/>
        <v>#REF!</v>
      </c>
      <c r="Q585" s="39" t="e">
        <f t="shared" ca="1" si="27"/>
        <v>#REF!</v>
      </c>
      <c r="R585" s="33">
        <v>430</v>
      </c>
    </row>
    <row r="586" spans="1:18" ht="18.75" customHeight="1" x14ac:dyDescent="0.2">
      <c r="A586" s="285" t="s">
        <v>26</v>
      </c>
      <c r="B586" s="32">
        <v>42583</v>
      </c>
      <c r="C586" s="33">
        <v>438</v>
      </c>
      <c r="D586" s="33">
        <v>370</v>
      </c>
      <c r="E586" s="1">
        <v>428.86</v>
      </c>
      <c r="F586" s="33">
        <v>722</v>
      </c>
      <c r="G586" s="33">
        <v>34</v>
      </c>
      <c r="H586" s="8" t="e">
        <f ca="1">OFFSET(#REF!,(E586-340)*100,1)</f>
        <v>#REF!</v>
      </c>
      <c r="L586" s="8">
        <v>5.19</v>
      </c>
      <c r="M586" s="8">
        <v>2.09</v>
      </c>
      <c r="N586" s="8">
        <f t="shared" si="29"/>
        <v>5.19</v>
      </c>
      <c r="O586" s="1" t="e">
        <f t="shared" ca="1" si="28"/>
        <v>#REF!</v>
      </c>
      <c r="Q586" s="39" t="e">
        <f t="shared" ca="1" si="27"/>
        <v>#REF!</v>
      </c>
      <c r="R586" s="33">
        <v>430</v>
      </c>
    </row>
    <row r="587" spans="1:18" ht="18.75" customHeight="1" x14ac:dyDescent="0.2">
      <c r="A587" s="285"/>
      <c r="B587" s="32">
        <v>42584</v>
      </c>
      <c r="C587" s="33">
        <v>438</v>
      </c>
      <c r="D587" s="33">
        <v>370</v>
      </c>
      <c r="E587" s="1">
        <v>428.68</v>
      </c>
      <c r="F587" s="33">
        <v>722</v>
      </c>
      <c r="G587" s="33">
        <v>34</v>
      </c>
      <c r="H587" s="8" t="e">
        <f ca="1">OFFSET(#REF!,(E587-340)*100,1)</f>
        <v>#REF!</v>
      </c>
      <c r="L587" s="8">
        <v>6.7</v>
      </c>
      <c r="M587" s="8">
        <v>2.78</v>
      </c>
      <c r="N587" s="8">
        <f t="shared" si="29"/>
        <v>6.7</v>
      </c>
      <c r="O587" s="1" t="e">
        <f t="shared" ca="1" si="28"/>
        <v>#REF!</v>
      </c>
      <c r="Q587" s="39" t="e">
        <f t="shared" ca="1" si="27"/>
        <v>#REF!</v>
      </c>
      <c r="R587" s="33">
        <v>430</v>
      </c>
    </row>
    <row r="588" spans="1:18" ht="18.75" customHeight="1" x14ac:dyDescent="0.2">
      <c r="A588" s="285"/>
      <c r="B588" s="32">
        <v>42585</v>
      </c>
      <c r="C588" s="33">
        <v>438</v>
      </c>
      <c r="D588" s="33">
        <v>370</v>
      </c>
      <c r="E588" s="1">
        <v>428.44</v>
      </c>
      <c r="F588" s="33">
        <v>722</v>
      </c>
      <c r="G588" s="33">
        <v>34</v>
      </c>
      <c r="H588" s="8" t="e">
        <f ca="1">OFFSET(#REF!,(E588-340)*100,1)</f>
        <v>#REF!</v>
      </c>
      <c r="L588" s="8">
        <v>3.31</v>
      </c>
      <c r="M588" s="8">
        <v>1.33</v>
      </c>
      <c r="N588" s="8">
        <f t="shared" si="29"/>
        <v>3.31</v>
      </c>
      <c r="O588" s="1" t="e">
        <f t="shared" ca="1" si="28"/>
        <v>#REF!</v>
      </c>
      <c r="Q588" s="39" t="e">
        <f t="shared" ca="1" si="27"/>
        <v>#REF!</v>
      </c>
      <c r="R588" s="33">
        <v>430</v>
      </c>
    </row>
    <row r="589" spans="1:18" ht="18.75" customHeight="1" x14ac:dyDescent="0.2">
      <c r="A589" s="285"/>
      <c r="B589" s="32">
        <v>42586</v>
      </c>
      <c r="C589" s="33">
        <v>438</v>
      </c>
      <c r="D589" s="33">
        <v>370</v>
      </c>
      <c r="E589" s="1">
        <v>428.29</v>
      </c>
      <c r="F589" s="33">
        <v>722</v>
      </c>
      <c r="G589" s="33">
        <v>34</v>
      </c>
      <c r="H589" s="8" t="e">
        <f ca="1">OFFSET(#REF!,(E589-340)*100,1)</f>
        <v>#REF!</v>
      </c>
      <c r="L589" s="8">
        <v>3.17</v>
      </c>
      <c r="M589" s="8">
        <v>1.27</v>
      </c>
      <c r="N589" s="8">
        <f t="shared" si="29"/>
        <v>3.17</v>
      </c>
      <c r="O589" s="1" t="e">
        <f t="shared" ca="1" si="28"/>
        <v>#REF!</v>
      </c>
      <c r="Q589" s="39">
        <f t="shared" si="27"/>
        <v>69.367732558139537</v>
      </c>
      <c r="R589" s="33">
        <v>430</v>
      </c>
    </row>
    <row r="590" spans="1:18" ht="18.75" customHeight="1" x14ac:dyDescent="0.2">
      <c r="A590" s="285"/>
      <c r="B590" s="32">
        <v>42587</v>
      </c>
      <c r="C590" s="33">
        <v>438</v>
      </c>
      <c r="D590" s="33">
        <v>370</v>
      </c>
      <c r="E590" s="1">
        <v>428.15</v>
      </c>
      <c r="F590" s="33">
        <v>722</v>
      </c>
      <c r="G590" s="33">
        <v>34</v>
      </c>
      <c r="H590" s="8">
        <v>511.25</v>
      </c>
      <c r="L590" s="8">
        <v>5.84</v>
      </c>
      <c r="M590" s="8">
        <v>2.35</v>
      </c>
      <c r="N590" s="8">
        <f t="shared" si="29"/>
        <v>5.84</v>
      </c>
      <c r="O590" s="1" t="e">
        <f t="shared" ca="1" si="28"/>
        <v>#REF!</v>
      </c>
      <c r="Q590" s="39" t="e">
        <f t="shared" ca="1" si="27"/>
        <v>#REF!</v>
      </c>
      <c r="R590" s="33">
        <v>430</v>
      </c>
    </row>
    <row r="591" spans="1:18" ht="18.75" customHeight="1" x14ac:dyDescent="0.2">
      <c r="A591" s="285"/>
      <c r="B591" s="32">
        <v>42588</v>
      </c>
      <c r="C591" s="33">
        <v>438</v>
      </c>
      <c r="D591" s="33">
        <v>370</v>
      </c>
      <c r="E591" s="1">
        <v>427.85</v>
      </c>
      <c r="F591" s="33">
        <v>722</v>
      </c>
      <c r="G591" s="33">
        <v>34</v>
      </c>
      <c r="H591" s="8" t="e">
        <f ca="1">OFFSET(#REF!,(E591-340)*100,1)</f>
        <v>#REF!</v>
      </c>
      <c r="L591" s="8">
        <v>2.97</v>
      </c>
      <c r="M591" s="8">
        <v>1.19</v>
      </c>
      <c r="N591" s="8">
        <f t="shared" si="29"/>
        <v>2.97</v>
      </c>
      <c r="O591" s="1" t="e">
        <f t="shared" ca="1" si="28"/>
        <v>#REF!</v>
      </c>
      <c r="Q591" s="39" t="e">
        <f t="shared" ca="1" si="27"/>
        <v>#REF!</v>
      </c>
      <c r="R591" s="33">
        <v>430</v>
      </c>
    </row>
    <row r="592" spans="1:18" ht="18.75" customHeight="1" x14ac:dyDescent="0.2">
      <c r="A592" s="285"/>
      <c r="B592" s="32">
        <v>42589</v>
      </c>
      <c r="C592" s="33">
        <v>438</v>
      </c>
      <c r="D592" s="33">
        <v>370</v>
      </c>
      <c r="E592" s="1">
        <v>427.74</v>
      </c>
      <c r="F592" s="33">
        <v>722</v>
      </c>
      <c r="G592" s="33">
        <v>34</v>
      </c>
      <c r="H592" s="8" t="e">
        <f ca="1">OFFSET(#REF!,(E592-340)*100,1)</f>
        <v>#REF!</v>
      </c>
      <c r="L592" s="8">
        <v>4.68</v>
      </c>
      <c r="M592" s="8">
        <v>1.88</v>
      </c>
      <c r="N592" s="8">
        <f t="shared" si="29"/>
        <v>4.68</v>
      </c>
      <c r="O592" s="1" t="e">
        <f t="shared" ca="1" si="28"/>
        <v>#REF!</v>
      </c>
      <c r="Q592" s="39">
        <f t="shared" si="27"/>
        <v>67.683139534883722</v>
      </c>
      <c r="R592" s="33">
        <v>430</v>
      </c>
    </row>
    <row r="593" spans="1:18" ht="18.75" customHeight="1" x14ac:dyDescent="0.2">
      <c r="A593" s="285"/>
      <c r="B593" s="32">
        <v>42590</v>
      </c>
      <c r="C593" s="33">
        <v>438</v>
      </c>
      <c r="D593" s="33">
        <v>370</v>
      </c>
      <c r="E593" s="1">
        <v>427.52</v>
      </c>
      <c r="F593" s="33">
        <v>722</v>
      </c>
      <c r="G593" s="33">
        <v>34</v>
      </c>
      <c r="H593" s="8">
        <v>499.66</v>
      </c>
      <c r="L593" s="8">
        <v>4.6900000000000004</v>
      </c>
      <c r="M593" s="8">
        <v>1.88</v>
      </c>
      <c r="N593" s="8">
        <f t="shared" si="29"/>
        <v>4.6900000000000004</v>
      </c>
      <c r="O593" s="1" t="e">
        <f t="shared" ca="1" si="28"/>
        <v>#REF!</v>
      </c>
      <c r="Q593" s="39" t="e">
        <f t="shared" ca="1" si="27"/>
        <v>#REF!</v>
      </c>
      <c r="R593" s="33">
        <v>430</v>
      </c>
    </row>
    <row r="594" spans="1:18" ht="18.75" customHeight="1" x14ac:dyDescent="0.2">
      <c r="A594" s="285"/>
      <c r="B594" s="32">
        <v>42591</v>
      </c>
      <c r="C594" s="33">
        <v>438</v>
      </c>
      <c r="D594" s="33">
        <v>370</v>
      </c>
      <c r="E594" s="1">
        <v>427.29</v>
      </c>
      <c r="F594" s="33">
        <v>722</v>
      </c>
      <c r="G594" s="33">
        <v>34</v>
      </c>
      <c r="H594" s="8" t="e">
        <f ca="1">OFFSET(#REF!,(E594-340)*100,1)</f>
        <v>#REF!</v>
      </c>
      <c r="L594" s="8">
        <v>5.34</v>
      </c>
      <c r="M594" s="8">
        <v>2.14</v>
      </c>
      <c r="N594" s="8">
        <f t="shared" si="29"/>
        <v>5.34</v>
      </c>
      <c r="O594" s="1" t="e">
        <f t="shared" ca="1" si="28"/>
        <v>#REF!</v>
      </c>
      <c r="Q594" s="39" t="e">
        <f t="shared" ca="1" si="27"/>
        <v>#REF!</v>
      </c>
      <c r="R594" s="33">
        <v>430</v>
      </c>
    </row>
    <row r="595" spans="1:18" ht="18.75" customHeight="1" x14ac:dyDescent="0.2">
      <c r="A595" s="285"/>
      <c r="B595" s="32">
        <v>42592</v>
      </c>
      <c r="C595" s="33">
        <v>438</v>
      </c>
      <c r="D595" s="33">
        <v>370</v>
      </c>
      <c r="E595" s="1">
        <v>427.04</v>
      </c>
      <c r="F595" s="33">
        <v>722</v>
      </c>
      <c r="G595" s="33">
        <v>34</v>
      </c>
      <c r="H595" s="8" t="e">
        <f ca="1">OFFSET(#REF!,(E595-340)*100,1)</f>
        <v>#REF!</v>
      </c>
      <c r="L595" s="8">
        <v>4.41</v>
      </c>
      <c r="M595" s="8">
        <v>1.76</v>
      </c>
      <c r="N595" s="8">
        <f t="shared" si="29"/>
        <v>4.41</v>
      </c>
      <c r="O595" s="1" t="e">
        <f t="shared" ca="1" si="28"/>
        <v>#REF!</v>
      </c>
      <c r="Q595" s="39" t="e">
        <f t="shared" ca="1" si="27"/>
        <v>#REF!</v>
      </c>
      <c r="R595" s="33">
        <v>430</v>
      </c>
    </row>
    <row r="596" spans="1:18" ht="18.75" customHeight="1" x14ac:dyDescent="0.2">
      <c r="A596" s="285"/>
      <c r="B596" s="32">
        <v>42593</v>
      </c>
      <c r="C596" s="33">
        <v>438</v>
      </c>
      <c r="D596" s="33">
        <v>370</v>
      </c>
      <c r="E596" s="1">
        <v>426.86</v>
      </c>
      <c r="F596" s="33">
        <v>722</v>
      </c>
      <c r="G596" s="33">
        <v>34</v>
      </c>
      <c r="H596" s="8" t="e">
        <f ca="1">OFFSET(#REF!,(E596-340)*100,1)</f>
        <v>#REF!</v>
      </c>
      <c r="L596" s="8">
        <v>6.05</v>
      </c>
      <c r="M596" s="8">
        <v>2.42</v>
      </c>
      <c r="N596" s="8">
        <f t="shared" si="29"/>
        <v>6.05</v>
      </c>
      <c r="O596" s="1" t="e">
        <f t="shared" ca="1" si="28"/>
        <v>#REF!</v>
      </c>
      <c r="Q596" s="39">
        <f t="shared" si="27"/>
        <v>65.299418604651166</v>
      </c>
      <c r="R596" s="33">
        <v>430</v>
      </c>
    </row>
    <row r="597" spans="1:18" ht="18.75" customHeight="1" x14ac:dyDescent="0.2">
      <c r="A597" s="285"/>
      <c r="B597" s="32">
        <v>42594</v>
      </c>
      <c r="C597" s="33">
        <v>438</v>
      </c>
      <c r="D597" s="33">
        <v>370</v>
      </c>
      <c r="E597" s="1">
        <v>426.26</v>
      </c>
      <c r="F597" s="33">
        <v>722</v>
      </c>
      <c r="G597" s="33">
        <v>34</v>
      </c>
      <c r="H597" s="8">
        <v>483.26</v>
      </c>
      <c r="L597" s="8">
        <v>4.43</v>
      </c>
      <c r="M597" s="8">
        <v>1.77</v>
      </c>
      <c r="N597" s="8">
        <f t="shared" si="29"/>
        <v>4.43</v>
      </c>
      <c r="O597" s="1" t="e">
        <f t="shared" ca="1" si="28"/>
        <v>#REF!</v>
      </c>
      <c r="Q597" s="39" t="e">
        <f t="shared" ca="1" si="27"/>
        <v>#REF!</v>
      </c>
      <c r="R597" s="33">
        <v>430</v>
      </c>
    </row>
    <row r="598" spans="1:18" ht="18.75" customHeight="1" x14ac:dyDescent="0.2">
      <c r="A598" s="285"/>
      <c r="B598" s="32">
        <v>42595</v>
      </c>
      <c r="C598" s="33">
        <v>438</v>
      </c>
      <c r="D598" s="33">
        <v>370</v>
      </c>
      <c r="E598" s="1">
        <v>426.41</v>
      </c>
      <c r="F598" s="33">
        <v>722</v>
      </c>
      <c r="G598" s="33">
        <v>34</v>
      </c>
      <c r="H598" s="8" t="e">
        <f ca="1">OFFSET(#REF!,(E598-340)*100,1)</f>
        <v>#REF!</v>
      </c>
      <c r="L598" s="8">
        <v>3.39</v>
      </c>
      <c r="M598" s="8">
        <v>1.43</v>
      </c>
      <c r="N598" s="8">
        <f t="shared" si="29"/>
        <v>3.39</v>
      </c>
      <c r="O598" s="1" t="e">
        <f t="shared" ca="1" si="28"/>
        <v>#REF!</v>
      </c>
      <c r="Q598" s="39" t="e">
        <f t="shared" ca="1" si="27"/>
        <v>#REF!</v>
      </c>
      <c r="R598" s="33">
        <v>430</v>
      </c>
    </row>
    <row r="599" spans="1:18" ht="18.75" customHeight="1" x14ac:dyDescent="0.2">
      <c r="A599" s="285"/>
      <c r="B599" s="32">
        <v>42596</v>
      </c>
      <c r="C599" s="33">
        <v>438</v>
      </c>
      <c r="D599" s="33">
        <v>370</v>
      </c>
      <c r="E599" s="1">
        <v>426.24</v>
      </c>
      <c r="F599" s="33">
        <v>722</v>
      </c>
      <c r="G599" s="33">
        <v>34</v>
      </c>
      <c r="H599" s="8" t="e">
        <f ca="1">OFFSET(#REF!,(E599-340)*100,1)</f>
        <v>#REF!</v>
      </c>
      <c r="L599" s="8">
        <v>4.63</v>
      </c>
      <c r="M599" s="8">
        <v>1.85</v>
      </c>
      <c r="N599" s="8">
        <f t="shared" si="29"/>
        <v>4.63</v>
      </c>
      <c r="O599" s="1" t="e">
        <f t="shared" ca="1" si="28"/>
        <v>#REF!</v>
      </c>
      <c r="Q599" s="39" t="e">
        <f t="shared" ca="1" si="27"/>
        <v>#REF!</v>
      </c>
      <c r="R599" s="33">
        <v>430</v>
      </c>
    </row>
    <row r="600" spans="1:18" ht="18.75" customHeight="1" x14ac:dyDescent="0.2">
      <c r="A600" s="285"/>
      <c r="B600" s="32">
        <v>42597</v>
      </c>
      <c r="C600" s="33">
        <v>438</v>
      </c>
      <c r="D600" s="33">
        <v>370</v>
      </c>
      <c r="E600" s="1">
        <v>425.99</v>
      </c>
      <c r="F600" s="33">
        <v>722</v>
      </c>
      <c r="G600" s="33">
        <v>34</v>
      </c>
      <c r="H600" s="8" t="e">
        <f ca="1">OFFSET(#REF!,(E600-340)*100,1)</f>
        <v>#REF!</v>
      </c>
      <c r="L600" s="8">
        <v>4.3099999999999996</v>
      </c>
      <c r="M600" s="8">
        <v>1.72</v>
      </c>
      <c r="N600" s="8">
        <f t="shared" si="29"/>
        <v>4.3099999999999996</v>
      </c>
      <c r="O600" s="1" t="e">
        <f t="shared" ca="1" si="28"/>
        <v>#REF!</v>
      </c>
      <c r="Q600" s="39" t="e">
        <f t="shared" ca="1" si="27"/>
        <v>#REF!</v>
      </c>
      <c r="R600" s="33">
        <v>430</v>
      </c>
    </row>
    <row r="601" spans="1:18" ht="18.75" customHeight="1" x14ac:dyDescent="0.2">
      <c r="A601" s="285"/>
      <c r="B601" s="32">
        <v>42598</v>
      </c>
      <c r="C601" s="33">
        <v>438</v>
      </c>
      <c r="D601" s="33">
        <v>370</v>
      </c>
      <c r="E601" s="1">
        <v>425.8</v>
      </c>
      <c r="F601" s="33">
        <v>722</v>
      </c>
      <c r="G601" s="33">
        <v>34</v>
      </c>
      <c r="H601" s="8" t="e">
        <f ca="1">OFFSET(#REF!,(E601-340)*100,1)</f>
        <v>#REF!</v>
      </c>
      <c r="L601" s="8">
        <v>5.4</v>
      </c>
      <c r="M601" s="8">
        <v>2.16</v>
      </c>
      <c r="N601" s="8">
        <f t="shared" si="29"/>
        <v>5.4</v>
      </c>
      <c r="O601" s="1" t="e">
        <f t="shared" ca="1" si="28"/>
        <v>#REF!</v>
      </c>
      <c r="Q601" s="39" t="e">
        <f t="shared" ca="1" si="27"/>
        <v>#REF!</v>
      </c>
      <c r="R601" s="33">
        <v>430</v>
      </c>
    </row>
    <row r="602" spans="1:18" ht="18.75" customHeight="1" x14ac:dyDescent="0.2">
      <c r="A602" s="285"/>
      <c r="B602" s="32">
        <v>42599</v>
      </c>
      <c r="C602" s="33">
        <v>438</v>
      </c>
      <c r="D602" s="33">
        <v>370</v>
      </c>
      <c r="E602" s="1">
        <v>425.61</v>
      </c>
      <c r="F602" s="33">
        <v>722</v>
      </c>
      <c r="G602" s="33">
        <v>34</v>
      </c>
      <c r="H602" s="8" t="e">
        <f ca="1">OFFSET(#REF!,(E602-340)*100,1)</f>
        <v>#REF!</v>
      </c>
      <c r="L602" s="8">
        <v>4.3</v>
      </c>
      <c r="M602" s="8">
        <v>1.72</v>
      </c>
      <c r="N602" s="8">
        <f t="shared" si="29"/>
        <v>4.3</v>
      </c>
      <c r="O602" s="1" t="e">
        <f t="shared" ca="1" si="28"/>
        <v>#REF!</v>
      </c>
      <c r="Q602" s="39">
        <f t="shared" si="27"/>
        <v>62.180232558139537</v>
      </c>
      <c r="R602" s="33">
        <v>430</v>
      </c>
    </row>
    <row r="603" spans="1:18" ht="18.75" customHeight="1" x14ac:dyDescent="0.2">
      <c r="A603" s="285"/>
      <c r="B603" s="32">
        <v>42600</v>
      </c>
      <c r="C603" s="33">
        <v>438</v>
      </c>
      <c r="D603" s="33">
        <v>370</v>
      </c>
      <c r="E603" s="1">
        <v>425.4</v>
      </c>
      <c r="F603" s="33">
        <v>722</v>
      </c>
      <c r="G603" s="33">
        <v>34</v>
      </c>
      <c r="H603" s="8">
        <v>461.8</v>
      </c>
      <c r="L603" s="8">
        <v>4.4400000000000004</v>
      </c>
      <c r="M603" s="8">
        <v>1.77</v>
      </c>
      <c r="N603" s="8">
        <f t="shared" si="29"/>
        <v>4.4400000000000004</v>
      </c>
      <c r="O603" s="1" t="e">
        <f t="shared" ca="1" si="28"/>
        <v>#REF!</v>
      </c>
      <c r="Q603" s="39" t="e">
        <f t="shared" ca="1" si="27"/>
        <v>#REF!</v>
      </c>
      <c r="R603" s="33">
        <v>430</v>
      </c>
    </row>
    <row r="604" spans="1:18" ht="18.75" customHeight="1" x14ac:dyDescent="0.2">
      <c r="A604" s="285"/>
      <c r="B604" s="32">
        <v>42601</v>
      </c>
      <c r="C604" s="33">
        <v>438</v>
      </c>
      <c r="D604" s="33">
        <v>370</v>
      </c>
      <c r="E604" s="1">
        <v>425.16</v>
      </c>
      <c r="F604" s="33">
        <v>722</v>
      </c>
      <c r="G604" s="33">
        <v>34</v>
      </c>
      <c r="H604" s="8" t="e">
        <f ca="1">OFFSET(#REF!,(E604-340)*100,1)</f>
        <v>#REF!</v>
      </c>
      <c r="L604" s="8">
        <v>3.32</v>
      </c>
      <c r="M604" s="8">
        <v>1.32</v>
      </c>
      <c r="N604" s="8">
        <f t="shared" si="29"/>
        <v>3.32</v>
      </c>
      <c r="O604" s="1" t="e">
        <f t="shared" ca="1" si="28"/>
        <v>#REF!</v>
      </c>
      <c r="Q604" s="39" t="e">
        <f t="shared" ca="1" si="27"/>
        <v>#REF!</v>
      </c>
      <c r="R604" s="33">
        <v>430</v>
      </c>
    </row>
    <row r="605" spans="1:18" ht="18.75" customHeight="1" x14ac:dyDescent="0.2">
      <c r="A605" s="285"/>
      <c r="B605" s="32">
        <v>42602</v>
      </c>
      <c r="C605" s="33">
        <v>438</v>
      </c>
      <c r="D605" s="33">
        <v>370</v>
      </c>
      <c r="E605" s="1">
        <v>424.99</v>
      </c>
      <c r="F605" s="33">
        <v>722</v>
      </c>
      <c r="G605" s="33">
        <v>34</v>
      </c>
      <c r="H605" s="8" t="e">
        <f ca="1">OFFSET(#REF!,(E605-340)*100,1)</f>
        <v>#REF!</v>
      </c>
      <c r="L605" s="8">
        <v>5.74</v>
      </c>
      <c r="M605" s="8">
        <v>2.29</v>
      </c>
      <c r="N605" s="8">
        <f t="shared" si="29"/>
        <v>5.74</v>
      </c>
      <c r="O605" s="1" t="e">
        <f t="shared" ca="1" si="28"/>
        <v>#REF!</v>
      </c>
      <c r="Q605" s="39" t="e">
        <f t="shared" ca="1" si="27"/>
        <v>#REF!</v>
      </c>
      <c r="R605" s="33">
        <v>430</v>
      </c>
    </row>
    <row r="606" spans="1:18" ht="18.75" customHeight="1" x14ac:dyDescent="0.2">
      <c r="A606" s="285"/>
      <c r="B606" s="32">
        <v>42603</v>
      </c>
      <c r="C606" s="33">
        <v>438</v>
      </c>
      <c r="D606" s="33">
        <v>370</v>
      </c>
      <c r="E606" s="1">
        <v>424.66</v>
      </c>
      <c r="F606" s="33">
        <v>722</v>
      </c>
      <c r="G606" s="33">
        <v>34</v>
      </c>
      <c r="H606" s="8" t="e">
        <f ca="1">OFFSET(#REF!,(E606-340)*100,1)</f>
        <v>#REF!</v>
      </c>
      <c r="L606" s="8">
        <v>4.51</v>
      </c>
      <c r="M606" s="8">
        <v>2.11</v>
      </c>
      <c r="N606" s="8">
        <f t="shared" si="29"/>
        <v>4.51</v>
      </c>
      <c r="O606" s="1" t="e">
        <f t="shared" ca="1" si="28"/>
        <v>#REF!</v>
      </c>
      <c r="Q606" s="39">
        <f t="shared" si="27"/>
        <v>59.680232558139537</v>
      </c>
      <c r="R606" s="33">
        <v>430</v>
      </c>
    </row>
    <row r="607" spans="1:18" ht="18.75" customHeight="1" x14ac:dyDescent="0.2">
      <c r="A607" s="285"/>
      <c r="B607" s="32">
        <v>42604</v>
      </c>
      <c r="C607" s="33">
        <v>438</v>
      </c>
      <c r="D607" s="33">
        <v>370</v>
      </c>
      <c r="E607" s="1">
        <v>424.4</v>
      </c>
      <c r="F607" s="33">
        <v>722</v>
      </c>
      <c r="G607" s="33">
        <v>34</v>
      </c>
      <c r="H607" s="8">
        <v>444.6</v>
      </c>
      <c r="L607" s="8">
        <v>2.38</v>
      </c>
      <c r="M607" s="8">
        <v>0.94</v>
      </c>
      <c r="N607" s="8">
        <f t="shared" si="29"/>
        <v>2.38</v>
      </c>
      <c r="O607" s="1">
        <f t="shared" si="28"/>
        <v>0.26999999999998625</v>
      </c>
      <c r="Q607" s="39">
        <f t="shared" si="27"/>
        <v>59.373546511627907</v>
      </c>
      <c r="R607" s="33">
        <v>430</v>
      </c>
    </row>
    <row r="608" spans="1:18" ht="18.75" customHeight="1" x14ac:dyDescent="0.2">
      <c r="A608" s="285"/>
      <c r="B608" s="32">
        <v>42605</v>
      </c>
      <c r="C608" s="33">
        <v>438</v>
      </c>
      <c r="D608" s="33">
        <v>370</v>
      </c>
      <c r="E608" s="1">
        <v>424.27</v>
      </c>
      <c r="F608" s="33">
        <v>722</v>
      </c>
      <c r="G608" s="33">
        <v>34</v>
      </c>
      <c r="H608" s="8">
        <v>442.49</v>
      </c>
      <c r="L608" s="8">
        <v>1.19</v>
      </c>
      <c r="M608" s="8">
        <v>0.47</v>
      </c>
      <c r="N608" s="8">
        <f t="shared" si="29"/>
        <v>1.19</v>
      </c>
      <c r="O608" s="1" t="e">
        <f t="shared" ca="1" si="28"/>
        <v>#REF!</v>
      </c>
      <c r="Q608" s="39" t="e">
        <f t="shared" ca="1" si="27"/>
        <v>#REF!</v>
      </c>
      <c r="R608" s="33">
        <v>430</v>
      </c>
    </row>
    <row r="609" spans="1:18" ht="18.75" customHeight="1" x14ac:dyDescent="0.2">
      <c r="A609" s="285"/>
      <c r="B609" s="32">
        <v>42606</v>
      </c>
      <c r="C609" s="33">
        <v>438</v>
      </c>
      <c r="D609" s="33">
        <v>370</v>
      </c>
      <c r="E609" s="1">
        <v>424.44</v>
      </c>
      <c r="F609" s="33">
        <v>722</v>
      </c>
      <c r="G609" s="33">
        <v>34</v>
      </c>
      <c r="H609" s="8" t="e">
        <f ca="1">OFFSET(#REF!,(E609-340)*100,1)</f>
        <v>#REF!</v>
      </c>
      <c r="L609" s="8">
        <v>1.0900000000000001</v>
      </c>
      <c r="M609" s="8">
        <v>0.43</v>
      </c>
      <c r="N609" s="8">
        <f t="shared" si="29"/>
        <v>1.0900000000000001</v>
      </c>
      <c r="O609" s="1" t="e">
        <f t="shared" ca="1" si="28"/>
        <v>#REF!</v>
      </c>
      <c r="Q609" s="39">
        <f t="shared" si="27"/>
        <v>60.27325581395349</v>
      </c>
      <c r="R609" s="33">
        <v>430</v>
      </c>
    </row>
    <row r="610" spans="1:18" ht="18.75" customHeight="1" x14ac:dyDescent="0.2">
      <c r="A610" s="285"/>
      <c r="B610" s="32">
        <v>42607</v>
      </c>
      <c r="C610" s="33">
        <v>438</v>
      </c>
      <c r="D610" s="33">
        <v>370</v>
      </c>
      <c r="E610" s="1">
        <v>424.64</v>
      </c>
      <c r="F610" s="33">
        <v>722</v>
      </c>
      <c r="G610" s="33">
        <v>34</v>
      </c>
      <c r="H610" s="8">
        <v>448.68</v>
      </c>
      <c r="L610" s="8">
        <v>0.74</v>
      </c>
      <c r="M610" s="8">
        <v>0.28999999999999998</v>
      </c>
      <c r="N610" s="8">
        <f t="shared" si="29"/>
        <v>0.74</v>
      </c>
      <c r="O610" s="1" t="e">
        <f t="shared" ca="1" si="28"/>
        <v>#REF!</v>
      </c>
      <c r="Q610" s="39" t="e">
        <f t="shared" ca="1" si="27"/>
        <v>#REF!</v>
      </c>
      <c r="R610" s="33">
        <v>430</v>
      </c>
    </row>
    <row r="611" spans="1:18" ht="18.75" customHeight="1" x14ac:dyDescent="0.2">
      <c r="A611" s="285"/>
      <c r="B611" s="32">
        <v>42608</v>
      </c>
      <c r="C611" s="33">
        <v>438</v>
      </c>
      <c r="D611" s="33">
        <v>370</v>
      </c>
      <c r="E611" s="1">
        <v>424.8</v>
      </c>
      <c r="F611" s="33">
        <v>722</v>
      </c>
      <c r="G611" s="33">
        <v>34</v>
      </c>
      <c r="H611" s="8" t="e">
        <f ca="1">OFFSET(#REF!,(E611-340)*100,1)</f>
        <v>#REF!</v>
      </c>
      <c r="L611" s="8">
        <v>0.13</v>
      </c>
      <c r="M611" s="8">
        <v>0.05</v>
      </c>
      <c r="N611" s="8">
        <f t="shared" si="29"/>
        <v>0.13</v>
      </c>
      <c r="O611" s="1" t="e">
        <f t="shared" ca="1" si="28"/>
        <v>#REF!</v>
      </c>
      <c r="Q611" s="39" t="e">
        <f t="shared" ca="1" si="27"/>
        <v>#REF!</v>
      </c>
      <c r="R611" s="33">
        <v>430</v>
      </c>
    </row>
    <row r="612" spans="1:18" ht="18.75" customHeight="1" x14ac:dyDescent="0.2">
      <c r="A612" s="285"/>
      <c r="B612" s="32">
        <v>42609</v>
      </c>
      <c r="C612" s="33">
        <v>438</v>
      </c>
      <c r="D612" s="33">
        <v>370</v>
      </c>
      <c r="E612" s="1">
        <v>424.93</v>
      </c>
      <c r="F612" s="33">
        <v>722</v>
      </c>
      <c r="G612" s="33">
        <v>34</v>
      </c>
      <c r="H612" s="8" t="e">
        <f ca="1">OFFSET(#REF!,(E612-340)*100,1)</f>
        <v>#REF!</v>
      </c>
      <c r="L612" s="8">
        <v>0.19</v>
      </c>
      <c r="M612" s="8">
        <v>0.08</v>
      </c>
      <c r="N612" s="8">
        <f t="shared" si="29"/>
        <v>0.19</v>
      </c>
      <c r="O612" s="1" t="e">
        <f t="shared" ca="1" si="28"/>
        <v>#REF!</v>
      </c>
      <c r="Q612" s="39">
        <f t="shared" si="27"/>
        <v>61.251453488372093</v>
      </c>
      <c r="R612" s="33">
        <v>430</v>
      </c>
    </row>
    <row r="613" spans="1:18" ht="18.75" customHeight="1" x14ac:dyDescent="0.2">
      <c r="A613" s="285"/>
      <c r="B613" s="32">
        <v>42610</v>
      </c>
      <c r="C613" s="33">
        <v>438</v>
      </c>
      <c r="D613" s="33">
        <v>370</v>
      </c>
      <c r="E613" s="1">
        <v>425.03</v>
      </c>
      <c r="F613" s="33">
        <v>722</v>
      </c>
      <c r="G613" s="33">
        <v>34</v>
      </c>
      <c r="H613" s="8">
        <v>455.41</v>
      </c>
      <c r="L613" s="8">
        <v>1.75</v>
      </c>
      <c r="M613" s="8">
        <v>0.69</v>
      </c>
      <c r="N613" s="8">
        <f t="shared" si="29"/>
        <v>1.75</v>
      </c>
      <c r="O613" s="1">
        <f t="shared" si="28"/>
        <v>3.7899999999999636</v>
      </c>
      <c r="Q613" s="39">
        <f t="shared" si="27"/>
        <v>61.547965116279073</v>
      </c>
      <c r="R613" s="33">
        <v>430</v>
      </c>
    </row>
    <row r="614" spans="1:18" ht="18.75" customHeight="1" x14ac:dyDescent="0.2">
      <c r="A614" s="285"/>
      <c r="B614" s="32">
        <v>42611</v>
      </c>
      <c r="C614" s="33">
        <v>438</v>
      </c>
      <c r="D614" s="33">
        <v>370</v>
      </c>
      <c r="E614" s="1">
        <v>425.15</v>
      </c>
      <c r="F614" s="33">
        <v>722</v>
      </c>
      <c r="G614" s="33">
        <v>34</v>
      </c>
      <c r="H614" s="8">
        <v>457.45</v>
      </c>
      <c r="L614" s="8">
        <v>0.97</v>
      </c>
      <c r="M614" s="8">
        <v>0.39</v>
      </c>
      <c r="N614" s="8">
        <f t="shared" si="29"/>
        <v>0.97</v>
      </c>
      <c r="O614" s="1" t="e">
        <f t="shared" ca="1" si="28"/>
        <v>#REF!</v>
      </c>
      <c r="Q614" s="39" t="e">
        <f t="shared" ca="1" si="27"/>
        <v>#REF!</v>
      </c>
      <c r="R614" s="33">
        <v>430</v>
      </c>
    </row>
    <row r="615" spans="1:18" ht="18.75" customHeight="1" x14ac:dyDescent="0.2">
      <c r="A615" s="285"/>
      <c r="B615" s="32">
        <v>42612</v>
      </c>
      <c r="C615" s="33">
        <v>438</v>
      </c>
      <c r="D615" s="33">
        <v>370</v>
      </c>
      <c r="E615" s="1">
        <v>425.25</v>
      </c>
      <c r="F615" s="33">
        <v>722</v>
      </c>
      <c r="G615" s="33">
        <v>34</v>
      </c>
      <c r="H615" s="8" t="e">
        <f ca="1">OFFSET(#REF!,(E615-340)*100,1)</f>
        <v>#REF!</v>
      </c>
      <c r="L615" s="8">
        <v>0.33</v>
      </c>
      <c r="M615" s="8">
        <v>0.13</v>
      </c>
      <c r="N615" s="8">
        <f t="shared" si="29"/>
        <v>0.33</v>
      </c>
      <c r="O615" s="1" t="e">
        <f t="shared" ca="1" si="28"/>
        <v>#REF!</v>
      </c>
      <c r="Q615" s="39">
        <f t="shared" si="27"/>
        <v>62.180232558139537</v>
      </c>
      <c r="R615" s="33">
        <v>430</v>
      </c>
    </row>
    <row r="616" spans="1:18" ht="18.75" customHeight="1" x14ac:dyDescent="0.2">
      <c r="A616" s="285"/>
      <c r="B616" s="32">
        <v>42613</v>
      </c>
      <c r="C616" s="33">
        <v>438</v>
      </c>
      <c r="D616" s="33">
        <v>370</v>
      </c>
      <c r="E616" s="1">
        <v>425.4</v>
      </c>
      <c r="F616" s="33">
        <v>722</v>
      </c>
      <c r="G616" s="33">
        <v>34</v>
      </c>
      <c r="H616" s="8">
        <v>461.8</v>
      </c>
      <c r="L616" s="8">
        <v>0.09</v>
      </c>
      <c r="M616" s="8">
        <v>0.03</v>
      </c>
      <c r="N616" s="8">
        <f t="shared" si="29"/>
        <v>0.09</v>
      </c>
      <c r="O616" s="1" t="e">
        <f t="shared" ca="1" si="28"/>
        <v>#REF!</v>
      </c>
      <c r="Q616" s="39" t="e">
        <f t="shared" ca="1" si="27"/>
        <v>#REF!</v>
      </c>
      <c r="R616" s="33">
        <v>430</v>
      </c>
    </row>
    <row r="617" spans="1:18" ht="18.75" customHeight="1" x14ac:dyDescent="0.2">
      <c r="A617" s="285" t="s">
        <v>27</v>
      </c>
      <c r="B617" s="32">
        <v>42614</v>
      </c>
      <c r="C617" s="33">
        <v>438</v>
      </c>
      <c r="D617" s="33">
        <v>370</v>
      </c>
      <c r="E617" s="1">
        <v>425.51</v>
      </c>
      <c r="F617" s="33">
        <v>722</v>
      </c>
      <c r="G617" s="33">
        <v>34</v>
      </c>
      <c r="H617" s="8" t="e">
        <f ca="1">OFFSET(#REF!,(E617-340)*100,1)</f>
        <v>#REF!</v>
      </c>
      <c r="L617" s="8">
        <v>0.65</v>
      </c>
      <c r="M617" s="8">
        <v>0.26</v>
      </c>
      <c r="N617" s="8">
        <f t="shared" si="29"/>
        <v>0.65</v>
      </c>
      <c r="O617" s="1" t="e">
        <f t="shared" ca="1" si="28"/>
        <v>#REF!</v>
      </c>
      <c r="Q617" s="39" t="e">
        <f t="shared" ca="1" si="27"/>
        <v>#REF!</v>
      </c>
      <c r="R617" s="33">
        <v>430</v>
      </c>
    </row>
    <row r="618" spans="1:18" ht="18.75" customHeight="1" x14ac:dyDescent="0.2">
      <c r="A618" s="285"/>
      <c r="B618" s="32">
        <v>42615</v>
      </c>
      <c r="C618" s="33">
        <v>438</v>
      </c>
      <c r="D618" s="33">
        <v>370</v>
      </c>
      <c r="E618" s="1">
        <v>425.6</v>
      </c>
      <c r="F618" s="33">
        <v>722</v>
      </c>
      <c r="G618" s="33">
        <v>34</v>
      </c>
      <c r="H618" s="8" t="e">
        <f ca="1">OFFSET(#REF!,(E618-340)*100,1)</f>
        <v>#REF!</v>
      </c>
      <c r="L618" s="8">
        <v>0.13</v>
      </c>
      <c r="M618" s="8">
        <v>0.05</v>
      </c>
      <c r="N618" s="8">
        <f t="shared" si="29"/>
        <v>0.13</v>
      </c>
      <c r="O618" s="1" t="e">
        <f t="shared" ca="1" si="28"/>
        <v>#REF!</v>
      </c>
      <c r="Q618" s="39" t="e">
        <f t="shared" ca="1" si="27"/>
        <v>#REF!</v>
      </c>
      <c r="R618" s="33">
        <v>430</v>
      </c>
    </row>
    <row r="619" spans="1:18" ht="18.75" customHeight="1" x14ac:dyDescent="0.2">
      <c r="A619" s="285"/>
      <c r="B619" s="32">
        <v>42616</v>
      </c>
      <c r="C619" s="33">
        <v>438</v>
      </c>
      <c r="D619" s="33">
        <v>370</v>
      </c>
      <c r="E619" s="1">
        <v>425.85</v>
      </c>
      <c r="F619" s="33">
        <v>722</v>
      </c>
      <c r="G619" s="33">
        <v>34</v>
      </c>
      <c r="H619" s="8" t="e">
        <f ca="1">OFFSET(#REF!,(E619-340)*100,1)</f>
        <v>#REF!</v>
      </c>
      <c r="L619" s="8">
        <v>0.47</v>
      </c>
      <c r="M619" s="8">
        <v>0.18</v>
      </c>
      <c r="N619" s="8">
        <f t="shared" si="29"/>
        <v>0.47</v>
      </c>
      <c r="O619" s="1" t="e">
        <f t="shared" ca="1" si="28"/>
        <v>#REF!</v>
      </c>
      <c r="Q619" s="39" t="e">
        <f t="shared" ca="1" si="27"/>
        <v>#REF!</v>
      </c>
      <c r="R619" s="33">
        <v>430</v>
      </c>
    </row>
    <row r="620" spans="1:18" ht="18.75" customHeight="1" x14ac:dyDescent="0.2">
      <c r="A620" s="285"/>
      <c r="B620" s="32">
        <v>42617</v>
      </c>
      <c r="C620" s="33">
        <v>438</v>
      </c>
      <c r="D620" s="33">
        <v>370</v>
      </c>
      <c r="E620" s="1">
        <v>426.12</v>
      </c>
      <c r="F620" s="33">
        <v>722</v>
      </c>
      <c r="G620" s="33">
        <v>34</v>
      </c>
      <c r="H620" s="8" t="e">
        <f ca="1">OFFSET(#REF!,(E620-340)*100,1)</f>
        <v>#REF!</v>
      </c>
      <c r="L620" s="8">
        <v>0.66</v>
      </c>
      <c r="M620" s="8">
        <v>0.26</v>
      </c>
      <c r="N620" s="8">
        <f t="shared" si="29"/>
        <v>0.66</v>
      </c>
      <c r="O620" s="1" t="e">
        <f t="shared" ca="1" si="28"/>
        <v>#REF!</v>
      </c>
      <c r="Q620" s="39">
        <f t="shared" si="27"/>
        <v>64.424418604651166</v>
      </c>
      <c r="R620" s="33">
        <v>430</v>
      </c>
    </row>
    <row r="621" spans="1:18" ht="18.75" customHeight="1" x14ac:dyDescent="0.2">
      <c r="A621" s="285"/>
      <c r="B621" s="32">
        <v>42618</v>
      </c>
      <c r="C621" s="33">
        <v>438</v>
      </c>
      <c r="D621" s="33">
        <v>370</v>
      </c>
      <c r="E621" s="1">
        <v>426.28</v>
      </c>
      <c r="F621" s="33">
        <v>722</v>
      </c>
      <c r="G621" s="33">
        <v>34</v>
      </c>
      <c r="H621" s="8">
        <v>477.24</v>
      </c>
      <c r="L621" s="8">
        <v>0.6</v>
      </c>
      <c r="M621" s="8">
        <v>0.24</v>
      </c>
      <c r="N621" s="8">
        <f t="shared" si="29"/>
        <v>0.6</v>
      </c>
      <c r="O621" s="1">
        <f t="shared" si="28"/>
        <v>3.609999999999991</v>
      </c>
      <c r="Q621" s="39">
        <f t="shared" si="27"/>
        <v>64.861918604651166</v>
      </c>
      <c r="R621" s="33">
        <v>430</v>
      </c>
    </row>
    <row r="622" spans="1:18" ht="18.75" customHeight="1" x14ac:dyDescent="0.2">
      <c r="A622" s="285"/>
      <c r="B622" s="32">
        <v>42619</v>
      </c>
      <c r="C622" s="33">
        <v>438</v>
      </c>
      <c r="D622" s="33">
        <v>370</v>
      </c>
      <c r="E622" s="1">
        <v>426.45</v>
      </c>
      <c r="F622" s="33">
        <v>722</v>
      </c>
      <c r="G622" s="33">
        <v>34</v>
      </c>
      <c r="H622" s="8">
        <v>480.25</v>
      </c>
      <c r="L622" s="8">
        <v>1.1100000000000001</v>
      </c>
      <c r="M622" s="8">
        <v>0.44</v>
      </c>
      <c r="N622" s="8">
        <f t="shared" si="29"/>
        <v>1.1100000000000001</v>
      </c>
      <c r="O622" s="1">
        <f t="shared" si="28"/>
        <v>3.5800000000000276</v>
      </c>
      <c r="Q622" s="39">
        <f t="shared" si="27"/>
        <v>65.220930232558146</v>
      </c>
      <c r="R622" s="33">
        <v>430</v>
      </c>
    </row>
    <row r="623" spans="1:18" ht="18.75" customHeight="1" x14ac:dyDescent="0.2">
      <c r="A623" s="285"/>
      <c r="B623" s="32">
        <v>42620</v>
      </c>
      <c r="C623" s="33">
        <v>438</v>
      </c>
      <c r="D623" s="33">
        <v>370</v>
      </c>
      <c r="E623" s="1">
        <v>426.59</v>
      </c>
      <c r="F623" s="33">
        <v>722</v>
      </c>
      <c r="G623" s="33">
        <v>34</v>
      </c>
      <c r="H623" s="8">
        <v>482.72</v>
      </c>
      <c r="L623" s="8">
        <v>2.88</v>
      </c>
      <c r="M623" s="8">
        <v>1.1499999999999999</v>
      </c>
      <c r="N623" s="8">
        <f t="shared" si="29"/>
        <v>2.88</v>
      </c>
      <c r="O623" s="1" t="e">
        <f t="shared" ca="1" si="28"/>
        <v>#REF!</v>
      </c>
      <c r="Q623" s="39" t="e">
        <f t="shared" ref="Q623:Q686" ca="1" si="30">(H624-34)*100/(722-34)</f>
        <v>#REF!</v>
      </c>
      <c r="R623" s="33">
        <v>430</v>
      </c>
    </row>
    <row r="624" spans="1:18" ht="18.75" customHeight="1" x14ac:dyDescent="0.2">
      <c r="A624" s="285"/>
      <c r="B624" s="32">
        <v>42621</v>
      </c>
      <c r="C624" s="33">
        <v>438</v>
      </c>
      <c r="D624" s="33">
        <v>370</v>
      </c>
      <c r="E624" s="1">
        <v>426.6</v>
      </c>
      <c r="F624" s="33">
        <v>722</v>
      </c>
      <c r="G624" s="33">
        <v>34</v>
      </c>
      <c r="H624" s="8" t="e">
        <f ca="1">OFFSET(#REF!,(E624-340)*100,1)</f>
        <v>#REF!</v>
      </c>
      <c r="L624" s="8">
        <v>2.5</v>
      </c>
      <c r="M624" s="8">
        <v>1</v>
      </c>
      <c r="N624" s="8">
        <f t="shared" si="29"/>
        <v>2.5</v>
      </c>
      <c r="O624" s="1" t="e">
        <f t="shared" ca="1" si="28"/>
        <v>#REF!</v>
      </c>
      <c r="Q624" s="39" t="e">
        <f t="shared" ca="1" si="30"/>
        <v>#REF!</v>
      </c>
      <c r="R624" s="33">
        <v>430</v>
      </c>
    </row>
    <row r="625" spans="1:18" ht="18.75" customHeight="1" x14ac:dyDescent="0.2">
      <c r="A625" s="285"/>
      <c r="B625" s="32">
        <v>42622</v>
      </c>
      <c r="C625" s="33">
        <v>438</v>
      </c>
      <c r="D625" s="33">
        <v>370</v>
      </c>
      <c r="E625" s="1">
        <v>426.49</v>
      </c>
      <c r="F625" s="33">
        <v>722</v>
      </c>
      <c r="G625" s="33">
        <v>34</v>
      </c>
      <c r="H625" s="8" t="e">
        <f ca="1">OFFSET(#REF!,(E625-340)*100,1)</f>
        <v>#REF!</v>
      </c>
      <c r="L625" s="8">
        <v>2.85</v>
      </c>
      <c r="M625" s="8">
        <v>1.1399999999999999</v>
      </c>
      <c r="N625" s="8">
        <f t="shared" si="29"/>
        <v>2.85</v>
      </c>
      <c r="O625" s="1" t="e">
        <f t="shared" ca="1" si="28"/>
        <v>#REF!</v>
      </c>
      <c r="Q625" s="39">
        <f t="shared" si="30"/>
        <v>64.581395348837205</v>
      </c>
      <c r="R625" s="33">
        <v>430</v>
      </c>
    </row>
    <row r="626" spans="1:18" ht="18.75" customHeight="1" x14ac:dyDescent="0.2">
      <c r="A626" s="285"/>
      <c r="B626" s="32">
        <v>42623</v>
      </c>
      <c r="C626" s="33">
        <v>438</v>
      </c>
      <c r="D626" s="33">
        <v>370</v>
      </c>
      <c r="E626" s="1">
        <v>426.34</v>
      </c>
      <c r="F626" s="33">
        <v>722</v>
      </c>
      <c r="G626" s="33">
        <v>34</v>
      </c>
      <c r="H626" s="8">
        <v>478.32</v>
      </c>
      <c r="L626" s="8">
        <v>4.1100000000000003</v>
      </c>
      <c r="M626" s="8">
        <v>1.64</v>
      </c>
      <c r="N626" s="8">
        <f t="shared" si="29"/>
        <v>4.1100000000000003</v>
      </c>
      <c r="O626" s="1" t="e">
        <f t="shared" ca="1" si="28"/>
        <v>#REF!</v>
      </c>
      <c r="Q626" s="39" t="e">
        <f t="shared" ca="1" si="30"/>
        <v>#REF!</v>
      </c>
      <c r="R626" s="33">
        <v>430</v>
      </c>
    </row>
    <row r="627" spans="1:18" ht="18.75" customHeight="1" x14ac:dyDescent="0.2">
      <c r="A627" s="285"/>
      <c r="B627" s="32">
        <v>42624</v>
      </c>
      <c r="C627" s="33">
        <v>438</v>
      </c>
      <c r="D627" s="33">
        <v>370</v>
      </c>
      <c r="E627" s="1">
        <v>426.13</v>
      </c>
      <c r="F627" s="33">
        <v>722</v>
      </c>
      <c r="G627" s="33">
        <v>34</v>
      </c>
      <c r="H627" s="8" t="e">
        <f ca="1">OFFSET(#REF!,(E627-340)*100,1)</f>
        <v>#REF!</v>
      </c>
      <c r="L627" s="8">
        <v>3.6</v>
      </c>
      <c r="M627" s="8">
        <v>1.44</v>
      </c>
      <c r="N627" s="8">
        <f t="shared" si="29"/>
        <v>3.6</v>
      </c>
      <c r="O627" s="1" t="e">
        <f t="shared" ca="1" si="28"/>
        <v>#REF!</v>
      </c>
      <c r="Q627" s="39">
        <f t="shared" si="30"/>
        <v>63.575581395348834</v>
      </c>
      <c r="R627" s="33">
        <v>430</v>
      </c>
    </row>
    <row r="628" spans="1:18" ht="18.75" customHeight="1" x14ac:dyDescent="0.2">
      <c r="A628" s="285"/>
      <c r="B628" s="32">
        <v>42625</v>
      </c>
      <c r="C628" s="33">
        <v>438</v>
      </c>
      <c r="D628" s="33">
        <v>370</v>
      </c>
      <c r="E628" s="1">
        <v>425.95</v>
      </c>
      <c r="F628" s="33">
        <v>722</v>
      </c>
      <c r="G628" s="33">
        <v>34</v>
      </c>
      <c r="H628" s="8">
        <v>471.4</v>
      </c>
      <c r="L628" s="8">
        <v>3.08</v>
      </c>
      <c r="M628" s="8">
        <v>1.23</v>
      </c>
      <c r="N628" s="8">
        <f t="shared" si="29"/>
        <v>3.08</v>
      </c>
      <c r="O628" s="1" t="e">
        <f t="shared" ca="1" si="28"/>
        <v>#REF!</v>
      </c>
      <c r="Q628" s="39" t="e">
        <f t="shared" ca="1" si="30"/>
        <v>#REF!</v>
      </c>
      <c r="R628" s="33">
        <v>430</v>
      </c>
    </row>
    <row r="629" spans="1:18" ht="18.75" customHeight="1" x14ac:dyDescent="0.2">
      <c r="A629" s="285"/>
      <c r="B629" s="32">
        <v>42626</v>
      </c>
      <c r="C629" s="33">
        <v>438</v>
      </c>
      <c r="D629" s="33">
        <v>370</v>
      </c>
      <c r="E629" s="1">
        <v>425.81</v>
      </c>
      <c r="F629" s="33">
        <v>722</v>
      </c>
      <c r="G629" s="33">
        <v>34</v>
      </c>
      <c r="H629" s="8" t="e">
        <f ca="1">OFFSET(#REF!,(E629-340)*100,1)</f>
        <v>#REF!</v>
      </c>
      <c r="L629" s="8">
        <v>3.96</v>
      </c>
      <c r="M629" s="8">
        <v>1.58</v>
      </c>
      <c r="N629" s="8">
        <f t="shared" si="29"/>
        <v>3.96</v>
      </c>
      <c r="O629" s="1" t="e">
        <f t="shared" ca="1" si="28"/>
        <v>#REF!</v>
      </c>
      <c r="Q629" s="39" t="e">
        <f t="shared" ca="1" si="30"/>
        <v>#REF!</v>
      </c>
      <c r="R629" s="33">
        <v>430</v>
      </c>
    </row>
    <row r="630" spans="1:18" ht="18.75" customHeight="1" x14ac:dyDescent="0.2">
      <c r="A630" s="285"/>
      <c r="B630" s="32">
        <v>42627</v>
      </c>
      <c r="C630" s="33">
        <v>438</v>
      </c>
      <c r="D630" s="33">
        <v>370</v>
      </c>
      <c r="E630" s="1">
        <v>425.61</v>
      </c>
      <c r="F630" s="33">
        <v>722</v>
      </c>
      <c r="G630" s="33">
        <v>34</v>
      </c>
      <c r="H630" s="8" t="e">
        <f ca="1">OFFSET(#REF!,(E630-340)*100,1)</f>
        <v>#REF!</v>
      </c>
      <c r="L630" s="8">
        <v>2.4900000000000002</v>
      </c>
      <c r="M630" s="8">
        <v>1</v>
      </c>
      <c r="N630" s="8">
        <f t="shared" si="29"/>
        <v>2.4900000000000002</v>
      </c>
      <c r="O630" s="1" t="e">
        <f t="shared" ca="1" si="28"/>
        <v>#REF!</v>
      </c>
      <c r="Q630" s="39" t="e">
        <f t="shared" ca="1" si="30"/>
        <v>#REF!</v>
      </c>
      <c r="R630" s="33">
        <v>430</v>
      </c>
    </row>
    <row r="631" spans="1:18" ht="18.75" customHeight="1" x14ac:dyDescent="0.2">
      <c r="A631" s="285"/>
      <c r="B631" s="32">
        <v>42628</v>
      </c>
      <c r="C631" s="33">
        <v>438</v>
      </c>
      <c r="D631" s="33">
        <v>370</v>
      </c>
      <c r="E631" s="1">
        <v>425.48</v>
      </c>
      <c r="F631" s="33">
        <v>722</v>
      </c>
      <c r="G631" s="33">
        <v>34</v>
      </c>
      <c r="H631" s="8" t="e">
        <f ca="1">OFFSET(#REF!,(E631-340)*100,1)</f>
        <v>#REF!</v>
      </c>
      <c r="L631" s="8">
        <v>2.35</v>
      </c>
      <c r="M631" s="8">
        <v>0.94</v>
      </c>
      <c r="N631" s="8">
        <f t="shared" si="29"/>
        <v>2.35</v>
      </c>
      <c r="O631" s="1" t="e">
        <f t="shared" ca="1" si="28"/>
        <v>#REF!</v>
      </c>
      <c r="Q631" s="39" t="e">
        <f t="shared" ca="1" si="30"/>
        <v>#REF!</v>
      </c>
      <c r="R631" s="33">
        <v>430</v>
      </c>
    </row>
    <row r="632" spans="1:18" ht="18.75" customHeight="1" x14ac:dyDescent="0.2">
      <c r="A632" s="285"/>
      <c r="B632" s="32">
        <v>42629</v>
      </c>
      <c r="C632" s="33">
        <v>438</v>
      </c>
      <c r="D632" s="33">
        <v>370</v>
      </c>
      <c r="E632" s="1">
        <v>425.35</v>
      </c>
      <c r="F632" s="33">
        <v>722</v>
      </c>
      <c r="G632" s="33">
        <v>34</v>
      </c>
      <c r="H632" s="8" t="e">
        <f ca="1">OFFSET(#REF!,(E632-340)*100,1)</f>
        <v>#REF!</v>
      </c>
      <c r="L632" s="8">
        <v>2.5499999999999998</v>
      </c>
      <c r="M632" s="8">
        <v>1.01</v>
      </c>
      <c r="N632" s="8">
        <f t="shared" si="29"/>
        <v>2.5499999999999998</v>
      </c>
      <c r="O632" s="1" t="e">
        <f t="shared" ca="1" si="28"/>
        <v>#REF!</v>
      </c>
      <c r="Q632" s="39" t="e">
        <f t="shared" ca="1" si="30"/>
        <v>#REF!</v>
      </c>
      <c r="R632" s="33">
        <v>430</v>
      </c>
    </row>
    <row r="633" spans="1:18" ht="18.75" customHeight="1" x14ac:dyDescent="0.2">
      <c r="A633" s="285"/>
      <c r="B633" s="32">
        <v>42630</v>
      </c>
      <c r="C633" s="33">
        <v>438</v>
      </c>
      <c r="D633" s="33">
        <v>370</v>
      </c>
      <c r="E633" s="1">
        <v>425.22</v>
      </c>
      <c r="F633" s="33">
        <v>722</v>
      </c>
      <c r="G633" s="33">
        <v>34</v>
      </c>
      <c r="H633" s="8" t="e">
        <f ca="1">OFFSET(#REF!,(E633-340)*100,1)</f>
        <v>#REF!</v>
      </c>
      <c r="L633" s="8">
        <v>3.12</v>
      </c>
      <c r="M633" s="8">
        <v>1.24</v>
      </c>
      <c r="N633" s="8">
        <f t="shared" si="29"/>
        <v>3.12</v>
      </c>
      <c r="O633" s="1" t="e">
        <f t="shared" ca="1" si="28"/>
        <v>#REF!</v>
      </c>
      <c r="Q633" s="39" t="e">
        <f t="shared" ca="1" si="30"/>
        <v>#REF!</v>
      </c>
      <c r="R633" s="33">
        <v>430</v>
      </c>
    </row>
    <row r="634" spans="1:18" ht="18.75" customHeight="1" x14ac:dyDescent="0.2">
      <c r="A634" s="285"/>
      <c r="B634" s="32">
        <v>42631</v>
      </c>
      <c r="C634" s="33">
        <v>438</v>
      </c>
      <c r="D634" s="33">
        <v>370</v>
      </c>
      <c r="E634" s="1">
        <v>425.05</v>
      </c>
      <c r="F634" s="33">
        <v>722</v>
      </c>
      <c r="G634" s="33">
        <v>34</v>
      </c>
      <c r="H634" s="8" t="e">
        <f ca="1">OFFSET(#REF!,(E634-340)*100,1)</f>
        <v>#REF!</v>
      </c>
      <c r="L634" s="8">
        <v>2.79</v>
      </c>
      <c r="M634" s="8">
        <v>1.1100000000000001</v>
      </c>
      <c r="N634" s="8">
        <f t="shared" si="29"/>
        <v>2.79</v>
      </c>
      <c r="O634" s="1" t="e">
        <f t="shared" ca="1" si="28"/>
        <v>#REF!</v>
      </c>
      <c r="Q634" s="39">
        <f t="shared" si="30"/>
        <v>60.930232558139537</v>
      </c>
      <c r="R634" s="33">
        <v>430</v>
      </c>
    </row>
    <row r="635" spans="1:18" ht="18.75" customHeight="1" x14ac:dyDescent="0.2">
      <c r="A635" s="285"/>
      <c r="B635" s="32">
        <v>42632</v>
      </c>
      <c r="C635" s="33">
        <v>438</v>
      </c>
      <c r="D635" s="33">
        <v>370</v>
      </c>
      <c r="E635" s="1">
        <v>424.9</v>
      </c>
      <c r="F635" s="33">
        <v>722</v>
      </c>
      <c r="G635" s="33">
        <v>34</v>
      </c>
      <c r="H635" s="8">
        <v>453.2</v>
      </c>
      <c r="L635" s="8">
        <v>3.11</v>
      </c>
      <c r="M635" s="8">
        <v>1.24</v>
      </c>
      <c r="N635" s="8">
        <f t="shared" si="29"/>
        <v>3.11</v>
      </c>
      <c r="O635" s="1" t="e">
        <f t="shared" ca="1" si="28"/>
        <v>#REF!</v>
      </c>
      <c r="Q635" s="39" t="e">
        <f t="shared" ca="1" si="30"/>
        <v>#REF!</v>
      </c>
      <c r="R635" s="33">
        <v>430</v>
      </c>
    </row>
    <row r="636" spans="1:18" ht="18.75" customHeight="1" x14ac:dyDescent="0.2">
      <c r="A636" s="285"/>
      <c r="B636" s="32">
        <v>42633</v>
      </c>
      <c r="C636" s="33">
        <v>438</v>
      </c>
      <c r="D636" s="33">
        <v>370</v>
      </c>
      <c r="E636" s="1">
        <v>424.74</v>
      </c>
      <c r="F636" s="33">
        <v>722</v>
      </c>
      <c r="G636" s="33">
        <v>34</v>
      </c>
      <c r="H636" s="8" t="e">
        <f ca="1">OFFSET(#REF!,(E636-340)*100,1)</f>
        <v>#REF!</v>
      </c>
      <c r="L636" s="8">
        <v>2.65</v>
      </c>
      <c r="M636" s="8">
        <v>1.01</v>
      </c>
      <c r="N636" s="8">
        <f t="shared" si="29"/>
        <v>2.65</v>
      </c>
      <c r="O636" s="1" t="e">
        <f t="shared" ca="1" si="28"/>
        <v>#REF!</v>
      </c>
      <c r="Q636" s="39">
        <f t="shared" si="30"/>
        <v>60.149709302325583</v>
      </c>
      <c r="R636" s="33">
        <v>430</v>
      </c>
    </row>
    <row r="637" spans="1:18" ht="18.75" customHeight="1" x14ac:dyDescent="0.2">
      <c r="A637" s="285"/>
      <c r="B637" s="32">
        <v>42634</v>
      </c>
      <c r="C637" s="33">
        <v>438</v>
      </c>
      <c r="D637" s="33">
        <v>370</v>
      </c>
      <c r="E637" s="1">
        <v>424.59</v>
      </c>
      <c r="F637" s="33">
        <v>722</v>
      </c>
      <c r="G637" s="33">
        <v>34</v>
      </c>
      <c r="H637" s="8">
        <v>447.83</v>
      </c>
      <c r="L637" s="8">
        <v>3.02</v>
      </c>
      <c r="M637" s="8">
        <v>1.1200000000000001</v>
      </c>
      <c r="N637" s="8">
        <f t="shared" si="29"/>
        <v>3.02</v>
      </c>
      <c r="O637" s="1" t="e">
        <f t="shared" ca="1" si="28"/>
        <v>#REF!</v>
      </c>
      <c r="Q637" s="39" t="e">
        <f t="shared" ca="1" si="30"/>
        <v>#REF!</v>
      </c>
      <c r="R637" s="33">
        <v>430</v>
      </c>
    </row>
    <row r="638" spans="1:18" ht="18.75" customHeight="1" x14ac:dyDescent="0.2">
      <c r="A638" s="285"/>
      <c r="B638" s="32">
        <v>42635</v>
      </c>
      <c r="C638" s="33">
        <v>438</v>
      </c>
      <c r="D638" s="33">
        <v>370</v>
      </c>
      <c r="E638" s="1">
        <v>424.42</v>
      </c>
      <c r="F638" s="33">
        <v>722</v>
      </c>
      <c r="G638" s="33">
        <v>34</v>
      </c>
      <c r="H638" s="8" t="e">
        <f ca="1">OFFSET(#REF!,(E638-340)*100,1)</f>
        <v>#REF!</v>
      </c>
      <c r="L638" s="8">
        <v>3.74</v>
      </c>
      <c r="M638" s="8">
        <v>1.44</v>
      </c>
      <c r="N638" s="8">
        <f t="shared" si="29"/>
        <v>3.74</v>
      </c>
      <c r="O638" s="1" t="e">
        <f t="shared" ca="1" si="28"/>
        <v>#REF!</v>
      </c>
      <c r="Q638" s="39">
        <f t="shared" si="30"/>
        <v>59.200581395348834</v>
      </c>
      <c r="R638" s="33">
        <v>430</v>
      </c>
    </row>
    <row r="639" spans="1:18" ht="18.75" customHeight="1" x14ac:dyDescent="0.2">
      <c r="A639" s="285"/>
      <c r="B639" s="32">
        <v>42636</v>
      </c>
      <c r="C639" s="33">
        <v>438</v>
      </c>
      <c r="D639" s="33">
        <v>370</v>
      </c>
      <c r="E639" s="1">
        <v>424.2</v>
      </c>
      <c r="F639" s="33">
        <v>722</v>
      </c>
      <c r="G639" s="33">
        <v>34</v>
      </c>
      <c r="H639" s="8">
        <v>441.3</v>
      </c>
      <c r="L639" s="8">
        <v>4.16</v>
      </c>
      <c r="M639" s="8">
        <v>1.59</v>
      </c>
      <c r="N639" s="8">
        <f t="shared" si="29"/>
        <v>4.16</v>
      </c>
      <c r="O639" s="1">
        <f t="shared" si="28"/>
        <v>8.0000000000016058E-2</v>
      </c>
      <c r="Q639" s="39">
        <f t="shared" si="30"/>
        <v>58.607558139534881</v>
      </c>
      <c r="R639" s="33">
        <v>430</v>
      </c>
    </row>
    <row r="640" spans="1:18" ht="18.75" customHeight="1" x14ac:dyDescent="0.2">
      <c r="A640" s="285"/>
      <c r="B640" s="32">
        <v>42637</v>
      </c>
      <c r="C640" s="33">
        <v>438</v>
      </c>
      <c r="D640" s="33">
        <v>370</v>
      </c>
      <c r="E640" s="1">
        <v>423.96</v>
      </c>
      <c r="F640" s="33">
        <v>722</v>
      </c>
      <c r="G640" s="33">
        <v>34</v>
      </c>
      <c r="H640" s="8">
        <v>437.22</v>
      </c>
      <c r="L640" s="8">
        <v>3.04</v>
      </c>
      <c r="M640" s="8">
        <v>1.21</v>
      </c>
      <c r="N640" s="8">
        <f t="shared" si="29"/>
        <v>3.04</v>
      </c>
      <c r="O640" s="1">
        <f t="shared" si="28"/>
        <v>7.9999999999963656E-2</v>
      </c>
      <c r="Q640" s="39">
        <f t="shared" si="30"/>
        <v>58.177325581395351</v>
      </c>
      <c r="R640" s="33">
        <v>430</v>
      </c>
    </row>
    <row r="641" spans="1:18" ht="18.75" customHeight="1" x14ac:dyDescent="0.2">
      <c r="A641" s="285"/>
      <c r="B641" s="32">
        <v>42638</v>
      </c>
      <c r="C641" s="33">
        <v>438</v>
      </c>
      <c r="D641" s="33">
        <v>370</v>
      </c>
      <c r="E641" s="1">
        <v>423.78</v>
      </c>
      <c r="F641" s="33">
        <v>722</v>
      </c>
      <c r="G641" s="33">
        <v>34</v>
      </c>
      <c r="H641" s="8">
        <v>434.26</v>
      </c>
      <c r="L641" s="8">
        <v>3.69</v>
      </c>
      <c r="M641" s="8">
        <v>1.42</v>
      </c>
      <c r="N641" s="8">
        <f t="shared" si="29"/>
        <v>3.69</v>
      </c>
      <c r="O641" s="1" t="e">
        <f t="shared" ca="1" si="28"/>
        <v>#REF!</v>
      </c>
      <c r="Q641" s="39" t="e">
        <f t="shared" ca="1" si="30"/>
        <v>#REF!</v>
      </c>
      <c r="R641" s="33">
        <v>430</v>
      </c>
    </row>
    <row r="642" spans="1:18" ht="18.75" customHeight="1" x14ac:dyDescent="0.2">
      <c r="A642" s="285"/>
      <c r="B642" s="32">
        <v>42639</v>
      </c>
      <c r="C642" s="33">
        <v>438</v>
      </c>
      <c r="D642" s="33">
        <v>370</v>
      </c>
      <c r="E642" s="1">
        <v>423.56</v>
      </c>
      <c r="F642" s="33">
        <v>722</v>
      </c>
      <c r="G642" s="33">
        <v>34</v>
      </c>
      <c r="H642" s="8" t="e">
        <f ca="1">OFFSET(#REF!,(E642-340)*100,1)</f>
        <v>#REF!</v>
      </c>
      <c r="L642" s="8">
        <v>5.07</v>
      </c>
      <c r="M642" s="8">
        <v>2.0099999999999998</v>
      </c>
      <c r="N642" s="8">
        <f t="shared" si="29"/>
        <v>5.07</v>
      </c>
      <c r="O642" s="1" t="e">
        <f t="shared" ca="1" si="28"/>
        <v>#REF!</v>
      </c>
      <c r="Q642" s="39" t="e">
        <f t="shared" ca="1" si="30"/>
        <v>#REF!</v>
      </c>
      <c r="R642" s="33">
        <v>430</v>
      </c>
    </row>
    <row r="643" spans="1:18" ht="18.75" customHeight="1" x14ac:dyDescent="0.2">
      <c r="A643" s="285"/>
      <c r="B643" s="32">
        <v>42640</v>
      </c>
      <c r="C643" s="33">
        <v>438</v>
      </c>
      <c r="D643" s="33">
        <v>370</v>
      </c>
      <c r="E643" s="1">
        <v>423.26</v>
      </c>
      <c r="F643" s="33">
        <v>722</v>
      </c>
      <c r="G643" s="33">
        <v>34</v>
      </c>
      <c r="H643" s="8" t="e">
        <f ca="1">OFFSET(#REF!,(E643-340)*100,1)</f>
        <v>#REF!</v>
      </c>
      <c r="L643" s="8">
        <v>3.98</v>
      </c>
      <c r="M643" s="8">
        <v>1.1399999999999999</v>
      </c>
      <c r="N643" s="8">
        <f t="shared" si="29"/>
        <v>3.98</v>
      </c>
      <c r="O643" s="1" t="e">
        <f t="shared" ca="1" si="28"/>
        <v>#REF!</v>
      </c>
      <c r="Q643" s="39">
        <f t="shared" si="30"/>
        <v>56.357558139534881</v>
      </c>
      <c r="R643" s="33">
        <v>430</v>
      </c>
    </row>
    <row r="644" spans="1:18" ht="18.75" customHeight="1" x14ac:dyDescent="0.2">
      <c r="A644" s="285"/>
      <c r="B644" s="32">
        <v>42641</v>
      </c>
      <c r="C644" s="33">
        <v>438</v>
      </c>
      <c r="D644" s="33">
        <v>370</v>
      </c>
      <c r="E644" s="1">
        <v>423.02</v>
      </c>
      <c r="F644" s="33">
        <v>722</v>
      </c>
      <c r="G644" s="33">
        <v>34</v>
      </c>
      <c r="H644" s="8">
        <v>421.74</v>
      </c>
      <c r="L644" s="8">
        <v>5.87</v>
      </c>
      <c r="M644" s="8">
        <v>2.2799999999999998</v>
      </c>
      <c r="N644" s="8">
        <f t="shared" si="29"/>
        <v>5.87</v>
      </c>
      <c r="O644" s="1">
        <f t="shared" si="28"/>
        <v>2.9999999999968274E-2</v>
      </c>
      <c r="Q644" s="39">
        <f t="shared" si="30"/>
        <v>55.508720930232556</v>
      </c>
      <c r="R644" s="33">
        <v>430</v>
      </c>
    </row>
    <row r="645" spans="1:18" ht="18.75" customHeight="1" x14ac:dyDescent="0.2">
      <c r="A645" s="285"/>
      <c r="B645" s="32">
        <v>42642</v>
      </c>
      <c r="C645" s="33">
        <v>438</v>
      </c>
      <c r="D645" s="33">
        <v>370</v>
      </c>
      <c r="E645" s="1">
        <v>422.65</v>
      </c>
      <c r="F645" s="33">
        <v>722</v>
      </c>
      <c r="G645" s="33">
        <v>34</v>
      </c>
      <c r="H645" s="8">
        <v>415.9</v>
      </c>
      <c r="L645" s="8">
        <v>2.72</v>
      </c>
      <c r="M645" s="8">
        <v>1</v>
      </c>
      <c r="N645" s="8">
        <f t="shared" si="29"/>
        <v>2.72</v>
      </c>
      <c r="O645" s="1" t="e">
        <f t="shared" ca="1" si="28"/>
        <v>#REF!</v>
      </c>
      <c r="Q645" s="39" t="e">
        <f t="shared" ca="1" si="30"/>
        <v>#REF!</v>
      </c>
      <c r="R645" s="33">
        <v>430</v>
      </c>
    </row>
    <row r="646" spans="1:18" ht="18.75" customHeight="1" x14ac:dyDescent="0.2">
      <c r="A646" s="285"/>
      <c r="B646" s="32">
        <v>42643</v>
      </c>
      <c r="C646" s="33">
        <v>438</v>
      </c>
      <c r="D646" s="33">
        <v>370</v>
      </c>
      <c r="E646" s="1">
        <v>422.49</v>
      </c>
      <c r="F646" s="33">
        <v>722</v>
      </c>
      <c r="G646" s="33">
        <v>34</v>
      </c>
      <c r="H646" s="8" t="e">
        <f ca="1">OFFSET(#REF!,(E646-340)*100,1)</f>
        <v>#REF!</v>
      </c>
      <c r="L646" s="8">
        <v>3</v>
      </c>
      <c r="M646" s="8">
        <v>1.19</v>
      </c>
      <c r="N646" s="8">
        <f t="shared" si="29"/>
        <v>3</v>
      </c>
      <c r="O646" s="1" t="e">
        <f t="shared" ca="1" si="28"/>
        <v>#REF!</v>
      </c>
      <c r="Q646" s="39" t="e">
        <f t="shared" ca="1" si="30"/>
        <v>#REF!</v>
      </c>
      <c r="R646" s="33">
        <v>430</v>
      </c>
    </row>
    <row r="647" spans="1:18" ht="18.75" customHeight="1" x14ac:dyDescent="0.2">
      <c r="A647" s="285" t="s">
        <v>28</v>
      </c>
      <c r="B647" s="32">
        <v>42644</v>
      </c>
      <c r="C647" s="33">
        <v>438</v>
      </c>
      <c r="D647" s="33">
        <v>370</v>
      </c>
      <c r="E647" s="1">
        <v>422.31</v>
      </c>
      <c r="F647" s="33">
        <v>722</v>
      </c>
      <c r="G647" s="33">
        <v>34</v>
      </c>
      <c r="H647" s="8" t="e">
        <f ca="1">OFFSET(#REF!,(E647-340)*100,1)</f>
        <v>#REF!</v>
      </c>
      <c r="L647" s="8">
        <v>3.61</v>
      </c>
      <c r="M647" s="8">
        <v>1.44</v>
      </c>
      <c r="N647" s="8">
        <f t="shared" si="29"/>
        <v>3.61</v>
      </c>
      <c r="O647" s="1" t="e">
        <f t="shared" ca="1" si="28"/>
        <v>#REF!</v>
      </c>
      <c r="Q647" s="39">
        <f t="shared" si="30"/>
        <v>54.191860465116278</v>
      </c>
      <c r="R647" s="33">
        <v>430</v>
      </c>
    </row>
    <row r="648" spans="1:18" ht="18.75" customHeight="1" x14ac:dyDescent="0.2">
      <c r="A648" s="285"/>
      <c r="B648" s="32">
        <v>42645</v>
      </c>
      <c r="C648" s="33">
        <v>438</v>
      </c>
      <c r="D648" s="33">
        <v>370</v>
      </c>
      <c r="E648" s="1">
        <v>422.09</v>
      </c>
      <c r="F648" s="33">
        <v>722</v>
      </c>
      <c r="G648" s="33">
        <v>34</v>
      </c>
      <c r="H648" s="8">
        <v>406.84</v>
      </c>
      <c r="L648" s="8">
        <v>5.54</v>
      </c>
      <c r="M648" s="8">
        <v>2.19</v>
      </c>
      <c r="N648" s="8">
        <f t="shared" si="29"/>
        <v>5.54</v>
      </c>
      <c r="O648" s="1" t="e">
        <f t="shared" ref="O648:O711" ca="1" si="31">H649-H648+N648</f>
        <v>#REF!</v>
      </c>
      <c r="Q648" s="39" t="e">
        <f t="shared" ca="1" si="30"/>
        <v>#REF!</v>
      </c>
      <c r="R648" s="33">
        <v>430</v>
      </c>
    </row>
    <row r="649" spans="1:18" ht="18.75" customHeight="1" x14ac:dyDescent="0.2">
      <c r="A649" s="285"/>
      <c r="B649" s="32">
        <v>42646</v>
      </c>
      <c r="C649" s="33">
        <v>438</v>
      </c>
      <c r="D649" s="33">
        <v>370</v>
      </c>
      <c r="E649" s="1">
        <v>421.75</v>
      </c>
      <c r="F649" s="33">
        <v>722</v>
      </c>
      <c r="G649" s="33">
        <v>34</v>
      </c>
      <c r="H649" s="8" t="e">
        <f ca="1">OFFSET(#REF!,(E649-340)*100,1)</f>
        <v>#REF!</v>
      </c>
      <c r="L649" s="8">
        <v>3.1</v>
      </c>
      <c r="M649" s="8">
        <v>1.23</v>
      </c>
      <c r="N649" s="8">
        <f t="shared" ref="N649:N712" si="32">I649+J649+K649+L649</f>
        <v>3.1</v>
      </c>
      <c r="O649" s="1" t="e">
        <f t="shared" ca="1" si="31"/>
        <v>#REF!</v>
      </c>
      <c r="Q649" s="39">
        <f t="shared" si="30"/>
        <v>53.001453488372093</v>
      </c>
      <c r="R649" s="33">
        <v>430</v>
      </c>
    </row>
    <row r="650" spans="1:18" ht="18.75" customHeight="1" x14ac:dyDescent="0.2">
      <c r="A650" s="285"/>
      <c r="B650" s="32">
        <v>42647</v>
      </c>
      <c r="C650" s="33">
        <v>438</v>
      </c>
      <c r="D650" s="33">
        <v>370</v>
      </c>
      <c r="E650" s="1">
        <v>421.57</v>
      </c>
      <c r="F650" s="33">
        <v>722</v>
      </c>
      <c r="G650" s="33">
        <v>34</v>
      </c>
      <c r="H650" s="8">
        <v>398.65</v>
      </c>
      <c r="L650" s="8">
        <v>5.86</v>
      </c>
      <c r="M650" s="8">
        <v>2.23</v>
      </c>
      <c r="N650" s="8">
        <f t="shared" si="32"/>
        <v>5.86</v>
      </c>
      <c r="O650" s="1">
        <f t="shared" si="31"/>
        <v>0.11000000000000032</v>
      </c>
      <c r="Q650" s="39">
        <f t="shared" si="30"/>
        <v>52.165697674418603</v>
      </c>
      <c r="R650" s="33">
        <v>430</v>
      </c>
    </row>
    <row r="651" spans="1:18" ht="18.75" customHeight="1" x14ac:dyDescent="0.2">
      <c r="A651" s="285"/>
      <c r="B651" s="32">
        <v>42648</v>
      </c>
      <c r="C651" s="33">
        <v>438</v>
      </c>
      <c r="D651" s="33">
        <v>370</v>
      </c>
      <c r="E651" s="1">
        <v>421.2</v>
      </c>
      <c r="F651" s="33">
        <v>722</v>
      </c>
      <c r="G651" s="33">
        <v>34</v>
      </c>
      <c r="H651" s="8">
        <v>392.9</v>
      </c>
      <c r="L651" s="8">
        <v>4.8499999999999996</v>
      </c>
      <c r="M651" s="8">
        <v>1.91</v>
      </c>
      <c r="N651" s="8">
        <f t="shared" si="32"/>
        <v>4.8499999999999996</v>
      </c>
      <c r="O651" s="1">
        <f t="shared" si="31"/>
        <v>0.25000000000003375</v>
      </c>
      <c r="Q651" s="39">
        <f t="shared" si="30"/>
        <v>51.497093023255815</v>
      </c>
      <c r="R651" s="33">
        <v>430</v>
      </c>
    </row>
    <row r="652" spans="1:18" ht="18.75" customHeight="1" x14ac:dyDescent="0.2">
      <c r="A652" s="285"/>
      <c r="B652" s="32">
        <v>42649</v>
      </c>
      <c r="C652" s="33">
        <v>438</v>
      </c>
      <c r="D652" s="33">
        <v>370</v>
      </c>
      <c r="E652" s="1">
        <v>420.9</v>
      </c>
      <c r="F652" s="33">
        <v>722</v>
      </c>
      <c r="G652" s="33">
        <v>34</v>
      </c>
      <c r="H652" s="8">
        <v>388.3</v>
      </c>
      <c r="L652" s="8">
        <v>4.49</v>
      </c>
      <c r="M652" s="8">
        <v>1.77</v>
      </c>
      <c r="N652" s="8">
        <f t="shared" si="32"/>
        <v>4.49</v>
      </c>
      <c r="O652" s="1" t="e">
        <f t="shared" ca="1" si="31"/>
        <v>#REF!</v>
      </c>
      <c r="Q652" s="39" t="e">
        <f t="shared" ca="1" si="30"/>
        <v>#REF!</v>
      </c>
      <c r="R652" s="33">
        <v>430</v>
      </c>
    </row>
    <row r="653" spans="1:18" ht="18.75" customHeight="1" x14ac:dyDescent="0.2">
      <c r="A653" s="285"/>
      <c r="B653" s="32">
        <v>42650</v>
      </c>
      <c r="C653" s="33">
        <v>438</v>
      </c>
      <c r="D653" s="33">
        <v>370</v>
      </c>
      <c r="E653" s="1">
        <v>420.61</v>
      </c>
      <c r="F653" s="33">
        <v>722</v>
      </c>
      <c r="G653" s="33">
        <v>34</v>
      </c>
      <c r="H653" s="8" t="e">
        <f ca="1">OFFSET(#REF!,(E653-340)*100,1)</f>
        <v>#REF!</v>
      </c>
      <c r="L653" s="8">
        <v>4.5599999999999996</v>
      </c>
      <c r="M653" s="8">
        <v>1.79</v>
      </c>
      <c r="N653" s="8">
        <f t="shared" si="32"/>
        <v>4.5599999999999996</v>
      </c>
      <c r="O653" s="1" t="e">
        <f t="shared" ca="1" si="31"/>
        <v>#REF!</v>
      </c>
      <c r="Q653" s="39">
        <f t="shared" si="30"/>
        <v>50.218023255813954</v>
      </c>
      <c r="R653" s="33">
        <v>430</v>
      </c>
    </row>
    <row r="654" spans="1:18" ht="18.75" customHeight="1" x14ac:dyDescent="0.2">
      <c r="A654" s="285"/>
      <c r="B654" s="32">
        <v>42651</v>
      </c>
      <c r="C654" s="33">
        <v>438</v>
      </c>
      <c r="D654" s="33">
        <v>370</v>
      </c>
      <c r="E654" s="1">
        <v>420.32</v>
      </c>
      <c r="F654" s="33">
        <v>722</v>
      </c>
      <c r="G654" s="33">
        <v>34</v>
      </c>
      <c r="H654" s="8">
        <v>379.5</v>
      </c>
      <c r="L654" s="8">
        <v>3.51</v>
      </c>
      <c r="M654" s="8">
        <v>1.38</v>
      </c>
      <c r="N654" s="8">
        <f t="shared" si="32"/>
        <v>3.51</v>
      </c>
      <c r="O654" s="1" t="e">
        <f t="shared" ca="1" si="31"/>
        <v>#REF!</v>
      </c>
      <c r="Q654" s="39" t="e">
        <f t="shared" ca="1" si="30"/>
        <v>#REF!</v>
      </c>
      <c r="R654" s="33">
        <v>430</v>
      </c>
    </row>
    <row r="655" spans="1:18" ht="18.75" customHeight="1" x14ac:dyDescent="0.2">
      <c r="A655" s="285"/>
      <c r="B655" s="32">
        <v>42652</v>
      </c>
      <c r="C655" s="33">
        <v>438</v>
      </c>
      <c r="D655" s="33">
        <v>370</v>
      </c>
      <c r="E655" s="1">
        <v>420.1</v>
      </c>
      <c r="F655" s="33">
        <v>722</v>
      </c>
      <c r="G655" s="33">
        <v>34</v>
      </c>
      <c r="H655" s="8" t="e">
        <f ca="1">OFFSET(#REF!,(E655-340)*100,1)</f>
        <v>#REF!</v>
      </c>
      <c r="L655" s="8">
        <v>3.81</v>
      </c>
      <c r="M655" s="8">
        <v>1.47</v>
      </c>
      <c r="N655" s="8">
        <f t="shared" si="32"/>
        <v>3.81</v>
      </c>
      <c r="O655" s="1" t="e">
        <f t="shared" ca="1" si="31"/>
        <v>#REF!</v>
      </c>
      <c r="Q655" s="39">
        <f t="shared" si="30"/>
        <v>49.425872093023258</v>
      </c>
      <c r="R655" s="33">
        <v>430</v>
      </c>
    </row>
    <row r="656" spans="1:18" ht="18.75" customHeight="1" x14ac:dyDescent="0.2">
      <c r="A656" s="285"/>
      <c r="B656" s="32">
        <v>42653</v>
      </c>
      <c r="C656" s="33">
        <v>438</v>
      </c>
      <c r="D656" s="33">
        <v>370</v>
      </c>
      <c r="E656" s="1">
        <v>419.95</v>
      </c>
      <c r="F656" s="33">
        <v>722</v>
      </c>
      <c r="G656" s="33">
        <v>34</v>
      </c>
      <c r="H656" s="8">
        <v>374.05</v>
      </c>
      <c r="L656" s="8">
        <v>1.38</v>
      </c>
      <c r="M656" s="8">
        <v>0.54</v>
      </c>
      <c r="N656" s="8">
        <f t="shared" si="32"/>
        <v>1.38</v>
      </c>
      <c r="O656" s="1" t="e">
        <f t="shared" ca="1" si="31"/>
        <v>#REF!</v>
      </c>
      <c r="Q656" s="39" t="e">
        <f t="shared" ca="1" si="30"/>
        <v>#REF!</v>
      </c>
      <c r="R656" s="33">
        <v>430</v>
      </c>
    </row>
    <row r="657" spans="1:18" ht="18.75" customHeight="1" x14ac:dyDescent="0.2">
      <c r="A657" s="285"/>
      <c r="B657" s="32">
        <v>42654</v>
      </c>
      <c r="C657" s="33">
        <v>438</v>
      </c>
      <c r="D657" s="33">
        <v>370</v>
      </c>
      <c r="E657" s="1">
        <v>419.92</v>
      </c>
      <c r="F657" s="33">
        <v>722</v>
      </c>
      <c r="G657" s="33">
        <v>34</v>
      </c>
      <c r="H657" s="8" t="e">
        <f ca="1">OFFSET(#REF!,(E657-340)*100,1)</f>
        <v>#REF!</v>
      </c>
      <c r="L657" s="8">
        <v>1.21</v>
      </c>
      <c r="M657" s="8">
        <v>0.47</v>
      </c>
      <c r="N657" s="8">
        <f t="shared" si="32"/>
        <v>1.21</v>
      </c>
      <c r="O657" s="1" t="e">
        <f t="shared" ca="1" si="31"/>
        <v>#REF!</v>
      </c>
      <c r="Q657" s="39" t="e">
        <f t="shared" ca="1" si="30"/>
        <v>#REF!</v>
      </c>
      <c r="R657" s="33">
        <v>430</v>
      </c>
    </row>
    <row r="658" spans="1:18" ht="18.75" customHeight="1" x14ac:dyDescent="0.2">
      <c r="A658" s="285"/>
      <c r="B658" s="32">
        <v>42655</v>
      </c>
      <c r="C658" s="33">
        <v>438</v>
      </c>
      <c r="D658" s="33">
        <v>370</v>
      </c>
      <c r="E658" s="1">
        <v>419.85</v>
      </c>
      <c r="F658" s="33">
        <v>722</v>
      </c>
      <c r="G658" s="33">
        <v>34</v>
      </c>
      <c r="H658" s="8" t="e">
        <f ca="1">OFFSET(#REF!,(E658-340)*100,1)</f>
        <v>#REF!</v>
      </c>
      <c r="L658" s="8">
        <v>3.21</v>
      </c>
      <c r="M658" s="8">
        <v>1.18</v>
      </c>
      <c r="N658" s="8">
        <f t="shared" si="32"/>
        <v>3.21</v>
      </c>
      <c r="O658" s="1" t="e">
        <f t="shared" ca="1" si="31"/>
        <v>#REF!</v>
      </c>
      <c r="Q658" s="39">
        <f t="shared" si="30"/>
        <v>48.75</v>
      </c>
      <c r="R658" s="33">
        <v>430</v>
      </c>
    </row>
    <row r="659" spans="1:18" ht="18.75" customHeight="1" x14ac:dyDescent="0.2">
      <c r="A659" s="285"/>
      <c r="B659" s="32">
        <v>42656</v>
      </c>
      <c r="C659" s="33">
        <v>438</v>
      </c>
      <c r="D659" s="33">
        <v>370</v>
      </c>
      <c r="E659" s="1">
        <v>419.64</v>
      </c>
      <c r="F659" s="33">
        <v>722</v>
      </c>
      <c r="G659" s="33">
        <v>34</v>
      </c>
      <c r="H659" s="8">
        <v>369.4</v>
      </c>
      <c r="L659" s="8">
        <v>2.67</v>
      </c>
      <c r="M659" s="8">
        <v>1.04</v>
      </c>
      <c r="N659" s="8">
        <f t="shared" si="32"/>
        <v>2.67</v>
      </c>
      <c r="O659" s="1">
        <f t="shared" si="31"/>
        <v>7.0000000000034035E-2</v>
      </c>
      <c r="Q659" s="39">
        <f t="shared" si="30"/>
        <v>48.372093023255815</v>
      </c>
      <c r="R659" s="33">
        <v>430</v>
      </c>
    </row>
    <row r="660" spans="1:18" ht="18.75" customHeight="1" x14ac:dyDescent="0.2">
      <c r="A660" s="285"/>
      <c r="B660" s="32">
        <v>42657</v>
      </c>
      <c r="C660" s="33">
        <v>438</v>
      </c>
      <c r="D660" s="33">
        <v>370</v>
      </c>
      <c r="E660" s="1">
        <v>419.46</v>
      </c>
      <c r="F660" s="33">
        <v>722</v>
      </c>
      <c r="G660" s="33">
        <v>34</v>
      </c>
      <c r="H660" s="8">
        <v>366.8</v>
      </c>
      <c r="L660" s="8">
        <v>2.99</v>
      </c>
      <c r="M660" s="8">
        <v>1.17</v>
      </c>
      <c r="N660" s="8">
        <f t="shared" si="32"/>
        <v>2.99</v>
      </c>
      <c r="O660" s="1">
        <f t="shared" si="31"/>
        <v>0.24000000000000021</v>
      </c>
      <c r="Q660" s="39">
        <f t="shared" si="30"/>
        <v>47.972383720930232</v>
      </c>
      <c r="R660" s="33">
        <v>430</v>
      </c>
    </row>
    <row r="661" spans="1:18" ht="18.75" customHeight="1" x14ac:dyDescent="0.2">
      <c r="A661" s="285"/>
      <c r="B661" s="32">
        <v>42658</v>
      </c>
      <c r="C661" s="33">
        <v>438</v>
      </c>
      <c r="D661" s="33">
        <v>370</v>
      </c>
      <c r="E661" s="1">
        <v>419.27</v>
      </c>
      <c r="F661" s="33">
        <v>722</v>
      </c>
      <c r="G661" s="33">
        <v>34</v>
      </c>
      <c r="H661" s="8">
        <v>364.05</v>
      </c>
      <c r="L661" s="8">
        <v>4.5199999999999996</v>
      </c>
      <c r="M661" s="8">
        <v>1.17</v>
      </c>
      <c r="N661" s="8">
        <f t="shared" si="32"/>
        <v>4.5199999999999996</v>
      </c>
      <c r="O661" s="1">
        <f t="shared" si="31"/>
        <v>0.14999999999999503</v>
      </c>
      <c r="Q661" s="39">
        <f t="shared" si="30"/>
        <v>47.337209302325583</v>
      </c>
      <c r="R661" s="33">
        <v>430</v>
      </c>
    </row>
    <row r="662" spans="1:18" ht="18.75" customHeight="1" x14ac:dyDescent="0.2">
      <c r="A662" s="285"/>
      <c r="B662" s="32">
        <v>42659</v>
      </c>
      <c r="C662" s="33">
        <v>438</v>
      </c>
      <c r="D662" s="33">
        <v>370</v>
      </c>
      <c r="E662" s="1">
        <v>418.97</v>
      </c>
      <c r="F662" s="33">
        <v>722</v>
      </c>
      <c r="G662" s="33">
        <v>34</v>
      </c>
      <c r="H662" s="8">
        <v>359.68</v>
      </c>
      <c r="L662" s="8">
        <v>4.3099999999999996</v>
      </c>
      <c r="M662" s="8">
        <v>1.68</v>
      </c>
      <c r="N662" s="8">
        <f t="shared" si="32"/>
        <v>4.3099999999999996</v>
      </c>
      <c r="O662" s="1" t="e">
        <f t="shared" ca="1" si="31"/>
        <v>#REF!</v>
      </c>
      <c r="Q662" s="39" t="e">
        <f t="shared" ca="1" si="30"/>
        <v>#REF!</v>
      </c>
      <c r="R662" s="33">
        <v>430</v>
      </c>
    </row>
    <row r="663" spans="1:18" ht="18.75" customHeight="1" x14ac:dyDescent="0.2">
      <c r="A663" s="285"/>
      <c r="B663" s="32">
        <v>42660</v>
      </c>
      <c r="C663" s="33">
        <v>438</v>
      </c>
      <c r="D663" s="33">
        <v>370</v>
      </c>
      <c r="E663" s="1">
        <v>418.73</v>
      </c>
      <c r="F663" s="33">
        <v>722</v>
      </c>
      <c r="G663" s="33">
        <v>34</v>
      </c>
      <c r="H663" s="8" t="e">
        <f ca="1">OFFSET(#REF!,(E663-340)*100,1)</f>
        <v>#REF!</v>
      </c>
      <c r="L663" s="8">
        <v>6.92</v>
      </c>
      <c r="M663" s="8">
        <v>2.7</v>
      </c>
      <c r="N663" s="8">
        <f t="shared" si="32"/>
        <v>6.92</v>
      </c>
      <c r="O663" s="1" t="e">
        <f t="shared" ca="1" si="31"/>
        <v>#REF!</v>
      </c>
      <c r="Q663" s="39" t="e">
        <f t="shared" ca="1" si="30"/>
        <v>#REF!</v>
      </c>
      <c r="R663" s="33">
        <v>430</v>
      </c>
    </row>
    <row r="664" spans="1:18" ht="18.75" customHeight="1" x14ac:dyDescent="0.2">
      <c r="A664" s="285"/>
      <c r="B664" s="32">
        <v>42661</v>
      </c>
      <c r="C664" s="33">
        <v>438</v>
      </c>
      <c r="D664" s="33">
        <v>370</v>
      </c>
      <c r="E664" s="1">
        <v>418.38</v>
      </c>
      <c r="F664" s="33">
        <v>722</v>
      </c>
      <c r="G664" s="33">
        <v>34</v>
      </c>
      <c r="H664" s="8" t="e">
        <f ca="1">OFFSET(#REF!,(E664-340)*100,1)</f>
        <v>#REF!</v>
      </c>
      <c r="L664" s="8">
        <v>7.3</v>
      </c>
      <c r="M664" s="8">
        <v>2.84</v>
      </c>
      <c r="N664" s="8">
        <f t="shared" si="32"/>
        <v>7.3</v>
      </c>
      <c r="O664" s="1" t="e">
        <f t="shared" ca="1" si="31"/>
        <v>#REF!</v>
      </c>
      <c r="Q664" s="39" t="e">
        <f t="shared" ca="1" si="30"/>
        <v>#REF!</v>
      </c>
      <c r="R664" s="33">
        <v>430</v>
      </c>
    </row>
    <row r="665" spans="1:18" ht="18.75" customHeight="1" x14ac:dyDescent="0.2">
      <c r="A665" s="285"/>
      <c r="B665" s="32">
        <v>42662</v>
      </c>
      <c r="C665" s="33">
        <v>438</v>
      </c>
      <c r="D665" s="33">
        <v>370</v>
      </c>
      <c r="E665" s="1">
        <v>418.13</v>
      </c>
      <c r="F665" s="33">
        <v>722</v>
      </c>
      <c r="G665" s="33">
        <v>34</v>
      </c>
      <c r="H665" s="8" t="e">
        <f ca="1">OFFSET(#REF!,(E665-340)*100,1)</f>
        <v>#REF!</v>
      </c>
      <c r="L665" s="8">
        <v>6.82</v>
      </c>
      <c r="M665" s="8">
        <v>2.66</v>
      </c>
      <c r="N665" s="8">
        <f t="shared" si="32"/>
        <v>6.82</v>
      </c>
      <c r="O665" s="1" t="e">
        <f t="shared" ca="1" si="31"/>
        <v>#REF!</v>
      </c>
      <c r="Q665" s="39">
        <f t="shared" si="30"/>
        <v>45.247093023255815</v>
      </c>
      <c r="R665" s="33">
        <v>430</v>
      </c>
    </row>
    <row r="666" spans="1:18" ht="18.75" customHeight="1" x14ac:dyDescent="0.2">
      <c r="A666" s="285"/>
      <c r="B666" s="32">
        <v>42663</v>
      </c>
      <c r="C666" s="33">
        <v>438</v>
      </c>
      <c r="D666" s="33">
        <v>370</v>
      </c>
      <c r="E666" s="1">
        <v>417.95</v>
      </c>
      <c r="F666" s="33">
        <v>722</v>
      </c>
      <c r="G666" s="33">
        <v>34</v>
      </c>
      <c r="H666" s="8">
        <v>345.3</v>
      </c>
      <c r="L666" s="8">
        <v>6.03</v>
      </c>
      <c r="M666" s="8">
        <v>2.35</v>
      </c>
      <c r="N666" s="8">
        <f t="shared" si="32"/>
        <v>6.03</v>
      </c>
      <c r="O666" s="1" t="e">
        <f t="shared" ca="1" si="31"/>
        <v>#REF!</v>
      </c>
      <c r="Q666" s="39" t="e">
        <f t="shared" ca="1" si="30"/>
        <v>#REF!</v>
      </c>
      <c r="R666" s="33">
        <v>430</v>
      </c>
    </row>
    <row r="667" spans="1:18" ht="18.75" customHeight="1" x14ac:dyDescent="0.2">
      <c r="A667" s="285"/>
      <c r="B667" s="32">
        <v>42664</v>
      </c>
      <c r="C667" s="33">
        <v>438</v>
      </c>
      <c r="D667" s="33">
        <v>370</v>
      </c>
      <c r="E667" s="1">
        <v>417.6</v>
      </c>
      <c r="F667" s="33">
        <v>722</v>
      </c>
      <c r="G667" s="33">
        <v>34</v>
      </c>
      <c r="H667" s="8" t="e">
        <f ca="1">OFFSET(#REF!,(E667-340)*100,1)</f>
        <v>#REF!</v>
      </c>
      <c r="L667" s="8">
        <v>6.57</v>
      </c>
      <c r="M667" s="8">
        <v>2.56</v>
      </c>
      <c r="N667" s="8">
        <f t="shared" si="32"/>
        <v>6.57</v>
      </c>
      <c r="O667" s="1" t="e">
        <f t="shared" ca="1" si="31"/>
        <v>#REF!</v>
      </c>
      <c r="Q667" s="39">
        <f t="shared" si="30"/>
        <v>43.627906976744192</v>
      </c>
      <c r="R667" s="33">
        <v>430</v>
      </c>
    </row>
    <row r="668" spans="1:18" ht="18.75" customHeight="1" x14ac:dyDescent="0.2">
      <c r="A668" s="285"/>
      <c r="B668" s="32">
        <v>42665</v>
      </c>
      <c r="C668" s="33">
        <v>438</v>
      </c>
      <c r="D668" s="33">
        <v>370</v>
      </c>
      <c r="E668" s="1">
        <v>417.15</v>
      </c>
      <c r="F668" s="33">
        <v>722</v>
      </c>
      <c r="G668" s="33">
        <v>34</v>
      </c>
      <c r="H668" s="8">
        <v>334.16</v>
      </c>
      <c r="L668" s="8">
        <v>5.99</v>
      </c>
      <c r="M668" s="8">
        <v>2.33</v>
      </c>
      <c r="N668" s="8">
        <f t="shared" si="32"/>
        <v>5.99</v>
      </c>
      <c r="O668" s="1">
        <f t="shared" si="31"/>
        <v>0.58999999999996611</v>
      </c>
      <c r="Q668" s="39">
        <f t="shared" si="30"/>
        <v>42.843023255813954</v>
      </c>
      <c r="R668" s="33">
        <v>430</v>
      </c>
    </row>
    <row r="669" spans="1:18" ht="18.75" customHeight="1" x14ac:dyDescent="0.2">
      <c r="A669" s="285"/>
      <c r="B669" s="32">
        <v>42666</v>
      </c>
      <c r="C669" s="33">
        <v>438</v>
      </c>
      <c r="D669" s="33">
        <v>370</v>
      </c>
      <c r="E669" s="1">
        <v>416.74</v>
      </c>
      <c r="F669" s="33">
        <v>722</v>
      </c>
      <c r="G669" s="33">
        <v>34</v>
      </c>
      <c r="H669" s="8">
        <v>328.76</v>
      </c>
      <c r="L669" s="8">
        <v>2.36</v>
      </c>
      <c r="M669" s="8">
        <v>0.92</v>
      </c>
      <c r="N669" s="8">
        <f t="shared" si="32"/>
        <v>2.36</v>
      </c>
      <c r="O669" s="1">
        <f t="shared" si="31"/>
        <v>0.10999999999999988</v>
      </c>
      <c r="Q669" s="39">
        <f t="shared" si="30"/>
        <v>42.515988372093027</v>
      </c>
      <c r="R669" s="33">
        <v>430</v>
      </c>
    </row>
    <row r="670" spans="1:18" ht="18.75" customHeight="1" x14ac:dyDescent="0.2">
      <c r="A670" s="285"/>
      <c r="B670" s="32">
        <v>42667</v>
      </c>
      <c r="C670" s="33">
        <v>438</v>
      </c>
      <c r="D670" s="33">
        <v>370</v>
      </c>
      <c r="E670" s="1">
        <v>416.58</v>
      </c>
      <c r="F670" s="33">
        <v>722</v>
      </c>
      <c r="G670" s="33">
        <v>34</v>
      </c>
      <c r="H670" s="8">
        <v>326.51</v>
      </c>
      <c r="L670" s="8">
        <v>2.92</v>
      </c>
      <c r="M670" s="8">
        <v>1.1299999999999999</v>
      </c>
      <c r="N670" s="8">
        <f t="shared" si="32"/>
        <v>2.92</v>
      </c>
      <c r="O670" s="1">
        <f t="shared" si="31"/>
        <v>2.2700000000000227</v>
      </c>
      <c r="Q670" s="39">
        <f t="shared" si="30"/>
        <v>42.421511627906973</v>
      </c>
      <c r="R670" s="33">
        <v>430</v>
      </c>
    </row>
    <row r="671" spans="1:18" ht="18.75" customHeight="1" x14ac:dyDescent="0.2">
      <c r="A671" s="285"/>
      <c r="B671" s="32">
        <v>42668</v>
      </c>
      <c r="C671" s="33">
        <v>438</v>
      </c>
      <c r="D671" s="33">
        <v>370</v>
      </c>
      <c r="E671" s="1">
        <v>416.53</v>
      </c>
      <c r="F671" s="33">
        <v>722</v>
      </c>
      <c r="G671" s="33">
        <v>34</v>
      </c>
      <c r="H671" s="8">
        <v>325.86</v>
      </c>
      <c r="L671" s="8">
        <v>3.3</v>
      </c>
      <c r="M671" s="8">
        <v>1.28</v>
      </c>
      <c r="N671" s="8">
        <f t="shared" si="32"/>
        <v>3.3</v>
      </c>
      <c r="O671" s="1">
        <f t="shared" si="31"/>
        <v>2.3399999999999634</v>
      </c>
      <c r="Q671" s="39">
        <f t="shared" si="30"/>
        <v>42.281976744186039</v>
      </c>
      <c r="R671" s="33">
        <v>430</v>
      </c>
    </row>
    <row r="672" spans="1:18" ht="18.75" customHeight="1" x14ac:dyDescent="0.2">
      <c r="A672" s="285"/>
      <c r="B672" s="32">
        <v>42669</v>
      </c>
      <c r="C672" s="33">
        <v>438</v>
      </c>
      <c r="D672" s="33">
        <v>370</v>
      </c>
      <c r="E672" s="1">
        <v>416.46</v>
      </c>
      <c r="F672" s="33">
        <v>722</v>
      </c>
      <c r="G672" s="33">
        <v>34</v>
      </c>
      <c r="H672" s="8">
        <v>324.89999999999998</v>
      </c>
      <c r="L672" s="8">
        <v>2.4900000000000002</v>
      </c>
      <c r="M672" s="8">
        <v>0.97</v>
      </c>
      <c r="N672" s="8">
        <f t="shared" si="32"/>
        <v>2.4900000000000002</v>
      </c>
      <c r="O672" s="1">
        <f t="shared" si="31"/>
        <v>0.61999999999999567</v>
      </c>
      <c r="Q672" s="39">
        <f t="shared" si="30"/>
        <v>42.010174418604649</v>
      </c>
      <c r="R672" s="33">
        <v>430</v>
      </c>
    </row>
    <row r="673" spans="1:18" ht="18.75" customHeight="1" x14ac:dyDescent="0.2">
      <c r="A673" s="285"/>
      <c r="B673" s="32">
        <v>42670</v>
      </c>
      <c r="C673" s="33">
        <v>438</v>
      </c>
      <c r="D673" s="33">
        <v>370</v>
      </c>
      <c r="E673" s="1">
        <v>416.32</v>
      </c>
      <c r="F673" s="33">
        <v>722</v>
      </c>
      <c r="G673" s="33">
        <v>34</v>
      </c>
      <c r="H673" s="8">
        <v>323.02999999999997</v>
      </c>
      <c r="L673" s="8">
        <v>3.11</v>
      </c>
      <c r="M673" s="8">
        <v>1.21</v>
      </c>
      <c r="N673" s="8">
        <f t="shared" si="32"/>
        <v>3.11</v>
      </c>
      <c r="O673" s="1">
        <f t="shared" si="31"/>
        <v>0.64000000000002943</v>
      </c>
      <c r="Q673" s="39">
        <f t="shared" si="30"/>
        <v>41.651162790697676</v>
      </c>
      <c r="R673" s="33">
        <v>430</v>
      </c>
    </row>
    <row r="674" spans="1:18" ht="18.75" customHeight="1" x14ac:dyDescent="0.2">
      <c r="A674" s="285"/>
      <c r="B674" s="32">
        <v>42671</v>
      </c>
      <c r="C674" s="33">
        <v>438</v>
      </c>
      <c r="D674" s="33">
        <v>370</v>
      </c>
      <c r="E674" s="1">
        <v>416.12</v>
      </c>
      <c r="F674" s="33">
        <v>722</v>
      </c>
      <c r="G674" s="33">
        <v>34</v>
      </c>
      <c r="H674" s="8">
        <v>320.56</v>
      </c>
      <c r="L674" s="8">
        <v>2.95</v>
      </c>
      <c r="M674" s="8">
        <v>1.1399999999999999</v>
      </c>
      <c r="N674" s="8">
        <f t="shared" si="32"/>
        <v>2.95</v>
      </c>
      <c r="O674" s="1">
        <f t="shared" si="31"/>
        <v>-4.0000000000008917E-2</v>
      </c>
      <c r="Q674" s="39">
        <f t="shared" si="30"/>
        <v>41.216569767441861</v>
      </c>
      <c r="R674" s="33">
        <v>430</v>
      </c>
    </row>
    <row r="675" spans="1:18" ht="18.75" customHeight="1" x14ac:dyDescent="0.2">
      <c r="A675" s="285"/>
      <c r="B675" s="32">
        <v>42672</v>
      </c>
      <c r="C675" s="33">
        <v>438</v>
      </c>
      <c r="D675" s="33">
        <v>370</v>
      </c>
      <c r="E675" s="1">
        <v>415.9</v>
      </c>
      <c r="F675" s="33">
        <v>722</v>
      </c>
      <c r="G675" s="33">
        <v>34</v>
      </c>
      <c r="H675" s="8">
        <v>317.57</v>
      </c>
      <c r="L675" s="8">
        <v>2.4900000000000002</v>
      </c>
      <c r="M675" s="8">
        <v>0.97</v>
      </c>
      <c r="N675" s="8">
        <f t="shared" si="32"/>
        <v>2.4900000000000002</v>
      </c>
      <c r="O675" s="1">
        <f t="shared" si="31"/>
        <v>0.28000000000002068</v>
      </c>
      <c r="Q675" s="39">
        <f t="shared" si="30"/>
        <v>40.895348837209305</v>
      </c>
      <c r="R675" s="33">
        <v>430</v>
      </c>
    </row>
    <row r="676" spans="1:18" ht="18.75" customHeight="1" x14ac:dyDescent="0.2">
      <c r="A676" s="285"/>
      <c r="B676" s="32">
        <v>42673</v>
      </c>
      <c r="C676" s="33">
        <v>438</v>
      </c>
      <c r="D676" s="33">
        <v>370</v>
      </c>
      <c r="E676" s="1">
        <v>415.72</v>
      </c>
      <c r="F676" s="33">
        <v>722</v>
      </c>
      <c r="G676" s="33">
        <v>34</v>
      </c>
      <c r="H676" s="8">
        <v>315.36</v>
      </c>
      <c r="L676" s="8">
        <v>3.25</v>
      </c>
      <c r="M676" s="8">
        <v>1.26</v>
      </c>
      <c r="N676" s="8">
        <f t="shared" si="32"/>
        <v>3.25</v>
      </c>
      <c r="O676" s="1">
        <f t="shared" si="31"/>
        <v>1.0399999999999636</v>
      </c>
      <c r="Q676" s="39">
        <f t="shared" si="30"/>
        <v>40.574127906976742</v>
      </c>
      <c r="R676" s="33">
        <v>430</v>
      </c>
    </row>
    <row r="677" spans="1:18" ht="18.75" customHeight="1" x14ac:dyDescent="0.2">
      <c r="A677" s="285"/>
      <c r="B677" s="32">
        <v>42674</v>
      </c>
      <c r="C677" s="33">
        <v>438</v>
      </c>
      <c r="D677" s="33">
        <v>370</v>
      </c>
      <c r="E677" s="1">
        <v>415.55</v>
      </c>
      <c r="F677" s="33">
        <v>722</v>
      </c>
      <c r="G677" s="33">
        <v>34</v>
      </c>
      <c r="H677" s="8">
        <v>313.14999999999998</v>
      </c>
      <c r="L677" s="8">
        <v>3.88</v>
      </c>
      <c r="M677" s="8">
        <v>1.23</v>
      </c>
      <c r="N677" s="8">
        <f t="shared" si="32"/>
        <v>3.88</v>
      </c>
      <c r="O677" s="1">
        <f t="shared" si="31"/>
        <v>4.0099999999999953</v>
      </c>
      <c r="Q677" s="39">
        <f t="shared" si="30"/>
        <v>40.593023255813947</v>
      </c>
      <c r="R677" s="33">
        <v>430</v>
      </c>
    </row>
    <row r="678" spans="1:18" ht="18.75" customHeight="1" x14ac:dyDescent="0.2">
      <c r="A678" s="285" t="s">
        <v>29</v>
      </c>
      <c r="B678" s="32">
        <v>42675</v>
      </c>
      <c r="C678" s="33">
        <v>438</v>
      </c>
      <c r="D678" s="33">
        <v>370</v>
      </c>
      <c r="E678" s="1">
        <v>415.56</v>
      </c>
      <c r="F678" s="33">
        <v>722</v>
      </c>
      <c r="G678" s="33">
        <v>34</v>
      </c>
      <c r="H678" s="8">
        <v>313.27999999999997</v>
      </c>
      <c r="L678" s="8">
        <v>2.6</v>
      </c>
      <c r="M678" s="8">
        <v>1.01</v>
      </c>
      <c r="N678" s="8">
        <f t="shared" si="32"/>
        <v>2.6</v>
      </c>
      <c r="O678" s="1">
        <f t="shared" si="31"/>
        <v>3.5100000000000251</v>
      </c>
      <c r="Q678" s="39">
        <f t="shared" si="30"/>
        <v>40.725290697674417</v>
      </c>
      <c r="R678" s="33">
        <v>430</v>
      </c>
    </row>
    <row r="679" spans="1:18" ht="18.75" customHeight="1" x14ac:dyDescent="0.2">
      <c r="A679" s="285"/>
      <c r="B679" s="32">
        <v>42676</v>
      </c>
      <c r="C679" s="33">
        <v>438</v>
      </c>
      <c r="D679" s="33">
        <v>370</v>
      </c>
      <c r="E679" s="1">
        <v>415.64</v>
      </c>
      <c r="F679" s="33">
        <v>722</v>
      </c>
      <c r="G679" s="33">
        <v>34</v>
      </c>
      <c r="H679" s="8">
        <v>314.19</v>
      </c>
      <c r="L679" s="8">
        <v>3.88</v>
      </c>
      <c r="M679" s="8">
        <v>1.5</v>
      </c>
      <c r="N679" s="8">
        <f t="shared" si="32"/>
        <v>3.88</v>
      </c>
      <c r="O679" s="1">
        <f t="shared" si="31"/>
        <v>2.4499999999999931</v>
      </c>
      <c r="Q679" s="39">
        <f t="shared" si="30"/>
        <v>40.517441860465119</v>
      </c>
      <c r="R679" s="33">
        <v>430</v>
      </c>
    </row>
    <row r="680" spans="1:18" ht="18.75" customHeight="1" x14ac:dyDescent="0.2">
      <c r="A680" s="285"/>
      <c r="B680" s="32">
        <v>42677</v>
      </c>
      <c r="C680" s="33">
        <v>438</v>
      </c>
      <c r="D680" s="33">
        <v>370</v>
      </c>
      <c r="E680" s="1">
        <v>415.53</v>
      </c>
      <c r="F680" s="33">
        <v>722</v>
      </c>
      <c r="G680" s="33">
        <v>34</v>
      </c>
      <c r="H680" s="8">
        <v>312.76</v>
      </c>
      <c r="L680" s="8">
        <v>3.6</v>
      </c>
      <c r="M680" s="8">
        <v>1.39</v>
      </c>
      <c r="N680" s="8">
        <f t="shared" si="32"/>
        <v>3.6</v>
      </c>
      <c r="O680" s="1">
        <f t="shared" si="31"/>
        <v>5.810000000000036</v>
      </c>
      <c r="Q680" s="39">
        <f t="shared" si="30"/>
        <v>40.838662790697683</v>
      </c>
      <c r="R680" s="33">
        <v>430</v>
      </c>
    </row>
    <row r="681" spans="1:18" ht="18.75" customHeight="1" x14ac:dyDescent="0.2">
      <c r="A681" s="285"/>
      <c r="B681" s="32">
        <v>42678</v>
      </c>
      <c r="C681" s="33">
        <v>438</v>
      </c>
      <c r="D681" s="33">
        <v>370</v>
      </c>
      <c r="E681" s="1">
        <v>415.69</v>
      </c>
      <c r="F681" s="33">
        <v>722</v>
      </c>
      <c r="G681" s="33">
        <v>34</v>
      </c>
      <c r="H681" s="8">
        <v>314.97000000000003</v>
      </c>
      <c r="L681" s="8">
        <v>2.85</v>
      </c>
      <c r="M681" s="8">
        <v>1.25</v>
      </c>
      <c r="N681" s="8">
        <f t="shared" si="32"/>
        <v>2.85</v>
      </c>
      <c r="O681" s="1">
        <f t="shared" si="31"/>
        <v>3.7599999999999683</v>
      </c>
      <c r="Q681" s="39">
        <f t="shared" si="30"/>
        <v>40.970930232558139</v>
      </c>
      <c r="R681" s="33">
        <v>430</v>
      </c>
    </row>
    <row r="682" spans="1:18" ht="18.75" customHeight="1" x14ac:dyDescent="0.2">
      <c r="A682" s="285"/>
      <c r="B682" s="32">
        <v>42679</v>
      </c>
      <c r="C682" s="33">
        <v>438</v>
      </c>
      <c r="D682" s="33">
        <v>370</v>
      </c>
      <c r="E682" s="1">
        <v>415.77</v>
      </c>
      <c r="F682" s="33">
        <v>722</v>
      </c>
      <c r="G682" s="33">
        <v>34</v>
      </c>
      <c r="H682" s="8">
        <v>315.88</v>
      </c>
      <c r="L682" s="8">
        <v>3.36</v>
      </c>
      <c r="M682" s="8">
        <v>1.3</v>
      </c>
      <c r="N682" s="8">
        <f t="shared" si="32"/>
        <v>3.36</v>
      </c>
      <c r="O682" s="1">
        <f t="shared" si="31"/>
        <v>1.4100000000000112</v>
      </c>
      <c r="Q682" s="39">
        <f t="shared" si="30"/>
        <v>40.6875</v>
      </c>
      <c r="R682" s="33">
        <v>430</v>
      </c>
    </row>
    <row r="683" spans="1:18" ht="18.75" customHeight="1" x14ac:dyDescent="0.2">
      <c r="A683" s="285"/>
      <c r="B683" s="32">
        <v>42680</v>
      </c>
      <c r="C683" s="33">
        <v>438</v>
      </c>
      <c r="D683" s="33">
        <v>370</v>
      </c>
      <c r="E683" s="1">
        <v>415.61</v>
      </c>
      <c r="F683" s="33">
        <v>722</v>
      </c>
      <c r="G683" s="33">
        <v>34</v>
      </c>
      <c r="H683" s="8">
        <v>313.93</v>
      </c>
      <c r="L683" s="8">
        <v>3.03</v>
      </c>
      <c r="M683" s="8">
        <v>1.17</v>
      </c>
      <c r="N683" s="8">
        <f t="shared" si="32"/>
        <v>3.03</v>
      </c>
      <c r="O683" s="1">
        <f t="shared" si="31"/>
        <v>0.95000000000001572</v>
      </c>
      <c r="Q683" s="39">
        <f t="shared" si="30"/>
        <v>40.385174418604656</v>
      </c>
      <c r="R683" s="33">
        <v>430</v>
      </c>
    </row>
    <row r="684" spans="1:18" ht="18.75" customHeight="1" x14ac:dyDescent="0.2">
      <c r="A684" s="285"/>
      <c r="B684" s="32">
        <v>42681</v>
      </c>
      <c r="C684" s="33">
        <v>438</v>
      </c>
      <c r="D684" s="33">
        <v>370</v>
      </c>
      <c r="E684" s="1">
        <v>415.46</v>
      </c>
      <c r="F684" s="33">
        <v>722</v>
      </c>
      <c r="G684" s="33">
        <v>34</v>
      </c>
      <c r="H684" s="8">
        <v>311.85000000000002</v>
      </c>
      <c r="L684" s="8">
        <v>2.99</v>
      </c>
      <c r="M684" s="8">
        <v>1.1599999999999999</v>
      </c>
      <c r="N684" s="8">
        <f t="shared" si="32"/>
        <v>2.99</v>
      </c>
      <c r="O684" s="1">
        <f t="shared" si="31"/>
        <v>1.8199999999999843</v>
      </c>
      <c r="Q684" s="39">
        <f t="shared" si="30"/>
        <v>40.215116279069768</v>
      </c>
      <c r="R684" s="33">
        <v>430</v>
      </c>
    </row>
    <row r="685" spans="1:18" ht="18.75" customHeight="1" x14ac:dyDescent="0.2">
      <c r="A685" s="285"/>
      <c r="B685" s="32">
        <v>42682</v>
      </c>
      <c r="C685" s="33">
        <v>438</v>
      </c>
      <c r="D685" s="33">
        <v>370</v>
      </c>
      <c r="E685" s="1">
        <v>415.36</v>
      </c>
      <c r="F685" s="33">
        <v>722</v>
      </c>
      <c r="G685" s="33">
        <v>34</v>
      </c>
      <c r="H685" s="8">
        <v>310.68</v>
      </c>
      <c r="L685" s="8">
        <v>3.96</v>
      </c>
      <c r="M685" s="8">
        <v>1.53</v>
      </c>
      <c r="N685" s="8">
        <f t="shared" si="32"/>
        <v>3.96</v>
      </c>
      <c r="O685" s="1">
        <f t="shared" si="31"/>
        <v>1.46</v>
      </c>
      <c r="Q685" s="39">
        <f t="shared" si="30"/>
        <v>39.85174418604651</v>
      </c>
      <c r="R685" s="33">
        <v>430</v>
      </c>
    </row>
    <row r="686" spans="1:18" ht="18.75" customHeight="1" x14ac:dyDescent="0.2">
      <c r="A686" s="285"/>
      <c r="B686" s="32">
        <v>42683</v>
      </c>
      <c r="C686" s="33">
        <v>438</v>
      </c>
      <c r="D686" s="33">
        <v>370</v>
      </c>
      <c r="E686" s="1">
        <v>415.16</v>
      </c>
      <c r="F686" s="33">
        <v>722</v>
      </c>
      <c r="G686" s="33">
        <v>34</v>
      </c>
      <c r="H686" s="8">
        <v>308.18</v>
      </c>
      <c r="L686" s="8">
        <v>3.46</v>
      </c>
      <c r="M686" s="8">
        <v>1.34</v>
      </c>
      <c r="N686" s="8">
        <f t="shared" si="32"/>
        <v>3.46</v>
      </c>
      <c r="O686" s="1">
        <f t="shared" si="31"/>
        <v>1.2600000000000113</v>
      </c>
      <c r="Q686" s="39">
        <f t="shared" si="30"/>
        <v>39.531976744186046</v>
      </c>
      <c r="R686" s="33">
        <v>430</v>
      </c>
    </row>
    <row r="687" spans="1:18" ht="18.75" customHeight="1" x14ac:dyDescent="0.2">
      <c r="A687" s="285"/>
      <c r="B687" s="32">
        <v>42684</v>
      </c>
      <c r="C687" s="33">
        <v>438</v>
      </c>
      <c r="D687" s="33">
        <v>370</v>
      </c>
      <c r="E687" s="1">
        <v>414.99</v>
      </c>
      <c r="F687" s="33">
        <v>722</v>
      </c>
      <c r="G687" s="33">
        <v>34</v>
      </c>
      <c r="H687" s="8">
        <v>305.98</v>
      </c>
      <c r="L687" s="8">
        <v>5.53</v>
      </c>
      <c r="M687" s="8">
        <v>2.14</v>
      </c>
      <c r="N687" s="8">
        <f t="shared" si="32"/>
        <v>5.53</v>
      </c>
      <c r="O687" s="1">
        <f t="shared" si="31"/>
        <v>0.9099999999999957</v>
      </c>
      <c r="Q687" s="39">
        <f t="shared" ref="Q687:Q750" si="33">(H688-34)*100/(722-34)</f>
        <v>38.860465116279073</v>
      </c>
      <c r="R687" s="33">
        <v>430</v>
      </c>
    </row>
    <row r="688" spans="1:18" ht="18.75" customHeight="1" x14ac:dyDescent="0.2">
      <c r="A688" s="285"/>
      <c r="B688" s="32">
        <v>42685</v>
      </c>
      <c r="C688" s="33">
        <v>438</v>
      </c>
      <c r="D688" s="33">
        <v>370</v>
      </c>
      <c r="E688" s="1">
        <v>414.62</v>
      </c>
      <c r="F688" s="33">
        <v>722</v>
      </c>
      <c r="G688" s="33">
        <v>34</v>
      </c>
      <c r="H688" s="8">
        <v>301.36</v>
      </c>
      <c r="L688" s="8">
        <v>4.4800000000000004</v>
      </c>
      <c r="M688" s="8">
        <v>1.72</v>
      </c>
      <c r="N688" s="8">
        <f t="shared" si="32"/>
        <v>4.4800000000000004</v>
      </c>
      <c r="O688" s="1">
        <f t="shared" si="31"/>
        <v>0.75999999999997314</v>
      </c>
      <c r="Q688" s="39">
        <f t="shared" si="33"/>
        <v>38.319767441860463</v>
      </c>
      <c r="R688" s="33">
        <v>430</v>
      </c>
    </row>
    <row r="689" spans="1:18" ht="18.75" customHeight="1" x14ac:dyDescent="0.2">
      <c r="A689" s="285"/>
      <c r="B689" s="32">
        <v>42686</v>
      </c>
      <c r="C689" s="33">
        <v>438</v>
      </c>
      <c r="D689" s="33">
        <v>370</v>
      </c>
      <c r="E689" s="1">
        <v>414.33</v>
      </c>
      <c r="F689" s="33">
        <v>722</v>
      </c>
      <c r="G689" s="33">
        <v>34</v>
      </c>
      <c r="H689" s="8">
        <v>297.64</v>
      </c>
      <c r="L689" s="8">
        <v>4.12</v>
      </c>
      <c r="M689" s="8">
        <v>1.59</v>
      </c>
      <c r="N689" s="8">
        <f t="shared" si="32"/>
        <v>4.12</v>
      </c>
      <c r="O689" s="1">
        <f t="shared" si="31"/>
        <v>0.42000000000001148</v>
      </c>
      <c r="Q689" s="39">
        <f t="shared" si="33"/>
        <v>37.781976744186046</v>
      </c>
      <c r="R689" s="33">
        <v>430</v>
      </c>
    </row>
    <row r="690" spans="1:18" ht="18.75" customHeight="1" x14ac:dyDescent="0.2">
      <c r="A690" s="285"/>
      <c r="B690" s="32">
        <v>42687</v>
      </c>
      <c r="C690" s="33">
        <v>438</v>
      </c>
      <c r="D690" s="33">
        <v>370</v>
      </c>
      <c r="E690" s="1">
        <v>414.03</v>
      </c>
      <c r="F690" s="33">
        <v>722</v>
      </c>
      <c r="G690" s="33">
        <v>34</v>
      </c>
      <c r="H690" s="8">
        <v>293.94</v>
      </c>
      <c r="L690" s="8">
        <v>3.37</v>
      </c>
      <c r="M690" s="8">
        <v>1.3</v>
      </c>
      <c r="N690" s="8">
        <f t="shared" si="32"/>
        <v>3.37</v>
      </c>
      <c r="O690" s="1">
        <f t="shared" si="31"/>
        <v>0.12999999999999101</v>
      </c>
      <c r="Q690" s="39">
        <f t="shared" si="33"/>
        <v>37.311046511627907</v>
      </c>
      <c r="R690" s="33">
        <v>430</v>
      </c>
    </row>
    <row r="691" spans="1:18" ht="18.75" customHeight="1" x14ac:dyDescent="0.2">
      <c r="A691" s="285"/>
      <c r="B691" s="32">
        <v>42688</v>
      </c>
      <c r="C691" s="33">
        <v>438</v>
      </c>
      <c r="D691" s="33">
        <v>370</v>
      </c>
      <c r="E691" s="1">
        <v>413.76</v>
      </c>
      <c r="F691" s="33">
        <v>722</v>
      </c>
      <c r="G691" s="33">
        <v>34</v>
      </c>
      <c r="H691" s="8">
        <v>290.7</v>
      </c>
      <c r="L691" s="8">
        <v>3.32</v>
      </c>
      <c r="M691" s="8">
        <v>1.28</v>
      </c>
      <c r="N691" s="8">
        <f t="shared" si="32"/>
        <v>3.32</v>
      </c>
      <c r="O691" s="1">
        <f t="shared" si="31"/>
        <v>0.92000000000002258</v>
      </c>
      <c r="Q691" s="39">
        <f t="shared" si="33"/>
        <v>36.962209302325583</v>
      </c>
      <c r="R691" s="33">
        <v>430</v>
      </c>
    </row>
    <row r="692" spans="1:18" ht="18.75" customHeight="1" x14ac:dyDescent="0.2">
      <c r="A692" s="285"/>
      <c r="B692" s="32">
        <v>42689</v>
      </c>
      <c r="C692" s="33">
        <v>438</v>
      </c>
      <c r="D692" s="33">
        <v>370</v>
      </c>
      <c r="E692" s="1">
        <v>413.55</v>
      </c>
      <c r="F692" s="33">
        <v>722</v>
      </c>
      <c r="G692" s="33">
        <v>34</v>
      </c>
      <c r="H692" s="8">
        <v>288.3</v>
      </c>
      <c r="L692" s="8">
        <v>5.1100000000000003</v>
      </c>
      <c r="M692" s="8">
        <v>1.97</v>
      </c>
      <c r="N692" s="8">
        <f t="shared" si="32"/>
        <v>5.1100000000000003</v>
      </c>
      <c r="O692" s="1">
        <f t="shared" si="31"/>
        <v>6.9999999999979856E-2</v>
      </c>
      <c r="Q692" s="39">
        <f t="shared" si="33"/>
        <v>36.229651162790695</v>
      </c>
      <c r="R692" s="33">
        <v>430</v>
      </c>
    </row>
    <row r="693" spans="1:18" ht="18.75" customHeight="1" x14ac:dyDescent="0.2">
      <c r="A693" s="285"/>
      <c r="B693" s="32">
        <v>42690</v>
      </c>
      <c r="C693" s="33">
        <v>438</v>
      </c>
      <c r="D693" s="33">
        <v>370</v>
      </c>
      <c r="E693" s="1">
        <v>413.14</v>
      </c>
      <c r="F693" s="33">
        <v>722</v>
      </c>
      <c r="G693" s="33">
        <v>34</v>
      </c>
      <c r="H693" s="8">
        <v>283.26</v>
      </c>
      <c r="L693" s="8">
        <v>5.0199999999999996</v>
      </c>
      <c r="M693" s="8">
        <v>1.92</v>
      </c>
      <c r="N693" s="8">
        <f t="shared" si="32"/>
        <v>5.0199999999999996</v>
      </c>
      <c r="O693" s="1">
        <f t="shared" si="31"/>
        <v>0.56000000000002004</v>
      </c>
      <c r="Q693" s="39">
        <f t="shared" si="33"/>
        <v>35.581395348837212</v>
      </c>
      <c r="R693" s="33">
        <v>430</v>
      </c>
    </row>
    <row r="694" spans="1:18" ht="18.75" customHeight="1" x14ac:dyDescent="0.2">
      <c r="A694" s="285"/>
      <c r="B694" s="32">
        <v>42691</v>
      </c>
      <c r="C694" s="33">
        <v>438</v>
      </c>
      <c r="D694" s="33">
        <v>370</v>
      </c>
      <c r="E694" s="1">
        <v>412.75</v>
      </c>
      <c r="F694" s="33">
        <v>722</v>
      </c>
      <c r="G694" s="33">
        <v>34</v>
      </c>
      <c r="H694" s="8">
        <v>278.8</v>
      </c>
      <c r="L694" s="8">
        <v>4.47</v>
      </c>
      <c r="M694" s="8">
        <v>1.71</v>
      </c>
      <c r="N694" s="8">
        <f t="shared" si="32"/>
        <v>4.47</v>
      </c>
      <c r="O694" s="1">
        <f t="shared" si="31"/>
        <v>1.5699999999999656</v>
      </c>
      <c r="Q694" s="39">
        <f t="shared" si="33"/>
        <v>35.159883720930225</v>
      </c>
      <c r="R694" s="33">
        <v>430</v>
      </c>
    </row>
    <row r="695" spans="1:18" ht="18.75" customHeight="1" x14ac:dyDescent="0.2">
      <c r="A695" s="285"/>
      <c r="B695" s="32">
        <v>42692</v>
      </c>
      <c r="C695" s="33">
        <v>438</v>
      </c>
      <c r="D695" s="33">
        <v>370</v>
      </c>
      <c r="E695" s="1">
        <v>412.5</v>
      </c>
      <c r="F695" s="33">
        <v>722</v>
      </c>
      <c r="G695" s="33">
        <v>34</v>
      </c>
      <c r="H695" s="8">
        <v>275.89999999999998</v>
      </c>
      <c r="L695" s="8">
        <v>4.6900000000000004</v>
      </c>
      <c r="M695" s="8">
        <v>1.79</v>
      </c>
      <c r="N695" s="8">
        <f t="shared" si="32"/>
        <v>4.6900000000000004</v>
      </c>
      <c r="O695" s="1">
        <f t="shared" si="31"/>
        <v>3.8100000000000049</v>
      </c>
      <c r="Q695" s="39">
        <f t="shared" si="33"/>
        <v>35.031976744186046</v>
      </c>
      <c r="R695" s="33">
        <v>430</v>
      </c>
    </row>
    <row r="696" spans="1:18" ht="18.75" customHeight="1" x14ac:dyDescent="0.2">
      <c r="A696" s="285"/>
      <c r="B696" s="32">
        <v>42693</v>
      </c>
      <c r="C696" s="33">
        <v>438</v>
      </c>
      <c r="D696" s="33">
        <v>370</v>
      </c>
      <c r="E696" s="1">
        <v>412.42</v>
      </c>
      <c r="F696" s="33">
        <v>722</v>
      </c>
      <c r="G696" s="33">
        <v>34</v>
      </c>
      <c r="H696" s="8">
        <v>275.02</v>
      </c>
      <c r="L696" s="8">
        <v>2.92</v>
      </c>
      <c r="M696" s="8">
        <v>1.1200000000000001</v>
      </c>
      <c r="N696" s="8">
        <f t="shared" si="32"/>
        <v>2.92</v>
      </c>
      <c r="O696" s="1">
        <f t="shared" si="31"/>
        <v>9.2700000000000227</v>
      </c>
      <c r="Q696" s="39">
        <f t="shared" si="33"/>
        <v>35.954941860465119</v>
      </c>
      <c r="R696" s="33">
        <v>430</v>
      </c>
    </row>
    <row r="697" spans="1:18" ht="18.75" customHeight="1" x14ac:dyDescent="0.2">
      <c r="A697" s="285"/>
      <c r="B697" s="32">
        <v>42694</v>
      </c>
      <c r="C697" s="33">
        <v>438</v>
      </c>
      <c r="D697" s="33">
        <v>370</v>
      </c>
      <c r="E697" s="1">
        <v>412.97</v>
      </c>
      <c r="F697" s="33">
        <v>722</v>
      </c>
      <c r="G697" s="33">
        <v>34</v>
      </c>
      <c r="H697" s="8">
        <v>281.37</v>
      </c>
      <c r="L697" s="8">
        <v>3.21</v>
      </c>
      <c r="M697" s="8">
        <v>1.23</v>
      </c>
      <c r="N697" s="8">
        <f t="shared" si="32"/>
        <v>3.21</v>
      </c>
      <c r="O697" s="1">
        <f t="shared" si="31"/>
        <v>2.2000000000000091</v>
      </c>
      <c r="Q697" s="39">
        <f t="shared" si="33"/>
        <v>35.808139534883722</v>
      </c>
      <c r="R697" s="33">
        <v>430</v>
      </c>
    </row>
    <row r="698" spans="1:18" ht="18.75" customHeight="1" x14ac:dyDescent="0.2">
      <c r="A698" s="285"/>
      <c r="B698" s="32">
        <v>42695</v>
      </c>
      <c r="C698" s="33">
        <v>438</v>
      </c>
      <c r="D698" s="33">
        <v>370</v>
      </c>
      <c r="E698" s="1">
        <v>412.88</v>
      </c>
      <c r="F698" s="33">
        <v>722</v>
      </c>
      <c r="G698" s="33">
        <v>34</v>
      </c>
      <c r="H698" s="8">
        <v>280.36</v>
      </c>
      <c r="L698" s="8">
        <v>3.56</v>
      </c>
      <c r="M698" s="8">
        <v>1.36</v>
      </c>
      <c r="N698" s="8">
        <f t="shared" si="32"/>
        <v>3.56</v>
      </c>
      <c r="O698" s="1">
        <f t="shared" si="31"/>
        <v>1.2899999999999614</v>
      </c>
      <c r="Q698" s="39">
        <f t="shared" si="33"/>
        <v>35.478197674418603</v>
      </c>
      <c r="R698" s="33">
        <v>430</v>
      </c>
    </row>
    <row r="699" spans="1:18" ht="18.75" customHeight="1" x14ac:dyDescent="0.2">
      <c r="A699" s="285"/>
      <c r="B699" s="32">
        <v>42696</v>
      </c>
      <c r="C699" s="33">
        <v>438</v>
      </c>
      <c r="D699" s="33">
        <v>370</v>
      </c>
      <c r="E699" s="1">
        <v>412.69</v>
      </c>
      <c r="F699" s="33">
        <v>722</v>
      </c>
      <c r="G699" s="33">
        <v>34</v>
      </c>
      <c r="H699" s="8">
        <v>278.08999999999997</v>
      </c>
      <c r="L699" s="8">
        <v>2.63</v>
      </c>
      <c r="M699" s="8">
        <v>1</v>
      </c>
      <c r="N699" s="8">
        <f t="shared" si="32"/>
        <v>2.63</v>
      </c>
      <c r="O699" s="1">
        <f t="shared" si="31"/>
        <v>1.0400000000000249</v>
      </c>
      <c r="Q699" s="39">
        <f t="shared" si="33"/>
        <v>35.247093023255815</v>
      </c>
      <c r="R699" s="33">
        <v>430</v>
      </c>
    </row>
    <row r="700" spans="1:18" ht="18.75" customHeight="1" x14ac:dyDescent="0.2">
      <c r="A700" s="285"/>
      <c r="B700" s="32">
        <v>42697</v>
      </c>
      <c r="C700" s="33">
        <v>438</v>
      </c>
      <c r="D700" s="33">
        <v>370</v>
      </c>
      <c r="E700" s="1">
        <v>412.55</v>
      </c>
      <c r="F700" s="33">
        <v>722</v>
      </c>
      <c r="G700" s="33">
        <v>34</v>
      </c>
      <c r="H700" s="8">
        <v>276.5</v>
      </c>
      <c r="L700" s="8">
        <v>2.63</v>
      </c>
      <c r="M700" s="8">
        <v>1</v>
      </c>
      <c r="N700" s="8">
        <f t="shared" si="32"/>
        <v>2.63</v>
      </c>
      <c r="O700" s="1">
        <f t="shared" si="31"/>
        <v>1.8100000000000067</v>
      </c>
      <c r="Q700" s="39">
        <f t="shared" si="33"/>
        <v>35.127906976744185</v>
      </c>
      <c r="R700" s="33">
        <v>430</v>
      </c>
    </row>
    <row r="701" spans="1:18" ht="18.75" customHeight="1" x14ac:dyDescent="0.2">
      <c r="A701" s="285"/>
      <c r="B701" s="32">
        <v>42698</v>
      </c>
      <c r="C701" s="33">
        <v>438</v>
      </c>
      <c r="D701" s="33">
        <v>370</v>
      </c>
      <c r="E701" s="1">
        <v>412.48</v>
      </c>
      <c r="F701" s="33">
        <v>722</v>
      </c>
      <c r="G701" s="33">
        <v>34</v>
      </c>
      <c r="H701" s="8">
        <v>275.68</v>
      </c>
      <c r="L701" s="8">
        <v>3.07</v>
      </c>
      <c r="M701" s="8">
        <v>1.17</v>
      </c>
      <c r="N701" s="8">
        <f t="shared" si="32"/>
        <v>3.07</v>
      </c>
      <c r="O701" s="1">
        <f t="shared" si="31"/>
        <v>1.3499999999999726</v>
      </c>
      <c r="Q701" s="39">
        <f t="shared" si="33"/>
        <v>34.877906976744178</v>
      </c>
      <c r="R701" s="33">
        <v>430</v>
      </c>
    </row>
    <row r="702" spans="1:18" ht="18.75" customHeight="1" x14ac:dyDescent="0.2">
      <c r="A702" s="285"/>
      <c r="B702" s="32">
        <v>42699</v>
      </c>
      <c r="C702" s="33">
        <v>438</v>
      </c>
      <c r="D702" s="33">
        <v>370</v>
      </c>
      <c r="E702" s="1">
        <v>412.34</v>
      </c>
      <c r="F702" s="33">
        <v>722</v>
      </c>
      <c r="G702" s="33">
        <v>34</v>
      </c>
      <c r="H702" s="8">
        <v>273.95999999999998</v>
      </c>
      <c r="L702" s="8">
        <v>2.82</v>
      </c>
      <c r="M702" s="8">
        <v>1.08</v>
      </c>
      <c r="N702" s="8">
        <f t="shared" si="32"/>
        <v>2.82</v>
      </c>
      <c r="O702" s="1">
        <f t="shared" si="31"/>
        <v>1.2400000000000158</v>
      </c>
      <c r="Q702" s="39">
        <f t="shared" si="33"/>
        <v>34.64825581395349</v>
      </c>
      <c r="R702" s="33">
        <v>430</v>
      </c>
    </row>
    <row r="703" spans="1:18" ht="18.75" customHeight="1" x14ac:dyDescent="0.2">
      <c r="A703" s="285"/>
      <c r="B703" s="32">
        <v>42700</v>
      </c>
      <c r="C703" s="33">
        <v>438</v>
      </c>
      <c r="D703" s="33">
        <v>370</v>
      </c>
      <c r="E703" s="1">
        <v>412.2</v>
      </c>
      <c r="F703" s="33">
        <v>722</v>
      </c>
      <c r="G703" s="33">
        <v>34</v>
      </c>
      <c r="H703" s="8">
        <v>272.38</v>
      </c>
      <c r="L703" s="8">
        <v>1.97</v>
      </c>
      <c r="M703" s="8">
        <v>0.75</v>
      </c>
      <c r="N703" s="8">
        <f t="shared" si="32"/>
        <v>1.97</v>
      </c>
      <c r="O703" s="1">
        <f t="shared" si="31"/>
        <v>0.56000000000003181</v>
      </c>
      <c r="Q703" s="39">
        <f t="shared" si="33"/>
        <v>34.443313953488378</v>
      </c>
      <c r="R703" s="33">
        <v>430</v>
      </c>
    </row>
    <row r="704" spans="1:18" ht="18.75" customHeight="1" x14ac:dyDescent="0.2">
      <c r="A704" s="285"/>
      <c r="B704" s="32">
        <v>42701</v>
      </c>
      <c r="C704" s="33">
        <v>438</v>
      </c>
      <c r="D704" s="33">
        <v>370</v>
      </c>
      <c r="E704" s="1">
        <v>412.08</v>
      </c>
      <c r="F704" s="33">
        <v>722</v>
      </c>
      <c r="G704" s="33">
        <v>34</v>
      </c>
      <c r="H704" s="8">
        <v>270.97000000000003</v>
      </c>
      <c r="L704" s="8">
        <v>0.93</v>
      </c>
      <c r="M704" s="8">
        <v>0.36</v>
      </c>
      <c r="N704" s="8">
        <f t="shared" si="32"/>
        <v>0.93</v>
      </c>
      <c r="O704" s="1">
        <f t="shared" si="31"/>
        <v>0.81999999999998641</v>
      </c>
      <c r="Q704" s="39">
        <f t="shared" si="33"/>
        <v>34.427325581395351</v>
      </c>
      <c r="R704" s="33">
        <v>430</v>
      </c>
    </row>
    <row r="705" spans="1:18" ht="18.75" customHeight="1" x14ac:dyDescent="0.2">
      <c r="A705" s="285"/>
      <c r="B705" s="32">
        <v>42702</v>
      </c>
      <c r="C705" s="33">
        <v>438</v>
      </c>
      <c r="D705" s="33">
        <v>370</v>
      </c>
      <c r="E705" s="1">
        <v>412.06</v>
      </c>
      <c r="F705" s="33">
        <v>722</v>
      </c>
      <c r="G705" s="33">
        <v>34</v>
      </c>
      <c r="H705" s="8">
        <v>270.86</v>
      </c>
      <c r="L705" s="8">
        <v>1.1399999999999999</v>
      </c>
      <c r="M705" s="8">
        <v>0.43</v>
      </c>
      <c r="N705" s="8">
        <f t="shared" si="32"/>
        <v>1.1399999999999999</v>
      </c>
      <c r="O705" s="1">
        <f t="shared" si="31"/>
        <v>0.70000000000000218</v>
      </c>
      <c r="Q705" s="39">
        <f t="shared" si="33"/>
        <v>34.363372093023258</v>
      </c>
      <c r="R705" s="33">
        <v>430</v>
      </c>
    </row>
    <row r="706" spans="1:18" ht="18.75" customHeight="1" x14ac:dyDescent="0.2">
      <c r="A706" s="285"/>
      <c r="B706" s="32">
        <v>42703</v>
      </c>
      <c r="C706" s="33">
        <v>438</v>
      </c>
      <c r="D706" s="33">
        <v>370</v>
      </c>
      <c r="E706" s="1">
        <v>412.03</v>
      </c>
      <c r="F706" s="33">
        <v>722</v>
      </c>
      <c r="G706" s="33">
        <v>34</v>
      </c>
      <c r="H706" s="8">
        <v>270.42</v>
      </c>
      <c r="L706" s="8">
        <v>2.4500000000000002</v>
      </c>
      <c r="M706" s="8">
        <v>0.94</v>
      </c>
      <c r="N706" s="8">
        <f t="shared" si="32"/>
        <v>2.4500000000000002</v>
      </c>
      <c r="O706" s="1">
        <f t="shared" si="31"/>
        <v>0.58999999999998654</v>
      </c>
      <c r="Q706" s="39">
        <f t="shared" si="33"/>
        <v>34.093023255813954</v>
      </c>
      <c r="R706" s="33">
        <v>430</v>
      </c>
    </row>
    <row r="707" spans="1:18" ht="18.75" customHeight="1" x14ac:dyDescent="0.2">
      <c r="A707" s="285"/>
      <c r="B707" s="32">
        <v>42704</v>
      </c>
      <c r="C707" s="33">
        <v>438</v>
      </c>
      <c r="D707" s="33">
        <v>370</v>
      </c>
      <c r="E707" s="1">
        <v>411.86</v>
      </c>
      <c r="F707" s="33">
        <v>722</v>
      </c>
      <c r="G707" s="33">
        <v>34</v>
      </c>
      <c r="H707" s="8">
        <v>268.56</v>
      </c>
      <c r="L707" s="8">
        <v>2.37</v>
      </c>
      <c r="M707" s="8">
        <v>0.9</v>
      </c>
      <c r="N707" s="8">
        <f t="shared" si="32"/>
        <v>2.37</v>
      </c>
      <c r="O707" s="1">
        <f t="shared" si="31"/>
        <v>0.17000000000001148</v>
      </c>
      <c r="Q707" s="39">
        <f t="shared" si="33"/>
        <v>33.77325581395349</v>
      </c>
      <c r="R707" s="33">
        <v>430</v>
      </c>
    </row>
    <row r="708" spans="1:18" ht="18.75" customHeight="1" x14ac:dyDescent="0.2">
      <c r="A708" s="285" t="s">
        <v>30</v>
      </c>
      <c r="B708" s="32">
        <v>42705</v>
      </c>
      <c r="C708" s="33">
        <v>438</v>
      </c>
      <c r="D708" s="33">
        <v>370</v>
      </c>
      <c r="E708" s="1">
        <v>411.66</v>
      </c>
      <c r="F708" s="33">
        <v>722</v>
      </c>
      <c r="G708" s="33">
        <v>34</v>
      </c>
      <c r="H708" s="8">
        <v>266.36</v>
      </c>
      <c r="L708" s="8">
        <v>2.71</v>
      </c>
      <c r="M708" s="8">
        <v>1.04</v>
      </c>
      <c r="N708" s="8">
        <f t="shared" si="32"/>
        <v>2.71</v>
      </c>
      <c r="O708" s="1">
        <f t="shared" si="31"/>
        <v>0.29999999999997495</v>
      </c>
      <c r="Q708" s="39">
        <f t="shared" si="33"/>
        <v>33.422965116279073</v>
      </c>
      <c r="R708" s="33">
        <v>430</v>
      </c>
    </row>
    <row r="709" spans="1:18" ht="18.75" customHeight="1" x14ac:dyDescent="0.2">
      <c r="A709" s="285"/>
      <c r="B709" s="32">
        <v>42706</v>
      </c>
      <c r="C709" s="33">
        <v>438</v>
      </c>
      <c r="D709" s="33">
        <v>370</v>
      </c>
      <c r="E709" s="1">
        <v>411.46</v>
      </c>
      <c r="F709" s="33">
        <v>722</v>
      </c>
      <c r="G709" s="33">
        <v>34</v>
      </c>
      <c r="H709" s="8">
        <v>263.95</v>
      </c>
      <c r="L709" s="8">
        <v>3.81</v>
      </c>
      <c r="M709" s="8">
        <v>1.46</v>
      </c>
      <c r="N709" s="8">
        <f t="shared" si="32"/>
        <v>3.81</v>
      </c>
      <c r="O709" s="1">
        <f t="shared" si="31"/>
        <v>0.40000000000003189</v>
      </c>
      <c r="Q709" s="39">
        <f t="shared" si="33"/>
        <v>32.927325581395351</v>
      </c>
      <c r="R709" s="33">
        <v>430</v>
      </c>
    </row>
    <row r="710" spans="1:18" ht="18.75" customHeight="1" x14ac:dyDescent="0.2">
      <c r="A710" s="285"/>
      <c r="B710" s="32">
        <v>42707</v>
      </c>
      <c r="C710" s="33">
        <v>438</v>
      </c>
      <c r="D710" s="33">
        <v>370</v>
      </c>
      <c r="E710" s="1">
        <v>411.15</v>
      </c>
      <c r="F710" s="33">
        <v>722</v>
      </c>
      <c r="G710" s="33">
        <v>34</v>
      </c>
      <c r="H710" s="8">
        <v>260.54000000000002</v>
      </c>
      <c r="L710" s="8">
        <v>2.4500000000000002</v>
      </c>
      <c r="M710" s="8">
        <v>0.94</v>
      </c>
      <c r="N710" s="8">
        <f t="shared" si="32"/>
        <v>2.4500000000000002</v>
      </c>
      <c r="O710" s="1">
        <f t="shared" si="31"/>
        <v>0.35999999999996835</v>
      </c>
      <c r="Q710" s="39">
        <f t="shared" si="33"/>
        <v>32.623546511627907</v>
      </c>
      <c r="R710" s="33">
        <v>430</v>
      </c>
    </row>
    <row r="711" spans="1:18" ht="18.75" customHeight="1" x14ac:dyDescent="0.2">
      <c r="A711" s="285"/>
      <c r="B711" s="32">
        <v>42708</v>
      </c>
      <c r="C711" s="33">
        <v>438</v>
      </c>
      <c r="D711" s="33">
        <v>370</v>
      </c>
      <c r="E711" s="1">
        <v>410.96</v>
      </c>
      <c r="F711" s="33">
        <v>722</v>
      </c>
      <c r="G711" s="33">
        <v>34</v>
      </c>
      <c r="H711" s="8">
        <v>258.45</v>
      </c>
      <c r="L711" s="8">
        <v>2.4700000000000002</v>
      </c>
      <c r="M711" s="8">
        <v>0.94</v>
      </c>
      <c r="N711" s="8">
        <f t="shared" si="32"/>
        <v>2.4700000000000002</v>
      </c>
      <c r="O711" s="1">
        <f t="shared" si="31"/>
        <v>0.93000000000003658</v>
      </c>
      <c r="Q711" s="39">
        <f t="shared" si="33"/>
        <v>32.39970930232559</v>
      </c>
      <c r="R711" s="33">
        <v>430</v>
      </c>
    </row>
    <row r="712" spans="1:18" ht="18.75" customHeight="1" x14ac:dyDescent="0.2">
      <c r="A712" s="285"/>
      <c r="B712" s="32">
        <v>42709</v>
      </c>
      <c r="C712" s="33">
        <v>438</v>
      </c>
      <c r="D712" s="33">
        <v>370</v>
      </c>
      <c r="E712" s="1">
        <v>410.82</v>
      </c>
      <c r="F712" s="33">
        <v>722</v>
      </c>
      <c r="G712" s="33">
        <v>34</v>
      </c>
      <c r="H712" s="8">
        <v>256.91000000000003</v>
      </c>
      <c r="L712" s="8">
        <v>4.09</v>
      </c>
      <c r="M712" s="8">
        <v>1.56</v>
      </c>
      <c r="N712" s="8">
        <f t="shared" si="32"/>
        <v>4.09</v>
      </c>
      <c r="O712" s="1">
        <f t="shared" ref="O712:O775" si="34">H713-H712+N712</f>
        <v>0.66999999999998394</v>
      </c>
      <c r="Q712" s="39">
        <f t="shared" si="33"/>
        <v>31.902616279069768</v>
      </c>
      <c r="R712" s="33">
        <v>430</v>
      </c>
    </row>
    <row r="713" spans="1:18" ht="18.75" customHeight="1" x14ac:dyDescent="0.2">
      <c r="A713" s="285"/>
      <c r="B713" s="32">
        <v>42710</v>
      </c>
      <c r="C713" s="33">
        <v>438</v>
      </c>
      <c r="D713" s="33">
        <v>370</v>
      </c>
      <c r="E713" s="1">
        <v>410.49</v>
      </c>
      <c r="F713" s="33">
        <v>722</v>
      </c>
      <c r="G713" s="33">
        <v>34</v>
      </c>
      <c r="H713" s="8">
        <v>253.49</v>
      </c>
      <c r="L713" s="8">
        <v>1.8</v>
      </c>
      <c r="M713" s="8">
        <v>0.69</v>
      </c>
      <c r="N713" s="8">
        <f t="shared" ref="N713:N776" si="35">I713+J713+K713+L713</f>
        <v>1.8</v>
      </c>
      <c r="O713" s="1">
        <f t="shared" si="34"/>
        <v>0.25999999999997958</v>
      </c>
      <c r="Q713" s="39">
        <f t="shared" si="33"/>
        <v>31.67877906976744</v>
      </c>
      <c r="R713" s="33">
        <v>430</v>
      </c>
    </row>
    <row r="714" spans="1:18" ht="18.75" customHeight="1" x14ac:dyDescent="0.2">
      <c r="A714" s="285"/>
      <c r="B714" s="32">
        <v>42711</v>
      </c>
      <c r="C714" s="33">
        <v>438</v>
      </c>
      <c r="D714" s="33">
        <v>370</v>
      </c>
      <c r="E714" s="1">
        <v>410.35</v>
      </c>
      <c r="F714" s="33">
        <v>722</v>
      </c>
      <c r="G714" s="33">
        <v>34</v>
      </c>
      <c r="H714" s="8">
        <v>251.95</v>
      </c>
      <c r="L714" s="8">
        <v>5.98</v>
      </c>
      <c r="M714" s="8">
        <v>2.29</v>
      </c>
      <c r="N714" s="8">
        <f t="shared" si="35"/>
        <v>5.98</v>
      </c>
      <c r="O714" s="1">
        <f t="shared" si="34"/>
        <v>0.24000000000001975</v>
      </c>
      <c r="Q714" s="39">
        <f t="shared" si="33"/>
        <v>30.844476744186046</v>
      </c>
      <c r="R714" s="33">
        <v>430</v>
      </c>
    </row>
    <row r="715" spans="1:18" ht="18.75" customHeight="1" x14ac:dyDescent="0.2">
      <c r="A715" s="285"/>
      <c r="B715" s="32">
        <v>42712</v>
      </c>
      <c r="C715" s="33">
        <v>438</v>
      </c>
      <c r="D715" s="33">
        <v>370</v>
      </c>
      <c r="E715" s="1">
        <v>409.82</v>
      </c>
      <c r="F715" s="33">
        <v>722</v>
      </c>
      <c r="G715" s="33">
        <v>34</v>
      </c>
      <c r="H715" s="8">
        <v>246.21</v>
      </c>
      <c r="L715" s="8">
        <v>7.15</v>
      </c>
      <c r="M715" s="8">
        <v>2.72</v>
      </c>
      <c r="N715" s="8">
        <f t="shared" si="35"/>
        <v>7.15</v>
      </c>
      <c r="O715" s="1">
        <f t="shared" si="34"/>
        <v>1.3399999999999981</v>
      </c>
      <c r="Q715" s="39">
        <f t="shared" si="33"/>
        <v>30</v>
      </c>
      <c r="R715" s="33">
        <v>430</v>
      </c>
    </row>
    <row r="716" spans="1:18" ht="18.75" customHeight="1" x14ac:dyDescent="0.2">
      <c r="A716" s="285"/>
      <c r="B716" s="32">
        <v>42713</v>
      </c>
      <c r="C716" s="33">
        <v>438</v>
      </c>
      <c r="D716" s="33">
        <v>370</v>
      </c>
      <c r="E716" s="1">
        <v>409.26</v>
      </c>
      <c r="F716" s="33">
        <v>722</v>
      </c>
      <c r="G716" s="33">
        <v>34</v>
      </c>
      <c r="H716" s="8">
        <v>240.4</v>
      </c>
      <c r="L716" s="8">
        <v>2.82</v>
      </c>
      <c r="M716" s="8">
        <v>1.07</v>
      </c>
      <c r="N716" s="8">
        <f t="shared" si="35"/>
        <v>2.82</v>
      </c>
      <c r="O716" s="1">
        <f t="shared" si="34"/>
        <v>0.51999999999998847</v>
      </c>
      <c r="Q716" s="39">
        <f t="shared" si="33"/>
        <v>29.665697674418606</v>
      </c>
      <c r="R716" s="33">
        <v>430</v>
      </c>
    </row>
    <row r="717" spans="1:18" ht="18.75" customHeight="1" x14ac:dyDescent="0.2">
      <c r="A717" s="285"/>
      <c r="B717" s="32">
        <v>42714</v>
      </c>
      <c r="C717" s="33">
        <v>438</v>
      </c>
      <c r="D717" s="33">
        <v>370</v>
      </c>
      <c r="E717" s="1">
        <v>409.03</v>
      </c>
      <c r="F717" s="33">
        <v>722</v>
      </c>
      <c r="G717" s="33">
        <v>34</v>
      </c>
      <c r="H717" s="8">
        <v>238.1</v>
      </c>
      <c r="L717" s="8">
        <v>2.56</v>
      </c>
      <c r="M717" s="8">
        <v>0.97</v>
      </c>
      <c r="N717" s="8">
        <f t="shared" si="35"/>
        <v>2.56</v>
      </c>
      <c r="O717" s="1">
        <f t="shared" si="34"/>
        <v>0.46000000000000574</v>
      </c>
      <c r="Q717" s="39">
        <f t="shared" si="33"/>
        <v>29.36046511627907</v>
      </c>
      <c r="R717" s="33">
        <v>430</v>
      </c>
    </row>
    <row r="718" spans="1:18" ht="18.75" customHeight="1" x14ac:dyDescent="0.2">
      <c r="A718" s="285"/>
      <c r="B718" s="32">
        <v>42715</v>
      </c>
      <c r="C718" s="33">
        <v>438</v>
      </c>
      <c r="D718" s="33">
        <v>370</v>
      </c>
      <c r="E718" s="1">
        <v>408.83</v>
      </c>
      <c r="F718" s="33">
        <v>722</v>
      </c>
      <c r="G718" s="33">
        <v>34</v>
      </c>
      <c r="H718" s="8">
        <v>236</v>
      </c>
      <c r="L718" s="8">
        <v>1.33</v>
      </c>
      <c r="M718" s="8">
        <v>0.51</v>
      </c>
      <c r="N718" s="8">
        <f t="shared" si="35"/>
        <v>1.33</v>
      </c>
      <c r="O718" s="1">
        <f t="shared" si="34"/>
        <v>0.5299999999999887</v>
      </c>
      <c r="Q718" s="39">
        <f t="shared" si="33"/>
        <v>29.244186046511629</v>
      </c>
      <c r="R718" s="33">
        <v>430</v>
      </c>
    </row>
    <row r="719" spans="1:18" ht="18.75" customHeight="1" x14ac:dyDescent="0.2">
      <c r="A719" s="285"/>
      <c r="B719" s="32">
        <v>42716</v>
      </c>
      <c r="C719" s="33">
        <v>438</v>
      </c>
      <c r="D719" s="33">
        <v>370</v>
      </c>
      <c r="E719" s="1">
        <v>408.74</v>
      </c>
      <c r="F719" s="33">
        <v>722</v>
      </c>
      <c r="G719" s="33">
        <v>34</v>
      </c>
      <c r="H719" s="8">
        <v>235.2</v>
      </c>
      <c r="L719" s="8">
        <v>1.39</v>
      </c>
      <c r="M719" s="8">
        <v>0.53</v>
      </c>
      <c r="N719" s="8">
        <f t="shared" si="35"/>
        <v>1.39</v>
      </c>
      <c r="O719" s="1">
        <f t="shared" si="34"/>
        <v>0.29000000000000559</v>
      </c>
      <c r="Q719" s="39">
        <f t="shared" si="33"/>
        <v>29.084302325581394</v>
      </c>
      <c r="R719" s="33">
        <v>430</v>
      </c>
    </row>
    <row r="720" spans="1:18" ht="18.75" customHeight="1" x14ac:dyDescent="0.2">
      <c r="A720" s="285"/>
      <c r="B720" s="32">
        <v>42717</v>
      </c>
      <c r="C720" s="33">
        <v>438</v>
      </c>
      <c r="D720" s="33">
        <v>370</v>
      </c>
      <c r="E720" s="1">
        <v>408.64</v>
      </c>
      <c r="F720" s="33">
        <v>722</v>
      </c>
      <c r="G720" s="33">
        <v>34</v>
      </c>
      <c r="H720" s="8">
        <v>234.1</v>
      </c>
      <c r="L720" s="8">
        <v>1.49</v>
      </c>
      <c r="M720" s="8">
        <v>0.56999999999999995</v>
      </c>
      <c r="N720" s="8">
        <f t="shared" si="35"/>
        <v>1.49</v>
      </c>
      <c r="O720" s="1">
        <f t="shared" si="34"/>
        <v>0.79000000000001136</v>
      </c>
      <c r="Q720" s="39">
        <f t="shared" si="33"/>
        <v>28.982558139534884</v>
      </c>
      <c r="R720" s="33">
        <v>430</v>
      </c>
    </row>
    <row r="721" spans="1:18" ht="18.75" customHeight="1" x14ac:dyDescent="0.2">
      <c r="A721" s="285"/>
      <c r="B721" s="32">
        <v>42718</v>
      </c>
      <c r="C721" s="33">
        <v>438</v>
      </c>
      <c r="D721" s="33">
        <v>370</v>
      </c>
      <c r="E721" s="1">
        <v>408.56</v>
      </c>
      <c r="F721" s="33">
        <v>722</v>
      </c>
      <c r="G721" s="33">
        <v>34</v>
      </c>
      <c r="H721" s="8">
        <v>233.4</v>
      </c>
      <c r="L721" s="36">
        <v>1.18</v>
      </c>
      <c r="M721" s="37">
        <v>0.45</v>
      </c>
      <c r="N721" s="8">
        <f t="shared" si="35"/>
        <v>1.18</v>
      </c>
      <c r="O721" s="1">
        <f t="shared" si="34"/>
        <v>0.17999999999999994</v>
      </c>
      <c r="Q721" s="39">
        <f t="shared" si="33"/>
        <v>28.837209302325583</v>
      </c>
      <c r="R721" s="33">
        <v>430</v>
      </c>
    </row>
    <row r="722" spans="1:18" ht="18.75" customHeight="1" x14ac:dyDescent="0.2">
      <c r="A722" s="285"/>
      <c r="B722" s="32">
        <v>42719</v>
      </c>
      <c r="C722" s="33">
        <v>438</v>
      </c>
      <c r="D722" s="33">
        <v>370</v>
      </c>
      <c r="E722" s="1">
        <v>408.46</v>
      </c>
      <c r="F722" s="33">
        <v>722</v>
      </c>
      <c r="G722" s="33">
        <v>34</v>
      </c>
      <c r="H722" s="8">
        <v>232.4</v>
      </c>
      <c r="L722" s="36">
        <v>3.35</v>
      </c>
      <c r="M722" s="37">
        <v>1.26</v>
      </c>
      <c r="N722" s="8">
        <f t="shared" si="35"/>
        <v>3.35</v>
      </c>
      <c r="O722" s="1">
        <f t="shared" si="34"/>
        <v>0.4499999999999944</v>
      </c>
      <c r="Q722" s="39">
        <f t="shared" si="33"/>
        <v>28.415697674418606</v>
      </c>
      <c r="R722" s="33">
        <v>430</v>
      </c>
    </row>
    <row r="723" spans="1:18" ht="18.75" customHeight="1" x14ac:dyDescent="0.2">
      <c r="A723" s="285"/>
      <c r="B723" s="32">
        <v>42720</v>
      </c>
      <c r="C723" s="33">
        <v>438</v>
      </c>
      <c r="D723" s="33">
        <v>370</v>
      </c>
      <c r="E723" s="1">
        <v>408.17</v>
      </c>
      <c r="F723" s="33">
        <v>722</v>
      </c>
      <c r="G723" s="33">
        <v>34</v>
      </c>
      <c r="H723" s="8">
        <v>229.5</v>
      </c>
      <c r="L723" s="36">
        <v>2.73</v>
      </c>
      <c r="M723" s="37">
        <v>1.03</v>
      </c>
      <c r="N723" s="8">
        <f t="shared" si="35"/>
        <v>2.73</v>
      </c>
      <c r="O723" s="1">
        <f t="shared" si="34"/>
        <v>0.42999999999998861</v>
      </c>
      <c r="Q723" s="39">
        <f t="shared" si="33"/>
        <v>28.081395348837209</v>
      </c>
      <c r="R723" s="33">
        <v>430</v>
      </c>
    </row>
    <row r="724" spans="1:18" ht="18.75" customHeight="1" x14ac:dyDescent="0.2">
      <c r="A724" s="285"/>
      <c r="B724" s="32">
        <v>42721</v>
      </c>
      <c r="C724" s="33">
        <v>438</v>
      </c>
      <c r="D724" s="33">
        <v>370</v>
      </c>
      <c r="E724" s="1">
        <v>407.93</v>
      </c>
      <c r="F724" s="33">
        <v>722</v>
      </c>
      <c r="G724" s="33">
        <v>34</v>
      </c>
      <c r="H724" s="8">
        <v>227.2</v>
      </c>
      <c r="L724" s="36">
        <v>1.27</v>
      </c>
      <c r="M724" s="37">
        <v>0.48</v>
      </c>
      <c r="N724" s="8">
        <f t="shared" si="35"/>
        <v>1.27</v>
      </c>
      <c r="O724" s="1">
        <f t="shared" si="34"/>
        <v>1.27</v>
      </c>
      <c r="Q724" s="39">
        <f t="shared" si="33"/>
        <v>28.081395348837209</v>
      </c>
      <c r="R724" s="33">
        <v>430</v>
      </c>
    </row>
    <row r="725" spans="1:18" ht="18.75" customHeight="1" x14ac:dyDescent="0.2">
      <c r="A725" s="285"/>
      <c r="B725" s="32">
        <v>42722</v>
      </c>
      <c r="C725" s="33">
        <v>438</v>
      </c>
      <c r="D725" s="33">
        <v>370</v>
      </c>
      <c r="E725" s="1">
        <v>407.93</v>
      </c>
      <c r="F725" s="33">
        <v>722</v>
      </c>
      <c r="G725" s="33">
        <v>34</v>
      </c>
      <c r="H725" s="8">
        <v>227.2</v>
      </c>
      <c r="L725" s="36">
        <v>1.17</v>
      </c>
      <c r="M725" s="37">
        <v>0.81</v>
      </c>
      <c r="N725" s="8">
        <f t="shared" si="35"/>
        <v>1.17</v>
      </c>
      <c r="O725" s="1">
        <f t="shared" si="34"/>
        <v>0.16999999999999993</v>
      </c>
      <c r="Q725" s="39">
        <f t="shared" si="33"/>
        <v>27.936046511627907</v>
      </c>
      <c r="R725" s="33">
        <v>430</v>
      </c>
    </row>
    <row r="726" spans="1:18" ht="18.75" customHeight="1" x14ac:dyDescent="0.2">
      <c r="A726" s="285"/>
      <c r="B726" s="32">
        <v>42723</v>
      </c>
      <c r="C726" s="33">
        <v>438</v>
      </c>
      <c r="D726" s="33">
        <v>370</v>
      </c>
      <c r="E726" s="1">
        <v>407.83</v>
      </c>
      <c r="F726" s="33">
        <v>722</v>
      </c>
      <c r="G726" s="33">
        <v>34</v>
      </c>
      <c r="H726" s="8">
        <v>226.2</v>
      </c>
      <c r="L726" s="36">
        <v>1.1599999999999999</v>
      </c>
      <c r="M726" s="37">
        <v>0.71</v>
      </c>
      <c r="N726" s="8">
        <f t="shared" si="35"/>
        <v>1.1599999999999999</v>
      </c>
      <c r="O726" s="1">
        <f t="shared" si="34"/>
        <v>6.0000000000005604E-2</v>
      </c>
      <c r="Q726" s="39">
        <f t="shared" si="33"/>
        <v>27.776162790697676</v>
      </c>
      <c r="R726" s="33">
        <v>430</v>
      </c>
    </row>
    <row r="727" spans="1:18" ht="18.75" customHeight="1" x14ac:dyDescent="0.2">
      <c r="A727" s="285"/>
      <c r="B727" s="32">
        <v>42724</v>
      </c>
      <c r="C727" s="33">
        <v>438</v>
      </c>
      <c r="D727" s="33">
        <v>370</v>
      </c>
      <c r="E727" s="1">
        <v>407.72</v>
      </c>
      <c r="F727" s="33">
        <v>722</v>
      </c>
      <c r="G727" s="33">
        <v>34</v>
      </c>
      <c r="H727" s="8">
        <v>225.1</v>
      </c>
      <c r="L727" s="36">
        <v>3.37</v>
      </c>
      <c r="M727" s="37">
        <v>3.37</v>
      </c>
      <c r="N727" s="8">
        <f t="shared" si="35"/>
        <v>3.37</v>
      </c>
      <c r="O727" s="1">
        <f t="shared" si="34"/>
        <v>1.1700000000000115</v>
      </c>
      <c r="Q727" s="39">
        <f t="shared" si="33"/>
        <v>27.456395348837209</v>
      </c>
      <c r="R727" s="33">
        <v>430</v>
      </c>
    </row>
    <row r="728" spans="1:18" ht="18.75" customHeight="1" x14ac:dyDescent="0.2">
      <c r="A728" s="285"/>
      <c r="B728" s="32">
        <v>42725</v>
      </c>
      <c r="C728" s="33">
        <v>438</v>
      </c>
      <c r="D728" s="33">
        <v>370</v>
      </c>
      <c r="E728" s="1">
        <v>407.49</v>
      </c>
      <c r="F728" s="33">
        <v>722</v>
      </c>
      <c r="G728" s="33">
        <v>34</v>
      </c>
      <c r="H728" s="8">
        <v>222.9</v>
      </c>
      <c r="L728" s="36">
        <v>2.5099999999999998</v>
      </c>
      <c r="M728" s="37">
        <v>0.95</v>
      </c>
      <c r="N728" s="8">
        <f t="shared" si="35"/>
        <v>2.5099999999999998</v>
      </c>
      <c r="O728" s="1">
        <f t="shared" si="34"/>
        <v>0.70999999999998842</v>
      </c>
      <c r="Q728" s="39">
        <f t="shared" si="33"/>
        <v>27.194767441860463</v>
      </c>
      <c r="R728" s="33">
        <v>430</v>
      </c>
    </row>
    <row r="729" spans="1:18" ht="18.75" customHeight="1" x14ac:dyDescent="0.2">
      <c r="A729" s="285"/>
      <c r="B729" s="32">
        <v>42726</v>
      </c>
      <c r="C729" s="33">
        <v>438</v>
      </c>
      <c r="D729" s="33">
        <v>370</v>
      </c>
      <c r="E729" s="1">
        <v>407.3</v>
      </c>
      <c r="F729" s="33">
        <v>722</v>
      </c>
      <c r="G729" s="33">
        <v>34</v>
      </c>
      <c r="H729" s="8">
        <v>221.1</v>
      </c>
      <c r="L729" s="36">
        <v>2.5</v>
      </c>
      <c r="M729" s="37">
        <v>0.94</v>
      </c>
      <c r="N729" s="8">
        <f t="shared" si="35"/>
        <v>2.5</v>
      </c>
      <c r="O729" s="1">
        <f t="shared" si="34"/>
        <v>0.40000000000000568</v>
      </c>
      <c r="Q729" s="39">
        <f t="shared" si="33"/>
        <v>26.88953488372093</v>
      </c>
      <c r="R729" s="33">
        <v>430</v>
      </c>
    </row>
    <row r="730" spans="1:18" ht="18.75" customHeight="1" x14ac:dyDescent="0.2">
      <c r="A730" s="285"/>
      <c r="B730" s="32">
        <v>42727</v>
      </c>
      <c r="C730" s="33">
        <v>438</v>
      </c>
      <c r="D730" s="33">
        <v>370</v>
      </c>
      <c r="E730" s="1">
        <v>407.08</v>
      </c>
      <c r="F730" s="33">
        <v>722</v>
      </c>
      <c r="G730" s="33">
        <v>34</v>
      </c>
      <c r="H730" s="8">
        <v>219</v>
      </c>
      <c r="L730" s="36">
        <v>2.67</v>
      </c>
      <c r="M730" s="37">
        <v>1.01</v>
      </c>
      <c r="N730" s="8">
        <f t="shared" si="35"/>
        <v>2.67</v>
      </c>
      <c r="O730" s="1">
        <f t="shared" si="34"/>
        <v>0.42999999999999083</v>
      </c>
      <c r="Q730" s="39">
        <f t="shared" si="33"/>
        <v>26.563953488372093</v>
      </c>
      <c r="R730" s="33">
        <v>430</v>
      </c>
    </row>
    <row r="731" spans="1:18" ht="18.75" customHeight="1" x14ac:dyDescent="0.2">
      <c r="A731" s="285"/>
      <c r="B731" s="32">
        <v>42728</v>
      </c>
      <c r="C731" s="33">
        <v>438</v>
      </c>
      <c r="D731" s="33">
        <v>370</v>
      </c>
      <c r="E731" s="1">
        <v>406.84</v>
      </c>
      <c r="F731" s="33">
        <v>722</v>
      </c>
      <c r="G731" s="33">
        <v>34</v>
      </c>
      <c r="H731" s="8">
        <v>216.76</v>
      </c>
      <c r="L731" s="36">
        <v>0.42</v>
      </c>
      <c r="M731" s="37">
        <v>0.16</v>
      </c>
      <c r="N731" s="8">
        <f t="shared" si="35"/>
        <v>0.42</v>
      </c>
      <c r="O731" s="1">
        <f t="shared" si="34"/>
        <v>0.42</v>
      </c>
      <c r="Q731" s="39">
        <f t="shared" si="33"/>
        <v>26.563953488372093</v>
      </c>
      <c r="R731" s="33">
        <v>430</v>
      </c>
    </row>
    <row r="732" spans="1:18" ht="18.75" customHeight="1" x14ac:dyDescent="0.2">
      <c r="A732" s="285"/>
      <c r="B732" s="32">
        <v>42729</v>
      </c>
      <c r="C732" s="33">
        <v>438</v>
      </c>
      <c r="D732" s="33">
        <v>370</v>
      </c>
      <c r="E732" s="1">
        <v>406.84</v>
      </c>
      <c r="F732" s="33">
        <v>722</v>
      </c>
      <c r="G732" s="33">
        <v>34</v>
      </c>
      <c r="H732" s="8">
        <v>216.76</v>
      </c>
      <c r="L732" s="36">
        <v>0</v>
      </c>
      <c r="M732" s="37">
        <v>0</v>
      </c>
      <c r="N732" s="8">
        <f t="shared" si="35"/>
        <v>0</v>
      </c>
      <c r="O732" s="1">
        <f t="shared" si="34"/>
        <v>0.27000000000001023</v>
      </c>
      <c r="Q732" s="39">
        <f t="shared" si="33"/>
        <v>26.603197674418606</v>
      </c>
      <c r="R732" s="33">
        <v>430</v>
      </c>
    </row>
    <row r="733" spans="1:18" ht="18.75" customHeight="1" x14ac:dyDescent="0.2">
      <c r="A733" s="285"/>
      <c r="B733" s="32">
        <v>42730</v>
      </c>
      <c r="C733" s="33">
        <v>438</v>
      </c>
      <c r="D733" s="33">
        <v>370</v>
      </c>
      <c r="E733" s="1">
        <v>406.87</v>
      </c>
      <c r="F733" s="33">
        <v>722</v>
      </c>
      <c r="G733" s="33">
        <v>34</v>
      </c>
      <c r="H733" s="8">
        <v>217.03</v>
      </c>
      <c r="L733" s="36">
        <v>0.88</v>
      </c>
      <c r="M733" s="37">
        <v>0.33</v>
      </c>
      <c r="N733" s="8">
        <f t="shared" si="35"/>
        <v>0.88</v>
      </c>
      <c r="O733" s="1">
        <f t="shared" si="34"/>
        <v>0.43000000000001137</v>
      </c>
      <c r="Q733" s="39">
        <f t="shared" si="33"/>
        <v>26.537790697674417</v>
      </c>
      <c r="R733" s="33">
        <v>430</v>
      </c>
    </row>
    <row r="734" spans="1:18" ht="18.75" customHeight="1" x14ac:dyDescent="0.2">
      <c r="A734" s="285"/>
      <c r="B734" s="32">
        <v>42731</v>
      </c>
      <c r="C734" s="33">
        <v>438</v>
      </c>
      <c r="D734" s="33">
        <v>370</v>
      </c>
      <c r="E734" s="1">
        <v>406.82</v>
      </c>
      <c r="F734" s="33">
        <v>722</v>
      </c>
      <c r="G734" s="33">
        <v>34</v>
      </c>
      <c r="H734" s="8">
        <v>216.58</v>
      </c>
      <c r="L734" s="36">
        <v>1.03</v>
      </c>
      <c r="M734" s="37">
        <v>0.39</v>
      </c>
      <c r="N734" s="8">
        <f t="shared" si="35"/>
        <v>1.03</v>
      </c>
      <c r="O734" s="1">
        <f t="shared" si="34"/>
        <v>0.44999999999998752</v>
      </c>
      <c r="Q734" s="39">
        <f t="shared" si="33"/>
        <v>26.453488372093023</v>
      </c>
      <c r="R734" s="33">
        <v>430</v>
      </c>
    </row>
    <row r="735" spans="1:18" ht="18.75" customHeight="1" x14ac:dyDescent="0.2">
      <c r="A735" s="285"/>
      <c r="B735" s="32">
        <v>42732</v>
      </c>
      <c r="C735" s="33">
        <v>438</v>
      </c>
      <c r="D735" s="33">
        <v>370</v>
      </c>
      <c r="E735" s="1">
        <v>406.76</v>
      </c>
      <c r="F735" s="33">
        <v>722</v>
      </c>
      <c r="G735" s="33">
        <v>34</v>
      </c>
      <c r="H735" s="8">
        <v>216</v>
      </c>
      <c r="L735" s="36">
        <v>1.1499999999999999</v>
      </c>
      <c r="M735" s="37">
        <v>0.43</v>
      </c>
      <c r="N735" s="8">
        <f t="shared" si="35"/>
        <v>1.1499999999999999</v>
      </c>
      <c r="O735" s="1">
        <f t="shared" si="34"/>
        <v>2.3600000000000079</v>
      </c>
      <c r="Q735" s="39">
        <f t="shared" si="33"/>
        <v>26.629360465116278</v>
      </c>
      <c r="R735" s="33">
        <v>430</v>
      </c>
    </row>
    <row r="736" spans="1:18" ht="18.75" customHeight="1" x14ac:dyDescent="0.2">
      <c r="A736" s="285"/>
      <c r="B736" s="32">
        <v>42733</v>
      </c>
      <c r="C736" s="33">
        <v>438</v>
      </c>
      <c r="D736" s="33">
        <v>370</v>
      </c>
      <c r="E736" s="1">
        <v>406.89</v>
      </c>
      <c r="F736" s="33">
        <v>722</v>
      </c>
      <c r="G736" s="33">
        <v>34</v>
      </c>
      <c r="H736" s="8">
        <v>217.21</v>
      </c>
      <c r="L736" s="36">
        <v>1.18</v>
      </c>
      <c r="M736" s="37">
        <v>0.44</v>
      </c>
      <c r="N736" s="8">
        <f t="shared" si="35"/>
        <v>1.18</v>
      </c>
      <c r="O736" s="1">
        <f t="shared" si="34"/>
        <v>4.1699999999999804</v>
      </c>
      <c r="Q736" s="39">
        <f t="shared" si="33"/>
        <v>27.063953488372093</v>
      </c>
      <c r="R736" s="33">
        <v>430</v>
      </c>
    </row>
    <row r="737" spans="1:18" ht="18.75" customHeight="1" x14ac:dyDescent="0.2">
      <c r="A737" s="285"/>
      <c r="B737" s="32">
        <v>42734</v>
      </c>
      <c r="C737" s="33">
        <v>438</v>
      </c>
      <c r="D737" s="33">
        <v>370</v>
      </c>
      <c r="E737" s="1">
        <v>407.21</v>
      </c>
      <c r="F737" s="33">
        <v>722</v>
      </c>
      <c r="G737" s="33">
        <v>34</v>
      </c>
      <c r="H737" s="8">
        <v>220.2</v>
      </c>
      <c r="L737" s="36">
        <v>0.6</v>
      </c>
      <c r="M737" s="37">
        <v>0.23</v>
      </c>
      <c r="N737" s="8">
        <f t="shared" si="35"/>
        <v>0.6</v>
      </c>
      <c r="O737" s="1">
        <f t="shared" si="34"/>
        <v>1.770000000000016</v>
      </c>
      <c r="Q737" s="39">
        <f t="shared" si="33"/>
        <v>27.234011627906977</v>
      </c>
      <c r="R737" s="33">
        <v>430</v>
      </c>
    </row>
    <row r="738" spans="1:18" ht="18.75" customHeight="1" x14ac:dyDescent="0.2">
      <c r="A738" s="285"/>
      <c r="B738" s="32">
        <v>42735</v>
      </c>
      <c r="C738" s="33">
        <v>438</v>
      </c>
      <c r="D738" s="33">
        <v>370</v>
      </c>
      <c r="E738" s="1">
        <v>407.33</v>
      </c>
      <c r="F738" s="33">
        <v>722</v>
      </c>
      <c r="G738" s="33">
        <v>34</v>
      </c>
      <c r="H738" s="8">
        <v>221.37</v>
      </c>
      <c r="L738" s="36">
        <v>0.88</v>
      </c>
      <c r="M738" s="37">
        <v>0.33</v>
      </c>
      <c r="N738" s="8">
        <f t="shared" si="35"/>
        <v>0.88</v>
      </c>
      <c r="O738" s="1">
        <f t="shared" si="34"/>
        <v>0.97000000000000342</v>
      </c>
      <c r="Q738" s="39">
        <f t="shared" si="33"/>
        <v>27.247093023255815</v>
      </c>
      <c r="R738" s="33">
        <v>430</v>
      </c>
    </row>
    <row r="739" spans="1:18" ht="18.75" customHeight="1" x14ac:dyDescent="0.2">
      <c r="A739" s="285" t="s">
        <v>19</v>
      </c>
      <c r="B739" s="32">
        <v>42736</v>
      </c>
      <c r="C739" s="33">
        <f>C738</f>
        <v>438</v>
      </c>
      <c r="D739" s="33">
        <f>D738</f>
        <v>370</v>
      </c>
      <c r="E739" s="1">
        <v>407.34</v>
      </c>
      <c r="F739" s="33">
        <f>F738</f>
        <v>722</v>
      </c>
      <c r="G739" s="33">
        <f>G738</f>
        <v>34</v>
      </c>
      <c r="H739" s="8">
        <v>221.46</v>
      </c>
      <c r="L739" s="36">
        <v>1</v>
      </c>
      <c r="M739" s="37">
        <v>0.38</v>
      </c>
      <c r="N739" s="8">
        <f t="shared" si="35"/>
        <v>1</v>
      </c>
      <c r="O739" s="1">
        <f t="shared" si="34"/>
        <v>1.1799999999999784</v>
      </c>
      <c r="Q739" s="39">
        <f t="shared" si="33"/>
        <v>27.273255813953487</v>
      </c>
      <c r="R739" s="33">
        <v>430</v>
      </c>
    </row>
    <row r="740" spans="1:18" ht="18.75" customHeight="1" x14ac:dyDescent="0.2">
      <c r="A740" s="285"/>
      <c r="B740" s="32">
        <v>42737</v>
      </c>
      <c r="C740" s="33">
        <f t="shared" ref="C740:C803" si="36">C739</f>
        <v>438</v>
      </c>
      <c r="D740" s="33">
        <f t="shared" ref="D740:D803" si="37">D739</f>
        <v>370</v>
      </c>
      <c r="E740" s="1">
        <v>407.36</v>
      </c>
      <c r="F740" s="33">
        <f t="shared" ref="F740:F789" si="38">F739</f>
        <v>722</v>
      </c>
      <c r="G740" s="33">
        <f t="shared" ref="G740:G789" si="39">G739</f>
        <v>34</v>
      </c>
      <c r="H740" s="8">
        <v>221.64</v>
      </c>
      <c r="L740" s="36">
        <v>0.82</v>
      </c>
      <c r="M740" s="37">
        <v>0.31</v>
      </c>
      <c r="N740" s="8">
        <f t="shared" si="35"/>
        <v>0.82</v>
      </c>
      <c r="O740" s="1">
        <f t="shared" si="34"/>
        <v>0.91000000000000336</v>
      </c>
      <c r="Q740" s="39">
        <f t="shared" si="33"/>
        <v>27.286337209302324</v>
      </c>
      <c r="R740" s="33">
        <v>430</v>
      </c>
    </row>
    <row r="741" spans="1:18" ht="18.75" customHeight="1" x14ac:dyDescent="0.2">
      <c r="A741" s="285"/>
      <c r="B741" s="32">
        <v>42738</v>
      </c>
      <c r="C741" s="33">
        <f t="shared" si="36"/>
        <v>438</v>
      </c>
      <c r="D741" s="33">
        <f t="shared" si="37"/>
        <v>370</v>
      </c>
      <c r="E741" s="1">
        <v>407.37</v>
      </c>
      <c r="F741" s="33">
        <f t="shared" si="38"/>
        <v>722</v>
      </c>
      <c r="G741" s="33">
        <f t="shared" si="39"/>
        <v>34</v>
      </c>
      <c r="H741" s="8">
        <v>221.73</v>
      </c>
      <c r="L741" s="36">
        <v>0.25</v>
      </c>
      <c r="M741" s="37">
        <v>0.09</v>
      </c>
      <c r="N741" s="8">
        <f t="shared" si="35"/>
        <v>0.25</v>
      </c>
      <c r="O741" s="1">
        <f t="shared" si="34"/>
        <v>0.92000000000001592</v>
      </c>
      <c r="Q741" s="39">
        <f t="shared" si="33"/>
        <v>27.38372093023256</v>
      </c>
      <c r="R741" s="33">
        <v>430</v>
      </c>
    </row>
    <row r="742" spans="1:18" ht="18.75" customHeight="1" x14ac:dyDescent="0.2">
      <c r="A742" s="285"/>
      <c r="B742" s="32">
        <v>42739</v>
      </c>
      <c r="C742" s="33">
        <f t="shared" si="36"/>
        <v>438</v>
      </c>
      <c r="D742" s="33">
        <f t="shared" si="37"/>
        <v>370</v>
      </c>
      <c r="E742" s="1">
        <v>407.44</v>
      </c>
      <c r="F742" s="33">
        <f t="shared" si="38"/>
        <v>722</v>
      </c>
      <c r="G742" s="33">
        <f t="shared" si="39"/>
        <v>34</v>
      </c>
      <c r="H742" s="8">
        <v>222.4</v>
      </c>
      <c r="L742" s="36">
        <v>0.9</v>
      </c>
      <c r="M742" s="37">
        <v>0.34</v>
      </c>
      <c r="N742" s="8">
        <f t="shared" si="35"/>
        <v>0.9</v>
      </c>
      <c r="O742" s="1">
        <f t="shared" si="34"/>
        <v>0.59999999999998865</v>
      </c>
      <c r="Q742" s="39">
        <f t="shared" si="33"/>
        <v>27.340116279069768</v>
      </c>
      <c r="R742" s="33">
        <v>430</v>
      </c>
    </row>
    <row r="743" spans="1:18" ht="18.75" customHeight="1" x14ac:dyDescent="0.2">
      <c r="A743" s="285"/>
      <c r="B743" s="32">
        <v>42740</v>
      </c>
      <c r="C743" s="33">
        <f t="shared" si="36"/>
        <v>438</v>
      </c>
      <c r="D743" s="33">
        <f t="shared" si="37"/>
        <v>370</v>
      </c>
      <c r="E743" s="1">
        <v>407.41</v>
      </c>
      <c r="F743" s="33">
        <f t="shared" si="38"/>
        <v>722</v>
      </c>
      <c r="G743" s="33">
        <f t="shared" si="39"/>
        <v>34</v>
      </c>
      <c r="H743" s="8">
        <v>222.1</v>
      </c>
      <c r="L743" s="36">
        <v>1.02</v>
      </c>
      <c r="M743" s="37">
        <v>0.38</v>
      </c>
      <c r="N743" s="8">
        <f t="shared" si="35"/>
        <v>1.02</v>
      </c>
      <c r="O743" s="1">
        <f t="shared" si="34"/>
        <v>0.47000000000001707</v>
      </c>
      <c r="Q743" s="39">
        <f t="shared" si="33"/>
        <v>27.260174418604652</v>
      </c>
      <c r="R743" s="33">
        <v>430</v>
      </c>
    </row>
    <row r="744" spans="1:18" ht="18.75" customHeight="1" x14ac:dyDescent="0.2">
      <c r="A744" s="285"/>
      <c r="B744" s="32">
        <v>42741</v>
      </c>
      <c r="C744" s="33">
        <f t="shared" si="36"/>
        <v>438</v>
      </c>
      <c r="D744" s="33">
        <f t="shared" si="37"/>
        <v>370</v>
      </c>
      <c r="E744" s="1">
        <v>407.35</v>
      </c>
      <c r="F744" s="33">
        <f t="shared" si="38"/>
        <v>722</v>
      </c>
      <c r="G744" s="33">
        <f t="shared" si="39"/>
        <v>34</v>
      </c>
      <c r="H744" s="8">
        <v>221.55</v>
      </c>
      <c r="L744" s="36">
        <v>2.7</v>
      </c>
      <c r="M744" s="37">
        <v>1.02</v>
      </c>
      <c r="N744" s="8">
        <f t="shared" si="35"/>
        <v>2.7</v>
      </c>
      <c r="O744" s="1">
        <f t="shared" si="34"/>
        <v>0.52999999999998426</v>
      </c>
      <c r="Q744" s="39">
        <f t="shared" si="33"/>
        <v>26.944767441860463</v>
      </c>
      <c r="R744" s="33">
        <v>430</v>
      </c>
    </row>
    <row r="745" spans="1:18" ht="18.75" customHeight="1" x14ac:dyDescent="0.2">
      <c r="A745" s="285"/>
      <c r="B745" s="32">
        <v>42742</v>
      </c>
      <c r="C745" s="33">
        <f t="shared" si="36"/>
        <v>438</v>
      </c>
      <c r="D745" s="33">
        <f t="shared" si="37"/>
        <v>370</v>
      </c>
      <c r="E745" s="1">
        <v>407.12</v>
      </c>
      <c r="F745" s="33">
        <f t="shared" si="38"/>
        <v>722</v>
      </c>
      <c r="G745" s="33">
        <f t="shared" si="39"/>
        <v>34</v>
      </c>
      <c r="H745" s="8">
        <v>219.38</v>
      </c>
      <c r="L745" s="36">
        <v>1.31</v>
      </c>
      <c r="M745" s="37">
        <v>0.49</v>
      </c>
      <c r="N745" s="8">
        <f t="shared" si="35"/>
        <v>1.31</v>
      </c>
      <c r="O745" s="1">
        <f t="shared" si="34"/>
        <v>0.4300000000000046</v>
      </c>
      <c r="Q745" s="39">
        <f t="shared" si="33"/>
        <v>26.816860465116278</v>
      </c>
      <c r="R745" s="33">
        <v>430</v>
      </c>
    </row>
    <row r="746" spans="1:18" ht="18.75" customHeight="1" x14ac:dyDescent="0.2">
      <c r="A746" s="285"/>
      <c r="B746" s="32">
        <v>42743</v>
      </c>
      <c r="C746" s="33">
        <f t="shared" si="36"/>
        <v>438</v>
      </c>
      <c r="D746" s="33">
        <f t="shared" si="37"/>
        <v>370</v>
      </c>
      <c r="E746" s="1">
        <v>407.03</v>
      </c>
      <c r="F746" s="33">
        <f t="shared" si="38"/>
        <v>722</v>
      </c>
      <c r="G746" s="33">
        <f t="shared" si="39"/>
        <v>34</v>
      </c>
      <c r="H746" s="8">
        <v>218.5</v>
      </c>
      <c r="L746" s="36">
        <v>1.18</v>
      </c>
      <c r="M746" s="37">
        <v>0.45</v>
      </c>
      <c r="N746" s="8">
        <f t="shared" si="35"/>
        <v>1.18</v>
      </c>
      <c r="O746" s="1">
        <f t="shared" si="34"/>
        <v>0.24999999999999312</v>
      </c>
      <c r="Q746" s="39">
        <f t="shared" si="33"/>
        <v>26.681686046511629</v>
      </c>
      <c r="R746" s="33">
        <v>430</v>
      </c>
    </row>
    <row r="747" spans="1:18" ht="18.75" customHeight="1" x14ac:dyDescent="0.2">
      <c r="A747" s="285"/>
      <c r="B747" s="32">
        <v>42744</v>
      </c>
      <c r="C747" s="33">
        <f t="shared" si="36"/>
        <v>438</v>
      </c>
      <c r="D747" s="33">
        <f t="shared" si="37"/>
        <v>370</v>
      </c>
      <c r="E747" s="1">
        <v>406.93</v>
      </c>
      <c r="F747" s="33">
        <f t="shared" si="38"/>
        <v>722</v>
      </c>
      <c r="G747" s="33">
        <f t="shared" si="39"/>
        <v>34</v>
      </c>
      <c r="H747" s="8">
        <v>217.57</v>
      </c>
      <c r="L747" s="36">
        <v>0.96</v>
      </c>
      <c r="M747" s="37">
        <v>0.36</v>
      </c>
      <c r="N747" s="8">
        <f t="shared" si="35"/>
        <v>0.96</v>
      </c>
      <c r="O747" s="1">
        <f t="shared" si="34"/>
        <v>0.14999999999999769</v>
      </c>
      <c r="Q747" s="39">
        <f t="shared" si="33"/>
        <v>26.563953488372093</v>
      </c>
      <c r="R747" s="33">
        <v>430</v>
      </c>
    </row>
    <row r="748" spans="1:18" ht="18.75" customHeight="1" x14ac:dyDescent="0.2">
      <c r="A748" s="285"/>
      <c r="B748" s="32">
        <v>42745</v>
      </c>
      <c r="C748" s="33">
        <f t="shared" si="36"/>
        <v>438</v>
      </c>
      <c r="D748" s="33">
        <f t="shared" si="37"/>
        <v>370</v>
      </c>
      <c r="E748" s="1">
        <v>406.84</v>
      </c>
      <c r="F748" s="33">
        <f t="shared" si="38"/>
        <v>722</v>
      </c>
      <c r="G748" s="33">
        <f t="shared" si="39"/>
        <v>34</v>
      </c>
      <c r="H748" s="8">
        <v>216.76</v>
      </c>
      <c r="L748" s="36">
        <v>0.1</v>
      </c>
      <c r="M748" s="37">
        <v>0.04</v>
      </c>
      <c r="N748" s="8">
        <f t="shared" si="35"/>
        <v>0.1</v>
      </c>
      <c r="O748" s="1">
        <f t="shared" si="34"/>
        <v>0.1</v>
      </c>
      <c r="Q748" s="39">
        <f t="shared" si="33"/>
        <v>26.563953488372093</v>
      </c>
      <c r="R748" s="33">
        <v>430</v>
      </c>
    </row>
    <row r="749" spans="1:18" ht="18.75" customHeight="1" x14ac:dyDescent="0.2">
      <c r="A749" s="285"/>
      <c r="B749" s="32">
        <v>42746</v>
      </c>
      <c r="C749" s="33">
        <f t="shared" si="36"/>
        <v>438</v>
      </c>
      <c r="D749" s="33">
        <f t="shared" si="37"/>
        <v>370</v>
      </c>
      <c r="E749" s="1">
        <v>406.84</v>
      </c>
      <c r="F749" s="33">
        <f t="shared" si="38"/>
        <v>722</v>
      </c>
      <c r="G749" s="33">
        <f t="shared" si="39"/>
        <v>34</v>
      </c>
      <c r="H749" s="8">
        <v>216.76</v>
      </c>
      <c r="L749" s="36">
        <v>0</v>
      </c>
      <c r="M749" s="37">
        <v>0</v>
      </c>
      <c r="N749" s="8">
        <f t="shared" si="35"/>
        <v>0</v>
      </c>
      <c r="O749" s="1">
        <f t="shared" si="34"/>
        <v>0.27000000000001023</v>
      </c>
      <c r="Q749" s="39">
        <f t="shared" si="33"/>
        <v>26.603197674418606</v>
      </c>
      <c r="R749" s="33">
        <v>430</v>
      </c>
    </row>
    <row r="750" spans="1:18" ht="18.75" customHeight="1" x14ac:dyDescent="0.2">
      <c r="A750" s="285"/>
      <c r="B750" s="32">
        <v>42747</v>
      </c>
      <c r="C750" s="33">
        <f t="shared" si="36"/>
        <v>438</v>
      </c>
      <c r="D750" s="33">
        <f t="shared" si="37"/>
        <v>370</v>
      </c>
      <c r="E750" s="1">
        <v>406.87</v>
      </c>
      <c r="F750" s="33">
        <f t="shared" si="38"/>
        <v>722</v>
      </c>
      <c r="G750" s="33">
        <f t="shared" si="39"/>
        <v>34</v>
      </c>
      <c r="H750" s="8">
        <v>217.03</v>
      </c>
      <c r="L750" s="36">
        <v>0.92</v>
      </c>
      <c r="M750" s="37">
        <v>0.35</v>
      </c>
      <c r="N750" s="8">
        <f t="shared" si="35"/>
        <v>0.92</v>
      </c>
      <c r="O750" s="1">
        <f t="shared" si="34"/>
        <v>0.29000000000000459</v>
      </c>
      <c r="Q750" s="39">
        <f t="shared" si="33"/>
        <v>26.511627906976745</v>
      </c>
      <c r="R750" s="33">
        <v>430</v>
      </c>
    </row>
    <row r="751" spans="1:18" ht="18.75" customHeight="1" x14ac:dyDescent="0.2">
      <c r="A751" s="285"/>
      <c r="B751" s="32">
        <v>42748</v>
      </c>
      <c r="C751" s="33">
        <f t="shared" si="36"/>
        <v>438</v>
      </c>
      <c r="D751" s="33">
        <f t="shared" si="37"/>
        <v>370</v>
      </c>
      <c r="E751" s="1">
        <v>406.8</v>
      </c>
      <c r="F751" s="33">
        <f t="shared" si="38"/>
        <v>722</v>
      </c>
      <c r="G751" s="33">
        <f t="shared" si="39"/>
        <v>34</v>
      </c>
      <c r="H751" s="8">
        <v>216.4</v>
      </c>
      <c r="L751" s="36">
        <v>0.93</v>
      </c>
      <c r="M751" s="37">
        <v>0.35</v>
      </c>
      <c r="N751" s="8">
        <f t="shared" si="35"/>
        <v>0.93</v>
      </c>
      <c r="O751" s="1">
        <f t="shared" si="34"/>
        <v>0.12999999999998868</v>
      </c>
      <c r="Q751" s="39">
        <f t="shared" ref="Q751:Q814" si="40">(H752-34)*100/(722-34)</f>
        <v>26.395348837209301</v>
      </c>
      <c r="R751" s="33">
        <v>430</v>
      </c>
    </row>
    <row r="752" spans="1:18" ht="18.75" customHeight="1" x14ac:dyDescent="0.2">
      <c r="A752" s="285"/>
      <c r="B752" s="32">
        <v>42749</v>
      </c>
      <c r="C752" s="33">
        <f t="shared" si="36"/>
        <v>438</v>
      </c>
      <c r="D752" s="33">
        <f t="shared" si="37"/>
        <v>370</v>
      </c>
      <c r="E752" s="1">
        <v>406.72</v>
      </c>
      <c r="F752" s="33">
        <f t="shared" si="38"/>
        <v>722</v>
      </c>
      <c r="G752" s="33">
        <f t="shared" si="39"/>
        <v>34</v>
      </c>
      <c r="H752" s="8">
        <v>215.6</v>
      </c>
      <c r="L752" s="36">
        <v>0.31</v>
      </c>
      <c r="M752" s="37">
        <v>0.12</v>
      </c>
      <c r="N752" s="8">
        <f t="shared" si="35"/>
        <v>0.31</v>
      </c>
      <c r="O752" s="1">
        <f t="shared" si="34"/>
        <v>0.40999999999999431</v>
      </c>
      <c r="Q752" s="39">
        <f t="shared" si="40"/>
        <v>26.409883720930232</v>
      </c>
      <c r="R752" s="33">
        <v>430</v>
      </c>
    </row>
    <row r="753" spans="1:18" ht="18.75" customHeight="1" x14ac:dyDescent="0.2">
      <c r="A753" s="285"/>
      <c r="B753" s="32">
        <v>42750</v>
      </c>
      <c r="C753" s="33">
        <f t="shared" si="36"/>
        <v>438</v>
      </c>
      <c r="D753" s="33">
        <f t="shared" si="37"/>
        <v>370</v>
      </c>
      <c r="E753" s="1">
        <v>406.73</v>
      </c>
      <c r="F753" s="33">
        <f t="shared" si="38"/>
        <v>722</v>
      </c>
      <c r="G753" s="33">
        <f t="shared" si="39"/>
        <v>34</v>
      </c>
      <c r="H753" s="8">
        <v>215.7</v>
      </c>
      <c r="L753" s="36">
        <v>0</v>
      </c>
      <c r="M753" s="37">
        <v>0</v>
      </c>
      <c r="N753" s="8">
        <f t="shared" si="35"/>
        <v>0</v>
      </c>
      <c r="O753" s="1">
        <f t="shared" si="34"/>
        <v>0.20000000000001705</v>
      </c>
      <c r="Q753" s="39">
        <f t="shared" si="40"/>
        <v>26.438953488372093</v>
      </c>
      <c r="R753" s="33">
        <v>430</v>
      </c>
    </row>
    <row r="754" spans="1:18" ht="18.75" customHeight="1" x14ac:dyDescent="0.2">
      <c r="A754" s="285"/>
      <c r="B754" s="32">
        <v>42751</v>
      </c>
      <c r="C754" s="33">
        <f t="shared" si="36"/>
        <v>438</v>
      </c>
      <c r="D754" s="33">
        <f t="shared" si="37"/>
        <v>370</v>
      </c>
      <c r="E754" s="1">
        <v>406.76</v>
      </c>
      <c r="F754" s="33">
        <f t="shared" si="38"/>
        <v>722</v>
      </c>
      <c r="G754" s="33">
        <f t="shared" si="39"/>
        <v>34</v>
      </c>
      <c r="H754" s="8">
        <v>215.9</v>
      </c>
      <c r="L754" s="4">
        <v>0</v>
      </c>
      <c r="M754" s="43">
        <v>0</v>
      </c>
      <c r="N754" s="8">
        <f t="shared" si="35"/>
        <v>0</v>
      </c>
      <c r="O754" s="1">
        <f t="shared" si="34"/>
        <v>9.9999999999994316E-2</v>
      </c>
      <c r="Q754" s="39">
        <f t="shared" si="40"/>
        <v>26.453488372093023</v>
      </c>
      <c r="R754" s="33">
        <v>430</v>
      </c>
    </row>
    <row r="755" spans="1:18" ht="18.75" customHeight="1" x14ac:dyDescent="0.2">
      <c r="A755" s="285"/>
      <c r="B755" s="32">
        <v>42752</v>
      </c>
      <c r="C755" s="33">
        <f t="shared" si="36"/>
        <v>438</v>
      </c>
      <c r="D755" s="33">
        <f t="shared" si="37"/>
        <v>370</v>
      </c>
      <c r="E755" s="1">
        <v>406.77</v>
      </c>
      <c r="F755" s="33">
        <f t="shared" si="38"/>
        <v>722</v>
      </c>
      <c r="G755" s="33">
        <f t="shared" si="39"/>
        <v>34</v>
      </c>
      <c r="H755" s="8">
        <v>216</v>
      </c>
      <c r="L755" s="4">
        <v>0</v>
      </c>
      <c r="M755" s="44">
        <v>0</v>
      </c>
      <c r="N755" s="8">
        <f t="shared" si="35"/>
        <v>0</v>
      </c>
      <c r="O755" s="1">
        <f t="shared" si="34"/>
        <v>0.49000000000000909</v>
      </c>
      <c r="Q755" s="39">
        <f t="shared" si="40"/>
        <v>26.524709302325583</v>
      </c>
      <c r="R755" s="33">
        <v>430</v>
      </c>
    </row>
    <row r="756" spans="1:18" ht="18.75" customHeight="1" x14ac:dyDescent="0.2">
      <c r="A756" s="285"/>
      <c r="B756" s="32">
        <v>42753</v>
      </c>
      <c r="C756" s="33">
        <f t="shared" si="36"/>
        <v>438</v>
      </c>
      <c r="D756" s="33">
        <f t="shared" si="37"/>
        <v>370</v>
      </c>
      <c r="E756" s="1">
        <v>406.81</v>
      </c>
      <c r="F756" s="33">
        <f t="shared" si="38"/>
        <v>722</v>
      </c>
      <c r="G756" s="33">
        <f t="shared" si="39"/>
        <v>34</v>
      </c>
      <c r="H756" s="8">
        <v>216.49</v>
      </c>
      <c r="L756" s="4">
        <v>0</v>
      </c>
      <c r="M756" s="44">
        <v>0</v>
      </c>
      <c r="N756" s="8">
        <f t="shared" si="35"/>
        <v>0</v>
      </c>
      <c r="O756" s="1">
        <f t="shared" si="34"/>
        <v>0.1799999999999784</v>
      </c>
      <c r="Q756" s="39">
        <f t="shared" si="40"/>
        <v>26.550872093023255</v>
      </c>
      <c r="R756" s="33">
        <v>430</v>
      </c>
    </row>
    <row r="757" spans="1:18" ht="18.75" customHeight="1" x14ac:dyDescent="0.2">
      <c r="A757" s="285"/>
      <c r="B757" s="32">
        <v>42754</v>
      </c>
      <c r="C757" s="33">
        <f t="shared" si="36"/>
        <v>438</v>
      </c>
      <c r="D757" s="33">
        <f t="shared" si="37"/>
        <v>370</v>
      </c>
      <c r="E757" s="1">
        <v>406.84</v>
      </c>
      <c r="F757" s="33">
        <f t="shared" si="38"/>
        <v>722</v>
      </c>
      <c r="G757" s="33">
        <f t="shared" si="39"/>
        <v>34</v>
      </c>
      <c r="H757" s="8">
        <v>216.67</v>
      </c>
      <c r="L757" s="4">
        <v>0.12</v>
      </c>
      <c r="M757" s="44">
        <v>0.05</v>
      </c>
      <c r="N757" s="8">
        <f t="shared" si="35"/>
        <v>0.12</v>
      </c>
      <c r="O757" s="1">
        <f t="shared" si="34"/>
        <v>0.30000000000000682</v>
      </c>
      <c r="Q757" s="39">
        <f t="shared" si="40"/>
        <v>26.57703488372093</v>
      </c>
      <c r="R757" s="33">
        <v>430</v>
      </c>
    </row>
    <row r="758" spans="1:18" ht="18.75" customHeight="1" x14ac:dyDescent="0.2">
      <c r="A758" s="285"/>
      <c r="B758" s="32">
        <v>42755</v>
      </c>
      <c r="C758" s="33">
        <f t="shared" si="36"/>
        <v>438</v>
      </c>
      <c r="D758" s="33">
        <f t="shared" si="37"/>
        <v>370</v>
      </c>
      <c r="E758" s="1">
        <v>406.85</v>
      </c>
      <c r="F758" s="33">
        <f t="shared" si="38"/>
        <v>722</v>
      </c>
      <c r="G758" s="33">
        <f t="shared" si="39"/>
        <v>34</v>
      </c>
      <c r="H758" s="8">
        <v>216.85</v>
      </c>
      <c r="L758" s="4">
        <v>0</v>
      </c>
      <c r="M758" s="44">
        <v>0</v>
      </c>
      <c r="N758" s="8">
        <f t="shared" si="35"/>
        <v>0</v>
      </c>
      <c r="O758" s="1">
        <f t="shared" si="34"/>
        <v>1.4500000000000171</v>
      </c>
      <c r="Q758" s="39">
        <f t="shared" si="40"/>
        <v>26.787790697674417</v>
      </c>
      <c r="R758" s="33">
        <v>430</v>
      </c>
    </row>
    <row r="759" spans="1:18" ht="18.75" customHeight="1" x14ac:dyDescent="0.2">
      <c r="A759" s="285"/>
      <c r="B759" s="32">
        <v>42756</v>
      </c>
      <c r="C759" s="33">
        <f t="shared" si="36"/>
        <v>438</v>
      </c>
      <c r="D759" s="33">
        <f t="shared" si="37"/>
        <v>370</v>
      </c>
      <c r="E759" s="1">
        <v>407.02</v>
      </c>
      <c r="F759" s="33">
        <f t="shared" si="38"/>
        <v>722</v>
      </c>
      <c r="G759" s="33">
        <f t="shared" si="39"/>
        <v>34</v>
      </c>
      <c r="H759" s="8">
        <v>218.3</v>
      </c>
      <c r="L759" s="4">
        <v>0</v>
      </c>
      <c r="M759" s="44">
        <v>0</v>
      </c>
      <c r="N759" s="8">
        <f t="shared" si="35"/>
        <v>0</v>
      </c>
      <c r="O759" s="1">
        <f t="shared" si="34"/>
        <v>0.89999999999997726</v>
      </c>
      <c r="Q759" s="39">
        <f t="shared" si="40"/>
        <v>26.918604651162791</v>
      </c>
      <c r="R759" s="33">
        <v>430</v>
      </c>
    </row>
    <row r="760" spans="1:18" ht="18.75" customHeight="1" x14ac:dyDescent="0.2">
      <c r="A760" s="285"/>
      <c r="B760" s="32">
        <v>42757</v>
      </c>
      <c r="C760" s="33">
        <f t="shared" si="36"/>
        <v>438</v>
      </c>
      <c r="D760" s="33">
        <f t="shared" si="37"/>
        <v>370</v>
      </c>
      <c r="E760" s="1">
        <v>407.1</v>
      </c>
      <c r="F760" s="33">
        <f t="shared" si="38"/>
        <v>722</v>
      </c>
      <c r="G760" s="33">
        <f t="shared" si="39"/>
        <v>34</v>
      </c>
      <c r="H760" s="8">
        <v>219.2</v>
      </c>
      <c r="L760" s="4">
        <v>0</v>
      </c>
      <c r="M760" s="44">
        <v>0</v>
      </c>
      <c r="N760" s="8">
        <f t="shared" si="35"/>
        <v>0</v>
      </c>
      <c r="O760" s="1">
        <f t="shared" si="34"/>
        <v>1.2000000000000171</v>
      </c>
      <c r="Q760" s="39">
        <f t="shared" si="40"/>
        <v>27.093023255813954</v>
      </c>
      <c r="R760" s="33">
        <v>430</v>
      </c>
    </row>
    <row r="761" spans="1:18" ht="18.75" customHeight="1" x14ac:dyDescent="0.2">
      <c r="A761" s="285"/>
      <c r="B761" s="32">
        <v>42758</v>
      </c>
      <c r="C761" s="33">
        <f t="shared" si="36"/>
        <v>438</v>
      </c>
      <c r="D761" s="33">
        <f t="shared" si="37"/>
        <v>370</v>
      </c>
      <c r="E761" s="1">
        <v>407.23</v>
      </c>
      <c r="F761" s="33">
        <f t="shared" si="38"/>
        <v>722</v>
      </c>
      <c r="G761" s="33">
        <f t="shared" si="39"/>
        <v>34</v>
      </c>
      <c r="H761" s="8">
        <v>220.4</v>
      </c>
      <c r="L761" s="4">
        <v>0</v>
      </c>
      <c r="M761" s="44">
        <v>0</v>
      </c>
      <c r="N761" s="8">
        <f t="shared" si="35"/>
        <v>0</v>
      </c>
      <c r="O761" s="1">
        <f t="shared" si="34"/>
        <v>3.7800000000000011</v>
      </c>
      <c r="Q761" s="39">
        <f t="shared" si="40"/>
        <v>27.642441860465116</v>
      </c>
      <c r="R761" s="33">
        <v>430</v>
      </c>
    </row>
    <row r="762" spans="1:18" ht="18.75" customHeight="1" x14ac:dyDescent="0.2">
      <c r="A762" s="285"/>
      <c r="B762" s="32">
        <v>42759</v>
      </c>
      <c r="C762" s="33">
        <f t="shared" si="36"/>
        <v>438</v>
      </c>
      <c r="D762" s="33">
        <f t="shared" si="37"/>
        <v>370</v>
      </c>
      <c r="E762" s="1">
        <v>407.62</v>
      </c>
      <c r="F762" s="33">
        <f t="shared" si="38"/>
        <v>722</v>
      </c>
      <c r="G762" s="33">
        <f t="shared" si="39"/>
        <v>34</v>
      </c>
      <c r="H762" s="8">
        <v>224.18</v>
      </c>
      <c r="L762" s="4">
        <v>0</v>
      </c>
      <c r="M762" s="37">
        <v>0</v>
      </c>
      <c r="N762" s="8">
        <f t="shared" si="35"/>
        <v>0</v>
      </c>
      <c r="O762" s="1">
        <f t="shared" si="34"/>
        <v>11.519999999999982</v>
      </c>
      <c r="Q762" s="39">
        <f t="shared" si="40"/>
        <v>29.316860465116278</v>
      </c>
      <c r="R762" s="33">
        <v>430</v>
      </c>
    </row>
    <row r="763" spans="1:18" ht="18.75" customHeight="1" x14ac:dyDescent="0.2">
      <c r="A763" s="285"/>
      <c r="B763" s="32">
        <v>42760</v>
      </c>
      <c r="C763" s="33">
        <f t="shared" si="36"/>
        <v>438</v>
      </c>
      <c r="D763" s="33">
        <f t="shared" si="37"/>
        <v>370</v>
      </c>
      <c r="E763" s="1">
        <v>408.79</v>
      </c>
      <c r="F763" s="33">
        <f t="shared" si="38"/>
        <v>722</v>
      </c>
      <c r="G763" s="33">
        <f t="shared" si="39"/>
        <v>34</v>
      </c>
      <c r="H763" s="8">
        <v>235.7</v>
      </c>
      <c r="L763" s="4">
        <v>0</v>
      </c>
      <c r="M763" s="37">
        <v>0</v>
      </c>
      <c r="N763" s="8">
        <f t="shared" si="35"/>
        <v>0</v>
      </c>
      <c r="O763" s="1">
        <f t="shared" si="34"/>
        <v>6.4000000000000057</v>
      </c>
      <c r="Q763" s="39">
        <f t="shared" si="40"/>
        <v>30.247093023255815</v>
      </c>
      <c r="R763" s="33">
        <v>430</v>
      </c>
    </row>
    <row r="764" spans="1:18" ht="18.75" customHeight="1" x14ac:dyDescent="0.2">
      <c r="A764" s="285"/>
      <c r="B764" s="32">
        <v>42761</v>
      </c>
      <c r="C764" s="33">
        <f t="shared" si="36"/>
        <v>438</v>
      </c>
      <c r="D764" s="33">
        <f t="shared" si="37"/>
        <v>370</v>
      </c>
      <c r="E764" s="1">
        <v>409.41</v>
      </c>
      <c r="F764" s="33">
        <f t="shared" si="38"/>
        <v>722</v>
      </c>
      <c r="G764" s="33">
        <f t="shared" si="39"/>
        <v>34</v>
      </c>
      <c r="H764" s="8">
        <v>242.1</v>
      </c>
      <c r="L764" s="4">
        <v>0</v>
      </c>
      <c r="M764" s="37">
        <v>0</v>
      </c>
      <c r="N764" s="8">
        <f t="shared" si="35"/>
        <v>0</v>
      </c>
      <c r="O764" s="1">
        <f t="shared" si="34"/>
        <v>4</v>
      </c>
      <c r="Q764" s="39">
        <f t="shared" si="40"/>
        <v>30.828488372093023</v>
      </c>
      <c r="R764" s="33">
        <v>430</v>
      </c>
    </row>
    <row r="765" spans="1:18" ht="18.75" customHeight="1" x14ac:dyDescent="0.2">
      <c r="A765" s="285"/>
      <c r="B765" s="32">
        <v>42762</v>
      </c>
      <c r="C765" s="33">
        <f t="shared" si="36"/>
        <v>438</v>
      </c>
      <c r="D765" s="33">
        <f t="shared" si="37"/>
        <v>370</v>
      </c>
      <c r="E765" s="1">
        <v>409.8</v>
      </c>
      <c r="F765" s="33">
        <f t="shared" si="38"/>
        <v>722</v>
      </c>
      <c r="G765" s="33">
        <f t="shared" si="39"/>
        <v>34</v>
      </c>
      <c r="H765" s="8">
        <v>246.1</v>
      </c>
      <c r="L765" s="4">
        <v>0</v>
      </c>
      <c r="M765" s="37">
        <v>0</v>
      </c>
      <c r="N765" s="8">
        <f t="shared" si="35"/>
        <v>0</v>
      </c>
      <c r="O765" s="1">
        <f t="shared" si="34"/>
        <v>2.3000000000000114</v>
      </c>
      <c r="Q765" s="39">
        <f t="shared" si="40"/>
        <v>31.162790697674417</v>
      </c>
      <c r="R765" s="33">
        <v>430</v>
      </c>
    </row>
    <row r="766" spans="1:18" ht="18.75" customHeight="1" x14ac:dyDescent="0.2">
      <c r="A766" s="285"/>
      <c r="B766" s="32">
        <v>42763</v>
      </c>
      <c r="C766" s="33">
        <f t="shared" si="36"/>
        <v>438</v>
      </c>
      <c r="D766" s="33">
        <f t="shared" si="37"/>
        <v>370</v>
      </c>
      <c r="E766" s="1">
        <v>410.02</v>
      </c>
      <c r="F766" s="33">
        <f t="shared" si="38"/>
        <v>722</v>
      </c>
      <c r="G766" s="33">
        <f t="shared" si="39"/>
        <v>34</v>
      </c>
      <c r="H766" s="8">
        <v>248.4</v>
      </c>
      <c r="L766" s="4">
        <v>0.9</v>
      </c>
      <c r="M766" s="37">
        <v>0.34</v>
      </c>
      <c r="N766" s="8">
        <f t="shared" si="35"/>
        <v>0.9</v>
      </c>
      <c r="O766" s="1">
        <f t="shared" si="34"/>
        <v>3.4</v>
      </c>
      <c r="Q766" s="39">
        <f t="shared" si="40"/>
        <v>31.526162790697676</v>
      </c>
      <c r="R766" s="33">
        <v>430</v>
      </c>
    </row>
    <row r="767" spans="1:18" ht="18.75" customHeight="1" x14ac:dyDescent="0.2">
      <c r="A767" s="285"/>
      <c r="B767" s="32">
        <v>42764</v>
      </c>
      <c r="C767" s="33">
        <f t="shared" si="36"/>
        <v>438</v>
      </c>
      <c r="D767" s="33">
        <f t="shared" si="37"/>
        <v>370</v>
      </c>
      <c r="E767" s="1">
        <v>410.26</v>
      </c>
      <c r="F767" s="33">
        <f t="shared" si="38"/>
        <v>722</v>
      </c>
      <c r="G767" s="33">
        <f t="shared" si="39"/>
        <v>34</v>
      </c>
      <c r="H767" s="8">
        <v>250.9</v>
      </c>
      <c r="L767" s="4">
        <v>1.44</v>
      </c>
      <c r="M767" s="44">
        <v>0.55000000000000004</v>
      </c>
      <c r="N767" s="8">
        <f t="shared" si="35"/>
        <v>1.44</v>
      </c>
      <c r="O767" s="1">
        <f t="shared" si="34"/>
        <v>1.3400000000000056</v>
      </c>
      <c r="Q767" s="39">
        <f t="shared" si="40"/>
        <v>31.511627906976745</v>
      </c>
      <c r="R767" s="33">
        <v>430</v>
      </c>
    </row>
    <row r="768" spans="1:18" ht="18.75" customHeight="1" x14ac:dyDescent="0.2">
      <c r="A768" s="285"/>
      <c r="B768" s="32">
        <v>42765</v>
      </c>
      <c r="C768" s="33">
        <f t="shared" si="36"/>
        <v>438</v>
      </c>
      <c r="D768" s="33">
        <f t="shared" si="37"/>
        <v>370</v>
      </c>
      <c r="E768" s="1">
        <v>410.24</v>
      </c>
      <c r="F768" s="33">
        <f t="shared" si="38"/>
        <v>722</v>
      </c>
      <c r="G768" s="33">
        <f t="shared" si="39"/>
        <v>34</v>
      </c>
      <c r="H768" s="8">
        <v>250.8</v>
      </c>
      <c r="L768" s="4">
        <v>0.41</v>
      </c>
      <c r="M768" s="44">
        <v>0.16</v>
      </c>
      <c r="N768" s="8">
        <f t="shared" si="35"/>
        <v>0.41</v>
      </c>
      <c r="O768" s="1">
        <f t="shared" si="34"/>
        <v>1.8899999999999897</v>
      </c>
      <c r="Q768" s="39">
        <f t="shared" si="40"/>
        <v>31.726744186046513</v>
      </c>
      <c r="R768" s="33">
        <v>430</v>
      </c>
    </row>
    <row r="769" spans="1:18" ht="18.75" customHeight="1" x14ac:dyDescent="0.2">
      <c r="A769" s="285"/>
      <c r="B769" s="32">
        <v>42766</v>
      </c>
      <c r="C769" s="33">
        <f t="shared" si="36"/>
        <v>438</v>
      </c>
      <c r="D769" s="33">
        <f t="shared" si="37"/>
        <v>370</v>
      </c>
      <c r="E769" s="1">
        <v>410.38</v>
      </c>
      <c r="F769" s="33">
        <f t="shared" si="38"/>
        <v>722</v>
      </c>
      <c r="G769" s="33">
        <f t="shared" si="39"/>
        <v>34</v>
      </c>
      <c r="H769" s="8">
        <v>252.28</v>
      </c>
      <c r="L769" s="45">
        <v>0</v>
      </c>
      <c r="M769" s="46">
        <v>0</v>
      </c>
      <c r="N769" s="8">
        <f t="shared" si="35"/>
        <v>0</v>
      </c>
      <c r="O769" s="1">
        <f t="shared" si="34"/>
        <v>1.3199999999999932</v>
      </c>
      <c r="Q769" s="39">
        <f t="shared" si="40"/>
        <v>31.918604651162791</v>
      </c>
      <c r="R769" s="33">
        <v>430</v>
      </c>
    </row>
    <row r="770" spans="1:18" ht="18.75" customHeight="1" x14ac:dyDescent="0.2">
      <c r="A770" s="285" t="s">
        <v>20</v>
      </c>
      <c r="B770" s="32">
        <v>42767</v>
      </c>
      <c r="C770" s="33">
        <f t="shared" si="36"/>
        <v>438</v>
      </c>
      <c r="D770" s="33">
        <f t="shared" si="37"/>
        <v>370</v>
      </c>
      <c r="E770" s="1">
        <v>410.5</v>
      </c>
      <c r="F770" s="33">
        <f t="shared" si="38"/>
        <v>722</v>
      </c>
      <c r="G770" s="33">
        <f t="shared" si="39"/>
        <v>34</v>
      </c>
      <c r="H770" s="8">
        <v>253.6</v>
      </c>
      <c r="L770" s="4">
        <v>0</v>
      </c>
      <c r="M770" s="47">
        <v>0</v>
      </c>
      <c r="N770" s="8">
        <f t="shared" si="35"/>
        <v>0</v>
      </c>
      <c r="O770" s="1">
        <f t="shared" si="34"/>
        <v>0.87999999999999545</v>
      </c>
      <c r="Q770" s="39">
        <f t="shared" si="40"/>
        <v>32.046511627906973</v>
      </c>
      <c r="R770" s="33">
        <v>430</v>
      </c>
    </row>
    <row r="771" spans="1:18" ht="18.75" customHeight="1" x14ac:dyDescent="0.2">
      <c r="A771" s="285"/>
      <c r="B771" s="32">
        <v>42768</v>
      </c>
      <c r="C771" s="33">
        <f t="shared" si="36"/>
        <v>438</v>
      </c>
      <c r="D771" s="33">
        <f t="shared" si="37"/>
        <v>370</v>
      </c>
      <c r="E771" s="1">
        <v>410.59</v>
      </c>
      <c r="F771" s="33">
        <f t="shared" si="38"/>
        <v>722</v>
      </c>
      <c r="G771" s="33">
        <f t="shared" si="39"/>
        <v>34</v>
      </c>
      <c r="H771" s="8">
        <v>254.48</v>
      </c>
      <c r="L771" s="4">
        <v>0.16</v>
      </c>
      <c r="M771" s="37">
        <v>0.06</v>
      </c>
      <c r="N771" s="8">
        <f t="shared" si="35"/>
        <v>0.16</v>
      </c>
      <c r="O771" s="1">
        <f t="shared" si="34"/>
        <v>0.78000000000000458</v>
      </c>
      <c r="Q771" s="39">
        <f t="shared" si="40"/>
        <v>32.136627906976742</v>
      </c>
      <c r="R771" s="33">
        <v>430</v>
      </c>
    </row>
    <row r="772" spans="1:18" ht="18.75" customHeight="1" x14ac:dyDescent="0.2">
      <c r="A772" s="285"/>
      <c r="B772" s="32">
        <v>42769</v>
      </c>
      <c r="C772" s="33">
        <f t="shared" si="36"/>
        <v>438</v>
      </c>
      <c r="D772" s="33">
        <f t="shared" si="37"/>
        <v>370</v>
      </c>
      <c r="E772" s="1">
        <v>410.65</v>
      </c>
      <c r="F772" s="33">
        <f t="shared" si="38"/>
        <v>722</v>
      </c>
      <c r="G772" s="33">
        <f t="shared" si="39"/>
        <v>34</v>
      </c>
      <c r="H772" s="8">
        <v>255.1</v>
      </c>
      <c r="L772" s="4">
        <v>0</v>
      </c>
      <c r="M772" s="37">
        <v>0</v>
      </c>
      <c r="N772" s="8">
        <f t="shared" si="35"/>
        <v>0</v>
      </c>
      <c r="O772" s="1">
        <f t="shared" si="34"/>
        <v>0.81999999999999318</v>
      </c>
      <c r="Q772" s="39">
        <f t="shared" si="40"/>
        <v>32.255813953488371</v>
      </c>
      <c r="R772" s="33">
        <v>430</v>
      </c>
    </row>
    <row r="773" spans="1:18" ht="18.75" customHeight="1" x14ac:dyDescent="0.2">
      <c r="A773" s="285"/>
      <c r="B773" s="32">
        <v>42770</v>
      </c>
      <c r="C773" s="33">
        <f t="shared" si="36"/>
        <v>438</v>
      </c>
      <c r="D773" s="33">
        <f t="shared" si="37"/>
        <v>370</v>
      </c>
      <c r="E773" s="1">
        <v>410.72</v>
      </c>
      <c r="F773" s="33">
        <f t="shared" si="38"/>
        <v>722</v>
      </c>
      <c r="G773" s="33">
        <f t="shared" si="39"/>
        <v>34</v>
      </c>
      <c r="H773" s="8">
        <v>255.92</v>
      </c>
      <c r="L773" s="4">
        <v>0</v>
      </c>
      <c r="M773" s="37">
        <v>0</v>
      </c>
      <c r="N773" s="8">
        <f t="shared" si="35"/>
        <v>0</v>
      </c>
      <c r="O773" s="1">
        <f t="shared" si="34"/>
        <v>0.55000000000003979</v>
      </c>
      <c r="Q773" s="39">
        <f t="shared" si="40"/>
        <v>32.33575581395349</v>
      </c>
      <c r="R773" s="33">
        <v>430</v>
      </c>
    </row>
    <row r="774" spans="1:18" ht="18.75" customHeight="1" x14ac:dyDescent="0.2">
      <c r="A774" s="285"/>
      <c r="B774" s="32">
        <v>42771</v>
      </c>
      <c r="C774" s="33">
        <f t="shared" si="36"/>
        <v>438</v>
      </c>
      <c r="D774" s="33">
        <f t="shared" si="37"/>
        <v>370</v>
      </c>
      <c r="E774" s="1">
        <v>410.78</v>
      </c>
      <c r="F774" s="33">
        <f t="shared" si="38"/>
        <v>722</v>
      </c>
      <c r="G774" s="33">
        <f t="shared" si="39"/>
        <v>34</v>
      </c>
      <c r="H774" s="8">
        <v>256.47000000000003</v>
      </c>
      <c r="L774" s="4">
        <v>0</v>
      </c>
      <c r="M774" s="37">
        <v>0</v>
      </c>
      <c r="N774" s="8">
        <f t="shared" si="35"/>
        <v>0</v>
      </c>
      <c r="O774" s="1">
        <f t="shared" si="34"/>
        <v>0.43999999999999773</v>
      </c>
      <c r="Q774" s="39">
        <f t="shared" si="40"/>
        <v>32.39970930232559</v>
      </c>
      <c r="R774" s="33">
        <v>430</v>
      </c>
    </row>
    <row r="775" spans="1:18" ht="18.75" customHeight="1" x14ac:dyDescent="0.2">
      <c r="A775" s="285"/>
      <c r="B775" s="32">
        <v>42772</v>
      </c>
      <c r="C775" s="33">
        <f t="shared" si="36"/>
        <v>438</v>
      </c>
      <c r="D775" s="33">
        <f t="shared" si="37"/>
        <v>370</v>
      </c>
      <c r="E775" s="1">
        <v>410.82</v>
      </c>
      <c r="F775" s="33">
        <f t="shared" si="38"/>
        <v>722</v>
      </c>
      <c r="G775" s="33">
        <f t="shared" si="39"/>
        <v>34</v>
      </c>
      <c r="H775" s="8">
        <v>256.91000000000003</v>
      </c>
      <c r="L775" s="4">
        <v>0</v>
      </c>
      <c r="M775" s="37">
        <v>0</v>
      </c>
      <c r="N775" s="8">
        <f t="shared" si="35"/>
        <v>0</v>
      </c>
      <c r="O775" s="1">
        <f t="shared" si="34"/>
        <v>0.65999999999996817</v>
      </c>
      <c r="Q775" s="39">
        <f t="shared" si="40"/>
        <v>32.495639534883722</v>
      </c>
      <c r="R775" s="33">
        <v>430</v>
      </c>
    </row>
    <row r="776" spans="1:18" ht="18.75" customHeight="1" x14ac:dyDescent="0.2">
      <c r="A776" s="285"/>
      <c r="B776" s="32">
        <v>42773</v>
      </c>
      <c r="C776" s="33">
        <f t="shared" si="36"/>
        <v>438</v>
      </c>
      <c r="D776" s="33">
        <f t="shared" si="37"/>
        <v>370</v>
      </c>
      <c r="E776" s="1">
        <v>410.87</v>
      </c>
      <c r="F776" s="33">
        <f t="shared" si="38"/>
        <v>722</v>
      </c>
      <c r="G776" s="33">
        <f t="shared" si="39"/>
        <v>34</v>
      </c>
      <c r="H776" s="8">
        <v>257.57</v>
      </c>
      <c r="L776" s="4">
        <v>0</v>
      </c>
      <c r="M776" s="37">
        <v>0</v>
      </c>
      <c r="N776" s="8">
        <f t="shared" si="35"/>
        <v>0</v>
      </c>
      <c r="O776" s="1">
        <f t="shared" ref="O776:O812" si="41">H777-H776+N776</f>
        <v>0.66000000000002501</v>
      </c>
      <c r="Q776" s="39">
        <f t="shared" si="40"/>
        <v>32.591569767441861</v>
      </c>
      <c r="R776" s="33">
        <v>430</v>
      </c>
    </row>
    <row r="777" spans="1:18" ht="18.75" customHeight="1" x14ac:dyDescent="0.2">
      <c r="A777" s="285"/>
      <c r="B777" s="32">
        <v>42774</v>
      </c>
      <c r="C777" s="33">
        <f t="shared" si="36"/>
        <v>438</v>
      </c>
      <c r="D777" s="33">
        <f t="shared" si="37"/>
        <v>370</v>
      </c>
      <c r="E777" s="1">
        <v>410.93</v>
      </c>
      <c r="F777" s="33">
        <f t="shared" si="38"/>
        <v>722</v>
      </c>
      <c r="G777" s="33">
        <f t="shared" si="39"/>
        <v>34</v>
      </c>
      <c r="H777" s="8">
        <v>258.23</v>
      </c>
      <c r="L777" s="4">
        <v>0</v>
      </c>
      <c r="M777" s="37">
        <v>0</v>
      </c>
      <c r="N777" s="8">
        <f t="shared" ref="N777:N840" si="42">I777+J777+K777+L777</f>
        <v>0</v>
      </c>
      <c r="O777" s="1">
        <f t="shared" si="41"/>
        <v>0.43999999999999773</v>
      </c>
      <c r="Q777" s="39">
        <f t="shared" si="40"/>
        <v>32.655523255813954</v>
      </c>
      <c r="R777" s="33">
        <v>430</v>
      </c>
    </row>
    <row r="778" spans="1:18" ht="18.75" customHeight="1" x14ac:dyDescent="0.2">
      <c r="A778" s="285"/>
      <c r="B778" s="32">
        <v>42775</v>
      </c>
      <c r="C778" s="33">
        <f t="shared" si="36"/>
        <v>438</v>
      </c>
      <c r="D778" s="33">
        <f t="shared" si="37"/>
        <v>370</v>
      </c>
      <c r="E778" s="1">
        <v>410.97</v>
      </c>
      <c r="F778" s="33">
        <f t="shared" si="38"/>
        <v>722</v>
      </c>
      <c r="G778" s="33">
        <f t="shared" si="39"/>
        <v>34</v>
      </c>
      <c r="H778" s="8">
        <v>258.67</v>
      </c>
      <c r="L778" s="4">
        <v>0</v>
      </c>
      <c r="M778" s="37">
        <v>0</v>
      </c>
      <c r="N778" s="8">
        <f t="shared" si="42"/>
        <v>0</v>
      </c>
      <c r="O778" s="1">
        <f t="shared" si="41"/>
        <v>0.76999999999998181</v>
      </c>
      <c r="Q778" s="39">
        <f t="shared" si="40"/>
        <v>32.767441860465119</v>
      </c>
      <c r="R778" s="33">
        <v>430</v>
      </c>
    </row>
    <row r="779" spans="1:18" ht="18.75" customHeight="1" x14ac:dyDescent="0.2">
      <c r="A779" s="285"/>
      <c r="B779" s="32">
        <v>42776</v>
      </c>
      <c r="C779" s="33">
        <f t="shared" si="36"/>
        <v>438</v>
      </c>
      <c r="D779" s="33">
        <f t="shared" si="37"/>
        <v>370</v>
      </c>
      <c r="E779" s="1">
        <v>411.04</v>
      </c>
      <c r="F779" s="33">
        <f t="shared" si="38"/>
        <v>722</v>
      </c>
      <c r="G779" s="33">
        <f t="shared" si="39"/>
        <v>34</v>
      </c>
      <c r="H779" s="8">
        <v>259.44</v>
      </c>
      <c r="L779" s="4">
        <v>0</v>
      </c>
      <c r="M779" s="37">
        <v>0</v>
      </c>
      <c r="N779" s="8">
        <f t="shared" si="42"/>
        <v>0</v>
      </c>
      <c r="O779" s="1">
        <f t="shared" si="41"/>
        <v>0.22000000000002728</v>
      </c>
      <c r="Q779" s="39">
        <f t="shared" si="40"/>
        <v>32.799418604651166</v>
      </c>
      <c r="R779" s="33">
        <v>430</v>
      </c>
    </row>
    <row r="780" spans="1:18" ht="18.75" customHeight="1" x14ac:dyDescent="0.2">
      <c r="A780" s="285"/>
      <c r="B780" s="32">
        <v>42777</v>
      </c>
      <c r="C780" s="33">
        <f t="shared" si="36"/>
        <v>438</v>
      </c>
      <c r="D780" s="33">
        <f t="shared" si="37"/>
        <v>370</v>
      </c>
      <c r="E780" s="1">
        <v>411.06</v>
      </c>
      <c r="F780" s="33">
        <f t="shared" si="38"/>
        <v>722</v>
      </c>
      <c r="G780" s="33">
        <f t="shared" si="39"/>
        <v>34</v>
      </c>
      <c r="H780" s="8">
        <v>259.66000000000003</v>
      </c>
      <c r="L780" s="4">
        <v>0</v>
      </c>
      <c r="M780" s="37">
        <v>0</v>
      </c>
      <c r="N780" s="8">
        <f t="shared" si="42"/>
        <v>0</v>
      </c>
      <c r="O780" s="1">
        <f t="shared" si="41"/>
        <v>0.21999999999997044</v>
      </c>
      <c r="Q780" s="39">
        <f t="shared" si="40"/>
        <v>32.831395348837212</v>
      </c>
      <c r="R780" s="33">
        <v>430</v>
      </c>
    </row>
    <row r="781" spans="1:18" ht="18.75" customHeight="1" x14ac:dyDescent="0.2">
      <c r="A781" s="285"/>
      <c r="B781" s="32">
        <v>42778</v>
      </c>
      <c r="C781" s="33">
        <f t="shared" si="36"/>
        <v>438</v>
      </c>
      <c r="D781" s="33">
        <f t="shared" si="37"/>
        <v>370</v>
      </c>
      <c r="E781" s="1">
        <v>411.09</v>
      </c>
      <c r="F781" s="33">
        <f t="shared" si="38"/>
        <v>722</v>
      </c>
      <c r="G781" s="33">
        <f t="shared" si="39"/>
        <v>34</v>
      </c>
      <c r="H781" s="8">
        <v>259.88</v>
      </c>
      <c r="L781" s="4">
        <v>0</v>
      </c>
      <c r="M781" s="37">
        <v>0</v>
      </c>
      <c r="N781" s="8">
        <f t="shared" si="42"/>
        <v>0</v>
      </c>
      <c r="O781" s="1">
        <f t="shared" si="41"/>
        <v>0.22000000000002728</v>
      </c>
      <c r="Q781" s="39">
        <f t="shared" si="40"/>
        <v>32.863372093023258</v>
      </c>
      <c r="R781" s="33">
        <v>430</v>
      </c>
    </row>
    <row r="782" spans="1:18" ht="18.75" customHeight="1" x14ac:dyDescent="0.2">
      <c r="A782" s="285"/>
      <c r="B782" s="32">
        <v>42779</v>
      </c>
      <c r="C782" s="33">
        <f t="shared" si="36"/>
        <v>438</v>
      </c>
      <c r="D782" s="33">
        <f t="shared" si="37"/>
        <v>370</v>
      </c>
      <c r="E782" s="1">
        <v>411.1</v>
      </c>
      <c r="F782" s="33">
        <f t="shared" si="38"/>
        <v>722</v>
      </c>
      <c r="G782" s="33">
        <f t="shared" si="39"/>
        <v>34</v>
      </c>
      <c r="H782" s="8">
        <v>260.10000000000002</v>
      </c>
      <c r="L782" s="4">
        <v>0</v>
      </c>
      <c r="M782" s="37">
        <v>0</v>
      </c>
      <c r="N782" s="8">
        <f t="shared" si="42"/>
        <v>0</v>
      </c>
      <c r="O782" s="1">
        <f t="shared" si="41"/>
        <v>0.32999999999998408</v>
      </c>
      <c r="Q782" s="39">
        <f t="shared" si="40"/>
        <v>32.911337209302324</v>
      </c>
      <c r="R782" s="33">
        <v>430</v>
      </c>
    </row>
    <row r="783" spans="1:18" ht="18.75" customHeight="1" x14ac:dyDescent="0.2">
      <c r="A783" s="285"/>
      <c r="B783" s="32">
        <v>42780</v>
      </c>
      <c r="C783" s="33">
        <f t="shared" si="36"/>
        <v>438</v>
      </c>
      <c r="D783" s="33">
        <f t="shared" si="37"/>
        <v>370</v>
      </c>
      <c r="E783" s="1">
        <v>411.13</v>
      </c>
      <c r="F783" s="33">
        <f t="shared" si="38"/>
        <v>722</v>
      </c>
      <c r="G783" s="33">
        <f t="shared" si="39"/>
        <v>34</v>
      </c>
      <c r="H783" s="8">
        <v>260.43</v>
      </c>
      <c r="L783" s="4">
        <v>0</v>
      </c>
      <c r="M783" s="37">
        <v>0</v>
      </c>
      <c r="N783" s="8">
        <f t="shared" si="42"/>
        <v>0</v>
      </c>
      <c r="O783" s="1">
        <f t="shared" si="41"/>
        <v>2.089999999999975</v>
      </c>
      <c r="Q783" s="39">
        <f t="shared" si="40"/>
        <v>33.215116279069768</v>
      </c>
      <c r="R783" s="33">
        <v>430</v>
      </c>
    </row>
    <row r="784" spans="1:18" ht="18.75" customHeight="1" x14ac:dyDescent="0.2">
      <c r="A784" s="285"/>
      <c r="B784" s="32">
        <v>42781</v>
      </c>
      <c r="C784" s="33">
        <f t="shared" si="36"/>
        <v>438</v>
      </c>
      <c r="D784" s="33">
        <f t="shared" si="37"/>
        <v>370</v>
      </c>
      <c r="E784" s="1">
        <v>411.33</v>
      </c>
      <c r="F784" s="33">
        <f t="shared" si="38"/>
        <v>722</v>
      </c>
      <c r="G784" s="33">
        <f t="shared" si="39"/>
        <v>34</v>
      </c>
      <c r="H784" s="8">
        <v>262.52</v>
      </c>
      <c r="L784" s="4">
        <v>0</v>
      </c>
      <c r="M784" s="37">
        <v>0</v>
      </c>
      <c r="N784" s="8">
        <f t="shared" si="42"/>
        <v>0</v>
      </c>
      <c r="O784" s="1">
        <f t="shared" si="41"/>
        <v>1.4300000000000068</v>
      </c>
      <c r="Q784" s="39">
        <f t="shared" si="40"/>
        <v>33.422965116279073</v>
      </c>
      <c r="R784" s="33">
        <v>430</v>
      </c>
    </row>
    <row r="785" spans="1:18" ht="18.75" customHeight="1" x14ac:dyDescent="0.2">
      <c r="A785" s="285"/>
      <c r="B785" s="32">
        <v>42782</v>
      </c>
      <c r="C785" s="33">
        <f t="shared" si="36"/>
        <v>438</v>
      </c>
      <c r="D785" s="33">
        <f t="shared" si="37"/>
        <v>370</v>
      </c>
      <c r="E785" s="1">
        <v>411.46</v>
      </c>
      <c r="F785" s="33">
        <f t="shared" si="38"/>
        <v>722</v>
      </c>
      <c r="G785" s="33">
        <f t="shared" si="39"/>
        <v>34</v>
      </c>
      <c r="H785" s="8">
        <v>263.95</v>
      </c>
      <c r="L785" s="4">
        <v>0</v>
      </c>
      <c r="M785" s="37">
        <v>0</v>
      </c>
      <c r="N785" s="8">
        <f t="shared" si="42"/>
        <v>0</v>
      </c>
      <c r="O785" s="1">
        <f t="shared" si="41"/>
        <v>0.55000000000001137</v>
      </c>
      <c r="Q785" s="39">
        <f t="shared" si="40"/>
        <v>33.502906976744185</v>
      </c>
      <c r="R785" s="33">
        <v>430</v>
      </c>
    </row>
    <row r="786" spans="1:18" ht="18.75" customHeight="1" x14ac:dyDescent="0.2">
      <c r="A786" s="285"/>
      <c r="B786" s="32">
        <v>42783</v>
      </c>
      <c r="C786" s="33">
        <f t="shared" si="36"/>
        <v>438</v>
      </c>
      <c r="D786" s="33">
        <f t="shared" si="37"/>
        <v>370</v>
      </c>
      <c r="E786" s="1">
        <v>411.5</v>
      </c>
      <c r="F786" s="33">
        <f t="shared" si="38"/>
        <v>722</v>
      </c>
      <c r="G786" s="33">
        <f t="shared" si="39"/>
        <v>34</v>
      </c>
      <c r="H786" s="8">
        <v>264.5</v>
      </c>
      <c r="L786" s="4">
        <v>0</v>
      </c>
      <c r="M786" s="44">
        <v>0</v>
      </c>
      <c r="N786" s="8">
        <f t="shared" si="42"/>
        <v>0</v>
      </c>
      <c r="O786" s="1">
        <f t="shared" si="41"/>
        <v>0.48000000000001819</v>
      </c>
      <c r="Q786" s="39">
        <f t="shared" si="40"/>
        <v>33.572674418604649</v>
      </c>
      <c r="R786" s="33">
        <v>430</v>
      </c>
    </row>
    <row r="787" spans="1:18" ht="18.75" customHeight="1" x14ac:dyDescent="0.2">
      <c r="A787" s="285"/>
      <c r="B787" s="32">
        <v>42784</v>
      </c>
      <c r="C787" s="33">
        <f t="shared" si="36"/>
        <v>438</v>
      </c>
      <c r="D787" s="33">
        <f t="shared" si="37"/>
        <v>370</v>
      </c>
      <c r="E787" s="1">
        <v>411.54</v>
      </c>
      <c r="F787" s="33">
        <f t="shared" si="38"/>
        <v>722</v>
      </c>
      <c r="G787" s="33">
        <f t="shared" si="39"/>
        <v>34</v>
      </c>
      <c r="H787" s="8">
        <v>264.98</v>
      </c>
      <c r="L787" s="4">
        <v>0</v>
      </c>
      <c r="M787" s="44">
        <v>0</v>
      </c>
      <c r="N787" s="8">
        <f t="shared" si="42"/>
        <v>0</v>
      </c>
      <c r="O787" s="1">
        <f t="shared" si="41"/>
        <v>0.93999999999999773</v>
      </c>
      <c r="Q787" s="39">
        <f t="shared" si="40"/>
        <v>33.709302325581397</v>
      </c>
      <c r="R787" s="33">
        <v>430</v>
      </c>
    </row>
    <row r="788" spans="1:18" ht="18.75" customHeight="1" x14ac:dyDescent="0.2">
      <c r="A788" s="285"/>
      <c r="B788" s="32">
        <v>42785</v>
      </c>
      <c r="C788" s="33">
        <f t="shared" si="36"/>
        <v>438</v>
      </c>
      <c r="D788" s="33">
        <f t="shared" si="37"/>
        <v>370</v>
      </c>
      <c r="E788" s="1">
        <v>411.62</v>
      </c>
      <c r="F788" s="33">
        <f t="shared" si="38"/>
        <v>722</v>
      </c>
      <c r="G788" s="33">
        <f t="shared" si="39"/>
        <v>34</v>
      </c>
      <c r="H788" s="8">
        <v>265.92</v>
      </c>
      <c r="L788" s="4">
        <v>0</v>
      </c>
      <c r="M788" s="44">
        <v>0</v>
      </c>
      <c r="N788" s="8">
        <f t="shared" si="42"/>
        <v>0</v>
      </c>
      <c r="O788" s="1">
        <f t="shared" si="41"/>
        <v>2.1999999999999886</v>
      </c>
      <c r="Q788" s="39">
        <f t="shared" si="40"/>
        <v>34.029069767441861</v>
      </c>
      <c r="R788" s="33">
        <v>430</v>
      </c>
    </row>
    <row r="789" spans="1:18" ht="18.75" customHeight="1" x14ac:dyDescent="0.2">
      <c r="A789" s="285"/>
      <c r="B789" s="32">
        <v>42786</v>
      </c>
      <c r="C789" s="33">
        <f t="shared" si="36"/>
        <v>438</v>
      </c>
      <c r="D789" s="33">
        <f t="shared" si="37"/>
        <v>370</v>
      </c>
      <c r="E789" s="1">
        <v>411.83</v>
      </c>
      <c r="F789" s="33">
        <f t="shared" si="38"/>
        <v>722</v>
      </c>
      <c r="G789" s="33">
        <f t="shared" si="39"/>
        <v>34</v>
      </c>
      <c r="H789" s="8">
        <v>268.12</v>
      </c>
      <c r="L789" s="4">
        <v>0</v>
      </c>
      <c r="M789" s="44">
        <v>0</v>
      </c>
      <c r="N789" s="8">
        <f t="shared" si="42"/>
        <v>0</v>
      </c>
      <c r="O789" s="1">
        <f t="shared" si="41"/>
        <v>0.87999999999999545</v>
      </c>
      <c r="Q789" s="39">
        <f t="shared" si="40"/>
        <v>34.156976744186046</v>
      </c>
      <c r="R789" s="33">
        <v>430</v>
      </c>
    </row>
    <row r="790" spans="1:18" ht="18.75" customHeight="1" x14ac:dyDescent="0.2">
      <c r="A790" s="285"/>
      <c r="B790" s="32">
        <v>42787</v>
      </c>
      <c r="C790" s="33">
        <f t="shared" si="36"/>
        <v>438</v>
      </c>
      <c r="D790" s="33">
        <f t="shared" si="37"/>
        <v>370</v>
      </c>
      <c r="E790" s="34">
        <v>411.9</v>
      </c>
      <c r="F790" s="33">
        <v>722</v>
      </c>
      <c r="G790" s="33">
        <v>34</v>
      </c>
      <c r="H790" s="8">
        <v>269</v>
      </c>
      <c r="L790" s="4">
        <v>0</v>
      </c>
      <c r="M790" s="44">
        <v>0</v>
      </c>
      <c r="N790" s="8">
        <f t="shared" si="42"/>
        <v>0</v>
      </c>
      <c r="O790" s="1">
        <f t="shared" si="41"/>
        <v>0.60000000000002274</v>
      </c>
      <c r="Q790" s="39">
        <f t="shared" si="40"/>
        <v>34.244186046511636</v>
      </c>
      <c r="R790" s="33">
        <v>430</v>
      </c>
    </row>
    <row r="791" spans="1:18" ht="18.75" customHeight="1" x14ac:dyDescent="0.2">
      <c r="A791" s="285"/>
      <c r="B791" s="32">
        <v>42788</v>
      </c>
      <c r="C791" s="33">
        <f t="shared" si="36"/>
        <v>438</v>
      </c>
      <c r="D791" s="33">
        <f t="shared" si="37"/>
        <v>370</v>
      </c>
      <c r="E791" s="34">
        <v>411.95</v>
      </c>
      <c r="F791" s="33">
        <v>722</v>
      </c>
      <c r="G791" s="33">
        <v>34</v>
      </c>
      <c r="H791" s="8">
        <v>269.60000000000002</v>
      </c>
      <c r="L791" s="4">
        <v>0</v>
      </c>
      <c r="M791" s="44">
        <v>0.37</v>
      </c>
      <c r="N791" s="8">
        <f t="shared" si="42"/>
        <v>0</v>
      </c>
      <c r="O791" s="1">
        <f t="shared" si="41"/>
        <v>0.59999999999996589</v>
      </c>
      <c r="Q791" s="39">
        <f t="shared" si="40"/>
        <v>34.331395348837212</v>
      </c>
      <c r="R791" s="33">
        <v>430</v>
      </c>
    </row>
    <row r="792" spans="1:18" ht="18.75" customHeight="1" x14ac:dyDescent="0.2">
      <c r="A792" s="285"/>
      <c r="B792" s="32">
        <v>42789</v>
      </c>
      <c r="C792" s="33">
        <f t="shared" si="36"/>
        <v>438</v>
      </c>
      <c r="D792" s="33">
        <f t="shared" si="37"/>
        <v>370</v>
      </c>
      <c r="E792" s="34">
        <v>412</v>
      </c>
      <c r="F792" s="33">
        <v>722</v>
      </c>
      <c r="G792" s="33">
        <v>34</v>
      </c>
      <c r="H792" s="8">
        <v>270.2</v>
      </c>
      <c r="L792" s="4">
        <v>0.98</v>
      </c>
      <c r="M792" s="44">
        <v>0</v>
      </c>
      <c r="N792" s="8">
        <f t="shared" si="42"/>
        <v>0.98</v>
      </c>
      <c r="O792" s="1">
        <f t="shared" si="41"/>
        <v>0.26000000000002954</v>
      </c>
      <c r="Q792" s="39">
        <f t="shared" si="40"/>
        <v>34.22674418604651</v>
      </c>
      <c r="R792" s="33">
        <v>430</v>
      </c>
    </row>
    <row r="793" spans="1:18" ht="18.75" customHeight="1" x14ac:dyDescent="0.2">
      <c r="A793" s="285"/>
      <c r="B793" s="32">
        <v>42790</v>
      </c>
      <c r="C793" s="33">
        <f t="shared" si="36"/>
        <v>438</v>
      </c>
      <c r="D793" s="33">
        <f t="shared" si="37"/>
        <v>370</v>
      </c>
      <c r="E793" s="34">
        <v>411.94</v>
      </c>
      <c r="F793" s="33">
        <v>722</v>
      </c>
      <c r="G793" s="33">
        <v>34</v>
      </c>
      <c r="H793" s="8">
        <v>269.48</v>
      </c>
      <c r="L793" s="4">
        <v>0</v>
      </c>
      <c r="M793" s="44">
        <v>0</v>
      </c>
      <c r="N793" s="8">
        <f t="shared" si="42"/>
        <v>0</v>
      </c>
      <c r="O793" s="1">
        <f t="shared" si="41"/>
        <v>0.3599999999999568</v>
      </c>
      <c r="Q793" s="39">
        <f t="shared" si="40"/>
        <v>34.279069767441854</v>
      </c>
      <c r="R793" s="33">
        <v>430</v>
      </c>
    </row>
    <row r="794" spans="1:18" ht="18.75" customHeight="1" x14ac:dyDescent="0.2">
      <c r="A794" s="285"/>
      <c r="B794" s="32">
        <v>42791</v>
      </c>
      <c r="C794" s="33">
        <f t="shared" si="36"/>
        <v>438</v>
      </c>
      <c r="D794" s="33">
        <f t="shared" si="37"/>
        <v>370</v>
      </c>
      <c r="E794" s="34">
        <v>411.97</v>
      </c>
      <c r="F794" s="33">
        <v>722</v>
      </c>
      <c r="G794" s="33">
        <v>34</v>
      </c>
      <c r="H794" s="8">
        <v>269.83999999999997</v>
      </c>
      <c r="L794" s="4">
        <v>0</v>
      </c>
      <c r="M794" s="44">
        <v>0</v>
      </c>
      <c r="N794" s="8">
        <f t="shared" si="42"/>
        <v>0</v>
      </c>
      <c r="O794" s="1">
        <f t="shared" si="41"/>
        <v>0.47000000000002728</v>
      </c>
      <c r="Q794" s="39">
        <f t="shared" si="40"/>
        <v>34.347383720930232</v>
      </c>
      <c r="R794" s="33">
        <v>430</v>
      </c>
    </row>
    <row r="795" spans="1:18" ht="18.75" customHeight="1" x14ac:dyDescent="0.2">
      <c r="A795" s="285"/>
      <c r="B795" s="32">
        <v>42792</v>
      </c>
      <c r="C795" s="33">
        <f t="shared" si="36"/>
        <v>438</v>
      </c>
      <c r="D795" s="33">
        <f t="shared" si="37"/>
        <v>370</v>
      </c>
      <c r="E795" s="34">
        <v>412.01</v>
      </c>
      <c r="F795" s="33">
        <v>722</v>
      </c>
      <c r="G795" s="33">
        <v>34</v>
      </c>
      <c r="H795" s="8">
        <v>270.31</v>
      </c>
      <c r="L795" s="4">
        <v>0</v>
      </c>
      <c r="M795" s="44">
        <v>0</v>
      </c>
      <c r="N795" s="8">
        <f t="shared" si="42"/>
        <v>0</v>
      </c>
      <c r="O795" s="1">
        <f t="shared" si="41"/>
        <v>0.32999999999998408</v>
      </c>
      <c r="Q795" s="39">
        <f t="shared" si="40"/>
        <v>34.395348837209305</v>
      </c>
      <c r="R795" s="33">
        <v>430</v>
      </c>
    </row>
    <row r="796" spans="1:18" ht="18.75" customHeight="1" x14ac:dyDescent="0.2">
      <c r="A796" s="285"/>
      <c r="B796" s="32">
        <v>42793</v>
      </c>
      <c r="C796" s="33">
        <f t="shared" si="36"/>
        <v>438</v>
      </c>
      <c r="D796" s="33">
        <f t="shared" si="37"/>
        <v>370</v>
      </c>
      <c r="E796" s="34">
        <v>412.04</v>
      </c>
      <c r="F796" s="33">
        <v>722</v>
      </c>
      <c r="G796" s="33">
        <v>34</v>
      </c>
      <c r="H796" s="8">
        <v>270.64</v>
      </c>
      <c r="L796" s="4">
        <v>0</v>
      </c>
      <c r="M796" s="44">
        <v>0</v>
      </c>
      <c r="N796" s="8">
        <f t="shared" si="42"/>
        <v>0</v>
      </c>
      <c r="O796" s="1">
        <f t="shared" si="41"/>
        <v>0.43999999999999773</v>
      </c>
      <c r="Q796" s="39">
        <f t="shared" si="40"/>
        <v>34.459302325581397</v>
      </c>
      <c r="R796" s="33">
        <v>430</v>
      </c>
    </row>
    <row r="797" spans="1:18" ht="18.75" customHeight="1" x14ac:dyDescent="0.2">
      <c r="A797" s="285"/>
      <c r="B797" s="32">
        <v>42794</v>
      </c>
      <c r="C797" s="33">
        <f t="shared" si="36"/>
        <v>438</v>
      </c>
      <c r="D797" s="33">
        <f t="shared" si="37"/>
        <v>370</v>
      </c>
      <c r="E797" s="34">
        <v>412.08</v>
      </c>
      <c r="F797" s="33">
        <v>722</v>
      </c>
      <c r="G797" s="33">
        <v>34</v>
      </c>
      <c r="H797" s="8">
        <v>271.08</v>
      </c>
      <c r="L797" s="4">
        <v>0</v>
      </c>
      <c r="M797" s="44">
        <v>0</v>
      </c>
      <c r="N797" s="8">
        <f t="shared" si="42"/>
        <v>0</v>
      </c>
      <c r="O797" s="1">
        <f t="shared" si="41"/>
        <v>6.9000000000000341</v>
      </c>
      <c r="Q797" s="39">
        <f t="shared" si="40"/>
        <v>35.462209302325583</v>
      </c>
      <c r="R797" s="33">
        <v>430</v>
      </c>
    </row>
    <row r="798" spans="1:18" ht="18.75" customHeight="1" x14ac:dyDescent="0.2">
      <c r="A798" s="285" t="s">
        <v>21</v>
      </c>
      <c r="B798" s="32">
        <v>42795</v>
      </c>
      <c r="C798" s="33">
        <f t="shared" si="36"/>
        <v>438</v>
      </c>
      <c r="D798" s="33">
        <f t="shared" si="37"/>
        <v>370</v>
      </c>
      <c r="E798" s="34">
        <v>412.68</v>
      </c>
      <c r="F798" s="33">
        <v>722</v>
      </c>
      <c r="G798" s="33">
        <v>34</v>
      </c>
      <c r="H798" s="8">
        <v>277.98</v>
      </c>
      <c r="L798" s="4">
        <v>0</v>
      </c>
      <c r="M798" s="44">
        <v>0</v>
      </c>
      <c r="N798" s="8">
        <f t="shared" si="42"/>
        <v>0</v>
      </c>
      <c r="O798" s="1">
        <f t="shared" si="41"/>
        <v>4.5600000000000023</v>
      </c>
      <c r="P798" s="8">
        <f>SUM(M770:M797)</f>
        <v>0.43</v>
      </c>
      <c r="Q798" s="39">
        <f t="shared" si="40"/>
        <v>36.125000000000007</v>
      </c>
      <c r="R798" s="33">
        <v>430</v>
      </c>
    </row>
    <row r="799" spans="1:18" ht="18.75" customHeight="1" x14ac:dyDescent="0.2">
      <c r="A799" s="285"/>
      <c r="B799" s="32">
        <v>42796</v>
      </c>
      <c r="C799" s="33">
        <f t="shared" si="36"/>
        <v>438</v>
      </c>
      <c r="D799" s="33">
        <f t="shared" si="37"/>
        <v>370</v>
      </c>
      <c r="E799" s="34">
        <v>413.07</v>
      </c>
      <c r="F799" s="33">
        <v>722</v>
      </c>
      <c r="G799" s="33">
        <v>34</v>
      </c>
      <c r="H799" s="8">
        <v>282.54000000000002</v>
      </c>
      <c r="L799" s="4">
        <v>0</v>
      </c>
      <c r="M799" s="44">
        <v>0</v>
      </c>
      <c r="N799" s="8">
        <f t="shared" si="42"/>
        <v>0</v>
      </c>
      <c r="O799" s="1">
        <f t="shared" si="41"/>
        <v>3</v>
      </c>
      <c r="P799" s="8">
        <f>SUM(M798:M828)</f>
        <v>9.82</v>
      </c>
      <c r="Q799" s="39">
        <f t="shared" si="40"/>
        <v>36.561046511627914</v>
      </c>
      <c r="R799" s="33">
        <v>430</v>
      </c>
    </row>
    <row r="800" spans="1:18" ht="18.75" customHeight="1" x14ac:dyDescent="0.2">
      <c r="A800" s="285"/>
      <c r="B800" s="32">
        <v>42797</v>
      </c>
      <c r="C800" s="33">
        <f t="shared" si="36"/>
        <v>438</v>
      </c>
      <c r="D800" s="33">
        <f t="shared" si="37"/>
        <v>370</v>
      </c>
      <c r="E800" s="34">
        <v>413.32</v>
      </c>
      <c r="F800" s="33">
        <v>722</v>
      </c>
      <c r="G800" s="33">
        <v>34</v>
      </c>
      <c r="H800" s="8">
        <v>285.54000000000002</v>
      </c>
      <c r="L800" s="4">
        <v>0.6</v>
      </c>
      <c r="M800" s="44">
        <v>0.23</v>
      </c>
      <c r="N800" s="8">
        <f t="shared" si="42"/>
        <v>0.6</v>
      </c>
      <c r="O800" s="1">
        <f t="shared" si="41"/>
        <v>5.7599999999999678</v>
      </c>
      <c r="Q800" s="39">
        <f t="shared" si="40"/>
        <v>37.311046511627907</v>
      </c>
      <c r="R800" s="33">
        <v>430</v>
      </c>
    </row>
    <row r="801" spans="1:18" ht="18.75" customHeight="1" x14ac:dyDescent="0.2">
      <c r="A801" s="285"/>
      <c r="B801" s="32">
        <v>42798</v>
      </c>
      <c r="C801" s="33">
        <f t="shared" si="36"/>
        <v>438</v>
      </c>
      <c r="D801" s="33">
        <f t="shared" si="37"/>
        <v>370</v>
      </c>
      <c r="E801" s="34">
        <v>413.75</v>
      </c>
      <c r="F801" s="33">
        <v>722</v>
      </c>
      <c r="G801" s="33">
        <v>34</v>
      </c>
      <c r="H801" s="8">
        <v>290.7</v>
      </c>
      <c r="L801" s="4">
        <v>0.84</v>
      </c>
      <c r="M801" s="44">
        <v>0.32</v>
      </c>
      <c r="N801" s="8">
        <f t="shared" si="42"/>
        <v>0.84</v>
      </c>
      <c r="O801" s="1">
        <f t="shared" si="41"/>
        <v>6.2100000000000044</v>
      </c>
      <c r="Q801" s="39">
        <f t="shared" si="40"/>
        <v>38.091569767441861</v>
      </c>
      <c r="R801" s="33">
        <v>430</v>
      </c>
    </row>
    <row r="802" spans="1:18" ht="18.75" customHeight="1" x14ac:dyDescent="0.2">
      <c r="A802" s="285"/>
      <c r="B802" s="32">
        <v>42799</v>
      </c>
      <c r="C802" s="33">
        <f t="shared" si="36"/>
        <v>438</v>
      </c>
      <c r="D802" s="33">
        <f t="shared" si="37"/>
        <v>370</v>
      </c>
      <c r="E802" s="34">
        <v>414.19</v>
      </c>
      <c r="F802" s="33">
        <v>722</v>
      </c>
      <c r="G802" s="33">
        <v>34</v>
      </c>
      <c r="H802" s="8">
        <v>296.07</v>
      </c>
      <c r="L802" s="4">
        <v>1.63</v>
      </c>
      <c r="M802" s="44">
        <v>0.63</v>
      </c>
      <c r="N802" s="8">
        <f t="shared" si="42"/>
        <v>1.63</v>
      </c>
      <c r="O802" s="1">
        <f t="shared" si="41"/>
        <v>2.7200000000000317</v>
      </c>
      <c r="Q802" s="39">
        <f t="shared" si="40"/>
        <v>38.250000000000007</v>
      </c>
      <c r="R802" s="33">
        <v>430</v>
      </c>
    </row>
    <row r="803" spans="1:18" ht="18.75" customHeight="1" x14ac:dyDescent="0.2">
      <c r="A803" s="285"/>
      <c r="B803" s="32">
        <v>42800</v>
      </c>
      <c r="C803" s="33">
        <f t="shared" si="36"/>
        <v>438</v>
      </c>
      <c r="D803" s="33">
        <f t="shared" si="37"/>
        <v>370</v>
      </c>
      <c r="E803" s="34">
        <v>414.28</v>
      </c>
      <c r="F803" s="33">
        <v>722</v>
      </c>
      <c r="G803" s="33">
        <v>34</v>
      </c>
      <c r="H803" s="8">
        <v>297.16000000000003</v>
      </c>
      <c r="L803" s="4">
        <v>1.29</v>
      </c>
      <c r="M803" s="44">
        <v>0.5</v>
      </c>
      <c r="N803" s="8">
        <f t="shared" si="42"/>
        <v>1.29</v>
      </c>
      <c r="O803" s="1">
        <f t="shared" si="41"/>
        <v>1.4099999999999477</v>
      </c>
      <c r="Q803" s="39">
        <f t="shared" si="40"/>
        <v>38.267441860465112</v>
      </c>
      <c r="R803" s="33">
        <v>430</v>
      </c>
    </row>
    <row r="804" spans="1:18" ht="18.75" customHeight="1" x14ac:dyDescent="0.2">
      <c r="A804" s="285"/>
      <c r="B804" s="32">
        <v>42801</v>
      </c>
      <c r="C804" s="33">
        <f t="shared" ref="C804:C867" si="43">C803</f>
        <v>438</v>
      </c>
      <c r="D804" s="33">
        <f t="shared" ref="D804:D867" si="44">D803</f>
        <v>370</v>
      </c>
      <c r="E804" s="34">
        <v>414.29</v>
      </c>
      <c r="F804" s="33">
        <v>722</v>
      </c>
      <c r="G804" s="33">
        <v>34</v>
      </c>
      <c r="H804" s="8">
        <v>297.27999999999997</v>
      </c>
      <c r="L804" s="4">
        <v>1.1399999999999999</v>
      </c>
      <c r="M804" s="44">
        <v>0.44</v>
      </c>
      <c r="N804" s="8">
        <f t="shared" si="42"/>
        <v>1.1399999999999999</v>
      </c>
      <c r="O804" s="1">
        <f t="shared" si="41"/>
        <v>2.2200000000000406</v>
      </c>
      <c r="Q804" s="39">
        <f t="shared" si="40"/>
        <v>38.424418604651166</v>
      </c>
      <c r="R804" s="33">
        <v>430</v>
      </c>
    </row>
    <row r="805" spans="1:18" ht="18.75" customHeight="1" x14ac:dyDescent="0.2">
      <c r="A805" s="285"/>
      <c r="B805" s="32">
        <v>42802</v>
      </c>
      <c r="C805" s="33">
        <f t="shared" si="43"/>
        <v>438</v>
      </c>
      <c r="D805" s="33">
        <f t="shared" si="44"/>
        <v>370</v>
      </c>
      <c r="E805" s="34">
        <v>414.38</v>
      </c>
      <c r="F805" s="33">
        <v>722</v>
      </c>
      <c r="G805" s="33">
        <v>34</v>
      </c>
      <c r="H805" s="8">
        <v>298.36</v>
      </c>
      <c r="L805" s="4">
        <v>0.97</v>
      </c>
      <c r="M805" s="44">
        <v>0.37</v>
      </c>
      <c r="N805" s="8">
        <f t="shared" si="42"/>
        <v>0.97</v>
      </c>
      <c r="O805" s="1">
        <f t="shared" si="41"/>
        <v>1.3400000000000045</v>
      </c>
      <c r="Q805" s="39">
        <f t="shared" si="40"/>
        <v>38.478197674418603</v>
      </c>
      <c r="R805" s="33">
        <v>430</v>
      </c>
    </row>
    <row r="806" spans="1:18" ht="18.75" customHeight="1" x14ac:dyDescent="0.2">
      <c r="A806" s="285"/>
      <c r="B806" s="32">
        <v>42803</v>
      </c>
      <c r="C806" s="33">
        <f t="shared" si="43"/>
        <v>438</v>
      </c>
      <c r="D806" s="33">
        <f t="shared" si="44"/>
        <v>370</v>
      </c>
      <c r="E806" s="34">
        <v>414.41</v>
      </c>
      <c r="F806" s="33">
        <v>722</v>
      </c>
      <c r="G806" s="33">
        <v>34</v>
      </c>
      <c r="H806" s="8">
        <v>298.73</v>
      </c>
      <c r="L806" s="4">
        <v>0.98</v>
      </c>
      <c r="M806" s="44">
        <v>0.39</v>
      </c>
      <c r="N806" s="8">
        <f t="shared" si="42"/>
        <v>0.98</v>
      </c>
      <c r="O806" s="1">
        <f t="shared" si="41"/>
        <v>0.85000000000000453</v>
      </c>
      <c r="Q806" s="39">
        <f t="shared" si="40"/>
        <v>38.459302325581397</v>
      </c>
      <c r="R806" s="33">
        <v>430</v>
      </c>
    </row>
    <row r="807" spans="1:18" ht="18.75" customHeight="1" x14ac:dyDescent="0.2">
      <c r="A807" s="285"/>
      <c r="B807" s="32">
        <v>42804</v>
      </c>
      <c r="C807" s="33">
        <f t="shared" si="43"/>
        <v>438</v>
      </c>
      <c r="D807" s="33">
        <f t="shared" si="44"/>
        <v>370</v>
      </c>
      <c r="E807" s="34">
        <v>414.4</v>
      </c>
      <c r="F807" s="33">
        <v>722</v>
      </c>
      <c r="G807" s="33">
        <v>34</v>
      </c>
      <c r="H807" s="8">
        <v>298.60000000000002</v>
      </c>
      <c r="L807" s="4">
        <v>0.25</v>
      </c>
      <c r="M807" s="44">
        <v>0.1</v>
      </c>
      <c r="N807" s="8">
        <f t="shared" si="42"/>
        <v>0.25</v>
      </c>
      <c r="O807" s="1">
        <f t="shared" si="41"/>
        <v>3.0099999999999909</v>
      </c>
      <c r="Q807" s="39">
        <f t="shared" si="40"/>
        <v>38.860465116279073</v>
      </c>
      <c r="R807" s="33">
        <v>430</v>
      </c>
    </row>
    <row r="808" spans="1:18" ht="18.75" customHeight="1" x14ac:dyDescent="0.2">
      <c r="A808" s="285"/>
      <c r="B808" s="32">
        <v>42805</v>
      </c>
      <c r="C808" s="33">
        <f t="shared" si="43"/>
        <v>438</v>
      </c>
      <c r="D808" s="33">
        <f t="shared" si="44"/>
        <v>370</v>
      </c>
      <c r="E808" s="34">
        <v>414.62</v>
      </c>
      <c r="F808" s="33">
        <v>722</v>
      </c>
      <c r="G808" s="33">
        <v>34</v>
      </c>
      <c r="H808" s="8">
        <v>301.36</v>
      </c>
      <c r="L808" s="4">
        <v>0</v>
      </c>
      <c r="M808" s="44">
        <v>0</v>
      </c>
      <c r="N808" s="8">
        <f t="shared" si="42"/>
        <v>0</v>
      </c>
      <c r="O808" s="1">
        <f t="shared" si="41"/>
        <v>4.2599999999999909</v>
      </c>
      <c r="Q808" s="39">
        <f t="shared" si="40"/>
        <v>39.479651162790695</v>
      </c>
      <c r="R808" s="33">
        <v>430</v>
      </c>
    </row>
    <row r="809" spans="1:18" ht="18.75" customHeight="1" x14ac:dyDescent="0.2">
      <c r="A809" s="285"/>
      <c r="B809" s="32">
        <v>42806</v>
      </c>
      <c r="C809" s="33">
        <f t="shared" si="43"/>
        <v>438</v>
      </c>
      <c r="D809" s="33">
        <f t="shared" si="44"/>
        <v>370</v>
      </c>
      <c r="E809" s="34">
        <v>414.96</v>
      </c>
      <c r="F809" s="33">
        <v>722</v>
      </c>
      <c r="G809" s="33">
        <v>34</v>
      </c>
      <c r="H809" s="8">
        <v>305.62</v>
      </c>
      <c r="L809" s="4">
        <v>0</v>
      </c>
      <c r="M809" s="44">
        <v>0</v>
      </c>
      <c r="N809" s="8">
        <f t="shared" si="42"/>
        <v>0</v>
      </c>
      <c r="O809" s="1">
        <f t="shared" si="41"/>
        <v>4.8000000000000114</v>
      </c>
      <c r="Q809" s="39">
        <f t="shared" si="40"/>
        <v>40.177325581395351</v>
      </c>
      <c r="R809" s="33">
        <v>430</v>
      </c>
    </row>
    <row r="810" spans="1:18" ht="18.75" customHeight="1" x14ac:dyDescent="0.2">
      <c r="A810" s="285"/>
      <c r="B810" s="32">
        <v>42807</v>
      </c>
      <c r="C810" s="33">
        <f t="shared" si="43"/>
        <v>438</v>
      </c>
      <c r="D810" s="33">
        <f t="shared" si="44"/>
        <v>370</v>
      </c>
      <c r="E810" s="34">
        <v>415.34</v>
      </c>
      <c r="F810" s="33">
        <v>722</v>
      </c>
      <c r="G810" s="33">
        <v>34</v>
      </c>
      <c r="H810" s="8">
        <v>310.42</v>
      </c>
      <c r="L810" s="4">
        <v>0.35</v>
      </c>
      <c r="M810" s="44">
        <v>0.13</v>
      </c>
      <c r="N810" s="8">
        <f t="shared" si="42"/>
        <v>0.35</v>
      </c>
      <c r="O810" s="1">
        <f t="shared" si="41"/>
        <v>6.85</v>
      </c>
      <c r="Q810" s="39">
        <f t="shared" si="40"/>
        <v>41.122093023255815</v>
      </c>
      <c r="R810" s="33">
        <v>430</v>
      </c>
    </row>
    <row r="811" spans="1:18" ht="18.75" customHeight="1" x14ac:dyDescent="0.2">
      <c r="A811" s="285"/>
      <c r="B811" s="32">
        <v>42808</v>
      </c>
      <c r="C811" s="33">
        <f t="shared" si="43"/>
        <v>438</v>
      </c>
      <c r="D811" s="33">
        <f t="shared" si="44"/>
        <v>370</v>
      </c>
      <c r="E811" s="34">
        <v>415.84</v>
      </c>
      <c r="F811" s="33">
        <v>722</v>
      </c>
      <c r="G811" s="33">
        <v>34</v>
      </c>
      <c r="H811" s="8">
        <v>316.92</v>
      </c>
      <c r="L811" s="4">
        <v>1.59</v>
      </c>
      <c r="M811" s="44">
        <v>0.62</v>
      </c>
      <c r="N811" s="8">
        <f t="shared" si="42"/>
        <v>1.59</v>
      </c>
      <c r="O811" s="1">
        <f t="shared" si="41"/>
        <v>2.7599999999999589</v>
      </c>
      <c r="Q811" s="39">
        <f t="shared" si="40"/>
        <v>41.292151162790695</v>
      </c>
      <c r="R811" s="33">
        <v>430</v>
      </c>
    </row>
    <row r="812" spans="1:18" ht="18.75" customHeight="1" x14ac:dyDescent="0.2">
      <c r="A812" s="285"/>
      <c r="B812" s="32">
        <v>42809</v>
      </c>
      <c r="C812" s="33">
        <f t="shared" si="43"/>
        <v>438</v>
      </c>
      <c r="D812" s="33">
        <f t="shared" si="44"/>
        <v>370</v>
      </c>
      <c r="E812" s="34">
        <v>415.93</v>
      </c>
      <c r="F812" s="33">
        <v>722</v>
      </c>
      <c r="G812" s="33">
        <v>34</v>
      </c>
      <c r="H812" s="8">
        <v>318.08999999999997</v>
      </c>
      <c r="L812" s="4">
        <v>1.62</v>
      </c>
      <c r="M812" s="44">
        <v>0.63</v>
      </c>
      <c r="N812" s="8">
        <f t="shared" si="42"/>
        <v>1.62</v>
      </c>
      <c r="O812" s="1">
        <f t="shared" si="41"/>
        <v>3.4400000000000501</v>
      </c>
      <c r="Q812" s="39">
        <f t="shared" si="40"/>
        <v>41.556686046511636</v>
      </c>
      <c r="R812" s="33">
        <v>430</v>
      </c>
    </row>
    <row r="813" spans="1:18" ht="18.75" customHeight="1" x14ac:dyDescent="0.2">
      <c r="A813" s="285"/>
      <c r="B813" s="32">
        <v>42810</v>
      </c>
      <c r="C813" s="33">
        <f t="shared" si="43"/>
        <v>438</v>
      </c>
      <c r="D813" s="33">
        <f t="shared" si="44"/>
        <v>370</v>
      </c>
      <c r="E813" s="34">
        <v>416.07</v>
      </c>
      <c r="F813" s="33">
        <v>722</v>
      </c>
      <c r="G813" s="33">
        <v>34</v>
      </c>
      <c r="H813" s="8">
        <v>319.91000000000003</v>
      </c>
      <c r="L813" s="4">
        <v>0.6</v>
      </c>
      <c r="M813" s="44">
        <v>0.23</v>
      </c>
      <c r="N813" s="8">
        <f t="shared" si="42"/>
        <v>0.6</v>
      </c>
      <c r="O813" s="1">
        <v>2.81</v>
      </c>
      <c r="Q813" s="39">
        <f t="shared" si="40"/>
        <v>41.877906976744185</v>
      </c>
      <c r="R813" s="33">
        <v>430</v>
      </c>
    </row>
    <row r="814" spans="1:18" ht="18.75" customHeight="1" x14ac:dyDescent="0.2">
      <c r="A814" s="285"/>
      <c r="B814" s="32">
        <v>42811</v>
      </c>
      <c r="C814" s="33">
        <f t="shared" si="43"/>
        <v>438</v>
      </c>
      <c r="D814" s="33">
        <f t="shared" si="44"/>
        <v>370</v>
      </c>
      <c r="E814" s="48">
        <v>416.24</v>
      </c>
      <c r="F814" s="33">
        <f t="shared" ref="F814:F867" si="45">F813</f>
        <v>722</v>
      </c>
      <c r="G814" s="33">
        <f t="shared" ref="G814:G867" si="46">G813</f>
        <v>34</v>
      </c>
      <c r="H814" s="8">
        <v>322.12</v>
      </c>
      <c r="L814" s="4">
        <v>0.86</v>
      </c>
      <c r="M814" s="44">
        <v>0.33</v>
      </c>
      <c r="N814" s="8">
        <f t="shared" si="42"/>
        <v>0.86</v>
      </c>
      <c r="O814" s="1">
        <v>1.9</v>
      </c>
      <c r="Q814" s="39">
        <f t="shared" si="40"/>
        <v>42.029069767441868</v>
      </c>
      <c r="R814" s="33">
        <v>430</v>
      </c>
    </row>
    <row r="815" spans="1:18" ht="18.75" customHeight="1" x14ac:dyDescent="0.2">
      <c r="A815" s="285"/>
      <c r="B815" s="32">
        <v>42812</v>
      </c>
      <c r="C815" s="33">
        <f t="shared" si="43"/>
        <v>438</v>
      </c>
      <c r="D815" s="33">
        <f t="shared" si="44"/>
        <v>370</v>
      </c>
      <c r="E815" s="48">
        <v>416.32</v>
      </c>
      <c r="F815" s="33">
        <f t="shared" si="45"/>
        <v>722</v>
      </c>
      <c r="G815" s="33">
        <f t="shared" si="46"/>
        <v>34</v>
      </c>
      <c r="H815" s="8">
        <v>323.16000000000003</v>
      </c>
      <c r="L815" s="4">
        <v>0</v>
      </c>
      <c r="M815" s="44">
        <v>0</v>
      </c>
      <c r="N815" s="8">
        <f t="shared" si="42"/>
        <v>0</v>
      </c>
      <c r="O815" s="1">
        <v>0.78</v>
      </c>
      <c r="Q815" s="39">
        <f t="shared" ref="Q815:Q878" si="47">(H816-34)*100/(722-34)</f>
        <v>42.142441860465119</v>
      </c>
      <c r="R815" s="33">
        <v>430</v>
      </c>
    </row>
    <row r="816" spans="1:18" ht="18.75" customHeight="1" x14ac:dyDescent="0.2">
      <c r="A816" s="285"/>
      <c r="B816" s="32">
        <v>42813</v>
      </c>
      <c r="C816" s="33">
        <f t="shared" si="43"/>
        <v>438</v>
      </c>
      <c r="D816" s="33">
        <f t="shared" si="44"/>
        <v>370</v>
      </c>
      <c r="E816" s="48">
        <v>416.38</v>
      </c>
      <c r="F816" s="33">
        <f t="shared" si="45"/>
        <v>722</v>
      </c>
      <c r="G816" s="33">
        <f t="shared" si="46"/>
        <v>34</v>
      </c>
      <c r="H816" s="8">
        <v>323.94</v>
      </c>
      <c r="L816" s="4">
        <v>0</v>
      </c>
      <c r="M816" s="44">
        <v>0</v>
      </c>
      <c r="N816" s="8">
        <f t="shared" si="42"/>
        <v>0</v>
      </c>
      <c r="O816" s="1">
        <v>0.82</v>
      </c>
      <c r="Q816" s="39">
        <f t="shared" si="47"/>
        <v>42.261627906976742</v>
      </c>
      <c r="R816" s="33">
        <v>430</v>
      </c>
    </row>
    <row r="817" spans="1:18" ht="18.75" customHeight="1" x14ac:dyDescent="0.2">
      <c r="A817" s="285"/>
      <c r="B817" s="32">
        <v>42814</v>
      </c>
      <c r="C817" s="33">
        <f t="shared" si="43"/>
        <v>438</v>
      </c>
      <c r="D817" s="33">
        <f t="shared" si="44"/>
        <v>370</v>
      </c>
      <c r="E817" s="48">
        <v>416.44</v>
      </c>
      <c r="F817" s="33">
        <f t="shared" si="45"/>
        <v>722</v>
      </c>
      <c r="G817" s="33">
        <f t="shared" si="46"/>
        <v>34</v>
      </c>
      <c r="H817" s="8">
        <v>324.76</v>
      </c>
      <c r="L817" s="4">
        <v>0.1</v>
      </c>
      <c r="M817" s="44">
        <v>0.04</v>
      </c>
      <c r="N817" s="8">
        <f t="shared" si="42"/>
        <v>0.1</v>
      </c>
      <c r="O817" s="1">
        <v>0.66</v>
      </c>
      <c r="Q817" s="39">
        <f t="shared" si="47"/>
        <v>42.343023255813954</v>
      </c>
      <c r="R817" s="33">
        <v>430</v>
      </c>
    </row>
    <row r="818" spans="1:18" ht="18.75" customHeight="1" x14ac:dyDescent="0.2">
      <c r="A818" s="285"/>
      <c r="B818" s="32">
        <v>42815</v>
      </c>
      <c r="C818" s="33">
        <f t="shared" si="43"/>
        <v>438</v>
      </c>
      <c r="D818" s="33">
        <f t="shared" si="44"/>
        <v>370</v>
      </c>
      <c r="E818" s="48">
        <v>416.48</v>
      </c>
      <c r="F818" s="33">
        <f t="shared" si="45"/>
        <v>722</v>
      </c>
      <c r="G818" s="33">
        <f t="shared" si="46"/>
        <v>34</v>
      </c>
      <c r="H818" s="8">
        <v>325.32</v>
      </c>
      <c r="L818" s="4">
        <v>0.33</v>
      </c>
      <c r="M818" s="44">
        <v>0.13</v>
      </c>
      <c r="N818" s="8">
        <f t="shared" si="42"/>
        <v>0.33</v>
      </c>
      <c r="O818" s="1">
        <v>0.61</v>
      </c>
      <c r="Q818" s="39">
        <f t="shared" si="47"/>
        <v>42.383720930232563</v>
      </c>
      <c r="R818" s="33">
        <v>430</v>
      </c>
    </row>
    <row r="819" spans="1:18" ht="18.75" customHeight="1" x14ac:dyDescent="0.2">
      <c r="A819" s="285"/>
      <c r="B819" s="32">
        <v>42816</v>
      </c>
      <c r="C819" s="33">
        <f t="shared" si="43"/>
        <v>438</v>
      </c>
      <c r="D819" s="33">
        <f t="shared" si="44"/>
        <v>370</v>
      </c>
      <c r="E819" s="48">
        <v>416.5</v>
      </c>
      <c r="F819" s="33">
        <f t="shared" si="45"/>
        <v>722</v>
      </c>
      <c r="G819" s="33">
        <f t="shared" si="46"/>
        <v>34</v>
      </c>
      <c r="H819" s="8">
        <v>325.60000000000002</v>
      </c>
      <c r="L819" s="4">
        <v>0.54</v>
      </c>
      <c r="M819" s="44">
        <v>0.21</v>
      </c>
      <c r="N819" s="8">
        <f t="shared" si="42"/>
        <v>0.54</v>
      </c>
      <c r="O819" s="1">
        <v>0.67</v>
      </c>
      <c r="Q819" s="39">
        <f t="shared" si="47"/>
        <v>42.402616279069768</v>
      </c>
      <c r="R819" s="33">
        <v>430</v>
      </c>
    </row>
    <row r="820" spans="1:18" ht="18.75" customHeight="1" x14ac:dyDescent="0.2">
      <c r="A820" s="285"/>
      <c r="B820" s="32">
        <v>42817</v>
      </c>
      <c r="C820" s="33">
        <f t="shared" si="43"/>
        <v>438</v>
      </c>
      <c r="D820" s="33">
        <f t="shared" si="44"/>
        <v>370</v>
      </c>
      <c r="E820" s="48">
        <v>416.51</v>
      </c>
      <c r="F820" s="33">
        <f t="shared" si="45"/>
        <v>722</v>
      </c>
      <c r="G820" s="33">
        <f t="shared" si="46"/>
        <v>34</v>
      </c>
      <c r="H820" s="8">
        <v>325.73</v>
      </c>
      <c r="L820" s="4">
        <v>0.93</v>
      </c>
      <c r="M820" s="44">
        <v>0.36</v>
      </c>
      <c r="N820" s="8">
        <f t="shared" si="42"/>
        <v>0.93</v>
      </c>
      <c r="O820" s="1">
        <v>0.24</v>
      </c>
      <c r="Q820" s="39">
        <f t="shared" si="47"/>
        <v>42.302325581395351</v>
      </c>
      <c r="R820" s="33">
        <v>430</v>
      </c>
    </row>
    <row r="821" spans="1:18" ht="18.75" customHeight="1" x14ac:dyDescent="0.2">
      <c r="A821" s="285"/>
      <c r="B821" s="32">
        <v>42818</v>
      </c>
      <c r="C821" s="33">
        <f t="shared" si="43"/>
        <v>438</v>
      </c>
      <c r="D821" s="33">
        <f t="shared" si="44"/>
        <v>370</v>
      </c>
      <c r="E821" s="48">
        <v>416.46</v>
      </c>
      <c r="F821" s="33">
        <f t="shared" si="45"/>
        <v>722</v>
      </c>
      <c r="G821" s="33">
        <f t="shared" si="46"/>
        <v>34</v>
      </c>
      <c r="H821" s="8">
        <v>325.04000000000002</v>
      </c>
      <c r="L821" s="4">
        <v>2.38</v>
      </c>
      <c r="M821" s="44">
        <v>0.92</v>
      </c>
      <c r="N821" s="8">
        <f t="shared" si="42"/>
        <v>2.38</v>
      </c>
      <c r="O821" s="1">
        <v>0.37</v>
      </c>
      <c r="Q821" s="39">
        <f t="shared" si="47"/>
        <v>42.010174418604649</v>
      </c>
      <c r="R821" s="33">
        <v>430</v>
      </c>
    </row>
    <row r="822" spans="1:18" ht="18.75" customHeight="1" x14ac:dyDescent="0.2">
      <c r="A822" s="285"/>
      <c r="B822" s="32">
        <v>42819</v>
      </c>
      <c r="C822" s="33">
        <f t="shared" si="43"/>
        <v>438</v>
      </c>
      <c r="D822" s="33">
        <f t="shared" si="44"/>
        <v>370</v>
      </c>
      <c r="E822" s="48">
        <v>416.31</v>
      </c>
      <c r="F822" s="33">
        <f t="shared" si="45"/>
        <v>722</v>
      </c>
      <c r="G822" s="33">
        <f t="shared" si="46"/>
        <v>34</v>
      </c>
      <c r="H822" s="8">
        <v>323.02999999999997</v>
      </c>
      <c r="L822" s="4">
        <v>1.45</v>
      </c>
      <c r="M822" s="44">
        <v>0.56000000000000005</v>
      </c>
      <c r="N822" s="8">
        <f t="shared" si="42"/>
        <v>1.45</v>
      </c>
      <c r="O822" s="1">
        <v>0.67</v>
      </c>
      <c r="Q822" s="39">
        <f t="shared" si="47"/>
        <v>41.896802325581397</v>
      </c>
      <c r="R822" s="33">
        <v>430</v>
      </c>
    </row>
    <row r="823" spans="1:18" ht="18.75" customHeight="1" x14ac:dyDescent="0.2">
      <c r="A823" s="285"/>
      <c r="B823" s="32">
        <v>42820</v>
      </c>
      <c r="C823" s="33">
        <f t="shared" si="43"/>
        <v>438</v>
      </c>
      <c r="D823" s="33">
        <f t="shared" si="44"/>
        <v>370</v>
      </c>
      <c r="E823" s="48">
        <v>416.25</v>
      </c>
      <c r="F823" s="33">
        <f t="shared" si="45"/>
        <v>722</v>
      </c>
      <c r="G823" s="33">
        <f t="shared" si="46"/>
        <v>34</v>
      </c>
      <c r="H823" s="8">
        <v>322.25</v>
      </c>
      <c r="L823" s="4">
        <v>0</v>
      </c>
      <c r="M823" s="44">
        <v>0</v>
      </c>
      <c r="N823" s="8">
        <f t="shared" si="42"/>
        <v>0</v>
      </c>
      <c r="O823" s="1">
        <v>0.26</v>
      </c>
      <c r="Q823" s="39">
        <f t="shared" si="47"/>
        <v>41.934593023255815</v>
      </c>
      <c r="R823" s="33">
        <v>430</v>
      </c>
    </row>
    <row r="824" spans="1:18" ht="18.75" customHeight="1" x14ac:dyDescent="0.2">
      <c r="A824" s="285"/>
      <c r="B824" s="32">
        <v>42821</v>
      </c>
      <c r="C824" s="33">
        <f t="shared" si="43"/>
        <v>438</v>
      </c>
      <c r="D824" s="33">
        <f t="shared" si="44"/>
        <v>370</v>
      </c>
      <c r="E824" s="48">
        <v>416.27</v>
      </c>
      <c r="F824" s="33">
        <f t="shared" si="45"/>
        <v>722</v>
      </c>
      <c r="G824" s="33">
        <f t="shared" si="46"/>
        <v>34</v>
      </c>
      <c r="H824" s="8">
        <v>322.51</v>
      </c>
      <c r="L824" s="4">
        <v>0.98</v>
      </c>
      <c r="M824" s="44">
        <v>0.38</v>
      </c>
      <c r="N824" s="8">
        <f t="shared" si="42"/>
        <v>0.98</v>
      </c>
      <c r="O824" s="1">
        <v>0.33</v>
      </c>
      <c r="Q824" s="39">
        <f t="shared" si="47"/>
        <v>41.840116279069768</v>
      </c>
      <c r="R824" s="33">
        <v>430</v>
      </c>
    </row>
    <row r="825" spans="1:18" ht="18.75" customHeight="1" x14ac:dyDescent="0.2">
      <c r="A825" s="285"/>
      <c r="B825" s="32">
        <v>42822</v>
      </c>
      <c r="C825" s="33">
        <f t="shared" si="43"/>
        <v>438</v>
      </c>
      <c r="D825" s="33">
        <f t="shared" si="44"/>
        <v>370</v>
      </c>
      <c r="E825" s="48">
        <v>416.22</v>
      </c>
      <c r="F825" s="33">
        <f t="shared" si="45"/>
        <v>722</v>
      </c>
      <c r="G825" s="33">
        <f t="shared" si="46"/>
        <v>34</v>
      </c>
      <c r="H825" s="8">
        <v>321.86</v>
      </c>
      <c r="L825" s="4">
        <v>2.06</v>
      </c>
      <c r="M825" s="44">
        <v>0.8</v>
      </c>
      <c r="N825" s="8">
        <f t="shared" si="42"/>
        <v>2.06</v>
      </c>
      <c r="O825" s="1">
        <v>1.02</v>
      </c>
      <c r="Q825" s="39">
        <f t="shared" si="47"/>
        <v>41.688953488372093</v>
      </c>
      <c r="R825" s="33">
        <v>430</v>
      </c>
    </row>
    <row r="826" spans="1:18" ht="18.75" customHeight="1" x14ac:dyDescent="0.2">
      <c r="A826" s="285"/>
      <c r="B826" s="32">
        <v>42823</v>
      </c>
      <c r="C826" s="33">
        <f t="shared" si="43"/>
        <v>438</v>
      </c>
      <c r="D826" s="33">
        <f t="shared" si="44"/>
        <v>370</v>
      </c>
      <c r="E826" s="48">
        <v>416.14</v>
      </c>
      <c r="F826" s="33">
        <f t="shared" si="45"/>
        <v>722</v>
      </c>
      <c r="G826" s="33">
        <f t="shared" si="46"/>
        <v>34</v>
      </c>
      <c r="H826" s="8">
        <v>320.82</v>
      </c>
      <c r="L826" s="4">
        <v>1.65</v>
      </c>
      <c r="M826" s="44">
        <v>0.64</v>
      </c>
      <c r="N826" s="8">
        <f t="shared" si="42"/>
        <v>1.65</v>
      </c>
      <c r="O826" s="1">
        <v>2.04</v>
      </c>
      <c r="Q826" s="39">
        <f t="shared" si="47"/>
        <v>41.745639534883715</v>
      </c>
      <c r="R826" s="33">
        <v>430</v>
      </c>
    </row>
    <row r="827" spans="1:18" ht="18.75" customHeight="1" x14ac:dyDescent="0.2">
      <c r="A827" s="285"/>
      <c r="B827" s="32">
        <v>42824</v>
      </c>
      <c r="C827" s="33">
        <f t="shared" si="43"/>
        <v>438</v>
      </c>
      <c r="D827" s="33">
        <f t="shared" si="44"/>
        <v>370</v>
      </c>
      <c r="E827" s="48">
        <v>416.17</v>
      </c>
      <c r="F827" s="33">
        <f t="shared" si="45"/>
        <v>722</v>
      </c>
      <c r="G827" s="33">
        <f t="shared" si="46"/>
        <v>34</v>
      </c>
      <c r="H827" s="8">
        <v>321.20999999999998</v>
      </c>
      <c r="L827" s="4">
        <v>1.56</v>
      </c>
      <c r="M827" s="44">
        <v>0.61</v>
      </c>
      <c r="N827" s="8">
        <f t="shared" si="42"/>
        <v>1.56</v>
      </c>
      <c r="O827" s="1">
        <v>2.34</v>
      </c>
      <c r="Q827" s="39">
        <f t="shared" si="47"/>
        <v>41.859011627906973</v>
      </c>
      <c r="R827" s="33">
        <v>430</v>
      </c>
    </row>
    <row r="828" spans="1:18" ht="18.75" customHeight="1" x14ac:dyDescent="0.2">
      <c r="A828" s="285"/>
      <c r="B828" s="32">
        <v>42825</v>
      </c>
      <c r="C828" s="33">
        <f t="shared" si="43"/>
        <v>438</v>
      </c>
      <c r="D828" s="33">
        <f t="shared" si="44"/>
        <v>370</v>
      </c>
      <c r="E828" s="48">
        <v>416.23</v>
      </c>
      <c r="F828" s="33">
        <f t="shared" si="45"/>
        <v>722</v>
      </c>
      <c r="G828" s="33">
        <f t="shared" si="46"/>
        <v>34</v>
      </c>
      <c r="H828" s="8">
        <v>321.99</v>
      </c>
      <c r="L828" s="4">
        <v>0.63</v>
      </c>
      <c r="M828" s="44">
        <v>0.25</v>
      </c>
      <c r="N828" s="8">
        <f t="shared" si="42"/>
        <v>0.63</v>
      </c>
      <c r="O828" s="1">
        <v>1.28</v>
      </c>
      <c r="P828" s="8">
        <f>SUM(M798:M828)</f>
        <v>9.82</v>
      </c>
      <c r="Q828" s="39">
        <f t="shared" si="47"/>
        <v>41.953488372093027</v>
      </c>
      <c r="R828" s="33">
        <v>430</v>
      </c>
    </row>
    <row r="829" spans="1:18" ht="18.75" customHeight="1" x14ac:dyDescent="0.2">
      <c r="A829" s="285" t="s">
        <v>22</v>
      </c>
      <c r="B829" s="32">
        <v>42826</v>
      </c>
      <c r="C829" s="33">
        <f t="shared" si="43"/>
        <v>438</v>
      </c>
      <c r="D829" s="33">
        <f t="shared" si="44"/>
        <v>370</v>
      </c>
      <c r="E829" s="48">
        <v>416.28</v>
      </c>
      <c r="F829" s="33">
        <f t="shared" si="45"/>
        <v>722</v>
      </c>
      <c r="G829" s="33">
        <f t="shared" si="46"/>
        <v>34</v>
      </c>
      <c r="H829" s="8">
        <v>322.64</v>
      </c>
      <c r="L829" s="4">
        <v>2.54</v>
      </c>
      <c r="M829" s="44">
        <v>0.98</v>
      </c>
      <c r="N829" s="8">
        <f t="shared" si="42"/>
        <v>2.54</v>
      </c>
      <c r="O829" s="1">
        <v>1.1100000000000001</v>
      </c>
      <c r="Q829" s="39">
        <f t="shared" si="47"/>
        <v>41.745639534883715</v>
      </c>
      <c r="R829" s="33">
        <v>430</v>
      </c>
    </row>
    <row r="830" spans="1:18" ht="18.75" customHeight="1" x14ac:dyDescent="0.2">
      <c r="A830" s="285"/>
      <c r="B830" s="32">
        <v>42827</v>
      </c>
      <c r="C830" s="33">
        <f t="shared" si="43"/>
        <v>438</v>
      </c>
      <c r="D830" s="33">
        <f t="shared" si="44"/>
        <v>370</v>
      </c>
      <c r="E830" s="48">
        <v>416.17</v>
      </c>
      <c r="F830" s="33">
        <f t="shared" si="45"/>
        <v>722</v>
      </c>
      <c r="G830" s="33">
        <f t="shared" si="46"/>
        <v>34</v>
      </c>
      <c r="H830" s="8">
        <v>321.20999999999998</v>
      </c>
      <c r="L830" s="4">
        <v>0.88</v>
      </c>
      <c r="M830" s="44">
        <v>0.34</v>
      </c>
      <c r="N830" s="8">
        <f t="shared" si="42"/>
        <v>0.88</v>
      </c>
      <c r="O830" s="1">
        <v>2.7</v>
      </c>
      <c r="Q830" s="39">
        <f t="shared" si="47"/>
        <v>42.010174418604649</v>
      </c>
      <c r="R830" s="33">
        <v>430</v>
      </c>
    </row>
    <row r="831" spans="1:18" ht="18.75" customHeight="1" x14ac:dyDescent="0.2">
      <c r="A831" s="285"/>
      <c r="B831" s="32">
        <v>42828</v>
      </c>
      <c r="C831" s="33">
        <f t="shared" si="43"/>
        <v>438</v>
      </c>
      <c r="D831" s="33">
        <f t="shared" si="44"/>
        <v>370</v>
      </c>
      <c r="E831" s="48">
        <v>416.31</v>
      </c>
      <c r="F831" s="33">
        <f t="shared" si="45"/>
        <v>722</v>
      </c>
      <c r="G831" s="33">
        <f t="shared" si="46"/>
        <v>34</v>
      </c>
      <c r="H831" s="8">
        <v>323.02999999999997</v>
      </c>
      <c r="L831" s="4">
        <v>0.91</v>
      </c>
      <c r="M831" s="44">
        <v>0.35</v>
      </c>
      <c r="N831" s="8">
        <f t="shared" si="42"/>
        <v>0.91</v>
      </c>
      <c r="O831" s="1">
        <v>2.5</v>
      </c>
      <c r="Q831" s="39">
        <f t="shared" si="47"/>
        <v>42.241279069767444</v>
      </c>
      <c r="R831" s="33">
        <v>430</v>
      </c>
    </row>
    <row r="832" spans="1:18" ht="18.75" customHeight="1" x14ac:dyDescent="0.2">
      <c r="A832" s="285"/>
      <c r="B832" s="32">
        <v>42829</v>
      </c>
      <c r="C832" s="33">
        <f t="shared" si="43"/>
        <v>438</v>
      </c>
      <c r="D832" s="33">
        <f t="shared" si="44"/>
        <v>370</v>
      </c>
      <c r="E832" s="48">
        <v>416.43</v>
      </c>
      <c r="F832" s="33">
        <f t="shared" si="45"/>
        <v>722</v>
      </c>
      <c r="G832" s="33">
        <f t="shared" si="46"/>
        <v>34</v>
      </c>
      <c r="H832" s="8">
        <v>324.62</v>
      </c>
      <c r="L832" s="4">
        <v>0.88</v>
      </c>
      <c r="M832" s="44">
        <v>0.34</v>
      </c>
      <c r="N832" s="8">
        <f t="shared" si="42"/>
        <v>0.88</v>
      </c>
      <c r="O832" s="1">
        <v>1.44</v>
      </c>
      <c r="Q832" s="39">
        <f t="shared" si="47"/>
        <v>42.322674418604649</v>
      </c>
      <c r="R832" s="33">
        <v>430</v>
      </c>
    </row>
    <row r="833" spans="1:18" ht="18.75" customHeight="1" x14ac:dyDescent="0.2">
      <c r="A833" s="285"/>
      <c r="B833" s="32">
        <v>42830</v>
      </c>
      <c r="C833" s="33">
        <f t="shared" si="43"/>
        <v>438</v>
      </c>
      <c r="D833" s="33">
        <f t="shared" si="44"/>
        <v>370</v>
      </c>
      <c r="E833" s="48">
        <v>416.47</v>
      </c>
      <c r="F833" s="33">
        <f t="shared" si="45"/>
        <v>722</v>
      </c>
      <c r="G833" s="33">
        <f t="shared" si="46"/>
        <v>34</v>
      </c>
      <c r="H833" s="8">
        <v>325.18</v>
      </c>
      <c r="L833" s="4">
        <v>1.7</v>
      </c>
      <c r="M833" s="44">
        <v>0.66</v>
      </c>
      <c r="N833" s="8">
        <f t="shared" si="42"/>
        <v>1.7</v>
      </c>
      <c r="O833" s="1">
        <v>1.84</v>
      </c>
      <c r="Q833" s="39">
        <f t="shared" si="47"/>
        <v>42.343023255813954</v>
      </c>
      <c r="R833" s="33">
        <v>430</v>
      </c>
    </row>
    <row r="834" spans="1:18" ht="18.75" customHeight="1" x14ac:dyDescent="0.2">
      <c r="A834" s="285"/>
      <c r="B834" s="32">
        <v>42831</v>
      </c>
      <c r="C834" s="33">
        <f t="shared" si="43"/>
        <v>438</v>
      </c>
      <c r="D834" s="33">
        <f t="shared" si="44"/>
        <v>370</v>
      </c>
      <c r="E834" s="48">
        <v>416.48</v>
      </c>
      <c r="F834" s="33">
        <f t="shared" si="45"/>
        <v>722</v>
      </c>
      <c r="G834" s="33">
        <f t="shared" si="46"/>
        <v>34</v>
      </c>
      <c r="H834" s="8">
        <v>325.32</v>
      </c>
      <c r="L834" s="4">
        <v>2.35</v>
      </c>
      <c r="M834" s="44">
        <v>0.91</v>
      </c>
      <c r="N834" s="8">
        <f t="shared" si="42"/>
        <v>2.35</v>
      </c>
      <c r="O834" s="1">
        <v>0.84</v>
      </c>
      <c r="Q834" s="39">
        <f t="shared" si="47"/>
        <v>42.123546511627907</v>
      </c>
      <c r="R834" s="33">
        <v>430</v>
      </c>
    </row>
    <row r="835" spans="1:18" ht="18.75" customHeight="1" x14ac:dyDescent="0.2">
      <c r="A835" s="285"/>
      <c r="B835" s="32">
        <v>42832</v>
      </c>
      <c r="C835" s="33">
        <f t="shared" si="43"/>
        <v>438</v>
      </c>
      <c r="D835" s="33">
        <f t="shared" si="44"/>
        <v>370</v>
      </c>
      <c r="E835" s="48">
        <v>416.37</v>
      </c>
      <c r="F835" s="33">
        <f t="shared" si="45"/>
        <v>722</v>
      </c>
      <c r="G835" s="33">
        <f t="shared" si="46"/>
        <v>34</v>
      </c>
      <c r="H835" s="8">
        <v>323.81</v>
      </c>
      <c r="L835" s="4">
        <v>1.9</v>
      </c>
      <c r="M835" s="44">
        <v>0.74</v>
      </c>
      <c r="N835" s="8">
        <f t="shared" si="42"/>
        <v>1.9</v>
      </c>
      <c r="O835" s="1">
        <v>0.73</v>
      </c>
      <c r="Q835" s="39">
        <f t="shared" si="47"/>
        <v>41.953488372093027</v>
      </c>
      <c r="R835" s="33">
        <v>430</v>
      </c>
    </row>
    <row r="836" spans="1:18" ht="18.75" customHeight="1" x14ac:dyDescent="0.2">
      <c r="A836" s="285"/>
      <c r="B836" s="32">
        <v>42833</v>
      </c>
      <c r="C836" s="33">
        <f t="shared" si="43"/>
        <v>438</v>
      </c>
      <c r="D836" s="33">
        <f t="shared" si="44"/>
        <v>370</v>
      </c>
      <c r="E836" s="48">
        <v>416.28</v>
      </c>
      <c r="F836" s="33">
        <f t="shared" si="45"/>
        <v>722</v>
      </c>
      <c r="G836" s="33">
        <f t="shared" si="46"/>
        <v>34</v>
      </c>
      <c r="H836" s="8">
        <v>322.64</v>
      </c>
      <c r="L836" s="4">
        <v>0.37</v>
      </c>
      <c r="M836" s="44">
        <v>0.14000000000000001</v>
      </c>
      <c r="N836" s="8">
        <f t="shared" si="42"/>
        <v>0.37</v>
      </c>
      <c r="O836" s="1">
        <v>0.63</v>
      </c>
      <c r="Q836" s="39">
        <f t="shared" si="47"/>
        <v>41.991279069767437</v>
      </c>
      <c r="R836" s="33">
        <v>430</v>
      </c>
    </row>
    <row r="837" spans="1:18" ht="18.75" customHeight="1" x14ac:dyDescent="0.2">
      <c r="A837" s="285"/>
      <c r="B837" s="32">
        <v>42834</v>
      </c>
      <c r="C837" s="33">
        <f t="shared" si="43"/>
        <v>438</v>
      </c>
      <c r="D837" s="33">
        <f t="shared" si="44"/>
        <v>370</v>
      </c>
      <c r="E837" s="48">
        <v>416.3</v>
      </c>
      <c r="F837" s="33">
        <f t="shared" si="45"/>
        <v>722</v>
      </c>
      <c r="G837" s="33">
        <f t="shared" si="46"/>
        <v>34</v>
      </c>
      <c r="H837" s="8">
        <v>322.89999999999998</v>
      </c>
      <c r="L837" s="4">
        <v>0.64</v>
      </c>
      <c r="M837" s="44">
        <v>0.24</v>
      </c>
      <c r="N837" s="8">
        <f t="shared" si="42"/>
        <v>0.64</v>
      </c>
      <c r="O837" s="1">
        <v>0.38</v>
      </c>
      <c r="Q837" s="39">
        <f t="shared" si="47"/>
        <v>41.953488372093027</v>
      </c>
      <c r="R837" s="33">
        <v>430</v>
      </c>
    </row>
    <row r="838" spans="1:18" ht="18.75" customHeight="1" x14ac:dyDescent="0.2">
      <c r="A838" s="285"/>
      <c r="B838" s="32">
        <v>42835</v>
      </c>
      <c r="C838" s="33">
        <f t="shared" si="43"/>
        <v>438</v>
      </c>
      <c r="D838" s="33">
        <f t="shared" si="44"/>
        <v>370</v>
      </c>
      <c r="E838" s="48">
        <v>416.28</v>
      </c>
      <c r="F838" s="33">
        <f t="shared" si="45"/>
        <v>722</v>
      </c>
      <c r="G838" s="33">
        <f t="shared" si="46"/>
        <v>34</v>
      </c>
      <c r="H838" s="8">
        <v>322.64</v>
      </c>
      <c r="L838" s="4">
        <v>1.39</v>
      </c>
      <c r="M838" s="44">
        <v>0.54</v>
      </c>
      <c r="N838" s="8">
        <f t="shared" si="42"/>
        <v>1.39</v>
      </c>
      <c r="O838" s="1">
        <v>0.61</v>
      </c>
      <c r="Q838" s="39">
        <f t="shared" si="47"/>
        <v>41.840116279069768</v>
      </c>
      <c r="R838" s="33">
        <v>430</v>
      </c>
    </row>
    <row r="839" spans="1:18" ht="18.75" customHeight="1" x14ac:dyDescent="0.2">
      <c r="A839" s="285"/>
      <c r="B839" s="32">
        <v>42836</v>
      </c>
      <c r="C839" s="33">
        <f t="shared" si="43"/>
        <v>438</v>
      </c>
      <c r="D839" s="33">
        <f t="shared" si="44"/>
        <v>370</v>
      </c>
      <c r="E839" s="48">
        <v>416.22</v>
      </c>
      <c r="F839" s="33">
        <f t="shared" si="45"/>
        <v>722</v>
      </c>
      <c r="G839" s="33">
        <f t="shared" si="46"/>
        <v>34</v>
      </c>
      <c r="H839" s="8">
        <v>321.86</v>
      </c>
      <c r="L839" s="4">
        <v>0</v>
      </c>
      <c r="M839" s="44">
        <v>0</v>
      </c>
      <c r="N839" s="8">
        <f t="shared" si="42"/>
        <v>0</v>
      </c>
      <c r="O839" s="1">
        <v>0.78</v>
      </c>
      <c r="Q839" s="39">
        <f t="shared" si="47"/>
        <v>41.953488372093027</v>
      </c>
      <c r="R839" s="33">
        <v>430</v>
      </c>
    </row>
    <row r="840" spans="1:18" ht="18.75" customHeight="1" x14ac:dyDescent="0.2">
      <c r="A840" s="285"/>
      <c r="B840" s="32">
        <v>42837</v>
      </c>
      <c r="C840" s="33">
        <f t="shared" si="43"/>
        <v>438</v>
      </c>
      <c r="D840" s="33">
        <f t="shared" si="44"/>
        <v>370</v>
      </c>
      <c r="E840" s="48">
        <v>416.28</v>
      </c>
      <c r="F840" s="33">
        <f t="shared" si="45"/>
        <v>722</v>
      </c>
      <c r="G840" s="33">
        <f t="shared" si="46"/>
        <v>34</v>
      </c>
      <c r="H840" s="8">
        <v>322.64</v>
      </c>
      <c r="L840" s="4">
        <v>1.18</v>
      </c>
      <c r="M840" s="44">
        <v>0.44</v>
      </c>
      <c r="N840" s="8">
        <f t="shared" si="42"/>
        <v>1.18</v>
      </c>
      <c r="O840" s="1">
        <v>0.79</v>
      </c>
      <c r="Q840" s="39">
        <f t="shared" si="47"/>
        <v>41.896802325581397</v>
      </c>
      <c r="R840" s="33">
        <v>430</v>
      </c>
    </row>
    <row r="841" spans="1:18" ht="18.75" customHeight="1" x14ac:dyDescent="0.2">
      <c r="A841" s="285"/>
      <c r="B841" s="32">
        <v>42838</v>
      </c>
      <c r="C841" s="33">
        <f t="shared" si="43"/>
        <v>438</v>
      </c>
      <c r="D841" s="33">
        <f t="shared" si="44"/>
        <v>370</v>
      </c>
      <c r="E841" s="48">
        <v>416.25</v>
      </c>
      <c r="F841" s="33">
        <f t="shared" si="45"/>
        <v>722</v>
      </c>
      <c r="G841" s="33">
        <f t="shared" si="46"/>
        <v>34</v>
      </c>
      <c r="H841" s="8">
        <v>322.25</v>
      </c>
      <c r="L841" s="4">
        <v>1.51</v>
      </c>
      <c r="M841" s="44">
        <v>0.59</v>
      </c>
      <c r="N841" s="8">
        <f t="shared" ref="N841:N904" si="48">I841+J841+K841+L841</f>
        <v>1.51</v>
      </c>
      <c r="O841" s="1">
        <v>2.42</v>
      </c>
      <c r="Q841" s="39">
        <f t="shared" si="47"/>
        <v>42.029069767441868</v>
      </c>
      <c r="R841" s="33">
        <v>430</v>
      </c>
    </row>
    <row r="842" spans="1:18" ht="18.75" customHeight="1" x14ac:dyDescent="0.2">
      <c r="A842" s="285"/>
      <c r="B842" s="32">
        <v>42839</v>
      </c>
      <c r="C842" s="33">
        <f t="shared" si="43"/>
        <v>438</v>
      </c>
      <c r="D842" s="33">
        <f t="shared" si="44"/>
        <v>370</v>
      </c>
      <c r="E842" s="48">
        <v>416.32</v>
      </c>
      <c r="F842" s="33">
        <f t="shared" si="45"/>
        <v>722</v>
      </c>
      <c r="G842" s="33">
        <f t="shared" si="46"/>
        <v>34</v>
      </c>
      <c r="H842" s="8">
        <v>323.16000000000003</v>
      </c>
      <c r="L842" s="4">
        <v>1.61</v>
      </c>
      <c r="M842" s="44">
        <v>0.62</v>
      </c>
      <c r="N842" s="8">
        <f t="shared" si="48"/>
        <v>1.61</v>
      </c>
      <c r="O842" s="1">
        <v>1.61</v>
      </c>
      <c r="Q842" s="39">
        <f t="shared" si="47"/>
        <v>42.029069767441868</v>
      </c>
      <c r="R842" s="33">
        <v>430</v>
      </c>
    </row>
    <row r="843" spans="1:18" ht="18.75" customHeight="1" x14ac:dyDescent="0.2">
      <c r="A843" s="285"/>
      <c r="B843" s="32">
        <v>42840</v>
      </c>
      <c r="C843" s="33">
        <f t="shared" si="43"/>
        <v>438</v>
      </c>
      <c r="D843" s="33">
        <f t="shared" si="44"/>
        <v>370</v>
      </c>
      <c r="E843" s="48">
        <v>416.32</v>
      </c>
      <c r="F843" s="33">
        <f t="shared" si="45"/>
        <v>722</v>
      </c>
      <c r="G843" s="33">
        <f t="shared" si="46"/>
        <v>34</v>
      </c>
      <c r="H843" s="8">
        <v>323.16000000000003</v>
      </c>
      <c r="L843" s="4">
        <v>0.69</v>
      </c>
      <c r="M843" s="44">
        <v>0.26</v>
      </c>
      <c r="N843" s="8">
        <f t="shared" si="48"/>
        <v>0.69</v>
      </c>
      <c r="O843" s="1">
        <v>0.04</v>
      </c>
      <c r="Q843" s="39">
        <f t="shared" si="47"/>
        <v>41.934593023255815</v>
      </c>
      <c r="R843" s="33">
        <v>430</v>
      </c>
    </row>
    <row r="844" spans="1:18" ht="18.75" customHeight="1" x14ac:dyDescent="0.2">
      <c r="A844" s="285"/>
      <c r="B844" s="32">
        <v>42841</v>
      </c>
      <c r="C844" s="33">
        <f t="shared" si="43"/>
        <v>438</v>
      </c>
      <c r="D844" s="33">
        <f t="shared" si="44"/>
        <v>370</v>
      </c>
      <c r="E844" s="48">
        <v>416.27</v>
      </c>
      <c r="F844" s="33">
        <f t="shared" si="45"/>
        <v>722</v>
      </c>
      <c r="G844" s="33">
        <f t="shared" si="46"/>
        <v>34</v>
      </c>
      <c r="H844" s="8">
        <v>322.51</v>
      </c>
      <c r="L844" s="4">
        <v>0.72</v>
      </c>
      <c r="M844" s="44">
        <v>0.28000000000000003</v>
      </c>
      <c r="N844" s="8">
        <f t="shared" si="48"/>
        <v>0.72</v>
      </c>
      <c r="O844" s="1">
        <v>0.72</v>
      </c>
      <c r="Q844" s="39">
        <f t="shared" si="47"/>
        <v>41.934593023255815</v>
      </c>
      <c r="R844" s="33">
        <v>430</v>
      </c>
    </row>
    <row r="845" spans="1:18" ht="18.75" customHeight="1" x14ac:dyDescent="0.2">
      <c r="A845" s="285"/>
      <c r="B845" s="32">
        <v>42842</v>
      </c>
      <c r="C845" s="33">
        <f t="shared" si="43"/>
        <v>438</v>
      </c>
      <c r="D845" s="33">
        <f t="shared" si="44"/>
        <v>370</v>
      </c>
      <c r="E845" s="48">
        <v>416.27</v>
      </c>
      <c r="F845" s="33">
        <f t="shared" si="45"/>
        <v>722</v>
      </c>
      <c r="G845" s="33">
        <f t="shared" si="46"/>
        <v>34</v>
      </c>
      <c r="H845" s="8">
        <v>322.51</v>
      </c>
      <c r="L845" s="4">
        <v>2.2000000000000002</v>
      </c>
      <c r="M845" s="44">
        <v>0.85</v>
      </c>
      <c r="N845" s="8">
        <f t="shared" si="48"/>
        <v>2.2000000000000002</v>
      </c>
      <c r="O845" s="1">
        <v>0.51</v>
      </c>
      <c r="Q845" s="39">
        <f t="shared" si="47"/>
        <v>41.688953488372093</v>
      </c>
      <c r="R845" s="33">
        <v>430</v>
      </c>
    </row>
    <row r="846" spans="1:18" ht="18.75" customHeight="1" x14ac:dyDescent="0.2">
      <c r="A846" s="285"/>
      <c r="B846" s="32">
        <v>42843</v>
      </c>
      <c r="C846" s="33">
        <f t="shared" si="43"/>
        <v>438</v>
      </c>
      <c r="D846" s="33">
        <f t="shared" si="44"/>
        <v>370</v>
      </c>
      <c r="E846" s="1">
        <v>416.14</v>
      </c>
      <c r="F846" s="33">
        <f t="shared" si="45"/>
        <v>722</v>
      </c>
      <c r="G846" s="33">
        <f t="shared" si="46"/>
        <v>34</v>
      </c>
      <c r="H846" s="8">
        <v>320.82</v>
      </c>
      <c r="L846" s="4">
        <v>3.19</v>
      </c>
      <c r="M846" s="44">
        <v>1.24</v>
      </c>
      <c r="N846" s="8">
        <f t="shared" si="48"/>
        <v>3.19</v>
      </c>
      <c r="O846" s="1">
        <v>0.85</v>
      </c>
      <c r="Q846" s="39">
        <f t="shared" si="47"/>
        <v>41.348837209302324</v>
      </c>
      <c r="R846" s="33">
        <v>430</v>
      </c>
    </row>
    <row r="847" spans="1:18" ht="18.75" customHeight="1" x14ac:dyDescent="0.2">
      <c r="A847" s="285"/>
      <c r="B847" s="32">
        <v>42844</v>
      </c>
      <c r="C847" s="33">
        <f t="shared" si="43"/>
        <v>438</v>
      </c>
      <c r="D847" s="33">
        <f t="shared" si="44"/>
        <v>370</v>
      </c>
      <c r="E847" s="1">
        <v>415.96</v>
      </c>
      <c r="F847" s="33">
        <f t="shared" si="45"/>
        <v>722</v>
      </c>
      <c r="G847" s="33">
        <f t="shared" si="46"/>
        <v>34</v>
      </c>
      <c r="H847" s="8">
        <v>318.48</v>
      </c>
      <c r="L847" s="4">
        <v>4.21</v>
      </c>
      <c r="M847" s="44">
        <v>1.63</v>
      </c>
      <c r="N847" s="8">
        <f t="shared" si="48"/>
        <v>4.21</v>
      </c>
      <c r="O847" s="1">
        <v>0.05</v>
      </c>
      <c r="Q847" s="39">
        <f t="shared" si="47"/>
        <v>40.744186046511629</v>
      </c>
      <c r="R847" s="33">
        <v>430</v>
      </c>
    </row>
    <row r="848" spans="1:18" ht="18.75" customHeight="1" x14ac:dyDescent="0.2">
      <c r="A848" s="285"/>
      <c r="B848" s="32">
        <v>42845</v>
      </c>
      <c r="C848" s="33">
        <f t="shared" si="43"/>
        <v>438</v>
      </c>
      <c r="D848" s="33">
        <f t="shared" si="44"/>
        <v>370</v>
      </c>
      <c r="E848" s="1">
        <v>415.64</v>
      </c>
      <c r="F848" s="33">
        <f t="shared" si="45"/>
        <v>722</v>
      </c>
      <c r="G848" s="33">
        <f t="shared" si="46"/>
        <v>34</v>
      </c>
      <c r="H848" s="8">
        <v>314.32</v>
      </c>
      <c r="L848" s="4">
        <v>2.37</v>
      </c>
      <c r="M848" s="44">
        <v>0.92</v>
      </c>
      <c r="N848" s="8">
        <f t="shared" si="48"/>
        <v>2.37</v>
      </c>
      <c r="O848" s="1">
        <v>0.42</v>
      </c>
      <c r="Q848" s="39">
        <f t="shared" si="47"/>
        <v>40.46075581395349</v>
      </c>
      <c r="R848" s="33">
        <v>430</v>
      </c>
    </row>
    <row r="849" spans="1:18" ht="18.75" customHeight="1" x14ac:dyDescent="0.2">
      <c r="A849" s="285"/>
      <c r="B849" s="32">
        <v>42846</v>
      </c>
      <c r="C849" s="33">
        <f t="shared" si="43"/>
        <v>438</v>
      </c>
      <c r="D849" s="33">
        <f t="shared" si="44"/>
        <v>370</v>
      </c>
      <c r="E849" s="1">
        <v>415.49</v>
      </c>
      <c r="F849" s="33">
        <f t="shared" si="45"/>
        <v>722</v>
      </c>
      <c r="G849" s="33">
        <f t="shared" si="46"/>
        <v>34</v>
      </c>
      <c r="H849" s="8">
        <v>312.37</v>
      </c>
      <c r="L849" s="4">
        <v>2.02</v>
      </c>
      <c r="M849" s="44">
        <v>0.78</v>
      </c>
      <c r="N849" s="8">
        <f t="shared" si="48"/>
        <v>2.02</v>
      </c>
      <c r="O849" s="1">
        <v>0.2</v>
      </c>
      <c r="Q849" s="39">
        <f t="shared" si="47"/>
        <v>40.196220930232556</v>
      </c>
      <c r="R849" s="33">
        <v>430</v>
      </c>
    </row>
    <row r="850" spans="1:18" ht="18.75" customHeight="1" x14ac:dyDescent="0.2">
      <c r="A850" s="285"/>
      <c r="B850" s="32">
        <v>42847</v>
      </c>
      <c r="C850" s="33">
        <f t="shared" si="43"/>
        <v>438</v>
      </c>
      <c r="D850" s="33">
        <f t="shared" si="44"/>
        <v>370</v>
      </c>
      <c r="E850" s="1">
        <v>415.35</v>
      </c>
      <c r="F850" s="33">
        <f t="shared" si="45"/>
        <v>722</v>
      </c>
      <c r="G850" s="33">
        <f t="shared" si="46"/>
        <v>34</v>
      </c>
      <c r="H850" s="8">
        <v>310.55</v>
      </c>
      <c r="L850" s="4">
        <v>1.19</v>
      </c>
      <c r="M850" s="44">
        <v>0.46</v>
      </c>
      <c r="N850" s="8">
        <f t="shared" si="48"/>
        <v>1.19</v>
      </c>
      <c r="O850" s="1">
        <v>0.18</v>
      </c>
      <c r="Q850" s="39">
        <f t="shared" si="47"/>
        <v>40.049418604651166</v>
      </c>
      <c r="R850" s="33">
        <v>430</v>
      </c>
    </row>
    <row r="851" spans="1:18" ht="18.75" customHeight="1" x14ac:dyDescent="0.2">
      <c r="A851" s="285"/>
      <c r="B851" s="32">
        <v>42848</v>
      </c>
      <c r="C851" s="33">
        <f t="shared" si="43"/>
        <v>438</v>
      </c>
      <c r="D851" s="33">
        <f t="shared" si="44"/>
        <v>370</v>
      </c>
      <c r="E851" s="1">
        <v>415.27</v>
      </c>
      <c r="F851" s="33">
        <f t="shared" si="45"/>
        <v>722</v>
      </c>
      <c r="G851" s="33">
        <f t="shared" si="46"/>
        <v>34</v>
      </c>
      <c r="H851" s="8">
        <v>309.54000000000002</v>
      </c>
      <c r="L851" s="4">
        <v>0</v>
      </c>
      <c r="M851" s="44">
        <v>0</v>
      </c>
      <c r="N851" s="8">
        <f t="shared" si="48"/>
        <v>0</v>
      </c>
      <c r="O851" s="1">
        <v>0.36</v>
      </c>
      <c r="Q851" s="39">
        <f t="shared" si="47"/>
        <v>40.10174418604651</v>
      </c>
      <c r="R851" s="33">
        <v>430</v>
      </c>
    </row>
    <row r="852" spans="1:18" ht="18.75" customHeight="1" x14ac:dyDescent="0.2">
      <c r="A852" s="285"/>
      <c r="B852" s="32">
        <v>42849</v>
      </c>
      <c r="C852" s="33">
        <f t="shared" si="43"/>
        <v>438</v>
      </c>
      <c r="D852" s="33">
        <f t="shared" si="44"/>
        <v>370</v>
      </c>
      <c r="E852" s="1">
        <v>415.3</v>
      </c>
      <c r="F852" s="33">
        <f t="shared" si="45"/>
        <v>722</v>
      </c>
      <c r="G852" s="33">
        <f t="shared" si="46"/>
        <v>34</v>
      </c>
      <c r="H852" s="8">
        <v>309.89999999999998</v>
      </c>
      <c r="L852" s="4">
        <v>2.98</v>
      </c>
      <c r="M852" s="44">
        <v>1.1499999999999999</v>
      </c>
      <c r="N852" s="8">
        <f t="shared" si="48"/>
        <v>2.98</v>
      </c>
      <c r="O852" s="1">
        <v>0.61</v>
      </c>
      <c r="Q852" s="39">
        <f t="shared" si="47"/>
        <v>39.757267441860456</v>
      </c>
      <c r="R852" s="33">
        <v>430</v>
      </c>
    </row>
    <row r="853" spans="1:18" ht="18.75" customHeight="1" x14ac:dyDescent="0.2">
      <c r="A853" s="285"/>
      <c r="B853" s="32">
        <v>42850</v>
      </c>
      <c r="C853" s="33">
        <f t="shared" si="43"/>
        <v>438</v>
      </c>
      <c r="D853" s="33">
        <f t="shared" si="44"/>
        <v>370</v>
      </c>
      <c r="E853" s="1">
        <v>415.11</v>
      </c>
      <c r="F853" s="33">
        <f t="shared" si="45"/>
        <v>722</v>
      </c>
      <c r="G853" s="33">
        <f t="shared" si="46"/>
        <v>34</v>
      </c>
      <c r="H853" s="8">
        <v>307.52999999999997</v>
      </c>
      <c r="L853" s="8">
        <v>4.6399999999999997</v>
      </c>
      <c r="M853" s="8">
        <v>1.79</v>
      </c>
      <c r="N853" s="8">
        <f t="shared" si="48"/>
        <v>4.6399999999999997</v>
      </c>
      <c r="O853" s="1">
        <v>0.11</v>
      </c>
      <c r="Q853" s="39">
        <f t="shared" si="47"/>
        <v>39.098837209302324</v>
      </c>
      <c r="R853" s="33">
        <v>430</v>
      </c>
    </row>
    <row r="854" spans="1:18" ht="18.75" customHeight="1" x14ac:dyDescent="0.2">
      <c r="A854" s="285"/>
      <c r="B854" s="32">
        <v>42851</v>
      </c>
      <c r="C854" s="33">
        <f t="shared" si="43"/>
        <v>438</v>
      </c>
      <c r="D854" s="33">
        <f t="shared" si="44"/>
        <v>370</v>
      </c>
      <c r="E854" s="1">
        <v>414.75</v>
      </c>
      <c r="F854" s="33">
        <f t="shared" si="45"/>
        <v>722</v>
      </c>
      <c r="G854" s="33">
        <f t="shared" si="46"/>
        <v>34</v>
      </c>
      <c r="H854" s="8">
        <v>303</v>
      </c>
      <c r="L854" s="8">
        <v>4.37</v>
      </c>
      <c r="M854" s="8">
        <v>1.68</v>
      </c>
      <c r="N854" s="8">
        <f t="shared" si="48"/>
        <v>4.37</v>
      </c>
      <c r="O854" s="1">
        <v>0.1</v>
      </c>
      <c r="Q854" s="39">
        <f t="shared" si="47"/>
        <v>38.478197674418603</v>
      </c>
      <c r="R854" s="33">
        <v>430</v>
      </c>
    </row>
    <row r="855" spans="1:18" ht="18.75" customHeight="1" x14ac:dyDescent="0.2">
      <c r="A855" s="285"/>
      <c r="B855" s="32">
        <v>42852</v>
      </c>
      <c r="C855" s="33">
        <f t="shared" si="43"/>
        <v>438</v>
      </c>
      <c r="D855" s="33">
        <f t="shared" si="44"/>
        <v>370</v>
      </c>
      <c r="E855" s="1">
        <v>414.41</v>
      </c>
      <c r="F855" s="33">
        <f t="shared" si="45"/>
        <v>722</v>
      </c>
      <c r="G855" s="33">
        <f t="shared" si="46"/>
        <v>34</v>
      </c>
      <c r="H855" s="8">
        <v>298.73</v>
      </c>
      <c r="L855" s="8">
        <v>4.26</v>
      </c>
      <c r="M855" s="8">
        <v>1.64</v>
      </c>
      <c r="N855" s="8">
        <f t="shared" si="48"/>
        <v>4.26</v>
      </c>
      <c r="O855" s="1">
        <v>0.31</v>
      </c>
      <c r="Q855" s="39">
        <f t="shared" si="47"/>
        <v>37.904069767441854</v>
      </c>
      <c r="R855" s="33">
        <v>430</v>
      </c>
    </row>
    <row r="856" spans="1:18" ht="18.75" customHeight="1" x14ac:dyDescent="0.2">
      <c r="A856" s="285"/>
      <c r="B856" s="32">
        <v>42853</v>
      </c>
      <c r="C856" s="33">
        <f t="shared" si="43"/>
        <v>438</v>
      </c>
      <c r="D856" s="33">
        <f t="shared" si="44"/>
        <v>370</v>
      </c>
      <c r="E856" s="1">
        <v>414.09</v>
      </c>
      <c r="F856" s="33">
        <f t="shared" si="45"/>
        <v>722</v>
      </c>
      <c r="G856" s="33">
        <f t="shared" si="46"/>
        <v>34</v>
      </c>
      <c r="H856" s="8">
        <v>294.77999999999997</v>
      </c>
      <c r="L856" s="8">
        <v>6.27</v>
      </c>
      <c r="M856" s="8">
        <v>2.41</v>
      </c>
      <c r="N856" s="8">
        <f t="shared" si="48"/>
        <v>6.27</v>
      </c>
      <c r="O856" s="1">
        <v>0.15</v>
      </c>
      <c r="Q856" s="39">
        <f t="shared" si="47"/>
        <v>37.014534883720934</v>
      </c>
      <c r="R856" s="33">
        <v>430</v>
      </c>
    </row>
    <row r="857" spans="1:18" ht="18.75" customHeight="1" x14ac:dyDescent="0.2">
      <c r="A857" s="285"/>
      <c r="B857" s="32">
        <v>42854</v>
      </c>
      <c r="C857" s="33">
        <f t="shared" si="43"/>
        <v>438</v>
      </c>
      <c r="D857" s="33">
        <f t="shared" si="44"/>
        <v>370</v>
      </c>
      <c r="E857" s="1">
        <v>413.58</v>
      </c>
      <c r="F857" s="33">
        <f t="shared" si="45"/>
        <v>722</v>
      </c>
      <c r="G857" s="33">
        <f t="shared" si="46"/>
        <v>34</v>
      </c>
      <c r="H857" s="8">
        <v>288.66000000000003</v>
      </c>
      <c r="L857" s="8">
        <v>2.82</v>
      </c>
      <c r="M857" s="8">
        <v>1.08</v>
      </c>
      <c r="N857" s="8">
        <f t="shared" si="48"/>
        <v>2.82</v>
      </c>
      <c r="O857" s="1">
        <v>0.18</v>
      </c>
      <c r="Q857" s="39">
        <f t="shared" si="47"/>
        <v>36.630813953488371</v>
      </c>
      <c r="R857" s="33">
        <v>430</v>
      </c>
    </row>
    <row r="858" spans="1:18" ht="18.75" customHeight="1" x14ac:dyDescent="0.2">
      <c r="A858" s="285"/>
      <c r="B858" s="32">
        <v>42855</v>
      </c>
      <c r="C858" s="33">
        <f t="shared" si="43"/>
        <v>438</v>
      </c>
      <c r="D858" s="33">
        <f t="shared" si="44"/>
        <v>370</v>
      </c>
      <c r="E858" s="1">
        <v>413.36</v>
      </c>
      <c r="F858" s="33">
        <f t="shared" si="45"/>
        <v>722</v>
      </c>
      <c r="G858" s="33">
        <f t="shared" si="46"/>
        <v>34</v>
      </c>
      <c r="H858" s="8">
        <v>286.02</v>
      </c>
      <c r="L858" s="8">
        <v>1.83</v>
      </c>
      <c r="M858" s="8">
        <v>0.7</v>
      </c>
      <c r="N858" s="8">
        <f t="shared" si="48"/>
        <v>1.83</v>
      </c>
      <c r="O858" s="1">
        <v>0.63</v>
      </c>
      <c r="Q858" s="39">
        <f t="shared" si="47"/>
        <v>36.456395348837212</v>
      </c>
      <c r="R858" s="33">
        <v>430</v>
      </c>
    </row>
    <row r="859" spans="1:18" ht="18.75" customHeight="1" x14ac:dyDescent="0.2">
      <c r="A859" s="285" t="s">
        <v>23</v>
      </c>
      <c r="B859" s="32">
        <v>42856</v>
      </c>
      <c r="C859" s="33">
        <f t="shared" si="43"/>
        <v>438</v>
      </c>
      <c r="D859" s="33">
        <f t="shared" si="44"/>
        <v>370</v>
      </c>
      <c r="E859" s="1">
        <v>413.26</v>
      </c>
      <c r="F859" s="33">
        <f t="shared" si="45"/>
        <v>722</v>
      </c>
      <c r="G859" s="33">
        <f t="shared" si="46"/>
        <v>34</v>
      </c>
      <c r="H859" s="8">
        <v>284.82</v>
      </c>
      <c r="L859" s="8">
        <v>2.17</v>
      </c>
      <c r="M859" s="8">
        <v>0.83</v>
      </c>
      <c r="N859" s="8">
        <f t="shared" si="48"/>
        <v>2.17</v>
      </c>
      <c r="O859" s="1">
        <v>0.01</v>
      </c>
      <c r="Q859" s="39">
        <f t="shared" si="47"/>
        <v>36.142441860465119</v>
      </c>
      <c r="R859" s="33">
        <v>430</v>
      </c>
    </row>
    <row r="860" spans="1:18" ht="18.75" customHeight="1" x14ac:dyDescent="0.2">
      <c r="A860" s="285"/>
      <c r="B860" s="32">
        <v>42857</v>
      </c>
      <c r="C860" s="33">
        <f t="shared" si="43"/>
        <v>438</v>
      </c>
      <c r="D860" s="33">
        <f t="shared" si="44"/>
        <v>370</v>
      </c>
      <c r="E860" s="1">
        <v>413.08</v>
      </c>
      <c r="F860" s="33">
        <f t="shared" si="45"/>
        <v>722</v>
      </c>
      <c r="G860" s="33">
        <f t="shared" si="46"/>
        <v>34</v>
      </c>
      <c r="H860" s="8">
        <v>282.66000000000003</v>
      </c>
      <c r="L860" s="8">
        <v>4.8600000000000003</v>
      </c>
      <c r="M860" s="8">
        <v>1.86</v>
      </c>
      <c r="N860" s="8">
        <f t="shared" si="48"/>
        <v>4.8600000000000003</v>
      </c>
      <c r="O860" s="1">
        <v>0.28999999999999998</v>
      </c>
      <c r="Q860" s="39">
        <f t="shared" si="47"/>
        <v>35.478197674418603</v>
      </c>
      <c r="R860" s="33">
        <v>430</v>
      </c>
    </row>
    <row r="861" spans="1:18" ht="18.75" customHeight="1" x14ac:dyDescent="0.2">
      <c r="A861" s="285"/>
      <c r="B861" s="32">
        <v>42858</v>
      </c>
      <c r="C861" s="33">
        <f t="shared" si="43"/>
        <v>438</v>
      </c>
      <c r="D861" s="33">
        <f t="shared" si="44"/>
        <v>370</v>
      </c>
      <c r="E861" s="1">
        <v>412.69</v>
      </c>
      <c r="F861" s="33">
        <f t="shared" si="45"/>
        <v>722</v>
      </c>
      <c r="G861" s="33">
        <f t="shared" si="46"/>
        <v>34</v>
      </c>
      <c r="H861" s="8">
        <v>278.08999999999997</v>
      </c>
      <c r="L861" s="8">
        <v>4.9000000000000004</v>
      </c>
      <c r="M861" s="8">
        <v>1.88</v>
      </c>
      <c r="N861" s="8">
        <f t="shared" si="48"/>
        <v>4.9000000000000004</v>
      </c>
      <c r="O861" s="1">
        <v>0.08</v>
      </c>
      <c r="Q861" s="39">
        <f t="shared" si="47"/>
        <v>34.777616279069768</v>
      </c>
      <c r="R861" s="33">
        <v>430</v>
      </c>
    </row>
    <row r="862" spans="1:18" ht="18.75" customHeight="1" x14ac:dyDescent="0.2">
      <c r="A862" s="285"/>
      <c r="B862" s="32">
        <v>42859</v>
      </c>
      <c r="C862" s="33">
        <f t="shared" si="43"/>
        <v>438</v>
      </c>
      <c r="D862" s="33">
        <f t="shared" si="44"/>
        <v>370</v>
      </c>
      <c r="E862" s="1">
        <v>412.27</v>
      </c>
      <c r="F862" s="33">
        <f t="shared" si="45"/>
        <v>722</v>
      </c>
      <c r="G862" s="33">
        <f t="shared" si="46"/>
        <v>34</v>
      </c>
      <c r="H862" s="8">
        <v>273.27</v>
      </c>
      <c r="L862" s="8">
        <v>4.83</v>
      </c>
      <c r="M862" s="8">
        <v>1.84</v>
      </c>
      <c r="N862" s="8">
        <f t="shared" si="48"/>
        <v>4.83</v>
      </c>
      <c r="O862" s="1">
        <v>0.34</v>
      </c>
      <c r="Q862" s="39">
        <f t="shared" si="47"/>
        <v>34.124999999999993</v>
      </c>
      <c r="R862" s="33">
        <v>430</v>
      </c>
    </row>
    <row r="863" spans="1:18" ht="18.75" customHeight="1" x14ac:dyDescent="0.2">
      <c r="A863" s="285"/>
      <c r="B863" s="32">
        <v>42860</v>
      </c>
      <c r="C863" s="33">
        <f t="shared" si="43"/>
        <v>438</v>
      </c>
      <c r="D863" s="33">
        <f t="shared" si="44"/>
        <v>370</v>
      </c>
      <c r="E863" s="1">
        <v>411.88</v>
      </c>
      <c r="F863" s="33">
        <f t="shared" si="45"/>
        <v>722</v>
      </c>
      <c r="G863" s="33">
        <f t="shared" si="46"/>
        <v>34</v>
      </c>
      <c r="H863" s="8">
        <v>268.77999999999997</v>
      </c>
      <c r="L863" s="8">
        <v>4.7</v>
      </c>
      <c r="M863" s="8">
        <v>1.79</v>
      </c>
      <c r="N863" s="8">
        <f t="shared" si="48"/>
        <v>4.7</v>
      </c>
      <c r="O863" s="1">
        <v>0.2</v>
      </c>
      <c r="Q863" s="39">
        <f t="shared" si="47"/>
        <v>33.470930232558132</v>
      </c>
      <c r="R863" s="33">
        <v>430</v>
      </c>
    </row>
    <row r="864" spans="1:18" ht="18.75" customHeight="1" x14ac:dyDescent="0.2">
      <c r="A864" s="285"/>
      <c r="B864" s="32">
        <v>42861</v>
      </c>
      <c r="C864" s="33">
        <f t="shared" si="43"/>
        <v>438</v>
      </c>
      <c r="D864" s="33">
        <f t="shared" si="44"/>
        <v>370</v>
      </c>
      <c r="E864" s="1">
        <v>411.48</v>
      </c>
      <c r="F864" s="33">
        <f t="shared" si="45"/>
        <v>722</v>
      </c>
      <c r="G864" s="33">
        <f t="shared" si="46"/>
        <v>34</v>
      </c>
      <c r="H864" s="8">
        <v>264.27999999999997</v>
      </c>
      <c r="L864" s="8">
        <v>4.5</v>
      </c>
      <c r="M864" s="8">
        <v>1.72</v>
      </c>
      <c r="N864" s="8">
        <f t="shared" si="48"/>
        <v>4.5</v>
      </c>
      <c r="O864" s="1">
        <v>0.1</v>
      </c>
      <c r="Q864" s="39">
        <f t="shared" si="47"/>
        <v>32.831395348837212</v>
      </c>
      <c r="R864" s="33">
        <v>430</v>
      </c>
    </row>
    <row r="865" spans="1:18" ht="18.75" customHeight="1" x14ac:dyDescent="0.2">
      <c r="A865" s="285"/>
      <c r="B865" s="32">
        <v>42862</v>
      </c>
      <c r="C865" s="33">
        <f t="shared" si="43"/>
        <v>438</v>
      </c>
      <c r="D865" s="33">
        <f t="shared" si="44"/>
        <v>370</v>
      </c>
      <c r="E865" s="1">
        <v>411.08</v>
      </c>
      <c r="F865" s="33">
        <f t="shared" si="45"/>
        <v>722</v>
      </c>
      <c r="G865" s="33">
        <f t="shared" si="46"/>
        <v>34</v>
      </c>
      <c r="H865" s="8">
        <v>259.88</v>
      </c>
      <c r="L865" s="8">
        <v>2.82</v>
      </c>
      <c r="M865" s="8">
        <v>1.08</v>
      </c>
      <c r="N865" s="8">
        <f t="shared" si="48"/>
        <v>2.82</v>
      </c>
      <c r="O865" s="1">
        <v>7.0000000000000007E-2</v>
      </c>
      <c r="P865" s="33">
        <v>22</v>
      </c>
      <c r="Q865" s="39">
        <f t="shared" si="47"/>
        <v>32.431686046511629</v>
      </c>
      <c r="R865" s="33">
        <v>430</v>
      </c>
    </row>
    <row r="866" spans="1:18" ht="18.75" customHeight="1" x14ac:dyDescent="0.2">
      <c r="A866" s="285"/>
      <c r="B866" s="32">
        <v>42863</v>
      </c>
      <c r="C866" s="33">
        <f t="shared" si="43"/>
        <v>438</v>
      </c>
      <c r="D866" s="33">
        <f t="shared" si="44"/>
        <v>370</v>
      </c>
      <c r="E866" s="1">
        <v>410.83</v>
      </c>
      <c r="F866" s="33">
        <f t="shared" si="45"/>
        <v>722</v>
      </c>
      <c r="G866" s="33">
        <f t="shared" si="46"/>
        <v>34</v>
      </c>
      <c r="H866" s="8">
        <v>257.13</v>
      </c>
      <c r="L866" s="8">
        <v>6.99</v>
      </c>
      <c r="M866" s="8">
        <v>2.67</v>
      </c>
      <c r="N866" s="8">
        <f t="shared" si="48"/>
        <v>6.99</v>
      </c>
      <c r="O866" s="1">
        <v>0.86</v>
      </c>
      <c r="P866" s="33">
        <v>0</v>
      </c>
      <c r="Q866" s="39">
        <f t="shared" si="47"/>
        <v>31.540697674418606</v>
      </c>
      <c r="R866" s="33">
        <v>430</v>
      </c>
    </row>
    <row r="867" spans="1:18" ht="18.75" customHeight="1" x14ac:dyDescent="0.2">
      <c r="A867" s="285"/>
      <c r="B867" s="32">
        <v>42864</v>
      </c>
      <c r="C867" s="33">
        <f t="shared" si="43"/>
        <v>438</v>
      </c>
      <c r="D867" s="33">
        <f t="shared" si="44"/>
        <v>370</v>
      </c>
      <c r="E867" s="1">
        <v>410.26</v>
      </c>
      <c r="F867" s="33">
        <f t="shared" si="45"/>
        <v>722</v>
      </c>
      <c r="G867" s="33">
        <f t="shared" si="46"/>
        <v>34</v>
      </c>
      <c r="H867" s="8">
        <v>251</v>
      </c>
      <c r="L867" s="8">
        <v>3.71</v>
      </c>
      <c r="M867" s="8">
        <v>1.42</v>
      </c>
      <c r="N867" s="8">
        <f t="shared" si="48"/>
        <v>3.71</v>
      </c>
      <c r="O867" s="1">
        <v>1.21</v>
      </c>
      <c r="P867" s="33">
        <v>4</v>
      </c>
      <c r="Q867" s="39">
        <f t="shared" si="47"/>
        <v>31.177325581395348</v>
      </c>
      <c r="R867" s="33">
        <v>430</v>
      </c>
    </row>
    <row r="868" spans="1:18" ht="18.75" customHeight="1" x14ac:dyDescent="0.2">
      <c r="A868" s="285"/>
      <c r="B868" s="32">
        <v>42865</v>
      </c>
      <c r="C868" s="33">
        <f t="shared" ref="C868:C931" si="49">C867</f>
        <v>438</v>
      </c>
      <c r="D868" s="33">
        <f t="shared" ref="D868:D931" si="50">D867</f>
        <v>370</v>
      </c>
      <c r="E868" s="1">
        <v>410.02</v>
      </c>
      <c r="F868" s="33">
        <f t="shared" ref="F868:F931" si="51">F867</f>
        <v>722</v>
      </c>
      <c r="G868" s="33">
        <f t="shared" ref="G868:G931" si="52">G867</f>
        <v>34</v>
      </c>
      <c r="H868" s="8">
        <v>248.5</v>
      </c>
      <c r="L868" s="8">
        <v>2.66</v>
      </c>
      <c r="M868" s="8">
        <v>1.01</v>
      </c>
      <c r="N868" s="8">
        <f t="shared" si="48"/>
        <v>2.66</v>
      </c>
      <c r="O868" s="1">
        <v>0.37</v>
      </c>
      <c r="P868" s="33">
        <v>4.4000000000000004</v>
      </c>
      <c r="Q868" s="39">
        <f t="shared" si="47"/>
        <v>30.844476744186046</v>
      </c>
      <c r="R868" s="33">
        <v>430</v>
      </c>
    </row>
    <row r="869" spans="1:18" ht="18.75" customHeight="1" x14ac:dyDescent="0.2">
      <c r="A869" s="285"/>
      <c r="B869" s="32">
        <v>42866</v>
      </c>
      <c r="C869" s="33">
        <f t="shared" si="49"/>
        <v>438</v>
      </c>
      <c r="D869" s="33">
        <f t="shared" si="50"/>
        <v>370</v>
      </c>
      <c r="E869" s="1">
        <v>409.81</v>
      </c>
      <c r="F869" s="33">
        <f t="shared" si="51"/>
        <v>722</v>
      </c>
      <c r="G869" s="33">
        <f t="shared" si="52"/>
        <v>34</v>
      </c>
      <c r="H869" s="8">
        <v>246.21</v>
      </c>
      <c r="L869" s="8">
        <v>2.83</v>
      </c>
      <c r="M869" s="8">
        <v>1.08</v>
      </c>
      <c r="N869" s="8">
        <f t="shared" si="48"/>
        <v>2.83</v>
      </c>
      <c r="O869" s="1">
        <v>0.73</v>
      </c>
      <c r="Q869" s="39">
        <f t="shared" si="47"/>
        <v>30.539244186046513</v>
      </c>
      <c r="R869" s="33">
        <v>430</v>
      </c>
    </row>
    <row r="870" spans="1:18" ht="18.75" customHeight="1" x14ac:dyDescent="0.2">
      <c r="A870" s="285"/>
      <c r="B870" s="32">
        <v>42867</v>
      </c>
      <c r="C870" s="33">
        <f t="shared" si="49"/>
        <v>438</v>
      </c>
      <c r="D870" s="33">
        <f t="shared" si="50"/>
        <v>370</v>
      </c>
      <c r="E870" s="1">
        <v>409.61</v>
      </c>
      <c r="F870" s="33">
        <f t="shared" si="51"/>
        <v>722</v>
      </c>
      <c r="G870" s="33">
        <f t="shared" si="52"/>
        <v>34</v>
      </c>
      <c r="H870" s="8">
        <v>244.11</v>
      </c>
      <c r="L870" s="8">
        <v>1.91</v>
      </c>
      <c r="M870" s="8">
        <v>0.72</v>
      </c>
      <c r="N870" s="8">
        <f t="shared" si="48"/>
        <v>1.91</v>
      </c>
      <c r="O870" s="1">
        <v>0.5</v>
      </c>
      <c r="Q870" s="39">
        <f t="shared" si="47"/>
        <v>30.334302325581394</v>
      </c>
      <c r="R870" s="33">
        <v>430</v>
      </c>
    </row>
    <row r="871" spans="1:18" ht="18.75" customHeight="1" x14ac:dyDescent="0.2">
      <c r="A871" s="285"/>
      <c r="B871" s="32">
        <v>42868</v>
      </c>
      <c r="C871" s="33">
        <f t="shared" si="49"/>
        <v>438</v>
      </c>
      <c r="D871" s="33">
        <f t="shared" si="50"/>
        <v>370</v>
      </c>
      <c r="E871" s="1">
        <v>409.47</v>
      </c>
      <c r="F871" s="33">
        <f t="shared" si="51"/>
        <v>722</v>
      </c>
      <c r="G871" s="33">
        <f t="shared" si="52"/>
        <v>34</v>
      </c>
      <c r="H871" s="8">
        <v>242.7</v>
      </c>
      <c r="L871" s="8">
        <v>2.13</v>
      </c>
      <c r="M871" s="8">
        <v>0.81</v>
      </c>
      <c r="N871" s="8">
        <f t="shared" si="48"/>
        <v>2.13</v>
      </c>
      <c r="O871" s="1">
        <v>0.77</v>
      </c>
      <c r="Q871" s="39">
        <f t="shared" si="47"/>
        <v>30.136627906976745</v>
      </c>
      <c r="R871" s="33">
        <v>430</v>
      </c>
    </row>
    <row r="872" spans="1:18" ht="18.75" customHeight="1" x14ac:dyDescent="0.2">
      <c r="A872" s="285"/>
      <c r="B872" s="32">
        <v>42869</v>
      </c>
      <c r="C872" s="33">
        <f t="shared" si="49"/>
        <v>438</v>
      </c>
      <c r="D872" s="33">
        <f t="shared" si="50"/>
        <v>370</v>
      </c>
      <c r="E872" s="1">
        <v>409.34</v>
      </c>
      <c r="F872" s="33">
        <f t="shared" si="51"/>
        <v>722</v>
      </c>
      <c r="G872" s="33">
        <f t="shared" si="52"/>
        <v>34</v>
      </c>
      <c r="H872" s="8">
        <v>241.34</v>
      </c>
      <c r="L872" s="8">
        <v>0</v>
      </c>
      <c r="M872" s="8">
        <v>0</v>
      </c>
      <c r="N872" s="8">
        <f t="shared" si="48"/>
        <v>0</v>
      </c>
      <c r="O872" s="1">
        <v>0.86</v>
      </c>
      <c r="Q872" s="39">
        <f t="shared" si="47"/>
        <v>30.261627906976745</v>
      </c>
      <c r="R872" s="33">
        <v>430</v>
      </c>
    </row>
    <row r="873" spans="1:18" ht="18.75" customHeight="1" x14ac:dyDescent="0.2">
      <c r="A873" s="285"/>
      <c r="B873" s="32">
        <v>42870</v>
      </c>
      <c r="C873" s="33">
        <f t="shared" si="49"/>
        <v>438</v>
      </c>
      <c r="D873" s="33">
        <f t="shared" si="50"/>
        <v>370</v>
      </c>
      <c r="E873" s="1">
        <v>409.42</v>
      </c>
      <c r="F873" s="33">
        <f t="shared" si="51"/>
        <v>722</v>
      </c>
      <c r="G873" s="33">
        <f t="shared" si="52"/>
        <v>34</v>
      </c>
      <c r="H873" s="8">
        <v>242.2</v>
      </c>
      <c r="L873" s="8">
        <v>0</v>
      </c>
      <c r="M873" s="8">
        <v>0</v>
      </c>
      <c r="N873" s="8">
        <f t="shared" si="48"/>
        <v>0</v>
      </c>
      <c r="O873" s="1">
        <v>0.2</v>
      </c>
      <c r="Q873" s="39">
        <f t="shared" si="47"/>
        <v>30.290697674418606</v>
      </c>
      <c r="R873" s="33">
        <v>430</v>
      </c>
    </row>
    <row r="874" spans="1:18" ht="18.75" customHeight="1" x14ac:dyDescent="0.2">
      <c r="A874" s="285"/>
      <c r="B874" s="32">
        <v>42871</v>
      </c>
      <c r="C874" s="33">
        <f t="shared" si="49"/>
        <v>438</v>
      </c>
      <c r="D874" s="33">
        <f t="shared" si="50"/>
        <v>370</v>
      </c>
      <c r="E874" s="1">
        <v>409.44</v>
      </c>
      <c r="F874" s="33">
        <f t="shared" si="51"/>
        <v>722</v>
      </c>
      <c r="G874" s="33">
        <f t="shared" si="52"/>
        <v>34</v>
      </c>
      <c r="H874" s="8">
        <v>242.4</v>
      </c>
      <c r="L874" s="8">
        <v>0</v>
      </c>
      <c r="M874" s="8">
        <v>0</v>
      </c>
      <c r="N874" s="8">
        <f t="shared" si="48"/>
        <v>0</v>
      </c>
      <c r="O874" s="1">
        <v>0.4</v>
      </c>
      <c r="Q874" s="39">
        <f t="shared" si="47"/>
        <v>30.348837209302324</v>
      </c>
      <c r="R874" s="33">
        <v>430</v>
      </c>
    </row>
    <row r="875" spans="1:18" ht="18.75" customHeight="1" x14ac:dyDescent="0.2">
      <c r="A875" s="285"/>
      <c r="B875" s="32">
        <v>42872</v>
      </c>
      <c r="C875" s="33">
        <f t="shared" si="49"/>
        <v>438</v>
      </c>
      <c r="D875" s="33">
        <f t="shared" si="50"/>
        <v>370</v>
      </c>
      <c r="E875" s="1">
        <v>409.48</v>
      </c>
      <c r="F875" s="33">
        <f t="shared" si="51"/>
        <v>722</v>
      </c>
      <c r="G875" s="33">
        <f t="shared" si="52"/>
        <v>34</v>
      </c>
      <c r="H875" s="8">
        <v>242.8</v>
      </c>
      <c r="L875" s="8">
        <v>0</v>
      </c>
      <c r="M875" s="8">
        <v>0</v>
      </c>
      <c r="N875" s="8">
        <f t="shared" si="48"/>
        <v>0</v>
      </c>
      <c r="O875" s="1">
        <v>0.2</v>
      </c>
      <c r="Q875" s="39">
        <f t="shared" si="47"/>
        <v>30.377906976744185</v>
      </c>
      <c r="R875" s="33">
        <v>430</v>
      </c>
    </row>
    <row r="876" spans="1:18" ht="18.75" customHeight="1" x14ac:dyDescent="0.2">
      <c r="A876" s="285"/>
      <c r="B876" s="32">
        <v>42873</v>
      </c>
      <c r="C876" s="33">
        <f t="shared" si="49"/>
        <v>438</v>
      </c>
      <c r="D876" s="33">
        <f t="shared" si="50"/>
        <v>370</v>
      </c>
      <c r="E876" s="1">
        <v>409.5</v>
      </c>
      <c r="F876" s="33">
        <f t="shared" si="51"/>
        <v>722</v>
      </c>
      <c r="G876" s="33">
        <f t="shared" si="52"/>
        <v>34</v>
      </c>
      <c r="H876" s="8">
        <v>243</v>
      </c>
      <c r="L876" s="8">
        <v>1.37</v>
      </c>
      <c r="M876" s="8">
        <v>0.52</v>
      </c>
      <c r="N876" s="8">
        <f t="shared" si="48"/>
        <v>1.37</v>
      </c>
      <c r="O876" s="1">
        <v>0.15</v>
      </c>
      <c r="Q876" s="39">
        <f t="shared" si="47"/>
        <v>30.200581395348838</v>
      </c>
      <c r="R876" s="33">
        <v>430</v>
      </c>
    </row>
    <row r="877" spans="1:18" ht="18.75" customHeight="1" x14ac:dyDescent="0.2">
      <c r="A877" s="285"/>
      <c r="B877" s="32">
        <v>42874</v>
      </c>
      <c r="C877" s="33">
        <f t="shared" si="49"/>
        <v>438</v>
      </c>
      <c r="D877" s="33">
        <f t="shared" si="50"/>
        <v>370</v>
      </c>
      <c r="E877" s="1">
        <v>409.38</v>
      </c>
      <c r="F877" s="33">
        <f t="shared" si="51"/>
        <v>722</v>
      </c>
      <c r="G877" s="33">
        <f t="shared" si="52"/>
        <v>34</v>
      </c>
      <c r="H877" s="8">
        <v>241.78</v>
      </c>
      <c r="L877" s="8">
        <v>1.56</v>
      </c>
      <c r="M877" s="8">
        <v>0.59</v>
      </c>
      <c r="N877" s="8">
        <f t="shared" si="48"/>
        <v>1.56</v>
      </c>
      <c r="O877" s="1">
        <v>0.08</v>
      </c>
      <c r="Q877" s="39">
        <f t="shared" si="47"/>
        <v>29.98546511627907</v>
      </c>
      <c r="R877" s="33">
        <v>430</v>
      </c>
    </row>
    <row r="878" spans="1:18" ht="18.75" customHeight="1" x14ac:dyDescent="0.2">
      <c r="A878" s="285"/>
      <c r="B878" s="32">
        <v>42875</v>
      </c>
      <c r="C878" s="33">
        <f t="shared" si="49"/>
        <v>438</v>
      </c>
      <c r="D878" s="33">
        <f t="shared" si="50"/>
        <v>370</v>
      </c>
      <c r="E878" s="1">
        <v>409.24</v>
      </c>
      <c r="F878" s="33">
        <f t="shared" si="51"/>
        <v>722</v>
      </c>
      <c r="G878" s="33">
        <f t="shared" si="52"/>
        <v>34</v>
      </c>
      <c r="H878" s="8">
        <v>240.3</v>
      </c>
      <c r="L878" s="8">
        <v>0.54</v>
      </c>
      <c r="M878" s="8">
        <v>0.21</v>
      </c>
      <c r="N878" s="8">
        <f t="shared" si="48"/>
        <v>0.54</v>
      </c>
      <c r="O878" s="1">
        <v>0.04</v>
      </c>
      <c r="Q878" s="39">
        <f t="shared" si="47"/>
        <v>29.912790697674417</v>
      </c>
      <c r="R878" s="33">
        <v>430</v>
      </c>
    </row>
    <row r="879" spans="1:18" ht="18.75" customHeight="1" x14ac:dyDescent="0.2">
      <c r="A879" s="285"/>
      <c r="B879" s="32">
        <v>42876</v>
      </c>
      <c r="C879" s="33">
        <f t="shared" si="49"/>
        <v>438</v>
      </c>
      <c r="D879" s="33">
        <f t="shared" si="50"/>
        <v>370</v>
      </c>
      <c r="E879" s="1">
        <v>409.19</v>
      </c>
      <c r="F879" s="33">
        <f t="shared" si="51"/>
        <v>722</v>
      </c>
      <c r="G879" s="33">
        <f t="shared" si="52"/>
        <v>34</v>
      </c>
      <c r="H879" s="8">
        <v>239.8</v>
      </c>
      <c r="L879" s="8">
        <v>0.53</v>
      </c>
      <c r="M879" s="8">
        <v>0.2</v>
      </c>
      <c r="N879" s="8">
        <f t="shared" si="48"/>
        <v>0.53</v>
      </c>
      <c r="O879" s="1">
        <v>0.03</v>
      </c>
      <c r="Q879" s="39">
        <f t="shared" ref="Q879:Q942" si="53">(H880-34)*100/(722-34)</f>
        <v>29.840116279069768</v>
      </c>
      <c r="R879" s="33">
        <v>430</v>
      </c>
    </row>
    <row r="880" spans="1:18" ht="18.75" customHeight="1" x14ac:dyDescent="0.2">
      <c r="A880" s="285"/>
      <c r="B880" s="32">
        <v>42877</v>
      </c>
      <c r="C880" s="33">
        <f t="shared" si="49"/>
        <v>438</v>
      </c>
      <c r="D880" s="33">
        <f t="shared" si="50"/>
        <v>370</v>
      </c>
      <c r="E880" s="1">
        <v>409.14</v>
      </c>
      <c r="F880" s="33">
        <f t="shared" si="51"/>
        <v>722</v>
      </c>
      <c r="G880" s="33">
        <f t="shared" si="52"/>
        <v>34</v>
      </c>
      <c r="H880" s="8">
        <v>239.3</v>
      </c>
      <c r="L880" s="8">
        <v>3.17</v>
      </c>
      <c r="M880" s="8">
        <v>1.2</v>
      </c>
      <c r="N880" s="8">
        <f t="shared" si="48"/>
        <v>3.17</v>
      </c>
      <c r="O880" s="1">
        <v>0.27</v>
      </c>
      <c r="Q880" s="39">
        <f t="shared" si="53"/>
        <v>29.418604651162791</v>
      </c>
      <c r="R880" s="33">
        <v>430</v>
      </c>
    </row>
    <row r="881" spans="1:18" ht="18.75" customHeight="1" x14ac:dyDescent="0.2">
      <c r="A881" s="285"/>
      <c r="B881" s="32">
        <v>42878</v>
      </c>
      <c r="C881" s="33">
        <f t="shared" si="49"/>
        <v>438</v>
      </c>
      <c r="D881" s="33">
        <f t="shared" si="50"/>
        <v>370</v>
      </c>
      <c r="E881" s="1">
        <v>408.86</v>
      </c>
      <c r="F881" s="33">
        <f t="shared" si="51"/>
        <v>722</v>
      </c>
      <c r="G881" s="33">
        <f t="shared" si="52"/>
        <v>34</v>
      </c>
      <c r="H881" s="8">
        <v>236.4</v>
      </c>
      <c r="L881" s="8">
        <v>2.75</v>
      </c>
      <c r="M881" s="8">
        <v>1.04</v>
      </c>
      <c r="N881" s="8">
        <f t="shared" si="48"/>
        <v>2.75</v>
      </c>
      <c r="O881" s="1">
        <v>0.25</v>
      </c>
      <c r="Q881" s="39">
        <f t="shared" si="53"/>
        <v>29.055232558139537</v>
      </c>
      <c r="R881" s="33">
        <v>430</v>
      </c>
    </row>
    <row r="882" spans="1:18" ht="18.75" customHeight="1" x14ac:dyDescent="0.2">
      <c r="A882" s="285"/>
      <c r="B882" s="32">
        <v>42879</v>
      </c>
      <c r="C882" s="33">
        <f t="shared" si="49"/>
        <v>438</v>
      </c>
      <c r="D882" s="33">
        <f t="shared" si="50"/>
        <v>370</v>
      </c>
      <c r="E882" s="1">
        <v>408.61</v>
      </c>
      <c r="F882" s="33">
        <f t="shared" si="51"/>
        <v>722</v>
      </c>
      <c r="G882" s="33">
        <f t="shared" si="52"/>
        <v>34</v>
      </c>
      <c r="H882" s="8">
        <v>233.9</v>
      </c>
      <c r="L882" s="8">
        <v>1.31</v>
      </c>
      <c r="M882" s="8">
        <v>0.49</v>
      </c>
      <c r="N882" s="8">
        <f t="shared" si="48"/>
        <v>1.31</v>
      </c>
      <c r="O882" s="1">
        <v>1.01</v>
      </c>
      <c r="Q882" s="39">
        <f t="shared" si="53"/>
        <v>29.011627906976745</v>
      </c>
      <c r="R882" s="33">
        <v>430</v>
      </c>
    </row>
    <row r="883" spans="1:18" ht="18.75" customHeight="1" x14ac:dyDescent="0.2">
      <c r="A883" s="285"/>
      <c r="B883" s="32">
        <v>42880</v>
      </c>
      <c r="C883" s="33">
        <f t="shared" si="49"/>
        <v>438</v>
      </c>
      <c r="D883" s="33">
        <f t="shared" si="50"/>
        <v>370</v>
      </c>
      <c r="E883" s="1">
        <v>408.58</v>
      </c>
      <c r="F883" s="33">
        <f t="shared" si="51"/>
        <v>722</v>
      </c>
      <c r="G883" s="33">
        <f t="shared" si="52"/>
        <v>34</v>
      </c>
      <c r="H883" s="8">
        <v>233.6</v>
      </c>
      <c r="L883" s="8">
        <v>1.55</v>
      </c>
      <c r="M883" s="8">
        <v>0.59</v>
      </c>
      <c r="N883" s="8">
        <f t="shared" si="48"/>
        <v>1.55</v>
      </c>
      <c r="O883" s="1">
        <v>0.15</v>
      </c>
      <c r="Q883" s="39">
        <f t="shared" si="53"/>
        <v>28.808139534883722</v>
      </c>
      <c r="R883" s="33">
        <v>430</v>
      </c>
    </row>
    <row r="884" spans="1:18" ht="18.75" customHeight="1" x14ac:dyDescent="0.2">
      <c r="A884" s="285"/>
      <c r="B884" s="32">
        <v>42881</v>
      </c>
      <c r="C884" s="33">
        <f t="shared" si="49"/>
        <v>438</v>
      </c>
      <c r="D884" s="33">
        <f t="shared" si="50"/>
        <v>370</v>
      </c>
      <c r="E884" s="1">
        <v>408.44</v>
      </c>
      <c r="F884" s="33">
        <f t="shared" si="51"/>
        <v>722</v>
      </c>
      <c r="G884" s="33">
        <f t="shared" si="52"/>
        <v>34</v>
      </c>
      <c r="H884" s="8">
        <v>232.2</v>
      </c>
      <c r="L884" s="8">
        <v>2.85</v>
      </c>
      <c r="M884" s="8">
        <v>1.08</v>
      </c>
      <c r="N884" s="8">
        <f t="shared" si="48"/>
        <v>2.85</v>
      </c>
      <c r="O884" s="1">
        <v>7.25</v>
      </c>
      <c r="Q884" s="39">
        <f t="shared" si="53"/>
        <v>29.447674418604652</v>
      </c>
      <c r="R884" s="33">
        <v>430</v>
      </c>
    </row>
    <row r="885" spans="1:18" ht="18.75" customHeight="1" x14ac:dyDescent="0.2">
      <c r="A885" s="285"/>
      <c r="B885" s="32">
        <v>42882</v>
      </c>
      <c r="C885" s="33">
        <f t="shared" si="49"/>
        <v>438</v>
      </c>
      <c r="D885" s="33">
        <f t="shared" si="50"/>
        <v>370</v>
      </c>
      <c r="E885" s="1">
        <v>408.88</v>
      </c>
      <c r="F885" s="33">
        <f t="shared" si="51"/>
        <v>722</v>
      </c>
      <c r="G885" s="33">
        <f t="shared" si="52"/>
        <v>34</v>
      </c>
      <c r="H885" s="8">
        <v>236.6</v>
      </c>
      <c r="L885" s="8">
        <v>3.15</v>
      </c>
      <c r="M885" s="8">
        <v>1.19</v>
      </c>
      <c r="N885" s="8">
        <f t="shared" si="48"/>
        <v>3.15</v>
      </c>
      <c r="O885" s="1">
        <v>1.1499999999999999</v>
      </c>
      <c r="Q885" s="39">
        <f t="shared" si="53"/>
        <v>29.156976744186046</v>
      </c>
      <c r="R885" s="33">
        <v>430</v>
      </c>
    </row>
    <row r="886" spans="1:18" ht="18.75" customHeight="1" x14ac:dyDescent="0.2">
      <c r="A886" s="285"/>
      <c r="B886" s="32">
        <v>42883</v>
      </c>
      <c r="C886" s="33">
        <f t="shared" si="49"/>
        <v>438</v>
      </c>
      <c r="D886" s="33">
        <f t="shared" si="50"/>
        <v>370</v>
      </c>
      <c r="E886" s="1">
        <v>408.68</v>
      </c>
      <c r="F886" s="33">
        <f t="shared" si="51"/>
        <v>722</v>
      </c>
      <c r="G886" s="33">
        <f t="shared" si="52"/>
        <v>34</v>
      </c>
      <c r="H886" s="8">
        <v>234.6</v>
      </c>
      <c r="L886" s="8">
        <v>2.2799999999999998</v>
      </c>
      <c r="M886" s="8">
        <v>1.02</v>
      </c>
      <c r="N886" s="8">
        <f t="shared" si="48"/>
        <v>2.2799999999999998</v>
      </c>
      <c r="O886" s="1">
        <v>0.38</v>
      </c>
      <c r="Q886" s="39">
        <f t="shared" si="53"/>
        <v>28.880813953488371</v>
      </c>
      <c r="R886" s="33">
        <v>430</v>
      </c>
    </row>
    <row r="887" spans="1:18" ht="18.75" customHeight="1" x14ac:dyDescent="0.2">
      <c r="A887" s="285"/>
      <c r="B887" s="32">
        <v>42884</v>
      </c>
      <c r="C887" s="33">
        <f t="shared" si="49"/>
        <v>438</v>
      </c>
      <c r="D887" s="33">
        <f t="shared" si="50"/>
        <v>370</v>
      </c>
      <c r="E887" s="1">
        <v>408.49</v>
      </c>
      <c r="F887" s="33">
        <f t="shared" si="51"/>
        <v>722</v>
      </c>
      <c r="G887" s="33">
        <f t="shared" si="52"/>
        <v>34</v>
      </c>
      <c r="H887" s="8">
        <v>232.7</v>
      </c>
      <c r="L887" s="8">
        <v>2.33</v>
      </c>
      <c r="M887" s="8">
        <v>0.88</v>
      </c>
      <c r="N887" s="8">
        <f t="shared" si="48"/>
        <v>2.33</v>
      </c>
      <c r="O887" s="1">
        <v>2.63</v>
      </c>
      <c r="Q887" s="39">
        <f t="shared" si="53"/>
        <v>28.924418604651162</v>
      </c>
      <c r="R887" s="33">
        <v>430</v>
      </c>
    </row>
    <row r="888" spans="1:18" ht="18.75" customHeight="1" x14ac:dyDescent="0.2">
      <c r="A888" s="285"/>
      <c r="B888" s="32">
        <v>42885</v>
      </c>
      <c r="C888" s="33">
        <f t="shared" si="49"/>
        <v>438</v>
      </c>
      <c r="D888" s="33">
        <f t="shared" si="50"/>
        <v>370</v>
      </c>
      <c r="E888" s="1">
        <v>408.52</v>
      </c>
      <c r="F888" s="33">
        <f t="shared" si="51"/>
        <v>722</v>
      </c>
      <c r="G888" s="33">
        <f t="shared" si="52"/>
        <v>34</v>
      </c>
      <c r="H888" s="8">
        <v>233</v>
      </c>
      <c r="L888" s="8">
        <v>2.1</v>
      </c>
      <c r="M888" s="8">
        <v>0.8</v>
      </c>
      <c r="N888" s="8">
        <f t="shared" si="48"/>
        <v>2.1</v>
      </c>
      <c r="O888" s="1">
        <v>13.32</v>
      </c>
      <c r="Q888" s="39">
        <f t="shared" si="53"/>
        <v>30.523255813953487</v>
      </c>
      <c r="R888" s="33">
        <v>430</v>
      </c>
    </row>
    <row r="889" spans="1:18" ht="18.75" customHeight="1" x14ac:dyDescent="0.2">
      <c r="A889" s="285"/>
      <c r="B889" s="32">
        <v>42886</v>
      </c>
      <c r="C889" s="33">
        <f t="shared" si="49"/>
        <v>438</v>
      </c>
      <c r="D889" s="33">
        <f t="shared" si="50"/>
        <v>370</v>
      </c>
      <c r="E889" s="1">
        <v>409.62</v>
      </c>
      <c r="F889" s="33">
        <f t="shared" si="51"/>
        <v>722</v>
      </c>
      <c r="G889" s="33">
        <f t="shared" si="52"/>
        <v>34</v>
      </c>
      <c r="H889" s="8">
        <v>244</v>
      </c>
      <c r="L889" s="8">
        <v>2.54</v>
      </c>
      <c r="M889" s="8">
        <v>0.97</v>
      </c>
      <c r="N889" s="8">
        <f t="shared" si="48"/>
        <v>2.54</v>
      </c>
      <c r="O889" s="1">
        <v>6.18</v>
      </c>
      <c r="Q889" s="39">
        <f t="shared" si="53"/>
        <v>31.084302325581394</v>
      </c>
      <c r="R889" s="33">
        <v>430</v>
      </c>
    </row>
    <row r="890" spans="1:18" ht="18.75" customHeight="1" x14ac:dyDescent="0.2">
      <c r="A890" s="285" t="s">
        <v>24</v>
      </c>
      <c r="B890" s="32">
        <v>42887</v>
      </c>
      <c r="C890" s="33">
        <f t="shared" si="49"/>
        <v>438</v>
      </c>
      <c r="D890" s="33">
        <f t="shared" si="50"/>
        <v>370</v>
      </c>
      <c r="E890" s="1">
        <v>409.96</v>
      </c>
      <c r="F890" s="33">
        <f t="shared" si="51"/>
        <v>722</v>
      </c>
      <c r="G890" s="33">
        <f t="shared" si="52"/>
        <v>34</v>
      </c>
      <c r="H890" s="8">
        <v>247.86</v>
      </c>
      <c r="L890" s="8">
        <v>2.5099999999999998</v>
      </c>
      <c r="M890" s="8">
        <v>0.95</v>
      </c>
      <c r="N890" s="8">
        <f t="shared" si="48"/>
        <v>2.5099999999999998</v>
      </c>
      <c r="O890" s="1">
        <v>11.12</v>
      </c>
      <c r="Q890" s="39">
        <f t="shared" si="53"/>
        <v>32.33575581395349</v>
      </c>
      <c r="R890" s="33">
        <v>430</v>
      </c>
    </row>
    <row r="891" spans="1:18" ht="18.75" customHeight="1" x14ac:dyDescent="0.2">
      <c r="A891" s="285"/>
      <c r="B891" s="32">
        <v>42888</v>
      </c>
      <c r="C891" s="33">
        <f t="shared" si="49"/>
        <v>438</v>
      </c>
      <c r="D891" s="33">
        <f t="shared" si="50"/>
        <v>370</v>
      </c>
      <c r="E891" s="1">
        <v>410.77</v>
      </c>
      <c r="F891" s="33">
        <f t="shared" si="51"/>
        <v>722</v>
      </c>
      <c r="G891" s="33">
        <f t="shared" si="52"/>
        <v>34</v>
      </c>
      <c r="H891" s="8">
        <v>256.47000000000003</v>
      </c>
      <c r="L891" s="8">
        <v>1.81</v>
      </c>
      <c r="M891" s="8">
        <v>0.69</v>
      </c>
      <c r="N891" s="8">
        <f t="shared" si="48"/>
        <v>1.81</v>
      </c>
      <c r="O891" s="1">
        <v>8.08</v>
      </c>
      <c r="Q891" s="39">
        <f t="shared" si="53"/>
        <v>33.247093023255815</v>
      </c>
      <c r="R891" s="33">
        <v>430</v>
      </c>
    </row>
    <row r="892" spans="1:18" ht="18.75" customHeight="1" x14ac:dyDescent="0.2">
      <c r="A892" s="285"/>
      <c r="B892" s="32">
        <v>42889</v>
      </c>
      <c r="C892" s="33">
        <f t="shared" si="49"/>
        <v>438</v>
      </c>
      <c r="D892" s="33">
        <f t="shared" si="50"/>
        <v>370</v>
      </c>
      <c r="E892" s="1">
        <v>411.34</v>
      </c>
      <c r="F892" s="33">
        <f t="shared" si="51"/>
        <v>722</v>
      </c>
      <c r="G892" s="33">
        <f t="shared" si="52"/>
        <v>34</v>
      </c>
      <c r="H892" s="8">
        <v>262.74</v>
      </c>
      <c r="L892" s="8">
        <v>0.76</v>
      </c>
      <c r="M892" s="8">
        <v>0.28999999999999998</v>
      </c>
      <c r="N892" s="8">
        <f t="shared" si="48"/>
        <v>0.76</v>
      </c>
      <c r="O892" s="1">
        <v>4.71</v>
      </c>
      <c r="Q892" s="39">
        <f t="shared" si="53"/>
        <v>33.821220930232556</v>
      </c>
      <c r="R892" s="33">
        <v>430</v>
      </c>
    </row>
    <row r="893" spans="1:18" ht="18.75" customHeight="1" x14ac:dyDescent="0.2">
      <c r="A893" s="285"/>
      <c r="B893" s="32">
        <v>42890</v>
      </c>
      <c r="C893" s="33">
        <f t="shared" si="49"/>
        <v>438</v>
      </c>
      <c r="D893" s="33">
        <f t="shared" si="50"/>
        <v>370</v>
      </c>
      <c r="E893" s="1">
        <v>411.69</v>
      </c>
      <c r="F893" s="33">
        <f t="shared" si="51"/>
        <v>722</v>
      </c>
      <c r="G893" s="33">
        <f t="shared" si="52"/>
        <v>34</v>
      </c>
      <c r="H893" s="8">
        <v>266.69</v>
      </c>
      <c r="L893" s="8">
        <v>1.08</v>
      </c>
      <c r="M893" s="8">
        <v>0.41</v>
      </c>
      <c r="N893" s="8">
        <f t="shared" si="48"/>
        <v>1.08</v>
      </c>
      <c r="O893" s="1">
        <v>2.95</v>
      </c>
      <c r="Q893" s="39">
        <f t="shared" si="53"/>
        <v>34.093023255813954</v>
      </c>
      <c r="R893" s="33">
        <v>430</v>
      </c>
    </row>
    <row r="894" spans="1:18" ht="18.75" customHeight="1" x14ac:dyDescent="0.2">
      <c r="A894" s="285"/>
      <c r="B894" s="32">
        <v>42891</v>
      </c>
      <c r="C894" s="33">
        <f t="shared" si="49"/>
        <v>438</v>
      </c>
      <c r="D894" s="33">
        <f t="shared" si="50"/>
        <v>370</v>
      </c>
      <c r="E894" s="1">
        <v>411.86</v>
      </c>
      <c r="F894" s="33">
        <f t="shared" si="51"/>
        <v>722</v>
      </c>
      <c r="G894" s="33">
        <f t="shared" si="52"/>
        <v>34</v>
      </c>
      <c r="H894" s="8">
        <v>268.56</v>
      </c>
      <c r="L894" s="8">
        <v>2.79</v>
      </c>
      <c r="M894" s="8">
        <v>1.07</v>
      </c>
      <c r="N894" s="8">
        <f t="shared" si="48"/>
        <v>2.79</v>
      </c>
      <c r="O894" s="1">
        <v>3.95</v>
      </c>
      <c r="Q894" s="39">
        <f t="shared" si="53"/>
        <v>34.261627906976749</v>
      </c>
      <c r="R894" s="33">
        <v>430</v>
      </c>
    </row>
    <row r="895" spans="1:18" ht="18.75" customHeight="1" x14ac:dyDescent="0.2">
      <c r="A895" s="285"/>
      <c r="B895" s="32">
        <v>42892</v>
      </c>
      <c r="C895" s="33">
        <f t="shared" si="49"/>
        <v>438</v>
      </c>
      <c r="D895" s="33">
        <f t="shared" si="50"/>
        <v>370</v>
      </c>
      <c r="E895" s="1">
        <v>411.96</v>
      </c>
      <c r="F895" s="33">
        <f t="shared" si="51"/>
        <v>722</v>
      </c>
      <c r="G895" s="33">
        <f t="shared" si="52"/>
        <v>34</v>
      </c>
      <c r="H895" s="8">
        <v>269.72000000000003</v>
      </c>
      <c r="L895" s="8">
        <v>1.17</v>
      </c>
      <c r="M895" s="8">
        <v>0.45</v>
      </c>
      <c r="N895" s="8">
        <f t="shared" si="48"/>
        <v>1.17</v>
      </c>
      <c r="O895" s="1">
        <v>5.53</v>
      </c>
      <c r="Q895" s="39">
        <f t="shared" si="53"/>
        <v>34.895348837209305</v>
      </c>
      <c r="R895" s="33">
        <v>430</v>
      </c>
    </row>
    <row r="896" spans="1:18" ht="18.75" customHeight="1" x14ac:dyDescent="0.2">
      <c r="A896" s="285"/>
      <c r="B896" s="32">
        <v>42893</v>
      </c>
      <c r="C896" s="33">
        <f t="shared" si="49"/>
        <v>438</v>
      </c>
      <c r="D896" s="33">
        <f t="shared" si="50"/>
        <v>370</v>
      </c>
      <c r="E896" s="1">
        <v>412.34</v>
      </c>
      <c r="F896" s="33">
        <f t="shared" si="51"/>
        <v>722</v>
      </c>
      <c r="G896" s="33">
        <f t="shared" si="52"/>
        <v>34</v>
      </c>
      <c r="H896" s="8">
        <v>274.08</v>
      </c>
      <c r="L896" s="8">
        <v>0</v>
      </c>
      <c r="M896" s="8">
        <v>0</v>
      </c>
      <c r="N896" s="8">
        <f t="shared" si="48"/>
        <v>0</v>
      </c>
      <c r="O896" s="1">
        <v>3.24</v>
      </c>
      <c r="Q896" s="39">
        <f t="shared" si="53"/>
        <v>35.366279069767444</v>
      </c>
      <c r="R896" s="33">
        <v>430</v>
      </c>
    </row>
    <row r="897" spans="1:18" ht="18.75" customHeight="1" x14ac:dyDescent="0.2">
      <c r="A897" s="285"/>
      <c r="B897" s="32">
        <v>42894</v>
      </c>
      <c r="C897" s="33">
        <f t="shared" si="49"/>
        <v>438</v>
      </c>
      <c r="D897" s="33">
        <f t="shared" si="50"/>
        <v>370</v>
      </c>
      <c r="E897" s="1">
        <v>412.62</v>
      </c>
      <c r="F897" s="33">
        <f t="shared" si="51"/>
        <v>722</v>
      </c>
      <c r="G897" s="33">
        <f t="shared" si="52"/>
        <v>34</v>
      </c>
      <c r="H897" s="8">
        <v>277.32</v>
      </c>
      <c r="L897" s="8">
        <v>0</v>
      </c>
      <c r="M897" s="8">
        <v>0</v>
      </c>
      <c r="N897" s="8">
        <f t="shared" si="48"/>
        <v>0</v>
      </c>
      <c r="O897" s="1">
        <v>2.56</v>
      </c>
      <c r="Q897" s="39">
        <f t="shared" si="53"/>
        <v>35.738372093023258</v>
      </c>
      <c r="R897" s="33">
        <v>430</v>
      </c>
    </row>
    <row r="898" spans="1:18" ht="18.75" customHeight="1" x14ac:dyDescent="0.2">
      <c r="A898" s="285"/>
      <c r="B898" s="32">
        <v>42895</v>
      </c>
      <c r="C898" s="33">
        <f t="shared" si="49"/>
        <v>438</v>
      </c>
      <c r="D898" s="33">
        <f t="shared" si="50"/>
        <v>370</v>
      </c>
      <c r="E898" s="1">
        <v>412.84</v>
      </c>
      <c r="F898" s="33">
        <f t="shared" si="51"/>
        <v>722</v>
      </c>
      <c r="G898" s="33">
        <f t="shared" si="52"/>
        <v>34</v>
      </c>
      <c r="H898" s="8">
        <v>279.88</v>
      </c>
      <c r="L898" s="8">
        <v>0</v>
      </c>
      <c r="M898" s="8">
        <v>0</v>
      </c>
      <c r="N898" s="8">
        <f t="shared" si="48"/>
        <v>0</v>
      </c>
      <c r="O898" s="1">
        <v>1.6</v>
      </c>
      <c r="Q898" s="39">
        <f t="shared" si="53"/>
        <v>35.970930232558139</v>
      </c>
      <c r="R898" s="33">
        <v>430</v>
      </c>
    </row>
    <row r="899" spans="1:18" ht="18.75" customHeight="1" x14ac:dyDescent="0.2">
      <c r="A899" s="285"/>
      <c r="B899" s="32">
        <v>42896</v>
      </c>
      <c r="C899" s="33">
        <f t="shared" si="49"/>
        <v>438</v>
      </c>
      <c r="D899" s="33">
        <f t="shared" si="50"/>
        <v>370</v>
      </c>
      <c r="E899" s="1">
        <v>412.98</v>
      </c>
      <c r="F899" s="33">
        <f t="shared" si="51"/>
        <v>722</v>
      </c>
      <c r="G899" s="33">
        <f t="shared" si="52"/>
        <v>34</v>
      </c>
      <c r="H899" s="8">
        <v>281.48</v>
      </c>
      <c r="L899" s="8">
        <v>0</v>
      </c>
      <c r="M899" s="8">
        <v>0</v>
      </c>
      <c r="N899" s="8">
        <f t="shared" si="48"/>
        <v>0</v>
      </c>
      <c r="O899" s="1">
        <v>0.57999999999999996</v>
      </c>
      <c r="Q899" s="39">
        <f t="shared" si="53"/>
        <v>36.055232558139537</v>
      </c>
      <c r="R899" s="33">
        <v>430</v>
      </c>
    </row>
    <row r="900" spans="1:18" ht="18.75" customHeight="1" x14ac:dyDescent="0.2">
      <c r="A900" s="285"/>
      <c r="B900" s="32">
        <v>42897</v>
      </c>
      <c r="C900" s="33">
        <f t="shared" si="49"/>
        <v>438</v>
      </c>
      <c r="D900" s="33">
        <f t="shared" si="50"/>
        <v>370</v>
      </c>
      <c r="E900" s="1">
        <v>413.03</v>
      </c>
      <c r="F900" s="33">
        <f t="shared" si="51"/>
        <v>722</v>
      </c>
      <c r="G900" s="33">
        <f t="shared" si="52"/>
        <v>34</v>
      </c>
      <c r="H900" s="8">
        <v>282.06</v>
      </c>
      <c r="L900" s="8">
        <v>0</v>
      </c>
      <c r="M900" s="8">
        <v>0</v>
      </c>
      <c r="N900" s="8">
        <f t="shared" si="48"/>
        <v>0</v>
      </c>
      <c r="O900" s="1">
        <v>2.4</v>
      </c>
      <c r="Q900" s="39">
        <f t="shared" si="53"/>
        <v>36.404069767441854</v>
      </c>
      <c r="R900" s="33">
        <v>430</v>
      </c>
    </row>
    <row r="901" spans="1:18" ht="18.75" customHeight="1" x14ac:dyDescent="0.2">
      <c r="A901" s="285"/>
      <c r="B901" s="32">
        <v>42898</v>
      </c>
      <c r="C901" s="33">
        <f t="shared" si="49"/>
        <v>438</v>
      </c>
      <c r="D901" s="33">
        <f t="shared" si="50"/>
        <v>370</v>
      </c>
      <c r="E901" s="1">
        <v>413.23</v>
      </c>
      <c r="F901" s="33">
        <f t="shared" si="51"/>
        <v>722</v>
      </c>
      <c r="G901" s="33">
        <f t="shared" si="52"/>
        <v>34</v>
      </c>
      <c r="H901" s="8">
        <v>284.45999999999998</v>
      </c>
      <c r="L901" s="8">
        <v>1.53</v>
      </c>
      <c r="M901" s="8">
        <v>0.59</v>
      </c>
      <c r="N901" s="8">
        <f t="shared" si="48"/>
        <v>1.53</v>
      </c>
      <c r="O901" s="1">
        <v>2.0099999999999998</v>
      </c>
      <c r="Q901" s="39">
        <f t="shared" si="53"/>
        <v>36.473837209302324</v>
      </c>
      <c r="R901" s="33">
        <v>430</v>
      </c>
    </row>
    <row r="902" spans="1:18" ht="18.75" customHeight="1" x14ac:dyDescent="0.2">
      <c r="A902" s="285"/>
      <c r="B902" s="32">
        <v>42899</v>
      </c>
      <c r="C902" s="33">
        <f t="shared" si="49"/>
        <v>438</v>
      </c>
      <c r="D902" s="33">
        <f t="shared" si="50"/>
        <v>370</v>
      </c>
      <c r="E902" s="1">
        <v>413.27</v>
      </c>
      <c r="F902" s="33">
        <f t="shared" si="51"/>
        <v>722</v>
      </c>
      <c r="G902" s="33">
        <f t="shared" si="52"/>
        <v>34</v>
      </c>
      <c r="H902" s="8">
        <v>284.94</v>
      </c>
      <c r="L902" s="8">
        <v>2.08</v>
      </c>
      <c r="M902" s="8">
        <v>0.79</v>
      </c>
      <c r="N902" s="8">
        <f t="shared" si="48"/>
        <v>2.08</v>
      </c>
      <c r="O902" s="1">
        <v>0.76</v>
      </c>
      <c r="Q902" s="39">
        <f t="shared" si="53"/>
        <v>36.281976744186046</v>
      </c>
      <c r="R902" s="33">
        <v>430</v>
      </c>
    </row>
    <row r="903" spans="1:18" ht="18.75" customHeight="1" x14ac:dyDescent="0.2">
      <c r="A903" s="285"/>
      <c r="B903" s="32">
        <v>42900</v>
      </c>
      <c r="C903" s="33">
        <f t="shared" si="49"/>
        <v>438</v>
      </c>
      <c r="D903" s="33">
        <f t="shared" si="50"/>
        <v>370</v>
      </c>
      <c r="E903" s="1">
        <v>413.16</v>
      </c>
      <c r="F903" s="33">
        <f t="shared" si="51"/>
        <v>722</v>
      </c>
      <c r="G903" s="33">
        <f t="shared" si="52"/>
        <v>34</v>
      </c>
      <c r="H903" s="8">
        <v>283.62</v>
      </c>
      <c r="L903" s="8">
        <v>2.6</v>
      </c>
      <c r="M903" s="8">
        <v>0.99</v>
      </c>
      <c r="N903" s="8">
        <f t="shared" si="48"/>
        <v>2.6</v>
      </c>
      <c r="O903" s="1">
        <v>0.35</v>
      </c>
      <c r="Q903" s="39">
        <f t="shared" si="53"/>
        <v>35.954941860465119</v>
      </c>
      <c r="R903" s="33">
        <v>430</v>
      </c>
    </row>
    <row r="904" spans="1:18" ht="18.75" customHeight="1" x14ac:dyDescent="0.2">
      <c r="A904" s="285"/>
      <c r="B904" s="32">
        <v>42901</v>
      </c>
      <c r="C904" s="33">
        <f t="shared" si="49"/>
        <v>438</v>
      </c>
      <c r="D904" s="33">
        <f t="shared" si="50"/>
        <v>370</v>
      </c>
      <c r="E904" s="1">
        <v>412.97</v>
      </c>
      <c r="F904" s="33">
        <f t="shared" si="51"/>
        <v>722</v>
      </c>
      <c r="G904" s="33">
        <f t="shared" si="52"/>
        <v>34</v>
      </c>
      <c r="H904" s="8">
        <v>281.37</v>
      </c>
      <c r="L904" s="8">
        <v>2.41</v>
      </c>
      <c r="M904" s="8">
        <v>0.92</v>
      </c>
      <c r="N904" s="8">
        <f t="shared" si="48"/>
        <v>2.41</v>
      </c>
      <c r="O904" s="1">
        <v>0.44</v>
      </c>
      <c r="Q904" s="39">
        <f t="shared" si="53"/>
        <v>35.668604651162788</v>
      </c>
      <c r="R904" s="33">
        <v>430</v>
      </c>
    </row>
    <row r="905" spans="1:18" ht="18.75" customHeight="1" x14ac:dyDescent="0.2">
      <c r="A905" s="285"/>
      <c r="B905" s="32">
        <v>42902</v>
      </c>
      <c r="C905" s="33">
        <f t="shared" si="49"/>
        <v>438</v>
      </c>
      <c r="D905" s="33">
        <f t="shared" si="50"/>
        <v>370</v>
      </c>
      <c r="E905" s="1">
        <v>412.8</v>
      </c>
      <c r="F905" s="33">
        <f t="shared" si="51"/>
        <v>722</v>
      </c>
      <c r="G905" s="33">
        <f t="shared" si="52"/>
        <v>34</v>
      </c>
      <c r="H905" s="8">
        <v>279.39999999999998</v>
      </c>
      <c r="L905" s="8">
        <v>2.5299999999999998</v>
      </c>
      <c r="M905" s="8">
        <v>0.97</v>
      </c>
      <c r="N905" s="8">
        <f t="shared" ref="N905:N968" si="54">I905+J905+K905+L905</f>
        <v>2.5299999999999998</v>
      </c>
      <c r="O905" s="1">
        <v>0.11</v>
      </c>
      <c r="Q905" s="39">
        <f t="shared" si="53"/>
        <v>35.316860465116278</v>
      </c>
      <c r="R905" s="33">
        <v>430</v>
      </c>
    </row>
    <row r="906" spans="1:18" ht="18.75" customHeight="1" x14ac:dyDescent="0.2">
      <c r="A906" s="285"/>
      <c r="B906" s="32">
        <v>42903</v>
      </c>
      <c r="C906" s="33">
        <f t="shared" si="49"/>
        <v>438</v>
      </c>
      <c r="D906" s="33">
        <f t="shared" si="50"/>
        <v>370</v>
      </c>
      <c r="E906" s="1">
        <v>412.59</v>
      </c>
      <c r="F906" s="33">
        <f t="shared" si="51"/>
        <v>722</v>
      </c>
      <c r="G906" s="33">
        <f t="shared" si="52"/>
        <v>34</v>
      </c>
      <c r="H906" s="8">
        <v>276.98</v>
      </c>
      <c r="L906" s="8">
        <v>4.3499999999999996</v>
      </c>
      <c r="M906" s="8">
        <v>1.66</v>
      </c>
      <c r="N906" s="8">
        <f t="shared" si="54"/>
        <v>4.3499999999999996</v>
      </c>
      <c r="O906" s="1">
        <v>0.31</v>
      </c>
      <c r="Q906" s="39">
        <f t="shared" si="53"/>
        <v>34.729651162790695</v>
      </c>
      <c r="R906" s="33">
        <v>430</v>
      </c>
    </row>
    <row r="907" spans="1:18" ht="18.75" customHeight="1" x14ac:dyDescent="0.2">
      <c r="A907" s="285"/>
      <c r="B907" s="32">
        <v>42904</v>
      </c>
      <c r="C907" s="33">
        <f t="shared" si="49"/>
        <v>438</v>
      </c>
      <c r="D907" s="33">
        <f t="shared" si="50"/>
        <v>370</v>
      </c>
      <c r="E907" s="1">
        <v>412.24</v>
      </c>
      <c r="F907" s="33">
        <f t="shared" si="51"/>
        <v>722</v>
      </c>
      <c r="G907" s="33">
        <f t="shared" si="52"/>
        <v>34</v>
      </c>
      <c r="H907" s="8">
        <v>272.94</v>
      </c>
      <c r="L907" s="8">
        <v>4.46</v>
      </c>
      <c r="M907" s="8">
        <v>1.7</v>
      </c>
      <c r="N907" s="8">
        <f t="shared" si="54"/>
        <v>4.46</v>
      </c>
      <c r="O907" s="1">
        <v>0.41</v>
      </c>
      <c r="Q907" s="39">
        <f t="shared" si="53"/>
        <v>34.140988372093027</v>
      </c>
      <c r="R907" s="33">
        <v>430</v>
      </c>
    </row>
    <row r="908" spans="1:18" ht="18.75" customHeight="1" x14ac:dyDescent="0.2">
      <c r="A908" s="285"/>
      <c r="B908" s="32">
        <v>42905</v>
      </c>
      <c r="C908" s="33">
        <f t="shared" si="49"/>
        <v>438</v>
      </c>
      <c r="D908" s="33">
        <f t="shared" si="50"/>
        <v>370</v>
      </c>
      <c r="E908" s="1">
        <v>411.89</v>
      </c>
      <c r="F908" s="33">
        <f t="shared" si="51"/>
        <v>722</v>
      </c>
      <c r="G908" s="33">
        <f t="shared" si="52"/>
        <v>34</v>
      </c>
      <c r="H908" s="8">
        <v>268.89</v>
      </c>
      <c r="L908" s="8">
        <v>2.79</v>
      </c>
      <c r="M908" s="8">
        <v>1.07</v>
      </c>
      <c r="N908" s="8">
        <f t="shared" si="54"/>
        <v>2.79</v>
      </c>
      <c r="O908" s="1">
        <v>0.26</v>
      </c>
      <c r="Q908" s="39">
        <f t="shared" si="53"/>
        <v>33.77325581395349</v>
      </c>
      <c r="R908" s="33">
        <v>430</v>
      </c>
    </row>
    <row r="909" spans="1:18" ht="18.75" customHeight="1" x14ac:dyDescent="0.2">
      <c r="A909" s="285"/>
      <c r="B909" s="32">
        <v>42906</v>
      </c>
      <c r="C909" s="33">
        <f t="shared" si="49"/>
        <v>438</v>
      </c>
      <c r="D909" s="33">
        <f t="shared" si="50"/>
        <v>370</v>
      </c>
      <c r="E909" s="1">
        <v>411.66</v>
      </c>
      <c r="F909" s="33">
        <f t="shared" si="51"/>
        <v>722</v>
      </c>
      <c r="G909" s="33">
        <f t="shared" si="52"/>
        <v>34</v>
      </c>
      <c r="H909" s="8">
        <v>266.36</v>
      </c>
      <c r="L909" s="8">
        <v>2.62</v>
      </c>
      <c r="M909" s="8">
        <v>1</v>
      </c>
      <c r="N909" s="8">
        <f t="shared" si="54"/>
        <v>2.62</v>
      </c>
      <c r="O909" s="1">
        <v>0.32</v>
      </c>
      <c r="Q909" s="39">
        <f t="shared" si="53"/>
        <v>33.438953488372093</v>
      </c>
      <c r="R909" s="33">
        <v>430</v>
      </c>
    </row>
    <row r="910" spans="1:18" ht="18.75" customHeight="1" x14ac:dyDescent="0.2">
      <c r="A910" s="285"/>
      <c r="B910" s="32">
        <v>42907</v>
      </c>
      <c r="C910" s="33">
        <f t="shared" si="49"/>
        <v>438</v>
      </c>
      <c r="D910" s="33">
        <f t="shared" si="50"/>
        <v>370</v>
      </c>
      <c r="E910" s="1">
        <v>411.46</v>
      </c>
      <c r="F910" s="33">
        <f t="shared" si="51"/>
        <v>722</v>
      </c>
      <c r="G910" s="33">
        <f t="shared" si="52"/>
        <v>34</v>
      </c>
      <c r="H910" s="8">
        <v>264.06</v>
      </c>
      <c r="L910" s="8">
        <v>2.11</v>
      </c>
      <c r="M910" s="8">
        <v>0.8</v>
      </c>
      <c r="N910" s="8">
        <f t="shared" si="54"/>
        <v>2.11</v>
      </c>
      <c r="O910" s="1">
        <v>0.13</v>
      </c>
      <c r="Q910" s="39">
        <f t="shared" si="53"/>
        <v>33.151162790697676</v>
      </c>
      <c r="R910" s="33">
        <v>430</v>
      </c>
    </row>
    <row r="911" spans="1:18" ht="18.75" customHeight="1" x14ac:dyDescent="0.2">
      <c r="A911" s="285"/>
      <c r="B911" s="32">
        <v>42908</v>
      </c>
      <c r="C911" s="33">
        <f t="shared" si="49"/>
        <v>438</v>
      </c>
      <c r="D911" s="33">
        <f t="shared" si="50"/>
        <v>370</v>
      </c>
      <c r="E911" s="1">
        <v>411.28</v>
      </c>
      <c r="F911" s="33">
        <f t="shared" si="51"/>
        <v>722</v>
      </c>
      <c r="G911" s="33">
        <f t="shared" si="52"/>
        <v>34</v>
      </c>
      <c r="H911" s="8">
        <v>262.08</v>
      </c>
      <c r="L911" s="8">
        <v>2.19</v>
      </c>
      <c r="M911" s="8">
        <v>0.84</v>
      </c>
      <c r="N911" s="8">
        <f t="shared" si="54"/>
        <v>2.19</v>
      </c>
      <c r="O911" s="1">
        <v>0.76</v>
      </c>
      <c r="Q911" s="39">
        <f t="shared" si="53"/>
        <v>32.943313953488364</v>
      </c>
      <c r="R911" s="33">
        <v>430</v>
      </c>
    </row>
    <row r="912" spans="1:18" ht="18.75" customHeight="1" x14ac:dyDescent="0.2">
      <c r="A912" s="285"/>
      <c r="B912" s="32">
        <v>42909</v>
      </c>
      <c r="C912" s="33">
        <f t="shared" si="49"/>
        <v>438</v>
      </c>
      <c r="D912" s="33">
        <f t="shared" si="50"/>
        <v>370</v>
      </c>
      <c r="E912" s="1">
        <v>411.15</v>
      </c>
      <c r="F912" s="33">
        <f t="shared" si="51"/>
        <v>722</v>
      </c>
      <c r="G912" s="33">
        <f t="shared" si="52"/>
        <v>34</v>
      </c>
      <c r="H912" s="8">
        <v>260.64999999999998</v>
      </c>
      <c r="L912" s="8">
        <v>2.9</v>
      </c>
      <c r="M912" s="8">
        <v>1.1100000000000001</v>
      </c>
      <c r="N912" s="8">
        <f t="shared" si="54"/>
        <v>2.9</v>
      </c>
      <c r="O912" s="1">
        <v>1.36</v>
      </c>
      <c r="Q912" s="39">
        <f t="shared" si="53"/>
        <v>32.719476744186046</v>
      </c>
      <c r="R912" s="33">
        <v>430</v>
      </c>
    </row>
    <row r="913" spans="1:18" ht="18.75" customHeight="1" x14ac:dyDescent="0.2">
      <c r="A913" s="285"/>
      <c r="B913" s="32">
        <v>42910</v>
      </c>
      <c r="C913" s="33">
        <f t="shared" si="49"/>
        <v>438</v>
      </c>
      <c r="D913" s="33">
        <f t="shared" si="50"/>
        <v>370</v>
      </c>
      <c r="E913" s="1">
        <v>411.01</v>
      </c>
      <c r="F913" s="33">
        <f t="shared" si="51"/>
        <v>722</v>
      </c>
      <c r="G913" s="33">
        <f t="shared" si="52"/>
        <v>34</v>
      </c>
      <c r="H913" s="8">
        <v>259.11</v>
      </c>
      <c r="L913" s="8">
        <v>2.82</v>
      </c>
      <c r="M913" s="8">
        <v>1.08</v>
      </c>
      <c r="N913" s="8">
        <f t="shared" si="54"/>
        <v>2.82</v>
      </c>
      <c r="O913" s="1">
        <v>0.18</v>
      </c>
      <c r="Q913" s="39">
        <f t="shared" si="53"/>
        <v>32.33575581395349</v>
      </c>
      <c r="R913" s="33">
        <v>430</v>
      </c>
    </row>
    <row r="914" spans="1:18" ht="18.75" customHeight="1" x14ac:dyDescent="0.2">
      <c r="A914" s="285"/>
      <c r="B914" s="32">
        <v>42911</v>
      </c>
      <c r="C914" s="33">
        <f t="shared" si="49"/>
        <v>438</v>
      </c>
      <c r="D914" s="33">
        <f t="shared" si="50"/>
        <v>370</v>
      </c>
      <c r="E914" s="1">
        <v>410.77</v>
      </c>
      <c r="F914" s="33">
        <f t="shared" si="51"/>
        <v>722</v>
      </c>
      <c r="G914" s="33">
        <f t="shared" si="52"/>
        <v>34</v>
      </c>
      <c r="H914" s="8">
        <v>256.47000000000003</v>
      </c>
      <c r="L914" s="8">
        <v>2.64</v>
      </c>
      <c r="M914" s="8">
        <v>1.01</v>
      </c>
      <c r="N914" s="8">
        <f t="shared" si="54"/>
        <v>2.64</v>
      </c>
      <c r="O914" s="1">
        <v>0.87</v>
      </c>
      <c r="Q914" s="39">
        <f t="shared" si="53"/>
        <v>32.078488372093027</v>
      </c>
      <c r="R914" s="33">
        <v>430</v>
      </c>
    </row>
    <row r="915" spans="1:18" ht="18.75" customHeight="1" x14ac:dyDescent="0.2">
      <c r="A915" s="285"/>
      <c r="B915" s="32">
        <v>42912</v>
      </c>
      <c r="C915" s="33">
        <f t="shared" si="49"/>
        <v>438</v>
      </c>
      <c r="D915" s="33">
        <f t="shared" si="50"/>
        <v>370</v>
      </c>
      <c r="E915" s="1">
        <v>410.6</v>
      </c>
      <c r="F915" s="33">
        <f t="shared" si="51"/>
        <v>722</v>
      </c>
      <c r="G915" s="33">
        <f t="shared" si="52"/>
        <v>34</v>
      </c>
      <c r="H915" s="8">
        <v>254.7</v>
      </c>
      <c r="L915" s="8">
        <v>2.66</v>
      </c>
      <c r="M915" s="8">
        <v>1.01</v>
      </c>
      <c r="N915" s="8">
        <f t="shared" si="54"/>
        <v>2.66</v>
      </c>
      <c r="O915" s="1">
        <v>1.01</v>
      </c>
      <c r="Q915" s="39">
        <f t="shared" si="53"/>
        <v>31.838662790697676</v>
      </c>
      <c r="R915" s="33">
        <v>430</v>
      </c>
    </row>
    <row r="916" spans="1:18" ht="18.75" customHeight="1" x14ac:dyDescent="0.2">
      <c r="A916" s="285"/>
      <c r="B916" s="32">
        <v>42913</v>
      </c>
      <c r="C916" s="33">
        <f t="shared" si="49"/>
        <v>438</v>
      </c>
      <c r="D916" s="33">
        <f t="shared" si="50"/>
        <v>370</v>
      </c>
      <c r="E916" s="1">
        <v>410.45</v>
      </c>
      <c r="F916" s="33">
        <f t="shared" si="51"/>
        <v>722</v>
      </c>
      <c r="G916" s="33">
        <f t="shared" si="52"/>
        <v>34</v>
      </c>
      <c r="H916" s="8">
        <v>253.05</v>
      </c>
      <c r="L916" s="8">
        <v>2.67</v>
      </c>
      <c r="M916" s="8">
        <v>1.01</v>
      </c>
      <c r="N916" s="8">
        <f t="shared" si="54"/>
        <v>2.67</v>
      </c>
      <c r="O916" s="1">
        <v>2.12</v>
      </c>
      <c r="Q916" s="39">
        <f t="shared" si="53"/>
        <v>31.75872093023256</v>
      </c>
      <c r="R916" s="33">
        <v>430</v>
      </c>
    </row>
    <row r="917" spans="1:18" ht="18.75" customHeight="1" x14ac:dyDescent="0.2">
      <c r="A917" s="285"/>
      <c r="B917" s="32">
        <v>42914</v>
      </c>
      <c r="C917" s="33">
        <f t="shared" si="49"/>
        <v>438</v>
      </c>
      <c r="D917" s="33">
        <f t="shared" si="50"/>
        <v>370</v>
      </c>
      <c r="E917" s="1">
        <v>410.4</v>
      </c>
      <c r="F917" s="33">
        <f t="shared" si="51"/>
        <v>722</v>
      </c>
      <c r="G917" s="33">
        <f t="shared" si="52"/>
        <v>34</v>
      </c>
      <c r="H917" s="8">
        <v>252.5</v>
      </c>
      <c r="L917" s="8">
        <v>3.85</v>
      </c>
      <c r="M917" s="8">
        <v>1.46</v>
      </c>
      <c r="N917" s="8">
        <f t="shared" si="54"/>
        <v>3.85</v>
      </c>
      <c r="O917" s="1">
        <v>2.25</v>
      </c>
      <c r="Q917" s="39">
        <f t="shared" si="53"/>
        <v>31.526162790697676</v>
      </c>
      <c r="R917" s="33">
        <v>430</v>
      </c>
    </row>
    <row r="918" spans="1:18" ht="18.75" customHeight="1" x14ac:dyDescent="0.2">
      <c r="A918" s="285"/>
      <c r="B918" s="32">
        <v>42915</v>
      </c>
      <c r="C918" s="33">
        <f t="shared" si="49"/>
        <v>438</v>
      </c>
      <c r="D918" s="33">
        <f t="shared" si="50"/>
        <v>370</v>
      </c>
      <c r="E918" s="1">
        <v>410.25</v>
      </c>
      <c r="F918" s="33">
        <f t="shared" si="51"/>
        <v>722</v>
      </c>
      <c r="G918" s="33">
        <f t="shared" si="52"/>
        <v>34</v>
      </c>
      <c r="H918" s="8">
        <v>250.9</v>
      </c>
      <c r="L918" s="8">
        <v>4.4000000000000004</v>
      </c>
      <c r="M918" s="8">
        <v>1.67</v>
      </c>
      <c r="N918" s="8">
        <f t="shared" si="54"/>
        <v>4.4000000000000004</v>
      </c>
      <c r="O918" s="1">
        <v>1.03</v>
      </c>
      <c r="Q918" s="39">
        <f t="shared" si="53"/>
        <v>31.036337209302324</v>
      </c>
      <c r="R918" s="33">
        <v>430</v>
      </c>
    </row>
    <row r="919" spans="1:18" ht="18.75" customHeight="1" x14ac:dyDescent="0.2">
      <c r="A919" s="285"/>
      <c r="B919" s="32">
        <v>42916</v>
      </c>
      <c r="C919" s="33">
        <f t="shared" si="49"/>
        <v>438</v>
      </c>
      <c r="D919" s="33">
        <f t="shared" si="50"/>
        <v>370</v>
      </c>
      <c r="E919" s="1">
        <v>409.93</v>
      </c>
      <c r="F919" s="33">
        <f t="shared" si="51"/>
        <v>722</v>
      </c>
      <c r="G919" s="33">
        <f t="shared" si="52"/>
        <v>34</v>
      </c>
      <c r="H919" s="8">
        <v>247.53</v>
      </c>
      <c r="L919" s="8">
        <v>3.98</v>
      </c>
      <c r="M919" s="8">
        <v>1.51</v>
      </c>
      <c r="N919" s="8">
        <f t="shared" si="54"/>
        <v>3.98</v>
      </c>
      <c r="O919" s="1">
        <v>1.55</v>
      </c>
      <c r="Q919" s="39">
        <f t="shared" si="53"/>
        <v>30.683139534883722</v>
      </c>
      <c r="R919" s="33">
        <v>430</v>
      </c>
    </row>
    <row r="920" spans="1:18" ht="18.75" customHeight="1" x14ac:dyDescent="0.2">
      <c r="A920" s="285" t="s">
        <v>25</v>
      </c>
      <c r="B920" s="32">
        <v>42917</v>
      </c>
      <c r="C920" s="33">
        <f t="shared" si="49"/>
        <v>438</v>
      </c>
      <c r="D920" s="33">
        <f t="shared" si="50"/>
        <v>370</v>
      </c>
      <c r="E920" s="1">
        <v>409.7</v>
      </c>
      <c r="F920" s="33">
        <f t="shared" si="51"/>
        <v>722</v>
      </c>
      <c r="G920" s="33">
        <f t="shared" si="52"/>
        <v>34</v>
      </c>
      <c r="H920" s="8">
        <v>245.1</v>
      </c>
      <c r="L920" s="8">
        <v>2.95</v>
      </c>
      <c r="M920" s="8">
        <v>1.1200000000000001</v>
      </c>
      <c r="N920" s="8">
        <f t="shared" si="54"/>
        <v>2.95</v>
      </c>
      <c r="O920" s="1">
        <v>0.05</v>
      </c>
      <c r="Q920" s="39">
        <f t="shared" si="53"/>
        <v>30.261627906976745</v>
      </c>
      <c r="R920" s="33">
        <v>430</v>
      </c>
    </row>
    <row r="921" spans="1:18" ht="18.75" customHeight="1" x14ac:dyDescent="0.2">
      <c r="A921" s="285"/>
      <c r="B921" s="32">
        <v>42918</v>
      </c>
      <c r="C921" s="33">
        <f t="shared" si="49"/>
        <v>438</v>
      </c>
      <c r="D921" s="33">
        <f t="shared" si="50"/>
        <v>370</v>
      </c>
      <c r="E921" s="1">
        <v>409.42</v>
      </c>
      <c r="F921" s="33">
        <f t="shared" si="51"/>
        <v>722</v>
      </c>
      <c r="G921" s="33">
        <f t="shared" si="52"/>
        <v>34</v>
      </c>
      <c r="H921" s="8">
        <v>242.2</v>
      </c>
      <c r="L921" s="8">
        <v>3.25</v>
      </c>
      <c r="M921" s="8">
        <v>1.23</v>
      </c>
      <c r="N921" s="8">
        <f t="shared" si="54"/>
        <v>3.25</v>
      </c>
      <c r="O921" s="1">
        <v>0.15</v>
      </c>
      <c r="Q921" s="39">
        <f t="shared" si="53"/>
        <v>29.811046511627907</v>
      </c>
      <c r="R921" s="33">
        <v>430</v>
      </c>
    </row>
    <row r="922" spans="1:18" ht="18.75" customHeight="1" x14ac:dyDescent="0.2">
      <c r="A922" s="285"/>
      <c r="B922" s="32">
        <v>42919</v>
      </c>
      <c r="C922" s="33">
        <f t="shared" si="49"/>
        <v>438</v>
      </c>
      <c r="D922" s="33">
        <f t="shared" si="50"/>
        <v>370</v>
      </c>
      <c r="E922" s="1">
        <v>409.12</v>
      </c>
      <c r="F922" s="33">
        <f t="shared" si="51"/>
        <v>722</v>
      </c>
      <c r="G922" s="33">
        <f t="shared" si="52"/>
        <v>34</v>
      </c>
      <c r="H922" s="8">
        <v>239.1</v>
      </c>
      <c r="L922" s="8">
        <v>4.5599999999999996</v>
      </c>
      <c r="M922" s="8">
        <v>1.73</v>
      </c>
      <c r="N922" s="8">
        <f t="shared" si="54"/>
        <v>4.5599999999999996</v>
      </c>
      <c r="O922" s="1">
        <v>1.86</v>
      </c>
      <c r="Q922" s="39">
        <f t="shared" si="53"/>
        <v>29.418604651162791</v>
      </c>
      <c r="R922" s="33">
        <v>430</v>
      </c>
    </row>
    <row r="923" spans="1:18" ht="18.75" customHeight="1" x14ac:dyDescent="0.2">
      <c r="A923" s="285"/>
      <c r="B923" s="32">
        <v>42920</v>
      </c>
      <c r="C923" s="33">
        <f t="shared" si="49"/>
        <v>438</v>
      </c>
      <c r="D923" s="33">
        <f t="shared" si="50"/>
        <v>370</v>
      </c>
      <c r="E923" s="1">
        <v>408.86</v>
      </c>
      <c r="F923" s="33">
        <f t="shared" si="51"/>
        <v>722</v>
      </c>
      <c r="G923" s="33">
        <f t="shared" si="52"/>
        <v>34</v>
      </c>
      <c r="H923" s="8">
        <v>236.4</v>
      </c>
      <c r="L923" s="8">
        <v>4.45</v>
      </c>
      <c r="M923" s="8">
        <v>1.69</v>
      </c>
      <c r="N923" s="8">
        <f t="shared" si="54"/>
        <v>4.45</v>
      </c>
      <c r="O923" s="1">
        <v>1.05</v>
      </c>
      <c r="Q923" s="39">
        <f t="shared" si="53"/>
        <v>28.924418604651162</v>
      </c>
      <c r="R923" s="33">
        <v>430</v>
      </c>
    </row>
    <row r="924" spans="1:18" ht="18.75" customHeight="1" x14ac:dyDescent="0.2">
      <c r="A924" s="285"/>
      <c r="B924" s="32">
        <v>42921</v>
      </c>
      <c r="C924" s="33">
        <f t="shared" si="49"/>
        <v>438</v>
      </c>
      <c r="D924" s="33">
        <f t="shared" si="50"/>
        <v>370</v>
      </c>
      <c r="E924" s="1">
        <v>408.52</v>
      </c>
      <c r="F924" s="33">
        <f t="shared" si="51"/>
        <v>722</v>
      </c>
      <c r="G924" s="33">
        <f t="shared" si="52"/>
        <v>34</v>
      </c>
      <c r="H924" s="8">
        <v>233</v>
      </c>
      <c r="L924" s="8">
        <v>5.01</v>
      </c>
      <c r="M924" s="8">
        <v>1.89</v>
      </c>
      <c r="N924" s="8">
        <f t="shared" si="54"/>
        <v>5.01</v>
      </c>
      <c r="O924" s="1">
        <v>0.61</v>
      </c>
      <c r="Q924" s="39">
        <f t="shared" si="53"/>
        <v>28.284883720930232</v>
      </c>
      <c r="R924" s="33">
        <v>430</v>
      </c>
    </row>
    <row r="925" spans="1:18" ht="18.75" customHeight="1" x14ac:dyDescent="0.2">
      <c r="A925" s="285"/>
      <c r="B925" s="32">
        <v>42922</v>
      </c>
      <c r="C925" s="33">
        <f t="shared" si="49"/>
        <v>438</v>
      </c>
      <c r="D925" s="33">
        <f t="shared" si="50"/>
        <v>370</v>
      </c>
      <c r="E925" s="1">
        <v>408.09</v>
      </c>
      <c r="F925" s="33">
        <f t="shared" si="51"/>
        <v>722</v>
      </c>
      <c r="G925" s="33">
        <f t="shared" si="52"/>
        <v>34</v>
      </c>
      <c r="H925" s="8">
        <v>228.6</v>
      </c>
      <c r="L925" s="8">
        <v>5.33</v>
      </c>
      <c r="M925" s="8">
        <v>2.0099999999999998</v>
      </c>
      <c r="N925" s="8">
        <f t="shared" si="54"/>
        <v>5.33</v>
      </c>
      <c r="O925" s="1">
        <v>0.73</v>
      </c>
      <c r="Q925" s="39">
        <f t="shared" si="53"/>
        <v>27.61627906976744</v>
      </c>
      <c r="R925" s="33">
        <v>430</v>
      </c>
    </row>
    <row r="926" spans="1:18" ht="18.75" customHeight="1" x14ac:dyDescent="0.2">
      <c r="A926" s="285"/>
      <c r="B926" s="32">
        <v>42923</v>
      </c>
      <c r="C926" s="33">
        <f t="shared" si="49"/>
        <v>438</v>
      </c>
      <c r="D926" s="33">
        <f t="shared" si="50"/>
        <v>370</v>
      </c>
      <c r="E926" s="1">
        <v>407.6</v>
      </c>
      <c r="F926" s="33">
        <f t="shared" si="51"/>
        <v>722</v>
      </c>
      <c r="G926" s="33">
        <f t="shared" si="52"/>
        <v>34</v>
      </c>
      <c r="H926" s="8">
        <v>224</v>
      </c>
      <c r="L926" s="8">
        <v>5.54</v>
      </c>
      <c r="M926" s="8">
        <v>2.09</v>
      </c>
      <c r="N926" s="8">
        <f t="shared" si="54"/>
        <v>5.54</v>
      </c>
      <c r="O926" s="1">
        <v>1.01</v>
      </c>
      <c r="Q926" s="39">
        <f t="shared" si="53"/>
        <v>26.957848837209301</v>
      </c>
      <c r="R926" s="33">
        <v>430</v>
      </c>
    </row>
    <row r="927" spans="1:18" ht="18.75" customHeight="1" x14ac:dyDescent="0.2">
      <c r="A927" s="285"/>
      <c r="B927" s="32">
        <v>42924</v>
      </c>
      <c r="C927" s="33">
        <f t="shared" si="49"/>
        <v>438</v>
      </c>
      <c r="D927" s="33">
        <f t="shared" si="50"/>
        <v>370</v>
      </c>
      <c r="E927" s="1">
        <v>407.13</v>
      </c>
      <c r="F927" s="33">
        <f t="shared" si="51"/>
        <v>722</v>
      </c>
      <c r="G927" s="33">
        <f t="shared" si="52"/>
        <v>34</v>
      </c>
      <c r="H927" s="8">
        <v>219.47</v>
      </c>
      <c r="L927" s="8">
        <v>3.57</v>
      </c>
      <c r="M927" s="8">
        <v>1.34</v>
      </c>
      <c r="N927" s="8">
        <f t="shared" si="54"/>
        <v>3.57</v>
      </c>
      <c r="O927" s="1">
        <v>1.04</v>
      </c>
      <c r="Q927" s="39">
        <f t="shared" si="53"/>
        <v>26.590116279069768</v>
      </c>
      <c r="R927" s="33">
        <v>430</v>
      </c>
    </row>
    <row r="928" spans="1:18" ht="18.75" customHeight="1" x14ac:dyDescent="0.2">
      <c r="A928" s="285"/>
      <c r="B928" s="32">
        <v>42925</v>
      </c>
      <c r="C928" s="33">
        <f t="shared" si="49"/>
        <v>438</v>
      </c>
      <c r="D928" s="33">
        <f t="shared" si="50"/>
        <v>370</v>
      </c>
      <c r="E928" s="1">
        <v>406.86</v>
      </c>
      <c r="F928" s="33">
        <f t="shared" si="51"/>
        <v>722</v>
      </c>
      <c r="G928" s="33">
        <f t="shared" si="52"/>
        <v>34</v>
      </c>
      <c r="H928" s="8">
        <v>216.94</v>
      </c>
      <c r="L928" s="8">
        <v>3.91</v>
      </c>
      <c r="M928" s="8">
        <v>1.46</v>
      </c>
      <c r="N928" s="8">
        <f t="shared" si="54"/>
        <v>3.91</v>
      </c>
      <c r="O928" s="1">
        <v>1.29</v>
      </c>
      <c r="Q928" s="39">
        <f t="shared" si="53"/>
        <v>26.209302325581394</v>
      </c>
      <c r="R928" s="33">
        <v>430</v>
      </c>
    </row>
    <row r="929" spans="1:18" ht="18.75" customHeight="1" x14ac:dyDescent="0.2">
      <c r="A929" s="285"/>
      <c r="B929" s="32">
        <v>42926</v>
      </c>
      <c r="C929" s="33">
        <f t="shared" si="49"/>
        <v>438</v>
      </c>
      <c r="D929" s="33">
        <f t="shared" si="50"/>
        <v>370</v>
      </c>
      <c r="E929" s="1">
        <v>406.58</v>
      </c>
      <c r="F929" s="33">
        <f t="shared" si="51"/>
        <v>722</v>
      </c>
      <c r="G929" s="33">
        <f t="shared" si="52"/>
        <v>34</v>
      </c>
      <c r="H929" s="8">
        <v>214.32</v>
      </c>
      <c r="L929" s="8">
        <v>4.34</v>
      </c>
      <c r="M929" s="8">
        <v>1.63</v>
      </c>
      <c r="N929" s="8">
        <f t="shared" si="54"/>
        <v>4.34</v>
      </c>
      <c r="O929" s="1">
        <v>2.92</v>
      </c>
      <c r="Q929" s="39">
        <f t="shared" si="53"/>
        <v>26.002906976744185</v>
      </c>
      <c r="R929" s="33">
        <v>430</v>
      </c>
    </row>
    <row r="930" spans="1:18" ht="18.75" customHeight="1" x14ac:dyDescent="0.2">
      <c r="A930" s="285"/>
      <c r="B930" s="32">
        <v>42927</v>
      </c>
      <c r="C930" s="33">
        <f t="shared" si="49"/>
        <v>438</v>
      </c>
      <c r="D930" s="33">
        <f t="shared" si="50"/>
        <v>370</v>
      </c>
      <c r="E930" s="1">
        <v>406.43</v>
      </c>
      <c r="F930" s="33">
        <f t="shared" si="51"/>
        <v>722</v>
      </c>
      <c r="G930" s="33">
        <f t="shared" si="52"/>
        <v>34</v>
      </c>
      <c r="H930" s="8">
        <v>212.9</v>
      </c>
      <c r="L930" s="8">
        <v>4.09</v>
      </c>
      <c r="M930" s="8">
        <v>1.53</v>
      </c>
      <c r="N930" s="8">
        <f t="shared" si="54"/>
        <v>4.09</v>
      </c>
      <c r="O930" s="1">
        <v>2.17</v>
      </c>
      <c r="Q930" s="39">
        <f t="shared" si="53"/>
        <v>25.723837209302324</v>
      </c>
      <c r="R930" s="33">
        <v>430</v>
      </c>
    </row>
    <row r="931" spans="1:18" ht="18.75" customHeight="1" x14ac:dyDescent="0.2">
      <c r="A931" s="285"/>
      <c r="B931" s="32">
        <v>42928</v>
      </c>
      <c r="C931" s="33">
        <f t="shared" si="49"/>
        <v>438</v>
      </c>
      <c r="D931" s="33">
        <f t="shared" si="50"/>
        <v>370</v>
      </c>
      <c r="E931" s="1">
        <v>406.22</v>
      </c>
      <c r="F931" s="33">
        <f t="shared" si="51"/>
        <v>722</v>
      </c>
      <c r="G931" s="33">
        <f t="shared" si="52"/>
        <v>34</v>
      </c>
      <c r="H931" s="8">
        <v>210.98</v>
      </c>
      <c r="L931" s="8">
        <v>4.67</v>
      </c>
      <c r="M931" s="8">
        <v>1.75</v>
      </c>
      <c r="N931" s="8">
        <f t="shared" si="54"/>
        <v>4.67</v>
      </c>
      <c r="O931" s="1">
        <v>2.2400000000000002</v>
      </c>
      <c r="Q931" s="39">
        <f t="shared" si="53"/>
        <v>25.370639534883722</v>
      </c>
      <c r="R931" s="33">
        <v>430</v>
      </c>
    </row>
    <row r="932" spans="1:18" ht="18.75" customHeight="1" x14ac:dyDescent="0.2">
      <c r="A932" s="285"/>
      <c r="B932" s="32">
        <v>42929</v>
      </c>
      <c r="C932" s="33">
        <f t="shared" ref="C932:C995" si="55">C931</f>
        <v>438</v>
      </c>
      <c r="D932" s="33">
        <f t="shared" ref="D932:D995" si="56">D931</f>
        <v>370</v>
      </c>
      <c r="E932" s="1">
        <v>405.95</v>
      </c>
      <c r="F932" s="33">
        <f t="shared" ref="F932:F995" si="57">F931</f>
        <v>722</v>
      </c>
      <c r="G932" s="33">
        <f t="shared" ref="G932:G995" si="58">G931</f>
        <v>34</v>
      </c>
      <c r="H932" s="8">
        <v>208.55</v>
      </c>
      <c r="L932" s="8">
        <v>5.37</v>
      </c>
      <c r="M932" s="8">
        <v>2.0099999999999998</v>
      </c>
      <c r="N932" s="8">
        <f t="shared" si="54"/>
        <v>5.37</v>
      </c>
      <c r="O932" s="1">
        <v>1.05</v>
      </c>
      <c r="Q932" s="39">
        <f t="shared" si="53"/>
        <v>24.742732558139537</v>
      </c>
      <c r="R932" s="33">
        <v>430</v>
      </c>
    </row>
    <row r="933" spans="1:18" ht="18.75" customHeight="1" x14ac:dyDescent="0.2">
      <c r="A933" s="285"/>
      <c r="B933" s="32">
        <v>42930</v>
      </c>
      <c r="C933" s="33">
        <f t="shared" si="55"/>
        <v>438</v>
      </c>
      <c r="D933" s="33">
        <f t="shared" si="56"/>
        <v>370</v>
      </c>
      <c r="E933" s="1">
        <v>405.47</v>
      </c>
      <c r="F933" s="33">
        <f t="shared" si="57"/>
        <v>722</v>
      </c>
      <c r="G933" s="33">
        <f t="shared" si="58"/>
        <v>34</v>
      </c>
      <c r="H933" s="8">
        <v>204.23</v>
      </c>
      <c r="L933" s="8">
        <v>4.93</v>
      </c>
      <c r="M933" s="8">
        <v>1.76</v>
      </c>
      <c r="N933" s="8">
        <f t="shared" si="54"/>
        <v>4.93</v>
      </c>
      <c r="O933" s="1">
        <v>0.64</v>
      </c>
      <c r="Q933" s="39">
        <f t="shared" si="53"/>
        <v>24.119186046511629</v>
      </c>
      <c r="R933" s="33">
        <v>430</v>
      </c>
    </row>
    <row r="934" spans="1:18" ht="18.75" customHeight="1" x14ac:dyDescent="0.2">
      <c r="A934" s="285"/>
      <c r="B934" s="32">
        <v>42931</v>
      </c>
      <c r="C934" s="33">
        <f t="shared" si="55"/>
        <v>438</v>
      </c>
      <c r="D934" s="33">
        <f t="shared" si="56"/>
        <v>370</v>
      </c>
      <c r="E934" s="1">
        <v>404.98</v>
      </c>
      <c r="F934" s="33">
        <f t="shared" si="57"/>
        <v>722</v>
      </c>
      <c r="G934" s="33">
        <f t="shared" si="58"/>
        <v>34</v>
      </c>
      <c r="H934" s="8">
        <v>199.94</v>
      </c>
      <c r="L934" s="8">
        <v>4.17</v>
      </c>
      <c r="M934" s="8">
        <v>1.6</v>
      </c>
      <c r="N934" s="8">
        <f t="shared" si="54"/>
        <v>4.17</v>
      </c>
      <c r="O934" s="1">
        <v>0.48</v>
      </c>
      <c r="Q934" s="39">
        <f t="shared" si="53"/>
        <v>23.582848837209301</v>
      </c>
      <c r="R934" s="33">
        <v>430</v>
      </c>
    </row>
    <row r="935" spans="1:18" ht="18.75" customHeight="1" x14ac:dyDescent="0.2">
      <c r="A935" s="285"/>
      <c r="B935" s="32">
        <v>42932</v>
      </c>
      <c r="C935" s="33">
        <f t="shared" si="55"/>
        <v>438</v>
      </c>
      <c r="D935" s="33">
        <f t="shared" si="56"/>
        <v>370</v>
      </c>
      <c r="E935" s="1">
        <v>404.55</v>
      </c>
      <c r="F935" s="33">
        <f t="shared" si="57"/>
        <v>722</v>
      </c>
      <c r="G935" s="33">
        <f t="shared" si="58"/>
        <v>34</v>
      </c>
      <c r="H935" s="8">
        <v>196.25</v>
      </c>
      <c r="L935" s="8">
        <v>3.7</v>
      </c>
      <c r="M935" s="8">
        <v>1.38</v>
      </c>
      <c r="N935" s="8">
        <f t="shared" si="54"/>
        <v>3.7</v>
      </c>
      <c r="O935" s="1">
        <v>0.03</v>
      </c>
      <c r="Q935" s="39">
        <f t="shared" si="53"/>
        <v>23.049418604651166</v>
      </c>
      <c r="R935" s="33">
        <v>430</v>
      </c>
    </row>
    <row r="936" spans="1:18" ht="18.75" customHeight="1" x14ac:dyDescent="0.2">
      <c r="A936" s="285"/>
      <c r="B936" s="32">
        <v>42933</v>
      </c>
      <c r="C936" s="33">
        <f t="shared" si="55"/>
        <v>438</v>
      </c>
      <c r="D936" s="33">
        <f t="shared" si="56"/>
        <v>370</v>
      </c>
      <c r="E936" s="1">
        <v>404.11</v>
      </c>
      <c r="F936" s="33">
        <f t="shared" si="57"/>
        <v>722</v>
      </c>
      <c r="G936" s="33">
        <f t="shared" si="58"/>
        <v>34</v>
      </c>
      <c r="H936" s="8">
        <v>192.58</v>
      </c>
      <c r="L936" s="8">
        <v>4.57</v>
      </c>
      <c r="M936" s="8">
        <v>1.72</v>
      </c>
      <c r="N936" s="8">
        <f t="shared" si="54"/>
        <v>4.57</v>
      </c>
      <c r="O936" s="1">
        <v>0.55000000000000004</v>
      </c>
      <c r="Q936" s="39">
        <f t="shared" si="53"/>
        <v>22.465116279069768</v>
      </c>
      <c r="R936" s="33">
        <v>430</v>
      </c>
    </row>
    <row r="937" spans="1:18" ht="18.75" customHeight="1" x14ac:dyDescent="0.2">
      <c r="A937" s="285"/>
      <c r="B937" s="32">
        <v>42934</v>
      </c>
      <c r="C937" s="33">
        <f t="shared" si="55"/>
        <v>438</v>
      </c>
      <c r="D937" s="33">
        <f t="shared" si="56"/>
        <v>370</v>
      </c>
      <c r="E937" s="1">
        <v>403.62</v>
      </c>
      <c r="F937" s="33">
        <f t="shared" si="57"/>
        <v>722</v>
      </c>
      <c r="G937" s="33">
        <f t="shared" si="58"/>
        <v>34</v>
      </c>
      <c r="H937" s="8">
        <v>188.56</v>
      </c>
      <c r="L937" s="8">
        <v>5.24</v>
      </c>
      <c r="M937" s="8">
        <v>1.95</v>
      </c>
      <c r="N937" s="8">
        <f t="shared" si="54"/>
        <v>5.24</v>
      </c>
      <c r="O937" s="1">
        <v>1.46</v>
      </c>
      <c r="Q937" s="39">
        <f t="shared" si="53"/>
        <v>21.915697674418606</v>
      </c>
      <c r="R937" s="33">
        <v>430</v>
      </c>
    </row>
    <row r="938" spans="1:18" ht="18.75" customHeight="1" x14ac:dyDescent="0.2">
      <c r="A938" s="285"/>
      <c r="B938" s="32">
        <v>42935</v>
      </c>
      <c r="C938" s="33">
        <f t="shared" si="55"/>
        <v>438</v>
      </c>
      <c r="D938" s="33">
        <f t="shared" si="56"/>
        <v>370</v>
      </c>
      <c r="E938" s="1">
        <v>403.16</v>
      </c>
      <c r="F938" s="33">
        <f t="shared" si="57"/>
        <v>722</v>
      </c>
      <c r="G938" s="33">
        <f t="shared" si="58"/>
        <v>34</v>
      </c>
      <c r="H938" s="8">
        <v>184.78</v>
      </c>
      <c r="L938" s="8">
        <v>5.23</v>
      </c>
      <c r="M938" s="8">
        <v>1.97</v>
      </c>
      <c r="N938" s="8">
        <f t="shared" si="54"/>
        <v>5.23</v>
      </c>
      <c r="O938" s="1">
        <v>2.0499999999999998</v>
      </c>
      <c r="Q938" s="39">
        <f t="shared" si="53"/>
        <v>21.453488372093023</v>
      </c>
      <c r="R938" s="33">
        <v>430</v>
      </c>
    </row>
    <row r="939" spans="1:18" ht="18.75" customHeight="1" x14ac:dyDescent="0.2">
      <c r="A939" s="285"/>
      <c r="B939" s="32">
        <v>42936</v>
      </c>
      <c r="C939" s="33">
        <f t="shared" si="55"/>
        <v>438</v>
      </c>
      <c r="D939" s="33">
        <f t="shared" si="56"/>
        <v>370</v>
      </c>
      <c r="E939" s="1">
        <v>402.75</v>
      </c>
      <c r="F939" s="33">
        <f t="shared" si="57"/>
        <v>722</v>
      </c>
      <c r="G939" s="33">
        <f t="shared" si="58"/>
        <v>34</v>
      </c>
      <c r="H939" s="8">
        <v>181.6</v>
      </c>
      <c r="L939" s="8">
        <v>4.67</v>
      </c>
      <c r="M939" s="8">
        <v>1.73</v>
      </c>
      <c r="N939" s="8">
        <f t="shared" si="54"/>
        <v>4.67</v>
      </c>
      <c r="O939" s="1">
        <v>1.19</v>
      </c>
      <c r="Q939" s="39">
        <f t="shared" si="53"/>
        <v>20.933139534883722</v>
      </c>
      <c r="R939" s="33">
        <v>430</v>
      </c>
    </row>
    <row r="940" spans="1:18" ht="18.75" customHeight="1" x14ac:dyDescent="0.2">
      <c r="A940" s="285"/>
      <c r="B940" s="32">
        <v>42937</v>
      </c>
      <c r="C940" s="33">
        <f t="shared" si="55"/>
        <v>438</v>
      </c>
      <c r="D940" s="33">
        <f t="shared" si="56"/>
        <v>370</v>
      </c>
      <c r="E940" s="1">
        <v>402.29</v>
      </c>
      <c r="F940" s="33">
        <f t="shared" si="57"/>
        <v>722</v>
      </c>
      <c r="G940" s="33">
        <f t="shared" si="58"/>
        <v>34</v>
      </c>
      <c r="H940" s="8">
        <v>178.02</v>
      </c>
      <c r="L940" s="8">
        <v>4.05</v>
      </c>
      <c r="M940" s="8">
        <v>1.5</v>
      </c>
      <c r="N940" s="8">
        <f t="shared" si="54"/>
        <v>4.05</v>
      </c>
      <c r="O940" s="1">
        <v>0.68</v>
      </c>
      <c r="Q940" s="39">
        <f t="shared" si="53"/>
        <v>20.443313953488371</v>
      </c>
      <c r="R940" s="33">
        <v>430</v>
      </c>
    </row>
    <row r="941" spans="1:18" ht="18.75" customHeight="1" x14ac:dyDescent="0.2">
      <c r="A941" s="285"/>
      <c r="B941" s="32">
        <v>42938</v>
      </c>
      <c r="C941" s="33">
        <f t="shared" si="55"/>
        <v>438</v>
      </c>
      <c r="D941" s="33">
        <f t="shared" si="56"/>
        <v>370</v>
      </c>
      <c r="E941" s="1">
        <v>401.85</v>
      </c>
      <c r="F941" s="33">
        <f t="shared" si="57"/>
        <v>722</v>
      </c>
      <c r="G941" s="33">
        <f t="shared" si="58"/>
        <v>34</v>
      </c>
      <c r="H941" s="8">
        <v>174.65</v>
      </c>
      <c r="L941" s="8">
        <v>2.58</v>
      </c>
      <c r="M941" s="8">
        <v>0.96</v>
      </c>
      <c r="N941" s="8">
        <f t="shared" si="54"/>
        <v>2.58</v>
      </c>
      <c r="O941" s="1">
        <v>0.21</v>
      </c>
      <c r="Q941" s="39">
        <f t="shared" si="53"/>
        <v>20.098837209302324</v>
      </c>
      <c r="R941" s="33">
        <v>430</v>
      </c>
    </row>
    <row r="942" spans="1:18" ht="18.75" customHeight="1" x14ac:dyDescent="0.2">
      <c r="A942" s="285"/>
      <c r="B942" s="32">
        <v>42939</v>
      </c>
      <c r="C942" s="33">
        <f t="shared" si="55"/>
        <v>438</v>
      </c>
      <c r="D942" s="33">
        <f t="shared" si="56"/>
        <v>370</v>
      </c>
      <c r="E942" s="1">
        <v>401.85</v>
      </c>
      <c r="F942" s="33">
        <f t="shared" si="57"/>
        <v>722</v>
      </c>
      <c r="G942" s="33">
        <f t="shared" si="58"/>
        <v>34</v>
      </c>
      <c r="H942" s="8">
        <v>172.28</v>
      </c>
      <c r="L942" s="8">
        <v>4.01</v>
      </c>
      <c r="M942" s="8">
        <v>1.48</v>
      </c>
      <c r="N942" s="8">
        <f t="shared" si="54"/>
        <v>4.01</v>
      </c>
      <c r="O942" s="1">
        <v>0.17</v>
      </c>
      <c r="Q942" s="39">
        <f t="shared" si="53"/>
        <v>19.540697674418606</v>
      </c>
      <c r="R942" s="33">
        <v>430</v>
      </c>
    </row>
    <row r="943" spans="1:18" ht="18.75" customHeight="1" x14ac:dyDescent="0.2">
      <c r="A943" s="285"/>
      <c r="B943" s="32">
        <v>42940</v>
      </c>
      <c r="C943" s="33">
        <f t="shared" si="55"/>
        <v>438</v>
      </c>
      <c r="D943" s="33">
        <f t="shared" si="56"/>
        <v>370</v>
      </c>
      <c r="E943" s="1">
        <v>401.54</v>
      </c>
      <c r="F943" s="33">
        <f t="shared" si="57"/>
        <v>722</v>
      </c>
      <c r="G943" s="33">
        <f t="shared" si="58"/>
        <v>34</v>
      </c>
      <c r="H943" s="8">
        <v>168.44</v>
      </c>
      <c r="L943" s="8">
        <v>5.7</v>
      </c>
      <c r="M943" s="8">
        <v>2.1</v>
      </c>
      <c r="N943" s="8">
        <f t="shared" si="54"/>
        <v>5.7</v>
      </c>
      <c r="O943" s="1">
        <v>2.0299999999999998</v>
      </c>
      <c r="Q943" s="39">
        <f t="shared" ref="Q943:Q993" si="59">(H944-34)*100/(722-34)</f>
        <v>19.007267441860467</v>
      </c>
      <c r="R943" s="33">
        <v>430</v>
      </c>
    </row>
    <row r="944" spans="1:18" ht="18.75" customHeight="1" x14ac:dyDescent="0.2">
      <c r="A944" s="285"/>
      <c r="B944" s="32">
        <v>42941</v>
      </c>
      <c r="C944" s="33">
        <f t="shared" si="55"/>
        <v>438</v>
      </c>
      <c r="D944" s="33">
        <f t="shared" si="56"/>
        <v>370</v>
      </c>
      <c r="E944" s="1">
        <v>401.02</v>
      </c>
      <c r="F944" s="33">
        <f t="shared" si="57"/>
        <v>722</v>
      </c>
      <c r="G944" s="33">
        <f t="shared" si="58"/>
        <v>34</v>
      </c>
      <c r="H944" s="8">
        <v>164.77</v>
      </c>
      <c r="L944" s="8">
        <v>5.42</v>
      </c>
      <c r="M944" s="8">
        <v>1.99</v>
      </c>
      <c r="N944" s="8">
        <f t="shared" si="54"/>
        <v>5.42</v>
      </c>
      <c r="O944" s="1">
        <v>1.99</v>
      </c>
      <c r="Q944" s="39">
        <f t="shared" si="59"/>
        <v>18.50872093023256</v>
      </c>
      <c r="R944" s="33">
        <v>430</v>
      </c>
    </row>
    <row r="945" spans="1:23" ht="18.75" customHeight="1" x14ac:dyDescent="0.2">
      <c r="A945" s="285"/>
      <c r="B945" s="32">
        <v>42942</v>
      </c>
      <c r="C945" s="33">
        <f t="shared" si="55"/>
        <v>438</v>
      </c>
      <c r="D945" s="33">
        <f t="shared" si="56"/>
        <v>370</v>
      </c>
      <c r="E945" s="1">
        <v>400.02</v>
      </c>
      <c r="F945" s="33">
        <f t="shared" si="57"/>
        <v>722</v>
      </c>
      <c r="G945" s="33">
        <f t="shared" si="58"/>
        <v>34</v>
      </c>
      <c r="H945" s="8">
        <v>161.34</v>
      </c>
      <c r="L945" s="8">
        <v>5.65</v>
      </c>
      <c r="M945" s="8">
        <v>2.0699999999999998</v>
      </c>
      <c r="N945" s="8">
        <f t="shared" si="54"/>
        <v>5.65</v>
      </c>
      <c r="O945" s="1">
        <v>2.2200000000000002</v>
      </c>
      <c r="Q945" s="39">
        <f t="shared" si="59"/>
        <v>18.010174418604652</v>
      </c>
      <c r="R945" s="33">
        <v>430</v>
      </c>
    </row>
    <row r="946" spans="1:23" ht="18.75" customHeight="1" x14ac:dyDescent="0.2">
      <c r="A946" s="285"/>
      <c r="B946" s="32">
        <v>42943</v>
      </c>
      <c r="C946" s="33">
        <f t="shared" si="55"/>
        <v>438</v>
      </c>
      <c r="D946" s="33">
        <f t="shared" si="56"/>
        <v>370</v>
      </c>
      <c r="E946" s="1">
        <v>399.62</v>
      </c>
      <c r="F946" s="33">
        <f t="shared" si="57"/>
        <v>722</v>
      </c>
      <c r="G946" s="33">
        <f t="shared" si="58"/>
        <v>34</v>
      </c>
      <c r="H946" s="8">
        <v>157.91</v>
      </c>
      <c r="L946" s="8">
        <v>4.03</v>
      </c>
      <c r="M946" s="8">
        <v>1.8</v>
      </c>
      <c r="N946" s="8">
        <f t="shared" si="54"/>
        <v>4.03</v>
      </c>
      <c r="O946" s="1">
        <v>1.48</v>
      </c>
      <c r="Q946" s="39">
        <f t="shared" si="59"/>
        <v>17.639534883720934</v>
      </c>
      <c r="R946" s="33">
        <v>430</v>
      </c>
    </row>
    <row r="947" spans="1:23" ht="18.75" customHeight="1" x14ac:dyDescent="0.2">
      <c r="A947" s="285"/>
      <c r="B947" s="32">
        <v>42944</v>
      </c>
      <c r="C947" s="33">
        <f t="shared" si="55"/>
        <v>438</v>
      </c>
      <c r="D947" s="33">
        <f t="shared" si="56"/>
        <v>370</v>
      </c>
      <c r="E947" s="1">
        <v>399.25</v>
      </c>
      <c r="F947" s="33">
        <f t="shared" si="57"/>
        <v>722</v>
      </c>
      <c r="G947" s="33">
        <f t="shared" si="58"/>
        <v>34</v>
      </c>
      <c r="H947" s="8">
        <v>155.36000000000001</v>
      </c>
      <c r="L947" s="8">
        <v>3.4</v>
      </c>
      <c r="M947" s="8">
        <v>1.25</v>
      </c>
      <c r="N947" s="8">
        <f t="shared" si="54"/>
        <v>3.4</v>
      </c>
      <c r="O947" s="1">
        <v>0.64</v>
      </c>
      <c r="Q947" s="39">
        <f t="shared" si="59"/>
        <v>17.238372093023255</v>
      </c>
      <c r="R947" s="33">
        <v>430</v>
      </c>
    </row>
    <row r="948" spans="1:23" ht="18.75" customHeight="1" x14ac:dyDescent="0.2">
      <c r="A948" s="285"/>
      <c r="B948" s="32">
        <v>42945</v>
      </c>
      <c r="C948" s="33">
        <f t="shared" si="55"/>
        <v>438</v>
      </c>
      <c r="D948" s="33">
        <f t="shared" si="56"/>
        <v>370</v>
      </c>
      <c r="E948" s="1">
        <v>398.84</v>
      </c>
      <c r="F948" s="33">
        <f t="shared" si="57"/>
        <v>722</v>
      </c>
      <c r="G948" s="33">
        <f t="shared" si="58"/>
        <v>34</v>
      </c>
      <c r="H948" s="8">
        <v>152.6</v>
      </c>
      <c r="L948" s="8">
        <v>1.31</v>
      </c>
      <c r="M948" s="8">
        <v>0.43</v>
      </c>
      <c r="N948" s="8">
        <f t="shared" si="54"/>
        <v>1.31</v>
      </c>
      <c r="O948" s="1">
        <v>2.0299999999999998</v>
      </c>
      <c r="Q948" s="39">
        <f t="shared" si="59"/>
        <v>17.343023255813954</v>
      </c>
      <c r="R948" s="33">
        <v>430</v>
      </c>
    </row>
    <row r="949" spans="1:23" ht="18.75" customHeight="1" x14ac:dyDescent="0.2">
      <c r="A949" s="285"/>
      <c r="B949" s="32">
        <v>42946</v>
      </c>
      <c r="C949" s="33">
        <f t="shared" si="55"/>
        <v>438</v>
      </c>
      <c r="D949" s="33">
        <f t="shared" si="56"/>
        <v>370</v>
      </c>
      <c r="E949" s="1">
        <v>398.95</v>
      </c>
      <c r="F949" s="33">
        <f t="shared" si="57"/>
        <v>722</v>
      </c>
      <c r="G949" s="33">
        <f t="shared" si="58"/>
        <v>34</v>
      </c>
      <c r="H949" s="8">
        <v>153.32</v>
      </c>
      <c r="L949" s="8">
        <v>3.06</v>
      </c>
      <c r="M949" s="8">
        <v>1.1200000000000001</v>
      </c>
      <c r="N949" s="8">
        <f t="shared" si="54"/>
        <v>3.06</v>
      </c>
      <c r="O949" s="1">
        <v>1.41</v>
      </c>
      <c r="Q949" s="39">
        <f t="shared" si="59"/>
        <v>17.103197674418603</v>
      </c>
      <c r="R949" s="33">
        <v>430</v>
      </c>
    </row>
    <row r="950" spans="1:23" ht="18.75" customHeight="1" x14ac:dyDescent="0.2">
      <c r="A950" s="285"/>
      <c r="B950" s="32">
        <v>42947</v>
      </c>
      <c r="C950" s="33">
        <f t="shared" si="55"/>
        <v>438</v>
      </c>
      <c r="D950" s="33">
        <f t="shared" si="56"/>
        <v>370</v>
      </c>
      <c r="E950" s="1">
        <v>398.7</v>
      </c>
      <c r="F950" s="33">
        <f t="shared" si="57"/>
        <v>722</v>
      </c>
      <c r="G950" s="33">
        <f t="shared" si="58"/>
        <v>34</v>
      </c>
      <c r="H950" s="8">
        <v>151.66999999999999</v>
      </c>
      <c r="L950" s="8">
        <v>3.2</v>
      </c>
      <c r="M950" s="8">
        <v>1.17</v>
      </c>
      <c r="N950" s="8">
        <f t="shared" si="54"/>
        <v>3.2</v>
      </c>
      <c r="O950" s="1">
        <v>0.77</v>
      </c>
      <c r="Q950" s="39">
        <f t="shared" si="59"/>
        <v>16.75</v>
      </c>
      <c r="R950" s="33">
        <v>430</v>
      </c>
    </row>
    <row r="951" spans="1:23" ht="18.75" customHeight="1" x14ac:dyDescent="0.2">
      <c r="A951" s="285" t="s">
        <v>26</v>
      </c>
      <c r="B951" s="32">
        <v>42948</v>
      </c>
      <c r="C951" s="33">
        <f t="shared" si="55"/>
        <v>438</v>
      </c>
      <c r="D951" s="33">
        <f t="shared" si="56"/>
        <v>370</v>
      </c>
      <c r="E951" s="1">
        <v>398.33</v>
      </c>
      <c r="F951" s="33">
        <f t="shared" si="57"/>
        <v>722</v>
      </c>
      <c r="G951" s="33">
        <f t="shared" si="58"/>
        <v>34</v>
      </c>
      <c r="H951" s="8">
        <v>149.24</v>
      </c>
      <c r="L951" s="8">
        <v>1.38</v>
      </c>
      <c r="M951" s="8">
        <v>0.5</v>
      </c>
      <c r="N951" s="8">
        <f t="shared" si="54"/>
        <v>1.38</v>
      </c>
      <c r="O951" s="1">
        <v>0.51</v>
      </c>
      <c r="Q951" s="39">
        <f t="shared" si="59"/>
        <v>16.623546511627907</v>
      </c>
      <c r="R951" s="33">
        <v>430</v>
      </c>
      <c r="V951" s="8">
        <f>SUM(M920:M950)</f>
        <v>49.459999999999994</v>
      </c>
      <c r="W951" s="8"/>
    </row>
    <row r="952" spans="1:23" ht="18.75" customHeight="1" x14ac:dyDescent="0.2">
      <c r="A952" s="285"/>
      <c r="B952" s="32">
        <v>42949</v>
      </c>
      <c r="C952" s="33">
        <f t="shared" si="55"/>
        <v>438</v>
      </c>
      <c r="D952" s="33">
        <f t="shared" si="56"/>
        <v>370</v>
      </c>
      <c r="E952" s="1">
        <v>398.2</v>
      </c>
      <c r="F952" s="33">
        <f t="shared" si="57"/>
        <v>722</v>
      </c>
      <c r="G952" s="33">
        <f t="shared" si="58"/>
        <v>34</v>
      </c>
      <c r="H952" s="8">
        <v>148.37</v>
      </c>
      <c r="L952" s="8">
        <v>1.38</v>
      </c>
      <c r="M952" s="8">
        <v>0.5</v>
      </c>
      <c r="N952" s="8">
        <f t="shared" si="54"/>
        <v>1.38</v>
      </c>
      <c r="O952" s="1">
        <v>1.01</v>
      </c>
      <c r="Q952" s="39">
        <f t="shared" si="59"/>
        <v>16.569767441860463</v>
      </c>
      <c r="R952" s="33">
        <v>430</v>
      </c>
      <c r="V952" s="8">
        <f>SUM(M951:M981)</f>
        <v>7.2700000000000005</v>
      </c>
      <c r="W952" s="8"/>
    </row>
    <row r="953" spans="1:23" ht="18.75" customHeight="1" x14ac:dyDescent="0.2">
      <c r="A953" s="285"/>
      <c r="B953" s="32">
        <v>42950</v>
      </c>
      <c r="C953" s="33">
        <f t="shared" si="55"/>
        <v>438</v>
      </c>
      <c r="D953" s="33">
        <f t="shared" si="56"/>
        <v>370</v>
      </c>
      <c r="E953" s="1">
        <v>398.14</v>
      </c>
      <c r="F953" s="33">
        <f t="shared" si="57"/>
        <v>722</v>
      </c>
      <c r="G953" s="33">
        <f t="shared" si="58"/>
        <v>34</v>
      </c>
      <c r="H953" s="8">
        <v>148</v>
      </c>
      <c r="L953" s="8">
        <v>0.87</v>
      </c>
      <c r="M953" s="8">
        <v>0.32</v>
      </c>
      <c r="N953" s="8">
        <f t="shared" si="54"/>
        <v>0.87</v>
      </c>
      <c r="O953" s="1">
        <v>1.59</v>
      </c>
      <c r="Q953" s="39">
        <f t="shared" si="59"/>
        <v>16.674418604651162</v>
      </c>
      <c r="R953" s="33">
        <v>430</v>
      </c>
    </row>
    <row r="954" spans="1:23" ht="18.75" customHeight="1" x14ac:dyDescent="0.2">
      <c r="A954" s="285"/>
      <c r="B954" s="32">
        <v>42951</v>
      </c>
      <c r="C954" s="33">
        <f t="shared" si="55"/>
        <v>438</v>
      </c>
      <c r="D954" s="33">
        <f t="shared" si="56"/>
        <v>370</v>
      </c>
      <c r="E954" s="1">
        <v>398.25</v>
      </c>
      <c r="F954" s="33">
        <f t="shared" si="57"/>
        <v>722</v>
      </c>
      <c r="G954" s="33">
        <f t="shared" si="58"/>
        <v>34</v>
      </c>
      <c r="H954" s="8">
        <v>148.72</v>
      </c>
      <c r="L954" s="8">
        <v>0.03</v>
      </c>
      <c r="M954" s="8">
        <v>0.09</v>
      </c>
      <c r="N954" s="8">
        <f t="shared" si="54"/>
        <v>0.03</v>
      </c>
      <c r="O954" s="1">
        <v>0.98</v>
      </c>
      <c r="Q954" s="39">
        <f t="shared" si="59"/>
        <v>16.812499999999996</v>
      </c>
      <c r="R954" s="33">
        <v>430</v>
      </c>
    </row>
    <row r="955" spans="1:23" ht="18.75" customHeight="1" x14ac:dyDescent="0.2">
      <c r="A955" s="285"/>
      <c r="B955" s="32">
        <v>42952</v>
      </c>
      <c r="C955" s="33">
        <f t="shared" si="55"/>
        <v>438</v>
      </c>
      <c r="D955" s="33">
        <f t="shared" si="56"/>
        <v>370</v>
      </c>
      <c r="E955" s="1">
        <v>398.4</v>
      </c>
      <c r="F955" s="33">
        <f t="shared" si="57"/>
        <v>722</v>
      </c>
      <c r="G955" s="33">
        <f t="shared" si="58"/>
        <v>34</v>
      </c>
      <c r="H955" s="8">
        <v>149.66999999999999</v>
      </c>
      <c r="L955" s="8">
        <v>0</v>
      </c>
      <c r="M955" s="8">
        <v>0</v>
      </c>
      <c r="N955" s="8">
        <f t="shared" si="54"/>
        <v>0</v>
      </c>
      <c r="O955" s="1">
        <v>1.72</v>
      </c>
      <c r="Q955" s="39">
        <f t="shared" si="59"/>
        <v>17.062499999999996</v>
      </c>
      <c r="R955" s="33">
        <v>430</v>
      </c>
    </row>
    <row r="956" spans="1:23" ht="18.75" customHeight="1" x14ac:dyDescent="0.2">
      <c r="A956" s="285"/>
      <c r="B956" s="32">
        <v>42953</v>
      </c>
      <c r="C956" s="33">
        <f t="shared" si="55"/>
        <v>438</v>
      </c>
      <c r="D956" s="33">
        <f t="shared" si="56"/>
        <v>370</v>
      </c>
      <c r="E956" s="1">
        <v>398.66</v>
      </c>
      <c r="F956" s="33">
        <f t="shared" si="57"/>
        <v>722</v>
      </c>
      <c r="G956" s="33">
        <f t="shared" si="58"/>
        <v>34</v>
      </c>
      <c r="H956" s="8">
        <v>151.38999999999999</v>
      </c>
      <c r="L956" s="8">
        <v>0</v>
      </c>
      <c r="M956" s="8">
        <v>0</v>
      </c>
      <c r="N956" s="8">
        <f t="shared" si="54"/>
        <v>0</v>
      </c>
      <c r="O956" s="1">
        <v>6.38</v>
      </c>
      <c r="Q956" s="39">
        <f t="shared" si="59"/>
        <v>17.989825581395351</v>
      </c>
      <c r="R956" s="33">
        <v>430</v>
      </c>
    </row>
    <row r="957" spans="1:23" ht="18.75" customHeight="1" x14ac:dyDescent="0.2">
      <c r="A957" s="285"/>
      <c r="B957" s="32">
        <v>42954</v>
      </c>
      <c r="C957" s="33">
        <f t="shared" si="55"/>
        <v>438</v>
      </c>
      <c r="D957" s="33">
        <f t="shared" si="56"/>
        <v>370</v>
      </c>
      <c r="E957" s="1">
        <v>399.6</v>
      </c>
      <c r="F957" s="33">
        <f t="shared" si="57"/>
        <v>722</v>
      </c>
      <c r="G957" s="33">
        <f t="shared" si="58"/>
        <v>34</v>
      </c>
      <c r="H957" s="8">
        <v>157.77000000000001</v>
      </c>
      <c r="L957" s="8">
        <v>0</v>
      </c>
      <c r="M957" s="8">
        <v>0</v>
      </c>
      <c r="N957" s="8">
        <f t="shared" si="54"/>
        <v>0</v>
      </c>
      <c r="O957" s="1">
        <v>5.81</v>
      </c>
      <c r="Q957" s="39">
        <f t="shared" si="59"/>
        <v>18.834302325581397</v>
      </c>
      <c r="R957" s="33">
        <v>430</v>
      </c>
    </row>
    <row r="958" spans="1:23" ht="18.75" customHeight="1" x14ac:dyDescent="0.2">
      <c r="A958" s="285"/>
      <c r="B958" s="32">
        <v>42955</v>
      </c>
      <c r="C958" s="33">
        <f t="shared" si="55"/>
        <v>438</v>
      </c>
      <c r="D958" s="33">
        <f t="shared" si="56"/>
        <v>370</v>
      </c>
      <c r="E958" s="1">
        <v>400.34</v>
      </c>
      <c r="F958" s="33">
        <f t="shared" si="57"/>
        <v>722</v>
      </c>
      <c r="G958" s="33">
        <f t="shared" si="58"/>
        <v>34</v>
      </c>
      <c r="H958" s="8">
        <v>163.58000000000001</v>
      </c>
      <c r="L958" s="8">
        <v>0</v>
      </c>
      <c r="M958" s="8">
        <v>0</v>
      </c>
      <c r="N958" s="8">
        <f t="shared" si="54"/>
        <v>0</v>
      </c>
      <c r="O958" s="1">
        <v>2.1</v>
      </c>
      <c r="Q958" s="39">
        <f t="shared" si="59"/>
        <v>19.13953488372093</v>
      </c>
      <c r="R958" s="33">
        <v>430</v>
      </c>
    </row>
    <row r="959" spans="1:23" ht="18.75" customHeight="1" x14ac:dyDescent="0.2">
      <c r="A959" s="285"/>
      <c r="B959" s="32">
        <v>42956</v>
      </c>
      <c r="C959" s="33">
        <f t="shared" si="55"/>
        <v>438</v>
      </c>
      <c r="D959" s="33">
        <f t="shared" si="56"/>
        <v>370</v>
      </c>
      <c r="E959" s="1">
        <v>400.64</v>
      </c>
      <c r="F959" s="33">
        <f t="shared" si="57"/>
        <v>722</v>
      </c>
      <c r="G959" s="33">
        <f t="shared" si="58"/>
        <v>34</v>
      </c>
      <c r="H959" s="8">
        <v>165.68</v>
      </c>
      <c r="L959" s="8">
        <v>0</v>
      </c>
      <c r="M959" s="8">
        <v>0</v>
      </c>
      <c r="N959" s="8">
        <f t="shared" si="54"/>
        <v>0</v>
      </c>
      <c r="O959" s="1">
        <v>1.5</v>
      </c>
      <c r="Q959" s="39">
        <f t="shared" si="59"/>
        <v>19.357558139534884</v>
      </c>
      <c r="R959" s="33">
        <v>430</v>
      </c>
    </row>
    <row r="960" spans="1:23" ht="18.75" customHeight="1" x14ac:dyDescent="0.2">
      <c r="A960" s="285"/>
      <c r="B960" s="32">
        <v>42957</v>
      </c>
      <c r="C960" s="33">
        <f t="shared" si="55"/>
        <v>438</v>
      </c>
      <c r="D960" s="33">
        <f t="shared" si="56"/>
        <v>370</v>
      </c>
      <c r="E960" s="1">
        <v>400.84</v>
      </c>
      <c r="F960" s="33">
        <f t="shared" si="57"/>
        <v>722</v>
      </c>
      <c r="G960" s="33">
        <f t="shared" si="58"/>
        <v>34</v>
      </c>
      <c r="H960" s="8">
        <v>167.18</v>
      </c>
      <c r="L960" s="8">
        <v>0</v>
      </c>
      <c r="M960" s="8">
        <v>0</v>
      </c>
      <c r="N960" s="8">
        <f t="shared" si="54"/>
        <v>0</v>
      </c>
      <c r="O960" s="1">
        <f t="shared" ref="O960:O1023" si="60">N960+H961-H960</f>
        <v>0.76999999999998181</v>
      </c>
      <c r="Q960" s="39">
        <f t="shared" si="59"/>
        <v>19.469476744186043</v>
      </c>
      <c r="R960" s="33">
        <v>430</v>
      </c>
    </row>
    <row r="961" spans="1:18" ht="18.75" customHeight="1" x14ac:dyDescent="0.2">
      <c r="A961" s="285"/>
      <c r="B961" s="32">
        <v>42958</v>
      </c>
      <c r="C961" s="33">
        <f t="shared" si="55"/>
        <v>438</v>
      </c>
      <c r="D961" s="33">
        <f t="shared" si="56"/>
        <v>370</v>
      </c>
      <c r="E961" s="1">
        <v>400.95</v>
      </c>
      <c r="F961" s="33">
        <f t="shared" si="57"/>
        <v>722</v>
      </c>
      <c r="G961" s="33">
        <f t="shared" si="58"/>
        <v>34</v>
      </c>
      <c r="H961" s="8">
        <v>167.95</v>
      </c>
      <c r="L961" s="8">
        <v>0</v>
      </c>
      <c r="M961" s="8">
        <v>0</v>
      </c>
      <c r="N961" s="8">
        <f t="shared" si="54"/>
        <v>0</v>
      </c>
      <c r="O961" s="1">
        <f t="shared" si="60"/>
        <v>1.2900000000000205</v>
      </c>
      <c r="Q961" s="39">
        <f t="shared" si="59"/>
        <v>19.656976744186046</v>
      </c>
      <c r="R961" s="33">
        <v>430</v>
      </c>
    </row>
    <row r="962" spans="1:18" ht="18.75" customHeight="1" x14ac:dyDescent="0.2">
      <c r="A962" s="285"/>
      <c r="B962" s="32">
        <v>42959</v>
      </c>
      <c r="C962" s="33">
        <f t="shared" si="55"/>
        <v>438</v>
      </c>
      <c r="D962" s="33">
        <f t="shared" si="56"/>
        <v>370</v>
      </c>
      <c r="E962" s="1">
        <v>401.13</v>
      </c>
      <c r="F962" s="33">
        <f t="shared" si="57"/>
        <v>722</v>
      </c>
      <c r="G962" s="33">
        <f t="shared" si="58"/>
        <v>34</v>
      </c>
      <c r="H962" s="8">
        <v>169.24</v>
      </c>
      <c r="L962" s="8">
        <v>0</v>
      </c>
      <c r="M962" s="8">
        <v>0</v>
      </c>
      <c r="N962" s="8">
        <f t="shared" si="54"/>
        <v>0</v>
      </c>
      <c r="O962" s="1">
        <f t="shared" si="60"/>
        <v>1.0499999999999829</v>
      </c>
      <c r="Q962" s="39">
        <f t="shared" si="59"/>
        <v>19.809593023255815</v>
      </c>
      <c r="R962" s="33">
        <v>430</v>
      </c>
    </row>
    <row r="963" spans="1:18" ht="18.75" customHeight="1" x14ac:dyDescent="0.2">
      <c r="A963" s="285"/>
      <c r="B963" s="32">
        <v>42960</v>
      </c>
      <c r="C963" s="33">
        <f t="shared" si="55"/>
        <v>438</v>
      </c>
      <c r="D963" s="33">
        <f t="shared" si="56"/>
        <v>370</v>
      </c>
      <c r="E963" s="1">
        <v>401.27</v>
      </c>
      <c r="F963" s="33">
        <f t="shared" si="57"/>
        <v>722</v>
      </c>
      <c r="G963" s="33">
        <f t="shared" si="58"/>
        <v>34</v>
      </c>
      <c r="H963" s="8">
        <v>170.29</v>
      </c>
      <c r="L963" s="8">
        <v>0</v>
      </c>
      <c r="M963" s="8">
        <v>0</v>
      </c>
      <c r="N963" s="8">
        <f t="shared" si="54"/>
        <v>0</v>
      </c>
      <c r="O963" s="1">
        <f t="shared" si="60"/>
        <v>0.37000000000000455</v>
      </c>
      <c r="Q963" s="39">
        <f t="shared" si="59"/>
        <v>19.863372093023255</v>
      </c>
      <c r="R963" s="33">
        <v>430</v>
      </c>
    </row>
    <row r="964" spans="1:18" ht="18.75" customHeight="1" x14ac:dyDescent="0.2">
      <c r="A964" s="285"/>
      <c r="B964" s="32">
        <v>42961</v>
      </c>
      <c r="C964" s="33">
        <f t="shared" si="55"/>
        <v>438</v>
      </c>
      <c r="D964" s="33">
        <f t="shared" si="56"/>
        <v>370</v>
      </c>
      <c r="E964" s="1">
        <v>401.32</v>
      </c>
      <c r="F964" s="33">
        <f t="shared" si="57"/>
        <v>722</v>
      </c>
      <c r="G964" s="33">
        <f t="shared" si="58"/>
        <v>34</v>
      </c>
      <c r="H964" s="8">
        <v>170.66</v>
      </c>
      <c r="L964" s="8">
        <v>0</v>
      </c>
      <c r="M964" s="8">
        <v>0</v>
      </c>
      <c r="N964" s="8">
        <f t="shared" si="54"/>
        <v>0</v>
      </c>
      <c r="O964" s="1">
        <f t="shared" si="60"/>
        <v>0.24000000000000909</v>
      </c>
      <c r="Q964" s="39">
        <f t="shared" si="59"/>
        <v>19.898255813953487</v>
      </c>
      <c r="R964" s="33">
        <v>430</v>
      </c>
    </row>
    <row r="965" spans="1:18" ht="18.75" customHeight="1" x14ac:dyDescent="0.2">
      <c r="A965" s="285"/>
      <c r="B965" s="32">
        <v>42962</v>
      </c>
      <c r="C965" s="33">
        <f t="shared" si="55"/>
        <v>438</v>
      </c>
      <c r="D965" s="33">
        <f t="shared" si="56"/>
        <v>370</v>
      </c>
      <c r="E965" s="1">
        <v>401.35</v>
      </c>
      <c r="F965" s="33">
        <f t="shared" si="57"/>
        <v>722</v>
      </c>
      <c r="G965" s="33">
        <f t="shared" si="58"/>
        <v>34</v>
      </c>
      <c r="H965" s="8">
        <v>170.9</v>
      </c>
      <c r="L965" s="8">
        <v>0.09</v>
      </c>
      <c r="M965" s="8">
        <v>0.03</v>
      </c>
      <c r="N965" s="8">
        <f t="shared" si="54"/>
        <v>0.09</v>
      </c>
      <c r="O965" s="1">
        <f t="shared" si="60"/>
        <v>0.40999999999999659</v>
      </c>
      <c r="Q965" s="39">
        <f t="shared" si="59"/>
        <v>19.944767441860463</v>
      </c>
      <c r="R965" s="33">
        <v>430</v>
      </c>
    </row>
    <row r="966" spans="1:18" ht="18.75" customHeight="1" x14ac:dyDescent="0.2">
      <c r="A966" s="285"/>
      <c r="B966" s="32">
        <v>42963</v>
      </c>
      <c r="C966" s="33">
        <f t="shared" si="55"/>
        <v>438</v>
      </c>
      <c r="D966" s="33">
        <f t="shared" si="56"/>
        <v>370</v>
      </c>
      <c r="E966" s="1">
        <v>401.39</v>
      </c>
      <c r="F966" s="33">
        <f t="shared" si="57"/>
        <v>722</v>
      </c>
      <c r="G966" s="33">
        <f t="shared" si="58"/>
        <v>34</v>
      </c>
      <c r="H966" s="8">
        <v>171.22</v>
      </c>
      <c r="L966" s="8">
        <v>0</v>
      </c>
      <c r="M966" s="8">
        <v>0</v>
      </c>
      <c r="N966" s="8">
        <f t="shared" si="54"/>
        <v>0</v>
      </c>
      <c r="O966" s="1">
        <f t="shared" si="60"/>
        <v>0.21999999999999886</v>
      </c>
      <c r="Q966" s="39">
        <f t="shared" si="59"/>
        <v>19.976744186046513</v>
      </c>
      <c r="R966" s="33">
        <v>430</v>
      </c>
    </row>
    <row r="967" spans="1:18" ht="18.75" customHeight="1" x14ac:dyDescent="0.2">
      <c r="A967" s="285"/>
      <c r="B967" s="32">
        <v>42964</v>
      </c>
      <c r="C967" s="33">
        <f t="shared" si="55"/>
        <v>438</v>
      </c>
      <c r="D967" s="33">
        <f t="shared" si="56"/>
        <v>370</v>
      </c>
      <c r="E967" s="1">
        <v>401.42</v>
      </c>
      <c r="F967" s="33">
        <f t="shared" si="57"/>
        <v>722</v>
      </c>
      <c r="G967" s="33">
        <f t="shared" si="58"/>
        <v>34</v>
      </c>
      <c r="H967" s="8">
        <v>171.44</v>
      </c>
      <c r="L967" s="8">
        <v>0</v>
      </c>
      <c r="M967" s="8">
        <v>0</v>
      </c>
      <c r="N967" s="8">
        <f t="shared" si="54"/>
        <v>0</v>
      </c>
      <c r="O967" s="1">
        <f t="shared" si="60"/>
        <v>0.14000000000001478</v>
      </c>
      <c r="Q967" s="39">
        <f t="shared" si="59"/>
        <v>19.997093023255818</v>
      </c>
      <c r="R967" s="33">
        <v>430</v>
      </c>
    </row>
    <row r="968" spans="1:18" ht="18.75" customHeight="1" x14ac:dyDescent="0.2">
      <c r="A968" s="285"/>
      <c r="B968" s="32">
        <v>42965</v>
      </c>
      <c r="C968" s="33">
        <f t="shared" si="55"/>
        <v>438</v>
      </c>
      <c r="D968" s="33">
        <f t="shared" si="56"/>
        <v>370</v>
      </c>
      <c r="E968" s="1">
        <v>401.44</v>
      </c>
      <c r="F968" s="33">
        <f t="shared" si="57"/>
        <v>722</v>
      </c>
      <c r="G968" s="33">
        <f t="shared" si="58"/>
        <v>34</v>
      </c>
      <c r="H968" s="8">
        <v>171.58</v>
      </c>
      <c r="L968" s="8">
        <v>0</v>
      </c>
      <c r="M968" s="8">
        <v>0</v>
      </c>
      <c r="N968" s="8">
        <f t="shared" si="54"/>
        <v>0</v>
      </c>
      <c r="O968" s="1">
        <f t="shared" si="60"/>
        <v>1.5999999999999943</v>
      </c>
      <c r="Q968" s="39">
        <f t="shared" si="59"/>
        <v>20.229651162790699</v>
      </c>
      <c r="R968" s="33">
        <v>430</v>
      </c>
    </row>
    <row r="969" spans="1:18" ht="18.75" customHeight="1" x14ac:dyDescent="0.2">
      <c r="A969" s="285"/>
      <c r="B969" s="32">
        <v>42966</v>
      </c>
      <c r="C969" s="33">
        <f t="shared" si="55"/>
        <v>438</v>
      </c>
      <c r="D969" s="33">
        <f t="shared" si="56"/>
        <v>370</v>
      </c>
      <c r="E969" s="1">
        <v>401.66</v>
      </c>
      <c r="F969" s="33">
        <f t="shared" si="57"/>
        <v>722</v>
      </c>
      <c r="G969" s="33">
        <f t="shared" si="58"/>
        <v>34</v>
      </c>
      <c r="H969" s="8">
        <v>173.18</v>
      </c>
      <c r="L969" s="8">
        <v>0</v>
      </c>
      <c r="M969" s="8">
        <v>0</v>
      </c>
      <c r="N969" s="8">
        <f t="shared" ref="N969:N1032" si="61">I969+J969+K969+L969</f>
        <v>0</v>
      </c>
      <c r="O969" s="1">
        <f t="shared" si="60"/>
        <v>4.2800000000000011</v>
      </c>
      <c r="Q969" s="39">
        <f t="shared" si="59"/>
        <v>20.851744186046513</v>
      </c>
      <c r="R969" s="33">
        <v>430</v>
      </c>
    </row>
    <row r="970" spans="1:18" ht="18.75" customHeight="1" x14ac:dyDescent="0.2">
      <c r="A970" s="285"/>
      <c r="B970" s="32">
        <v>42967</v>
      </c>
      <c r="C970" s="33">
        <f t="shared" si="55"/>
        <v>438</v>
      </c>
      <c r="D970" s="33">
        <f t="shared" si="56"/>
        <v>370</v>
      </c>
      <c r="E970" s="1">
        <v>402.22</v>
      </c>
      <c r="F970" s="33">
        <f t="shared" si="57"/>
        <v>722</v>
      </c>
      <c r="G970" s="33">
        <f t="shared" si="58"/>
        <v>34</v>
      </c>
      <c r="H970" s="8">
        <v>177.46</v>
      </c>
      <c r="L970" s="8">
        <v>0</v>
      </c>
      <c r="M970" s="8">
        <v>0</v>
      </c>
      <c r="N970" s="8">
        <f t="shared" si="61"/>
        <v>0</v>
      </c>
      <c r="O970" s="1">
        <f t="shared" si="60"/>
        <v>2.6999999999999886</v>
      </c>
      <c r="Q970" s="39">
        <f t="shared" si="59"/>
        <v>21.244186046511629</v>
      </c>
      <c r="R970" s="33">
        <v>430</v>
      </c>
    </row>
    <row r="971" spans="1:18" ht="18.75" customHeight="1" x14ac:dyDescent="0.2">
      <c r="A971" s="285"/>
      <c r="B971" s="32">
        <v>42968</v>
      </c>
      <c r="C971" s="33">
        <f t="shared" si="55"/>
        <v>438</v>
      </c>
      <c r="D971" s="33">
        <f t="shared" si="56"/>
        <v>370</v>
      </c>
      <c r="E971" s="1">
        <v>402.57</v>
      </c>
      <c r="F971" s="33">
        <f t="shared" si="57"/>
        <v>722</v>
      </c>
      <c r="G971" s="33">
        <f t="shared" si="58"/>
        <v>34</v>
      </c>
      <c r="H971" s="8">
        <v>180.16</v>
      </c>
      <c r="L971" s="8">
        <v>0.14000000000000001</v>
      </c>
      <c r="M971" s="8">
        <v>0.05</v>
      </c>
      <c r="N971" s="8">
        <f t="shared" si="61"/>
        <v>0.14000000000000001</v>
      </c>
      <c r="O971" s="1">
        <f t="shared" si="60"/>
        <v>1.3400000000000034</v>
      </c>
      <c r="Q971" s="39">
        <f t="shared" si="59"/>
        <v>21.418604651162795</v>
      </c>
      <c r="R971" s="33">
        <v>430</v>
      </c>
    </row>
    <row r="972" spans="1:18" ht="18.75" customHeight="1" x14ac:dyDescent="0.2">
      <c r="A972" s="285"/>
      <c r="B972" s="32">
        <v>42969</v>
      </c>
      <c r="C972" s="33">
        <f t="shared" si="55"/>
        <v>438</v>
      </c>
      <c r="D972" s="33">
        <f t="shared" si="56"/>
        <v>370</v>
      </c>
      <c r="E972" s="1">
        <v>402.72</v>
      </c>
      <c r="F972" s="33">
        <f t="shared" si="57"/>
        <v>722</v>
      </c>
      <c r="G972" s="33">
        <f t="shared" si="58"/>
        <v>34</v>
      </c>
      <c r="H972" s="8">
        <v>181.36</v>
      </c>
      <c r="L972" s="8">
        <v>0.56000000000000005</v>
      </c>
      <c r="M972" s="8">
        <v>0.21</v>
      </c>
      <c r="N972" s="8">
        <f t="shared" si="61"/>
        <v>0.56000000000000005</v>
      </c>
      <c r="O972" s="1">
        <f t="shared" si="60"/>
        <v>3.5799999999999841</v>
      </c>
      <c r="Q972" s="39">
        <f t="shared" si="59"/>
        <v>21.857558139534884</v>
      </c>
      <c r="R972" s="33">
        <v>430</v>
      </c>
    </row>
    <row r="973" spans="1:18" ht="18.75" customHeight="1" x14ac:dyDescent="0.2">
      <c r="A973" s="285"/>
      <c r="B973" s="32">
        <v>42970</v>
      </c>
      <c r="C973" s="33">
        <f t="shared" si="55"/>
        <v>438</v>
      </c>
      <c r="D973" s="33">
        <f t="shared" si="56"/>
        <v>370</v>
      </c>
      <c r="E973" s="1">
        <v>403.11</v>
      </c>
      <c r="F973" s="33">
        <f t="shared" si="57"/>
        <v>722</v>
      </c>
      <c r="G973" s="33">
        <f t="shared" si="58"/>
        <v>34</v>
      </c>
      <c r="H973" s="8">
        <v>184.38</v>
      </c>
      <c r="L973" s="8">
        <v>3.29</v>
      </c>
      <c r="M973" s="8">
        <v>1.23</v>
      </c>
      <c r="N973" s="8">
        <f t="shared" si="61"/>
        <v>3.29</v>
      </c>
      <c r="O973" s="1">
        <f t="shared" si="60"/>
        <v>4.25</v>
      </c>
      <c r="Q973" s="39">
        <f t="shared" si="59"/>
        <v>21.997093023255815</v>
      </c>
      <c r="R973" s="33">
        <v>430</v>
      </c>
    </row>
    <row r="974" spans="1:18" ht="18.75" customHeight="1" x14ac:dyDescent="0.2">
      <c r="A974" s="285"/>
      <c r="B974" s="32">
        <v>42971</v>
      </c>
      <c r="C974" s="33">
        <f t="shared" si="55"/>
        <v>438</v>
      </c>
      <c r="D974" s="33">
        <f t="shared" si="56"/>
        <v>370</v>
      </c>
      <c r="E974" s="1">
        <v>403.23</v>
      </c>
      <c r="F974" s="33">
        <f t="shared" si="57"/>
        <v>722</v>
      </c>
      <c r="G974" s="33">
        <f t="shared" si="58"/>
        <v>34</v>
      </c>
      <c r="H974" s="8">
        <v>185.34</v>
      </c>
      <c r="L974" s="8">
        <v>2.4900000000000002</v>
      </c>
      <c r="M974" s="8">
        <v>0.93</v>
      </c>
      <c r="N974" s="8">
        <f t="shared" si="61"/>
        <v>2.4900000000000002</v>
      </c>
      <c r="O974" s="1">
        <f t="shared" si="60"/>
        <v>0.73000000000001819</v>
      </c>
      <c r="Q974" s="39">
        <f t="shared" si="59"/>
        <v>21.741279069767444</v>
      </c>
      <c r="R974" s="33">
        <v>430</v>
      </c>
    </row>
    <row r="975" spans="1:18" ht="18.75" customHeight="1" x14ac:dyDescent="0.2">
      <c r="A975" s="285"/>
      <c r="B975" s="32">
        <v>42972</v>
      </c>
      <c r="C975" s="33">
        <f t="shared" si="55"/>
        <v>438</v>
      </c>
      <c r="D975" s="33">
        <f t="shared" si="56"/>
        <v>370</v>
      </c>
      <c r="E975" s="1">
        <v>403.01</v>
      </c>
      <c r="F975" s="33">
        <f t="shared" si="57"/>
        <v>722</v>
      </c>
      <c r="G975" s="33">
        <f t="shared" si="58"/>
        <v>34</v>
      </c>
      <c r="H975" s="8">
        <v>183.58</v>
      </c>
      <c r="L975" s="8">
        <v>1.56</v>
      </c>
      <c r="M975" s="8">
        <v>0.57999999999999996</v>
      </c>
      <c r="N975" s="8">
        <f t="shared" si="61"/>
        <v>1.56</v>
      </c>
      <c r="O975" s="1">
        <f t="shared" si="60"/>
        <v>1.3400000000000034</v>
      </c>
      <c r="Q975" s="39">
        <f t="shared" si="59"/>
        <v>21.709302325581397</v>
      </c>
      <c r="R975" s="33">
        <v>430</v>
      </c>
    </row>
    <row r="976" spans="1:18" ht="18.75" customHeight="1" x14ac:dyDescent="0.2">
      <c r="A976" s="285"/>
      <c r="B976" s="32">
        <v>42973</v>
      </c>
      <c r="C976" s="33">
        <f t="shared" si="55"/>
        <v>438</v>
      </c>
      <c r="D976" s="33">
        <f t="shared" si="56"/>
        <v>370</v>
      </c>
      <c r="E976" s="1">
        <v>402.98</v>
      </c>
      <c r="F976" s="33">
        <f t="shared" si="57"/>
        <v>722</v>
      </c>
      <c r="G976" s="33">
        <f t="shared" si="58"/>
        <v>34</v>
      </c>
      <c r="H976" s="8">
        <v>183.36</v>
      </c>
      <c r="L976" s="8">
        <v>1.01</v>
      </c>
      <c r="M976" s="8">
        <v>0.38</v>
      </c>
      <c r="N976" s="8">
        <f t="shared" si="61"/>
        <v>1.01</v>
      </c>
      <c r="O976" s="1">
        <f t="shared" si="60"/>
        <v>0.72999999999998977</v>
      </c>
      <c r="Q976" s="39">
        <f t="shared" si="59"/>
        <v>21.668604651162795</v>
      </c>
      <c r="R976" s="33">
        <v>430</v>
      </c>
    </row>
    <row r="977" spans="1:18" ht="18.75" customHeight="1" x14ac:dyDescent="0.2">
      <c r="A977" s="285"/>
      <c r="B977" s="32">
        <v>42974</v>
      </c>
      <c r="C977" s="33">
        <f t="shared" si="55"/>
        <v>438</v>
      </c>
      <c r="D977" s="33">
        <f t="shared" si="56"/>
        <v>370</v>
      </c>
      <c r="E977" s="1">
        <v>402.94</v>
      </c>
      <c r="F977" s="33">
        <f t="shared" si="57"/>
        <v>722</v>
      </c>
      <c r="G977" s="33">
        <f t="shared" si="58"/>
        <v>34</v>
      </c>
      <c r="H977" s="8">
        <v>183.08</v>
      </c>
      <c r="L977" s="8">
        <v>1.05</v>
      </c>
      <c r="M977" s="8">
        <v>0.39</v>
      </c>
      <c r="N977" s="8">
        <f t="shared" si="61"/>
        <v>1.05</v>
      </c>
      <c r="O977" s="1">
        <f t="shared" si="60"/>
        <v>1.2599999999999909</v>
      </c>
      <c r="Q977" s="39">
        <f t="shared" si="59"/>
        <v>21.699127906976745</v>
      </c>
      <c r="R977" s="33">
        <v>430</v>
      </c>
    </row>
    <row r="978" spans="1:18" ht="18.75" customHeight="1" x14ac:dyDescent="0.2">
      <c r="A978" s="285"/>
      <c r="B978" s="32">
        <v>42975</v>
      </c>
      <c r="C978" s="33">
        <f t="shared" si="55"/>
        <v>438</v>
      </c>
      <c r="D978" s="33">
        <f t="shared" si="56"/>
        <v>370</v>
      </c>
      <c r="E978" s="1">
        <v>402.97</v>
      </c>
      <c r="F978" s="33">
        <f t="shared" si="57"/>
        <v>722</v>
      </c>
      <c r="G978" s="33">
        <f t="shared" si="58"/>
        <v>34</v>
      </c>
      <c r="H978" s="8">
        <v>183.29</v>
      </c>
      <c r="L978" s="8">
        <v>0.65</v>
      </c>
      <c r="M978" s="8">
        <v>0.24</v>
      </c>
      <c r="N978" s="8">
        <f t="shared" si="61"/>
        <v>0.65</v>
      </c>
      <c r="O978" s="1">
        <f t="shared" si="60"/>
        <v>1.5800000000000125</v>
      </c>
      <c r="Q978" s="39">
        <f t="shared" si="59"/>
        <v>21.834302325581394</v>
      </c>
      <c r="R978" s="33">
        <v>430</v>
      </c>
    </row>
    <row r="979" spans="1:18" ht="18.75" customHeight="1" x14ac:dyDescent="0.2">
      <c r="A979" s="285"/>
      <c r="B979" s="32">
        <v>42976</v>
      </c>
      <c r="C979" s="33">
        <f t="shared" si="55"/>
        <v>438</v>
      </c>
      <c r="D979" s="33">
        <f t="shared" si="56"/>
        <v>370</v>
      </c>
      <c r="E979" s="1">
        <v>403.09</v>
      </c>
      <c r="F979" s="33">
        <f t="shared" si="57"/>
        <v>722</v>
      </c>
      <c r="G979" s="33">
        <f t="shared" si="58"/>
        <v>34</v>
      </c>
      <c r="H979" s="8">
        <v>184.22</v>
      </c>
      <c r="L979" s="8">
        <v>1.08</v>
      </c>
      <c r="M979" s="8">
        <v>0.4</v>
      </c>
      <c r="N979" s="8">
        <f t="shared" si="61"/>
        <v>1.08</v>
      </c>
      <c r="O979" s="1">
        <f t="shared" si="60"/>
        <v>3.4800000000000182</v>
      </c>
      <c r="Q979" s="39">
        <f t="shared" si="59"/>
        <v>22.183139534883722</v>
      </c>
      <c r="R979" s="33">
        <v>430</v>
      </c>
    </row>
    <row r="980" spans="1:18" ht="18.75" customHeight="1" x14ac:dyDescent="0.2">
      <c r="A980" s="285"/>
      <c r="B980" s="32">
        <v>42977</v>
      </c>
      <c r="C980" s="33">
        <f t="shared" si="55"/>
        <v>438</v>
      </c>
      <c r="D980" s="33">
        <f t="shared" si="56"/>
        <v>370</v>
      </c>
      <c r="E980" s="1">
        <v>403.38</v>
      </c>
      <c r="F980" s="33">
        <f t="shared" si="57"/>
        <v>722</v>
      </c>
      <c r="G980" s="33">
        <f t="shared" si="58"/>
        <v>34</v>
      </c>
      <c r="H980" s="8">
        <v>186.62</v>
      </c>
      <c r="L980" s="8">
        <v>1.18</v>
      </c>
      <c r="M980" s="8">
        <v>0.43</v>
      </c>
      <c r="N980" s="8">
        <f t="shared" si="61"/>
        <v>1.18</v>
      </c>
      <c r="O980" s="1">
        <f t="shared" si="60"/>
        <v>3.3600000000000136</v>
      </c>
      <c r="Q980" s="39">
        <f t="shared" si="59"/>
        <v>22.500000000000004</v>
      </c>
      <c r="R980" s="33">
        <v>430</v>
      </c>
    </row>
    <row r="981" spans="1:18" ht="18.75" customHeight="1" x14ac:dyDescent="0.2">
      <c r="A981" s="285"/>
      <c r="B981" s="32">
        <v>42978</v>
      </c>
      <c r="C981" s="33">
        <f t="shared" si="55"/>
        <v>438</v>
      </c>
      <c r="D981" s="33">
        <f t="shared" si="56"/>
        <v>370</v>
      </c>
      <c r="E981" s="1">
        <v>403.65</v>
      </c>
      <c r="F981" s="33">
        <f t="shared" si="57"/>
        <v>722</v>
      </c>
      <c r="G981" s="33">
        <f t="shared" si="58"/>
        <v>34</v>
      </c>
      <c r="H981" s="8">
        <v>188.8</v>
      </c>
      <c r="L981" s="8">
        <v>2.65</v>
      </c>
      <c r="M981" s="8">
        <v>0.99</v>
      </c>
      <c r="N981" s="8">
        <f t="shared" si="61"/>
        <v>2.65</v>
      </c>
      <c r="O981" s="1">
        <f t="shared" si="60"/>
        <v>3.1299999999999955</v>
      </c>
      <c r="Q981" s="39">
        <f t="shared" si="59"/>
        <v>22.569767441860463</v>
      </c>
      <c r="R981" s="33">
        <v>430</v>
      </c>
    </row>
    <row r="982" spans="1:18" ht="18.75" customHeight="1" x14ac:dyDescent="0.2">
      <c r="A982" s="285" t="s">
        <v>27</v>
      </c>
      <c r="B982" s="32">
        <v>42979</v>
      </c>
      <c r="C982" s="33">
        <f t="shared" si="55"/>
        <v>438</v>
      </c>
      <c r="D982" s="33">
        <f t="shared" si="56"/>
        <v>370</v>
      </c>
      <c r="E982" s="1">
        <v>403.71</v>
      </c>
      <c r="F982" s="33">
        <f t="shared" si="57"/>
        <v>722</v>
      </c>
      <c r="G982" s="33">
        <f t="shared" si="58"/>
        <v>34</v>
      </c>
      <c r="H982" s="8">
        <v>189.28</v>
      </c>
      <c r="L982" s="8">
        <v>1.04</v>
      </c>
      <c r="M982" s="8">
        <v>0.39</v>
      </c>
      <c r="N982" s="8">
        <f t="shared" si="61"/>
        <v>1.04</v>
      </c>
      <c r="O982" s="1">
        <f t="shared" si="60"/>
        <v>5.1499999999999773</v>
      </c>
      <c r="Q982" s="39">
        <f t="shared" si="59"/>
        <v>23.167151162790695</v>
      </c>
      <c r="R982" s="33">
        <v>430</v>
      </c>
    </row>
    <row r="983" spans="1:18" ht="18.75" customHeight="1" x14ac:dyDescent="0.2">
      <c r="A983" s="285"/>
      <c r="B983" s="32">
        <v>42980</v>
      </c>
      <c r="C983" s="33">
        <f t="shared" si="55"/>
        <v>438</v>
      </c>
      <c r="D983" s="33">
        <f t="shared" si="56"/>
        <v>370</v>
      </c>
      <c r="E983" s="1">
        <v>404.21</v>
      </c>
      <c r="F983" s="33">
        <f t="shared" si="57"/>
        <v>722</v>
      </c>
      <c r="G983" s="33">
        <f t="shared" si="58"/>
        <v>34</v>
      </c>
      <c r="H983" s="8">
        <v>193.39</v>
      </c>
      <c r="L983" s="8">
        <v>1.17</v>
      </c>
      <c r="M983" s="8">
        <v>0.44</v>
      </c>
      <c r="N983" s="8">
        <f t="shared" si="61"/>
        <v>1.17</v>
      </c>
      <c r="O983" s="1">
        <f t="shared" si="60"/>
        <v>6.7199999999999989</v>
      </c>
      <c r="Q983" s="39">
        <f t="shared" si="59"/>
        <v>23.973837209302324</v>
      </c>
      <c r="R983" s="33">
        <v>430</v>
      </c>
    </row>
    <row r="984" spans="1:18" ht="18.75" customHeight="1" x14ac:dyDescent="0.2">
      <c r="A984" s="285"/>
      <c r="B984" s="32">
        <v>42981</v>
      </c>
      <c r="C984" s="33">
        <f t="shared" si="55"/>
        <v>438</v>
      </c>
      <c r="D984" s="33">
        <f t="shared" si="56"/>
        <v>370</v>
      </c>
      <c r="E984" s="1">
        <v>404.86</v>
      </c>
      <c r="F984" s="33">
        <f t="shared" si="57"/>
        <v>722</v>
      </c>
      <c r="G984" s="33">
        <f t="shared" si="58"/>
        <v>34</v>
      </c>
      <c r="H984" s="8">
        <v>198.94</v>
      </c>
      <c r="L984" s="8">
        <v>0.94</v>
      </c>
      <c r="M984" s="8">
        <v>0.35</v>
      </c>
      <c r="N984" s="8">
        <f t="shared" si="61"/>
        <v>0.94</v>
      </c>
      <c r="O984" s="1">
        <f t="shared" si="60"/>
        <v>5.5999999999999943</v>
      </c>
      <c r="Q984" s="39">
        <f t="shared" si="59"/>
        <v>24.651162790697676</v>
      </c>
      <c r="R984" s="33">
        <v>430</v>
      </c>
    </row>
    <row r="985" spans="1:18" ht="18.75" customHeight="1" x14ac:dyDescent="0.2">
      <c r="A985" s="285"/>
      <c r="B985" s="32">
        <v>42982</v>
      </c>
      <c r="C985" s="33">
        <f t="shared" si="55"/>
        <v>438</v>
      </c>
      <c r="D985" s="33">
        <f t="shared" si="56"/>
        <v>370</v>
      </c>
      <c r="E985" s="1">
        <v>405.4</v>
      </c>
      <c r="F985" s="33">
        <f t="shared" si="57"/>
        <v>722</v>
      </c>
      <c r="G985" s="33">
        <f t="shared" si="58"/>
        <v>34</v>
      </c>
      <c r="H985" s="8">
        <v>203.6</v>
      </c>
      <c r="L985" s="8">
        <v>1.36</v>
      </c>
      <c r="M985" s="8">
        <v>0.51</v>
      </c>
      <c r="N985" s="8">
        <f t="shared" si="61"/>
        <v>1.36</v>
      </c>
      <c r="O985" s="1">
        <f t="shared" si="60"/>
        <v>4.0600000000000307</v>
      </c>
      <c r="Q985" s="39">
        <f t="shared" si="59"/>
        <v>25.043604651162791</v>
      </c>
      <c r="R985" s="33">
        <v>430</v>
      </c>
    </row>
    <row r="986" spans="1:18" ht="18.75" customHeight="1" x14ac:dyDescent="0.2">
      <c r="A986" s="285"/>
      <c r="B986" s="32">
        <v>42983</v>
      </c>
      <c r="C986" s="33">
        <f t="shared" si="55"/>
        <v>438</v>
      </c>
      <c r="D986" s="33">
        <f t="shared" si="56"/>
        <v>370</v>
      </c>
      <c r="E986" s="1">
        <v>405.7</v>
      </c>
      <c r="F986" s="33">
        <f t="shared" si="57"/>
        <v>722</v>
      </c>
      <c r="G986" s="33">
        <f t="shared" si="58"/>
        <v>34</v>
      </c>
      <c r="H986" s="8">
        <v>206.3</v>
      </c>
      <c r="L986" s="8">
        <v>1.48</v>
      </c>
      <c r="M986" s="8">
        <v>0.54</v>
      </c>
      <c r="N986" s="8">
        <f t="shared" si="61"/>
        <v>1.48</v>
      </c>
      <c r="O986" s="1">
        <f t="shared" si="60"/>
        <v>3.2799999999999727</v>
      </c>
      <c r="Q986" s="39">
        <f t="shared" si="59"/>
        <v>25.305232558139537</v>
      </c>
      <c r="R986" s="33">
        <v>430</v>
      </c>
    </row>
    <row r="987" spans="1:18" ht="18.75" customHeight="1" x14ac:dyDescent="0.2">
      <c r="A987" s="285"/>
      <c r="B987" s="32">
        <v>42984</v>
      </c>
      <c r="C987" s="33">
        <f t="shared" si="55"/>
        <v>438</v>
      </c>
      <c r="D987" s="33">
        <f t="shared" si="56"/>
        <v>370</v>
      </c>
      <c r="E987" s="1">
        <v>405.9</v>
      </c>
      <c r="F987" s="33">
        <f t="shared" si="57"/>
        <v>722</v>
      </c>
      <c r="G987" s="33">
        <f t="shared" si="58"/>
        <v>34</v>
      </c>
      <c r="H987" s="8">
        <v>208.1</v>
      </c>
      <c r="L987" s="8">
        <v>1.62</v>
      </c>
      <c r="M987" s="8">
        <v>0.61</v>
      </c>
      <c r="N987" s="8">
        <f t="shared" si="61"/>
        <v>1.62</v>
      </c>
      <c r="O987" s="1">
        <f t="shared" si="60"/>
        <v>3.6000000000000227</v>
      </c>
      <c r="Q987" s="39">
        <f t="shared" si="59"/>
        <v>25.593023255813954</v>
      </c>
      <c r="R987" s="33">
        <v>430</v>
      </c>
    </row>
    <row r="988" spans="1:18" ht="18.75" customHeight="1" x14ac:dyDescent="0.2">
      <c r="A988" s="285"/>
      <c r="B988" s="32">
        <v>42985</v>
      </c>
      <c r="C988" s="33">
        <f t="shared" si="55"/>
        <v>438</v>
      </c>
      <c r="D988" s="33">
        <f t="shared" si="56"/>
        <v>370</v>
      </c>
      <c r="E988" s="1">
        <v>406.12</v>
      </c>
      <c r="F988" s="33">
        <f t="shared" si="57"/>
        <v>722</v>
      </c>
      <c r="G988" s="33">
        <f t="shared" si="58"/>
        <v>34</v>
      </c>
      <c r="H988" s="8">
        <v>210.08</v>
      </c>
      <c r="L988" s="8">
        <v>1.63</v>
      </c>
      <c r="M988" s="8">
        <v>0.61</v>
      </c>
      <c r="N988" s="8">
        <f t="shared" si="61"/>
        <v>1.63</v>
      </c>
      <c r="O988" s="1">
        <f t="shared" si="60"/>
        <v>3.0699999999999932</v>
      </c>
      <c r="Q988" s="39">
        <f t="shared" si="59"/>
        <v>25.802325581395348</v>
      </c>
      <c r="R988" s="33">
        <v>430</v>
      </c>
    </row>
    <row r="989" spans="1:18" ht="18.75" customHeight="1" x14ac:dyDescent="0.2">
      <c r="A989" s="285"/>
      <c r="B989" s="32">
        <v>42986</v>
      </c>
      <c r="C989" s="33">
        <f t="shared" si="55"/>
        <v>438</v>
      </c>
      <c r="D989" s="33">
        <f t="shared" si="56"/>
        <v>370</v>
      </c>
      <c r="E989" s="1">
        <v>406.28</v>
      </c>
      <c r="F989" s="33">
        <f t="shared" si="57"/>
        <v>722</v>
      </c>
      <c r="G989" s="33">
        <f t="shared" si="58"/>
        <v>34</v>
      </c>
      <c r="H989" s="8">
        <v>211.52</v>
      </c>
      <c r="L989" s="8">
        <v>1.3</v>
      </c>
      <c r="M989" s="8">
        <v>0.5</v>
      </c>
      <c r="N989" s="8">
        <f t="shared" si="61"/>
        <v>1.3</v>
      </c>
      <c r="O989" s="1">
        <f t="shared" si="60"/>
        <v>3.5600000000000023</v>
      </c>
      <c r="Q989" s="39">
        <f t="shared" si="59"/>
        <v>26.130813953488371</v>
      </c>
      <c r="R989" s="33">
        <v>430</v>
      </c>
    </row>
    <row r="990" spans="1:18" ht="18.75" customHeight="1" x14ac:dyDescent="0.2">
      <c r="A990" s="285"/>
      <c r="B990" s="32">
        <v>42987</v>
      </c>
      <c r="C990" s="33">
        <f t="shared" si="55"/>
        <v>438</v>
      </c>
      <c r="D990" s="33">
        <f t="shared" si="56"/>
        <v>370</v>
      </c>
      <c r="E990" s="1">
        <v>406.52</v>
      </c>
      <c r="F990" s="33">
        <f t="shared" si="57"/>
        <v>722</v>
      </c>
      <c r="G990" s="33">
        <f t="shared" si="58"/>
        <v>34</v>
      </c>
      <c r="H990" s="8">
        <v>213.78</v>
      </c>
      <c r="L990" s="8">
        <v>1.4</v>
      </c>
      <c r="M990" s="8">
        <v>0.53</v>
      </c>
      <c r="N990" s="8">
        <f t="shared" si="61"/>
        <v>1.4</v>
      </c>
      <c r="O990" s="1">
        <f t="shared" si="60"/>
        <v>6.3199999999999932</v>
      </c>
      <c r="Q990" s="39">
        <f t="shared" si="59"/>
        <v>26.845930232558139</v>
      </c>
      <c r="R990" s="33">
        <v>430</v>
      </c>
    </row>
    <row r="991" spans="1:18" ht="18.75" customHeight="1" x14ac:dyDescent="0.2">
      <c r="A991" s="285"/>
      <c r="B991" s="32">
        <v>42988</v>
      </c>
      <c r="C991" s="33">
        <f t="shared" si="55"/>
        <v>438</v>
      </c>
      <c r="D991" s="33">
        <f t="shared" si="56"/>
        <v>370</v>
      </c>
      <c r="E991" s="1">
        <v>407.05</v>
      </c>
      <c r="F991" s="33">
        <f t="shared" si="57"/>
        <v>722</v>
      </c>
      <c r="G991" s="33">
        <f t="shared" si="58"/>
        <v>34</v>
      </c>
      <c r="H991" s="8">
        <v>218.7</v>
      </c>
      <c r="L991" s="8">
        <v>1.23</v>
      </c>
      <c r="M991" s="8">
        <v>0.48</v>
      </c>
      <c r="N991" s="8">
        <f t="shared" si="61"/>
        <v>1.23</v>
      </c>
      <c r="O991" s="1">
        <f t="shared" si="60"/>
        <v>7.7299999999999898</v>
      </c>
      <c r="Q991" s="39">
        <f t="shared" si="59"/>
        <v>27.790697674418606</v>
      </c>
      <c r="R991" s="33">
        <v>430</v>
      </c>
    </row>
    <row r="992" spans="1:18" ht="18.75" customHeight="1" x14ac:dyDescent="0.2">
      <c r="A992" s="285"/>
      <c r="B992" s="32">
        <v>42989</v>
      </c>
      <c r="C992" s="33">
        <f t="shared" si="55"/>
        <v>438</v>
      </c>
      <c r="D992" s="33">
        <f t="shared" si="56"/>
        <v>370</v>
      </c>
      <c r="E992" s="1">
        <v>407.73</v>
      </c>
      <c r="F992" s="33">
        <f t="shared" si="57"/>
        <v>722</v>
      </c>
      <c r="G992" s="33">
        <f t="shared" si="58"/>
        <v>34</v>
      </c>
      <c r="H992" s="8">
        <v>225.2</v>
      </c>
      <c r="L992" s="8">
        <v>1.46</v>
      </c>
      <c r="M992" s="8">
        <v>0.55000000000000004</v>
      </c>
      <c r="N992" s="8">
        <f t="shared" si="61"/>
        <v>1.46</v>
      </c>
      <c r="O992" s="1">
        <f t="shared" si="60"/>
        <v>5.660000000000025</v>
      </c>
      <c r="Q992" s="39">
        <f t="shared" si="59"/>
        <v>28.401162790697676</v>
      </c>
      <c r="R992" s="33">
        <v>430</v>
      </c>
    </row>
    <row r="993" spans="1:18" ht="18.75" customHeight="1" x14ac:dyDescent="0.2">
      <c r="A993" s="285"/>
      <c r="B993" s="32">
        <v>42990</v>
      </c>
      <c r="C993" s="33">
        <f t="shared" si="55"/>
        <v>438</v>
      </c>
      <c r="D993" s="33">
        <f t="shared" si="56"/>
        <v>370</v>
      </c>
      <c r="E993" s="1">
        <v>408.16</v>
      </c>
      <c r="F993" s="33">
        <f t="shared" si="57"/>
        <v>722</v>
      </c>
      <c r="G993" s="33">
        <f t="shared" si="58"/>
        <v>34</v>
      </c>
      <c r="H993" s="8">
        <v>229.4</v>
      </c>
      <c r="L993" s="8">
        <v>1.32</v>
      </c>
      <c r="M993" s="8">
        <v>0.5</v>
      </c>
      <c r="N993" s="8">
        <f t="shared" si="61"/>
        <v>1.32</v>
      </c>
      <c r="O993" s="1">
        <f t="shared" si="60"/>
        <v>8.3199999999999932</v>
      </c>
      <c r="Q993" s="39">
        <f t="shared" si="59"/>
        <v>29.418604651162791</v>
      </c>
      <c r="R993" s="33">
        <v>430</v>
      </c>
    </row>
    <row r="994" spans="1:18" ht="18.75" customHeight="1" x14ac:dyDescent="0.2">
      <c r="A994" s="285"/>
      <c r="B994" s="32">
        <v>42991</v>
      </c>
      <c r="C994" s="33">
        <f t="shared" si="55"/>
        <v>438</v>
      </c>
      <c r="D994" s="33">
        <f t="shared" si="56"/>
        <v>370</v>
      </c>
      <c r="E994" s="1">
        <v>408.86</v>
      </c>
      <c r="F994" s="33">
        <f t="shared" si="57"/>
        <v>722</v>
      </c>
      <c r="G994" s="33">
        <f t="shared" si="58"/>
        <v>34</v>
      </c>
      <c r="H994" s="8">
        <v>236.4</v>
      </c>
      <c r="L994" s="8">
        <v>1.1100000000000001</v>
      </c>
      <c r="M994" s="8">
        <v>0.42</v>
      </c>
      <c r="N994" s="8">
        <f t="shared" si="61"/>
        <v>1.1100000000000001</v>
      </c>
      <c r="O994" s="1">
        <f t="shared" si="60"/>
        <v>6.1599999999999966</v>
      </c>
      <c r="Q994" s="39">
        <f>(H996-34)*100/(722-34)</f>
        <v>30.908430232558139</v>
      </c>
      <c r="R994" s="33">
        <v>430</v>
      </c>
    </row>
    <row r="995" spans="1:18" ht="18.75" customHeight="1" x14ac:dyDescent="0.2">
      <c r="A995" s="285"/>
      <c r="B995" s="32">
        <v>42992</v>
      </c>
      <c r="C995" s="33">
        <f t="shared" si="55"/>
        <v>438</v>
      </c>
      <c r="D995" s="33">
        <f t="shared" si="56"/>
        <v>370</v>
      </c>
      <c r="E995" s="1">
        <v>409.35</v>
      </c>
      <c r="F995" s="33">
        <f t="shared" si="57"/>
        <v>722</v>
      </c>
      <c r="G995" s="33">
        <f t="shared" si="58"/>
        <v>34</v>
      </c>
      <c r="H995" s="8">
        <v>241.45</v>
      </c>
      <c r="L995" s="8">
        <v>0.31</v>
      </c>
      <c r="M995" s="8">
        <v>0.12</v>
      </c>
      <c r="N995" s="8">
        <f t="shared" si="61"/>
        <v>0.31</v>
      </c>
      <c r="O995" s="1">
        <f t="shared" si="60"/>
        <v>5.5100000000000193</v>
      </c>
      <c r="Q995" s="39"/>
      <c r="R995" s="33">
        <v>430</v>
      </c>
    </row>
    <row r="996" spans="1:18" ht="18.75" customHeight="1" x14ac:dyDescent="0.2">
      <c r="A996" s="285"/>
      <c r="B996" s="32">
        <v>42993</v>
      </c>
      <c r="C996" s="33">
        <f t="shared" ref="C996:C1059" si="62">C995</f>
        <v>438</v>
      </c>
      <c r="D996" s="33">
        <f t="shared" ref="D996:D1059" si="63">D995</f>
        <v>370</v>
      </c>
      <c r="E996" s="1">
        <v>409.85</v>
      </c>
      <c r="F996" s="33">
        <f t="shared" ref="F996:F1059" si="64">F995</f>
        <v>722</v>
      </c>
      <c r="G996" s="33">
        <f t="shared" ref="G996:G1059" si="65">G995</f>
        <v>34</v>
      </c>
      <c r="H996" s="8">
        <v>246.65</v>
      </c>
      <c r="L996" s="8">
        <v>1.02</v>
      </c>
      <c r="M996" s="8">
        <v>0.39</v>
      </c>
      <c r="N996" s="8">
        <f t="shared" si="61"/>
        <v>1.02</v>
      </c>
      <c r="O996" s="1">
        <f t="shared" si="60"/>
        <v>3.8900000000000148</v>
      </c>
      <c r="Q996" s="39"/>
      <c r="R996" s="33">
        <v>430</v>
      </c>
    </row>
    <row r="997" spans="1:18" ht="18.75" customHeight="1" x14ac:dyDescent="0.2">
      <c r="A997" s="285"/>
      <c r="B997" s="32">
        <v>42994</v>
      </c>
      <c r="C997" s="33">
        <f t="shared" si="62"/>
        <v>438</v>
      </c>
      <c r="D997" s="33">
        <f t="shared" si="63"/>
        <v>370</v>
      </c>
      <c r="E997" s="1">
        <v>410.12</v>
      </c>
      <c r="F997" s="33">
        <f t="shared" si="64"/>
        <v>722</v>
      </c>
      <c r="G997" s="33">
        <f t="shared" si="65"/>
        <v>34</v>
      </c>
      <c r="H997" s="8">
        <v>249.52</v>
      </c>
      <c r="L997" s="8">
        <v>1.7</v>
      </c>
      <c r="M997" s="8">
        <v>0.65</v>
      </c>
      <c r="N997" s="8">
        <f t="shared" si="61"/>
        <v>1.7</v>
      </c>
      <c r="O997" s="1">
        <f t="shared" si="60"/>
        <v>2.5799999999999841</v>
      </c>
      <c r="Q997" s="39"/>
      <c r="R997" s="33">
        <v>430</v>
      </c>
    </row>
    <row r="998" spans="1:18" ht="18.75" customHeight="1" x14ac:dyDescent="0.2">
      <c r="A998" s="285"/>
      <c r="B998" s="32">
        <v>42995</v>
      </c>
      <c r="C998" s="33">
        <f t="shared" si="62"/>
        <v>438</v>
      </c>
      <c r="D998" s="33">
        <f t="shared" si="63"/>
        <v>370</v>
      </c>
      <c r="E998" s="1">
        <v>410.2</v>
      </c>
      <c r="F998" s="33">
        <f t="shared" si="64"/>
        <v>722</v>
      </c>
      <c r="G998" s="33">
        <f t="shared" si="65"/>
        <v>34</v>
      </c>
      <c r="H998" s="8">
        <v>250.4</v>
      </c>
      <c r="L998" s="8">
        <v>1.42</v>
      </c>
      <c r="M998" s="8">
        <v>0.54</v>
      </c>
      <c r="N998" s="8">
        <f t="shared" si="61"/>
        <v>1.42</v>
      </c>
      <c r="O998" s="1">
        <f t="shared" si="60"/>
        <v>2.5299999999999727</v>
      </c>
      <c r="Q998" s="39"/>
      <c r="R998" s="33">
        <v>430</v>
      </c>
    </row>
    <row r="999" spans="1:18" ht="18.75" customHeight="1" x14ac:dyDescent="0.2">
      <c r="A999" s="285"/>
      <c r="B999" s="32">
        <v>42996</v>
      </c>
      <c r="C999" s="33">
        <f t="shared" si="62"/>
        <v>438</v>
      </c>
      <c r="D999" s="33">
        <f t="shared" si="63"/>
        <v>370</v>
      </c>
      <c r="E999" s="1">
        <v>410.31</v>
      </c>
      <c r="F999" s="33">
        <f t="shared" si="64"/>
        <v>722</v>
      </c>
      <c r="G999" s="33">
        <f t="shared" si="65"/>
        <v>34</v>
      </c>
      <c r="H999" s="8">
        <v>251.51</v>
      </c>
      <c r="L999" s="8">
        <v>0.87</v>
      </c>
      <c r="M999" s="8">
        <v>0.33</v>
      </c>
      <c r="N999" s="8">
        <f t="shared" si="61"/>
        <v>0.87</v>
      </c>
      <c r="O999" s="1">
        <f t="shared" si="60"/>
        <v>3.5100000000000193</v>
      </c>
      <c r="Q999" s="39"/>
      <c r="R999" s="33">
        <v>430</v>
      </c>
    </row>
    <row r="1000" spans="1:18" ht="18.75" customHeight="1" x14ac:dyDescent="0.2">
      <c r="A1000" s="285"/>
      <c r="B1000" s="32">
        <v>42997</v>
      </c>
      <c r="C1000" s="33">
        <f t="shared" si="62"/>
        <v>438</v>
      </c>
      <c r="D1000" s="33">
        <f t="shared" si="63"/>
        <v>370</v>
      </c>
      <c r="E1000" s="1">
        <v>410.55</v>
      </c>
      <c r="F1000" s="33">
        <f t="shared" si="64"/>
        <v>722</v>
      </c>
      <c r="G1000" s="33">
        <f t="shared" si="65"/>
        <v>34</v>
      </c>
      <c r="H1000" s="8">
        <v>254.15</v>
      </c>
      <c r="L1000" s="8">
        <v>0.77</v>
      </c>
      <c r="M1000" s="8">
        <v>0.28999999999999998</v>
      </c>
      <c r="N1000" s="8">
        <f t="shared" si="61"/>
        <v>0.77</v>
      </c>
      <c r="O1000" s="1">
        <f t="shared" si="60"/>
        <v>3.0900000000000034</v>
      </c>
      <c r="Q1000" s="39"/>
      <c r="R1000" s="33">
        <v>430</v>
      </c>
    </row>
    <row r="1001" spans="1:18" ht="18.75" customHeight="1" x14ac:dyDescent="0.2">
      <c r="A1001" s="285"/>
      <c r="B1001" s="32">
        <v>42998</v>
      </c>
      <c r="C1001" s="33">
        <f t="shared" si="62"/>
        <v>438</v>
      </c>
      <c r="D1001" s="33">
        <f t="shared" si="63"/>
        <v>370</v>
      </c>
      <c r="E1001" s="1">
        <v>410.77</v>
      </c>
      <c r="F1001" s="33">
        <f t="shared" si="64"/>
        <v>722</v>
      </c>
      <c r="G1001" s="33">
        <f t="shared" si="65"/>
        <v>34</v>
      </c>
      <c r="H1001" s="8">
        <v>256.47000000000003</v>
      </c>
      <c r="L1001" s="8">
        <v>1.33</v>
      </c>
      <c r="M1001" s="8">
        <v>0.5</v>
      </c>
      <c r="N1001" s="8">
        <f t="shared" si="61"/>
        <v>1.33</v>
      </c>
      <c r="O1001" s="1">
        <f t="shared" si="60"/>
        <v>3.089999999999975</v>
      </c>
      <c r="Q1001" s="39"/>
      <c r="R1001" s="33">
        <v>430</v>
      </c>
    </row>
    <row r="1002" spans="1:18" ht="18.75" customHeight="1" x14ac:dyDescent="0.2">
      <c r="A1002" s="285"/>
      <c r="B1002" s="32">
        <v>42999</v>
      </c>
      <c r="C1002" s="33">
        <f t="shared" si="62"/>
        <v>438</v>
      </c>
      <c r="D1002" s="33">
        <f t="shared" si="63"/>
        <v>370</v>
      </c>
      <c r="E1002" s="1">
        <v>410.93</v>
      </c>
      <c r="F1002" s="33">
        <f t="shared" si="64"/>
        <v>722</v>
      </c>
      <c r="G1002" s="33">
        <f t="shared" si="65"/>
        <v>34</v>
      </c>
      <c r="H1002" s="8">
        <v>258.23</v>
      </c>
      <c r="L1002" s="8">
        <v>1.49</v>
      </c>
      <c r="M1002" s="8">
        <v>0.56999999999999995</v>
      </c>
      <c r="N1002" s="8">
        <f t="shared" si="61"/>
        <v>1.49</v>
      </c>
      <c r="O1002" s="1">
        <f t="shared" si="60"/>
        <v>1.2699999999999818</v>
      </c>
      <c r="Q1002" s="39"/>
      <c r="R1002" s="33">
        <v>430</v>
      </c>
    </row>
    <row r="1003" spans="1:18" ht="18.75" customHeight="1" x14ac:dyDescent="0.2">
      <c r="A1003" s="285"/>
      <c r="B1003" s="32">
        <v>43000</v>
      </c>
      <c r="C1003" s="33">
        <f t="shared" si="62"/>
        <v>438</v>
      </c>
      <c r="D1003" s="33">
        <f t="shared" si="63"/>
        <v>370</v>
      </c>
      <c r="E1003" s="1">
        <v>410.91</v>
      </c>
      <c r="F1003" s="33">
        <f t="shared" si="64"/>
        <v>722</v>
      </c>
      <c r="G1003" s="33">
        <f t="shared" si="65"/>
        <v>34</v>
      </c>
      <c r="H1003" s="8">
        <v>258.01</v>
      </c>
      <c r="L1003" s="8">
        <v>1.44</v>
      </c>
      <c r="M1003" s="8">
        <v>0.55000000000000004</v>
      </c>
      <c r="N1003" s="8">
        <f t="shared" si="61"/>
        <v>1.44</v>
      </c>
      <c r="O1003" s="1">
        <f t="shared" si="60"/>
        <v>2.7599999999999909</v>
      </c>
      <c r="Q1003" s="39"/>
      <c r="R1003" s="33">
        <v>430</v>
      </c>
    </row>
    <row r="1004" spans="1:18" ht="18.75" customHeight="1" x14ac:dyDescent="0.2">
      <c r="A1004" s="285"/>
      <c r="B1004" s="32">
        <v>43001</v>
      </c>
      <c r="C1004" s="33">
        <f t="shared" si="62"/>
        <v>438</v>
      </c>
      <c r="D1004" s="33">
        <f t="shared" si="63"/>
        <v>370</v>
      </c>
      <c r="E1004" s="1">
        <v>411.03</v>
      </c>
      <c r="F1004" s="33">
        <f t="shared" si="64"/>
        <v>722</v>
      </c>
      <c r="G1004" s="33">
        <f t="shared" si="65"/>
        <v>34</v>
      </c>
      <c r="H1004" s="8">
        <v>259.33</v>
      </c>
      <c r="L1004" s="8">
        <v>2.06</v>
      </c>
      <c r="M1004" s="8">
        <v>0.79</v>
      </c>
      <c r="N1004" s="8">
        <f t="shared" si="61"/>
        <v>2.06</v>
      </c>
      <c r="O1004" s="1">
        <f t="shared" si="60"/>
        <v>1.7300000000000182</v>
      </c>
      <c r="Q1004" s="39"/>
      <c r="R1004" s="33">
        <v>430</v>
      </c>
    </row>
    <row r="1005" spans="1:18" ht="18.75" customHeight="1" x14ac:dyDescent="0.2">
      <c r="A1005" s="285"/>
      <c r="B1005" s="32">
        <v>43002</v>
      </c>
      <c r="C1005" s="33">
        <f t="shared" si="62"/>
        <v>438</v>
      </c>
      <c r="D1005" s="33">
        <f t="shared" si="63"/>
        <v>370</v>
      </c>
      <c r="E1005" s="1">
        <v>411</v>
      </c>
      <c r="F1005" s="33">
        <f t="shared" si="64"/>
        <v>722</v>
      </c>
      <c r="G1005" s="33">
        <f t="shared" si="65"/>
        <v>34</v>
      </c>
      <c r="H1005" s="8">
        <v>259</v>
      </c>
      <c r="L1005" s="8">
        <v>0.77</v>
      </c>
      <c r="M1005" s="8">
        <v>0.28999999999999998</v>
      </c>
      <c r="N1005" s="8">
        <f t="shared" si="61"/>
        <v>0.77</v>
      </c>
      <c r="O1005" s="1">
        <f t="shared" si="60"/>
        <v>1.6499999999999773</v>
      </c>
      <c r="Q1005" s="39"/>
      <c r="R1005" s="33">
        <v>430</v>
      </c>
    </row>
    <row r="1006" spans="1:18" ht="18.75" customHeight="1" x14ac:dyDescent="0.2">
      <c r="A1006" s="285"/>
      <c r="B1006" s="32">
        <v>43003</v>
      </c>
      <c r="C1006" s="33">
        <f t="shared" si="62"/>
        <v>438</v>
      </c>
      <c r="D1006" s="33">
        <f t="shared" si="63"/>
        <v>370</v>
      </c>
      <c r="E1006" s="1">
        <v>411.08</v>
      </c>
      <c r="F1006" s="33">
        <f t="shared" si="64"/>
        <v>722</v>
      </c>
      <c r="G1006" s="33">
        <f t="shared" si="65"/>
        <v>34</v>
      </c>
      <c r="H1006" s="8">
        <v>259.88</v>
      </c>
      <c r="L1006" s="8">
        <v>0.28000000000000003</v>
      </c>
      <c r="M1006" s="8">
        <v>0.12</v>
      </c>
      <c r="N1006" s="8">
        <f t="shared" si="61"/>
        <v>0.28000000000000003</v>
      </c>
      <c r="O1006" s="1">
        <f t="shared" si="60"/>
        <v>3.6899999999999977</v>
      </c>
      <c r="Q1006" s="39"/>
      <c r="R1006" s="33">
        <v>430</v>
      </c>
    </row>
    <row r="1007" spans="1:18" ht="18.75" customHeight="1" x14ac:dyDescent="0.2">
      <c r="A1007" s="285"/>
      <c r="B1007" s="32">
        <v>43004</v>
      </c>
      <c r="C1007" s="33">
        <f t="shared" si="62"/>
        <v>438</v>
      </c>
      <c r="D1007" s="33">
        <f t="shared" si="63"/>
        <v>370</v>
      </c>
      <c r="E1007" s="1">
        <v>411.39</v>
      </c>
      <c r="F1007" s="33">
        <f t="shared" si="64"/>
        <v>722</v>
      </c>
      <c r="G1007" s="33">
        <f t="shared" si="65"/>
        <v>34</v>
      </c>
      <c r="H1007" s="8">
        <v>263.29000000000002</v>
      </c>
      <c r="L1007" s="8">
        <v>0.16</v>
      </c>
      <c r="M1007" s="8">
        <v>7.0000000000000007E-2</v>
      </c>
      <c r="N1007" s="8">
        <f t="shared" si="61"/>
        <v>0.16</v>
      </c>
      <c r="O1007" s="1">
        <f t="shared" si="60"/>
        <v>3.8899999999999864</v>
      </c>
      <c r="Q1007" s="39"/>
      <c r="R1007" s="33">
        <v>430</v>
      </c>
    </row>
    <row r="1008" spans="1:18" ht="18.75" customHeight="1" x14ac:dyDescent="0.2">
      <c r="A1008" s="285"/>
      <c r="B1008" s="32">
        <v>43005</v>
      </c>
      <c r="C1008" s="33">
        <f t="shared" si="62"/>
        <v>438</v>
      </c>
      <c r="D1008" s="33">
        <f t="shared" si="63"/>
        <v>370</v>
      </c>
      <c r="E1008" s="1">
        <v>411.72</v>
      </c>
      <c r="F1008" s="33">
        <f t="shared" si="64"/>
        <v>722</v>
      </c>
      <c r="G1008" s="33">
        <f t="shared" si="65"/>
        <v>34</v>
      </c>
      <c r="H1008" s="8">
        <v>267.02</v>
      </c>
      <c r="L1008" s="8">
        <v>7.0000000000000007E-2</v>
      </c>
      <c r="M1008" s="8">
        <v>0.03</v>
      </c>
      <c r="N1008" s="8">
        <f t="shared" si="61"/>
        <v>7.0000000000000007E-2</v>
      </c>
      <c r="O1008" s="1">
        <f t="shared" si="60"/>
        <v>8.0699999999999932</v>
      </c>
      <c r="Q1008" s="39"/>
      <c r="R1008" s="33">
        <v>430</v>
      </c>
    </row>
    <row r="1009" spans="1:18" ht="18.75" customHeight="1" x14ac:dyDescent="0.2">
      <c r="A1009" s="285"/>
      <c r="B1009" s="32">
        <v>43006</v>
      </c>
      <c r="C1009" s="33">
        <f t="shared" si="62"/>
        <v>438</v>
      </c>
      <c r="D1009" s="33">
        <f t="shared" si="63"/>
        <v>370</v>
      </c>
      <c r="E1009" s="1">
        <v>412.42</v>
      </c>
      <c r="F1009" s="33">
        <f t="shared" si="64"/>
        <v>722</v>
      </c>
      <c r="G1009" s="33">
        <f t="shared" si="65"/>
        <v>34</v>
      </c>
      <c r="H1009" s="8">
        <v>275.02</v>
      </c>
      <c r="L1009" s="8">
        <v>1.66</v>
      </c>
      <c r="M1009" s="8">
        <v>0.63</v>
      </c>
      <c r="N1009" s="8">
        <f t="shared" si="61"/>
        <v>1.66</v>
      </c>
      <c r="O1009" s="1">
        <f t="shared" si="60"/>
        <v>6.7600000000000477</v>
      </c>
      <c r="Q1009" s="39"/>
      <c r="R1009" s="33">
        <v>430</v>
      </c>
    </row>
    <row r="1010" spans="1:18" ht="18.75" customHeight="1" x14ac:dyDescent="0.2">
      <c r="A1010" s="285"/>
      <c r="B1010" s="32">
        <v>43007</v>
      </c>
      <c r="C1010" s="33">
        <f t="shared" si="62"/>
        <v>438</v>
      </c>
      <c r="D1010" s="33">
        <f t="shared" si="63"/>
        <v>370</v>
      </c>
      <c r="E1010" s="1">
        <v>412.86</v>
      </c>
      <c r="F1010" s="33">
        <f t="shared" si="64"/>
        <v>722</v>
      </c>
      <c r="G1010" s="33">
        <f t="shared" si="65"/>
        <v>34</v>
      </c>
      <c r="H1010" s="8">
        <v>280.12</v>
      </c>
      <c r="L1010" s="8">
        <v>1.36</v>
      </c>
      <c r="M1010" s="8">
        <v>0.52</v>
      </c>
      <c r="N1010" s="8">
        <f t="shared" si="61"/>
        <v>1.36</v>
      </c>
      <c r="O1010" s="1">
        <f t="shared" si="60"/>
        <v>4.0199999999999818</v>
      </c>
      <c r="Q1010" s="39"/>
      <c r="R1010" s="33">
        <v>430</v>
      </c>
    </row>
    <row r="1011" spans="1:18" ht="18.75" customHeight="1" x14ac:dyDescent="0.2">
      <c r="A1011" s="285"/>
      <c r="B1011" s="32">
        <v>43008</v>
      </c>
      <c r="C1011" s="33">
        <f t="shared" si="62"/>
        <v>438</v>
      </c>
      <c r="D1011" s="33">
        <f t="shared" si="63"/>
        <v>370</v>
      </c>
      <c r="E1011" s="1">
        <v>413.09</v>
      </c>
      <c r="F1011" s="33">
        <f t="shared" si="64"/>
        <v>722</v>
      </c>
      <c r="G1011" s="33">
        <f t="shared" si="65"/>
        <v>34</v>
      </c>
      <c r="H1011" s="8">
        <v>282.77999999999997</v>
      </c>
      <c r="L1011" s="8">
        <v>2.66</v>
      </c>
      <c r="M1011" s="8">
        <v>1.02</v>
      </c>
      <c r="N1011" s="8">
        <f t="shared" si="61"/>
        <v>2.66</v>
      </c>
      <c r="O1011" s="1">
        <f t="shared" si="60"/>
        <v>2.7800000000000296</v>
      </c>
      <c r="Q1011" s="39"/>
      <c r="R1011" s="33">
        <v>430</v>
      </c>
    </row>
    <row r="1012" spans="1:18" ht="18.75" customHeight="1" x14ac:dyDescent="0.2">
      <c r="A1012" s="285" t="s">
        <v>28</v>
      </c>
      <c r="B1012" s="32">
        <v>43009</v>
      </c>
      <c r="C1012" s="33">
        <f t="shared" si="62"/>
        <v>438</v>
      </c>
      <c r="D1012" s="33">
        <f t="shared" si="63"/>
        <v>370</v>
      </c>
      <c r="E1012" s="1">
        <v>413.1</v>
      </c>
      <c r="F1012" s="33">
        <f t="shared" si="64"/>
        <v>722</v>
      </c>
      <c r="G1012" s="33">
        <f t="shared" si="65"/>
        <v>34</v>
      </c>
      <c r="H1012" s="8">
        <v>282.89999999999998</v>
      </c>
      <c r="L1012" s="8">
        <v>2.58</v>
      </c>
      <c r="M1012" s="8">
        <v>0.99</v>
      </c>
      <c r="N1012" s="8">
        <f t="shared" si="61"/>
        <v>2.58</v>
      </c>
      <c r="O1012" s="1">
        <f t="shared" si="60"/>
        <v>3.0600000000000023</v>
      </c>
      <c r="Q1012" s="39"/>
      <c r="R1012" s="33">
        <v>430</v>
      </c>
    </row>
    <row r="1013" spans="1:18" ht="18.75" customHeight="1" x14ac:dyDescent="0.2">
      <c r="A1013" s="285"/>
      <c r="B1013" s="32">
        <v>43010</v>
      </c>
      <c r="C1013" s="33">
        <f t="shared" si="62"/>
        <v>438</v>
      </c>
      <c r="D1013" s="33">
        <f t="shared" si="63"/>
        <v>370</v>
      </c>
      <c r="E1013" s="1">
        <v>413.14</v>
      </c>
      <c r="F1013" s="33">
        <f t="shared" si="64"/>
        <v>722</v>
      </c>
      <c r="G1013" s="33">
        <f t="shared" si="65"/>
        <v>34</v>
      </c>
      <c r="H1013" s="8">
        <v>283.38</v>
      </c>
      <c r="L1013" s="8">
        <v>4.63</v>
      </c>
      <c r="M1013" s="8">
        <v>1.78</v>
      </c>
      <c r="N1013" s="8">
        <f t="shared" si="61"/>
        <v>4.63</v>
      </c>
      <c r="O1013" s="1">
        <f t="shared" si="60"/>
        <v>2.7300000000000182</v>
      </c>
      <c r="Q1013" s="39"/>
      <c r="R1013" s="33">
        <v>430</v>
      </c>
    </row>
    <row r="1014" spans="1:18" ht="18.75" customHeight="1" x14ac:dyDescent="0.2">
      <c r="A1014" s="285"/>
      <c r="B1014" s="32">
        <v>43011</v>
      </c>
      <c r="C1014" s="33">
        <f t="shared" si="62"/>
        <v>438</v>
      </c>
      <c r="D1014" s="33">
        <f t="shared" si="63"/>
        <v>370</v>
      </c>
      <c r="E1014" s="1">
        <v>412.98</v>
      </c>
      <c r="F1014" s="33">
        <f t="shared" si="64"/>
        <v>722</v>
      </c>
      <c r="G1014" s="33">
        <f t="shared" si="65"/>
        <v>34</v>
      </c>
      <c r="H1014" s="8">
        <v>281.48</v>
      </c>
      <c r="L1014" s="8">
        <v>2.91</v>
      </c>
      <c r="M1014" s="8">
        <v>1.1200000000000001</v>
      </c>
      <c r="N1014" s="8">
        <f t="shared" si="61"/>
        <v>2.91</v>
      </c>
      <c r="O1014" s="1">
        <f t="shared" si="60"/>
        <v>1.910000000000025</v>
      </c>
      <c r="Q1014" s="39"/>
      <c r="R1014" s="33">
        <v>430</v>
      </c>
    </row>
    <row r="1015" spans="1:18" ht="18.75" customHeight="1" x14ac:dyDescent="0.2">
      <c r="A1015" s="285"/>
      <c r="B1015" s="32">
        <v>43012</v>
      </c>
      <c r="C1015" s="33">
        <f t="shared" si="62"/>
        <v>438</v>
      </c>
      <c r="D1015" s="33">
        <f t="shared" si="63"/>
        <v>370</v>
      </c>
      <c r="E1015" s="1">
        <v>412.89</v>
      </c>
      <c r="F1015" s="33">
        <f t="shared" si="64"/>
        <v>722</v>
      </c>
      <c r="G1015" s="33">
        <f t="shared" si="65"/>
        <v>34</v>
      </c>
      <c r="H1015" s="8">
        <v>280.48</v>
      </c>
      <c r="L1015" s="8">
        <v>4.0999999999999996</v>
      </c>
      <c r="M1015" s="8">
        <v>1.57</v>
      </c>
      <c r="N1015" s="8">
        <f t="shared" si="61"/>
        <v>4.0999999999999996</v>
      </c>
      <c r="O1015" s="1">
        <f t="shared" si="60"/>
        <v>2.3000000000000114</v>
      </c>
      <c r="Q1015" s="39"/>
      <c r="R1015" s="33">
        <v>430</v>
      </c>
    </row>
    <row r="1016" spans="1:18" ht="18.75" customHeight="1" x14ac:dyDescent="0.2">
      <c r="A1016" s="285"/>
      <c r="B1016" s="32">
        <v>43013</v>
      </c>
      <c r="C1016" s="33">
        <f t="shared" si="62"/>
        <v>438</v>
      </c>
      <c r="D1016" s="33">
        <f t="shared" si="63"/>
        <v>370</v>
      </c>
      <c r="E1016" s="1">
        <v>412.74</v>
      </c>
      <c r="F1016" s="33">
        <f t="shared" si="64"/>
        <v>722</v>
      </c>
      <c r="G1016" s="33">
        <f t="shared" si="65"/>
        <v>34</v>
      </c>
      <c r="H1016" s="8">
        <v>278.68</v>
      </c>
      <c r="L1016" s="8">
        <v>3.75</v>
      </c>
      <c r="M1016" s="8">
        <v>1.44</v>
      </c>
      <c r="N1016" s="8">
        <f t="shared" si="61"/>
        <v>3.75</v>
      </c>
      <c r="O1016" s="1">
        <f t="shared" si="60"/>
        <v>2.3899999999999864</v>
      </c>
      <c r="Q1016" s="39"/>
      <c r="R1016" s="33">
        <v>430</v>
      </c>
    </row>
    <row r="1017" spans="1:18" ht="18.75" customHeight="1" x14ac:dyDescent="0.2">
      <c r="A1017" s="285"/>
      <c r="B1017" s="32">
        <v>43014</v>
      </c>
      <c r="C1017" s="33">
        <f t="shared" si="62"/>
        <v>438</v>
      </c>
      <c r="D1017" s="33">
        <f t="shared" si="63"/>
        <v>370</v>
      </c>
      <c r="E1017" s="1">
        <v>412.62</v>
      </c>
      <c r="F1017" s="33">
        <f t="shared" si="64"/>
        <v>722</v>
      </c>
      <c r="G1017" s="33">
        <f t="shared" si="65"/>
        <v>34</v>
      </c>
      <c r="H1017" s="8">
        <v>277.32</v>
      </c>
      <c r="L1017" s="8">
        <v>2.8</v>
      </c>
      <c r="M1017" s="8">
        <v>1.07</v>
      </c>
      <c r="N1017" s="8">
        <f t="shared" si="61"/>
        <v>2.8</v>
      </c>
      <c r="O1017" s="1">
        <f t="shared" si="60"/>
        <v>2.4600000000000364</v>
      </c>
      <c r="Q1017" s="39"/>
      <c r="R1017" s="33">
        <v>430</v>
      </c>
    </row>
    <row r="1018" spans="1:18" ht="18.75" customHeight="1" x14ac:dyDescent="0.2">
      <c r="A1018" s="285"/>
      <c r="B1018" s="32">
        <v>43015</v>
      </c>
      <c r="C1018" s="33">
        <f t="shared" si="62"/>
        <v>438</v>
      </c>
      <c r="D1018" s="33">
        <f t="shared" si="63"/>
        <v>370</v>
      </c>
      <c r="E1018" s="1">
        <v>412.59</v>
      </c>
      <c r="F1018" s="33">
        <f t="shared" si="64"/>
        <v>722</v>
      </c>
      <c r="G1018" s="33">
        <f t="shared" si="65"/>
        <v>34</v>
      </c>
      <c r="H1018" s="8">
        <v>276.98</v>
      </c>
      <c r="L1018" s="8">
        <v>2.67</v>
      </c>
      <c r="M1018" s="8">
        <v>0.99</v>
      </c>
      <c r="N1018" s="8">
        <f t="shared" si="61"/>
        <v>2.67</v>
      </c>
      <c r="O1018" s="1">
        <f t="shared" si="60"/>
        <v>3.339999999999975</v>
      </c>
      <c r="Q1018" s="39"/>
      <c r="R1018" s="33">
        <v>430</v>
      </c>
    </row>
    <row r="1019" spans="1:18" ht="18.75" customHeight="1" x14ac:dyDescent="0.2">
      <c r="A1019" s="285"/>
      <c r="B1019" s="32">
        <v>43016</v>
      </c>
      <c r="C1019" s="33">
        <f t="shared" si="62"/>
        <v>438</v>
      </c>
      <c r="D1019" s="33">
        <f t="shared" si="63"/>
        <v>370</v>
      </c>
      <c r="E1019" s="1">
        <v>412.65</v>
      </c>
      <c r="F1019" s="33">
        <f t="shared" si="64"/>
        <v>722</v>
      </c>
      <c r="G1019" s="33">
        <f t="shared" si="65"/>
        <v>34</v>
      </c>
      <c r="H1019" s="8">
        <v>277.64999999999998</v>
      </c>
      <c r="L1019" s="8">
        <v>2.72</v>
      </c>
      <c r="M1019" s="8">
        <v>1.04</v>
      </c>
      <c r="N1019" s="8">
        <f t="shared" si="61"/>
        <v>2.72</v>
      </c>
      <c r="O1019" s="1">
        <f t="shared" si="60"/>
        <v>1.9300000000000637</v>
      </c>
      <c r="Q1019" s="39"/>
      <c r="R1019" s="33">
        <v>430</v>
      </c>
    </row>
    <row r="1020" spans="1:18" ht="18.75" customHeight="1" x14ac:dyDescent="0.2">
      <c r="A1020" s="285"/>
      <c r="B1020" s="32">
        <v>43017</v>
      </c>
      <c r="C1020" s="33">
        <f t="shared" si="62"/>
        <v>438</v>
      </c>
      <c r="D1020" s="33">
        <f t="shared" si="63"/>
        <v>370</v>
      </c>
      <c r="E1020" s="1">
        <v>412.58</v>
      </c>
      <c r="F1020" s="33">
        <f t="shared" si="64"/>
        <v>722</v>
      </c>
      <c r="G1020" s="33">
        <f t="shared" si="65"/>
        <v>34</v>
      </c>
      <c r="H1020" s="8">
        <v>276.86</v>
      </c>
      <c r="L1020" s="8">
        <v>2.71</v>
      </c>
      <c r="M1020" s="8">
        <v>1.04</v>
      </c>
      <c r="N1020" s="8">
        <f t="shared" si="61"/>
        <v>2.71</v>
      </c>
      <c r="O1020" s="1">
        <f t="shared" si="60"/>
        <v>2.1099999999999568</v>
      </c>
      <c r="Q1020" s="39"/>
      <c r="R1020" s="33">
        <v>430</v>
      </c>
    </row>
    <row r="1021" spans="1:18" ht="18.75" customHeight="1" x14ac:dyDescent="0.2">
      <c r="A1021" s="285"/>
      <c r="B1021" s="32">
        <v>43018</v>
      </c>
      <c r="C1021" s="33">
        <f t="shared" si="62"/>
        <v>438</v>
      </c>
      <c r="D1021" s="33">
        <f t="shared" si="63"/>
        <v>370</v>
      </c>
      <c r="E1021" s="1">
        <v>412.53</v>
      </c>
      <c r="F1021" s="33">
        <f t="shared" si="64"/>
        <v>722</v>
      </c>
      <c r="G1021" s="33">
        <f t="shared" si="65"/>
        <v>34</v>
      </c>
      <c r="H1021" s="8">
        <v>276.26</v>
      </c>
      <c r="L1021" s="8">
        <v>2.63</v>
      </c>
      <c r="M1021" s="8">
        <v>1</v>
      </c>
      <c r="N1021" s="8">
        <f t="shared" si="61"/>
        <v>2.63</v>
      </c>
      <c r="O1021" s="1">
        <f t="shared" si="60"/>
        <v>1.3899999999999864</v>
      </c>
      <c r="Q1021" s="39"/>
      <c r="R1021" s="33">
        <v>430</v>
      </c>
    </row>
    <row r="1022" spans="1:18" ht="18.75" customHeight="1" x14ac:dyDescent="0.2">
      <c r="A1022" s="285"/>
      <c r="B1022" s="32">
        <v>43019</v>
      </c>
      <c r="C1022" s="33">
        <f t="shared" si="62"/>
        <v>438</v>
      </c>
      <c r="D1022" s="33">
        <f t="shared" si="63"/>
        <v>370</v>
      </c>
      <c r="E1022" s="1">
        <v>412.42</v>
      </c>
      <c r="F1022" s="33">
        <f t="shared" si="64"/>
        <v>722</v>
      </c>
      <c r="G1022" s="33">
        <f t="shared" si="65"/>
        <v>34</v>
      </c>
      <c r="H1022" s="8">
        <v>275.02</v>
      </c>
      <c r="L1022" s="8">
        <v>3.57</v>
      </c>
      <c r="M1022" s="8">
        <v>1.37</v>
      </c>
      <c r="N1022" s="8">
        <f t="shared" si="61"/>
        <v>3.57</v>
      </c>
      <c r="O1022" s="1">
        <f t="shared" si="60"/>
        <v>2.75</v>
      </c>
      <c r="Q1022" s="39"/>
      <c r="R1022" s="33">
        <v>430</v>
      </c>
    </row>
    <row r="1023" spans="1:18" ht="18.75" customHeight="1" x14ac:dyDescent="0.2">
      <c r="A1023" s="285"/>
      <c r="B1023" s="32">
        <v>43020</v>
      </c>
      <c r="C1023" s="33">
        <f t="shared" si="62"/>
        <v>438</v>
      </c>
      <c r="D1023" s="33">
        <f t="shared" si="63"/>
        <v>370</v>
      </c>
      <c r="E1023" s="1">
        <v>412.35</v>
      </c>
      <c r="F1023" s="33">
        <f t="shared" si="64"/>
        <v>722</v>
      </c>
      <c r="G1023" s="33">
        <f t="shared" si="65"/>
        <v>34</v>
      </c>
      <c r="H1023" s="8">
        <v>274.2</v>
      </c>
      <c r="L1023" s="8">
        <v>2.96</v>
      </c>
      <c r="M1023" s="8">
        <v>1.23</v>
      </c>
      <c r="N1023" s="8">
        <f t="shared" si="61"/>
        <v>2.96</v>
      </c>
      <c r="O1023" s="1">
        <f t="shared" si="60"/>
        <v>2.839999999999975</v>
      </c>
      <c r="Q1023" s="39"/>
      <c r="R1023" s="33">
        <v>430</v>
      </c>
    </row>
    <row r="1024" spans="1:18" ht="18.75" customHeight="1" x14ac:dyDescent="0.2">
      <c r="A1024" s="285"/>
      <c r="B1024" s="32">
        <v>43021</v>
      </c>
      <c r="C1024" s="33">
        <f t="shared" si="62"/>
        <v>438</v>
      </c>
      <c r="D1024" s="33">
        <f t="shared" si="63"/>
        <v>370</v>
      </c>
      <c r="E1024" s="1">
        <v>412.34</v>
      </c>
      <c r="F1024" s="33">
        <f t="shared" si="64"/>
        <v>722</v>
      </c>
      <c r="G1024" s="33">
        <f t="shared" si="65"/>
        <v>34</v>
      </c>
      <c r="H1024" s="8">
        <v>274.08</v>
      </c>
      <c r="L1024" s="8">
        <v>1.74</v>
      </c>
      <c r="M1024" s="8">
        <v>0.66</v>
      </c>
      <c r="N1024" s="8">
        <f t="shared" si="61"/>
        <v>1.74</v>
      </c>
      <c r="O1024" s="1">
        <f t="shared" ref="O1024:O1087" si="66">N1024+H1025-H1024</f>
        <v>4.4000000000000341</v>
      </c>
      <c r="Q1024" s="39"/>
      <c r="R1024" s="33">
        <v>430</v>
      </c>
    </row>
    <row r="1025" spans="1:18" ht="18.75" customHeight="1" x14ac:dyDescent="0.2">
      <c r="A1025" s="285"/>
      <c r="B1025" s="32">
        <v>43022</v>
      </c>
      <c r="C1025" s="33">
        <f t="shared" si="62"/>
        <v>438</v>
      </c>
      <c r="D1025" s="33">
        <f t="shared" si="63"/>
        <v>370</v>
      </c>
      <c r="E1025" s="1">
        <v>412.57</v>
      </c>
      <c r="F1025" s="33">
        <f t="shared" si="64"/>
        <v>722</v>
      </c>
      <c r="G1025" s="33">
        <f t="shared" si="65"/>
        <v>34</v>
      </c>
      <c r="H1025" s="8">
        <v>276.74</v>
      </c>
      <c r="L1025" s="8">
        <v>1.73</v>
      </c>
      <c r="M1025" s="8">
        <v>0.67</v>
      </c>
      <c r="N1025" s="8">
        <f t="shared" si="61"/>
        <v>1.73</v>
      </c>
      <c r="O1025" s="1">
        <f t="shared" si="66"/>
        <v>19.29000000000002</v>
      </c>
      <c r="Q1025" s="39"/>
      <c r="R1025" s="33">
        <v>430</v>
      </c>
    </row>
    <row r="1026" spans="1:18" ht="18.75" customHeight="1" x14ac:dyDescent="0.2">
      <c r="A1026" s="285"/>
      <c r="B1026" s="32">
        <v>43023</v>
      </c>
      <c r="C1026" s="33">
        <f t="shared" si="62"/>
        <v>438</v>
      </c>
      <c r="D1026" s="33">
        <f t="shared" si="63"/>
        <v>370</v>
      </c>
      <c r="E1026" s="1">
        <v>414.05</v>
      </c>
      <c r="F1026" s="33">
        <f t="shared" si="64"/>
        <v>722</v>
      </c>
      <c r="G1026" s="33">
        <f t="shared" si="65"/>
        <v>34</v>
      </c>
      <c r="H1026" s="8">
        <v>294.3</v>
      </c>
      <c r="L1026" s="8">
        <v>2.91</v>
      </c>
      <c r="M1026" s="8">
        <v>1.1200000000000001</v>
      </c>
      <c r="N1026" s="8">
        <f t="shared" si="61"/>
        <v>2.91</v>
      </c>
      <c r="O1026" s="1">
        <f t="shared" si="66"/>
        <v>11.490000000000009</v>
      </c>
      <c r="Q1026" s="39"/>
      <c r="R1026" s="33">
        <v>430</v>
      </c>
    </row>
    <row r="1027" spans="1:18" ht="18.75" customHeight="1" x14ac:dyDescent="0.2">
      <c r="A1027" s="285"/>
      <c r="B1027" s="32">
        <v>43024</v>
      </c>
      <c r="C1027" s="33">
        <f t="shared" si="62"/>
        <v>438</v>
      </c>
      <c r="D1027" s="33">
        <f t="shared" si="63"/>
        <v>370</v>
      </c>
      <c r="E1027" s="1">
        <v>414.74</v>
      </c>
      <c r="F1027" s="33">
        <f t="shared" si="64"/>
        <v>722</v>
      </c>
      <c r="G1027" s="33">
        <f t="shared" si="65"/>
        <v>34</v>
      </c>
      <c r="H1027" s="8">
        <v>302.88</v>
      </c>
      <c r="L1027" s="8">
        <v>1.39</v>
      </c>
      <c r="M1027" s="8">
        <v>0.54</v>
      </c>
      <c r="N1027" s="8">
        <f t="shared" si="61"/>
        <v>1.39</v>
      </c>
      <c r="O1027" s="1">
        <f t="shared" si="66"/>
        <v>9.0600000000000023</v>
      </c>
      <c r="Q1027" s="39"/>
      <c r="R1027" s="33">
        <v>430</v>
      </c>
    </row>
    <row r="1028" spans="1:18" ht="18.75" customHeight="1" x14ac:dyDescent="0.2">
      <c r="A1028" s="285"/>
      <c r="B1028" s="32">
        <v>43025</v>
      </c>
      <c r="C1028" s="33">
        <f t="shared" si="62"/>
        <v>438</v>
      </c>
      <c r="D1028" s="33">
        <f t="shared" si="63"/>
        <v>370</v>
      </c>
      <c r="E1028" s="1">
        <v>415.35</v>
      </c>
      <c r="F1028" s="33">
        <f t="shared" si="64"/>
        <v>722</v>
      </c>
      <c r="G1028" s="33">
        <f t="shared" si="65"/>
        <v>34</v>
      </c>
      <c r="H1028" s="8">
        <v>310.55</v>
      </c>
      <c r="L1028" s="8">
        <v>1</v>
      </c>
      <c r="M1028" s="8">
        <v>0.39</v>
      </c>
      <c r="N1028" s="8">
        <f t="shared" si="61"/>
        <v>1</v>
      </c>
      <c r="O1028" s="1">
        <f t="shared" si="66"/>
        <v>9.7099999999999795</v>
      </c>
      <c r="Q1028" s="39"/>
      <c r="R1028" s="33">
        <v>430</v>
      </c>
    </row>
    <row r="1029" spans="1:18" ht="18.75" customHeight="1" x14ac:dyDescent="0.2">
      <c r="A1029" s="285"/>
      <c r="B1029" s="32">
        <v>43026</v>
      </c>
      <c r="C1029" s="33">
        <f t="shared" si="62"/>
        <v>438</v>
      </c>
      <c r="D1029" s="33">
        <f t="shared" si="63"/>
        <v>370</v>
      </c>
      <c r="E1029" s="1">
        <v>416.02</v>
      </c>
      <c r="F1029" s="33">
        <f t="shared" si="64"/>
        <v>722</v>
      </c>
      <c r="G1029" s="33">
        <f t="shared" si="65"/>
        <v>34</v>
      </c>
      <c r="H1029" s="8">
        <v>319.26</v>
      </c>
      <c r="L1029" s="8">
        <v>0.1</v>
      </c>
      <c r="M1029" s="8">
        <v>0.04</v>
      </c>
      <c r="N1029" s="8">
        <f t="shared" si="61"/>
        <v>0.1</v>
      </c>
      <c r="O1029" s="1">
        <f t="shared" si="66"/>
        <v>10.300000000000011</v>
      </c>
      <c r="Q1029" s="39"/>
      <c r="R1029" s="33">
        <v>430</v>
      </c>
    </row>
    <row r="1030" spans="1:18" ht="18.75" customHeight="1" x14ac:dyDescent="0.2">
      <c r="A1030" s="285"/>
      <c r="B1030" s="32">
        <v>43027</v>
      </c>
      <c r="C1030" s="33">
        <f t="shared" si="62"/>
        <v>438</v>
      </c>
      <c r="D1030" s="33">
        <f t="shared" si="63"/>
        <v>370</v>
      </c>
      <c r="E1030" s="1">
        <v>416.79</v>
      </c>
      <c r="F1030" s="33">
        <f t="shared" si="64"/>
        <v>722</v>
      </c>
      <c r="G1030" s="33">
        <f t="shared" si="65"/>
        <v>34</v>
      </c>
      <c r="H1030" s="8">
        <v>329.46</v>
      </c>
      <c r="L1030" s="8">
        <v>0.05</v>
      </c>
      <c r="M1030" s="8">
        <v>0.02</v>
      </c>
      <c r="N1030" s="8">
        <f t="shared" si="61"/>
        <v>0.05</v>
      </c>
      <c r="O1030" s="1">
        <f t="shared" si="66"/>
        <v>9.1300000000000523</v>
      </c>
      <c r="Q1030" s="39"/>
      <c r="R1030" s="33">
        <v>430</v>
      </c>
    </row>
    <row r="1031" spans="1:18" ht="18.75" customHeight="1" x14ac:dyDescent="0.2">
      <c r="A1031" s="285"/>
      <c r="B1031" s="32">
        <v>43028</v>
      </c>
      <c r="C1031" s="33">
        <f t="shared" si="62"/>
        <v>438</v>
      </c>
      <c r="D1031" s="33">
        <f t="shared" si="63"/>
        <v>370</v>
      </c>
      <c r="E1031" s="1">
        <v>417.46</v>
      </c>
      <c r="F1031" s="33">
        <f t="shared" si="64"/>
        <v>722</v>
      </c>
      <c r="G1031" s="33">
        <f t="shared" si="65"/>
        <v>34</v>
      </c>
      <c r="H1031" s="8">
        <v>338.54</v>
      </c>
      <c r="L1031" s="8">
        <v>0.15</v>
      </c>
      <c r="M1031" s="8">
        <v>0.06</v>
      </c>
      <c r="N1031" s="8">
        <f t="shared" si="61"/>
        <v>0.15</v>
      </c>
      <c r="O1031" s="1">
        <f t="shared" si="66"/>
        <v>10.129999999999939</v>
      </c>
      <c r="Q1031" s="39"/>
      <c r="R1031" s="33">
        <v>430</v>
      </c>
    </row>
    <row r="1032" spans="1:18" ht="18.75" customHeight="1" x14ac:dyDescent="0.2">
      <c r="A1032" s="285"/>
      <c r="B1032" s="32">
        <v>43029</v>
      </c>
      <c r="C1032" s="33">
        <f t="shared" si="62"/>
        <v>438</v>
      </c>
      <c r="D1032" s="33">
        <f t="shared" si="63"/>
        <v>370</v>
      </c>
      <c r="E1032" s="1">
        <v>418.18</v>
      </c>
      <c r="F1032" s="33">
        <f t="shared" si="64"/>
        <v>722</v>
      </c>
      <c r="G1032" s="33">
        <f t="shared" si="65"/>
        <v>34</v>
      </c>
      <c r="H1032" s="8">
        <v>348.52</v>
      </c>
      <c r="L1032" s="8">
        <v>0.23</v>
      </c>
      <c r="M1032" s="8">
        <v>0.09</v>
      </c>
      <c r="N1032" s="8">
        <f t="shared" si="61"/>
        <v>0.23</v>
      </c>
      <c r="O1032" s="1">
        <f t="shared" si="66"/>
        <v>7.660000000000025</v>
      </c>
      <c r="Q1032" s="39"/>
      <c r="R1032" s="33">
        <v>430</v>
      </c>
    </row>
    <row r="1033" spans="1:18" ht="18.75" customHeight="1" x14ac:dyDescent="0.2">
      <c r="A1033" s="285"/>
      <c r="B1033" s="32">
        <v>43030</v>
      </c>
      <c r="C1033" s="33">
        <f t="shared" si="62"/>
        <v>438</v>
      </c>
      <c r="D1033" s="33">
        <f t="shared" si="63"/>
        <v>370</v>
      </c>
      <c r="E1033" s="1">
        <v>418.71</v>
      </c>
      <c r="F1033" s="33">
        <f t="shared" si="64"/>
        <v>722</v>
      </c>
      <c r="G1033" s="33">
        <f t="shared" si="65"/>
        <v>34</v>
      </c>
      <c r="H1033" s="8">
        <v>355.95</v>
      </c>
      <c r="L1033" s="8">
        <v>0.97</v>
      </c>
      <c r="M1033" s="8">
        <v>0.38</v>
      </c>
      <c r="N1033" s="8">
        <f t="shared" ref="N1033:N1096" si="67">I1033+J1033+K1033+L1033</f>
        <v>0.97</v>
      </c>
      <c r="O1033" s="1">
        <f t="shared" si="66"/>
        <v>7.1800000000000637</v>
      </c>
      <c r="Q1033" s="39"/>
      <c r="R1033" s="33">
        <v>430</v>
      </c>
    </row>
    <row r="1034" spans="1:18" ht="18.75" customHeight="1" x14ac:dyDescent="0.2">
      <c r="A1034" s="285"/>
      <c r="B1034" s="32">
        <v>43031</v>
      </c>
      <c r="C1034" s="33">
        <f t="shared" si="62"/>
        <v>438</v>
      </c>
      <c r="D1034" s="33">
        <f t="shared" si="63"/>
        <v>370</v>
      </c>
      <c r="E1034" s="1">
        <v>419.14</v>
      </c>
      <c r="F1034" s="33">
        <f t="shared" si="64"/>
        <v>722</v>
      </c>
      <c r="G1034" s="33">
        <f t="shared" si="65"/>
        <v>34</v>
      </c>
      <c r="H1034" s="8">
        <v>362.16</v>
      </c>
      <c r="L1034" s="8">
        <v>3.85</v>
      </c>
      <c r="M1034" s="8">
        <v>0.5</v>
      </c>
      <c r="N1034" s="8">
        <f t="shared" si="67"/>
        <v>3.85</v>
      </c>
      <c r="O1034" s="1">
        <f t="shared" si="66"/>
        <v>7.7400000000000091</v>
      </c>
      <c r="Q1034" s="39"/>
      <c r="R1034" s="33">
        <v>430</v>
      </c>
    </row>
    <row r="1035" spans="1:18" ht="18.75" customHeight="1" x14ac:dyDescent="0.2">
      <c r="A1035" s="285"/>
      <c r="B1035" s="32">
        <v>43032</v>
      </c>
      <c r="C1035" s="33">
        <f t="shared" si="62"/>
        <v>438</v>
      </c>
      <c r="D1035" s="33">
        <f t="shared" si="63"/>
        <v>370</v>
      </c>
      <c r="E1035" s="1">
        <v>419.41</v>
      </c>
      <c r="F1035" s="33">
        <f t="shared" si="64"/>
        <v>722</v>
      </c>
      <c r="G1035" s="33">
        <f t="shared" si="65"/>
        <v>34</v>
      </c>
      <c r="H1035" s="8">
        <v>366.05</v>
      </c>
      <c r="L1035" s="8">
        <v>4.9000000000000004</v>
      </c>
      <c r="M1035" s="8">
        <v>1.92</v>
      </c>
      <c r="N1035" s="8">
        <f t="shared" si="67"/>
        <v>4.9000000000000004</v>
      </c>
      <c r="O1035" s="1">
        <f t="shared" si="66"/>
        <v>12.149999999999977</v>
      </c>
      <c r="Q1035" s="39"/>
      <c r="R1035" s="33">
        <v>430</v>
      </c>
    </row>
    <row r="1036" spans="1:18" ht="18.75" customHeight="1" x14ac:dyDescent="0.2">
      <c r="A1036" s="285"/>
      <c r="B1036" s="32">
        <v>43033</v>
      </c>
      <c r="C1036" s="33">
        <f t="shared" si="62"/>
        <v>438</v>
      </c>
      <c r="D1036" s="33">
        <f t="shared" si="63"/>
        <v>370</v>
      </c>
      <c r="E1036" s="1">
        <v>419.9</v>
      </c>
      <c r="F1036" s="33">
        <f t="shared" si="64"/>
        <v>722</v>
      </c>
      <c r="G1036" s="33">
        <f t="shared" si="65"/>
        <v>34</v>
      </c>
      <c r="H1036" s="8">
        <v>373.3</v>
      </c>
      <c r="L1036" s="8">
        <v>2.99</v>
      </c>
      <c r="M1036" s="8">
        <v>1.17</v>
      </c>
      <c r="N1036" s="8">
        <f t="shared" si="67"/>
        <v>2.99</v>
      </c>
      <c r="O1036" s="1">
        <f t="shared" si="66"/>
        <v>14.839999999999975</v>
      </c>
      <c r="Q1036" s="39"/>
      <c r="R1036" s="33">
        <v>430</v>
      </c>
    </row>
    <row r="1037" spans="1:18" ht="18.75" customHeight="1" x14ac:dyDescent="0.2">
      <c r="A1037" s="285"/>
      <c r="B1037" s="32">
        <v>43034</v>
      </c>
      <c r="C1037" s="33">
        <f t="shared" si="62"/>
        <v>438</v>
      </c>
      <c r="D1037" s="33">
        <f t="shared" si="63"/>
        <v>370</v>
      </c>
      <c r="E1037" s="1">
        <v>420.69</v>
      </c>
      <c r="F1037" s="33">
        <f t="shared" si="64"/>
        <v>722</v>
      </c>
      <c r="G1037" s="33">
        <f t="shared" si="65"/>
        <v>34</v>
      </c>
      <c r="H1037" s="8">
        <v>385.15</v>
      </c>
      <c r="L1037" s="8">
        <v>2.19</v>
      </c>
      <c r="M1037" s="8">
        <v>0.86</v>
      </c>
      <c r="N1037" s="8">
        <f t="shared" si="67"/>
        <v>2.19</v>
      </c>
      <c r="O1037" s="1">
        <f t="shared" si="66"/>
        <v>14.939999999999998</v>
      </c>
      <c r="Q1037" s="39"/>
      <c r="R1037" s="33">
        <v>430</v>
      </c>
    </row>
    <row r="1038" spans="1:18" ht="18.75" customHeight="1" x14ac:dyDescent="0.2">
      <c r="A1038" s="285"/>
      <c r="B1038" s="32">
        <v>43035</v>
      </c>
      <c r="C1038" s="33">
        <f t="shared" si="62"/>
        <v>438</v>
      </c>
      <c r="D1038" s="33">
        <f t="shared" si="63"/>
        <v>370</v>
      </c>
      <c r="E1038" s="1">
        <v>421.52</v>
      </c>
      <c r="F1038" s="33">
        <f t="shared" si="64"/>
        <v>722</v>
      </c>
      <c r="G1038" s="33">
        <f t="shared" si="65"/>
        <v>34</v>
      </c>
      <c r="H1038" s="8">
        <v>397.9</v>
      </c>
      <c r="L1038" s="8">
        <v>1.77</v>
      </c>
      <c r="M1038" s="8">
        <v>0.7</v>
      </c>
      <c r="N1038" s="8">
        <f t="shared" si="67"/>
        <v>1.77</v>
      </c>
      <c r="O1038" s="1">
        <f t="shared" si="66"/>
        <v>21.930000000000007</v>
      </c>
      <c r="Q1038" s="39"/>
      <c r="R1038" s="33">
        <v>430</v>
      </c>
    </row>
    <row r="1039" spans="1:18" ht="18.75" customHeight="1" x14ac:dyDescent="0.2">
      <c r="A1039" s="285"/>
      <c r="B1039" s="32">
        <v>43036</v>
      </c>
      <c r="C1039" s="33">
        <f t="shared" si="62"/>
        <v>438</v>
      </c>
      <c r="D1039" s="33">
        <f t="shared" si="63"/>
        <v>370</v>
      </c>
      <c r="E1039" s="1">
        <v>422.79</v>
      </c>
      <c r="F1039" s="33">
        <f t="shared" si="64"/>
        <v>722</v>
      </c>
      <c r="G1039" s="33">
        <f t="shared" si="65"/>
        <v>34</v>
      </c>
      <c r="H1039" s="8">
        <v>418.06</v>
      </c>
      <c r="L1039" s="8">
        <v>1.26</v>
      </c>
      <c r="M1039" s="8">
        <v>0.5</v>
      </c>
      <c r="N1039" s="8">
        <f t="shared" si="67"/>
        <v>1.26</v>
      </c>
      <c r="O1039" s="49">
        <f t="shared" si="66"/>
        <v>32.899999999999977</v>
      </c>
      <c r="Q1039" s="39"/>
      <c r="R1039" s="33">
        <v>430</v>
      </c>
    </row>
    <row r="1040" spans="1:18" ht="18.75" customHeight="1" x14ac:dyDescent="0.2">
      <c r="A1040" s="285"/>
      <c r="B1040" s="32">
        <v>43037</v>
      </c>
      <c r="C1040" s="33">
        <f t="shared" si="62"/>
        <v>438</v>
      </c>
      <c r="D1040" s="33">
        <f t="shared" si="63"/>
        <v>370</v>
      </c>
      <c r="E1040" s="1">
        <v>424.7</v>
      </c>
      <c r="F1040" s="33">
        <f t="shared" si="64"/>
        <v>722</v>
      </c>
      <c r="G1040" s="33">
        <f t="shared" si="65"/>
        <v>34</v>
      </c>
      <c r="H1040" s="8">
        <v>449.7</v>
      </c>
      <c r="L1040" s="8">
        <v>1.29</v>
      </c>
      <c r="M1040" s="8">
        <v>0.52</v>
      </c>
      <c r="N1040" s="8">
        <f t="shared" si="67"/>
        <v>1.29</v>
      </c>
      <c r="O1040" s="1">
        <f t="shared" si="66"/>
        <v>31.500000000000057</v>
      </c>
      <c r="Q1040" s="39"/>
      <c r="R1040" s="33">
        <v>430</v>
      </c>
    </row>
    <row r="1041" spans="1:18" ht="18.75" customHeight="1" x14ac:dyDescent="0.2">
      <c r="A1041" s="285"/>
      <c r="B1041" s="32">
        <v>43038</v>
      </c>
      <c r="C1041" s="33">
        <f t="shared" si="62"/>
        <v>438</v>
      </c>
      <c r="D1041" s="33">
        <f t="shared" si="63"/>
        <v>370</v>
      </c>
      <c r="E1041" s="1">
        <v>426.43</v>
      </c>
      <c r="F1041" s="33">
        <f t="shared" si="64"/>
        <v>722</v>
      </c>
      <c r="G1041" s="33">
        <f t="shared" si="65"/>
        <v>34</v>
      </c>
      <c r="H1041" s="8">
        <v>479.91</v>
      </c>
      <c r="L1041" s="8">
        <v>1.99</v>
      </c>
      <c r="M1041" s="8">
        <v>0.8</v>
      </c>
      <c r="N1041" s="8">
        <f t="shared" si="67"/>
        <v>1.99</v>
      </c>
      <c r="O1041" s="1">
        <f t="shared" si="66"/>
        <v>14.930000000000007</v>
      </c>
      <c r="Q1041" s="39"/>
      <c r="R1041" s="33">
        <v>430</v>
      </c>
    </row>
    <row r="1042" spans="1:18" ht="18.75" customHeight="1" x14ac:dyDescent="0.2">
      <c r="A1042" s="285"/>
      <c r="B1042" s="32">
        <v>43039</v>
      </c>
      <c r="C1042" s="33">
        <f t="shared" si="62"/>
        <v>438</v>
      </c>
      <c r="D1042" s="33">
        <f t="shared" si="63"/>
        <v>370</v>
      </c>
      <c r="E1042" s="1">
        <v>427.15</v>
      </c>
      <c r="F1042" s="33">
        <f t="shared" si="64"/>
        <v>722</v>
      </c>
      <c r="G1042" s="33">
        <f t="shared" si="65"/>
        <v>34</v>
      </c>
      <c r="H1042" s="8">
        <v>492.85</v>
      </c>
      <c r="L1042" s="8">
        <v>0.68</v>
      </c>
      <c r="M1042" s="8">
        <v>0.27</v>
      </c>
      <c r="N1042" s="8">
        <f t="shared" si="67"/>
        <v>0.68</v>
      </c>
      <c r="O1042" s="1">
        <f t="shared" si="66"/>
        <v>11.300000000000011</v>
      </c>
      <c r="Q1042" s="39">
        <f>SUM(M1012:M1042)</f>
        <v>25.849999999999994</v>
      </c>
      <c r="R1042" s="33">
        <v>430</v>
      </c>
    </row>
    <row r="1043" spans="1:18" ht="18.75" customHeight="1" x14ac:dyDescent="0.2">
      <c r="A1043" s="285" t="s">
        <v>29</v>
      </c>
      <c r="B1043" s="32">
        <v>43040</v>
      </c>
      <c r="C1043" s="33">
        <f t="shared" si="62"/>
        <v>438</v>
      </c>
      <c r="D1043" s="33">
        <f t="shared" si="63"/>
        <v>370</v>
      </c>
      <c r="E1043" s="1">
        <v>427.73</v>
      </c>
      <c r="F1043" s="33">
        <f t="shared" si="64"/>
        <v>722</v>
      </c>
      <c r="G1043" s="33">
        <f t="shared" si="65"/>
        <v>34</v>
      </c>
      <c r="H1043" s="8">
        <v>503.47</v>
      </c>
      <c r="L1043" s="8">
        <v>0.7</v>
      </c>
      <c r="M1043" s="8">
        <v>0.28000000000000003</v>
      </c>
      <c r="N1043" s="8">
        <f t="shared" si="67"/>
        <v>0.7</v>
      </c>
      <c r="O1043" s="1">
        <f t="shared" si="66"/>
        <v>9.6200000000000045</v>
      </c>
      <c r="Q1043" s="39"/>
      <c r="R1043" s="33">
        <v>430</v>
      </c>
    </row>
    <row r="1044" spans="1:18" ht="18.75" customHeight="1" x14ac:dyDescent="0.2">
      <c r="A1044" s="285"/>
      <c r="B1044" s="32">
        <v>43041</v>
      </c>
      <c r="C1044" s="33">
        <f t="shared" si="62"/>
        <v>438</v>
      </c>
      <c r="D1044" s="33">
        <f t="shared" si="63"/>
        <v>370</v>
      </c>
      <c r="E1044" s="1">
        <v>428.21</v>
      </c>
      <c r="F1044" s="33">
        <f t="shared" si="64"/>
        <v>722</v>
      </c>
      <c r="G1044" s="33">
        <f t="shared" si="65"/>
        <v>34</v>
      </c>
      <c r="H1044" s="8">
        <v>512.39</v>
      </c>
      <c r="L1044" s="8">
        <v>2.5299999999999998</v>
      </c>
      <c r="M1044" s="8">
        <v>1.02</v>
      </c>
      <c r="N1044" s="8">
        <f t="shared" si="67"/>
        <v>2.5299999999999998</v>
      </c>
      <c r="O1044" s="1">
        <f t="shared" si="66"/>
        <v>8.6999999999999318</v>
      </c>
      <c r="Q1044" s="39"/>
      <c r="R1044" s="33">
        <v>430</v>
      </c>
    </row>
    <row r="1045" spans="1:18" ht="18.75" customHeight="1" x14ac:dyDescent="0.2">
      <c r="A1045" s="285"/>
      <c r="B1045" s="32">
        <v>43042</v>
      </c>
      <c r="C1045" s="33">
        <f t="shared" si="62"/>
        <v>438</v>
      </c>
      <c r="D1045" s="33">
        <f t="shared" si="63"/>
        <v>370</v>
      </c>
      <c r="E1045" s="1">
        <v>428.54</v>
      </c>
      <c r="F1045" s="33">
        <f t="shared" si="64"/>
        <v>722</v>
      </c>
      <c r="G1045" s="33">
        <f t="shared" si="65"/>
        <v>34</v>
      </c>
      <c r="H1045" s="8">
        <v>518.55999999999995</v>
      </c>
      <c r="L1045" s="8">
        <v>2.13</v>
      </c>
      <c r="M1045" s="8">
        <v>0.86</v>
      </c>
      <c r="N1045" s="8">
        <f t="shared" si="67"/>
        <v>2.13</v>
      </c>
      <c r="O1045" s="1">
        <f t="shared" si="66"/>
        <v>9.3500000000000227</v>
      </c>
      <c r="Q1045" s="39"/>
      <c r="R1045" s="33">
        <v>430</v>
      </c>
    </row>
    <row r="1046" spans="1:18" ht="18.75" customHeight="1" x14ac:dyDescent="0.2">
      <c r="A1046" s="285"/>
      <c r="B1046" s="32">
        <v>43043</v>
      </c>
      <c r="C1046" s="33">
        <f t="shared" si="62"/>
        <v>438</v>
      </c>
      <c r="D1046" s="33">
        <f t="shared" si="63"/>
        <v>370</v>
      </c>
      <c r="E1046" s="1">
        <v>428.92</v>
      </c>
      <c r="F1046" s="33">
        <f t="shared" si="64"/>
        <v>722</v>
      </c>
      <c r="G1046" s="33">
        <f t="shared" si="65"/>
        <v>34</v>
      </c>
      <c r="H1046" s="8">
        <v>525.78</v>
      </c>
      <c r="L1046" s="8">
        <v>1</v>
      </c>
      <c r="M1046" s="8">
        <v>0.41</v>
      </c>
      <c r="N1046" s="8">
        <f t="shared" si="67"/>
        <v>1</v>
      </c>
      <c r="O1046" s="1">
        <f t="shared" si="66"/>
        <v>12.690000000000055</v>
      </c>
      <c r="Q1046" s="39"/>
      <c r="R1046" s="33">
        <v>430</v>
      </c>
    </row>
    <row r="1047" spans="1:18" ht="18.75" customHeight="1" x14ac:dyDescent="0.2">
      <c r="A1047" s="285"/>
      <c r="B1047" s="32">
        <v>43044</v>
      </c>
      <c r="C1047" s="33">
        <f t="shared" si="62"/>
        <v>438</v>
      </c>
      <c r="D1047" s="33">
        <f t="shared" si="63"/>
        <v>370</v>
      </c>
      <c r="E1047" s="1">
        <v>429.53</v>
      </c>
      <c r="F1047" s="33">
        <f t="shared" si="64"/>
        <v>722</v>
      </c>
      <c r="G1047" s="33">
        <f t="shared" si="65"/>
        <v>34</v>
      </c>
      <c r="H1047" s="8">
        <v>537.47</v>
      </c>
      <c r="L1047" s="8">
        <v>4.09</v>
      </c>
      <c r="M1047" s="8">
        <v>1.66</v>
      </c>
      <c r="N1047" s="8">
        <f t="shared" si="67"/>
        <v>4.09</v>
      </c>
      <c r="O1047" s="1">
        <f t="shared" si="66"/>
        <v>7.7999999999999545</v>
      </c>
      <c r="Q1047" s="39"/>
      <c r="R1047" s="33">
        <v>430</v>
      </c>
    </row>
    <row r="1048" spans="1:18" ht="18.75" customHeight="1" x14ac:dyDescent="0.2">
      <c r="A1048" s="285"/>
      <c r="B1048" s="32">
        <v>43045</v>
      </c>
      <c r="C1048" s="33">
        <f t="shared" si="62"/>
        <v>438</v>
      </c>
      <c r="D1048" s="33">
        <f t="shared" si="63"/>
        <v>370</v>
      </c>
      <c r="E1048" s="1">
        <v>429.72</v>
      </c>
      <c r="F1048" s="33">
        <f t="shared" si="64"/>
        <v>722</v>
      </c>
      <c r="G1048" s="33">
        <f t="shared" si="65"/>
        <v>34</v>
      </c>
      <c r="H1048" s="8">
        <v>541.17999999999995</v>
      </c>
      <c r="L1048" s="8">
        <v>8.7799999999999994</v>
      </c>
      <c r="M1048" s="8">
        <v>3.54</v>
      </c>
      <c r="N1048" s="8">
        <f t="shared" si="67"/>
        <v>8.7799999999999994</v>
      </c>
      <c r="O1048" s="1">
        <f t="shared" si="66"/>
        <v>12.870000000000005</v>
      </c>
      <c r="Q1048" s="39"/>
      <c r="R1048" s="33">
        <v>430</v>
      </c>
    </row>
    <row r="1049" spans="1:18" ht="18.75" customHeight="1" x14ac:dyDescent="0.2">
      <c r="A1049" s="285"/>
      <c r="B1049" s="32">
        <v>43046</v>
      </c>
      <c r="C1049" s="33">
        <f t="shared" si="62"/>
        <v>438</v>
      </c>
      <c r="D1049" s="33">
        <f t="shared" si="63"/>
        <v>370</v>
      </c>
      <c r="E1049" s="1">
        <v>429.93</v>
      </c>
      <c r="F1049" s="33">
        <f t="shared" si="64"/>
        <v>722</v>
      </c>
      <c r="G1049" s="33">
        <f t="shared" si="65"/>
        <v>34</v>
      </c>
      <c r="H1049" s="8">
        <v>545.27</v>
      </c>
      <c r="L1049" s="8">
        <v>7.07</v>
      </c>
      <c r="M1049" s="8">
        <v>2.86</v>
      </c>
      <c r="N1049" s="8">
        <f t="shared" si="67"/>
        <v>7.07</v>
      </c>
      <c r="O1049" s="1">
        <f t="shared" si="66"/>
        <v>10.970000000000027</v>
      </c>
      <c r="Q1049" s="39"/>
      <c r="R1049" s="33">
        <v>430</v>
      </c>
    </row>
    <row r="1050" spans="1:18" ht="18.75" customHeight="1" x14ac:dyDescent="0.2">
      <c r="A1050" s="285"/>
      <c r="B1050" s="32">
        <v>43047</v>
      </c>
      <c r="C1050" s="33">
        <f t="shared" si="62"/>
        <v>438</v>
      </c>
      <c r="D1050" s="33">
        <f t="shared" si="63"/>
        <v>370</v>
      </c>
      <c r="E1050" s="1">
        <v>430.13</v>
      </c>
      <c r="F1050" s="33">
        <f t="shared" si="64"/>
        <v>722</v>
      </c>
      <c r="G1050" s="33">
        <f t="shared" si="65"/>
        <v>34</v>
      </c>
      <c r="H1050" s="8">
        <v>549.16999999999996</v>
      </c>
      <c r="L1050" s="8">
        <v>7.39</v>
      </c>
      <c r="M1050" s="8">
        <v>2.99</v>
      </c>
      <c r="N1050" s="8">
        <f t="shared" si="67"/>
        <v>7.39</v>
      </c>
      <c r="O1050" s="1">
        <f t="shared" si="66"/>
        <v>8.7200000000000273</v>
      </c>
      <c r="Q1050" s="39"/>
      <c r="R1050" s="33">
        <v>430</v>
      </c>
    </row>
    <row r="1051" spans="1:18" ht="18.75" customHeight="1" x14ac:dyDescent="0.2">
      <c r="A1051" s="285"/>
      <c r="B1051" s="32">
        <v>43048</v>
      </c>
      <c r="C1051" s="33">
        <f t="shared" si="62"/>
        <v>438</v>
      </c>
      <c r="D1051" s="33">
        <f t="shared" si="63"/>
        <v>370</v>
      </c>
      <c r="E1051" s="1">
        <v>430.2</v>
      </c>
      <c r="F1051" s="33">
        <f t="shared" si="64"/>
        <v>722</v>
      </c>
      <c r="G1051" s="33">
        <f t="shared" si="65"/>
        <v>34</v>
      </c>
      <c r="H1051" s="8">
        <v>550.5</v>
      </c>
      <c r="L1051" s="8">
        <v>8.59</v>
      </c>
      <c r="M1051" s="8">
        <v>3.48</v>
      </c>
      <c r="N1051" s="8">
        <f t="shared" si="67"/>
        <v>8.59</v>
      </c>
      <c r="O1051" s="1">
        <f t="shared" si="66"/>
        <v>6.2900000000000773</v>
      </c>
      <c r="Q1051" s="39"/>
      <c r="R1051" s="33">
        <v>430</v>
      </c>
    </row>
    <row r="1052" spans="1:18" ht="18.75" customHeight="1" x14ac:dyDescent="0.2">
      <c r="A1052" s="285"/>
      <c r="B1052" s="32">
        <v>43049</v>
      </c>
      <c r="C1052" s="33">
        <f t="shared" si="62"/>
        <v>438</v>
      </c>
      <c r="D1052" s="33">
        <f t="shared" si="63"/>
        <v>370</v>
      </c>
      <c r="E1052" s="1">
        <v>430.08</v>
      </c>
      <c r="F1052" s="33">
        <f t="shared" si="64"/>
        <v>722</v>
      </c>
      <c r="G1052" s="33">
        <f t="shared" si="65"/>
        <v>34</v>
      </c>
      <c r="H1052" s="8">
        <v>548.20000000000005</v>
      </c>
      <c r="L1052" s="8">
        <v>9.59</v>
      </c>
      <c r="M1052" s="8">
        <v>3.88</v>
      </c>
      <c r="N1052" s="8">
        <f t="shared" si="67"/>
        <v>9.59</v>
      </c>
      <c r="O1052" s="1">
        <f t="shared" si="66"/>
        <v>4.6899999999999409</v>
      </c>
      <c r="Q1052" s="39"/>
      <c r="R1052" s="33">
        <v>430</v>
      </c>
    </row>
    <row r="1053" spans="1:18" ht="18.75" customHeight="1" x14ac:dyDescent="0.2">
      <c r="A1053" s="285"/>
      <c r="B1053" s="32">
        <v>43050</v>
      </c>
      <c r="C1053" s="33">
        <f t="shared" si="62"/>
        <v>438</v>
      </c>
      <c r="D1053" s="33">
        <f t="shared" si="63"/>
        <v>370</v>
      </c>
      <c r="E1053" s="1">
        <v>429.83</v>
      </c>
      <c r="F1053" s="33">
        <f t="shared" si="64"/>
        <v>722</v>
      </c>
      <c r="G1053" s="33">
        <f t="shared" si="65"/>
        <v>34</v>
      </c>
      <c r="H1053" s="8">
        <v>543.29999999999995</v>
      </c>
      <c r="L1053" s="8">
        <v>8.3800000000000008</v>
      </c>
      <c r="M1053" s="8">
        <v>3.39</v>
      </c>
      <c r="N1053" s="8">
        <f t="shared" si="67"/>
        <v>8.3800000000000008</v>
      </c>
      <c r="O1053" s="1">
        <f t="shared" si="66"/>
        <v>2.9300000000000637</v>
      </c>
      <c r="Q1053" s="39"/>
      <c r="R1053" s="33">
        <v>430</v>
      </c>
    </row>
    <row r="1054" spans="1:18" ht="18.75" customHeight="1" x14ac:dyDescent="0.2">
      <c r="A1054" s="285"/>
      <c r="B1054" s="32">
        <v>43051</v>
      </c>
      <c r="C1054" s="33">
        <f t="shared" si="62"/>
        <v>438</v>
      </c>
      <c r="D1054" s="33">
        <f t="shared" si="63"/>
        <v>370</v>
      </c>
      <c r="E1054" s="1">
        <v>429.55</v>
      </c>
      <c r="F1054" s="33">
        <f t="shared" si="64"/>
        <v>722</v>
      </c>
      <c r="G1054" s="33">
        <f t="shared" si="65"/>
        <v>34</v>
      </c>
      <c r="H1054" s="8">
        <v>537.85</v>
      </c>
      <c r="L1054" s="8">
        <v>9.98</v>
      </c>
      <c r="M1054" s="8">
        <v>3.99</v>
      </c>
      <c r="N1054" s="8">
        <f t="shared" si="67"/>
        <v>9.98</v>
      </c>
      <c r="O1054" s="1">
        <f t="shared" si="66"/>
        <v>2.6599999999999682</v>
      </c>
      <c r="Q1054" s="39"/>
      <c r="R1054" s="33">
        <v>430</v>
      </c>
    </row>
    <row r="1055" spans="1:18" ht="18.75" customHeight="1" x14ac:dyDescent="0.2">
      <c r="A1055" s="285"/>
      <c r="B1055" s="32">
        <v>43052</v>
      </c>
      <c r="C1055" s="33">
        <f t="shared" si="62"/>
        <v>438</v>
      </c>
      <c r="D1055" s="33">
        <f t="shared" si="63"/>
        <v>370</v>
      </c>
      <c r="E1055" s="1">
        <v>429.17</v>
      </c>
      <c r="F1055" s="33">
        <f t="shared" si="64"/>
        <v>722</v>
      </c>
      <c r="G1055" s="33">
        <f t="shared" si="65"/>
        <v>34</v>
      </c>
      <c r="H1055" s="8">
        <v>530.53</v>
      </c>
      <c r="L1055" s="8">
        <v>9.68</v>
      </c>
      <c r="M1055" s="8">
        <v>3.9</v>
      </c>
      <c r="N1055" s="8">
        <f t="shared" si="67"/>
        <v>9.68</v>
      </c>
      <c r="O1055" s="1">
        <f t="shared" si="66"/>
        <v>4.92999999999995</v>
      </c>
      <c r="Q1055" s="39"/>
      <c r="R1055" s="33">
        <v>430</v>
      </c>
    </row>
    <row r="1056" spans="1:18" ht="18.75" customHeight="1" x14ac:dyDescent="0.2">
      <c r="A1056" s="285"/>
      <c r="B1056" s="32">
        <v>43053</v>
      </c>
      <c r="C1056" s="33">
        <f t="shared" si="62"/>
        <v>438</v>
      </c>
      <c r="D1056" s="33">
        <f t="shared" si="63"/>
        <v>370</v>
      </c>
      <c r="E1056" s="1">
        <v>428.92</v>
      </c>
      <c r="F1056" s="33">
        <f t="shared" si="64"/>
        <v>722</v>
      </c>
      <c r="G1056" s="33">
        <f t="shared" si="65"/>
        <v>34</v>
      </c>
      <c r="H1056" s="8">
        <v>525.78</v>
      </c>
      <c r="L1056" s="8">
        <v>8.48</v>
      </c>
      <c r="M1056" s="8">
        <v>3.42</v>
      </c>
      <c r="N1056" s="8">
        <f t="shared" si="67"/>
        <v>8.48</v>
      </c>
      <c r="O1056" s="1">
        <f t="shared" si="66"/>
        <v>2.9700000000000273</v>
      </c>
      <c r="Q1056" s="39"/>
      <c r="R1056" s="33">
        <v>430</v>
      </c>
    </row>
    <row r="1057" spans="1:18" ht="18.75" customHeight="1" x14ac:dyDescent="0.2">
      <c r="A1057" s="285"/>
      <c r="B1057" s="32">
        <v>43054</v>
      </c>
      <c r="C1057" s="33">
        <f t="shared" si="62"/>
        <v>438</v>
      </c>
      <c r="D1057" s="33">
        <f t="shared" si="63"/>
        <v>370</v>
      </c>
      <c r="E1057" s="1">
        <v>428.63</v>
      </c>
      <c r="F1057" s="33">
        <f t="shared" si="64"/>
        <v>722</v>
      </c>
      <c r="G1057" s="33">
        <f t="shared" si="65"/>
        <v>34</v>
      </c>
      <c r="H1057" s="8">
        <v>520.27</v>
      </c>
      <c r="L1057" s="8">
        <v>8.44</v>
      </c>
      <c r="M1057" s="8">
        <v>3.39</v>
      </c>
      <c r="N1057" s="8">
        <f t="shared" si="67"/>
        <v>8.44</v>
      </c>
      <c r="O1057" s="1">
        <f t="shared" si="66"/>
        <v>2.6500000000000909</v>
      </c>
      <c r="Q1057" s="39"/>
      <c r="R1057" s="33">
        <v>430</v>
      </c>
    </row>
    <row r="1058" spans="1:18" ht="18.75" customHeight="1" x14ac:dyDescent="0.2">
      <c r="A1058" s="285"/>
      <c r="B1058" s="32">
        <v>43055</v>
      </c>
      <c r="C1058" s="33">
        <f t="shared" si="62"/>
        <v>438</v>
      </c>
      <c r="D1058" s="33">
        <f t="shared" si="63"/>
        <v>370</v>
      </c>
      <c r="E1058" s="1">
        <v>428.32</v>
      </c>
      <c r="F1058" s="33">
        <f t="shared" si="64"/>
        <v>722</v>
      </c>
      <c r="G1058" s="33">
        <f t="shared" si="65"/>
        <v>34</v>
      </c>
      <c r="H1058" s="8">
        <v>514.48</v>
      </c>
      <c r="L1058" s="8">
        <v>8.36</v>
      </c>
      <c r="M1058" s="8">
        <v>3.36</v>
      </c>
      <c r="N1058" s="8">
        <f t="shared" si="67"/>
        <v>8.36</v>
      </c>
      <c r="O1058" s="1">
        <f t="shared" si="66"/>
        <v>0.66999999999995907</v>
      </c>
      <c r="Q1058" s="39"/>
      <c r="R1058" s="33">
        <v>430</v>
      </c>
    </row>
    <row r="1059" spans="1:18" ht="18.75" customHeight="1" x14ac:dyDescent="0.2">
      <c r="A1059" s="285"/>
      <c r="B1059" s="32">
        <v>43056</v>
      </c>
      <c r="C1059" s="33">
        <f t="shared" si="62"/>
        <v>438</v>
      </c>
      <c r="D1059" s="33">
        <f t="shared" si="63"/>
        <v>370</v>
      </c>
      <c r="E1059" s="1">
        <v>427.91</v>
      </c>
      <c r="F1059" s="33">
        <f t="shared" si="64"/>
        <v>722</v>
      </c>
      <c r="G1059" s="33">
        <f t="shared" si="65"/>
        <v>34</v>
      </c>
      <c r="H1059" s="8">
        <v>506.79</v>
      </c>
      <c r="L1059" s="8">
        <v>8.0399999999999991</v>
      </c>
      <c r="M1059" s="8">
        <v>3.23</v>
      </c>
      <c r="N1059" s="8">
        <f t="shared" si="67"/>
        <v>8.0399999999999991</v>
      </c>
      <c r="O1059" s="1">
        <f t="shared" si="66"/>
        <v>1.8100000000000023</v>
      </c>
      <c r="Q1059" s="39"/>
      <c r="R1059" s="33">
        <v>430</v>
      </c>
    </row>
    <row r="1060" spans="1:18" ht="18.75" customHeight="1" x14ac:dyDescent="0.2">
      <c r="A1060" s="285"/>
      <c r="B1060" s="32">
        <v>43057</v>
      </c>
      <c r="C1060" s="33">
        <f t="shared" ref="C1060:C1123" si="68">C1059</f>
        <v>438</v>
      </c>
      <c r="D1060" s="33">
        <f t="shared" ref="D1060:D1123" si="69">D1059</f>
        <v>370</v>
      </c>
      <c r="E1060" s="1">
        <v>427.57</v>
      </c>
      <c r="F1060" s="33">
        <f t="shared" ref="F1060:F1123" si="70">F1059</f>
        <v>722</v>
      </c>
      <c r="G1060" s="33">
        <f t="shared" ref="G1060:G1123" si="71">G1059</f>
        <v>34</v>
      </c>
      <c r="H1060" s="8">
        <v>500.56</v>
      </c>
      <c r="L1060" s="8">
        <v>8.36</v>
      </c>
      <c r="M1060" s="8">
        <v>3.36</v>
      </c>
      <c r="N1060" s="8">
        <f t="shared" si="67"/>
        <v>8.36</v>
      </c>
      <c r="O1060" s="1">
        <f t="shared" si="66"/>
        <v>0.65000000000003411</v>
      </c>
      <c r="Q1060" s="39"/>
      <c r="R1060" s="33">
        <v>430</v>
      </c>
    </row>
    <row r="1061" spans="1:18" ht="18.75" customHeight="1" x14ac:dyDescent="0.2">
      <c r="A1061" s="285"/>
      <c r="B1061" s="32">
        <v>43058</v>
      </c>
      <c r="C1061" s="33">
        <f t="shared" si="68"/>
        <v>438</v>
      </c>
      <c r="D1061" s="33">
        <f t="shared" si="69"/>
        <v>370</v>
      </c>
      <c r="E1061" s="1">
        <v>427.15</v>
      </c>
      <c r="F1061" s="33">
        <f t="shared" si="70"/>
        <v>722</v>
      </c>
      <c r="G1061" s="33">
        <f t="shared" si="71"/>
        <v>34</v>
      </c>
      <c r="H1061" s="8">
        <v>492.85</v>
      </c>
      <c r="L1061" s="8">
        <v>7.39</v>
      </c>
      <c r="M1061" s="8">
        <v>2.06</v>
      </c>
      <c r="N1061" s="8">
        <f t="shared" si="67"/>
        <v>7.39</v>
      </c>
      <c r="O1061" s="1">
        <f t="shared" si="66"/>
        <v>6.0799999999999841</v>
      </c>
      <c r="Q1061" s="39"/>
      <c r="R1061" s="33">
        <v>430</v>
      </c>
    </row>
    <row r="1062" spans="1:18" ht="18.75" customHeight="1" x14ac:dyDescent="0.2">
      <c r="A1062" s="285"/>
      <c r="B1062" s="32">
        <v>43059</v>
      </c>
      <c r="C1062" s="33">
        <f t="shared" si="68"/>
        <v>438</v>
      </c>
      <c r="D1062" s="33">
        <f t="shared" si="69"/>
        <v>370</v>
      </c>
      <c r="E1062" s="1">
        <v>427.08</v>
      </c>
      <c r="F1062" s="33">
        <f t="shared" si="70"/>
        <v>722</v>
      </c>
      <c r="G1062" s="33">
        <f t="shared" si="71"/>
        <v>34</v>
      </c>
      <c r="H1062" s="8">
        <v>491.54</v>
      </c>
      <c r="L1062" s="8">
        <v>7.61</v>
      </c>
      <c r="M1062" s="8">
        <v>3.04</v>
      </c>
      <c r="N1062" s="8">
        <f t="shared" si="67"/>
        <v>7.61</v>
      </c>
      <c r="O1062" s="1">
        <f t="shared" si="66"/>
        <v>2.0299999999999727</v>
      </c>
      <c r="Q1062" s="39"/>
      <c r="R1062" s="33">
        <v>430</v>
      </c>
    </row>
    <row r="1063" spans="1:18" ht="18.75" customHeight="1" x14ac:dyDescent="0.2">
      <c r="A1063" s="285"/>
      <c r="B1063" s="32">
        <v>43060</v>
      </c>
      <c r="C1063" s="33">
        <f t="shared" si="68"/>
        <v>438</v>
      </c>
      <c r="D1063" s="33">
        <f t="shared" si="69"/>
        <v>370</v>
      </c>
      <c r="E1063" s="1">
        <v>426.77</v>
      </c>
      <c r="F1063" s="33">
        <f t="shared" si="70"/>
        <v>722</v>
      </c>
      <c r="G1063" s="33">
        <f t="shared" si="71"/>
        <v>34</v>
      </c>
      <c r="H1063" s="8">
        <v>485.96</v>
      </c>
      <c r="L1063" s="8">
        <v>7.47</v>
      </c>
      <c r="M1063" s="8">
        <v>3.06</v>
      </c>
      <c r="N1063" s="8">
        <f t="shared" si="67"/>
        <v>7.47</v>
      </c>
      <c r="O1063" s="1">
        <f t="shared" si="66"/>
        <v>1.2500000000000568</v>
      </c>
      <c r="Q1063" s="39"/>
      <c r="R1063" s="33">
        <v>430</v>
      </c>
    </row>
    <row r="1064" spans="1:18" ht="18.75" customHeight="1" x14ac:dyDescent="0.2">
      <c r="A1064" s="285"/>
      <c r="B1064" s="32">
        <v>43061</v>
      </c>
      <c r="C1064" s="33">
        <f t="shared" si="68"/>
        <v>438</v>
      </c>
      <c r="D1064" s="33">
        <f t="shared" si="69"/>
        <v>370</v>
      </c>
      <c r="E1064" s="1">
        <v>426.42</v>
      </c>
      <c r="F1064" s="33">
        <f t="shared" si="70"/>
        <v>722</v>
      </c>
      <c r="G1064" s="33">
        <f t="shared" si="71"/>
        <v>34</v>
      </c>
      <c r="H1064" s="8">
        <v>479.74</v>
      </c>
      <c r="L1064" s="8">
        <v>8.16</v>
      </c>
      <c r="M1064" s="8">
        <v>3.27</v>
      </c>
      <c r="N1064" s="8">
        <f t="shared" si="67"/>
        <v>8.16</v>
      </c>
      <c r="O1064" s="1">
        <f t="shared" si="66"/>
        <v>2.25</v>
      </c>
      <c r="Q1064" s="39"/>
      <c r="R1064" s="33">
        <v>430</v>
      </c>
    </row>
    <row r="1065" spans="1:18" ht="18.75" customHeight="1" x14ac:dyDescent="0.2">
      <c r="A1065" s="285"/>
      <c r="B1065" s="32">
        <v>43062</v>
      </c>
      <c r="C1065" s="33">
        <f t="shared" si="68"/>
        <v>438</v>
      </c>
      <c r="D1065" s="33">
        <f t="shared" si="69"/>
        <v>370</v>
      </c>
      <c r="E1065" s="1">
        <v>426.09</v>
      </c>
      <c r="F1065" s="33">
        <f t="shared" si="70"/>
        <v>722</v>
      </c>
      <c r="G1065" s="33">
        <f t="shared" si="71"/>
        <v>34</v>
      </c>
      <c r="H1065" s="8">
        <v>473.83</v>
      </c>
      <c r="L1065" s="8">
        <v>3.89</v>
      </c>
      <c r="M1065" s="8">
        <v>1.56</v>
      </c>
      <c r="N1065" s="8">
        <f t="shared" si="67"/>
        <v>3.89</v>
      </c>
      <c r="O1065" s="1">
        <f t="shared" si="66"/>
        <v>1.6399999999999864</v>
      </c>
      <c r="Q1065" s="39"/>
      <c r="R1065" s="33">
        <v>430</v>
      </c>
    </row>
    <row r="1066" spans="1:18" ht="18.75" customHeight="1" x14ac:dyDescent="0.2">
      <c r="A1066" s="285"/>
      <c r="B1066" s="32">
        <v>43063</v>
      </c>
      <c r="C1066" s="33">
        <f t="shared" si="68"/>
        <v>438</v>
      </c>
      <c r="D1066" s="33">
        <f t="shared" si="69"/>
        <v>370</v>
      </c>
      <c r="E1066" s="1">
        <v>425.96</v>
      </c>
      <c r="F1066" s="33">
        <f t="shared" si="70"/>
        <v>722</v>
      </c>
      <c r="G1066" s="33">
        <f t="shared" si="71"/>
        <v>34</v>
      </c>
      <c r="H1066" s="8">
        <v>471.58</v>
      </c>
      <c r="L1066" s="8">
        <v>3.7</v>
      </c>
      <c r="M1066" s="8">
        <v>1.47</v>
      </c>
      <c r="N1066" s="8">
        <f t="shared" si="67"/>
        <v>3.7</v>
      </c>
      <c r="O1066" s="1">
        <f t="shared" si="66"/>
        <v>0.56000000000000227</v>
      </c>
      <c r="Q1066" s="39"/>
      <c r="R1066" s="33">
        <v>430</v>
      </c>
    </row>
    <row r="1067" spans="1:18" ht="18.75" customHeight="1" x14ac:dyDescent="0.2">
      <c r="A1067" s="285"/>
      <c r="B1067" s="32">
        <v>43064</v>
      </c>
      <c r="C1067" s="33">
        <f t="shared" si="68"/>
        <v>438</v>
      </c>
      <c r="D1067" s="33">
        <f t="shared" si="69"/>
        <v>370</v>
      </c>
      <c r="E1067" s="1">
        <v>425.78</v>
      </c>
      <c r="F1067" s="33">
        <f t="shared" si="70"/>
        <v>722</v>
      </c>
      <c r="G1067" s="33">
        <f t="shared" si="71"/>
        <v>34</v>
      </c>
      <c r="H1067" s="8">
        <v>468.44</v>
      </c>
      <c r="L1067" s="8">
        <v>2.02</v>
      </c>
      <c r="M1067" s="8">
        <v>0.81</v>
      </c>
      <c r="N1067" s="8">
        <f t="shared" si="67"/>
        <v>2.02</v>
      </c>
      <c r="O1067" s="1">
        <f t="shared" si="66"/>
        <v>1.839999999999975</v>
      </c>
      <c r="Q1067" s="39"/>
      <c r="R1067" s="33">
        <v>430</v>
      </c>
    </row>
    <row r="1068" spans="1:18" ht="18.75" customHeight="1" x14ac:dyDescent="0.2">
      <c r="A1068" s="285"/>
      <c r="B1068" s="32">
        <v>43065</v>
      </c>
      <c r="C1068" s="33">
        <f t="shared" si="68"/>
        <v>438</v>
      </c>
      <c r="D1068" s="33">
        <f t="shared" si="69"/>
        <v>370</v>
      </c>
      <c r="E1068" s="1">
        <v>425.77</v>
      </c>
      <c r="F1068" s="33">
        <f t="shared" si="70"/>
        <v>722</v>
      </c>
      <c r="G1068" s="33">
        <f t="shared" si="71"/>
        <v>34</v>
      </c>
      <c r="H1068" s="8">
        <v>468.26</v>
      </c>
      <c r="L1068" s="8">
        <v>1.3</v>
      </c>
      <c r="M1068" s="8">
        <v>0.52</v>
      </c>
      <c r="N1068" s="8">
        <f t="shared" si="67"/>
        <v>1.3</v>
      </c>
      <c r="O1068" s="1">
        <f t="shared" si="66"/>
        <v>2.5200000000000387</v>
      </c>
      <c r="Q1068" s="39"/>
      <c r="R1068" s="33">
        <v>430</v>
      </c>
    </row>
    <row r="1069" spans="1:18" ht="18.75" customHeight="1" x14ac:dyDescent="0.2">
      <c r="A1069" s="285"/>
      <c r="B1069" s="32">
        <v>43066</v>
      </c>
      <c r="C1069" s="33">
        <f t="shared" si="68"/>
        <v>438</v>
      </c>
      <c r="D1069" s="33">
        <f t="shared" si="69"/>
        <v>370</v>
      </c>
      <c r="E1069" s="1">
        <v>425.84</v>
      </c>
      <c r="F1069" s="33">
        <f t="shared" si="70"/>
        <v>722</v>
      </c>
      <c r="G1069" s="33">
        <f t="shared" si="71"/>
        <v>34</v>
      </c>
      <c r="H1069" s="8">
        <v>469.48</v>
      </c>
      <c r="L1069" s="8">
        <v>1.65</v>
      </c>
      <c r="M1069" s="8">
        <v>0.66</v>
      </c>
      <c r="N1069" s="8">
        <f t="shared" si="67"/>
        <v>1.65</v>
      </c>
      <c r="O1069" s="1">
        <f t="shared" si="66"/>
        <v>3.0299999999999727</v>
      </c>
      <c r="Q1069" s="39"/>
      <c r="R1069" s="33">
        <v>430</v>
      </c>
    </row>
    <row r="1070" spans="1:18" ht="18.75" customHeight="1" x14ac:dyDescent="0.2">
      <c r="A1070" s="285"/>
      <c r="B1070" s="32">
        <v>43067</v>
      </c>
      <c r="C1070" s="33">
        <f t="shared" si="68"/>
        <v>438</v>
      </c>
      <c r="D1070" s="33">
        <f t="shared" si="69"/>
        <v>370</v>
      </c>
      <c r="E1070" s="1">
        <v>425.92</v>
      </c>
      <c r="F1070" s="33">
        <f t="shared" si="70"/>
        <v>722</v>
      </c>
      <c r="G1070" s="33">
        <f t="shared" si="71"/>
        <v>34</v>
      </c>
      <c r="H1070" s="8">
        <v>470.86</v>
      </c>
      <c r="L1070" s="8">
        <v>1.77</v>
      </c>
      <c r="M1070" s="8">
        <v>0.71</v>
      </c>
      <c r="N1070" s="8">
        <f t="shared" si="67"/>
        <v>1.77</v>
      </c>
      <c r="O1070" s="1">
        <f t="shared" si="66"/>
        <v>14.889999999999986</v>
      </c>
      <c r="Q1070" s="39"/>
      <c r="R1070" s="33">
        <v>430</v>
      </c>
    </row>
    <row r="1071" spans="1:18" ht="18.75" customHeight="1" x14ac:dyDescent="0.2">
      <c r="A1071" s="285"/>
      <c r="B1071" s="32">
        <v>43068</v>
      </c>
      <c r="C1071" s="33">
        <f t="shared" si="68"/>
        <v>438</v>
      </c>
      <c r="D1071" s="33">
        <f t="shared" si="69"/>
        <v>370</v>
      </c>
      <c r="E1071" s="1">
        <v>426.66</v>
      </c>
      <c r="F1071" s="33">
        <f t="shared" si="70"/>
        <v>722</v>
      </c>
      <c r="G1071" s="33">
        <f t="shared" si="71"/>
        <v>34</v>
      </c>
      <c r="H1071" s="8">
        <v>483.98</v>
      </c>
      <c r="L1071" s="8">
        <v>2.64</v>
      </c>
      <c r="M1071" s="8">
        <v>1.05</v>
      </c>
      <c r="N1071" s="8">
        <f t="shared" si="67"/>
        <v>2.64</v>
      </c>
      <c r="O1071" s="1">
        <f t="shared" si="66"/>
        <v>17.199999999999989</v>
      </c>
      <c r="Q1071" s="39"/>
      <c r="R1071" s="33">
        <v>430</v>
      </c>
    </row>
    <row r="1072" spans="1:18" ht="18.75" customHeight="1" x14ac:dyDescent="0.2">
      <c r="A1072" s="285"/>
      <c r="B1072" s="32">
        <v>43069</v>
      </c>
      <c r="C1072" s="33">
        <f t="shared" si="68"/>
        <v>438</v>
      </c>
      <c r="D1072" s="33">
        <f t="shared" si="69"/>
        <v>370</v>
      </c>
      <c r="E1072" s="1">
        <v>427.46</v>
      </c>
      <c r="F1072" s="33">
        <f t="shared" si="70"/>
        <v>722</v>
      </c>
      <c r="G1072" s="33">
        <f t="shared" si="71"/>
        <v>34</v>
      </c>
      <c r="H1072" s="8">
        <v>498.54</v>
      </c>
      <c r="L1072" s="8">
        <v>1.88</v>
      </c>
      <c r="M1072" s="8">
        <v>0.75</v>
      </c>
      <c r="N1072" s="8">
        <f t="shared" si="67"/>
        <v>1.88</v>
      </c>
      <c r="O1072" s="1">
        <f t="shared" si="66"/>
        <v>11.079999999999984</v>
      </c>
      <c r="Q1072" s="39">
        <f>SUM(M1043:M1072)</f>
        <v>67.97999999999999</v>
      </c>
      <c r="R1072" s="33">
        <v>430</v>
      </c>
    </row>
    <row r="1073" spans="1:18" ht="18.75" customHeight="1" x14ac:dyDescent="0.2">
      <c r="A1073" s="285" t="s">
        <v>30</v>
      </c>
      <c r="B1073" s="32">
        <v>43070</v>
      </c>
      <c r="C1073" s="33">
        <f t="shared" si="68"/>
        <v>438</v>
      </c>
      <c r="D1073" s="33">
        <f t="shared" si="69"/>
        <v>370</v>
      </c>
      <c r="E1073" s="1">
        <v>427.96</v>
      </c>
      <c r="F1073" s="33">
        <f t="shared" si="70"/>
        <v>722</v>
      </c>
      <c r="G1073" s="33">
        <f t="shared" si="71"/>
        <v>34</v>
      </c>
      <c r="H1073" s="8">
        <v>507.74</v>
      </c>
      <c r="L1073" s="8">
        <v>2.88</v>
      </c>
      <c r="M1073" s="8">
        <v>1.1599999999999999</v>
      </c>
      <c r="N1073" s="8">
        <f t="shared" si="67"/>
        <v>2.88</v>
      </c>
      <c r="O1073" s="1">
        <f t="shared" si="66"/>
        <v>9.8099999999999454</v>
      </c>
      <c r="Q1073" s="39"/>
      <c r="R1073" s="33">
        <v>430</v>
      </c>
    </row>
    <row r="1074" spans="1:18" ht="18.75" customHeight="1" x14ac:dyDescent="0.2">
      <c r="A1074" s="285"/>
      <c r="B1074" s="32">
        <v>43071</v>
      </c>
      <c r="C1074" s="33">
        <f t="shared" si="68"/>
        <v>438</v>
      </c>
      <c r="D1074" s="33">
        <f t="shared" si="69"/>
        <v>370</v>
      </c>
      <c r="E1074" s="1">
        <v>428.33</v>
      </c>
      <c r="F1074" s="33">
        <f t="shared" si="70"/>
        <v>722</v>
      </c>
      <c r="G1074" s="33">
        <f t="shared" si="71"/>
        <v>34</v>
      </c>
      <c r="H1074" s="8">
        <v>514.66999999999996</v>
      </c>
      <c r="L1074" s="8">
        <v>3.52</v>
      </c>
      <c r="M1074" s="8">
        <v>1.42</v>
      </c>
      <c r="N1074" s="8">
        <f t="shared" si="67"/>
        <v>3.52</v>
      </c>
      <c r="O1074" s="1">
        <f t="shared" si="66"/>
        <v>8.9300000000000637</v>
      </c>
      <c r="Q1074" s="39"/>
      <c r="R1074" s="33">
        <v>430</v>
      </c>
    </row>
    <row r="1075" spans="1:18" ht="18.75" customHeight="1" x14ac:dyDescent="0.2">
      <c r="A1075" s="285"/>
      <c r="B1075" s="32">
        <v>43072</v>
      </c>
      <c r="C1075" s="33">
        <f t="shared" si="68"/>
        <v>438</v>
      </c>
      <c r="D1075" s="33">
        <f t="shared" si="69"/>
        <v>370</v>
      </c>
      <c r="E1075" s="1">
        <v>428.62</v>
      </c>
      <c r="F1075" s="33">
        <f t="shared" si="70"/>
        <v>722</v>
      </c>
      <c r="G1075" s="33">
        <f t="shared" si="71"/>
        <v>34</v>
      </c>
      <c r="H1075" s="8">
        <v>520.08000000000004</v>
      </c>
      <c r="L1075" s="8">
        <v>4.88</v>
      </c>
      <c r="M1075" s="8">
        <v>1.97</v>
      </c>
      <c r="N1075" s="8">
        <f t="shared" si="67"/>
        <v>4.88</v>
      </c>
      <c r="O1075" s="1">
        <f t="shared" si="66"/>
        <v>8.67999999999995</v>
      </c>
      <c r="Q1075" s="39"/>
      <c r="R1075" s="33">
        <v>430</v>
      </c>
    </row>
    <row r="1076" spans="1:18" ht="18.75" customHeight="1" x14ac:dyDescent="0.2">
      <c r="A1076" s="285"/>
      <c r="B1076" s="32">
        <v>43073</v>
      </c>
      <c r="C1076" s="33">
        <f t="shared" si="68"/>
        <v>438</v>
      </c>
      <c r="D1076" s="33">
        <f t="shared" si="69"/>
        <v>370</v>
      </c>
      <c r="E1076" s="1">
        <v>428.82</v>
      </c>
      <c r="F1076" s="33">
        <f t="shared" si="70"/>
        <v>722</v>
      </c>
      <c r="G1076" s="33">
        <f t="shared" si="71"/>
        <v>34</v>
      </c>
      <c r="H1076" s="8">
        <v>523.88</v>
      </c>
      <c r="L1076" s="8">
        <v>3.8</v>
      </c>
      <c r="M1076" s="8">
        <v>1.53</v>
      </c>
      <c r="N1076" s="8">
        <f t="shared" si="67"/>
        <v>3.8</v>
      </c>
      <c r="O1076" s="1">
        <f t="shared" si="66"/>
        <v>7.2199999999999136</v>
      </c>
      <c r="Q1076" s="39"/>
      <c r="R1076" s="33">
        <v>430</v>
      </c>
    </row>
    <row r="1077" spans="1:18" ht="18.75" customHeight="1" x14ac:dyDescent="0.2">
      <c r="A1077" s="285"/>
      <c r="B1077" s="32">
        <v>43074</v>
      </c>
      <c r="C1077" s="33">
        <f t="shared" si="68"/>
        <v>438</v>
      </c>
      <c r="D1077" s="33">
        <f t="shared" si="69"/>
        <v>370</v>
      </c>
      <c r="E1077" s="1">
        <v>429</v>
      </c>
      <c r="F1077" s="33">
        <f t="shared" si="70"/>
        <v>722</v>
      </c>
      <c r="G1077" s="33">
        <f t="shared" si="71"/>
        <v>34</v>
      </c>
      <c r="H1077" s="8">
        <v>527.29999999999995</v>
      </c>
      <c r="L1077" s="8">
        <v>5.21</v>
      </c>
      <c r="M1077" s="8">
        <v>2.09</v>
      </c>
      <c r="N1077" s="8">
        <f t="shared" si="67"/>
        <v>5.21</v>
      </c>
      <c r="O1077" s="1">
        <f t="shared" si="66"/>
        <v>4.8300000000000409</v>
      </c>
      <c r="Q1077" s="39"/>
      <c r="R1077" s="33">
        <v>430</v>
      </c>
    </row>
    <row r="1078" spans="1:18" ht="18.75" customHeight="1" x14ac:dyDescent="0.2">
      <c r="A1078" s="285"/>
      <c r="B1078" s="32">
        <v>43075</v>
      </c>
      <c r="C1078" s="33">
        <f t="shared" si="68"/>
        <v>438</v>
      </c>
      <c r="D1078" s="33">
        <f t="shared" si="69"/>
        <v>370</v>
      </c>
      <c r="E1078" s="1">
        <v>428.98</v>
      </c>
      <c r="F1078" s="33">
        <f t="shared" si="70"/>
        <v>722</v>
      </c>
      <c r="G1078" s="33">
        <f t="shared" si="71"/>
        <v>34</v>
      </c>
      <c r="H1078" s="8">
        <v>526.91999999999996</v>
      </c>
      <c r="L1078" s="8">
        <v>4.72</v>
      </c>
      <c r="M1078" s="8">
        <v>1.9</v>
      </c>
      <c r="N1078" s="8">
        <f t="shared" si="67"/>
        <v>4.72</v>
      </c>
      <c r="O1078" s="1">
        <f t="shared" si="66"/>
        <v>3.9600000000000364</v>
      </c>
      <c r="Q1078" s="39"/>
      <c r="R1078" s="33">
        <v>430</v>
      </c>
    </row>
    <row r="1079" spans="1:18" ht="18.75" customHeight="1" x14ac:dyDescent="0.2">
      <c r="A1079" s="285"/>
      <c r="B1079" s="32">
        <v>43076</v>
      </c>
      <c r="C1079" s="33">
        <f t="shared" si="68"/>
        <v>438</v>
      </c>
      <c r="D1079" s="33">
        <f t="shared" si="69"/>
        <v>370</v>
      </c>
      <c r="E1079" s="1">
        <v>428.94</v>
      </c>
      <c r="F1079" s="33">
        <f t="shared" si="70"/>
        <v>722</v>
      </c>
      <c r="G1079" s="33">
        <f t="shared" si="71"/>
        <v>34</v>
      </c>
      <c r="H1079" s="8">
        <v>526.16</v>
      </c>
      <c r="L1079" s="8">
        <v>5.0199999999999996</v>
      </c>
      <c r="M1079" s="8">
        <v>2.0299999999999998</v>
      </c>
      <c r="N1079" s="8">
        <f t="shared" si="67"/>
        <v>5.0199999999999996</v>
      </c>
      <c r="O1079" s="1">
        <f t="shared" si="66"/>
        <v>4.6399999999999864</v>
      </c>
      <c r="Q1079" s="39"/>
      <c r="R1079" s="33">
        <v>430</v>
      </c>
    </row>
    <row r="1080" spans="1:18" ht="18.75" customHeight="1" x14ac:dyDescent="0.2">
      <c r="A1080" s="285"/>
      <c r="B1080" s="32">
        <v>43077</v>
      </c>
      <c r="C1080" s="33">
        <f t="shared" si="68"/>
        <v>438</v>
      </c>
      <c r="D1080" s="33">
        <f t="shared" si="69"/>
        <v>370</v>
      </c>
      <c r="E1080" s="1">
        <v>428.92</v>
      </c>
      <c r="F1080" s="33">
        <f t="shared" si="70"/>
        <v>722</v>
      </c>
      <c r="G1080" s="33">
        <f t="shared" si="71"/>
        <v>34</v>
      </c>
      <c r="H1080" s="8">
        <v>525.78</v>
      </c>
      <c r="L1080" s="8">
        <v>2.8</v>
      </c>
      <c r="M1080" s="8">
        <v>1.1299999999999999</v>
      </c>
      <c r="N1080" s="8">
        <f t="shared" si="67"/>
        <v>2.8</v>
      </c>
      <c r="O1080" s="1">
        <f t="shared" si="66"/>
        <v>2.0399999999999636</v>
      </c>
      <c r="Q1080" s="39"/>
      <c r="R1080" s="33">
        <v>430</v>
      </c>
    </row>
    <row r="1081" spans="1:18" ht="18.75" customHeight="1" x14ac:dyDescent="0.2">
      <c r="A1081" s="285"/>
      <c r="B1081" s="32">
        <v>43078</v>
      </c>
      <c r="C1081" s="33">
        <f t="shared" si="68"/>
        <v>438</v>
      </c>
      <c r="D1081" s="33">
        <f t="shared" si="69"/>
        <v>370</v>
      </c>
      <c r="E1081" s="1">
        <v>428.88</v>
      </c>
      <c r="F1081" s="33">
        <f t="shared" si="70"/>
        <v>722</v>
      </c>
      <c r="G1081" s="33">
        <f t="shared" si="71"/>
        <v>34</v>
      </c>
      <c r="H1081" s="8">
        <v>525.02</v>
      </c>
      <c r="L1081" s="8">
        <v>1.59</v>
      </c>
      <c r="M1081" s="8">
        <v>0.64</v>
      </c>
      <c r="N1081" s="8">
        <f t="shared" si="67"/>
        <v>1.59</v>
      </c>
      <c r="O1081" s="1">
        <f t="shared" si="66"/>
        <v>1.0200000000000955</v>
      </c>
      <c r="Q1081" s="39"/>
      <c r="R1081" s="33">
        <v>430</v>
      </c>
    </row>
    <row r="1082" spans="1:18" ht="18.75" customHeight="1" x14ac:dyDescent="0.2">
      <c r="A1082" s="285"/>
      <c r="B1082" s="32">
        <v>43079</v>
      </c>
      <c r="C1082" s="33">
        <f t="shared" si="68"/>
        <v>438</v>
      </c>
      <c r="D1082" s="33">
        <f t="shared" si="69"/>
        <v>370</v>
      </c>
      <c r="E1082" s="1">
        <v>428.85</v>
      </c>
      <c r="F1082" s="33">
        <f t="shared" si="70"/>
        <v>722</v>
      </c>
      <c r="G1082" s="33">
        <f t="shared" si="71"/>
        <v>34</v>
      </c>
      <c r="H1082" s="8">
        <v>524.45000000000005</v>
      </c>
      <c r="L1082" s="8">
        <v>2.19</v>
      </c>
      <c r="M1082" s="8">
        <v>0.88</v>
      </c>
      <c r="N1082" s="8">
        <f t="shared" si="67"/>
        <v>2.19</v>
      </c>
      <c r="O1082" s="1">
        <f t="shared" si="66"/>
        <v>1.6200000000000045</v>
      </c>
      <c r="Q1082" s="39"/>
      <c r="R1082" s="33">
        <v>430</v>
      </c>
    </row>
    <row r="1083" spans="1:18" ht="18.75" customHeight="1" x14ac:dyDescent="0.2">
      <c r="A1083" s="285"/>
      <c r="B1083" s="32">
        <v>43080</v>
      </c>
      <c r="C1083" s="33">
        <f t="shared" si="68"/>
        <v>438</v>
      </c>
      <c r="D1083" s="33">
        <f t="shared" si="69"/>
        <v>370</v>
      </c>
      <c r="E1083" s="1">
        <v>428.82</v>
      </c>
      <c r="F1083" s="33">
        <f t="shared" si="70"/>
        <v>722</v>
      </c>
      <c r="G1083" s="33">
        <f t="shared" si="71"/>
        <v>34</v>
      </c>
      <c r="H1083" s="8">
        <v>523.88</v>
      </c>
      <c r="L1083" s="8">
        <v>4.2699999999999996</v>
      </c>
      <c r="M1083" s="8">
        <v>1.72</v>
      </c>
      <c r="N1083" s="8">
        <f t="shared" si="67"/>
        <v>4.2699999999999996</v>
      </c>
      <c r="O1083" s="1">
        <f t="shared" si="66"/>
        <v>1.6100000000000136</v>
      </c>
      <c r="Q1083" s="39"/>
      <c r="R1083" s="33">
        <v>430</v>
      </c>
    </row>
    <row r="1084" spans="1:18" ht="18.75" customHeight="1" x14ac:dyDescent="0.2">
      <c r="A1084" s="285"/>
      <c r="B1084" s="32">
        <v>43081</v>
      </c>
      <c r="C1084" s="33">
        <f t="shared" si="68"/>
        <v>438</v>
      </c>
      <c r="D1084" s="33">
        <f t="shared" si="69"/>
        <v>370</v>
      </c>
      <c r="E1084" s="1">
        <v>428.68</v>
      </c>
      <c r="F1084" s="33">
        <f t="shared" si="70"/>
        <v>722</v>
      </c>
      <c r="G1084" s="33">
        <f t="shared" si="71"/>
        <v>34</v>
      </c>
      <c r="H1084" s="8">
        <v>521.22</v>
      </c>
      <c r="L1084" s="8">
        <v>4.34</v>
      </c>
      <c r="M1084" s="8">
        <v>1.75</v>
      </c>
      <c r="N1084" s="8">
        <f t="shared" si="67"/>
        <v>4.34</v>
      </c>
      <c r="O1084" s="1">
        <f t="shared" si="66"/>
        <v>2.25</v>
      </c>
      <c r="Q1084" s="39"/>
      <c r="R1084" s="33">
        <v>430</v>
      </c>
    </row>
    <row r="1085" spans="1:18" ht="18.75" customHeight="1" x14ac:dyDescent="0.2">
      <c r="A1085" s="285"/>
      <c r="B1085" s="32">
        <v>43082</v>
      </c>
      <c r="C1085" s="33">
        <f t="shared" si="68"/>
        <v>438</v>
      </c>
      <c r="D1085" s="33">
        <f t="shared" si="69"/>
        <v>370</v>
      </c>
      <c r="E1085" s="1">
        <v>428.57</v>
      </c>
      <c r="F1085" s="33">
        <f t="shared" si="70"/>
        <v>722</v>
      </c>
      <c r="G1085" s="33">
        <f t="shared" si="71"/>
        <v>34</v>
      </c>
      <c r="H1085" s="8">
        <v>519.13</v>
      </c>
      <c r="L1085" s="8">
        <v>2.16</v>
      </c>
      <c r="M1085" s="8">
        <v>0.87</v>
      </c>
      <c r="N1085" s="8">
        <f t="shared" si="67"/>
        <v>2.16</v>
      </c>
      <c r="O1085" s="1">
        <f t="shared" si="66"/>
        <v>3.2999999999999545</v>
      </c>
      <c r="Q1085" s="39"/>
      <c r="R1085" s="33">
        <v>430</v>
      </c>
    </row>
    <row r="1086" spans="1:18" ht="18.75" customHeight="1" x14ac:dyDescent="0.2">
      <c r="A1086" s="285"/>
      <c r="B1086" s="32">
        <v>43083</v>
      </c>
      <c r="C1086" s="33">
        <f t="shared" si="68"/>
        <v>438</v>
      </c>
      <c r="D1086" s="33">
        <f t="shared" si="69"/>
        <v>370</v>
      </c>
      <c r="E1086" s="1">
        <v>428.63</v>
      </c>
      <c r="F1086" s="33">
        <f t="shared" si="70"/>
        <v>722</v>
      </c>
      <c r="G1086" s="33">
        <f t="shared" si="71"/>
        <v>34</v>
      </c>
      <c r="H1086" s="8">
        <v>520.27</v>
      </c>
      <c r="L1086" s="8">
        <v>0.75</v>
      </c>
      <c r="M1086" s="8">
        <v>0.3</v>
      </c>
      <c r="N1086" s="8">
        <f t="shared" si="67"/>
        <v>0.75</v>
      </c>
      <c r="O1086" s="1">
        <f t="shared" si="66"/>
        <v>0.56000000000005912</v>
      </c>
      <c r="Q1086" s="39"/>
      <c r="R1086" s="33">
        <v>430</v>
      </c>
    </row>
    <row r="1087" spans="1:18" ht="18.75" customHeight="1" x14ac:dyDescent="0.2">
      <c r="A1087" s="285"/>
      <c r="B1087" s="32">
        <v>43084</v>
      </c>
      <c r="C1087" s="33">
        <f t="shared" si="68"/>
        <v>438</v>
      </c>
      <c r="D1087" s="33">
        <f t="shared" si="69"/>
        <v>370</v>
      </c>
      <c r="E1087" s="1">
        <v>428.62</v>
      </c>
      <c r="F1087" s="33">
        <f t="shared" si="70"/>
        <v>722</v>
      </c>
      <c r="G1087" s="33">
        <f t="shared" si="71"/>
        <v>34</v>
      </c>
      <c r="H1087" s="8">
        <v>520.08000000000004</v>
      </c>
      <c r="L1087" s="8">
        <v>1.68</v>
      </c>
      <c r="M1087" s="8">
        <v>0.68</v>
      </c>
      <c r="N1087" s="8">
        <f t="shared" si="67"/>
        <v>1.68</v>
      </c>
      <c r="O1087" s="1">
        <f t="shared" si="66"/>
        <v>5.6699999999999591</v>
      </c>
      <c r="Q1087" s="39"/>
      <c r="R1087" s="33">
        <v>430</v>
      </c>
    </row>
    <row r="1088" spans="1:18" ht="18.75" customHeight="1" x14ac:dyDescent="0.2">
      <c r="A1088" s="285"/>
      <c r="B1088" s="32">
        <v>43085</v>
      </c>
      <c r="C1088" s="33">
        <f t="shared" si="68"/>
        <v>438</v>
      </c>
      <c r="D1088" s="33">
        <f t="shared" si="69"/>
        <v>370</v>
      </c>
      <c r="E1088" s="1">
        <v>428.83</v>
      </c>
      <c r="F1088" s="33">
        <f t="shared" si="70"/>
        <v>722</v>
      </c>
      <c r="G1088" s="33">
        <f t="shared" si="71"/>
        <v>34</v>
      </c>
      <c r="H1088" s="8">
        <v>524.07000000000005</v>
      </c>
      <c r="L1088" s="8">
        <v>2.93</v>
      </c>
      <c r="M1088" s="8">
        <v>1.18</v>
      </c>
      <c r="N1088" s="8">
        <f t="shared" si="67"/>
        <v>2.93</v>
      </c>
      <c r="O1088" s="1">
        <f t="shared" ref="O1088:O1151" si="72">N1088+H1089-H1088</f>
        <v>4.8299999999999272</v>
      </c>
      <c r="Q1088" s="39"/>
      <c r="R1088" s="33">
        <v>430</v>
      </c>
    </row>
    <row r="1089" spans="1:22" ht="18.75" customHeight="1" x14ac:dyDescent="0.2">
      <c r="A1089" s="285"/>
      <c r="B1089" s="32">
        <v>43086</v>
      </c>
      <c r="C1089" s="33">
        <f t="shared" si="68"/>
        <v>438</v>
      </c>
      <c r="D1089" s="33">
        <f t="shared" si="69"/>
        <v>370</v>
      </c>
      <c r="E1089" s="1">
        <v>428.93</v>
      </c>
      <c r="F1089" s="33">
        <f t="shared" si="70"/>
        <v>722</v>
      </c>
      <c r="G1089" s="33">
        <f t="shared" si="71"/>
        <v>34</v>
      </c>
      <c r="H1089" s="8">
        <v>525.97</v>
      </c>
      <c r="L1089" s="8">
        <v>3.58</v>
      </c>
      <c r="M1089" s="8">
        <v>1.44</v>
      </c>
      <c r="N1089" s="8">
        <f t="shared" si="67"/>
        <v>3.58</v>
      </c>
      <c r="O1089" s="1">
        <f t="shared" si="72"/>
        <v>3.9600000000000364</v>
      </c>
      <c r="Q1089" s="39"/>
      <c r="R1089" s="33">
        <v>430</v>
      </c>
    </row>
    <row r="1090" spans="1:22" ht="18.75" customHeight="1" x14ac:dyDescent="0.2">
      <c r="A1090" s="285"/>
      <c r="B1090" s="32">
        <v>43087</v>
      </c>
      <c r="C1090" s="33">
        <f t="shared" si="68"/>
        <v>438</v>
      </c>
      <c r="D1090" s="33">
        <f t="shared" si="69"/>
        <v>370</v>
      </c>
      <c r="E1090" s="1">
        <v>428.95</v>
      </c>
      <c r="F1090" s="33">
        <f t="shared" si="70"/>
        <v>722</v>
      </c>
      <c r="G1090" s="33">
        <f t="shared" si="71"/>
        <v>34</v>
      </c>
      <c r="H1090" s="8">
        <v>526.35</v>
      </c>
      <c r="L1090" s="8">
        <v>0.88</v>
      </c>
      <c r="M1090" s="8">
        <v>0.35</v>
      </c>
      <c r="N1090" s="8">
        <f t="shared" si="67"/>
        <v>0.88</v>
      </c>
      <c r="O1090" s="1">
        <f t="shared" si="72"/>
        <v>1.0699999999999363</v>
      </c>
      <c r="Q1090" s="39"/>
      <c r="R1090" s="33">
        <v>430</v>
      </c>
    </row>
    <row r="1091" spans="1:22" ht="18.75" customHeight="1" x14ac:dyDescent="0.2">
      <c r="A1091" s="285"/>
      <c r="B1091" s="32">
        <v>43088</v>
      </c>
      <c r="C1091" s="33">
        <f t="shared" si="68"/>
        <v>438</v>
      </c>
      <c r="D1091" s="33">
        <f t="shared" si="69"/>
        <v>370</v>
      </c>
      <c r="E1091" s="1">
        <v>428.96</v>
      </c>
      <c r="F1091" s="33">
        <f t="shared" si="70"/>
        <v>722</v>
      </c>
      <c r="G1091" s="33">
        <f t="shared" si="71"/>
        <v>34</v>
      </c>
      <c r="H1091" s="8">
        <v>526.54</v>
      </c>
      <c r="L1091" s="8">
        <v>0.45</v>
      </c>
      <c r="M1091" s="8">
        <v>0.18</v>
      </c>
      <c r="N1091" s="8">
        <f t="shared" si="67"/>
        <v>0.45</v>
      </c>
      <c r="O1091" s="1">
        <f t="shared" si="72"/>
        <v>1.9700000000000273</v>
      </c>
      <c r="Q1091" s="39"/>
      <c r="R1091" s="33">
        <v>430</v>
      </c>
    </row>
    <row r="1092" spans="1:22" ht="18.75" customHeight="1" x14ac:dyDescent="0.2">
      <c r="A1092" s="285"/>
      <c r="B1092" s="32">
        <v>43089</v>
      </c>
      <c r="C1092" s="33">
        <f t="shared" si="68"/>
        <v>438</v>
      </c>
      <c r="D1092" s="33">
        <f t="shared" si="69"/>
        <v>370</v>
      </c>
      <c r="E1092" s="1">
        <v>429.04</v>
      </c>
      <c r="F1092" s="33">
        <f t="shared" si="70"/>
        <v>722</v>
      </c>
      <c r="G1092" s="33">
        <f t="shared" si="71"/>
        <v>34</v>
      </c>
      <c r="H1092" s="8">
        <v>528.05999999999995</v>
      </c>
      <c r="L1092" s="8">
        <v>0.68</v>
      </c>
      <c r="M1092" s="8">
        <v>0.27</v>
      </c>
      <c r="N1092" s="8">
        <f t="shared" si="67"/>
        <v>0.68</v>
      </c>
      <c r="O1092" s="1">
        <f t="shared" si="72"/>
        <v>15.129999999999995</v>
      </c>
      <c r="Q1092" s="39"/>
      <c r="R1092" s="33">
        <v>430</v>
      </c>
    </row>
    <row r="1093" spans="1:22" ht="18.75" customHeight="1" x14ac:dyDescent="0.2">
      <c r="A1093" s="285"/>
      <c r="B1093" s="32">
        <v>43090</v>
      </c>
      <c r="C1093" s="33">
        <f t="shared" si="68"/>
        <v>438</v>
      </c>
      <c r="D1093" s="33">
        <f t="shared" si="69"/>
        <v>370</v>
      </c>
      <c r="E1093" s="1">
        <v>429.79</v>
      </c>
      <c r="F1093" s="33">
        <f t="shared" si="70"/>
        <v>722</v>
      </c>
      <c r="G1093" s="33">
        <f t="shared" si="71"/>
        <v>34</v>
      </c>
      <c r="H1093" s="8">
        <v>542.51</v>
      </c>
      <c r="L1093" s="8">
        <v>1.31</v>
      </c>
      <c r="M1093" s="8">
        <v>0.53</v>
      </c>
      <c r="N1093" s="8">
        <f t="shared" si="67"/>
        <v>1.31</v>
      </c>
      <c r="O1093" s="1">
        <f t="shared" si="72"/>
        <v>4.8299999999999272</v>
      </c>
      <c r="Q1093" s="39"/>
      <c r="R1093" s="33">
        <v>430</v>
      </c>
    </row>
    <row r="1094" spans="1:22" ht="18.75" customHeight="1" x14ac:dyDescent="0.2">
      <c r="A1094" s="285"/>
      <c r="B1094" s="32">
        <v>43091</v>
      </c>
      <c r="C1094" s="33">
        <f t="shared" si="68"/>
        <v>438</v>
      </c>
      <c r="D1094" s="33">
        <f t="shared" si="69"/>
        <v>370</v>
      </c>
      <c r="E1094" s="1">
        <v>429.97</v>
      </c>
      <c r="F1094" s="33">
        <f t="shared" si="70"/>
        <v>722</v>
      </c>
      <c r="G1094" s="33">
        <f t="shared" si="71"/>
        <v>34</v>
      </c>
      <c r="H1094" s="8">
        <v>546.03</v>
      </c>
      <c r="L1094" s="8">
        <v>1.81</v>
      </c>
      <c r="M1094" s="8">
        <v>0.77</v>
      </c>
      <c r="N1094" s="8">
        <f t="shared" si="67"/>
        <v>1.81</v>
      </c>
      <c r="O1094" s="1">
        <f t="shared" si="72"/>
        <v>2.9800000000000182</v>
      </c>
      <c r="Q1094" s="39"/>
      <c r="R1094" s="33">
        <v>430</v>
      </c>
    </row>
    <row r="1095" spans="1:22" ht="18.75" customHeight="1" x14ac:dyDescent="0.2">
      <c r="A1095" s="285"/>
      <c r="B1095" s="32">
        <v>43092</v>
      </c>
      <c r="C1095" s="33">
        <f t="shared" si="68"/>
        <v>438</v>
      </c>
      <c r="D1095" s="33">
        <f t="shared" si="69"/>
        <v>370</v>
      </c>
      <c r="E1095" s="1">
        <v>430.03</v>
      </c>
      <c r="F1095" s="33">
        <f t="shared" si="70"/>
        <v>722</v>
      </c>
      <c r="G1095" s="33">
        <f t="shared" si="71"/>
        <v>34</v>
      </c>
      <c r="H1095" s="8">
        <v>547.20000000000005</v>
      </c>
      <c r="L1095" s="8">
        <v>0.45</v>
      </c>
      <c r="M1095" s="8">
        <v>0.18</v>
      </c>
      <c r="N1095" s="8">
        <f t="shared" si="67"/>
        <v>0.45</v>
      </c>
      <c r="O1095" s="1">
        <f t="shared" si="72"/>
        <v>1.4500000000000455</v>
      </c>
      <c r="Q1095" s="39"/>
      <c r="R1095" s="33">
        <v>430</v>
      </c>
    </row>
    <row r="1096" spans="1:22" ht="18.75" customHeight="1" x14ac:dyDescent="0.2">
      <c r="A1096" s="285"/>
      <c r="B1096" s="32">
        <v>43093</v>
      </c>
      <c r="C1096" s="33">
        <f t="shared" si="68"/>
        <v>438</v>
      </c>
      <c r="D1096" s="33">
        <f t="shared" si="69"/>
        <v>370</v>
      </c>
      <c r="E1096" s="1">
        <v>430.08</v>
      </c>
      <c r="F1096" s="33">
        <f t="shared" si="70"/>
        <v>722</v>
      </c>
      <c r="G1096" s="33">
        <f t="shared" si="71"/>
        <v>34</v>
      </c>
      <c r="H1096" s="8">
        <v>548.20000000000005</v>
      </c>
      <c r="L1096" s="8">
        <v>1.2</v>
      </c>
      <c r="M1096" s="8">
        <v>0.48</v>
      </c>
      <c r="N1096" s="8">
        <f t="shared" si="67"/>
        <v>1.2</v>
      </c>
      <c r="O1096" s="1">
        <f t="shared" si="72"/>
        <v>2.7400000000000091</v>
      </c>
      <c r="Q1096" s="39"/>
      <c r="R1096" s="33">
        <v>430</v>
      </c>
    </row>
    <row r="1097" spans="1:22" ht="18.75" customHeight="1" x14ac:dyDescent="0.2">
      <c r="A1097" s="285"/>
      <c r="B1097" s="32">
        <v>43094</v>
      </c>
      <c r="C1097" s="33">
        <f t="shared" si="68"/>
        <v>438</v>
      </c>
      <c r="D1097" s="33">
        <f t="shared" si="69"/>
        <v>370</v>
      </c>
      <c r="E1097" s="1">
        <v>430.16</v>
      </c>
      <c r="F1097" s="33">
        <f t="shared" si="70"/>
        <v>722</v>
      </c>
      <c r="G1097" s="33">
        <f t="shared" si="71"/>
        <v>34</v>
      </c>
      <c r="H1097" s="8">
        <v>549.74</v>
      </c>
      <c r="L1097" s="8">
        <v>1.19</v>
      </c>
      <c r="M1097" s="8">
        <v>0.48</v>
      </c>
      <c r="N1097" s="8">
        <f t="shared" ref="N1097:N1160" si="73">I1097+J1097+K1097+L1097</f>
        <v>1.19</v>
      </c>
      <c r="O1097" s="1">
        <f t="shared" si="72"/>
        <v>1</v>
      </c>
      <c r="Q1097" s="39"/>
      <c r="R1097" s="33">
        <v>430</v>
      </c>
    </row>
    <row r="1098" spans="1:22" ht="18.75" customHeight="1" x14ac:dyDescent="0.2">
      <c r="A1098" s="285"/>
      <c r="B1098" s="32">
        <v>43095</v>
      </c>
      <c r="C1098" s="33">
        <f t="shared" si="68"/>
        <v>438</v>
      </c>
      <c r="D1098" s="33">
        <f t="shared" si="69"/>
        <v>370</v>
      </c>
      <c r="E1098" s="1">
        <v>430.15</v>
      </c>
      <c r="F1098" s="33">
        <f t="shared" si="70"/>
        <v>722</v>
      </c>
      <c r="G1098" s="33">
        <f t="shared" si="71"/>
        <v>34</v>
      </c>
      <c r="H1098" s="8">
        <v>549.54999999999995</v>
      </c>
      <c r="L1098" s="8">
        <v>0.11</v>
      </c>
      <c r="M1098" s="8">
        <v>0.48</v>
      </c>
      <c r="N1098" s="8">
        <f t="shared" si="73"/>
        <v>0.11</v>
      </c>
      <c r="O1098" s="1">
        <f t="shared" si="72"/>
        <v>1.6600000000000819</v>
      </c>
      <c r="Q1098" s="39"/>
      <c r="R1098" s="33">
        <v>430</v>
      </c>
    </row>
    <row r="1099" spans="1:22" ht="18.75" customHeight="1" x14ac:dyDescent="0.2">
      <c r="A1099" s="285"/>
      <c r="B1099" s="32">
        <v>43096</v>
      </c>
      <c r="C1099" s="33">
        <f t="shared" si="68"/>
        <v>438</v>
      </c>
      <c r="D1099" s="33">
        <f t="shared" si="69"/>
        <v>370</v>
      </c>
      <c r="E1099" s="1">
        <v>430.23</v>
      </c>
      <c r="F1099" s="33">
        <f t="shared" si="70"/>
        <v>722</v>
      </c>
      <c r="G1099" s="33">
        <f t="shared" si="71"/>
        <v>34</v>
      </c>
      <c r="H1099" s="8">
        <v>551.1</v>
      </c>
      <c r="L1099" s="8">
        <v>1.36</v>
      </c>
      <c r="M1099" s="8">
        <v>0.55000000000000004</v>
      </c>
      <c r="N1099" s="8">
        <f t="shared" si="73"/>
        <v>1.36</v>
      </c>
      <c r="O1099" s="1">
        <f t="shared" si="72"/>
        <v>1.7599999999999909</v>
      </c>
      <c r="Q1099" s="39"/>
      <c r="R1099" s="33">
        <v>430</v>
      </c>
    </row>
    <row r="1100" spans="1:22" ht="18.75" customHeight="1" x14ac:dyDescent="0.2">
      <c r="A1100" s="285"/>
      <c r="B1100" s="32">
        <v>43097</v>
      </c>
      <c r="C1100" s="33">
        <f t="shared" si="68"/>
        <v>438</v>
      </c>
      <c r="D1100" s="33">
        <f t="shared" si="69"/>
        <v>370</v>
      </c>
      <c r="E1100" s="1">
        <v>430.25</v>
      </c>
      <c r="F1100" s="33">
        <f t="shared" si="70"/>
        <v>722</v>
      </c>
      <c r="G1100" s="33">
        <f t="shared" si="71"/>
        <v>34</v>
      </c>
      <c r="H1100" s="8">
        <v>551.5</v>
      </c>
      <c r="L1100" s="8">
        <v>1.45</v>
      </c>
      <c r="M1100" s="8">
        <v>0.57999999999999996</v>
      </c>
      <c r="N1100" s="8">
        <f t="shared" si="73"/>
        <v>1.45</v>
      </c>
      <c r="O1100" s="1">
        <f t="shared" si="72"/>
        <v>1.8500000000000227</v>
      </c>
      <c r="Q1100" s="39"/>
      <c r="R1100" s="33">
        <v>430</v>
      </c>
    </row>
    <row r="1101" spans="1:22" ht="18.75" customHeight="1" x14ac:dyDescent="0.2">
      <c r="A1101" s="285"/>
      <c r="B1101" s="32">
        <v>43098</v>
      </c>
      <c r="C1101" s="33">
        <f t="shared" si="68"/>
        <v>438</v>
      </c>
      <c r="D1101" s="33">
        <f t="shared" si="69"/>
        <v>370</v>
      </c>
      <c r="E1101" s="1">
        <v>430.27</v>
      </c>
      <c r="F1101" s="33">
        <f t="shared" si="70"/>
        <v>722</v>
      </c>
      <c r="G1101" s="33">
        <f t="shared" si="71"/>
        <v>34</v>
      </c>
      <c r="H1101" s="8">
        <v>551.9</v>
      </c>
      <c r="L1101" s="8">
        <v>1.38</v>
      </c>
      <c r="M1101" s="8">
        <v>0.56000000000000005</v>
      </c>
      <c r="N1101" s="8">
        <f t="shared" si="73"/>
        <v>1.38</v>
      </c>
      <c r="O1101" s="1">
        <f t="shared" si="72"/>
        <v>1.5800000000000409</v>
      </c>
      <c r="Q1101" s="39"/>
      <c r="R1101" s="33">
        <v>430</v>
      </c>
    </row>
    <row r="1102" spans="1:22" ht="18.75" customHeight="1" x14ac:dyDescent="0.2">
      <c r="A1102" s="285"/>
      <c r="B1102" s="32">
        <v>43099</v>
      </c>
      <c r="C1102" s="33">
        <f t="shared" si="68"/>
        <v>438</v>
      </c>
      <c r="D1102" s="33">
        <f t="shared" si="69"/>
        <v>370</v>
      </c>
      <c r="E1102" s="1">
        <v>430.28</v>
      </c>
      <c r="F1102" s="33">
        <f t="shared" si="70"/>
        <v>722</v>
      </c>
      <c r="G1102" s="33">
        <f t="shared" si="71"/>
        <v>34</v>
      </c>
      <c r="H1102" s="8">
        <v>552.1</v>
      </c>
      <c r="L1102" s="8">
        <v>0.28000000000000003</v>
      </c>
      <c r="M1102" s="8">
        <v>0.12</v>
      </c>
      <c r="N1102" s="8">
        <f t="shared" si="73"/>
        <v>0.28000000000000003</v>
      </c>
      <c r="O1102" s="1">
        <f t="shared" si="72"/>
        <v>0.67999999999994998</v>
      </c>
      <c r="Q1102" s="39"/>
      <c r="R1102" s="33">
        <v>430</v>
      </c>
    </row>
    <row r="1103" spans="1:22" ht="18.75" customHeight="1" x14ac:dyDescent="0.2">
      <c r="A1103" s="285"/>
      <c r="B1103" s="32">
        <v>43100</v>
      </c>
      <c r="C1103" s="33">
        <f t="shared" si="68"/>
        <v>438</v>
      </c>
      <c r="D1103" s="33">
        <f t="shared" si="69"/>
        <v>370</v>
      </c>
      <c r="E1103" s="1">
        <v>430.3</v>
      </c>
      <c r="F1103" s="33">
        <f t="shared" si="70"/>
        <v>722</v>
      </c>
      <c r="G1103" s="33">
        <f t="shared" si="71"/>
        <v>34</v>
      </c>
      <c r="H1103" s="8">
        <v>552.5</v>
      </c>
      <c r="L1103" s="8">
        <v>1.48</v>
      </c>
      <c r="M1103" s="8">
        <v>0.6</v>
      </c>
      <c r="N1103" s="8">
        <f t="shared" si="73"/>
        <v>1.48</v>
      </c>
      <c r="O1103" s="1">
        <f t="shared" si="72"/>
        <v>1.2799999999999727</v>
      </c>
      <c r="Q1103" s="39"/>
      <c r="R1103" s="33">
        <v>430</v>
      </c>
    </row>
    <row r="1104" spans="1:22" ht="18.75" customHeight="1" x14ac:dyDescent="0.2">
      <c r="A1104" s="285" t="s">
        <v>19</v>
      </c>
      <c r="B1104" s="32">
        <v>43101</v>
      </c>
      <c r="C1104" s="33">
        <f t="shared" si="68"/>
        <v>438</v>
      </c>
      <c r="D1104" s="33">
        <f t="shared" si="69"/>
        <v>370</v>
      </c>
      <c r="E1104" s="1">
        <v>430.29</v>
      </c>
      <c r="F1104" s="33">
        <f t="shared" si="70"/>
        <v>722</v>
      </c>
      <c r="G1104" s="33">
        <f t="shared" si="71"/>
        <v>34</v>
      </c>
      <c r="H1104" s="8">
        <v>552.29999999999995</v>
      </c>
      <c r="I1104" s="33">
        <v>0</v>
      </c>
      <c r="L1104" s="8">
        <v>0</v>
      </c>
      <c r="M1104" s="8">
        <v>0</v>
      </c>
      <c r="N1104" s="8">
        <f t="shared" si="73"/>
        <v>0</v>
      </c>
      <c r="O1104" s="1">
        <f t="shared" si="72"/>
        <v>0.58000000000004093</v>
      </c>
      <c r="P1104" s="33">
        <v>0</v>
      </c>
      <c r="Q1104" s="39"/>
      <c r="R1104" s="33">
        <v>430</v>
      </c>
      <c r="U1104" s="33">
        <v>430.274</v>
      </c>
      <c r="V1104" s="33">
        <v>722</v>
      </c>
    </row>
    <row r="1105" spans="1:22" ht="18.75" customHeight="1" x14ac:dyDescent="0.2">
      <c r="A1105" s="285"/>
      <c r="B1105" s="32">
        <v>43102</v>
      </c>
      <c r="C1105" s="33">
        <f t="shared" si="68"/>
        <v>438</v>
      </c>
      <c r="D1105" s="33">
        <f t="shared" si="69"/>
        <v>370</v>
      </c>
      <c r="E1105" s="1">
        <v>430.32</v>
      </c>
      <c r="F1105" s="33">
        <f t="shared" si="70"/>
        <v>722</v>
      </c>
      <c r="G1105" s="33">
        <f t="shared" si="71"/>
        <v>34</v>
      </c>
      <c r="H1105" s="8">
        <v>552.88</v>
      </c>
      <c r="I1105" s="33">
        <v>0</v>
      </c>
      <c r="L1105" s="8">
        <v>1.07</v>
      </c>
      <c r="M1105" s="8">
        <v>0.44</v>
      </c>
      <c r="N1105" s="8">
        <f t="shared" si="73"/>
        <v>1.07</v>
      </c>
      <c r="O1105" s="1">
        <f t="shared" si="72"/>
        <v>0.88000000000010914</v>
      </c>
      <c r="P1105" s="33">
        <v>0</v>
      </c>
      <c r="Q1105" s="39"/>
      <c r="R1105" s="33">
        <v>430</v>
      </c>
      <c r="U1105" s="33">
        <v>430.30899999999997</v>
      </c>
      <c r="V1105" s="33">
        <v>722</v>
      </c>
    </row>
    <row r="1106" spans="1:22" ht="18.75" customHeight="1" x14ac:dyDescent="0.2">
      <c r="A1106" s="285"/>
      <c r="B1106" s="32">
        <v>43103</v>
      </c>
      <c r="C1106" s="33">
        <f t="shared" si="68"/>
        <v>438</v>
      </c>
      <c r="D1106" s="33">
        <f t="shared" si="69"/>
        <v>370</v>
      </c>
      <c r="E1106" s="1">
        <v>430.31</v>
      </c>
      <c r="F1106" s="33">
        <f t="shared" si="70"/>
        <v>722</v>
      </c>
      <c r="G1106" s="33">
        <f t="shared" si="71"/>
        <v>34</v>
      </c>
      <c r="H1106" s="8">
        <v>552.69000000000005</v>
      </c>
      <c r="I1106" s="33">
        <v>0</v>
      </c>
      <c r="L1106" s="8">
        <v>2.48</v>
      </c>
      <c r="M1106" s="8">
        <v>1.01</v>
      </c>
      <c r="N1106" s="8">
        <f t="shared" si="73"/>
        <v>2.48</v>
      </c>
      <c r="O1106" s="1">
        <f t="shared" si="72"/>
        <v>1.4900000000000091</v>
      </c>
      <c r="P1106" s="33">
        <v>0</v>
      </c>
      <c r="Q1106" s="39"/>
      <c r="R1106" s="33">
        <v>430</v>
      </c>
      <c r="U1106" s="33">
        <v>430.29399999999998</v>
      </c>
      <c r="V1106" s="33">
        <v>722</v>
      </c>
    </row>
    <row r="1107" spans="1:22" ht="18.75" customHeight="1" x14ac:dyDescent="0.2">
      <c r="A1107" s="285"/>
      <c r="B1107" s="32">
        <v>43104</v>
      </c>
      <c r="C1107" s="33">
        <f t="shared" si="68"/>
        <v>438</v>
      </c>
      <c r="D1107" s="33">
        <f t="shared" si="69"/>
        <v>370</v>
      </c>
      <c r="E1107" s="1">
        <v>430.26</v>
      </c>
      <c r="F1107" s="33">
        <f t="shared" si="70"/>
        <v>722</v>
      </c>
      <c r="G1107" s="33">
        <f t="shared" si="71"/>
        <v>34</v>
      </c>
      <c r="H1107" s="8">
        <v>551.70000000000005</v>
      </c>
      <c r="I1107" s="33">
        <v>0</v>
      </c>
      <c r="L1107" s="8">
        <v>1.3</v>
      </c>
      <c r="M1107" s="8">
        <v>0.53</v>
      </c>
      <c r="N1107" s="8">
        <f t="shared" si="73"/>
        <v>1.3</v>
      </c>
      <c r="O1107" s="1">
        <f t="shared" si="72"/>
        <v>0.29999999999995453</v>
      </c>
      <c r="P1107" s="33">
        <v>0</v>
      </c>
      <c r="Q1107" s="39"/>
      <c r="R1107" s="33">
        <v>430</v>
      </c>
      <c r="U1107" s="33">
        <v>430.23099999999999</v>
      </c>
      <c r="V1107" s="33">
        <v>722</v>
      </c>
    </row>
    <row r="1108" spans="1:22" ht="18.75" customHeight="1" x14ac:dyDescent="0.2">
      <c r="A1108" s="285"/>
      <c r="B1108" s="32">
        <v>43105</v>
      </c>
      <c r="C1108" s="33">
        <f t="shared" si="68"/>
        <v>438</v>
      </c>
      <c r="D1108" s="33">
        <f t="shared" si="69"/>
        <v>370</v>
      </c>
      <c r="E1108" s="1">
        <v>430.21</v>
      </c>
      <c r="F1108" s="33">
        <f t="shared" si="70"/>
        <v>722</v>
      </c>
      <c r="G1108" s="33">
        <f t="shared" si="71"/>
        <v>34</v>
      </c>
      <c r="H1108" s="8">
        <v>550.70000000000005</v>
      </c>
      <c r="I1108" s="33">
        <v>0</v>
      </c>
      <c r="L1108" s="8">
        <v>0</v>
      </c>
      <c r="M1108" s="8">
        <v>0</v>
      </c>
      <c r="N1108" s="8">
        <f t="shared" si="73"/>
        <v>0</v>
      </c>
      <c r="O1108" s="1">
        <f t="shared" si="72"/>
        <v>0.59999999999990905</v>
      </c>
      <c r="P1108" s="33">
        <v>0</v>
      </c>
      <c r="Q1108" s="39"/>
      <c r="R1108" s="33">
        <v>430</v>
      </c>
      <c r="U1108" s="33">
        <v>430.19799999999998</v>
      </c>
      <c r="V1108" s="33">
        <v>722</v>
      </c>
    </row>
    <row r="1109" spans="1:22" ht="18.75" customHeight="1" x14ac:dyDescent="0.2">
      <c r="A1109" s="285"/>
      <c r="B1109" s="32">
        <v>43106</v>
      </c>
      <c r="C1109" s="33">
        <f t="shared" si="68"/>
        <v>438</v>
      </c>
      <c r="D1109" s="33">
        <f t="shared" si="69"/>
        <v>370</v>
      </c>
      <c r="E1109" s="1">
        <v>430.24</v>
      </c>
      <c r="F1109" s="33">
        <f t="shared" si="70"/>
        <v>722</v>
      </c>
      <c r="G1109" s="33">
        <f t="shared" si="71"/>
        <v>34</v>
      </c>
      <c r="H1109" s="8">
        <v>551.29999999999995</v>
      </c>
      <c r="I1109" s="33">
        <v>0</v>
      </c>
      <c r="L1109" s="8">
        <v>0.23</v>
      </c>
      <c r="M1109" s="8">
        <v>0.09</v>
      </c>
      <c r="N1109" s="8">
        <f t="shared" si="73"/>
        <v>0.23</v>
      </c>
      <c r="O1109" s="1">
        <f t="shared" si="72"/>
        <v>0.63000000000010914</v>
      </c>
      <c r="P1109" s="33">
        <v>0</v>
      </c>
      <c r="Q1109" s="39"/>
      <c r="R1109" s="33">
        <v>430</v>
      </c>
      <c r="U1109" s="33">
        <v>430.22</v>
      </c>
      <c r="V1109" s="33">
        <v>722</v>
      </c>
    </row>
    <row r="1110" spans="1:22" ht="18.75" customHeight="1" x14ac:dyDescent="0.2">
      <c r="A1110" s="285"/>
      <c r="B1110" s="32">
        <v>43107</v>
      </c>
      <c r="C1110" s="33">
        <f t="shared" si="68"/>
        <v>438</v>
      </c>
      <c r="D1110" s="33">
        <f t="shared" si="69"/>
        <v>370</v>
      </c>
      <c r="E1110" s="1">
        <v>430.26</v>
      </c>
      <c r="F1110" s="33">
        <f t="shared" si="70"/>
        <v>722</v>
      </c>
      <c r="G1110" s="33">
        <f t="shared" si="71"/>
        <v>34</v>
      </c>
      <c r="H1110" s="8">
        <v>551.70000000000005</v>
      </c>
      <c r="I1110" s="33">
        <v>0</v>
      </c>
      <c r="L1110" s="8">
        <v>0.34</v>
      </c>
      <c r="M1110" s="8">
        <v>0.14000000000000001</v>
      </c>
      <c r="N1110" s="8">
        <f t="shared" si="73"/>
        <v>0.34</v>
      </c>
      <c r="O1110" s="1">
        <f t="shared" si="72"/>
        <v>0.74000000000000909</v>
      </c>
      <c r="P1110" s="33">
        <v>0</v>
      </c>
      <c r="Q1110" s="39"/>
      <c r="R1110" s="33">
        <v>430</v>
      </c>
      <c r="U1110" s="33">
        <v>430.24299999999999</v>
      </c>
      <c r="V1110" s="33">
        <v>722</v>
      </c>
    </row>
    <row r="1111" spans="1:22" ht="18.75" customHeight="1" x14ac:dyDescent="0.2">
      <c r="A1111" s="285"/>
      <c r="B1111" s="32">
        <v>43108</v>
      </c>
      <c r="C1111" s="33">
        <f t="shared" si="68"/>
        <v>438</v>
      </c>
      <c r="D1111" s="33">
        <f t="shared" si="69"/>
        <v>370</v>
      </c>
      <c r="E1111" s="1">
        <v>430.28</v>
      </c>
      <c r="F1111" s="33">
        <f t="shared" si="70"/>
        <v>722</v>
      </c>
      <c r="G1111" s="33">
        <f t="shared" si="71"/>
        <v>34</v>
      </c>
      <c r="H1111" s="8">
        <v>552.1</v>
      </c>
      <c r="I1111" s="33">
        <v>0</v>
      </c>
      <c r="L1111" s="8">
        <v>1.1299999999999999</v>
      </c>
      <c r="M1111" s="8">
        <v>0.49</v>
      </c>
      <c r="N1111" s="8">
        <f t="shared" si="73"/>
        <v>1.1299999999999999</v>
      </c>
      <c r="O1111" s="1">
        <f t="shared" si="72"/>
        <v>1.1299999999999955</v>
      </c>
      <c r="P1111" s="33">
        <v>0</v>
      </c>
      <c r="Q1111" s="39"/>
      <c r="R1111" s="33">
        <v>430</v>
      </c>
      <c r="U1111" s="33">
        <v>430.25</v>
      </c>
      <c r="V1111" s="33">
        <v>722</v>
      </c>
    </row>
    <row r="1112" spans="1:22" ht="18.75" customHeight="1" x14ac:dyDescent="0.2">
      <c r="A1112" s="285"/>
      <c r="B1112" s="32">
        <v>43109</v>
      </c>
      <c r="C1112" s="33">
        <f t="shared" si="68"/>
        <v>438</v>
      </c>
      <c r="D1112" s="33">
        <f t="shared" si="69"/>
        <v>370</v>
      </c>
      <c r="E1112" s="1">
        <v>430.28</v>
      </c>
      <c r="F1112" s="33">
        <f t="shared" si="70"/>
        <v>722</v>
      </c>
      <c r="G1112" s="33">
        <f t="shared" si="71"/>
        <v>34</v>
      </c>
      <c r="H1112" s="8">
        <v>552.1</v>
      </c>
      <c r="I1112" s="33">
        <v>0</v>
      </c>
      <c r="L1112" s="8">
        <v>1.78</v>
      </c>
      <c r="M1112" s="8">
        <v>0.72</v>
      </c>
      <c r="N1112" s="8">
        <f t="shared" si="73"/>
        <v>1.78</v>
      </c>
      <c r="O1112" s="1">
        <f t="shared" si="72"/>
        <v>0.57999999999992724</v>
      </c>
      <c r="P1112" s="33">
        <v>0</v>
      </c>
      <c r="Q1112" s="39"/>
      <c r="R1112" s="33">
        <v>430</v>
      </c>
      <c r="U1112" s="33">
        <v>430.26400000000001</v>
      </c>
      <c r="V1112" s="33">
        <v>722</v>
      </c>
    </row>
    <row r="1113" spans="1:22" ht="18.75" customHeight="1" x14ac:dyDescent="0.2">
      <c r="A1113" s="285"/>
      <c r="B1113" s="32">
        <v>43110</v>
      </c>
      <c r="C1113" s="33">
        <f t="shared" si="68"/>
        <v>438</v>
      </c>
      <c r="D1113" s="33">
        <f t="shared" si="69"/>
        <v>370</v>
      </c>
      <c r="E1113" s="1">
        <v>430.22</v>
      </c>
      <c r="F1113" s="33">
        <f t="shared" si="70"/>
        <v>722</v>
      </c>
      <c r="G1113" s="33">
        <f t="shared" si="71"/>
        <v>34</v>
      </c>
      <c r="H1113" s="8">
        <v>550.9</v>
      </c>
      <c r="I1113" s="33">
        <v>0</v>
      </c>
      <c r="L1113" s="8">
        <v>2.25</v>
      </c>
      <c r="M1113" s="8">
        <v>0.91</v>
      </c>
      <c r="N1113" s="8">
        <f t="shared" si="73"/>
        <v>2.25</v>
      </c>
      <c r="O1113" s="1">
        <f t="shared" si="72"/>
        <v>0.71000000000003638</v>
      </c>
      <c r="P1113" s="33">
        <v>0</v>
      </c>
      <c r="Q1113" s="39"/>
      <c r="R1113" s="33">
        <v>430</v>
      </c>
      <c r="U1113" s="33">
        <v>430.20100000000002</v>
      </c>
      <c r="V1113" s="33">
        <v>722</v>
      </c>
    </row>
    <row r="1114" spans="1:22" ht="18.75" customHeight="1" x14ac:dyDescent="0.2">
      <c r="A1114" s="285"/>
      <c r="B1114" s="32">
        <v>43111</v>
      </c>
      <c r="C1114" s="33">
        <f t="shared" si="68"/>
        <v>438</v>
      </c>
      <c r="D1114" s="33">
        <f t="shared" si="69"/>
        <v>370</v>
      </c>
      <c r="E1114" s="1">
        <v>430.14</v>
      </c>
      <c r="F1114" s="33">
        <f t="shared" si="70"/>
        <v>722</v>
      </c>
      <c r="G1114" s="33">
        <f t="shared" si="71"/>
        <v>34</v>
      </c>
      <c r="H1114" s="8">
        <v>549.36</v>
      </c>
      <c r="I1114" s="33">
        <v>0</v>
      </c>
      <c r="L1114" s="8">
        <v>1.68</v>
      </c>
      <c r="M1114" s="8">
        <v>0.48</v>
      </c>
      <c r="N1114" s="8">
        <f t="shared" si="73"/>
        <v>1.68</v>
      </c>
      <c r="O1114" s="1">
        <f t="shared" si="72"/>
        <v>1.4899999999998954</v>
      </c>
      <c r="P1114" s="33">
        <v>2</v>
      </c>
      <c r="Q1114" s="39"/>
      <c r="R1114" s="33">
        <v>430</v>
      </c>
      <c r="U1114" s="33">
        <v>430.13299999999998</v>
      </c>
      <c r="V1114" s="33">
        <v>722</v>
      </c>
    </row>
    <row r="1115" spans="1:22" ht="18.75" customHeight="1" x14ac:dyDescent="0.2">
      <c r="A1115" s="285"/>
      <c r="B1115" s="32">
        <v>43112</v>
      </c>
      <c r="C1115" s="33">
        <f t="shared" si="68"/>
        <v>438</v>
      </c>
      <c r="D1115" s="33">
        <f t="shared" si="69"/>
        <v>370</v>
      </c>
      <c r="E1115" s="1">
        <v>430.13</v>
      </c>
      <c r="F1115" s="33">
        <f t="shared" si="70"/>
        <v>722</v>
      </c>
      <c r="G1115" s="33">
        <f t="shared" si="71"/>
        <v>34</v>
      </c>
      <c r="H1115" s="8">
        <v>549.16999999999996</v>
      </c>
      <c r="I1115" s="33">
        <v>0</v>
      </c>
      <c r="L1115" s="8">
        <v>1.27</v>
      </c>
      <c r="M1115" s="8">
        <v>0.52</v>
      </c>
      <c r="N1115" s="8">
        <f t="shared" si="73"/>
        <v>1.27</v>
      </c>
      <c r="O1115" s="1">
        <f t="shared" si="72"/>
        <v>0.5</v>
      </c>
      <c r="P1115" s="33">
        <v>0</v>
      </c>
      <c r="Q1115" s="39"/>
      <c r="R1115" s="33">
        <v>430</v>
      </c>
      <c r="U1115" s="33">
        <v>430.10399999999998</v>
      </c>
      <c r="V1115" s="33">
        <v>722</v>
      </c>
    </row>
    <row r="1116" spans="1:22" ht="18.75" customHeight="1" x14ac:dyDescent="0.2">
      <c r="A1116" s="285"/>
      <c r="B1116" s="32">
        <v>43113</v>
      </c>
      <c r="C1116" s="33">
        <f t="shared" si="68"/>
        <v>438</v>
      </c>
      <c r="D1116" s="33">
        <f t="shared" si="69"/>
        <v>370</v>
      </c>
      <c r="E1116" s="1">
        <v>430.09</v>
      </c>
      <c r="F1116" s="33">
        <f t="shared" si="70"/>
        <v>722</v>
      </c>
      <c r="G1116" s="33">
        <f t="shared" si="71"/>
        <v>34</v>
      </c>
      <c r="H1116" s="8">
        <v>548.4</v>
      </c>
      <c r="I1116" s="33">
        <v>0</v>
      </c>
      <c r="L1116" s="8">
        <v>0.91</v>
      </c>
      <c r="M1116" s="8">
        <v>0.37</v>
      </c>
      <c r="N1116" s="8">
        <f t="shared" si="73"/>
        <v>0.91</v>
      </c>
      <c r="O1116" s="1">
        <f t="shared" si="72"/>
        <v>0.50999999999999091</v>
      </c>
      <c r="P1116" s="33">
        <v>0.5</v>
      </c>
      <c r="Q1116" s="39"/>
      <c r="R1116" s="33">
        <v>430</v>
      </c>
      <c r="U1116" s="33">
        <v>430.07299999999998</v>
      </c>
      <c r="V1116" s="33">
        <v>722</v>
      </c>
    </row>
    <row r="1117" spans="1:22" ht="18.75" customHeight="1" x14ac:dyDescent="0.2">
      <c r="A1117" s="285"/>
      <c r="B1117" s="32">
        <v>43114</v>
      </c>
      <c r="C1117" s="33">
        <f t="shared" si="68"/>
        <v>438</v>
      </c>
      <c r="D1117" s="33">
        <f t="shared" si="69"/>
        <v>370</v>
      </c>
      <c r="E1117" s="1">
        <v>430.07</v>
      </c>
      <c r="F1117" s="33">
        <f t="shared" si="70"/>
        <v>722</v>
      </c>
      <c r="G1117" s="33">
        <f t="shared" si="71"/>
        <v>34</v>
      </c>
      <c r="H1117" s="8">
        <v>548</v>
      </c>
      <c r="I1117" s="33">
        <v>0</v>
      </c>
      <c r="L1117" s="8">
        <v>0</v>
      </c>
      <c r="M1117" s="8">
        <v>0</v>
      </c>
      <c r="N1117" s="8">
        <f t="shared" si="73"/>
        <v>0</v>
      </c>
      <c r="O1117" s="1">
        <f t="shared" si="72"/>
        <v>0.78999999999996362</v>
      </c>
      <c r="P1117" s="33">
        <v>0</v>
      </c>
      <c r="Q1117" s="39"/>
      <c r="R1117" s="33">
        <v>430</v>
      </c>
      <c r="U1117" s="33">
        <v>430.065</v>
      </c>
      <c r="V1117" s="33">
        <v>722</v>
      </c>
    </row>
    <row r="1118" spans="1:22" ht="18.75" customHeight="1" x14ac:dyDescent="0.2">
      <c r="A1118" s="285"/>
      <c r="B1118" s="32">
        <v>43115</v>
      </c>
      <c r="C1118" s="33">
        <f t="shared" si="68"/>
        <v>438</v>
      </c>
      <c r="D1118" s="33">
        <f t="shared" si="69"/>
        <v>370</v>
      </c>
      <c r="E1118" s="1">
        <v>430.11</v>
      </c>
      <c r="F1118" s="33">
        <f t="shared" si="70"/>
        <v>722</v>
      </c>
      <c r="G1118" s="33">
        <f t="shared" si="71"/>
        <v>34</v>
      </c>
      <c r="H1118" s="8">
        <v>548.79</v>
      </c>
      <c r="I1118" s="33">
        <v>0</v>
      </c>
      <c r="L1118" s="8">
        <v>0.56000000000000005</v>
      </c>
      <c r="M1118" s="8">
        <v>0.23</v>
      </c>
      <c r="N1118" s="8">
        <f t="shared" si="73"/>
        <v>0.56000000000000005</v>
      </c>
      <c r="O1118" s="1">
        <f t="shared" si="72"/>
        <v>0.55999999999994543</v>
      </c>
      <c r="P1118" s="33">
        <v>0</v>
      </c>
      <c r="Q1118" s="39"/>
      <c r="R1118" s="33">
        <v>430</v>
      </c>
      <c r="U1118" s="33">
        <v>430.09100000000001</v>
      </c>
      <c r="V1118" s="33">
        <v>722</v>
      </c>
    </row>
    <row r="1119" spans="1:22" ht="18.75" customHeight="1" x14ac:dyDescent="0.2">
      <c r="A1119" s="285"/>
      <c r="B1119" s="32">
        <v>43116</v>
      </c>
      <c r="C1119" s="33">
        <f t="shared" si="68"/>
        <v>438</v>
      </c>
      <c r="D1119" s="33">
        <f t="shared" si="69"/>
        <v>370</v>
      </c>
      <c r="E1119" s="1">
        <v>430.11</v>
      </c>
      <c r="F1119" s="33">
        <f t="shared" si="70"/>
        <v>722</v>
      </c>
      <c r="G1119" s="33">
        <f t="shared" si="71"/>
        <v>34</v>
      </c>
      <c r="H1119" s="8">
        <v>548.79</v>
      </c>
      <c r="I1119" s="33">
        <v>0</v>
      </c>
      <c r="L1119" s="8">
        <v>0.36</v>
      </c>
      <c r="M1119" s="8">
        <v>0.14000000000000001</v>
      </c>
      <c r="N1119" s="8">
        <f t="shared" si="73"/>
        <v>0.36</v>
      </c>
      <c r="O1119" s="1">
        <f t="shared" si="72"/>
        <v>0.17000000000007276</v>
      </c>
      <c r="P1119" s="33">
        <v>0</v>
      </c>
      <c r="Q1119" s="39"/>
      <c r="R1119" s="33">
        <v>430</v>
      </c>
      <c r="U1119" s="33">
        <v>430.08499999999998</v>
      </c>
      <c r="V1119" s="33">
        <v>722</v>
      </c>
    </row>
    <row r="1120" spans="1:22" ht="18.75" customHeight="1" x14ac:dyDescent="0.2">
      <c r="A1120" s="285"/>
      <c r="B1120" s="32">
        <v>43117</v>
      </c>
      <c r="C1120" s="33">
        <f t="shared" si="68"/>
        <v>438</v>
      </c>
      <c r="D1120" s="33">
        <f t="shared" si="69"/>
        <v>370</v>
      </c>
      <c r="E1120" s="1">
        <v>430.1</v>
      </c>
      <c r="F1120" s="33">
        <f t="shared" si="70"/>
        <v>722</v>
      </c>
      <c r="G1120" s="33">
        <f t="shared" si="71"/>
        <v>34</v>
      </c>
      <c r="H1120" s="8">
        <v>548.6</v>
      </c>
      <c r="I1120" s="33">
        <v>0</v>
      </c>
      <c r="L1120" s="8">
        <v>0</v>
      </c>
      <c r="M1120" s="8">
        <v>0</v>
      </c>
      <c r="N1120" s="8">
        <f t="shared" si="73"/>
        <v>0</v>
      </c>
      <c r="O1120" s="1">
        <f t="shared" si="72"/>
        <v>0.18999999999994088</v>
      </c>
      <c r="P1120" s="33">
        <v>0</v>
      </c>
      <c r="Q1120" s="39"/>
      <c r="R1120" s="33">
        <v>430</v>
      </c>
      <c r="U1120" s="33">
        <v>430.09000000000003</v>
      </c>
      <c r="V1120" s="33">
        <v>722</v>
      </c>
    </row>
    <row r="1121" spans="1:22" ht="18.75" customHeight="1" x14ac:dyDescent="0.2">
      <c r="A1121" s="285"/>
      <c r="B1121" s="32">
        <v>43118</v>
      </c>
      <c r="C1121" s="33">
        <f t="shared" si="68"/>
        <v>438</v>
      </c>
      <c r="D1121" s="33">
        <f t="shared" si="69"/>
        <v>370</v>
      </c>
      <c r="E1121" s="1">
        <v>430.11</v>
      </c>
      <c r="F1121" s="33">
        <f t="shared" si="70"/>
        <v>722</v>
      </c>
      <c r="G1121" s="33">
        <f t="shared" si="71"/>
        <v>34</v>
      </c>
      <c r="H1121" s="8">
        <v>548.79</v>
      </c>
      <c r="I1121" s="33">
        <v>0</v>
      </c>
      <c r="L1121" s="8">
        <v>1.53</v>
      </c>
      <c r="M1121" s="8">
        <v>0.62</v>
      </c>
      <c r="N1121" s="8">
        <f t="shared" si="73"/>
        <v>1.53</v>
      </c>
      <c r="O1121" s="1">
        <f t="shared" si="72"/>
        <v>0.34000000000003183</v>
      </c>
      <c r="P1121" s="33">
        <v>0</v>
      </c>
      <c r="Q1121" s="39"/>
      <c r="R1121" s="33">
        <v>430</v>
      </c>
      <c r="U1121" s="33">
        <v>430.09100000000001</v>
      </c>
      <c r="V1121" s="33">
        <v>722</v>
      </c>
    </row>
    <row r="1122" spans="1:22" ht="18.75" customHeight="1" x14ac:dyDescent="0.2">
      <c r="A1122" s="285"/>
      <c r="B1122" s="32">
        <v>43119</v>
      </c>
      <c r="C1122" s="33">
        <f t="shared" si="68"/>
        <v>438</v>
      </c>
      <c r="D1122" s="33">
        <f t="shared" si="69"/>
        <v>370</v>
      </c>
      <c r="E1122" s="1">
        <v>430.05</v>
      </c>
      <c r="F1122" s="33">
        <f t="shared" si="70"/>
        <v>722</v>
      </c>
      <c r="G1122" s="33">
        <f t="shared" si="71"/>
        <v>34</v>
      </c>
      <c r="H1122" s="8">
        <v>547.6</v>
      </c>
      <c r="I1122" s="33">
        <v>0</v>
      </c>
      <c r="L1122" s="8">
        <v>1.99</v>
      </c>
      <c r="M1122" s="8">
        <v>0.81</v>
      </c>
      <c r="N1122" s="8">
        <f t="shared" si="73"/>
        <v>1.99</v>
      </c>
      <c r="O1122" s="1">
        <f t="shared" si="72"/>
        <v>0.61000000000001364</v>
      </c>
      <c r="P1122" s="33">
        <v>0</v>
      </c>
      <c r="Q1122" s="39"/>
      <c r="R1122" s="33">
        <v>430</v>
      </c>
      <c r="U1122" s="33">
        <v>430.02699999999999</v>
      </c>
      <c r="V1122" s="33">
        <v>722</v>
      </c>
    </row>
    <row r="1123" spans="1:22" ht="18.75" customHeight="1" x14ac:dyDescent="0.2">
      <c r="A1123" s="285"/>
      <c r="B1123" s="32">
        <v>43120</v>
      </c>
      <c r="C1123" s="33">
        <f t="shared" si="68"/>
        <v>438</v>
      </c>
      <c r="D1123" s="33">
        <f t="shared" si="69"/>
        <v>370</v>
      </c>
      <c r="E1123" s="1">
        <v>429.98</v>
      </c>
      <c r="F1123" s="33">
        <f t="shared" si="70"/>
        <v>722</v>
      </c>
      <c r="G1123" s="33">
        <f t="shared" si="71"/>
        <v>34</v>
      </c>
      <c r="H1123" s="8">
        <v>546.22</v>
      </c>
      <c r="I1123" s="33">
        <v>0</v>
      </c>
      <c r="L1123" s="8">
        <v>1.82</v>
      </c>
      <c r="M1123" s="8">
        <v>0.73</v>
      </c>
      <c r="N1123" s="8">
        <f t="shared" si="73"/>
        <v>1.82</v>
      </c>
      <c r="O1123" s="1">
        <f t="shared" si="72"/>
        <v>1.25</v>
      </c>
      <c r="P1123" s="33">
        <v>0</v>
      </c>
      <c r="Q1123" s="39"/>
      <c r="R1123" s="33">
        <v>430</v>
      </c>
      <c r="V1123" s="33">
        <v>722</v>
      </c>
    </row>
    <row r="1124" spans="1:22" ht="18.75" customHeight="1" x14ac:dyDescent="0.2">
      <c r="A1124" s="285"/>
      <c r="B1124" s="32">
        <v>43121</v>
      </c>
      <c r="C1124" s="33">
        <f t="shared" ref="C1124:D1134" si="74">C1123</f>
        <v>438</v>
      </c>
      <c r="D1124" s="33">
        <f t="shared" si="74"/>
        <v>370</v>
      </c>
      <c r="E1124" s="1">
        <v>429.95</v>
      </c>
      <c r="F1124" s="33">
        <f t="shared" ref="F1124:G1134" si="75">F1123</f>
        <v>722</v>
      </c>
      <c r="G1124" s="33">
        <f t="shared" si="75"/>
        <v>34</v>
      </c>
      <c r="H1124" s="8">
        <v>545.65</v>
      </c>
      <c r="I1124" s="33">
        <v>0</v>
      </c>
      <c r="L1124" s="8">
        <v>0.49</v>
      </c>
      <c r="M1124" s="8">
        <v>0.19</v>
      </c>
      <c r="N1124" s="8">
        <f t="shared" si="73"/>
        <v>0.49</v>
      </c>
      <c r="O1124" s="1">
        <f t="shared" si="72"/>
        <v>0.30000000000006821</v>
      </c>
      <c r="P1124" s="33">
        <v>0</v>
      </c>
      <c r="Q1124" s="39"/>
      <c r="R1124" s="33">
        <v>430</v>
      </c>
      <c r="V1124" s="33">
        <v>722</v>
      </c>
    </row>
    <row r="1125" spans="1:22" ht="18.75" customHeight="1" x14ac:dyDescent="0.2">
      <c r="A1125" s="285"/>
      <c r="B1125" s="32">
        <v>43122</v>
      </c>
      <c r="C1125" s="33">
        <f t="shared" si="74"/>
        <v>438</v>
      </c>
      <c r="D1125" s="33">
        <f t="shared" si="74"/>
        <v>370</v>
      </c>
      <c r="E1125" s="1">
        <v>429.94</v>
      </c>
      <c r="F1125" s="33">
        <f t="shared" si="75"/>
        <v>722</v>
      </c>
      <c r="G1125" s="33">
        <f t="shared" si="75"/>
        <v>34</v>
      </c>
      <c r="H1125" s="8">
        <v>545.46</v>
      </c>
      <c r="I1125" s="33">
        <v>0</v>
      </c>
      <c r="L1125" s="8">
        <v>3.72</v>
      </c>
      <c r="M1125" s="8">
        <v>1.51</v>
      </c>
      <c r="N1125" s="8">
        <f t="shared" si="73"/>
        <v>3.72</v>
      </c>
      <c r="O1125" s="1">
        <f t="shared" si="72"/>
        <v>0.58000000000004093</v>
      </c>
      <c r="P1125" s="33">
        <v>0</v>
      </c>
      <c r="Q1125" s="39"/>
      <c r="R1125" s="33">
        <v>430</v>
      </c>
      <c r="V1125" s="33">
        <v>722</v>
      </c>
    </row>
    <row r="1126" spans="1:22" ht="18.75" customHeight="1" x14ac:dyDescent="0.2">
      <c r="A1126" s="285"/>
      <c r="B1126" s="32">
        <v>43123</v>
      </c>
      <c r="C1126" s="33">
        <f t="shared" si="74"/>
        <v>438</v>
      </c>
      <c r="D1126" s="33">
        <f t="shared" si="74"/>
        <v>370</v>
      </c>
      <c r="E1126" s="1">
        <v>429.78</v>
      </c>
      <c r="F1126" s="33">
        <f t="shared" si="75"/>
        <v>722</v>
      </c>
      <c r="G1126" s="33">
        <f t="shared" si="75"/>
        <v>34</v>
      </c>
      <c r="H1126" s="8">
        <v>542.32000000000005</v>
      </c>
      <c r="I1126" s="33">
        <v>0</v>
      </c>
      <c r="L1126" s="8">
        <v>4.04</v>
      </c>
      <c r="M1126" s="8">
        <v>1.64</v>
      </c>
      <c r="N1126" s="8">
        <f t="shared" si="73"/>
        <v>4.04</v>
      </c>
      <c r="O1126" s="1">
        <f t="shared" si="72"/>
        <v>0.32999999999992724</v>
      </c>
      <c r="P1126" s="33">
        <v>0</v>
      </c>
      <c r="Q1126" s="39"/>
      <c r="R1126" s="33">
        <v>430</v>
      </c>
      <c r="V1126" s="33">
        <v>722</v>
      </c>
    </row>
    <row r="1127" spans="1:22" ht="18.75" customHeight="1" x14ac:dyDescent="0.2">
      <c r="A1127" s="285"/>
      <c r="B1127" s="32">
        <v>43124</v>
      </c>
      <c r="C1127" s="33">
        <f t="shared" si="74"/>
        <v>438</v>
      </c>
      <c r="D1127" s="33">
        <f t="shared" si="74"/>
        <v>370</v>
      </c>
      <c r="E1127" s="1">
        <v>429.59</v>
      </c>
      <c r="F1127" s="33">
        <f t="shared" si="75"/>
        <v>722</v>
      </c>
      <c r="G1127" s="33">
        <f t="shared" si="75"/>
        <v>34</v>
      </c>
      <c r="H1127" s="8">
        <v>538.61</v>
      </c>
      <c r="I1127" s="33">
        <v>0</v>
      </c>
      <c r="L1127" s="8">
        <v>4.9000000000000004</v>
      </c>
      <c r="M1127" s="8">
        <v>1.98</v>
      </c>
      <c r="N1127" s="8">
        <f t="shared" si="73"/>
        <v>4.9000000000000004</v>
      </c>
      <c r="O1127" s="1">
        <f t="shared" si="72"/>
        <v>1.6699999999999591</v>
      </c>
      <c r="P1127" s="33">
        <v>0</v>
      </c>
      <c r="Q1127" s="39"/>
      <c r="R1127" s="33">
        <v>430</v>
      </c>
      <c r="V1127" s="33">
        <v>722</v>
      </c>
    </row>
    <row r="1128" spans="1:22" ht="18.75" customHeight="1" x14ac:dyDescent="0.2">
      <c r="A1128" s="285"/>
      <c r="B1128" s="32">
        <v>43125</v>
      </c>
      <c r="C1128" s="33">
        <f t="shared" si="74"/>
        <v>438</v>
      </c>
      <c r="D1128" s="33">
        <f t="shared" si="74"/>
        <v>370</v>
      </c>
      <c r="E1128" s="1">
        <v>429.42</v>
      </c>
      <c r="F1128" s="33">
        <f t="shared" si="75"/>
        <v>722</v>
      </c>
      <c r="G1128" s="33">
        <f t="shared" si="75"/>
        <v>34</v>
      </c>
      <c r="H1128" s="8">
        <v>535.38</v>
      </c>
      <c r="I1128" s="33">
        <v>0</v>
      </c>
      <c r="L1128" s="8">
        <v>2.08</v>
      </c>
      <c r="M1128" s="8">
        <v>0.84</v>
      </c>
      <c r="N1128" s="8">
        <f t="shared" si="73"/>
        <v>2.08</v>
      </c>
      <c r="O1128" s="1">
        <f t="shared" si="72"/>
        <v>0.56000000000005912</v>
      </c>
      <c r="P1128" s="33">
        <v>0</v>
      </c>
      <c r="Q1128" s="39"/>
      <c r="R1128" s="33">
        <v>430</v>
      </c>
      <c r="V1128" s="33">
        <v>722</v>
      </c>
    </row>
    <row r="1129" spans="1:22" ht="18.75" customHeight="1" x14ac:dyDescent="0.2">
      <c r="A1129" s="285"/>
      <c r="B1129" s="32">
        <v>43126</v>
      </c>
      <c r="C1129" s="33">
        <f t="shared" si="74"/>
        <v>438</v>
      </c>
      <c r="D1129" s="33">
        <f t="shared" si="74"/>
        <v>370</v>
      </c>
      <c r="E1129" s="1">
        <v>429.34</v>
      </c>
      <c r="F1129" s="33">
        <f t="shared" si="75"/>
        <v>722</v>
      </c>
      <c r="G1129" s="33">
        <f t="shared" si="75"/>
        <v>34</v>
      </c>
      <c r="H1129" s="8">
        <v>533.86</v>
      </c>
      <c r="I1129" s="33">
        <v>0</v>
      </c>
      <c r="L1129" s="8">
        <v>0.2</v>
      </c>
      <c r="M1129" s="8">
        <v>0.82</v>
      </c>
      <c r="N1129" s="8">
        <f t="shared" si="73"/>
        <v>0.2</v>
      </c>
      <c r="O1129" s="1">
        <f t="shared" si="72"/>
        <v>9.9999999999909051E-3</v>
      </c>
      <c r="P1129" s="33">
        <v>0</v>
      </c>
      <c r="Q1129" s="39"/>
      <c r="R1129" s="33">
        <v>430</v>
      </c>
      <c r="V1129" s="33">
        <v>722</v>
      </c>
    </row>
    <row r="1130" spans="1:22" ht="18.75" customHeight="1" x14ac:dyDescent="0.2">
      <c r="A1130" s="285"/>
      <c r="B1130" s="32">
        <v>43127</v>
      </c>
      <c r="C1130" s="33">
        <f t="shared" si="74"/>
        <v>438</v>
      </c>
      <c r="D1130" s="33">
        <f t="shared" si="74"/>
        <v>370</v>
      </c>
      <c r="E1130" s="1">
        <v>429.33</v>
      </c>
      <c r="F1130" s="33">
        <f t="shared" si="75"/>
        <v>722</v>
      </c>
      <c r="G1130" s="33">
        <f t="shared" si="75"/>
        <v>34</v>
      </c>
      <c r="H1130" s="8">
        <v>533.66999999999996</v>
      </c>
      <c r="I1130" s="33">
        <v>0</v>
      </c>
      <c r="L1130" s="8">
        <v>0</v>
      </c>
      <c r="M1130" s="8">
        <v>0</v>
      </c>
      <c r="N1130" s="8">
        <f t="shared" si="73"/>
        <v>0</v>
      </c>
      <c r="O1130" s="1">
        <f t="shared" si="72"/>
        <v>0</v>
      </c>
      <c r="P1130" s="33">
        <v>0</v>
      </c>
      <c r="Q1130" s="39"/>
      <c r="R1130" s="33">
        <v>430</v>
      </c>
      <c r="V1130" s="33">
        <v>722</v>
      </c>
    </row>
    <row r="1131" spans="1:22" ht="18.75" customHeight="1" x14ac:dyDescent="0.2">
      <c r="A1131" s="285"/>
      <c r="B1131" s="32">
        <v>43128</v>
      </c>
      <c r="C1131" s="33">
        <f t="shared" si="74"/>
        <v>438</v>
      </c>
      <c r="D1131" s="33">
        <f t="shared" si="74"/>
        <v>370</v>
      </c>
      <c r="E1131" s="1">
        <v>429.33</v>
      </c>
      <c r="F1131" s="33">
        <f t="shared" si="75"/>
        <v>722</v>
      </c>
      <c r="G1131" s="33">
        <f t="shared" si="75"/>
        <v>34</v>
      </c>
      <c r="H1131" s="8">
        <v>533.66999999999996</v>
      </c>
      <c r="I1131" s="33">
        <v>0</v>
      </c>
      <c r="L1131" s="8">
        <v>0</v>
      </c>
      <c r="M1131" s="8">
        <v>0</v>
      </c>
      <c r="N1131" s="8">
        <f t="shared" si="73"/>
        <v>0</v>
      </c>
      <c r="O1131" s="1">
        <f t="shared" si="72"/>
        <v>0.37999999999999545</v>
      </c>
      <c r="P1131" s="33">
        <v>0</v>
      </c>
      <c r="Q1131" s="39"/>
      <c r="R1131" s="33">
        <v>430</v>
      </c>
      <c r="V1131" s="33">
        <v>722</v>
      </c>
    </row>
    <row r="1132" spans="1:22" ht="18.75" customHeight="1" x14ac:dyDescent="0.2">
      <c r="A1132" s="285"/>
      <c r="B1132" s="32">
        <v>43129</v>
      </c>
      <c r="C1132" s="33">
        <f t="shared" si="74"/>
        <v>438</v>
      </c>
      <c r="D1132" s="33">
        <f t="shared" si="74"/>
        <v>370</v>
      </c>
      <c r="E1132" s="1">
        <v>429.35</v>
      </c>
      <c r="F1132" s="33">
        <f t="shared" si="75"/>
        <v>722</v>
      </c>
      <c r="G1132" s="33">
        <f t="shared" si="75"/>
        <v>34</v>
      </c>
      <c r="H1132" s="8">
        <v>534.04999999999995</v>
      </c>
      <c r="I1132" s="33">
        <v>0</v>
      </c>
      <c r="L1132" s="8">
        <v>0</v>
      </c>
      <c r="M1132" s="8">
        <v>0</v>
      </c>
      <c r="N1132" s="8">
        <f t="shared" si="73"/>
        <v>0</v>
      </c>
      <c r="O1132" s="1">
        <f t="shared" si="72"/>
        <v>0.37999999999999545</v>
      </c>
      <c r="P1132" s="33">
        <v>8.1999999999999993</v>
      </c>
      <c r="Q1132" s="39"/>
      <c r="R1132" s="33">
        <v>430</v>
      </c>
      <c r="V1132" s="33">
        <v>722</v>
      </c>
    </row>
    <row r="1133" spans="1:22" ht="18.75" customHeight="1" x14ac:dyDescent="0.2">
      <c r="A1133" s="285"/>
      <c r="B1133" s="32">
        <v>43130</v>
      </c>
      <c r="C1133" s="33">
        <f t="shared" si="74"/>
        <v>438</v>
      </c>
      <c r="D1133" s="33">
        <f t="shared" si="74"/>
        <v>370</v>
      </c>
      <c r="E1133" s="1">
        <v>429.37</v>
      </c>
      <c r="F1133" s="33">
        <f t="shared" si="75"/>
        <v>722</v>
      </c>
      <c r="G1133" s="33">
        <f t="shared" si="75"/>
        <v>34</v>
      </c>
      <c r="H1133" s="8">
        <v>534.42999999999995</v>
      </c>
      <c r="I1133" s="33">
        <v>0</v>
      </c>
      <c r="L1133" s="8">
        <v>0</v>
      </c>
      <c r="M1133" s="8">
        <v>0</v>
      </c>
      <c r="N1133" s="8">
        <f t="shared" si="73"/>
        <v>0</v>
      </c>
      <c r="O1133" s="1">
        <f t="shared" si="72"/>
        <v>5.9700000000000273</v>
      </c>
      <c r="P1133" s="33">
        <v>41.5</v>
      </c>
      <c r="Q1133" s="39"/>
      <c r="R1133" s="33">
        <v>430</v>
      </c>
      <c r="V1133" s="33">
        <v>722</v>
      </c>
    </row>
    <row r="1134" spans="1:22" ht="18.75" customHeight="1" x14ac:dyDescent="0.2">
      <c r="A1134" s="285"/>
      <c r="B1134" s="32">
        <v>43131</v>
      </c>
      <c r="C1134" s="33">
        <f t="shared" si="74"/>
        <v>438</v>
      </c>
      <c r="D1134" s="33">
        <f t="shared" si="74"/>
        <v>370</v>
      </c>
      <c r="E1134" s="1">
        <v>429.68</v>
      </c>
      <c r="F1134" s="33">
        <f t="shared" si="75"/>
        <v>722</v>
      </c>
      <c r="G1134" s="33">
        <f t="shared" si="75"/>
        <v>34</v>
      </c>
      <c r="H1134" s="8">
        <v>540.4</v>
      </c>
      <c r="I1134" s="33">
        <v>0</v>
      </c>
      <c r="L1134" s="8">
        <v>0.14000000000000001</v>
      </c>
      <c r="M1134" s="8">
        <v>5.6000000000000001E-2</v>
      </c>
      <c r="N1134" s="8">
        <f t="shared" si="73"/>
        <v>0.14000000000000001</v>
      </c>
      <c r="O1134" s="1">
        <f t="shared" si="72"/>
        <v>1.6800000000000637</v>
      </c>
      <c r="P1134" s="33">
        <v>1.4</v>
      </c>
      <c r="Q1134" s="39">
        <f>SUM(M1135:M1162)</f>
        <v>7.0219999999999994</v>
      </c>
      <c r="R1134" s="33">
        <v>430</v>
      </c>
      <c r="V1134" s="33">
        <v>722</v>
      </c>
    </row>
    <row r="1135" spans="1:22" ht="18.75" customHeight="1" x14ac:dyDescent="0.2">
      <c r="B1135" s="32">
        <v>43132</v>
      </c>
      <c r="C1135" s="33">
        <f t="shared" ref="C1135:C1166" si="76">C1134</f>
        <v>438</v>
      </c>
      <c r="D1135" s="33">
        <f t="shared" ref="D1135:D1166" si="77">D1134</f>
        <v>370</v>
      </c>
      <c r="E1135" s="1">
        <v>429.76</v>
      </c>
      <c r="F1135" s="33">
        <f t="shared" ref="F1135:F1166" si="78">F1134</f>
        <v>722</v>
      </c>
      <c r="G1135" s="33">
        <f t="shared" ref="G1135:G1166" si="79">G1134</f>
        <v>34</v>
      </c>
      <c r="H1135" s="8">
        <v>541.94000000000005</v>
      </c>
      <c r="I1135" s="33">
        <v>0</v>
      </c>
      <c r="L1135" s="8">
        <v>0</v>
      </c>
      <c r="M1135" s="8">
        <v>0</v>
      </c>
      <c r="N1135" s="8">
        <f t="shared" si="73"/>
        <v>0</v>
      </c>
      <c r="O1135" s="1">
        <f t="shared" si="72"/>
        <v>0.95999999999992269</v>
      </c>
      <c r="P1135" s="33">
        <v>0</v>
      </c>
      <c r="Q1135" s="39"/>
      <c r="R1135" s="33">
        <v>430</v>
      </c>
      <c r="V1135" s="33">
        <v>722</v>
      </c>
    </row>
    <row r="1136" spans="1:22" ht="18.75" customHeight="1" x14ac:dyDescent="0.2">
      <c r="B1136" s="32">
        <v>43133</v>
      </c>
      <c r="C1136" s="33">
        <f t="shared" si="76"/>
        <v>438</v>
      </c>
      <c r="D1136" s="33">
        <f t="shared" si="77"/>
        <v>370</v>
      </c>
      <c r="E1136" s="1">
        <v>429.81</v>
      </c>
      <c r="F1136" s="33">
        <f t="shared" si="78"/>
        <v>722</v>
      </c>
      <c r="G1136" s="33">
        <f t="shared" si="79"/>
        <v>34</v>
      </c>
      <c r="H1136" s="8">
        <v>542.9</v>
      </c>
      <c r="I1136" s="33">
        <v>0</v>
      </c>
      <c r="L1136" s="8">
        <v>0</v>
      </c>
      <c r="M1136" s="8">
        <v>0</v>
      </c>
      <c r="N1136" s="8">
        <f t="shared" si="73"/>
        <v>0</v>
      </c>
      <c r="O1136" s="1">
        <f t="shared" si="72"/>
        <v>0.80000000000006821</v>
      </c>
      <c r="P1136" s="33">
        <v>0</v>
      </c>
      <c r="Q1136" s="39"/>
      <c r="R1136" s="33">
        <v>430</v>
      </c>
      <c r="V1136" s="33">
        <v>722</v>
      </c>
    </row>
    <row r="1137" spans="2:22" ht="18.75" customHeight="1" x14ac:dyDescent="0.2">
      <c r="B1137" s="32">
        <v>43134</v>
      </c>
      <c r="C1137" s="33">
        <f t="shared" si="76"/>
        <v>438</v>
      </c>
      <c r="D1137" s="33">
        <f t="shared" si="77"/>
        <v>370</v>
      </c>
      <c r="E1137" s="1">
        <v>429.85</v>
      </c>
      <c r="F1137" s="33">
        <f t="shared" si="78"/>
        <v>722</v>
      </c>
      <c r="G1137" s="33">
        <f t="shared" si="79"/>
        <v>34</v>
      </c>
      <c r="H1137" s="8">
        <v>543.70000000000005</v>
      </c>
      <c r="I1137" s="33">
        <v>0</v>
      </c>
      <c r="L1137" s="8">
        <v>0</v>
      </c>
      <c r="M1137" s="8">
        <v>0</v>
      </c>
      <c r="N1137" s="8">
        <f t="shared" si="73"/>
        <v>0</v>
      </c>
      <c r="O1137" s="1">
        <f t="shared" si="72"/>
        <v>0.19999999999993179</v>
      </c>
      <c r="P1137" s="33">
        <v>0</v>
      </c>
      <c r="Q1137" s="39"/>
      <c r="R1137" s="33">
        <v>430</v>
      </c>
      <c r="V1137" s="33">
        <v>722</v>
      </c>
    </row>
    <row r="1138" spans="2:22" ht="18.75" customHeight="1" x14ac:dyDescent="0.2">
      <c r="B1138" s="32">
        <v>43135</v>
      </c>
      <c r="C1138" s="33">
        <f t="shared" si="76"/>
        <v>438</v>
      </c>
      <c r="D1138" s="33">
        <f t="shared" si="77"/>
        <v>370</v>
      </c>
      <c r="E1138" s="1">
        <v>429.86</v>
      </c>
      <c r="F1138" s="33">
        <f t="shared" si="78"/>
        <v>722</v>
      </c>
      <c r="G1138" s="33">
        <f t="shared" si="79"/>
        <v>34</v>
      </c>
      <c r="H1138" s="8">
        <v>543.9</v>
      </c>
      <c r="I1138" s="33">
        <v>0</v>
      </c>
      <c r="L1138" s="8">
        <v>0.09</v>
      </c>
      <c r="M1138" s="8">
        <v>0.04</v>
      </c>
      <c r="N1138" s="8">
        <f t="shared" si="73"/>
        <v>0.09</v>
      </c>
      <c r="O1138" s="1">
        <f t="shared" si="72"/>
        <v>0.29000000000007731</v>
      </c>
      <c r="P1138" s="33">
        <v>0</v>
      </c>
      <c r="Q1138" s="39"/>
      <c r="R1138" s="33">
        <v>430</v>
      </c>
      <c r="V1138" s="33">
        <v>722</v>
      </c>
    </row>
    <row r="1139" spans="2:22" ht="18.75" customHeight="1" x14ac:dyDescent="0.2">
      <c r="B1139" s="32">
        <v>43136</v>
      </c>
      <c r="C1139" s="33">
        <f t="shared" si="76"/>
        <v>438</v>
      </c>
      <c r="D1139" s="33">
        <f t="shared" si="77"/>
        <v>370</v>
      </c>
      <c r="E1139" s="1">
        <v>429.87</v>
      </c>
      <c r="F1139" s="33">
        <f t="shared" si="78"/>
        <v>722</v>
      </c>
      <c r="G1139" s="33">
        <f t="shared" si="79"/>
        <v>34</v>
      </c>
      <c r="H1139" s="8">
        <v>544.1</v>
      </c>
      <c r="I1139" s="33">
        <v>0</v>
      </c>
      <c r="L1139" s="8">
        <v>0.87</v>
      </c>
      <c r="M1139" s="8">
        <v>0.36</v>
      </c>
      <c r="N1139" s="8">
        <f t="shared" si="73"/>
        <v>0.87</v>
      </c>
      <c r="O1139" s="1">
        <f t="shared" si="72"/>
        <v>0.87000000000000455</v>
      </c>
      <c r="P1139" s="33">
        <v>0</v>
      </c>
      <c r="Q1139" s="39"/>
      <c r="R1139" s="33">
        <v>430</v>
      </c>
      <c r="V1139" s="33">
        <v>722</v>
      </c>
    </row>
    <row r="1140" spans="2:22" ht="18.75" customHeight="1" x14ac:dyDescent="0.2">
      <c r="B1140" s="32">
        <v>43137</v>
      </c>
      <c r="C1140" s="33">
        <f t="shared" si="76"/>
        <v>438</v>
      </c>
      <c r="D1140" s="33">
        <f t="shared" si="77"/>
        <v>370</v>
      </c>
      <c r="E1140" s="1">
        <v>429.87</v>
      </c>
      <c r="F1140" s="33">
        <f t="shared" si="78"/>
        <v>722</v>
      </c>
      <c r="G1140" s="33">
        <f t="shared" si="79"/>
        <v>34</v>
      </c>
      <c r="H1140" s="8">
        <v>544.1</v>
      </c>
      <c r="I1140" s="33">
        <v>0</v>
      </c>
      <c r="L1140" s="8">
        <v>0</v>
      </c>
      <c r="M1140" s="8">
        <v>0</v>
      </c>
      <c r="N1140" s="8">
        <f t="shared" si="73"/>
        <v>0</v>
      </c>
      <c r="O1140" s="1">
        <f t="shared" si="72"/>
        <v>0.39999999999997726</v>
      </c>
      <c r="P1140" s="33">
        <v>0</v>
      </c>
      <c r="Q1140" s="39"/>
      <c r="R1140" s="33">
        <v>430</v>
      </c>
      <c r="V1140" s="33">
        <v>722</v>
      </c>
    </row>
    <row r="1141" spans="2:22" ht="18.75" customHeight="1" x14ac:dyDescent="0.2">
      <c r="B1141" s="32">
        <v>43138</v>
      </c>
      <c r="C1141" s="33">
        <f t="shared" si="76"/>
        <v>438</v>
      </c>
      <c r="D1141" s="33">
        <f t="shared" si="77"/>
        <v>370</v>
      </c>
      <c r="E1141" s="1">
        <v>429.89</v>
      </c>
      <c r="F1141" s="33">
        <f t="shared" si="78"/>
        <v>722</v>
      </c>
      <c r="G1141" s="33">
        <f t="shared" si="79"/>
        <v>34</v>
      </c>
      <c r="H1141" s="8">
        <v>544.5</v>
      </c>
      <c r="I1141" s="33">
        <v>0</v>
      </c>
      <c r="L1141" s="8">
        <v>0.24</v>
      </c>
      <c r="M1141" s="8">
        <v>0.09</v>
      </c>
      <c r="N1141" s="8">
        <f t="shared" si="73"/>
        <v>0.24</v>
      </c>
      <c r="O1141" s="1">
        <f t="shared" si="72"/>
        <v>1.0099999999999909</v>
      </c>
      <c r="P1141" s="33">
        <v>3.4</v>
      </c>
      <c r="Q1141" s="39"/>
      <c r="R1141" s="33">
        <v>430</v>
      </c>
      <c r="V1141" s="33">
        <v>722</v>
      </c>
    </row>
    <row r="1142" spans="2:22" ht="18.75" customHeight="1" x14ac:dyDescent="0.2">
      <c r="B1142" s="32">
        <v>43139</v>
      </c>
      <c r="C1142" s="33">
        <f t="shared" si="76"/>
        <v>438</v>
      </c>
      <c r="D1142" s="33">
        <f t="shared" si="77"/>
        <v>370</v>
      </c>
      <c r="E1142" s="1">
        <v>429.93</v>
      </c>
      <c r="F1142" s="33">
        <f t="shared" si="78"/>
        <v>722</v>
      </c>
      <c r="G1142" s="33">
        <f t="shared" si="79"/>
        <v>34</v>
      </c>
      <c r="H1142" s="8">
        <v>545.27</v>
      </c>
      <c r="I1142" s="33">
        <v>0</v>
      </c>
      <c r="L1142" s="8">
        <v>0.3</v>
      </c>
      <c r="M1142" s="8">
        <v>0.12</v>
      </c>
      <c r="N1142" s="8">
        <f t="shared" si="73"/>
        <v>0.3</v>
      </c>
      <c r="O1142" s="1">
        <f t="shared" si="72"/>
        <v>0.87000000000000455</v>
      </c>
      <c r="P1142" s="33">
        <v>0.6</v>
      </c>
      <c r="Q1142" s="39"/>
      <c r="R1142" s="33">
        <v>430</v>
      </c>
      <c r="V1142" s="33">
        <v>722</v>
      </c>
    </row>
    <row r="1143" spans="2:22" ht="18.75" customHeight="1" x14ac:dyDescent="0.2">
      <c r="B1143" s="32">
        <v>43140</v>
      </c>
      <c r="C1143" s="33">
        <f t="shared" si="76"/>
        <v>438</v>
      </c>
      <c r="D1143" s="33">
        <f t="shared" si="77"/>
        <v>370</v>
      </c>
      <c r="E1143" s="1">
        <v>429.96</v>
      </c>
      <c r="F1143" s="33">
        <f t="shared" si="78"/>
        <v>722</v>
      </c>
      <c r="G1143" s="33">
        <f t="shared" si="79"/>
        <v>34</v>
      </c>
      <c r="H1143" s="8">
        <v>545.84</v>
      </c>
      <c r="I1143" s="33">
        <v>0</v>
      </c>
      <c r="L1143" s="8">
        <v>0.99</v>
      </c>
      <c r="M1143" s="8">
        <v>0.4</v>
      </c>
      <c r="N1143" s="8">
        <f t="shared" si="73"/>
        <v>0.99</v>
      </c>
      <c r="O1143" s="1">
        <f t="shared" si="72"/>
        <v>0.61000000000001364</v>
      </c>
      <c r="P1143" s="33">
        <v>0</v>
      </c>
      <c r="Q1143" s="39"/>
      <c r="R1143" s="33">
        <v>430</v>
      </c>
      <c r="V1143" s="33">
        <v>722</v>
      </c>
    </row>
    <row r="1144" spans="2:22" ht="18.75" customHeight="1" x14ac:dyDescent="0.2">
      <c r="B1144" s="32">
        <v>43141</v>
      </c>
      <c r="C1144" s="33">
        <f t="shared" si="76"/>
        <v>438</v>
      </c>
      <c r="D1144" s="33">
        <f t="shared" si="77"/>
        <v>370</v>
      </c>
      <c r="E1144" s="1">
        <v>429.94</v>
      </c>
      <c r="F1144" s="33">
        <f t="shared" si="78"/>
        <v>722</v>
      </c>
      <c r="G1144" s="33">
        <f t="shared" si="79"/>
        <v>34</v>
      </c>
      <c r="H1144" s="8">
        <v>545.46</v>
      </c>
      <c r="I1144" s="33">
        <v>0</v>
      </c>
      <c r="L1144" s="8">
        <v>0.21</v>
      </c>
      <c r="M1144" s="8">
        <v>0.08</v>
      </c>
      <c r="N1144" s="8">
        <f t="shared" si="73"/>
        <v>0.21</v>
      </c>
      <c r="O1144" s="1">
        <f t="shared" si="72"/>
        <v>1.999999999998181E-2</v>
      </c>
      <c r="P1144" s="33">
        <v>0</v>
      </c>
      <c r="Q1144" s="39"/>
      <c r="R1144" s="33">
        <v>430</v>
      </c>
      <c r="V1144" s="33">
        <v>722</v>
      </c>
    </row>
    <row r="1145" spans="2:22" ht="18.75" customHeight="1" x14ac:dyDescent="0.2">
      <c r="B1145" s="32">
        <v>43142</v>
      </c>
      <c r="C1145" s="33">
        <f t="shared" si="76"/>
        <v>438</v>
      </c>
      <c r="D1145" s="33">
        <f t="shared" si="77"/>
        <v>370</v>
      </c>
      <c r="E1145" s="1">
        <v>429.93</v>
      </c>
      <c r="F1145" s="33">
        <f t="shared" si="78"/>
        <v>722</v>
      </c>
      <c r="G1145" s="33">
        <f t="shared" si="79"/>
        <v>34</v>
      </c>
      <c r="H1145" s="8">
        <v>545.27</v>
      </c>
      <c r="I1145" s="33">
        <v>0</v>
      </c>
      <c r="L1145" s="8">
        <v>0</v>
      </c>
      <c r="M1145" s="8">
        <v>0</v>
      </c>
      <c r="N1145" s="8">
        <f t="shared" si="73"/>
        <v>0</v>
      </c>
      <c r="O1145" s="1">
        <f t="shared" si="72"/>
        <v>0.19000000000005457</v>
      </c>
      <c r="P1145" s="33">
        <v>0</v>
      </c>
      <c r="Q1145" s="39"/>
      <c r="R1145" s="33">
        <v>430</v>
      </c>
      <c r="V1145" s="33">
        <v>722</v>
      </c>
    </row>
    <row r="1146" spans="2:22" ht="18.75" customHeight="1" x14ac:dyDescent="0.2">
      <c r="B1146" s="32">
        <v>43143</v>
      </c>
      <c r="C1146" s="33">
        <f t="shared" si="76"/>
        <v>438</v>
      </c>
      <c r="D1146" s="33">
        <f t="shared" si="77"/>
        <v>370</v>
      </c>
      <c r="E1146" s="1">
        <v>429.94</v>
      </c>
      <c r="F1146" s="33">
        <f t="shared" si="78"/>
        <v>722</v>
      </c>
      <c r="G1146" s="33">
        <f t="shared" si="79"/>
        <v>34</v>
      </c>
      <c r="H1146" s="8">
        <v>545.46</v>
      </c>
      <c r="I1146" s="33">
        <v>0</v>
      </c>
      <c r="L1146" s="8">
        <v>0.39</v>
      </c>
      <c r="M1146" s="8">
        <v>0.16</v>
      </c>
      <c r="N1146" s="8">
        <f t="shared" si="73"/>
        <v>0.39</v>
      </c>
      <c r="O1146" s="1">
        <f t="shared" si="72"/>
        <v>9.9999999999909051E-3</v>
      </c>
      <c r="P1146" s="33">
        <v>0</v>
      </c>
      <c r="Q1146" s="39"/>
      <c r="R1146" s="33">
        <v>430</v>
      </c>
      <c r="V1146" s="33">
        <v>722</v>
      </c>
    </row>
    <row r="1147" spans="2:22" ht="18.75" customHeight="1" x14ac:dyDescent="0.2">
      <c r="B1147" s="32">
        <v>43144</v>
      </c>
      <c r="C1147" s="33">
        <f t="shared" si="76"/>
        <v>438</v>
      </c>
      <c r="D1147" s="33">
        <f t="shared" si="77"/>
        <v>370</v>
      </c>
      <c r="E1147" s="1">
        <v>429.92</v>
      </c>
      <c r="F1147" s="33">
        <f t="shared" si="78"/>
        <v>722</v>
      </c>
      <c r="G1147" s="33">
        <f t="shared" si="79"/>
        <v>34</v>
      </c>
      <c r="H1147" s="8">
        <v>545.08000000000004</v>
      </c>
      <c r="I1147" s="33">
        <v>0</v>
      </c>
      <c r="L1147" s="8">
        <v>0.14000000000000001</v>
      </c>
      <c r="M1147" s="8">
        <v>0.06</v>
      </c>
      <c r="N1147" s="8">
        <f t="shared" si="73"/>
        <v>0.14000000000000001</v>
      </c>
      <c r="O1147" s="1">
        <f t="shared" si="72"/>
        <v>0.51999999999998181</v>
      </c>
      <c r="P1147" s="33">
        <v>0</v>
      </c>
      <c r="Q1147" s="39"/>
      <c r="R1147" s="33">
        <v>430</v>
      </c>
      <c r="V1147" s="33">
        <v>722</v>
      </c>
    </row>
    <row r="1148" spans="2:22" ht="18.75" customHeight="1" x14ac:dyDescent="0.2">
      <c r="B1148" s="32">
        <v>43145</v>
      </c>
      <c r="C1148" s="33">
        <f t="shared" si="76"/>
        <v>438</v>
      </c>
      <c r="D1148" s="33">
        <f t="shared" si="77"/>
        <v>370</v>
      </c>
      <c r="E1148" s="1">
        <v>429.94</v>
      </c>
      <c r="F1148" s="33">
        <f t="shared" si="78"/>
        <v>722</v>
      </c>
      <c r="G1148" s="33">
        <f t="shared" si="79"/>
        <v>34</v>
      </c>
      <c r="H1148" s="8">
        <v>545.46</v>
      </c>
      <c r="I1148" s="33">
        <v>0</v>
      </c>
      <c r="L1148" s="8">
        <v>0.18</v>
      </c>
      <c r="M1148" s="8">
        <v>7.0000000000000007E-2</v>
      </c>
      <c r="N1148" s="8">
        <f t="shared" si="73"/>
        <v>0.18</v>
      </c>
      <c r="O1148" s="1">
        <f t="shared" si="72"/>
        <v>0.17999999999994998</v>
      </c>
      <c r="P1148" s="33">
        <v>0</v>
      </c>
      <c r="Q1148" s="39"/>
      <c r="R1148" s="33">
        <v>430</v>
      </c>
      <c r="V1148" s="33">
        <v>722</v>
      </c>
    </row>
    <row r="1149" spans="2:22" ht="18.75" customHeight="1" x14ac:dyDescent="0.2">
      <c r="B1149" s="32">
        <v>43146</v>
      </c>
      <c r="C1149" s="33">
        <f t="shared" si="76"/>
        <v>438</v>
      </c>
      <c r="D1149" s="33">
        <f t="shared" si="77"/>
        <v>370</v>
      </c>
      <c r="E1149" s="1">
        <v>429.94</v>
      </c>
      <c r="F1149" s="33">
        <f t="shared" si="78"/>
        <v>722</v>
      </c>
      <c r="G1149" s="33">
        <f t="shared" si="79"/>
        <v>34</v>
      </c>
      <c r="H1149" s="8">
        <v>545.46</v>
      </c>
      <c r="I1149" s="33">
        <v>0</v>
      </c>
      <c r="L1149" s="8">
        <v>0.17</v>
      </c>
      <c r="M1149" s="8">
        <v>7.0000000000000007E-2</v>
      </c>
      <c r="N1149" s="8">
        <f t="shared" si="73"/>
        <v>0.17</v>
      </c>
      <c r="O1149" s="1">
        <f t="shared" si="72"/>
        <v>0.16999999999995907</v>
      </c>
      <c r="P1149" s="33">
        <v>7.1</v>
      </c>
      <c r="Q1149" s="39"/>
      <c r="R1149" s="33">
        <v>430</v>
      </c>
      <c r="V1149" s="33">
        <v>722</v>
      </c>
    </row>
    <row r="1150" spans="2:22" ht="18.75" customHeight="1" x14ac:dyDescent="0.2">
      <c r="B1150" s="32">
        <v>43147</v>
      </c>
      <c r="C1150" s="33">
        <f t="shared" si="76"/>
        <v>438</v>
      </c>
      <c r="D1150" s="33">
        <f t="shared" si="77"/>
        <v>370</v>
      </c>
      <c r="E1150" s="1">
        <v>429.94</v>
      </c>
      <c r="F1150" s="33">
        <f t="shared" si="78"/>
        <v>722</v>
      </c>
      <c r="G1150" s="33">
        <f t="shared" si="79"/>
        <v>34</v>
      </c>
      <c r="H1150" s="8">
        <v>545.46</v>
      </c>
      <c r="I1150" s="33">
        <v>0</v>
      </c>
      <c r="L1150" s="8">
        <v>0.71</v>
      </c>
      <c r="M1150" s="8">
        <v>0.69</v>
      </c>
      <c r="N1150" s="8">
        <f t="shared" si="73"/>
        <v>0.71</v>
      </c>
      <c r="O1150" s="1">
        <f t="shared" si="72"/>
        <v>0.51999999999998181</v>
      </c>
      <c r="P1150" s="33">
        <v>0</v>
      </c>
      <c r="Q1150" s="39"/>
      <c r="R1150" s="33">
        <v>430</v>
      </c>
      <c r="V1150" s="33">
        <v>722</v>
      </c>
    </row>
    <row r="1151" spans="2:22" ht="18.75" customHeight="1" x14ac:dyDescent="0.2">
      <c r="B1151" s="32">
        <v>43148</v>
      </c>
      <c r="C1151" s="33">
        <f t="shared" si="76"/>
        <v>438</v>
      </c>
      <c r="D1151" s="33">
        <f t="shared" si="77"/>
        <v>370</v>
      </c>
      <c r="E1151" s="1">
        <v>429.93</v>
      </c>
      <c r="F1151" s="33">
        <f t="shared" si="78"/>
        <v>722</v>
      </c>
      <c r="G1151" s="33">
        <f t="shared" si="79"/>
        <v>34</v>
      </c>
      <c r="H1151" s="8">
        <v>545.27</v>
      </c>
      <c r="I1151" s="33">
        <v>0</v>
      </c>
      <c r="L1151" s="8">
        <v>1.22</v>
      </c>
      <c r="M1151" s="8">
        <v>0.49</v>
      </c>
      <c r="N1151" s="8">
        <f t="shared" si="73"/>
        <v>1.22</v>
      </c>
      <c r="O1151" s="1">
        <f t="shared" si="72"/>
        <v>1.0300000000000864</v>
      </c>
      <c r="P1151" s="33">
        <v>0</v>
      </c>
      <c r="Q1151" s="39"/>
      <c r="R1151" s="33">
        <v>430</v>
      </c>
      <c r="V1151" s="33">
        <v>722</v>
      </c>
    </row>
    <row r="1152" spans="2:22" ht="18.75" customHeight="1" x14ac:dyDescent="0.2">
      <c r="B1152" s="32">
        <v>43149</v>
      </c>
      <c r="C1152" s="33">
        <f t="shared" si="76"/>
        <v>438</v>
      </c>
      <c r="D1152" s="33">
        <f t="shared" si="77"/>
        <v>370</v>
      </c>
      <c r="E1152" s="1">
        <v>429.92</v>
      </c>
      <c r="F1152" s="33">
        <f t="shared" si="78"/>
        <v>722</v>
      </c>
      <c r="G1152" s="33">
        <f t="shared" si="79"/>
        <v>34</v>
      </c>
      <c r="H1152" s="8">
        <v>545.08000000000004</v>
      </c>
      <c r="I1152" s="33">
        <v>0</v>
      </c>
      <c r="L1152" s="8">
        <v>0.24</v>
      </c>
      <c r="M1152" s="8">
        <v>0.09</v>
      </c>
      <c r="N1152" s="8">
        <f t="shared" si="73"/>
        <v>0.24</v>
      </c>
      <c r="O1152" s="1">
        <f t="shared" ref="O1152:O1215" si="80">N1152+H1153-H1152</f>
        <v>4.9999999999954525E-2</v>
      </c>
      <c r="P1152" s="33">
        <v>0</v>
      </c>
      <c r="Q1152" s="39"/>
      <c r="R1152" s="33">
        <v>430</v>
      </c>
      <c r="V1152" s="33">
        <v>722</v>
      </c>
    </row>
    <row r="1153" spans="2:22" ht="18.75" customHeight="1" x14ac:dyDescent="0.2">
      <c r="B1153" s="32">
        <v>43150</v>
      </c>
      <c r="C1153" s="33">
        <f t="shared" si="76"/>
        <v>438</v>
      </c>
      <c r="D1153" s="33">
        <f t="shared" si="77"/>
        <v>370</v>
      </c>
      <c r="E1153" s="1">
        <v>429.91</v>
      </c>
      <c r="F1153" s="33">
        <f t="shared" si="78"/>
        <v>722</v>
      </c>
      <c r="G1153" s="33">
        <f t="shared" si="79"/>
        <v>34</v>
      </c>
      <c r="H1153" s="8">
        <v>544.89</v>
      </c>
      <c r="I1153" s="33">
        <v>0</v>
      </c>
      <c r="L1153" s="8">
        <v>0.42</v>
      </c>
      <c r="M1153" s="8">
        <v>0.17</v>
      </c>
      <c r="N1153" s="8">
        <f t="shared" si="73"/>
        <v>0.42</v>
      </c>
      <c r="O1153" s="1">
        <f t="shared" si="80"/>
        <v>2.9999999999972715E-2</v>
      </c>
      <c r="P1153" s="33">
        <v>0</v>
      </c>
      <c r="Q1153" s="39"/>
      <c r="R1153" s="33">
        <v>430</v>
      </c>
      <c r="V1153" s="33">
        <v>722</v>
      </c>
    </row>
    <row r="1154" spans="2:22" ht="18.75" customHeight="1" x14ac:dyDescent="0.2">
      <c r="B1154" s="32">
        <v>43151</v>
      </c>
      <c r="C1154" s="33">
        <f t="shared" si="76"/>
        <v>438</v>
      </c>
      <c r="D1154" s="33">
        <f t="shared" si="77"/>
        <v>370</v>
      </c>
      <c r="E1154" s="1">
        <v>429.89</v>
      </c>
      <c r="F1154" s="33">
        <f t="shared" si="78"/>
        <v>722</v>
      </c>
      <c r="G1154" s="33">
        <f t="shared" si="79"/>
        <v>34</v>
      </c>
      <c r="H1154" s="8">
        <v>544.5</v>
      </c>
      <c r="I1154" s="33">
        <v>0</v>
      </c>
      <c r="L1154" s="8">
        <v>0.38</v>
      </c>
      <c r="M1154" s="8">
        <v>0.16</v>
      </c>
      <c r="N1154" s="8">
        <f t="shared" si="73"/>
        <v>0.38</v>
      </c>
      <c r="O1154" s="1">
        <f t="shared" si="80"/>
        <v>0.17999999999994998</v>
      </c>
      <c r="P1154" s="33">
        <v>0</v>
      </c>
      <c r="Q1154" s="39"/>
      <c r="R1154" s="33">
        <v>430</v>
      </c>
      <c r="V1154" s="33">
        <v>722</v>
      </c>
    </row>
    <row r="1155" spans="2:22" ht="18.75" customHeight="1" x14ac:dyDescent="0.2">
      <c r="B1155" s="32">
        <v>43152</v>
      </c>
      <c r="C1155" s="33">
        <f t="shared" si="76"/>
        <v>438</v>
      </c>
      <c r="D1155" s="33">
        <f t="shared" si="77"/>
        <v>370</v>
      </c>
      <c r="E1155" s="1">
        <v>429.88</v>
      </c>
      <c r="F1155" s="33">
        <f t="shared" si="78"/>
        <v>722</v>
      </c>
      <c r="G1155" s="33">
        <f t="shared" si="79"/>
        <v>34</v>
      </c>
      <c r="H1155" s="8">
        <v>544.29999999999995</v>
      </c>
      <c r="I1155" s="33">
        <v>0</v>
      </c>
      <c r="L1155" s="8">
        <v>0.41199999999999998</v>
      </c>
      <c r="M1155" s="8">
        <v>0.17</v>
      </c>
      <c r="N1155" s="8">
        <f t="shared" si="73"/>
        <v>0.41199999999999998</v>
      </c>
      <c r="O1155" s="1">
        <f t="shared" si="80"/>
        <v>1.2000000000057298E-2</v>
      </c>
      <c r="P1155" s="33">
        <v>0</v>
      </c>
      <c r="Q1155" s="39"/>
      <c r="R1155" s="33">
        <v>430</v>
      </c>
      <c r="V1155" s="33">
        <v>722</v>
      </c>
    </row>
    <row r="1156" spans="2:22" ht="18.75" customHeight="1" x14ac:dyDescent="0.2">
      <c r="B1156" s="32">
        <v>43153</v>
      </c>
      <c r="C1156" s="33">
        <f t="shared" si="76"/>
        <v>438</v>
      </c>
      <c r="D1156" s="33">
        <f t="shared" si="77"/>
        <v>370</v>
      </c>
      <c r="E1156" s="1">
        <v>429.86</v>
      </c>
      <c r="F1156" s="33">
        <f t="shared" si="78"/>
        <v>722</v>
      </c>
      <c r="G1156" s="33">
        <f t="shared" si="79"/>
        <v>34</v>
      </c>
      <c r="H1156" s="8">
        <v>543.9</v>
      </c>
      <c r="I1156" s="33">
        <v>0</v>
      </c>
      <c r="L1156" s="8">
        <v>0</v>
      </c>
      <c r="M1156" s="8">
        <v>0</v>
      </c>
      <c r="N1156" s="8">
        <f t="shared" si="73"/>
        <v>0</v>
      </c>
      <c r="O1156" s="1">
        <f t="shared" si="80"/>
        <v>0.20000000000004547</v>
      </c>
      <c r="P1156" s="33">
        <v>0</v>
      </c>
      <c r="Q1156" s="39"/>
      <c r="R1156" s="33">
        <v>430</v>
      </c>
      <c r="V1156" s="33">
        <v>722</v>
      </c>
    </row>
    <row r="1157" spans="2:22" ht="18.75" customHeight="1" x14ac:dyDescent="0.2">
      <c r="B1157" s="32">
        <v>43154</v>
      </c>
      <c r="C1157" s="33">
        <f t="shared" si="76"/>
        <v>438</v>
      </c>
      <c r="D1157" s="33">
        <f t="shared" si="77"/>
        <v>370</v>
      </c>
      <c r="E1157" s="1">
        <v>429.87</v>
      </c>
      <c r="F1157" s="33">
        <f t="shared" si="78"/>
        <v>722</v>
      </c>
      <c r="G1157" s="33">
        <f t="shared" si="79"/>
        <v>34</v>
      </c>
      <c r="H1157" s="8">
        <v>544.1</v>
      </c>
      <c r="I1157" s="33">
        <v>0</v>
      </c>
      <c r="L1157" s="8">
        <v>0.13</v>
      </c>
      <c r="M1157" s="8">
        <v>0.05</v>
      </c>
      <c r="N1157" s="8">
        <f t="shared" si="73"/>
        <v>0.13</v>
      </c>
      <c r="O1157" s="1">
        <f t="shared" si="80"/>
        <v>0.12999999999999545</v>
      </c>
      <c r="P1157" s="33">
        <v>0</v>
      </c>
      <c r="Q1157" s="39"/>
      <c r="R1157" s="33">
        <v>430</v>
      </c>
      <c r="V1157" s="33">
        <v>722</v>
      </c>
    </row>
    <row r="1158" spans="2:22" ht="18.75" customHeight="1" x14ac:dyDescent="0.2">
      <c r="B1158" s="32">
        <v>43155</v>
      </c>
      <c r="C1158" s="33">
        <f t="shared" si="76"/>
        <v>438</v>
      </c>
      <c r="D1158" s="33">
        <f t="shared" si="77"/>
        <v>370</v>
      </c>
      <c r="E1158" s="1">
        <v>429.87</v>
      </c>
      <c r="F1158" s="33">
        <f t="shared" si="78"/>
        <v>722</v>
      </c>
      <c r="G1158" s="33">
        <f t="shared" si="79"/>
        <v>34</v>
      </c>
      <c r="H1158" s="8">
        <v>544.1</v>
      </c>
      <c r="I1158" s="33">
        <v>0</v>
      </c>
      <c r="L1158" s="8">
        <v>5.2999999999999999E-2</v>
      </c>
      <c r="M1158" s="8">
        <v>2.1999999999999999E-2</v>
      </c>
      <c r="N1158" s="8">
        <f t="shared" si="73"/>
        <v>5.2999999999999999E-2</v>
      </c>
      <c r="O1158" s="1">
        <f t="shared" si="80"/>
        <v>5.2999999999997272E-2</v>
      </c>
      <c r="P1158" s="33">
        <v>18.100000000000001</v>
      </c>
      <c r="Q1158" s="39"/>
      <c r="R1158" s="33">
        <v>430</v>
      </c>
      <c r="V1158" s="33">
        <v>722</v>
      </c>
    </row>
    <row r="1159" spans="2:22" ht="18.75" customHeight="1" x14ac:dyDescent="0.2">
      <c r="B1159" s="32">
        <v>43156</v>
      </c>
      <c r="C1159" s="33">
        <f t="shared" si="76"/>
        <v>438</v>
      </c>
      <c r="D1159" s="33">
        <f t="shared" si="77"/>
        <v>370</v>
      </c>
      <c r="E1159" s="1">
        <v>429.87</v>
      </c>
      <c r="F1159" s="33">
        <f t="shared" si="78"/>
        <v>722</v>
      </c>
      <c r="G1159" s="33">
        <f t="shared" si="79"/>
        <v>34</v>
      </c>
      <c r="H1159" s="8">
        <v>544.1</v>
      </c>
      <c r="I1159" s="33">
        <v>0</v>
      </c>
      <c r="L1159" s="8">
        <v>1.27</v>
      </c>
      <c r="M1159" s="8">
        <v>0.51300000000000001</v>
      </c>
      <c r="N1159" s="8">
        <f t="shared" si="73"/>
        <v>1.27</v>
      </c>
      <c r="O1159" s="1">
        <f t="shared" si="80"/>
        <v>0.87000000000000455</v>
      </c>
      <c r="P1159" s="33">
        <v>2</v>
      </c>
      <c r="Q1159" s="39"/>
      <c r="R1159" s="33">
        <v>430</v>
      </c>
      <c r="V1159" s="33">
        <v>722</v>
      </c>
    </row>
    <row r="1160" spans="2:22" ht="18.75" customHeight="1" x14ac:dyDescent="0.2">
      <c r="B1160" s="32">
        <v>43157</v>
      </c>
      <c r="C1160" s="33">
        <f t="shared" si="76"/>
        <v>438</v>
      </c>
      <c r="D1160" s="33">
        <f t="shared" si="77"/>
        <v>370</v>
      </c>
      <c r="E1160" s="1">
        <v>429.85</v>
      </c>
      <c r="F1160" s="33">
        <f t="shared" si="78"/>
        <v>722</v>
      </c>
      <c r="G1160" s="33">
        <f t="shared" si="79"/>
        <v>34</v>
      </c>
      <c r="H1160" s="8">
        <v>543.70000000000005</v>
      </c>
      <c r="I1160" s="33">
        <v>0</v>
      </c>
      <c r="L1160" s="8">
        <v>2.52</v>
      </c>
      <c r="M1160" s="8">
        <v>1.02</v>
      </c>
      <c r="N1160" s="8">
        <f t="shared" si="73"/>
        <v>2.52</v>
      </c>
      <c r="O1160" s="1">
        <f t="shared" si="80"/>
        <v>0.18999999999994088</v>
      </c>
      <c r="P1160" s="33">
        <v>0.5</v>
      </c>
      <c r="Q1160" s="39"/>
      <c r="R1160" s="33">
        <v>430</v>
      </c>
      <c r="V1160" s="33">
        <v>722</v>
      </c>
    </row>
    <row r="1161" spans="2:22" ht="18.75" customHeight="1" x14ac:dyDescent="0.2">
      <c r="B1161" s="32">
        <v>43158</v>
      </c>
      <c r="C1161" s="33">
        <f t="shared" si="76"/>
        <v>438</v>
      </c>
      <c r="D1161" s="33">
        <f t="shared" si="77"/>
        <v>370</v>
      </c>
      <c r="E1161" s="1">
        <v>429.73</v>
      </c>
      <c r="F1161" s="33">
        <f t="shared" si="78"/>
        <v>722</v>
      </c>
      <c r="G1161" s="33">
        <f t="shared" si="79"/>
        <v>34</v>
      </c>
      <c r="H1161" s="8">
        <v>541.37</v>
      </c>
      <c r="I1161" s="33">
        <v>0</v>
      </c>
      <c r="L1161" s="8">
        <v>2.86</v>
      </c>
      <c r="M1161" s="8">
        <v>1.1599999999999999</v>
      </c>
      <c r="N1161" s="8">
        <f t="shared" ref="N1161:N1224" si="81">I1161+J1161+K1161+L1161</f>
        <v>2.86</v>
      </c>
      <c r="O1161" s="1">
        <f t="shared" si="80"/>
        <v>1.6900000000000546</v>
      </c>
      <c r="P1161" s="33">
        <v>16.100000000000001</v>
      </c>
      <c r="Q1161" s="39"/>
      <c r="R1161" s="33">
        <v>430</v>
      </c>
      <c r="V1161" s="33">
        <v>722</v>
      </c>
    </row>
    <row r="1162" spans="2:22" ht="18.75" customHeight="1" x14ac:dyDescent="0.2">
      <c r="B1162" s="32">
        <v>43159</v>
      </c>
      <c r="C1162" s="33">
        <f t="shared" si="76"/>
        <v>438</v>
      </c>
      <c r="D1162" s="33">
        <f t="shared" si="77"/>
        <v>370</v>
      </c>
      <c r="E1162" s="1">
        <v>429.67</v>
      </c>
      <c r="F1162" s="33">
        <f t="shared" si="78"/>
        <v>722</v>
      </c>
      <c r="G1162" s="33">
        <f t="shared" si="79"/>
        <v>34</v>
      </c>
      <c r="H1162" s="8">
        <v>540.20000000000005</v>
      </c>
      <c r="I1162" s="33">
        <v>0</v>
      </c>
      <c r="L1162" s="8">
        <v>2.5720000000000001</v>
      </c>
      <c r="M1162" s="8">
        <v>1.0369999999999999</v>
      </c>
      <c r="N1162" s="8">
        <f t="shared" si="81"/>
        <v>2.5720000000000001</v>
      </c>
      <c r="O1162" s="1">
        <f t="shared" si="80"/>
        <v>0.79199999999991633</v>
      </c>
      <c r="P1162" s="33">
        <v>0</v>
      </c>
      <c r="Q1162" s="39"/>
      <c r="R1162" s="33">
        <v>430</v>
      </c>
      <c r="V1162" s="33">
        <v>722</v>
      </c>
    </row>
    <row r="1163" spans="2:22" ht="18.75" customHeight="1" x14ac:dyDescent="0.2">
      <c r="B1163" s="32">
        <v>43160</v>
      </c>
      <c r="C1163" s="33">
        <f t="shared" si="76"/>
        <v>438</v>
      </c>
      <c r="D1163" s="33">
        <f t="shared" si="77"/>
        <v>370</v>
      </c>
      <c r="E1163" s="1">
        <v>429.58</v>
      </c>
      <c r="F1163" s="33">
        <f t="shared" si="78"/>
        <v>722</v>
      </c>
      <c r="G1163" s="33">
        <f t="shared" si="79"/>
        <v>34</v>
      </c>
      <c r="H1163" s="8">
        <v>538.41999999999996</v>
      </c>
      <c r="I1163" s="33">
        <v>0</v>
      </c>
      <c r="L1163" s="8">
        <v>2.6240000000000001</v>
      </c>
      <c r="M1163" s="8">
        <v>1.06</v>
      </c>
      <c r="N1163" s="8">
        <f t="shared" si="81"/>
        <v>2.6240000000000001</v>
      </c>
      <c r="O1163" s="1">
        <f t="shared" si="80"/>
        <v>0.5340000000001055</v>
      </c>
      <c r="Q1163" s="39"/>
      <c r="R1163" s="33">
        <v>430</v>
      </c>
      <c r="V1163" s="33">
        <v>722</v>
      </c>
    </row>
    <row r="1164" spans="2:22" ht="18.75" customHeight="1" x14ac:dyDescent="0.2">
      <c r="B1164" s="32">
        <v>43161</v>
      </c>
      <c r="C1164" s="33">
        <f t="shared" si="76"/>
        <v>438</v>
      </c>
      <c r="D1164" s="33">
        <f t="shared" si="77"/>
        <v>370</v>
      </c>
      <c r="E1164" s="1">
        <v>429.47</v>
      </c>
      <c r="F1164" s="33">
        <f t="shared" si="78"/>
        <v>722</v>
      </c>
      <c r="G1164" s="33">
        <f t="shared" si="79"/>
        <v>34</v>
      </c>
      <c r="H1164" s="8">
        <v>536.33000000000004</v>
      </c>
      <c r="I1164" s="33">
        <v>0</v>
      </c>
      <c r="L1164" s="8">
        <v>2.4380000000000002</v>
      </c>
      <c r="M1164" s="8">
        <v>0.98299999999999998</v>
      </c>
      <c r="N1164" s="8">
        <f t="shared" si="81"/>
        <v>2.4380000000000002</v>
      </c>
      <c r="O1164" s="1">
        <f t="shared" si="80"/>
        <v>0.53799999999989723</v>
      </c>
      <c r="P1164" s="8">
        <f>SUM(M1135:M1162)</f>
        <v>7.0219999999999994</v>
      </c>
      <c r="Q1164" s="39">
        <f>SUM(M1163:M1193)</f>
        <v>35.216999999999999</v>
      </c>
      <c r="R1164" s="33">
        <v>430</v>
      </c>
      <c r="V1164" s="33">
        <v>722</v>
      </c>
    </row>
    <row r="1165" spans="2:22" ht="18.75" customHeight="1" x14ac:dyDescent="0.2">
      <c r="B1165" s="32">
        <v>43162</v>
      </c>
      <c r="C1165" s="33">
        <f t="shared" si="76"/>
        <v>438</v>
      </c>
      <c r="D1165" s="33">
        <f t="shared" si="77"/>
        <v>370</v>
      </c>
      <c r="E1165" s="1">
        <v>429.37</v>
      </c>
      <c r="F1165" s="33">
        <f t="shared" si="78"/>
        <v>722</v>
      </c>
      <c r="G1165" s="33">
        <f t="shared" si="79"/>
        <v>34</v>
      </c>
      <c r="H1165" s="8">
        <v>534.42999999999995</v>
      </c>
      <c r="I1165" s="33">
        <v>0</v>
      </c>
      <c r="L1165" s="8">
        <v>2.9039999999999999</v>
      </c>
      <c r="M1165" s="8">
        <v>1.171</v>
      </c>
      <c r="N1165" s="8">
        <f t="shared" si="81"/>
        <v>2.9039999999999999</v>
      </c>
      <c r="O1165" s="1">
        <f t="shared" si="80"/>
        <v>0.77400000000000091</v>
      </c>
      <c r="Q1165" s="39"/>
      <c r="R1165" s="33">
        <v>430</v>
      </c>
      <c r="V1165" s="33">
        <v>722</v>
      </c>
    </row>
    <row r="1166" spans="2:22" ht="18.75" customHeight="1" x14ac:dyDescent="0.2">
      <c r="B1166" s="32">
        <v>43163</v>
      </c>
      <c r="C1166" s="33">
        <f t="shared" si="76"/>
        <v>438</v>
      </c>
      <c r="D1166" s="33">
        <f t="shared" si="77"/>
        <v>370</v>
      </c>
      <c r="E1166" s="1">
        <v>429.26</v>
      </c>
      <c r="F1166" s="33">
        <f t="shared" si="78"/>
        <v>722</v>
      </c>
      <c r="G1166" s="33">
        <f t="shared" si="79"/>
        <v>34</v>
      </c>
      <c r="H1166" s="8">
        <v>532.29999999999995</v>
      </c>
      <c r="I1166" s="33">
        <v>0</v>
      </c>
      <c r="L1166" s="8">
        <v>2.5819999999999999</v>
      </c>
      <c r="M1166" s="8">
        <v>1.0409999999999999</v>
      </c>
      <c r="N1166" s="8">
        <f t="shared" si="81"/>
        <v>2.5819999999999999</v>
      </c>
      <c r="O1166" s="1">
        <f t="shared" si="80"/>
        <v>5.2000000000020918E-2</v>
      </c>
      <c r="Q1166" s="39"/>
      <c r="R1166" s="33">
        <v>430</v>
      </c>
      <c r="V1166" s="33">
        <v>722</v>
      </c>
    </row>
    <row r="1167" spans="2:22" ht="18.75" customHeight="1" x14ac:dyDescent="0.2">
      <c r="B1167" s="32">
        <v>43164</v>
      </c>
      <c r="C1167" s="33">
        <f t="shared" ref="C1167:C1198" si="82">C1166</f>
        <v>438</v>
      </c>
      <c r="D1167" s="33">
        <f t="shared" ref="D1167:D1198" si="83">D1166</f>
        <v>370</v>
      </c>
      <c r="E1167" s="1">
        <v>429.13</v>
      </c>
      <c r="F1167" s="33">
        <f t="shared" ref="F1167:F1198" si="84">F1166</f>
        <v>722</v>
      </c>
      <c r="G1167" s="33">
        <f t="shared" ref="G1167:G1198" si="85">G1166</f>
        <v>34</v>
      </c>
      <c r="H1167" s="8">
        <v>529.77</v>
      </c>
      <c r="I1167" s="33">
        <v>0</v>
      </c>
      <c r="L1167" s="8">
        <v>3.4889999999999999</v>
      </c>
      <c r="M1167" s="8">
        <v>1.407</v>
      </c>
      <c r="N1167" s="8">
        <f t="shared" si="81"/>
        <v>3.4889999999999999</v>
      </c>
      <c r="O1167" s="1">
        <f t="shared" si="80"/>
        <v>0.82900000000006457</v>
      </c>
      <c r="Q1167" s="39"/>
      <c r="R1167" s="33">
        <v>430</v>
      </c>
      <c r="V1167" s="33">
        <v>722</v>
      </c>
    </row>
    <row r="1168" spans="2:22" ht="18.75" customHeight="1" x14ac:dyDescent="0.2">
      <c r="B1168" s="32">
        <v>43165</v>
      </c>
      <c r="C1168" s="33">
        <f t="shared" si="82"/>
        <v>438</v>
      </c>
      <c r="D1168" s="33">
        <f t="shared" si="83"/>
        <v>370</v>
      </c>
      <c r="E1168" s="1">
        <v>428.99</v>
      </c>
      <c r="F1168" s="33">
        <f t="shared" si="84"/>
        <v>722</v>
      </c>
      <c r="G1168" s="33">
        <f t="shared" si="85"/>
        <v>34</v>
      </c>
      <c r="H1168" s="8">
        <v>527.11</v>
      </c>
      <c r="I1168" s="33">
        <v>0</v>
      </c>
      <c r="L1168" s="8">
        <v>3.3530000000000002</v>
      </c>
      <c r="M1168" s="8">
        <v>1.3520000000000001</v>
      </c>
      <c r="N1168" s="8">
        <f t="shared" si="81"/>
        <v>3.3530000000000002</v>
      </c>
      <c r="O1168" s="1">
        <f t="shared" si="80"/>
        <v>0.69299999999998363</v>
      </c>
      <c r="Q1168" s="39"/>
      <c r="R1168" s="33">
        <v>430</v>
      </c>
      <c r="V1168" s="33">
        <v>722</v>
      </c>
    </row>
    <row r="1169" spans="2:22" ht="18.75" customHeight="1" x14ac:dyDescent="0.2">
      <c r="B1169" s="32">
        <v>43166</v>
      </c>
      <c r="C1169" s="33">
        <f t="shared" si="82"/>
        <v>438</v>
      </c>
      <c r="D1169" s="33">
        <f t="shared" si="83"/>
        <v>370</v>
      </c>
      <c r="E1169" s="1">
        <v>428.85</v>
      </c>
      <c r="F1169" s="33">
        <f t="shared" si="84"/>
        <v>722</v>
      </c>
      <c r="G1169" s="33">
        <f t="shared" si="85"/>
        <v>34</v>
      </c>
      <c r="H1169" s="8">
        <v>524.45000000000005</v>
      </c>
      <c r="I1169" s="33">
        <v>0</v>
      </c>
      <c r="L1169" s="8">
        <v>4.0049999999999999</v>
      </c>
      <c r="M1169" s="8">
        <v>1.615</v>
      </c>
      <c r="N1169" s="8">
        <f t="shared" si="81"/>
        <v>4.0049999999999999</v>
      </c>
      <c r="O1169" s="1">
        <f t="shared" si="80"/>
        <v>0.58499999999992269</v>
      </c>
      <c r="Q1169" s="39"/>
      <c r="R1169" s="33">
        <v>430</v>
      </c>
      <c r="V1169" s="33">
        <v>722</v>
      </c>
    </row>
    <row r="1170" spans="2:22" ht="18.75" customHeight="1" x14ac:dyDescent="0.2">
      <c r="B1170" s="32">
        <v>43167</v>
      </c>
      <c r="C1170" s="33">
        <f t="shared" si="82"/>
        <v>438</v>
      </c>
      <c r="D1170" s="33">
        <f t="shared" si="83"/>
        <v>370</v>
      </c>
      <c r="E1170" s="1">
        <v>428.67</v>
      </c>
      <c r="F1170" s="33">
        <f t="shared" si="84"/>
        <v>722</v>
      </c>
      <c r="G1170" s="33">
        <f t="shared" si="85"/>
        <v>34</v>
      </c>
      <c r="H1170" s="8">
        <v>521.03</v>
      </c>
      <c r="I1170" s="33">
        <v>0</v>
      </c>
      <c r="L1170" s="8">
        <v>3.72</v>
      </c>
      <c r="M1170" s="8">
        <v>1.37</v>
      </c>
      <c r="N1170" s="8">
        <f t="shared" si="81"/>
        <v>3.72</v>
      </c>
      <c r="O1170" s="1">
        <f t="shared" si="80"/>
        <v>1.4400000000000546</v>
      </c>
      <c r="Q1170" s="39"/>
      <c r="R1170" s="33">
        <v>430</v>
      </c>
      <c r="V1170" s="33">
        <v>722</v>
      </c>
    </row>
    <row r="1171" spans="2:22" ht="18.75" customHeight="1" x14ac:dyDescent="0.2">
      <c r="B1171" s="32">
        <v>43168</v>
      </c>
      <c r="C1171" s="33">
        <f t="shared" si="82"/>
        <v>438</v>
      </c>
      <c r="D1171" s="33">
        <f t="shared" si="83"/>
        <v>370</v>
      </c>
      <c r="E1171" s="1">
        <v>428.55</v>
      </c>
      <c r="F1171" s="33">
        <f t="shared" si="84"/>
        <v>722</v>
      </c>
      <c r="G1171" s="33">
        <f t="shared" si="85"/>
        <v>34</v>
      </c>
      <c r="H1171" s="8">
        <v>518.75</v>
      </c>
      <c r="I1171" s="33">
        <v>0</v>
      </c>
      <c r="L1171" s="8">
        <v>2.2989999999999999</v>
      </c>
      <c r="M1171" s="8">
        <v>0.92700000000000005</v>
      </c>
      <c r="N1171" s="8">
        <f t="shared" si="81"/>
        <v>2.2989999999999999</v>
      </c>
      <c r="O1171" s="1">
        <f t="shared" si="80"/>
        <v>0.44899999999995543</v>
      </c>
      <c r="Q1171" s="39"/>
      <c r="R1171" s="33">
        <v>430</v>
      </c>
      <c r="V1171" s="33">
        <v>722</v>
      </c>
    </row>
    <row r="1172" spans="2:22" ht="18.75" customHeight="1" x14ac:dyDescent="0.2">
      <c r="B1172" s="32">
        <v>43169</v>
      </c>
      <c r="C1172" s="33">
        <f t="shared" si="82"/>
        <v>438</v>
      </c>
      <c r="D1172" s="33">
        <f t="shared" si="83"/>
        <v>370</v>
      </c>
      <c r="E1172" s="1">
        <v>428.45</v>
      </c>
      <c r="F1172" s="33">
        <f t="shared" si="84"/>
        <v>722</v>
      </c>
      <c r="G1172" s="33">
        <f t="shared" si="85"/>
        <v>34</v>
      </c>
      <c r="H1172" s="8">
        <v>516.9</v>
      </c>
      <c r="I1172" s="33">
        <v>0</v>
      </c>
      <c r="L1172" s="8">
        <v>1.9590000000000001</v>
      </c>
      <c r="M1172" s="8">
        <v>0.79</v>
      </c>
      <c r="N1172" s="8">
        <f t="shared" si="81"/>
        <v>1.9590000000000001</v>
      </c>
      <c r="O1172" s="1">
        <f t="shared" si="80"/>
        <v>1.2389999999999191</v>
      </c>
      <c r="Q1172" s="39"/>
      <c r="R1172" s="33">
        <v>430</v>
      </c>
      <c r="V1172" s="33">
        <v>722</v>
      </c>
    </row>
    <row r="1173" spans="2:22" ht="18.75" customHeight="1" x14ac:dyDescent="0.2">
      <c r="B1173" s="32">
        <v>43170</v>
      </c>
      <c r="C1173" s="33">
        <f t="shared" si="82"/>
        <v>438</v>
      </c>
      <c r="D1173" s="33">
        <f t="shared" si="83"/>
        <v>370</v>
      </c>
      <c r="E1173" s="1">
        <v>428.41</v>
      </c>
      <c r="F1173" s="33">
        <f t="shared" si="84"/>
        <v>722</v>
      </c>
      <c r="G1173" s="33">
        <f t="shared" si="85"/>
        <v>34</v>
      </c>
      <c r="H1173" s="8">
        <v>516.17999999999995</v>
      </c>
      <c r="I1173" s="33">
        <v>0</v>
      </c>
      <c r="L1173" s="8">
        <v>2.5819999999999999</v>
      </c>
      <c r="M1173" s="8">
        <v>1.0409999999999999</v>
      </c>
      <c r="N1173" s="8">
        <f t="shared" si="81"/>
        <v>2.5819999999999999</v>
      </c>
      <c r="O1173" s="1">
        <f t="shared" si="80"/>
        <v>1.6420000000000528</v>
      </c>
      <c r="Q1173" s="39"/>
      <c r="R1173" s="33">
        <v>430</v>
      </c>
      <c r="V1173" s="33">
        <v>722</v>
      </c>
    </row>
    <row r="1174" spans="2:22" ht="18.75" customHeight="1" x14ac:dyDescent="0.2">
      <c r="B1174" s="32">
        <v>43171</v>
      </c>
      <c r="C1174" s="33">
        <f t="shared" si="82"/>
        <v>438</v>
      </c>
      <c r="D1174" s="33">
        <f t="shared" si="83"/>
        <v>370</v>
      </c>
      <c r="E1174" s="1">
        <v>428.36</v>
      </c>
      <c r="F1174" s="33">
        <f t="shared" si="84"/>
        <v>722</v>
      </c>
      <c r="G1174" s="33">
        <f t="shared" si="85"/>
        <v>34</v>
      </c>
      <c r="H1174" s="8">
        <v>515.24</v>
      </c>
      <c r="I1174" s="33">
        <v>0</v>
      </c>
      <c r="L1174" s="8">
        <v>2.59</v>
      </c>
      <c r="M1174" s="8">
        <v>1.04</v>
      </c>
      <c r="N1174" s="8">
        <f t="shared" si="81"/>
        <v>2.59</v>
      </c>
      <c r="O1174" s="1">
        <f t="shared" si="80"/>
        <v>1.8300000000000409</v>
      </c>
      <c r="Q1174" s="39"/>
      <c r="R1174" s="33">
        <v>430</v>
      </c>
      <c r="V1174" s="33">
        <v>722</v>
      </c>
    </row>
    <row r="1175" spans="2:22" ht="18.75" customHeight="1" x14ac:dyDescent="0.2">
      <c r="B1175" s="32">
        <v>43172</v>
      </c>
      <c r="C1175" s="33">
        <f t="shared" si="82"/>
        <v>438</v>
      </c>
      <c r="D1175" s="33">
        <f t="shared" si="83"/>
        <v>370</v>
      </c>
      <c r="E1175" s="1">
        <v>428.32</v>
      </c>
      <c r="F1175" s="33">
        <f t="shared" si="84"/>
        <v>722</v>
      </c>
      <c r="G1175" s="33">
        <f t="shared" si="85"/>
        <v>34</v>
      </c>
      <c r="H1175" s="8">
        <v>514.48</v>
      </c>
      <c r="I1175" s="33">
        <v>0</v>
      </c>
      <c r="L1175" s="8">
        <v>3.7149999999999999</v>
      </c>
      <c r="M1175" s="8">
        <v>1.4950000000000001</v>
      </c>
      <c r="N1175" s="8">
        <f t="shared" si="81"/>
        <v>3.7149999999999999</v>
      </c>
      <c r="O1175" s="1">
        <f t="shared" si="80"/>
        <v>2.19500000000005</v>
      </c>
      <c r="Q1175" s="39"/>
      <c r="R1175" s="33">
        <v>430</v>
      </c>
      <c r="V1175" s="33">
        <v>722</v>
      </c>
    </row>
    <row r="1176" spans="2:22" ht="18.75" customHeight="1" x14ac:dyDescent="0.2">
      <c r="B1176" s="32">
        <v>43173</v>
      </c>
      <c r="C1176" s="33">
        <f t="shared" si="82"/>
        <v>438</v>
      </c>
      <c r="D1176" s="33">
        <f t="shared" si="83"/>
        <v>370</v>
      </c>
      <c r="E1176" s="1">
        <v>428.24</v>
      </c>
      <c r="F1176" s="33">
        <f t="shared" si="84"/>
        <v>722</v>
      </c>
      <c r="G1176" s="33">
        <f t="shared" si="85"/>
        <v>34</v>
      </c>
      <c r="H1176" s="8">
        <v>512.96</v>
      </c>
      <c r="I1176" s="33">
        <v>0</v>
      </c>
      <c r="L1176" s="8">
        <v>2.8959999999999999</v>
      </c>
      <c r="M1176" s="8">
        <v>1.163</v>
      </c>
      <c r="N1176" s="8">
        <f t="shared" si="81"/>
        <v>2.8959999999999999</v>
      </c>
      <c r="O1176" s="1">
        <f t="shared" si="80"/>
        <v>0.9959999999999809</v>
      </c>
      <c r="Q1176" s="39"/>
      <c r="R1176" s="33">
        <v>430</v>
      </c>
      <c r="V1176" s="33">
        <v>722</v>
      </c>
    </row>
    <row r="1177" spans="2:22" ht="18.75" customHeight="1" x14ac:dyDescent="0.2">
      <c r="B1177" s="32">
        <v>43174</v>
      </c>
      <c r="C1177" s="33">
        <f t="shared" si="82"/>
        <v>438</v>
      </c>
      <c r="D1177" s="33">
        <f t="shared" si="83"/>
        <v>370</v>
      </c>
      <c r="E1177" s="1">
        <v>428.14</v>
      </c>
      <c r="F1177" s="33">
        <f t="shared" si="84"/>
        <v>722</v>
      </c>
      <c r="G1177" s="33">
        <f t="shared" si="85"/>
        <v>34</v>
      </c>
      <c r="H1177" s="8">
        <v>511.06</v>
      </c>
      <c r="I1177" s="33">
        <v>0</v>
      </c>
      <c r="L1177" s="8">
        <v>2.8929999999999998</v>
      </c>
      <c r="M1177" s="8">
        <v>1.1619999999999999</v>
      </c>
      <c r="N1177" s="8">
        <f t="shared" si="81"/>
        <v>2.8929999999999998</v>
      </c>
      <c r="O1177" s="1">
        <f t="shared" si="80"/>
        <v>0.14299999999997226</v>
      </c>
      <c r="Q1177" s="39"/>
      <c r="R1177" s="33">
        <v>430</v>
      </c>
      <c r="V1177" s="33">
        <v>722</v>
      </c>
    </row>
    <row r="1178" spans="2:22" ht="18.75" customHeight="1" x14ac:dyDescent="0.2">
      <c r="B1178" s="32">
        <v>43175</v>
      </c>
      <c r="C1178" s="33">
        <f t="shared" si="82"/>
        <v>438</v>
      </c>
      <c r="D1178" s="33">
        <f t="shared" si="83"/>
        <v>370</v>
      </c>
      <c r="E1178" s="1">
        <v>427.99</v>
      </c>
      <c r="F1178" s="33">
        <f t="shared" si="84"/>
        <v>722</v>
      </c>
      <c r="G1178" s="33">
        <f t="shared" si="85"/>
        <v>34</v>
      </c>
      <c r="H1178" s="8">
        <v>508.31</v>
      </c>
      <c r="I1178" s="33">
        <v>0</v>
      </c>
      <c r="L1178" s="8">
        <v>2.41</v>
      </c>
      <c r="M1178" s="8">
        <v>0.96799999999999997</v>
      </c>
      <c r="N1178" s="8">
        <f t="shared" si="81"/>
        <v>2.41</v>
      </c>
      <c r="O1178" s="1">
        <f t="shared" si="80"/>
        <v>0.52000000000003865</v>
      </c>
      <c r="Q1178" s="39"/>
      <c r="R1178" s="33">
        <v>430</v>
      </c>
      <c r="V1178" s="33">
        <v>722</v>
      </c>
    </row>
    <row r="1179" spans="2:22" ht="18.75" customHeight="1" x14ac:dyDescent="0.2">
      <c r="B1179" s="32">
        <v>43176</v>
      </c>
      <c r="C1179" s="33">
        <f t="shared" si="82"/>
        <v>438</v>
      </c>
      <c r="D1179" s="33">
        <f t="shared" si="83"/>
        <v>370</v>
      </c>
      <c r="E1179" s="1">
        <v>427.89</v>
      </c>
      <c r="F1179" s="33">
        <f t="shared" si="84"/>
        <v>722</v>
      </c>
      <c r="G1179" s="33">
        <f t="shared" si="85"/>
        <v>34</v>
      </c>
      <c r="H1179" s="8">
        <v>506.42</v>
      </c>
      <c r="I1179" s="33">
        <v>0</v>
      </c>
      <c r="L1179" s="8">
        <v>2.4700000000000002</v>
      </c>
      <c r="M1179" s="8">
        <v>0.99199999999999999</v>
      </c>
      <c r="N1179" s="8">
        <f t="shared" si="81"/>
        <v>2.4700000000000002</v>
      </c>
      <c r="O1179" s="1">
        <f t="shared" si="80"/>
        <v>1.0300000000000296</v>
      </c>
      <c r="Q1179" s="39"/>
      <c r="R1179" s="33">
        <v>430</v>
      </c>
      <c r="V1179" s="33">
        <v>722</v>
      </c>
    </row>
    <row r="1180" spans="2:22" ht="18.75" customHeight="1" x14ac:dyDescent="0.2">
      <c r="B1180" s="32">
        <v>43177</v>
      </c>
      <c r="C1180" s="33">
        <f t="shared" si="82"/>
        <v>438</v>
      </c>
      <c r="D1180" s="33">
        <f t="shared" si="83"/>
        <v>370</v>
      </c>
      <c r="E1180" s="1">
        <v>427.81</v>
      </c>
      <c r="F1180" s="33">
        <f t="shared" si="84"/>
        <v>722</v>
      </c>
      <c r="G1180" s="33">
        <f t="shared" si="85"/>
        <v>34</v>
      </c>
      <c r="H1180" s="8">
        <v>504.98</v>
      </c>
      <c r="I1180" s="33">
        <v>0</v>
      </c>
      <c r="L1180" s="8">
        <v>2.6819999999999999</v>
      </c>
      <c r="M1180" s="8">
        <v>1.077</v>
      </c>
      <c r="N1180" s="8">
        <f t="shared" si="81"/>
        <v>2.6819999999999999</v>
      </c>
      <c r="O1180" s="1">
        <f t="shared" si="80"/>
        <v>0.60199999999997544</v>
      </c>
      <c r="Q1180" s="39"/>
      <c r="R1180" s="33">
        <v>430</v>
      </c>
      <c r="V1180" s="33">
        <v>722</v>
      </c>
    </row>
    <row r="1181" spans="2:22" ht="18.75" customHeight="1" x14ac:dyDescent="0.2">
      <c r="B1181" s="32">
        <v>43178</v>
      </c>
      <c r="C1181" s="33">
        <f t="shared" si="82"/>
        <v>438</v>
      </c>
      <c r="D1181" s="33">
        <f t="shared" si="83"/>
        <v>370</v>
      </c>
      <c r="E1181" s="1">
        <v>427.7</v>
      </c>
      <c r="F1181" s="33">
        <f t="shared" si="84"/>
        <v>722</v>
      </c>
      <c r="G1181" s="33">
        <f t="shared" si="85"/>
        <v>34</v>
      </c>
      <c r="H1181" s="8">
        <v>502.9</v>
      </c>
      <c r="I1181" s="33">
        <v>0</v>
      </c>
      <c r="L1181" s="8">
        <v>2.5720000000000001</v>
      </c>
      <c r="M1181" s="8">
        <v>1.0329999999999999</v>
      </c>
      <c r="N1181" s="8">
        <f t="shared" si="81"/>
        <v>2.5720000000000001</v>
      </c>
      <c r="O1181" s="1">
        <f t="shared" si="80"/>
        <v>0.7720000000000482</v>
      </c>
      <c r="Q1181" s="39"/>
      <c r="R1181" s="33">
        <v>430</v>
      </c>
      <c r="V1181" s="33">
        <v>722</v>
      </c>
    </row>
    <row r="1182" spans="2:22" ht="18.75" customHeight="1" x14ac:dyDescent="0.2">
      <c r="B1182" s="32">
        <v>43179</v>
      </c>
      <c r="C1182" s="33">
        <f t="shared" si="82"/>
        <v>438</v>
      </c>
      <c r="D1182" s="33">
        <f t="shared" si="83"/>
        <v>370</v>
      </c>
      <c r="E1182" s="1">
        <v>427.6</v>
      </c>
      <c r="F1182" s="33">
        <f t="shared" si="84"/>
        <v>722</v>
      </c>
      <c r="G1182" s="33">
        <f t="shared" si="85"/>
        <v>34</v>
      </c>
      <c r="H1182" s="8">
        <v>501.1</v>
      </c>
      <c r="I1182" s="33">
        <v>0</v>
      </c>
      <c r="L1182" s="8">
        <v>2.6179999999999999</v>
      </c>
      <c r="M1182" s="8">
        <v>1.0469999999999999</v>
      </c>
      <c r="N1182" s="8">
        <f t="shared" si="81"/>
        <v>2.6179999999999999</v>
      </c>
      <c r="O1182" s="1">
        <f t="shared" si="80"/>
        <v>0.81799999999998363</v>
      </c>
      <c r="Q1182" s="39"/>
      <c r="R1182" s="33">
        <v>430</v>
      </c>
      <c r="V1182" s="33">
        <v>722</v>
      </c>
    </row>
    <row r="1183" spans="2:22" ht="18.75" customHeight="1" x14ac:dyDescent="0.2">
      <c r="B1183" s="32">
        <v>43180</v>
      </c>
      <c r="C1183" s="33">
        <f t="shared" si="82"/>
        <v>438</v>
      </c>
      <c r="D1183" s="33">
        <f t="shared" si="83"/>
        <v>370</v>
      </c>
      <c r="E1183" s="1">
        <v>427.5</v>
      </c>
      <c r="F1183" s="33">
        <f t="shared" si="84"/>
        <v>722</v>
      </c>
      <c r="G1183" s="33">
        <f t="shared" si="85"/>
        <v>34</v>
      </c>
      <c r="H1183" s="8">
        <v>499.3</v>
      </c>
      <c r="I1183" s="33">
        <v>0</v>
      </c>
      <c r="L1183" s="8">
        <v>3.008</v>
      </c>
      <c r="M1183" s="8">
        <v>1.2030000000000001</v>
      </c>
      <c r="N1183" s="8">
        <f t="shared" si="81"/>
        <v>3.008</v>
      </c>
      <c r="O1183" s="1">
        <f t="shared" si="80"/>
        <v>0.74799999999999045</v>
      </c>
      <c r="Q1183" s="39"/>
      <c r="R1183" s="33">
        <v>430</v>
      </c>
      <c r="V1183" s="33">
        <v>722</v>
      </c>
    </row>
    <row r="1184" spans="2:22" ht="18.75" customHeight="1" x14ac:dyDescent="0.2">
      <c r="B1184" s="32">
        <v>43181</v>
      </c>
      <c r="C1184" s="33">
        <f t="shared" si="82"/>
        <v>438</v>
      </c>
      <c r="D1184" s="33">
        <f t="shared" si="83"/>
        <v>370</v>
      </c>
      <c r="E1184" s="1">
        <v>427.38</v>
      </c>
      <c r="F1184" s="33">
        <f t="shared" si="84"/>
        <v>722</v>
      </c>
      <c r="G1184" s="33">
        <f t="shared" si="85"/>
        <v>34</v>
      </c>
      <c r="H1184" s="8">
        <v>497.04</v>
      </c>
      <c r="I1184" s="33">
        <v>0</v>
      </c>
      <c r="L1184" s="8">
        <v>2.988</v>
      </c>
      <c r="M1184" s="8">
        <v>1.1950000000000001</v>
      </c>
      <c r="N1184" s="8">
        <f t="shared" si="81"/>
        <v>2.988</v>
      </c>
      <c r="O1184" s="1">
        <f t="shared" si="80"/>
        <v>1.1879999999999882</v>
      </c>
      <c r="Q1184" s="39"/>
      <c r="R1184" s="33">
        <v>430</v>
      </c>
      <c r="V1184" s="33">
        <v>722</v>
      </c>
    </row>
    <row r="1185" spans="2:22" ht="18.75" customHeight="1" x14ac:dyDescent="0.2">
      <c r="B1185" s="32">
        <v>43182</v>
      </c>
      <c r="C1185" s="33">
        <f t="shared" si="82"/>
        <v>438</v>
      </c>
      <c r="D1185" s="33">
        <f t="shared" si="83"/>
        <v>370</v>
      </c>
      <c r="E1185" s="1">
        <v>427.28</v>
      </c>
      <c r="F1185" s="33">
        <f t="shared" si="84"/>
        <v>722</v>
      </c>
      <c r="G1185" s="33">
        <f t="shared" si="85"/>
        <v>34</v>
      </c>
      <c r="H1185" s="8">
        <v>495.24</v>
      </c>
      <c r="I1185" s="33">
        <v>0</v>
      </c>
      <c r="L1185" s="8">
        <v>2.15</v>
      </c>
      <c r="M1185" s="8">
        <v>0.86</v>
      </c>
      <c r="N1185" s="8">
        <f t="shared" si="81"/>
        <v>2.15</v>
      </c>
      <c r="O1185" s="1">
        <f t="shared" si="80"/>
        <v>0.13999999999998636</v>
      </c>
      <c r="Q1185" s="39"/>
      <c r="R1185" s="33">
        <v>430</v>
      </c>
      <c r="V1185" s="33">
        <v>722</v>
      </c>
    </row>
    <row r="1186" spans="2:22" ht="18.75" customHeight="1" x14ac:dyDescent="0.2">
      <c r="B1186" s="32">
        <v>43183</v>
      </c>
      <c r="C1186" s="33">
        <f t="shared" si="82"/>
        <v>438</v>
      </c>
      <c r="D1186" s="33">
        <f t="shared" si="83"/>
        <v>370</v>
      </c>
      <c r="E1186" s="1">
        <v>427.17</v>
      </c>
      <c r="F1186" s="33">
        <f t="shared" si="84"/>
        <v>722</v>
      </c>
      <c r="G1186" s="33">
        <f t="shared" si="85"/>
        <v>34</v>
      </c>
      <c r="H1186" s="8">
        <v>493.23</v>
      </c>
      <c r="I1186" s="33">
        <v>0</v>
      </c>
      <c r="L1186" s="8">
        <v>2.23</v>
      </c>
      <c r="M1186" s="8">
        <v>0.89</v>
      </c>
      <c r="N1186" s="8">
        <f t="shared" si="81"/>
        <v>2.23</v>
      </c>
      <c r="O1186" s="1">
        <f t="shared" si="80"/>
        <v>0.18000000000000682</v>
      </c>
      <c r="Q1186" s="39"/>
      <c r="R1186" s="33">
        <v>430</v>
      </c>
      <c r="V1186" s="33">
        <v>722</v>
      </c>
    </row>
    <row r="1187" spans="2:22" ht="18.75" customHeight="1" x14ac:dyDescent="0.2">
      <c r="B1187" s="32">
        <v>43184</v>
      </c>
      <c r="C1187" s="33">
        <f t="shared" si="82"/>
        <v>438</v>
      </c>
      <c r="D1187" s="33">
        <f t="shared" si="83"/>
        <v>370</v>
      </c>
      <c r="E1187" s="1">
        <v>427.06</v>
      </c>
      <c r="F1187" s="33">
        <f t="shared" si="84"/>
        <v>722</v>
      </c>
      <c r="G1187" s="33">
        <f t="shared" si="85"/>
        <v>34</v>
      </c>
      <c r="H1187" s="8">
        <v>491.18</v>
      </c>
      <c r="I1187" s="33">
        <v>0</v>
      </c>
      <c r="L1187" s="8">
        <v>2.2799999999999998</v>
      </c>
      <c r="M1187" s="8">
        <v>0.91</v>
      </c>
      <c r="N1187" s="8">
        <f t="shared" si="81"/>
        <v>2.2799999999999998</v>
      </c>
      <c r="O1187" s="1">
        <f t="shared" si="80"/>
        <v>0.1199999999999477</v>
      </c>
      <c r="Q1187" s="39"/>
      <c r="R1187" s="33">
        <v>430</v>
      </c>
      <c r="V1187" s="33">
        <v>722</v>
      </c>
    </row>
    <row r="1188" spans="2:22" ht="18.75" customHeight="1" x14ac:dyDescent="0.2">
      <c r="B1188" s="32">
        <v>43185</v>
      </c>
      <c r="C1188" s="33">
        <f t="shared" si="82"/>
        <v>438</v>
      </c>
      <c r="D1188" s="33">
        <f t="shared" si="83"/>
        <v>370</v>
      </c>
      <c r="E1188" s="1">
        <v>426.94</v>
      </c>
      <c r="F1188" s="33">
        <f t="shared" si="84"/>
        <v>722</v>
      </c>
      <c r="G1188" s="33">
        <f t="shared" si="85"/>
        <v>34</v>
      </c>
      <c r="H1188" s="8">
        <v>489.02</v>
      </c>
      <c r="I1188" s="33">
        <v>0</v>
      </c>
      <c r="L1188" s="8">
        <v>2.7530000000000001</v>
      </c>
      <c r="M1188" s="8">
        <v>1.101</v>
      </c>
      <c r="N1188" s="8">
        <f t="shared" si="81"/>
        <v>2.7530000000000001</v>
      </c>
      <c r="O1188" s="1">
        <f t="shared" si="80"/>
        <v>5.2999999999997272E-2</v>
      </c>
      <c r="Q1188" s="39"/>
      <c r="R1188" s="33">
        <v>430</v>
      </c>
      <c r="V1188" s="33">
        <v>722</v>
      </c>
    </row>
    <row r="1189" spans="2:22" ht="18.75" customHeight="1" x14ac:dyDescent="0.2">
      <c r="B1189" s="32">
        <v>43186</v>
      </c>
      <c r="C1189" s="33">
        <f t="shared" si="82"/>
        <v>438</v>
      </c>
      <c r="D1189" s="33">
        <f t="shared" si="83"/>
        <v>370</v>
      </c>
      <c r="E1189" s="1">
        <v>426.79</v>
      </c>
      <c r="F1189" s="33">
        <f t="shared" si="84"/>
        <v>722</v>
      </c>
      <c r="G1189" s="33">
        <f t="shared" si="85"/>
        <v>34</v>
      </c>
      <c r="H1189" s="8">
        <v>486.32</v>
      </c>
      <c r="I1189" s="33">
        <v>0</v>
      </c>
      <c r="L1189" s="8">
        <v>3.573</v>
      </c>
      <c r="M1189" s="8">
        <v>1.429</v>
      </c>
      <c r="N1189" s="8">
        <f t="shared" si="81"/>
        <v>3.573</v>
      </c>
      <c r="O1189" s="1">
        <f t="shared" si="80"/>
        <v>0.15299999999996317</v>
      </c>
      <c r="Q1189" s="39"/>
      <c r="R1189" s="33">
        <v>430</v>
      </c>
      <c r="V1189" s="33">
        <v>722</v>
      </c>
    </row>
    <row r="1190" spans="2:22" ht="18.75" customHeight="1" x14ac:dyDescent="0.2">
      <c r="B1190" s="32">
        <v>43187</v>
      </c>
      <c r="C1190" s="33">
        <f t="shared" si="82"/>
        <v>438</v>
      </c>
      <c r="D1190" s="33">
        <f t="shared" si="83"/>
        <v>370</v>
      </c>
      <c r="E1190" s="1">
        <v>426.6</v>
      </c>
      <c r="F1190" s="33">
        <f t="shared" si="84"/>
        <v>722</v>
      </c>
      <c r="G1190" s="33">
        <f t="shared" si="85"/>
        <v>34</v>
      </c>
      <c r="H1190" s="8">
        <v>482.9</v>
      </c>
      <c r="I1190" s="33">
        <v>0</v>
      </c>
      <c r="L1190" s="8">
        <v>3.2</v>
      </c>
      <c r="M1190" s="8">
        <v>1.28</v>
      </c>
      <c r="N1190" s="8">
        <f t="shared" si="81"/>
        <v>3.2</v>
      </c>
      <c r="O1190" s="1">
        <f t="shared" si="80"/>
        <v>4.0000000000020464E-2</v>
      </c>
      <c r="Q1190" s="39"/>
      <c r="R1190" s="33">
        <v>430</v>
      </c>
      <c r="V1190" s="33">
        <v>722</v>
      </c>
    </row>
    <row r="1191" spans="2:22" ht="18.75" customHeight="1" x14ac:dyDescent="0.2">
      <c r="B1191" s="32">
        <v>43188</v>
      </c>
      <c r="C1191" s="33">
        <f t="shared" si="82"/>
        <v>438</v>
      </c>
      <c r="D1191" s="33">
        <f t="shared" si="83"/>
        <v>370</v>
      </c>
      <c r="E1191" s="1">
        <v>426.42</v>
      </c>
      <c r="F1191" s="33">
        <f t="shared" si="84"/>
        <v>722</v>
      </c>
      <c r="G1191" s="33">
        <f t="shared" si="85"/>
        <v>34</v>
      </c>
      <c r="H1191" s="8">
        <v>479.74</v>
      </c>
      <c r="I1191" s="33">
        <v>0</v>
      </c>
      <c r="L1191" s="8">
        <v>3.3079999999999998</v>
      </c>
      <c r="M1191" s="8">
        <v>1.323</v>
      </c>
      <c r="N1191" s="8">
        <f t="shared" si="81"/>
        <v>3.3079999999999998</v>
      </c>
      <c r="O1191" s="1">
        <f t="shared" si="80"/>
        <v>0.26799999999997226</v>
      </c>
      <c r="Q1191" s="39"/>
      <c r="R1191" s="33">
        <v>430</v>
      </c>
      <c r="V1191" s="33">
        <v>722</v>
      </c>
    </row>
    <row r="1192" spans="2:22" ht="18.75" customHeight="1" x14ac:dyDescent="0.2">
      <c r="B1192" s="32">
        <v>43189</v>
      </c>
      <c r="C1192" s="33">
        <f t="shared" si="82"/>
        <v>438</v>
      </c>
      <c r="D1192" s="33">
        <f t="shared" si="83"/>
        <v>370</v>
      </c>
      <c r="E1192" s="1">
        <v>426.25</v>
      </c>
      <c r="F1192" s="33">
        <f t="shared" si="84"/>
        <v>722</v>
      </c>
      <c r="G1192" s="33">
        <f t="shared" si="85"/>
        <v>34</v>
      </c>
      <c r="H1192" s="8">
        <v>476.7</v>
      </c>
      <c r="I1192" s="33">
        <v>0</v>
      </c>
      <c r="L1192" s="8">
        <v>3.09</v>
      </c>
      <c r="M1192" s="8">
        <v>1.236</v>
      </c>
      <c r="N1192" s="8">
        <f t="shared" si="81"/>
        <v>3.09</v>
      </c>
      <c r="O1192" s="1">
        <f t="shared" si="80"/>
        <v>0.93000000000000682</v>
      </c>
      <c r="Q1192" s="39">
        <f>SUM(M1194:M1223)</f>
        <v>44.745999999999995</v>
      </c>
      <c r="R1192" s="33">
        <v>430</v>
      </c>
      <c r="V1192" s="33">
        <v>722</v>
      </c>
    </row>
    <row r="1193" spans="2:22" ht="18.75" customHeight="1" x14ac:dyDescent="0.2">
      <c r="B1193" s="32">
        <v>43190</v>
      </c>
      <c r="C1193" s="33">
        <f t="shared" si="82"/>
        <v>438</v>
      </c>
      <c r="D1193" s="33">
        <f t="shared" si="83"/>
        <v>370</v>
      </c>
      <c r="E1193" s="1">
        <v>426.13</v>
      </c>
      <c r="F1193" s="33">
        <f t="shared" si="84"/>
        <v>722</v>
      </c>
      <c r="G1193" s="33">
        <f t="shared" si="85"/>
        <v>34</v>
      </c>
      <c r="H1193" s="8">
        <v>474.54</v>
      </c>
      <c r="I1193" s="33">
        <v>0</v>
      </c>
      <c r="L1193" s="8">
        <v>2.64</v>
      </c>
      <c r="M1193" s="8">
        <v>1.056</v>
      </c>
      <c r="N1193" s="8">
        <f t="shared" si="81"/>
        <v>2.64</v>
      </c>
      <c r="O1193" s="1">
        <f t="shared" si="80"/>
        <v>0.21999999999997044</v>
      </c>
      <c r="Q1193" s="39"/>
      <c r="R1193" s="33">
        <v>430</v>
      </c>
      <c r="U1193" s="1"/>
      <c r="V1193" s="33">
        <v>722</v>
      </c>
    </row>
    <row r="1194" spans="2:22" ht="18.75" customHeight="1" x14ac:dyDescent="0.2">
      <c r="B1194" s="32">
        <v>43191</v>
      </c>
      <c r="C1194" s="33">
        <f t="shared" si="82"/>
        <v>438</v>
      </c>
      <c r="D1194" s="33">
        <f t="shared" si="83"/>
        <v>370</v>
      </c>
      <c r="E1194" s="1">
        <v>425.99</v>
      </c>
      <c r="F1194" s="33">
        <f t="shared" si="84"/>
        <v>722</v>
      </c>
      <c r="G1194" s="33">
        <f t="shared" si="85"/>
        <v>34</v>
      </c>
      <c r="H1194" s="8">
        <v>472.12</v>
      </c>
      <c r="I1194" s="33">
        <v>0</v>
      </c>
      <c r="L1194" s="8">
        <v>2.5630000000000002</v>
      </c>
      <c r="M1194" s="8">
        <v>1.0249999999999999</v>
      </c>
      <c r="N1194" s="8">
        <f t="shared" si="81"/>
        <v>2.5630000000000002</v>
      </c>
      <c r="O1194" s="1">
        <f t="shared" si="80"/>
        <v>0.60300000000000864</v>
      </c>
      <c r="Q1194" s="39"/>
      <c r="R1194" s="33">
        <v>430</v>
      </c>
      <c r="U1194" s="1"/>
      <c r="V1194" s="33">
        <v>722</v>
      </c>
    </row>
    <row r="1195" spans="2:22" ht="18.75" customHeight="1" x14ac:dyDescent="0.2">
      <c r="B1195" s="32">
        <v>43192</v>
      </c>
      <c r="C1195" s="33">
        <f t="shared" si="82"/>
        <v>438</v>
      </c>
      <c r="D1195" s="33">
        <f t="shared" si="83"/>
        <v>370</v>
      </c>
      <c r="E1195" s="1">
        <v>425.88</v>
      </c>
      <c r="F1195" s="33">
        <f t="shared" si="84"/>
        <v>722</v>
      </c>
      <c r="G1195" s="33">
        <f t="shared" si="85"/>
        <v>34</v>
      </c>
      <c r="H1195" s="8">
        <v>470.16</v>
      </c>
      <c r="I1195" s="33">
        <v>0</v>
      </c>
      <c r="L1195" s="8">
        <v>4.0549999999999997</v>
      </c>
      <c r="M1195" s="8">
        <v>1.6220000000000001</v>
      </c>
      <c r="N1195" s="8">
        <f t="shared" si="81"/>
        <v>4.0549999999999997</v>
      </c>
      <c r="O1195" s="1">
        <f t="shared" si="80"/>
        <v>1.2549999999999955</v>
      </c>
      <c r="Q1195" s="39"/>
      <c r="R1195" s="33">
        <v>430</v>
      </c>
      <c r="V1195" s="33">
        <v>722</v>
      </c>
    </row>
    <row r="1196" spans="2:22" ht="18.75" customHeight="1" x14ac:dyDescent="0.2">
      <c r="B1196" s="32">
        <v>43193</v>
      </c>
      <c r="C1196" s="33">
        <f t="shared" si="82"/>
        <v>438</v>
      </c>
      <c r="D1196" s="33">
        <f t="shared" si="83"/>
        <v>370</v>
      </c>
      <c r="E1196" s="1">
        <v>425.72</v>
      </c>
      <c r="F1196" s="33">
        <f t="shared" si="84"/>
        <v>722</v>
      </c>
      <c r="G1196" s="33">
        <f t="shared" si="85"/>
        <v>34</v>
      </c>
      <c r="H1196" s="8">
        <v>467.36</v>
      </c>
      <c r="I1196" s="33">
        <v>0</v>
      </c>
      <c r="L1196" s="8">
        <v>6.83</v>
      </c>
      <c r="M1196" s="8">
        <v>2.7320000000000002</v>
      </c>
      <c r="N1196" s="8">
        <f t="shared" si="81"/>
        <v>6.83</v>
      </c>
      <c r="O1196" s="1">
        <f t="shared" si="80"/>
        <v>0.54999999999995453</v>
      </c>
      <c r="Q1196" s="39"/>
      <c r="R1196" s="33">
        <v>430</v>
      </c>
      <c r="V1196" s="33">
        <v>722</v>
      </c>
    </row>
    <row r="1197" spans="2:22" ht="18.75" customHeight="1" x14ac:dyDescent="0.2">
      <c r="B1197" s="32">
        <v>43194</v>
      </c>
      <c r="C1197" s="33">
        <f t="shared" si="82"/>
        <v>438</v>
      </c>
      <c r="D1197" s="33">
        <f t="shared" si="83"/>
        <v>370</v>
      </c>
      <c r="E1197" s="1">
        <v>425.36</v>
      </c>
      <c r="F1197" s="33">
        <f t="shared" si="84"/>
        <v>722</v>
      </c>
      <c r="G1197" s="33">
        <f t="shared" si="85"/>
        <v>34</v>
      </c>
      <c r="H1197" s="8">
        <v>461.08</v>
      </c>
      <c r="I1197" s="33">
        <v>0</v>
      </c>
      <c r="L1197" s="8">
        <v>6.8650000000000002</v>
      </c>
      <c r="M1197" s="8">
        <v>2.7650000000000001</v>
      </c>
      <c r="N1197" s="8">
        <f t="shared" si="81"/>
        <v>6.8650000000000002</v>
      </c>
      <c r="O1197" s="1">
        <f t="shared" si="80"/>
        <v>0.17500000000001137</v>
      </c>
      <c r="Q1197" s="39"/>
      <c r="R1197" s="33">
        <v>430</v>
      </c>
      <c r="V1197" s="33">
        <v>722</v>
      </c>
    </row>
    <row r="1198" spans="2:22" ht="18.75" customHeight="1" x14ac:dyDescent="0.2">
      <c r="B1198" s="32">
        <v>43195</v>
      </c>
      <c r="C1198" s="33">
        <f t="shared" si="82"/>
        <v>438</v>
      </c>
      <c r="D1198" s="33">
        <f t="shared" si="83"/>
        <v>370</v>
      </c>
      <c r="E1198" s="1">
        <v>424.97</v>
      </c>
      <c r="F1198" s="33">
        <f t="shared" si="84"/>
        <v>722</v>
      </c>
      <c r="G1198" s="33">
        <f t="shared" si="85"/>
        <v>34</v>
      </c>
      <c r="H1198" s="8">
        <v>454.39</v>
      </c>
      <c r="I1198" s="33">
        <v>0</v>
      </c>
      <c r="L1198" s="8">
        <v>6.94</v>
      </c>
      <c r="M1198" s="8">
        <v>2.5910000000000002</v>
      </c>
      <c r="N1198" s="8">
        <f t="shared" si="81"/>
        <v>6.94</v>
      </c>
      <c r="O1198" s="1">
        <f t="shared" si="80"/>
        <v>0.72000000000002728</v>
      </c>
      <c r="Q1198" s="39"/>
      <c r="R1198" s="33">
        <v>430</v>
      </c>
      <c r="V1198" s="33">
        <v>722</v>
      </c>
    </row>
    <row r="1199" spans="2:22" ht="18.75" customHeight="1" x14ac:dyDescent="0.2">
      <c r="B1199" s="32">
        <v>43196</v>
      </c>
      <c r="C1199" s="33">
        <f t="shared" ref="C1199:C1230" si="86">C1198</f>
        <v>438</v>
      </c>
      <c r="D1199" s="33">
        <f t="shared" ref="D1199:D1230" si="87">D1198</f>
        <v>370</v>
      </c>
      <c r="E1199" s="1">
        <v>424.61</v>
      </c>
      <c r="F1199" s="33">
        <f t="shared" ref="F1199:F1230" si="88">F1198</f>
        <v>722</v>
      </c>
      <c r="G1199" s="33">
        <f t="shared" ref="G1199:G1230" si="89">G1198</f>
        <v>34</v>
      </c>
      <c r="H1199" s="8">
        <v>448.17</v>
      </c>
      <c r="I1199" s="33">
        <v>0</v>
      </c>
      <c r="L1199" s="8">
        <v>6.5289999999999999</v>
      </c>
      <c r="M1199" s="8">
        <v>1.008</v>
      </c>
      <c r="N1199" s="8">
        <f t="shared" si="81"/>
        <v>6.5289999999999999</v>
      </c>
      <c r="O1199" s="1">
        <f t="shared" si="80"/>
        <v>0.84899999999998954</v>
      </c>
      <c r="Q1199" s="39"/>
      <c r="R1199" s="33">
        <v>430</v>
      </c>
      <c r="V1199" s="33">
        <v>722</v>
      </c>
    </row>
    <row r="1200" spans="2:22" ht="18.75" customHeight="1" x14ac:dyDescent="0.2">
      <c r="B1200" s="32">
        <v>43197</v>
      </c>
      <c r="C1200" s="33">
        <f t="shared" si="86"/>
        <v>438</v>
      </c>
      <c r="D1200" s="33">
        <f t="shared" si="87"/>
        <v>370</v>
      </c>
      <c r="E1200" s="1">
        <v>424.27</v>
      </c>
      <c r="F1200" s="33">
        <f t="shared" si="88"/>
        <v>722</v>
      </c>
      <c r="G1200" s="33">
        <f t="shared" si="89"/>
        <v>34</v>
      </c>
      <c r="H1200" s="8">
        <v>442.49</v>
      </c>
      <c r="I1200" s="33">
        <v>0</v>
      </c>
      <c r="L1200" s="8">
        <v>2.54</v>
      </c>
      <c r="M1200" s="8">
        <v>1</v>
      </c>
      <c r="N1200" s="8">
        <f t="shared" si="81"/>
        <v>2.54</v>
      </c>
      <c r="O1200" s="1">
        <f t="shared" si="80"/>
        <v>2.3700000000000045</v>
      </c>
      <c r="Q1200" s="50">
        <f>SUM(M1194:M1223)</f>
        <v>44.745999999999995</v>
      </c>
      <c r="R1200" s="33">
        <v>430</v>
      </c>
      <c r="V1200" s="33">
        <v>722</v>
      </c>
    </row>
    <row r="1201" spans="2:22" ht="18.75" customHeight="1" x14ac:dyDescent="0.2">
      <c r="B1201" s="32">
        <v>43198</v>
      </c>
      <c r="C1201" s="33">
        <f t="shared" si="86"/>
        <v>438</v>
      </c>
      <c r="D1201" s="33">
        <f t="shared" si="87"/>
        <v>370</v>
      </c>
      <c r="E1201" s="1">
        <v>424.26</v>
      </c>
      <c r="F1201" s="33">
        <f t="shared" si="88"/>
        <v>722</v>
      </c>
      <c r="G1201" s="33">
        <f t="shared" si="89"/>
        <v>34</v>
      </c>
      <c r="H1201" s="8">
        <v>442.32</v>
      </c>
      <c r="I1201" s="33">
        <v>0</v>
      </c>
      <c r="L1201" s="8">
        <v>2.9180000000000001</v>
      </c>
      <c r="M1201" s="8">
        <v>1.1579999999999999</v>
      </c>
      <c r="N1201" s="8">
        <f t="shared" si="81"/>
        <v>2.9180000000000001</v>
      </c>
      <c r="O1201" s="1">
        <f t="shared" si="80"/>
        <v>1.3880000000000337</v>
      </c>
      <c r="Q1201" s="39"/>
      <c r="R1201" s="33">
        <v>430</v>
      </c>
      <c r="V1201" s="33">
        <v>722</v>
      </c>
    </row>
    <row r="1202" spans="2:22" ht="18.75" customHeight="1" x14ac:dyDescent="0.2">
      <c r="B1202" s="32">
        <v>43199</v>
      </c>
      <c r="C1202" s="33">
        <f t="shared" si="86"/>
        <v>438</v>
      </c>
      <c r="D1202" s="33">
        <f t="shared" si="87"/>
        <v>370</v>
      </c>
      <c r="E1202" s="1">
        <v>424.17</v>
      </c>
      <c r="F1202" s="33">
        <f t="shared" si="88"/>
        <v>722</v>
      </c>
      <c r="G1202" s="33">
        <f t="shared" si="89"/>
        <v>34</v>
      </c>
      <c r="H1202" s="8">
        <v>440.79</v>
      </c>
      <c r="I1202" s="33">
        <v>0</v>
      </c>
      <c r="L1202" s="8">
        <v>3.3839999999999999</v>
      </c>
      <c r="M1202" s="8">
        <v>1.343</v>
      </c>
      <c r="N1202" s="8">
        <f t="shared" si="81"/>
        <v>3.3839999999999999</v>
      </c>
      <c r="O1202" s="1">
        <f t="shared" si="80"/>
        <v>1.0040000000000191</v>
      </c>
      <c r="Q1202" s="39">
        <f>SUM(M1194:M1223)</f>
        <v>44.745999999999995</v>
      </c>
      <c r="R1202" s="33">
        <v>430</v>
      </c>
      <c r="V1202" s="33">
        <v>722</v>
      </c>
    </row>
    <row r="1203" spans="2:22" ht="18.75" customHeight="1" x14ac:dyDescent="0.2">
      <c r="B1203" s="32">
        <v>43200</v>
      </c>
      <c r="C1203" s="33">
        <f t="shared" si="86"/>
        <v>438</v>
      </c>
      <c r="D1203" s="33">
        <f t="shared" si="87"/>
        <v>370</v>
      </c>
      <c r="E1203" s="1">
        <v>424.03</v>
      </c>
      <c r="F1203" s="33">
        <f t="shared" si="88"/>
        <v>722</v>
      </c>
      <c r="G1203" s="33">
        <f t="shared" si="89"/>
        <v>34</v>
      </c>
      <c r="H1203" s="8">
        <v>438.41</v>
      </c>
      <c r="I1203" s="33">
        <v>0</v>
      </c>
      <c r="L1203" s="8">
        <v>2.2709999999999999</v>
      </c>
      <c r="M1203" s="8">
        <v>0.90100000000000002</v>
      </c>
      <c r="N1203" s="8">
        <f t="shared" si="81"/>
        <v>2.2709999999999999</v>
      </c>
      <c r="O1203" s="1">
        <f t="shared" si="80"/>
        <v>1.0810000000000173</v>
      </c>
      <c r="Q1203" s="39"/>
      <c r="R1203" s="33">
        <v>430</v>
      </c>
      <c r="V1203" s="33">
        <v>722</v>
      </c>
    </row>
    <row r="1204" spans="2:22" ht="18.75" customHeight="1" x14ac:dyDescent="0.2">
      <c r="B1204" s="32">
        <v>43201</v>
      </c>
      <c r="C1204" s="33">
        <f t="shared" si="86"/>
        <v>438</v>
      </c>
      <c r="D1204" s="33">
        <f t="shared" si="87"/>
        <v>370</v>
      </c>
      <c r="E1204" s="1">
        <v>423.96</v>
      </c>
      <c r="F1204" s="33">
        <f t="shared" si="88"/>
        <v>722</v>
      </c>
      <c r="G1204" s="33">
        <f t="shared" si="89"/>
        <v>34</v>
      </c>
      <c r="H1204" s="8">
        <v>437.22</v>
      </c>
      <c r="I1204" s="33">
        <v>0</v>
      </c>
      <c r="L1204" s="8">
        <v>2.391</v>
      </c>
      <c r="M1204" s="8">
        <v>0.94899999999999995</v>
      </c>
      <c r="N1204" s="8">
        <f t="shared" si="81"/>
        <v>2.391</v>
      </c>
      <c r="O1204" s="1">
        <f t="shared" si="80"/>
        <v>0.73099999999999454</v>
      </c>
      <c r="Q1204" s="39"/>
      <c r="R1204" s="33">
        <v>430</v>
      </c>
      <c r="V1204" s="33">
        <v>722</v>
      </c>
    </row>
    <row r="1205" spans="2:22" ht="18.75" customHeight="1" x14ac:dyDescent="0.2">
      <c r="B1205" s="32">
        <v>43202</v>
      </c>
      <c r="C1205" s="33">
        <f t="shared" si="86"/>
        <v>438</v>
      </c>
      <c r="D1205" s="33">
        <f t="shared" si="87"/>
        <v>370</v>
      </c>
      <c r="E1205" s="1">
        <v>423.86</v>
      </c>
      <c r="F1205" s="33">
        <f t="shared" si="88"/>
        <v>722</v>
      </c>
      <c r="G1205" s="33">
        <f t="shared" si="89"/>
        <v>34</v>
      </c>
      <c r="H1205" s="8">
        <v>435.56</v>
      </c>
      <c r="I1205" s="33">
        <v>0</v>
      </c>
      <c r="L1205" s="8">
        <v>2.4670000000000001</v>
      </c>
      <c r="M1205" s="8">
        <v>0.97899999999999998</v>
      </c>
      <c r="N1205" s="8">
        <f t="shared" si="81"/>
        <v>2.4670000000000001</v>
      </c>
      <c r="O1205" s="1">
        <f t="shared" si="80"/>
        <v>0.82699999999999818</v>
      </c>
      <c r="Q1205" s="39"/>
      <c r="R1205" s="33">
        <v>430</v>
      </c>
      <c r="V1205" s="33">
        <v>722</v>
      </c>
    </row>
    <row r="1206" spans="2:22" ht="18.75" customHeight="1" x14ac:dyDescent="0.2">
      <c r="B1206" s="32">
        <v>43203</v>
      </c>
      <c r="C1206" s="33">
        <f t="shared" si="86"/>
        <v>438</v>
      </c>
      <c r="D1206" s="33">
        <f t="shared" si="87"/>
        <v>370</v>
      </c>
      <c r="E1206" s="1">
        <v>423.76</v>
      </c>
      <c r="F1206" s="33">
        <f t="shared" si="88"/>
        <v>722</v>
      </c>
      <c r="G1206" s="33">
        <f t="shared" si="89"/>
        <v>34</v>
      </c>
      <c r="H1206" s="8">
        <v>433.92</v>
      </c>
      <c r="I1206" s="33">
        <v>0</v>
      </c>
      <c r="L1206" s="8">
        <v>2.8330000000000002</v>
      </c>
      <c r="M1206" s="8">
        <v>1.117</v>
      </c>
      <c r="N1206" s="8">
        <f t="shared" si="81"/>
        <v>2.8330000000000002</v>
      </c>
      <c r="O1206" s="1">
        <f t="shared" si="80"/>
        <v>1.65300000000002</v>
      </c>
      <c r="Q1206" s="39"/>
      <c r="R1206" s="33">
        <v>430</v>
      </c>
      <c r="V1206" s="33">
        <v>722</v>
      </c>
    </row>
    <row r="1207" spans="2:22" ht="18.75" customHeight="1" x14ac:dyDescent="0.2">
      <c r="B1207" s="32">
        <v>43204</v>
      </c>
      <c r="C1207" s="33">
        <f t="shared" si="86"/>
        <v>438</v>
      </c>
      <c r="D1207" s="33">
        <f t="shared" si="87"/>
        <v>370</v>
      </c>
      <c r="E1207" s="1">
        <v>423.69</v>
      </c>
      <c r="F1207" s="33">
        <f t="shared" si="88"/>
        <v>722</v>
      </c>
      <c r="G1207" s="33">
        <f t="shared" si="89"/>
        <v>34</v>
      </c>
      <c r="H1207" s="8">
        <v>432.74</v>
      </c>
      <c r="I1207" s="33">
        <v>0</v>
      </c>
      <c r="L1207" s="8">
        <v>2.6080000000000001</v>
      </c>
      <c r="M1207" s="8">
        <v>1.0349999999999999</v>
      </c>
      <c r="N1207" s="8">
        <f t="shared" si="81"/>
        <v>2.6080000000000001</v>
      </c>
      <c r="O1207" s="1">
        <f t="shared" si="80"/>
        <v>2.2880000000000109</v>
      </c>
      <c r="Q1207" s="39"/>
      <c r="R1207" s="33">
        <v>430</v>
      </c>
      <c r="V1207" s="33">
        <v>722</v>
      </c>
    </row>
    <row r="1208" spans="2:22" ht="18.75" customHeight="1" x14ac:dyDescent="0.2">
      <c r="B1208" s="32">
        <v>43205</v>
      </c>
      <c r="C1208" s="33">
        <f t="shared" si="86"/>
        <v>438</v>
      </c>
      <c r="D1208" s="33">
        <f t="shared" si="87"/>
        <v>370</v>
      </c>
      <c r="E1208" s="1">
        <v>423.67</v>
      </c>
      <c r="F1208" s="33">
        <f t="shared" si="88"/>
        <v>722</v>
      </c>
      <c r="G1208" s="33">
        <f t="shared" si="89"/>
        <v>34</v>
      </c>
      <c r="H1208" s="8">
        <v>432.42</v>
      </c>
      <c r="I1208" s="33">
        <v>0</v>
      </c>
      <c r="L1208" s="8">
        <v>3.8380000000000001</v>
      </c>
      <c r="M1208" s="8">
        <v>1.522</v>
      </c>
      <c r="N1208" s="8">
        <f t="shared" si="81"/>
        <v>3.8380000000000001</v>
      </c>
      <c r="O1208" s="1">
        <f t="shared" si="80"/>
        <v>1.1879999999999882</v>
      </c>
      <c r="Q1208" s="39"/>
      <c r="R1208" s="33">
        <v>430</v>
      </c>
      <c r="V1208" s="33">
        <v>722</v>
      </c>
    </row>
    <row r="1209" spans="2:22" ht="18.75" customHeight="1" x14ac:dyDescent="0.2">
      <c r="B1209" s="32">
        <v>43206</v>
      </c>
      <c r="C1209" s="33">
        <f t="shared" si="86"/>
        <v>438</v>
      </c>
      <c r="D1209" s="33">
        <f t="shared" si="87"/>
        <v>370</v>
      </c>
      <c r="E1209" s="1">
        <v>423.51</v>
      </c>
      <c r="F1209" s="33">
        <f t="shared" si="88"/>
        <v>722</v>
      </c>
      <c r="G1209" s="33">
        <f t="shared" si="89"/>
        <v>34</v>
      </c>
      <c r="H1209" s="8">
        <v>429.77</v>
      </c>
      <c r="I1209" s="33">
        <v>0</v>
      </c>
      <c r="L1209" s="8">
        <v>4.1749999999999998</v>
      </c>
      <c r="M1209" s="8">
        <v>1.65</v>
      </c>
      <c r="N1209" s="8">
        <f t="shared" si="81"/>
        <v>4.1749999999999998</v>
      </c>
      <c r="O1209" s="1">
        <f t="shared" si="80"/>
        <v>0.70500000000004093</v>
      </c>
      <c r="Q1209" s="39"/>
      <c r="R1209" s="33">
        <v>430</v>
      </c>
      <c r="V1209" s="33">
        <v>722</v>
      </c>
    </row>
    <row r="1210" spans="2:22" ht="18.75" customHeight="1" x14ac:dyDescent="0.2">
      <c r="B1210" s="32">
        <v>43207</v>
      </c>
      <c r="C1210" s="33">
        <f t="shared" si="86"/>
        <v>438</v>
      </c>
      <c r="D1210" s="33">
        <f t="shared" si="87"/>
        <v>370</v>
      </c>
      <c r="E1210" s="1">
        <v>423.3</v>
      </c>
      <c r="F1210" s="33">
        <f t="shared" si="88"/>
        <v>722</v>
      </c>
      <c r="G1210" s="33">
        <f t="shared" si="89"/>
        <v>34</v>
      </c>
      <c r="H1210" s="8">
        <v>426.3</v>
      </c>
      <c r="I1210" s="33">
        <v>0</v>
      </c>
      <c r="L1210" s="8">
        <v>2.5</v>
      </c>
      <c r="M1210" s="8">
        <v>0.98799999999999999</v>
      </c>
      <c r="N1210" s="8">
        <f t="shared" si="81"/>
        <v>2.5</v>
      </c>
      <c r="O1210" s="1">
        <f t="shared" si="80"/>
        <v>0.74000000000000909</v>
      </c>
      <c r="Q1210" s="39"/>
      <c r="R1210" s="33">
        <v>430</v>
      </c>
      <c r="V1210" s="33">
        <v>722</v>
      </c>
    </row>
    <row r="1211" spans="2:22" ht="18.75" customHeight="1" x14ac:dyDescent="0.2">
      <c r="B1211" s="32">
        <v>43208</v>
      </c>
      <c r="C1211" s="33">
        <f t="shared" si="86"/>
        <v>438</v>
      </c>
      <c r="D1211" s="33">
        <f t="shared" si="87"/>
        <v>370</v>
      </c>
      <c r="E1211" s="1">
        <v>423.2</v>
      </c>
      <c r="F1211" s="33">
        <f t="shared" si="88"/>
        <v>722</v>
      </c>
      <c r="G1211" s="33">
        <f t="shared" si="89"/>
        <v>34</v>
      </c>
      <c r="H1211" s="8">
        <v>424.54</v>
      </c>
      <c r="I1211" s="33">
        <v>0</v>
      </c>
      <c r="L1211" s="8">
        <v>2.4950000000000001</v>
      </c>
      <c r="M1211" s="8">
        <v>0.98599999999999999</v>
      </c>
      <c r="N1211" s="8">
        <f t="shared" si="81"/>
        <v>2.4950000000000001</v>
      </c>
      <c r="O1211" s="1">
        <f t="shared" si="80"/>
        <v>0.54499999999995907</v>
      </c>
      <c r="Q1211" s="39"/>
      <c r="R1211" s="33">
        <v>430</v>
      </c>
      <c r="V1211" s="33">
        <v>722</v>
      </c>
    </row>
    <row r="1212" spans="2:22" ht="18.75" customHeight="1" x14ac:dyDescent="0.2">
      <c r="B1212" s="32">
        <v>43209</v>
      </c>
      <c r="C1212" s="33">
        <f t="shared" si="86"/>
        <v>438</v>
      </c>
      <c r="D1212" s="33">
        <f t="shared" si="87"/>
        <v>370</v>
      </c>
      <c r="E1212" s="1">
        <v>423.08</v>
      </c>
      <c r="F1212" s="33">
        <f t="shared" si="88"/>
        <v>722</v>
      </c>
      <c r="G1212" s="33">
        <f t="shared" si="89"/>
        <v>34</v>
      </c>
      <c r="H1212" s="8">
        <v>422.59</v>
      </c>
      <c r="I1212" s="33">
        <v>0</v>
      </c>
      <c r="L1212" s="8">
        <v>3.55</v>
      </c>
      <c r="M1212" s="8">
        <v>1.403</v>
      </c>
      <c r="N1212" s="8">
        <f t="shared" si="81"/>
        <v>3.55</v>
      </c>
      <c r="O1212" s="1">
        <f t="shared" si="80"/>
        <v>0.60000000000002274</v>
      </c>
      <c r="Q1212" s="39"/>
      <c r="R1212" s="33">
        <v>430</v>
      </c>
      <c r="V1212" s="33">
        <v>722</v>
      </c>
    </row>
    <row r="1213" spans="2:22" ht="18.75" customHeight="1" x14ac:dyDescent="0.2">
      <c r="B1213" s="32">
        <v>43210</v>
      </c>
      <c r="C1213" s="33">
        <f t="shared" si="86"/>
        <v>438</v>
      </c>
      <c r="D1213" s="33">
        <f t="shared" si="87"/>
        <v>370</v>
      </c>
      <c r="E1213" s="1">
        <v>422.9</v>
      </c>
      <c r="F1213" s="33">
        <f t="shared" si="88"/>
        <v>722</v>
      </c>
      <c r="G1213" s="33">
        <f t="shared" si="89"/>
        <v>34</v>
      </c>
      <c r="H1213" s="8">
        <v>419.64</v>
      </c>
      <c r="I1213" s="33">
        <v>0</v>
      </c>
      <c r="L1213" s="8">
        <v>4.84</v>
      </c>
      <c r="M1213" s="8">
        <v>1.21</v>
      </c>
      <c r="N1213" s="8">
        <f t="shared" si="81"/>
        <v>4.84</v>
      </c>
      <c r="O1213" s="1">
        <f t="shared" si="80"/>
        <v>0.56000000000000227</v>
      </c>
      <c r="Q1213" s="39"/>
      <c r="R1213" s="33">
        <v>430</v>
      </c>
      <c r="V1213" s="33">
        <v>722</v>
      </c>
    </row>
    <row r="1214" spans="2:22" ht="18.75" customHeight="1" x14ac:dyDescent="0.2">
      <c r="B1214" s="32">
        <v>43211</v>
      </c>
      <c r="C1214" s="33">
        <f t="shared" si="86"/>
        <v>438</v>
      </c>
      <c r="D1214" s="33">
        <f t="shared" si="87"/>
        <v>370</v>
      </c>
      <c r="E1214" s="1">
        <v>422.62</v>
      </c>
      <c r="F1214" s="33">
        <f t="shared" si="88"/>
        <v>722</v>
      </c>
      <c r="G1214" s="33">
        <f t="shared" si="89"/>
        <v>34</v>
      </c>
      <c r="H1214" s="8">
        <v>415.36</v>
      </c>
      <c r="I1214" s="33">
        <v>0</v>
      </c>
      <c r="L1214" s="8">
        <v>6.12</v>
      </c>
      <c r="M1214" s="8">
        <v>2.42</v>
      </c>
      <c r="N1214" s="8">
        <f t="shared" si="81"/>
        <v>6.12</v>
      </c>
      <c r="O1214" s="1">
        <f t="shared" si="80"/>
        <v>0.15999999999996817</v>
      </c>
      <c r="Q1214" s="39"/>
      <c r="R1214" s="33">
        <v>430</v>
      </c>
      <c r="V1214" s="33">
        <v>722</v>
      </c>
    </row>
    <row r="1215" spans="2:22" ht="18.75" customHeight="1" x14ac:dyDescent="0.2">
      <c r="B1215" s="32">
        <v>43212</v>
      </c>
      <c r="C1215" s="33">
        <f t="shared" si="86"/>
        <v>438</v>
      </c>
      <c r="D1215" s="33">
        <f t="shared" si="87"/>
        <v>370</v>
      </c>
      <c r="E1215" s="1">
        <v>422.25</v>
      </c>
      <c r="F1215" s="33">
        <f t="shared" si="88"/>
        <v>722</v>
      </c>
      <c r="G1215" s="33">
        <f t="shared" si="89"/>
        <v>34</v>
      </c>
      <c r="H1215" s="8">
        <v>409.4</v>
      </c>
      <c r="I1215" s="33">
        <v>0</v>
      </c>
      <c r="L1215" s="8">
        <v>6.44</v>
      </c>
      <c r="M1215" s="8">
        <v>2.54</v>
      </c>
      <c r="N1215" s="8">
        <f t="shared" si="81"/>
        <v>6.44</v>
      </c>
      <c r="O1215" s="1">
        <f t="shared" si="80"/>
        <v>0.12000000000000455</v>
      </c>
      <c r="Q1215" s="39"/>
      <c r="R1215" s="33">
        <v>430</v>
      </c>
      <c r="V1215" s="33">
        <v>722</v>
      </c>
    </row>
    <row r="1216" spans="2:22" ht="18.75" customHeight="1" x14ac:dyDescent="0.2">
      <c r="B1216" s="32">
        <v>43213</v>
      </c>
      <c r="C1216" s="33">
        <f t="shared" si="86"/>
        <v>438</v>
      </c>
      <c r="D1216" s="33">
        <f t="shared" si="87"/>
        <v>370</v>
      </c>
      <c r="E1216" s="1">
        <v>421.86</v>
      </c>
      <c r="F1216" s="33">
        <f t="shared" si="88"/>
        <v>722</v>
      </c>
      <c r="G1216" s="33">
        <f t="shared" si="89"/>
        <v>34</v>
      </c>
      <c r="H1216" s="8">
        <v>403.08</v>
      </c>
      <c r="I1216" s="33">
        <v>0</v>
      </c>
      <c r="L1216" s="8">
        <v>7.33</v>
      </c>
      <c r="M1216" s="8">
        <v>2.88</v>
      </c>
      <c r="N1216" s="8">
        <f t="shared" si="81"/>
        <v>7.33</v>
      </c>
      <c r="O1216" s="1">
        <f t="shared" ref="O1216:O1254" si="90">N1216+H1217-H1216</f>
        <v>1.3700000000000045</v>
      </c>
      <c r="Q1216" s="39"/>
      <c r="R1216" s="33">
        <v>430</v>
      </c>
      <c r="V1216" s="33">
        <v>722</v>
      </c>
    </row>
    <row r="1217" spans="2:22" ht="18.75" customHeight="1" x14ac:dyDescent="0.2">
      <c r="B1217" s="32">
        <v>43214</v>
      </c>
      <c r="C1217" s="33">
        <f t="shared" si="86"/>
        <v>438</v>
      </c>
      <c r="D1217" s="33">
        <f t="shared" si="87"/>
        <v>370</v>
      </c>
      <c r="E1217" s="1">
        <v>421.47</v>
      </c>
      <c r="F1217" s="33">
        <f t="shared" si="88"/>
        <v>722</v>
      </c>
      <c r="G1217" s="33">
        <f t="shared" si="89"/>
        <v>34</v>
      </c>
      <c r="H1217" s="8">
        <v>397.12</v>
      </c>
      <c r="I1217" s="33">
        <v>0</v>
      </c>
      <c r="L1217" s="8">
        <v>7.32</v>
      </c>
      <c r="M1217" s="8">
        <v>2.88</v>
      </c>
      <c r="N1217" s="8">
        <f t="shared" si="81"/>
        <v>7.32</v>
      </c>
      <c r="O1217" s="1">
        <f t="shared" si="90"/>
        <v>2.9499999999999886</v>
      </c>
      <c r="Q1217" s="39"/>
      <c r="R1217" s="33">
        <v>430</v>
      </c>
      <c r="V1217" s="33">
        <v>722</v>
      </c>
    </row>
    <row r="1218" spans="2:22" ht="18.75" customHeight="1" x14ac:dyDescent="0.2">
      <c r="B1218" s="32">
        <v>43215</v>
      </c>
      <c r="C1218" s="33">
        <f t="shared" si="86"/>
        <v>438</v>
      </c>
      <c r="D1218" s="33">
        <f t="shared" si="87"/>
        <v>370</v>
      </c>
      <c r="E1218" s="1">
        <v>421.19</v>
      </c>
      <c r="F1218" s="33">
        <f t="shared" si="88"/>
        <v>722</v>
      </c>
      <c r="G1218" s="33">
        <f t="shared" si="89"/>
        <v>34</v>
      </c>
      <c r="H1218" s="8">
        <v>392.75</v>
      </c>
      <c r="I1218" s="33">
        <v>0</v>
      </c>
      <c r="L1218" s="8">
        <v>2.65</v>
      </c>
      <c r="M1218" s="8">
        <v>1.04</v>
      </c>
      <c r="N1218" s="8">
        <f t="shared" si="81"/>
        <v>2.65</v>
      </c>
      <c r="O1218" s="1">
        <f t="shared" si="90"/>
        <v>2.6499999999999773</v>
      </c>
      <c r="Q1218" s="39"/>
      <c r="R1218" s="33">
        <v>430</v>
      </c>
      <c r="V1218" s="33">
        <v>722</v>
      </c>
    </row>
    <row r="1219" spans="2:22" ht="18.75" customHeight="1" x14ac:dyDescent="0.2">
      <c r="B1219" s="32">
        <v>43216</v>
      </c>
      <c r="C1219" s="33">
        <f t="shared" si="86"/>
        <v>438</v>
      </c>
      <c r="D1219" s="33">
        <f t="shared" si="87"/>
        <v>370</v>
      </c>
      <c r="E1219" s="1">
        <v>421.2</v>
      </c>
      <c r="F1219" s="33">
        <f t="shared" si="88"/>
        <v>722</v>
      </c>
      <c r="G1219" s="33">
        <f t="shared" si="89"/>
        <v>34</v>
      </c>
      <c r="H1219" s="8">
        <v>392.75</v>
      </c>
      <c r="I1219" s="33">
        <v>0</v>
      </c>
      <c r="L1219" s="8">
        <v>2.4329999999999998</v>
      </c>
      <c r="M1219" s="8">
        <v>0.95799999999999996</v>
      </c>
      <c r="N1219" s="8">
        <f t="shared" si="81"/>
        <v>2.4329999999999998</v>
      </c>
      <c r="O1219" s="1">
        <f t="shared" si="90"/>
        <v>3.0629999999999882</v>
      </c>
      <c r="Q1219" s="39"/>
      <c r="R1219" s="33">
        <v>430</v>
      </c>
      <c r="V1219" s="33">
        <v>722</v>
      </c>
    </row>
    <row r="1220" spans="2:22" ht="18.75" customHeight="1" x14ac:dyDescent="0.2">
      <c r="B1220" s="32">
        <v>43217</v>
      </c>
      <c r="C1220" s="33">
        <f t="shared" si="86"/>
        <v>438</v>
      </c>
      <c r="D1220" s="33">
        <f t="shared" si="87"/>
        <v>370</v>
      </c>
      <c r="E1220" s="1">
        <v>421.23</v>
      </c>
      <c r="F1220" s="33">
        <f t="shared" si="88"/>
        <v>722</v>
      </c>
      <c r="G1220" s="33">
        <f t="shared" si="89"/>
        <v>34</v>
      </c>
      <c r="H1220" s="8">
        <v>393.38</v>
      </c>
      <c r="I1220" s="33">
        <v>0</v>
      </c>
      <c r="L1220" s="8">
        <v>2.5099999999999998</v>
      </c>
      <c r="M1220" s="8">
        <v>0.98799999999999999</v>
      </c>
      <c r="N1220" s="8">
        <f t="shared" si="81"/>
        <v>2.5099999999999998</v>
      </c>
      <c r="O1220" s="1">
        <f t="shared" si="90"/>
        <v>1.8799999999999955</v>
      </c>
      <c r="Q1220" s="39"/>
      <c r="R1220" s="33">
        <v>430</v>
      </c>
      <c r="V1220" s="33">
        <v>722</v>
      </c>
    </row>
    <row r="1221" spans="2:22" ht="18.75" customHeight="1" x14ac:dyDescent="0.2">
      <c r="B1221" s="32">
        <v>43218</v>
      </c>
      <c r="C1221" s="33">
        <f t="shared" si="86"/>
        <v>438</v>
      </c>
      <c r="D1221" s="33">
        <f t="shared" si="87"/>
        <v>370</v>
      </c>
      <c r="E1221" s="1">
        <v>421.2</v>
      </c>
      <c r="F1221" s="33">
        <f t="shared" si="88"/>
        <v>722</v>
      </c>
      <c r="G1221" s="33">
        <f t="shared" si="89"/>
        <v>34</v>
      </c>
      <c r="H1221" s="8">
        <v>392.75</v>
      </c>
      <c r="I1221" s="33">
        <v>0</v>
      </c>
      <c r="L1221" s="8">
        <v>2.5880000000000001</v>
      </c>
      <c r="M1221" s="8">
        <v>1.0189999999999999</v>
      </c>
      <c r="N1221" s="8">
        <f t="shared" si="81"/>
        <v>2.5880000000000001</v>
      </c>
      <c r="O1221" s="1">
        <f t="shared" si="90"/>
        <v>0.91800000000000637</v>
      </c>
      <c r="Q1221" s="39"/>
      <c r="R1221" s="33">
        <v>430</v>
      </c>
      <c r="V1221" s="33">
        <v>722</v>
      </c>
    </row>
    <row r="1222" spans="2:22" ht="18.75" customHeight="1" x14ac:dyDescent="0.2">
      <c r="B1222" s="32">
        <v>43219</v>
      </c>
      <c r="C1222" s="33">
        <f t="shared" si="86"/>
        <v>438</v>
      </c>
      <c r="D1222" s="33">
        <f t="shared" si="87"/>
        <v>370</v>
      </c>
      <c r="E1222" s="1">
        <v>421.09</v>
      </c>
      <c r="F1222" s="33">
        <f t="shared" si="88"/>
        <v>722</v>
      </c>
      <c r="G1222" s="33">
        <f t="shared" si="89"/>
        <v>34</v>
      </c>
      <c r="H1222" s="8">
        <v>391.08</v>
      </c>
      <c r="I1222" s="33">
        <v>0</v>
      </c>
      <c r="L1222" s="8">
        <v>2.573</v>
      </c>
      <c r="M1222" s="8">
        <v>1.0129999999999999</v>
      </c>
      <c r="N1222" s="8">
        <f t="shared" si="81"/>
        <v>2.573</v>
      </c>
      <c r="O1222" s="1">
        <f t="shared" si="90"/>
        <v>1.2930000000000064</v>
      </c>
      <c r="Q1222" s="39"/>
      <c r="R1222" s="33">
        <v>430</v>
      </c>
      <c r="V1222" s="33">
        <v>722</v>
      </c>
    </row>
    <row r="1223" spans="2:22" ht="18.75" customHeight="1" x14ac:dyDescent="0.2">
      <c r="B1223" s="32">
        <v>43220</v>
      </c>
      <c r="C1223" s="33">
        <f t="shared" si="86"/>
        <v>438</v>
      </c>
      <c r="D1223" s="33">
        <f t="shared" si="87"/>
        <v>370</v>
      </c>
      <c r="E1223" s="1">
        <v>421</v>
      </c>
      <c r="F1223" s="33">
        <f t="shared" si="88"/>
        <v>722</v>
      </c>
      <c r="G1223" s="33">
        <f t="shared" si="89"/>
        <v>34</v>
      </c>
      <c r="H1223" s="8">
        <v>389.8</v>
      </c>
      <c r="I1223" s="33">
        <v>0</v>
      </c>
      <c r="L1223" s="8">
        <v>2.601</v>
      </c>
      <c r="M1223" s="8">
        <v>1.024</v>
      </c>
      <c r="N1223" s="8">
        <f t="shared" si="81"/>
        <v>2.601</v>
      </c>
      <c r="O1223" s="1">
        <f t="shared" si="90"/>
        <v>0.65100000000001046</v>
      </c>
      <c r="Q1223" s="39">
        <f>SUM(M1224:M1254)</f>
        <v>34.457999999999991</v>
      </c>
      <c r="R1223" s="33">
        <v>430</v>
      </c>
      <c r="V1223" s="33">
        <v>722</v>
      </c>
    </row>
    <row r="1224" spans="2:22" ht="18.75" customHeight="1" x14ac:dyDescent="0.2">
      <c r="B1224" s="32">
        <v>43221</v>
      </c>
      <c r="C1224" s="33">
        <f t="shared" si="86"/>
        <v>438</v>
      </c>
      <c r="D1224" s="33">
        <f t="shared" si="87"/>
        <v>370</v>
      </c>
      <c r="E1224" s="1">
        <v>420.87</v>
      </c>
      <c r="F1224" s="33">
        <f t="shared" si="88"/>
        <v>722</v>
      </c>
      <c r="G1224" s="33">
        <f t="shared" si="89"/>
        <v>34</v>
      </c>
      <c r="H1224" s="8">
        <v>387.85</v>
      </c>
      <c r="I1224" s="33">
        <v>0</v>
      </c>
      <c r="L1224" s="8">
        <v>3.58</v>
      </c>
      <c r="M1224" s="8">
        <v>1.4039999999999999</v>
      </c>
      <c r="N1224" s="8">
        <f t="shared" si="81"/>
        <v>3.58</v>
      </c>
      <c r="O1224" s="1">
        <f t="shared" si="90"/>
        <v>0.57999999999998408</v>
      </c>
      <c r="Q1224" s="39"/>
      <c r="R1224" s="33">
        <v>430</v>
      </c>
      <c r="V1224" s="33">
        <v>722</v>
      </c>
    </row>
    <row r="1225" spans="2:22" ht="18.75" customHeight="1" x14ac:dyDescent="0.2">
      <c r="B1225" s="32">
        <v>43222</v>
      </c>
      <c r="C1225" s="33">
        <f t="shared" si="86"/>
        <v>438</v>
      </c>
      <c r="D1225" s="33">
        <f t="shared" si="87"/>
        <v>370</v>
      </c>
      <c r="E1225" s="1">
        <v>420.67</v>
      </c>
      <c r="F1225" s="33">
        <f t="shared" si="88"/>
        <v>722</v>
      </c>
      <c r="G1225" s="33">
        <f t="shared" si="89"/>
        <v>34</v>
      </c>
      <c r="H1225" s="8">
        <v>384.85</v>
      </c>
      <c r="I1225" s="33">
        <v>0</v>
      </c>
      <c r="L1225" s="8">
        <v>4.1870000000000003</v>
      </c>
      <c r="M1225" s="8">
        <v>1.6419999999999999</v>
      </c>
      <c r="N1225" s="8">
        <f t="shared" ref="N1225:N1288" si="91">I1225+J1225+K1225+L1225</f>
        <v>4.1870000000000003</v>
      </c>
      <c r="O1225" s="1">
        <f t="shared" si="90"/>
        <v>0.33699999999998909</v>
      </c>
      <c r="Q1225" s="39"/>
      <c r="R1225" s="33">
        <v>430</v>
      </c>
      <c r="V1225" s="33">
        <v>722</v>
      </c>
    </row>
    <row r="1226" spans="2:22" ht="18.75" customHeight="1" x14ac:dyDescent="0.2">
      <c r="B1226" s="32">
        <v>43223</v>
      </c>
      <c r="C1226" s="33">
        <f t="shared" si="86"/>
        <v>438</v>
      </c>
      <c r="D1226" s="33">
        <f t="shared" si="87"/>
        <v>370</v>
      </c>
      <c r="E1226" s="1">
        <v>420.42</v>
      </c>
      <c r="F1226" s="33">
        <f t="shared" si="88"/>
        <v>722</v>
      </c>
      <c r="G1226" s="33">
        <f t="shared" si="89"/>
        <v>34</v>
      </c>
      <c r="H1226" s="8">
        <v>381</v>
      </c>
      <c r="I1226" s="33">
        <v>0</v>
      </c>
      <c r="L1226" s="8">
        <v>4.0999999999999996</v>
      </c>
      <c r="M1226" s="8">
        <v>1.68</v>
      </c>
      <c r="N1226" s="8">
        <f t="shared" si="91"/>
        <v>4.0999999999999996</v>
      </c>
      <c r="O1226" s="1">
        <f t="shared" si="90"/>
        <v>1.1000000000000227</v>
      </c>
      <c r="Q1226" s="39"/>
      <c r="R1226" s="33">
        <v>430</v>
      </c>
      <c r="V1226" s="33">
        <v>722</v>
      </c>
    </row>
    <row r="1227" spans="2:22" ht="18.75" customHeight="1" x14ac:dyDescent="0.2">
      <c r="B1227" s="32">
        <v>43224</v>
      </c>
      <c r="C1227" s="33">
        <f t="shared" si="86"/>
        <v>438</v>
      </c>
      <c r="D1227" s="33">
        <f t="shared" si="87"/>
        <v>370</v>
      </c>
      <c r="E1227" s="1">
        <v>420.22</v>
      </c>
      <c r="F1227" s="33">
        <f t="shared" si="88"/>
        <v>722</v>
      </c>
      <c r="G1227" s="33">
        <f t="shared" si="89"/>
        <v>34</v>
      </c>
      <c r="H1227" s="8">
        <v>378</v>
      </c>
      <c r="I1227" s="33">
        <v>0</v>
      </c>
      <c r="L1227" s="8">
        <v>2.8530000000000002</v>
      </c>
      <c r="M1227" s="8">
        <v>1.119</v>
      </c>
      <c r="N1227" s="8">
        <f t="shared" si="91"/>
        <v>2.8530000000000002</v>
      </c>
      <c r="O1227" s="1">
        <f t="shared" si="90"/>
        <v>1.8029999999999973</v>
      </c>
      <c r="Q1227" s="39"/>
      <c r="R1227" s="33">
        <v>430</v>
      </c>
      <c r="V1227" s="33">
        <v>722</v>
      </c>
    </row>
    <row r="1228" spans="2:22" ht="18.75" customHeight="1" x14ac:dyDescent="0.2">
      <c r="B1228" s="32">
        <v>43225</v>
      </c>
      <c r="C1228" s="33">
        <f t="shared" si="86"/>
        <v>438</v>
      </c>
      <c r="D1228" s="33">
        <f t="shared" si="87"/>
        <v>370</v>
      </c>
      <c r="E1228" s="1">
        <v>420.15</v>
      </c>
      <c r="F1228" s="33">
        <f t="shared" si="88"/>
        <v>722</v>
      </c>
      <c r="G1228" s="33">
        <f t="shared" si="89"/>
        <v>34</v>
      </c>
      <c r="H1228" s="8">
        <v>376.95</v>
      </c>
      <c r="I1228" s="33">
        <v>0</v>
      </c>
      <c r="L1228" s="8">
        <v>2.4740000000000002</v>
      </c>
      <c r="M1228" s="8">
        <v>0.97</v>
      </c>
      <c r="N1228" s="8">
        <f t="shared" si="91"/>
        <v>2.4740000000000002</v>
      </c>
      <c r="O1228" s="1">
        <f t="shared" si="90"/>
        <v>8.8439999999999941</v>
      </c>
      <c r="Q1228" s="39"/>
      <c r="R1228" s="33">
        <v>430</v>
      </c>
      <c r="V1228" s="33">
        <v>722</v>
      </c>
    </row>
    <row r="1229" spans="2:22" ht="18.75" customHeight="1" x14ac:dyDescent="0.2">
      <c r="B1229" s="32">
        <v>43226</v>
      </c>
      <c r="C1229" s="33">
        <f t="shared" si="86"/>
        <v>438</v>
      </c>
      <c r="D1229" s="33">
        <f t="shared" si="87"/>
        <v>370</v>
      </c>
      <c r="E1229" s="1">
        <v>420.57</v>
      </c>
      <c r="F1229" s="33">
        <f t="shared" si="88"/>
        <v>722</v>
      </c>
      <c r="G1229" s="33">
        <f t="shared" si="89"/>
        <v>34</v>
      </c>
      <c r="H1229" s="8">
        <v>383.32</v>
      </c>
      <c r="I1229" s="33">
        <v>0</v>
      </c>
      <c r="L1229" s="8">
        <v>3.165</v>
      </c>
      <c r="M1229" s="8">
        <v>1.2410000000000001</v>
      </c>
      <c r="N1229" s="8">
        <f t="shared" si="91"/>
        <v>3.165</v>
      </c>
      <c r="O1229" s="1">
        <f t="shared" si="90"/>
        <v>2.2050000000000409</v>
      </c>
      <c r="Q1229" s="39"/>
      <c r="R1229" s="33">
        <v>430</v>
      </c>
      <c r="V1229" s="33">
        <v>722</v>
      </c>
    </row>
    <row r="1230" spans="2:22" ht="18.75" customHeight="1" x14ac:dyDescent="0.2">
      <c r="B1230" s="32">
        <v>43227</v>
      </c>
      <c r="C1230" s="33">
        <f t="shared" si="86"/>
        <v>438</v>
      </c>
      <c r="D1230" s="33">
        <f t="shared" si="87"/>
        <v>370</v>
      </c>
      <c r="E1230" s="1">
        <v>420.51</v>
      </c>
      <c r="F1230" s="33">
        <f t="shared" si="88"/>
        <v>722</v>
      </c>
      <c r="G1230" s="33">
        <f t="shared" si="89"/>
        <v>34</v>
      </c>
      <c r="H1230" s="8">
        <v>382.36</v>
      </c>
      <c r="I1230" s="33">
        <v>0</v>
      </c>
      <c r="L1230" s="8">
        <v>2.9020000000000001</v>
      </c>
      <c r="M1230" s="8">
        <v>1.1379999999999999</v>
      </c>
      <c r="N1230" s="8">
        <f t="shared" si="91"/>
        <v>2.9020000000000001</v>
      </c>
      <c r="O1230" s="1">
        <f t="shared" si="90"/>
        <v>2.7419999999999618</v>
      </c>
      <c r="Q1230" s="39"/>
      <c r="R1230" s="33">
        <v>430</v>
      </c>
      <c r="V1230" s="33">
        <v>722</v>
      </c>
    </row>
    <row r="1231" spans="2:22" ht="18.75" customHeight="1" x14ac:dyDescent="0.2">
      <c r="B1231" s="32">
        <v>43228</v>
      </c>
      <c r="C1231" s="33">
        <f t="shared" ref="C1231:C1254" si="92">C1230</f>
        <v>438</v>
      </c>
      <c r="D1231" s="33">
        <f t="shared" ref="D1231:D1254" si="93">D1230</f>
        <v>370</v>
      </c>
      <c r="E1231" s="1">
        <v>420.5</v>
      </c>
      <c r="F1231" s="33">
        <f t="shared" ref="F1231:F1239" si="94">F1230</f>
        <v>722</v>
      </c>
      <c r="G1231" s="33">
        <f t="shared" ref="G1231:G1239" si="95">G1230</f>
        <v>34</v>
      </c>
      <c r="H1231" s="8">
        <v>382.2</v>
      </c>
      <c r="I1231" s="33">
        <v>0</v>
      </c>
      <c r="L1231" s="8">
        <v>3.0019999999999998</v>
      </c>
      <c r="M1231" s="8">
        <v>1.1819999999999999</v>
      </c>
      <c r="N1231" s="8">
        <f t="shared" si="91"/>
        <v>3.0019999999999998</v>
      </c>
      <c r="O1231" s="1">
        <f t="shared" si="90"/>
        <v>3.3220000000000027</v>
      </c>
      <c r="Q1231" s="39"/>
      <c r="R1231" s="33">
        <v>430</v>
      </c>
      <c r="V1231" s="33">
        <v>722</v>
      </c>
    </row>
    <row r="1232" spans="2:22" ht="18.75" customHeight="1" x14ac:dyDescent="0.2">
      <c r="B1232" s="32">
        <v>43229</v>
      </c>
      <c r="C1232" s="33">
        <f t="shared" si="92"/>
        <v>438</v>
      </c>
      <c r="D1232" s="33">
        <f t="shared" si="93"/>
        <v>370</v>
      </c>
      <c r="E1232" s="1">
        <v>420.52</v>
      </c>
      <c r="F1232" s="33">
        <f t="shared" si="94"/>
        <v>722</v>
      </c>
      <c r="G1232" s="33">
        <f t="shared" si="95"/>
        <v>34</v>
      </c>
      <c r="H1232" s="8">
        <v>382.52</v>
      </c>
      <c r="I1232" s="33">
        <v>0</v>
      </c>
      <c r="L1232" s="8">
        <v>2.8370000000000002</v>
      </c>
      <c r="M1232" s="8">
        <v>1.117</v>
      </c>
      <c r="N1232" s="8">
        <f t="shared" si="91"/>
        <v>2.8370000000000002</v>
      </c>
      <c r="O1232" s="1">
        <f t="shared" si="90"/>
        <v>6.8170000000000073</v>
      </c>
      <c r="Q1232" s="39"/>
      <c r="R1232" s="33">
        <v>430</v>
      </c>
      <c r="V1232" s="33">
        <v>722</v>
      </c>
    </row>
    <row r="1233" spans="2:22" ht="18.75" customHeight="1" x14ac:dyDescent="0.2">
      <c r="B1233" s="32">
        <v>43230</v>
      </c>
      <c r="C1233" s="33">
        <f t="shared" si="92"/>
        <v>438</v>
      </c>
      <c r="D1233" s="33">
        <f t="shared" si="93"/>
        <v>370</v>
      </c>
      <c r="E1233" s="1">
        <v>420.78</v>
      </c>
      <c r="F1233" s="33">
        <f t="shared" si="94"/>
        <v>722</v>
      </c>
      <c r="G1233" s="33">
        <f t="shared" si="95"/>
        <v>34</v>
      </c>
      <c r="H1233" s="8">
        <v>386.5</v>
      </c>
      <c r="I1233" s="33">
        <v>0</v>
      </c>
      <c r="L1233" s="8">
        <v>2.6059999999999999</v>
      </c>
      <c r="M1233" s="8">
        <v>1.022</v>
      </c>
      <c r="N1233" s="8">
        <f t="shared" si="91"/>
        <v>2.6059999999999999</v>
      </c>
      <c r="O1233" s="1">
        <f t="shared" si="90"/>
        <v>7.3460000000000036</v>
      </c>
      <c r="Q1233" s="39"/>
      <c r="R1233" s="33">
        <v>430</v>
      </c>
      <c r="V1233" s="33">
        <v>722</v>
      </c>
    </row>
    <row r="1234" spans="2:22" ht="18.75" customHeight="1" x14ac:dyDescent="0.2">
      <c r="B1234" s="32">
        <v>43231</v>
      </c>
      <c r="C1234" s="33">
        <f t="shared" si="92"/>
        <v>438</v>
      </c>
      <c r="D1234" s="33">
        <f t="shared" si="93"/>
        <v>370</v>
      </c>
      <c r="E1234" s="1">
        <v>421.09</v>
      </c>
      <c r="F1234" s="33">
        <f t="shared" si="94"/>
        <v>722</v>
      </c>
      <c r="G1234" s="33">
        <f t="shared" si="95"/>
        <v>34</v>
      </c>
      <c r="H1234" s="8">
        <v>391.24</v>
      </c>
      <c r="I1234" s="33">
        <v>0</v>
      </c>
      <c r="L1234" s="8">
        <v>2.5880000000000001</v>
      </c>
      <c r="M1234" s="8">
        <v>1.0189999999999999</v>
      </c>
      <c r="N1234" s="8">
        <f t="shared" si="91"/>
        <v>2.5880000000000001</v>
      </c>
      <c r="O1234" s="1">
        <f t="shared" si="90"/>
        <v>2.5880000000000223</v>
      </c>
      <c r="Q1234" s="39"/>
      <c r="R1234" s="33">
        <v>430</v>
      </c>
      <c r="V1234" s="33">
        <v>722</v>
      </c>
    </row>
    <row r="1235" spans="2:22" ht="18.75" customHeight="1" x14ac:dyDescent="0.2">
      <c r="B1235" s="32">
        <v>43232</v>
      </c>
      <c r="C1235" s="33">
        <f t="shared" si="92"/>
        <v>438</v>
      </c>
      <c r="D1235" s="33">
        <f t="shared" si="93"/>
        <v>370</v>
      </c>
      <c r="E1235" s="1">
        <v>421.09</v>
      </c>
      <c r="F1235" s="33">
        <f t="shared" si="94"/>
        <v>722</v>
      </c>
      <c r="G1235" s="33">
        <f t="shared" si="95"/>
        <v>34</v>
      </c>
      <c r="H1235" s="8">
        <v>391.24</v>
      </c>
      <c r="I1235" s="33">
        <v>0</v>
      </c>
      <c r="L1235" s="8">
        <v>2.629</v>
      </c>
      <c r="M1235" s="8">
        <v>1.0349999999999999</v>
      </c>
      <c r="N1235" s="8">
        <f t="shared" si="91"/>
        <v>2.629</v>
      </c>
      <c r="O1235" s="1">
        <f t="shared" si="90"/>
        <v>6.7889999999999873</v>
      </c>
      <c r="Q1235" s="39"/>
      <c r="R1235" s="33">
        <v>430</v>
      </c>
      <c r="V1235" s="33">
        <v>722</v>
      </c>
    </row>
    <row r="1236" spans="2:22" ht="18.75" customHeight="1" x14ac:dyDescent="0.2">
      <c r="B1236" s="32">
        <v>43233</v>
      </c>
      <c r="C1236" s="33">
        <f t="shared" si="92"/>
        <v>438</v>
      </c>
      <c r="D1236" s="33">
        <f t="shared" si="93"/>
        <v>370</v>
      </c>
      <c r="E1236" s="1">
        <v>421.36</v>
      </c>
      <c r="F1236" s="33">
        <f t="shared" si="94"/>
        <v>722</v>
      </c>
      <c r="G1236" s="33">
        <f t="shared" si="95"/>
        <v>34</v>
      </c>
      <c r="H1236" s="8">
        <v>395.4</v>
      </c>
      <c r="I1236" s="33">
        <v>0</v>
      </c>
      <c r="L1236" s="8">
        <v>0.90600000000000003</v>
      </c>
      <c r="M1236" s="8">
        <v>0.35799999999999998</v>
      </c>
      <c r="N1236" s="8">
        <f t="shared" si="91"/>
        <v>0.90600000000000003</v>
      </c>
      <c r="O1236" s="1">
        <f t="shared" si="90"/>
        <v>7.3260000000000218</v>
      </c>
      <c r="Q1236" s="39"/>
      <c r="R1236" s="33">
        <v>430</v>
      </c>
      <c r="V1236" s="33">
        <v>722</v>
      </c>
    </row>
    <row r="1237" spans="2:22" ht="18.75" customHeight="1" x14ac:dyDescent="0.2">
      <c r="B1237" s="32">
        <v>43234</v>
      </c>
      <c r="C1237" s="33">
        <f t="shared" si="92"/>
        <v>438</v>
      </c>
      <c r="D1237" s="33">
        <f t="shared" si="93"/>
        <v>370</v>
      </c>
      <c r="E1237" s="1">
        <v>421.77</v>
      </c>
      <c r="F1237" s="33">
        <f t="shared" si="94"/>
        <v>722</v>
      </c>
      <c r="G1237" s="33">
        <f t="shared" si="95"/>
        <v>34</v>
      </c>
      <c r="H1237" s="8">
        <v>401.82</v>
      </c>
      <c r="I1237" s="33">
        <v>0</v>
      </c>
      <c r="L1237" s="8">
        <v>0.79</v>
      </c>
      <c r="M1237" s="8">
        <v>3.1E-2</v>
      </c>
      <c r="N1237" s="8">
        <f t="shared" si="91"/>
        <v>0.79</v>
      </c>
      <c r="O1237" s="1">
        <f t="shared" si="90"/>
        <v>4.5300000000000296</v>
      </c>
      <c r="Q1237" s="39"/>
      <c r="R1237" s="33">
        <v>430</v>
      </c>
      <c r="V1237" s="33">
        <v>722</v>
      </c>
    </row>
    <row r="1238" spans="2:22" ht="18.75" customHeight="1" x14ac:dyDescent="0.2">
      <c r="B1238" s="32">
        <v>43235</v>
      </c>
      <c r="C1238" s="33">
        <f t="shared" si="92"/>
        <v>438</v>
      </c>
      <c r="D1238" s="33">
        <f t="shared" si="93"/>
        <v>370</v>
      </c>
      <c r="E1238" s="1">
        <v>422.01</v>
      </c>
      <c r="F1238" s="33">
        <f t="shared" si="94"/>
        <v>722</v>
      </c>
      <c r="G1238" s="33">
        <f t="shared" si="95"/>
        <v>34</v>
      </c>
      <c r="H1238" s="8">
        <v>405.56</v>
      </c>
      <c r="I1238" s="33">
        <v>0</v>
      </c>
      <c r="L1238" s="8">
        <v>0.38</v>
      </c>
      <c r="M1238" s="8">
        <v>0.15</v>
      </c>
      <c r="N1238" s="8">
        <f t="shared" si="91"/>
        <v>0.38</v>
      </c>
      <c r="O1238" s="1">
        <f t="shared" si="90"/>
        <v>6.9399999999999977</v>
      </c>
      <c r="Q1238" s="39"/>
      <c r="R1238" s="33">
        <v>430</v>
      </c>
      <c r="V1238" s="33">
        <v>722</v>
      </c>
    </row>
    <row r="1239" spans="2:22" ht="18.75" customHeight="1" x14ac:dyDescent="0.2">
      <c r="B1239" s="32">
        <v>43236</v>
      </c>
      <c r="C1239" s="33">
        <f t="shared" si="92"/>
        <v>438</v>
      </c>
      <c r="D1239" s="33">
        <f t="shared" si="93"/>
        <v>370</v>
      </c>
      <c r="E1239" s="1">
        <v>422.42</v>
      </c>
      <c r="F1239" s="33">
        <f t="shared" si="94"/>
        <v>722</v>
      </c>
      <c r="G1239" s="33">
        <f t="shared" si="95"/>
        <v>34</v>
      </c>
      <c r="H1239" s="8">
        <v>412.12</v>
      </c>
      <c r="I1239" s="33">
        <v>0</v>
      </c>
      <c r="L1239" s="8">
        <v>0</v>
      </c>
      <c r="M1239" s="8">
        <v>0</v>
      </c>
      <c r="N1239" s="8">
        <f t="shared" si="91"/>
        <v>0</v>
      </c>
      <c r="O1239" s="1">
        <f t="shared" si="90"/>
        <v>10.300000000000011</v>
      </c>
      <c r="Q1239" s="39"/>
      <c r="R1239" s="33">
        <v>430</v>
      </c>
      <c r="V1239" s="33">
        <v>722</v>
      </c>
    </row>
    <row r="1240" spans="2:22" ht="18.75" customHeight="1" x14ac:dyDescent="0.2">
      <c r="B1240" s="32">
        <v>43237</v>
      </c>
      <c r="C1240" s="33">
        <f t="shared" si="92"/>
        <v>438</v>
      </c>
      <c r="D1240" s="33">
        <f t="shared" si="93"/>
        <v>370</v>
      </c>
      <c r="E1240" s="1">
        <v>423.06</v>
      </c>
      <c r="F1240" s="33">
        <f t="shared" ref="F1240:F1254" si="96">F1239</f>
        <v>722</v>
      </c>
      <c r="H1240" s="8">
        <v>422.42</v>
      </c>
      <c r="I1240" s="33">
        <v>0</v>
      </c>
      <c r="L1240" s="8">
        <v>7.2999999999999995E-2</v>
      </c>
      <c r="M1240" s="8">
        <v>1.7999999999999999E-2</v>
      </c>
      <c r="N1240" s="8">
        <f t="shared" si="91"/>
        <v>7.2999999999999995E-2</v>
      </c>
      <c r="O1240" s="1">
        <f t="shared" si="90"/>
        <v>6.2929999999999495</v>
      </c>
      <c r="Q1240" s="39"/>
      <c r="R1240" s="33">
        <v>430</v>
      </c>
      <c r="V1240" s="33">
        <v>722</v>
      </c>
    </row>
    <row r="1241" spans="2:22" ht="18.75" customHeight="1" x14ac:dyDescent="0.2">
      <c r="B1241" s="32">
        <v>43238</v>
      </c>
      <c r="C1241" s="33">
        <f t="shared" si="92"/>
        <v>438</v>
      </c>
      <c r="D1241" s="33">
        <f t="shared" si="93"/>
        <v>370</v>
      </c>
      <c r="E1241" s="1">
        <v>423.44</v>
      </c>
      <c r="F1241" s="33">
        <f t="shared" si="96"/>
        <v>722</v>
      </c>
      <c r="H1241" s="8">
        <v>428.64</v>
      </c>
      <c r="I1241" s="33">
        <v>0</v>
      </c>
      <c r="L1241" s="8">
        <v>1.0960000000000001</v>
      </c>
      <c r="M1241" s="8">
        <v>0.435</v>
      </c>
      <c r="N1241" s="8">
        <f t="shared" si="91"/>
        <v>1.0960000000000001</v>
      </c>
      <c r="O1241" s="1">
        <f t="shared" si="90"/>
        <v>8.0160000000000196</v>
      </c>
      <c r="Q1241" s="39"/>
      <c r="R1241" s="33">
        <v>430</v>
      </c>
      <c r="V1241" s="33">
        <v>722</v>
      </c>
    </row>
    <row r="1242" spans="2:22" ht="18.75" customHeight="1" x14ac:dyDescent="0.2">
      <c r="B1242" s="32">
        <v>43239</v>
      </c>
      <c r="C1242" s="33">
        <f t="shared" si="92"/>
        <v>438</v>
      </c>
      <c r="D1242" s="33">
        <f t="shared" si="93"/>
        <v>370</v>
      </c>
      <c r="E1242" s="1">
        <v>423.86</v>
      </c>
      <c r="F1242" s="33">
        <f t="shared" si="96"/>
        <v>722</v>
      </c>
      <c r="H1242" s="8">
        <v>435.56</v>
      </c>
      <c r="I1242" s="33">
        <v>0</v>
      </c>
      <c r="L1242" s="8">
        <v>0.79700000000000004</v>
      </c>
      <c r="M1242" s="8">
        <v>0.313</v>
      </c>
      <c r="N1242" s="8">
        <f t="shared" si="91"/>
        <v>0.79700000000000004</v>
      </c>
      <c r="O1242" s="1">
        <f t="shared" si="90"/>
        <v>4.3269999999999982</v>
      </c>
      <c r="Q1242" s="39"/>
      <c r="R1242" s="33">
        <v>430</v>
      </c>
      <c r="V1242" s="33">
        <v>722</v>
      </c>
    </row>
    <row r="1243" spans="2:22" ht="18.75" customHeight="1" x14ac:dyDescent="0.2">
      <c r="B1243" s="32">
        <v>43240</v>
      </c>
      <c r="C1243" s="33">
        <f t="shared" si="92"/>
        <v>438</v>
      </c>
      <c r="D1243" s="33">
        <f t="shared" si="93"/>
        <v>370</v>
      </c>
      <c r="E1243" s="1">
        <v>424.07</v>
      </c>
      <c r="F1243" s="33">
        <f t="shared" si="96"/>
        <v>722</v>
      </c>
      <c r="H1243" s="8">
        <v>439.09</v>
      </c>
      <c r="I1243" s="33">
        <v>0</v>
      </c>
      <c r="L1243" s="8">
        <v>0.219</v>
      </c>
      <c r="M1243" s="8">
        <v>8.6999999999999994E-2</v>
      </c>
      <c r="N1243" s="8">
        <f t="shared" si="91"/>
        <v>0.219</v>
      </c>
      <c r="O1243" s="1">
        <f t="shared" si="90"/>
        <v>16.369000000000028</v>
      </c>
      <c r="Q1243" s="39"/>
      <c r="R1243" s="33">
        <v>430</v>
      </c>
      <c r="V1243" s="33">
        <v>722</v>
      </c>
    </row>
    <row r="1244" spans="2:22" ht="18.75" customHeight="1" x14ac:dyDescent="0.2">
      <c r="B1244" s="32">
        <v>43241</v>
      </c>
      <c r="C1244" s="33">
        <f t="shared" si="92"/>
        <v>438</v>
      </c>
      <c r="D1244" s="33">
        <f t="shared" si="93"/>
        <v>370</v>
      </c>
      <c r="E1244" s="1">
        <v>425.02</v>
      </c>
      <c r="F1244" s="33">
        <f t="shared" si="96"/>
        <v>722</v>
      </c>
      <c r="H1244" s="8">
        <v>455.24</v>
      </c>
      <c r="I1244" s="33">
        <v>0</v>
      </c>
      <c r="L1244" s="8">
        <v>2.68</v>
      </c>
      <c r="M1244" s="8">
        <v>1.0720000000000001</v>
      </c>
      <c r="N1244" s="8">
        <f t="shared" si="91"/>
        <v>2.68</v>
      </c>
      <c r="O1244" s="1">
        <f t="shared" si="90"/>
        <v>62.299999999999955</v>
      </c>
      <c r="Q1244" s="39"/>
      <c r="R1244" s="33">
        <v>430</v>
      </c>
      <c r="V1244" s="33">
        <v>722</v>
      </c>
    </row>
    <row r="1245" spans="2:22" ht="18.75" customHeight="1" x14ac:dyDescent="0.2">
      <c r="B1245" s="32">
        <v>43242</v>
      </c>
      <c r="C1245" s="33">
        <f t="shared" si="92"/>
        <v>438</v>
      </c>
      <c r="D1245" s="33">
        <f t="shared" si="93"/>
        <v>370</v>
      </c>
      <c r="E1245" s="1">
        <v>428.34</v>
      </c>
      <c r="F1245" s="33">
        <f t="shared" si="96"/>
        <v>722</v>
      </c>
      <c r="H1245" s="8">
        <v>514.86</v>
      </c>
      <c r="I1245" s="33">
        <v>0</v>
      </c>
      <c r="L1245" s="8">
        <v>3.5529999999999999</v>
      </c>
      <c r="M1245" s="8">
        <v>1.427</v>
      </c>
      <c r="N1245" s="8">
        <f t="shared" si="91"/>
        <v>3.5529999999999999</v>
      </c>
      <c r="O1245" s="1">
        <f t="shared" si="90"/>
        <v>20.592999999999961</v>
      </c>
      <c r="Q1245" s="39"/>
      <c r="R1245" s="33">
        <v>430</v>
      </c>
      <c r="V1245" s="33">
        <v>722</v>
      </c>
    </row>
    <row r="1246" spans="2:22" ht="18.75" customHeight="1" x14ac:dyDescent="0.2">
      <c r="B1246" s="32">
        <v>43243</v>
      </c>
      <c r="C1246" s="33">
        <f t="shared" si="92"/>
        <v>438</v>
      </c>
      <c r="D1246" s="33">
        <f t="shared" si="93"/>
        <v>370</v>
      </c>
      <c r="E1246" s="1">
        <v>429.24</v>
      </c>
      <c r="F1246" s="33">
        <f t="shared" si="96"/>
        <v>722</v>
      </c>
      <c r="H1246" s="8">
        <v>531.9</v>
      </c>
      <c r="I1246" s="33">
        <v>0</v>
      </c>
      <c r="L1246" s="8">
        <v>2.544</v>
      </c>
      <c r="M1246" s="8">
        <v>1.034</v>
      </c>
      <c r="N1246" s="8">
        <f t="shared" si="91"/>
        <v>2.544</v>
      </c>
      <c r="O1246" s="1">
        <f t="shared" si="90"/>
        <v>16.104000000000042</v>
      </c>
      <c r="Q1246" s="39"/>
      <c r="R1246" s="33">
        <v>430</v>
      </c>
      <c r="V1246" s="33">
        <v>722</v>
      </c>
    </row>
    <row r="1247" spans="2:22" ht="18.75" customHeight="1" x14ac:dyDescent="0.2">
      <c r="B1247" s="32">
        <v>43244</v>
      </c>
      <c r="C1247" s="33">
        <f t="shared" si="92"/>
        <v>438</v>
      </c>
      <c r="D1247" s="33">
        <f t="shared" si="93"/>
        <v>370</v>
      </c>
      <c r="E1247" s="1">
        <v>429.94</v>
      </c>
      <c r="F1247" s="33">
        <f t="shared" si="96"/>
        <v>722</v>
      </c>
      <c r="H1247" s="8">
        <v>545.46</v>
      </c>
      <c r="I1247" s="33">
        <v>0</v>
      </c>
      <c r="L1247" s="8">
        <v>3.1019999999999999</v>
      </c>
      <c r="M1247" s="8">
        <v>1.256</v>
      </c>
      <c r="N1247" s="8">
        <f t="shared" si="91"/>
        <v>3.1019999999999999</v>
      </c>
      <c r="O1247" s="1">
        <f t="shared" si="90"/>
        <v>10.711999999999989</v>
      </c>
      <c r="Q1247" s="39"/>
      <c r="R1247" s="33">
        <v>430</v>
      </c>
      <c r="V1247" s="33">
        <v>722</v>
      </c>
    </row>
    <row r="1248" spans="2:22" ht="18.75" customHeight="1" x14ac:dyDescent="0.2">
      <c r="B1248" s="32">
        <v>43245</v>
      </c>
      <c r="C1248" s="33">
        <f t="shared" si="92"/>
        <v>438</v>
      </c>
      <c r="D1248" s="33">
        <f t="shared" si="93"/>
        <v>370</v>
      </c>
      <c r="E1248" s="1">
        <v>430.33</v>
      </c>
      <c r="F1248" s="33">
        <f t="shared" si="96"/>
        <v>722</v>
      </c>
      <c r="H1248" s="8">
        <v>553.07000000000005</v>
      </c>
      <c r="I1248" s="33">
        <v>0</v>
      </c>
      <c r="L1248" s="8">
        <v>2.6179999999999999</v>
      </c>
      <c r="M1248" s="8">
        <v>1.06</v>
      </c>
      <c r="N1248" s="8">
        <f t="shared" si="91"/>
        <v>2.6179999999999999</v>
      </c>
      <c r="O1248" s="1">
        <f t="shared" si="90"/>
        <v>20.847999999999956</v>
      </c>
      <c r="Q1248" s="39"/>
      <c r="R1248" s="33">
        <v>430</v>
      </c>
      <c r="V1248" s="33">
        <v>722</v>
      </c>
    </row>
    <row r="1249" spans="1:22" ht="18.75" customHeight="1" x14ac:dyDescent="0.2">
      <c r="B1249" s="32">
        <v>43246</v>
      </c>
      <c r="C1249" s="33">
        <f t="shared" si="92"/>
        <v>438</v>
      </c>
      <c r="D1249" s="33">
        <f t="shared" si="93"/>
        <v>370</v>
      </c>
      <c r="E1249" s="1">
        <v>431.25</v>
      </c>
      <c r="F1249" s="33">
        <f t="shared" si="96"/>
        <v>722</v>
      </c>
      <c r="H1249" s="8">
        <v>571.29999999999995</v>
      </c>
      <c r="I1249" s="33">
        <v>0</v>
      </c>
      <c r="L1249" s="8">
        <v>4.3840000000000003</v>
      </c>
      <c r="M1249" s="8">
        <v>1.7749999999999999</v>
      </c>
      <c r="N1249" s="8">
        <f t="shared" si="91"/>
        <v>4.3840000000000003</v>
      </c>
      <c r="O1249" s="1">
        <f t="shared" si="90"/>
        <v>10.224000000000046</v>
      </c>
      <c r="Q1249" s="39"/>
      <c r="R1249" s="33">
        <v>430</v>
      </c>
      <c r="V1249" s="33">
        <v>722</v>
      </c>
    </row>
    <row r="1250" spans="1:22" ht="18.75" customHeight="1" x14ac:dyDescent="0.2">
      <c r="B1250" s="32">
        <v>43247</v>
      </c>
      <c r="C1250" s="33">
        <f t="shared" si="92"/>
        <v>438</v>
      </c>
      <c r="D1250" s="33">
        <f t="shared" si="93"/>
        <v>370</v>
      </c>
      <c r="E1250" s="1">
        <v>431.54</v>
      </c>
      <c r="F1250" s="33">
        <f t="shared" si="96"/>
        <v>722</v>
      </c>
      <c r="H1250" s="8">
        <v>577.14</v>
      </c>
      <c r="I1250" s="33">
        <v>0</v>
      </c>
      <c r="L1250" s="8">
        <v>5.5179999999999998</v>
      </c>
      <c r="M1250" s="8">
        <v>2.234</v>
      </c>
      <c r="N1250" s="8">
        <f t="shared" si="91"/>
        <v>5.5179999999999998</v>
      </c>
      <c r="O1250" s="1">
        <f t="shared" si="90"/>
        <v>11.437999999999988</v>
      </c>
      <c r="Q1250" s="39"/>
      <c r="R1250" s="33">
        <v>430</v>
      </c>
      <c r="V1250" s="33">
        <v>722</v>
      </c>
    </row>
    <row r="1251" spans="1:22" ht="18.75" customHeight="1" x14ac:dyDescent="0.2">
      <c r="B1251" s="32">
        <v>43248</v>
      </c>
      <c r="C1251" s="33">
        <f t="shared" si="92"/>
        <v>438</v>
      </c>
      <c r="D1251" s="33">
        <f t="shared" si="93"/>
        <v>370</v>
      </c>
      <c r="E1251" s="1">
        <v>431.83</v>
      </c>
      <c r="F1251" s="33">
        <f t="shared" si="96"/>
        <v>722</v>
      </c>
      <c r="H1251" s="8">
        <v>583.05999999999995</v>
      </c>
      <c r="I1251" s="33">
        <v>0</v>
      </c>
      <c r="L1251" s="8">
        <v>5.5739999999999998</v>
      </c>
      <c r="M1251" s="8">
        <v>2.266</v>
      </c>
      <c r="N1251" s="8">
        <f t="shared" si="91"/>
        <v>5.5739999999999998</v>
      </c>
      <c r="O1251" s="1">
        <f t="shared" si="90"/>
        <v>11.51400000000001</v>
      </c>
      <c r="Q1251" s="39"/>
      <c r="R1251" s="33">
        <v>430</v>
      </c>
      <c r="V1251" s="33">
        <v>722</v>
      </c>
    </row>
    <row r="1252" spans="1:22" ht="18.75" customHeight="1" x14ac:dyDescent="0.2">
      <c r="B1252" s="32">
        <v>43249</v>
      </c>
      <c r="C1252" s="33">
        <f t="shared" si="92"/>
        <v>438</v>
      </c>
      <c r="D1252" s="33">
        <f t="shared" si="93"/>
        <v>370</v>
      </c>
      <c r="E1252" s="1">
        <v>432.12</v>
      </c>
      <c r="F1252" s="33">
        <f t="shared" si="96"/>
        <v>722</v>
      </c>
      <c r="H1252" s="8">
        <v>589</v>
      </c>
      <c r="I1252" s="33">
        <v>0</v>
      </c>
      <c r="L1252" s="8">
        <v>3.5369999999999999</v>
      </c>
      <c r="M1252" s="8">
        <v>1.4379999999999999</v>
      </c>
      <c r="N1252" s="8">
        <f t="shared" si="91"/>
        <v>3.5369999999999999</v>
      </c>
      <c r="O1252" s="1">
        <f t="shared" si="90"/>
        <v>13.227000000000089</v>
      </c>
      <c r="Q1252" s="39"/>
      <c r="R1252" s="33">
        <v>430</v>
      </c>
      <c r="V1252" s="33">
        <v>722</v>
      </c>
    </row>
    <row r="1253" spans="1:22" ht="18.75" customHeight="1" x14ac:dyDescent="0.2">
      <c r="B1253" s="32">
        <v>43250</v>
      </c>
      <c r="C1253" s="33">
        <f t="shared" si="92"/>
        <v>438</v>
      </c>
      <c r="D1253" s="33">
        <f t="shared" si="93"/>
        <v>370</v>
      </c>
      <c r="E1253" s="1">
        <v>432.59</v>
      </c>
      <c r="F1253" s="33">
        <f t="shared" si="96"/>
        <v>722</v>
      </c>
      <c r="H1253" s="8">
        <v>598.69000000000005</v>
      </c>
      <c r="I1253" s="33">
        <v>0</v>
      </c>
      <c r="L1253" s="8">
        <v>6.3819999999999997</v>
      </c>
      <c r="M1253" s="8">
        <v>2.605</v>
      </c>
      <c r="N1253" s="8">
        <f t="shared" si="91"/>
        <v>6.3819999999999997</v>
      </c>
      <c r="O1253" s="1">
        <f t="shared" si="90"/>
        <v>7.6419999999999391</v>
      </c>
      <c r="Q1253" s="39">
        <f>SUM(M1255:M1284)</f>
        <v>112.785</v>
      </c>
      <c r="R1253" s="33">
        <v>430</v>
      </c>
      <c r="V1253" s="33">
        <v>722</v>
      </c>
    </row>
    <row r="1254" spans="1:22" ht="18.75" customHeight="1" x14ac:dyDescent="0.2">
      <c r="B1254" s="32">
        <v>43251</v>
      </c>
      <c r="C1254" s="33">
        <f t="shared" si="92"/>
        <v>438</v>
      </c>
      <c r="D1254" s="33">
        <f t="shared" si="93"/>
        <v>370</v>
      </c>
      <c r="E1254" s="1">
        <v>432.65</v>
      </c>
      <c r="F1254" s="33">
        <f t="shared" si="96"/>
        <v>722</v>
      </c>
      <c r="H1254" s="8">
        <v>599.95000000000005</v>
      </c>
      <c r="I1254" s="33">
        <v>0</v>
      </c>
      <c r="L1254" s="8">
        <v>5.7320000000000002</v>
      </c>
      <c r="M1254" s="8">
        <v>2.33</v>
      </c>
      <c r="N1254" s="8">
        <f t="shared" si="91"/>
        <v>5.7320000000000002</v>
      </c>
      <c r="O1254" s="1">
        <f t="shared" si="90"/>
        <v>6.15199999999993</v>
      </c>
      <c r="Q1254" s="39"/>
      <c r="R1254" s="33">
        <v>430</v>
      </c>
      <c r="V1254" s="33">
        <v>722</v>
      </c>
    </row>
    <row r="1255" spans="1:22" ht="18.75" customHeight="1" x14ac:dyDescent="0.2">
      <c r="A1255" s="33" t="s">
        <v>24</v>
      </c>
      <c r="B1255" s="32">
        <v>43252</v>
      </c>
      <c r="C1255" s="33">
        <v>438</v>
      </c>
      <c r="D1255" s="33">
        <v>370</v>
      </c>
      <c r="E1255" s="1">
        <v>432.67</v>
      </c>
      <c r="F1255" s="33">
        <v>722</v>
      </c>
      <c r="G1255" s="33">
        <v>34</v>
      </c>
      <c r="H1255" s="8">
        <v>600.37</v>
      </c>
      <c r="I1255" s="33">
        <v>0</v>
      </c>
      <c r="L1255" s="8">
        <v>4.3810000000000002</v>
      </c>
      <c r="M1255" s="8">
        <v>1.7809999999999999</v>
      </c>
      <c r="N1255" s="8">
        <f t="shared" si="91"/>
        <v>4.3810000000000002</v>
      </c>
      <c r="O1255" s="1">
        <v>5.0109999999999957</v>
      </c>
      <c r="P1255" s="33">
        <v>0</v>
      </c>
      <c r="Q1255" s="39">
        <v>82.321220930232556</v>
      </c>
      <c r="R1255" s="33">
        <v>430</v>
      </c>
      <c r="V1255" s="33">
        <v>722</v>
      </c>
    </row>
    <row r="1256" spans="1:22" ht="18.75" customHeight="1" x14ac:dyDescent="0.2">
      <c r="A1256" s="33" t="s">
        <v>24</v>
      </c>
      <c r="B1256" s="32">
        <v>43253</v>
      </c>
      <c r="C1256" s="33">
        <v>438</v>
      </c>
      <c r="D1256" s="33">
        <v>370</v>
      </c>
      <c r="E1256" s="1">
        <v>432.7</v>
      </c>
      <c r="F1256" s="33">
        <v>722</v>
      </c>
      <c r="G1256" s="33">
        <v>34</v>
      </c>
      <c r="H1256" s="8">
        <v>601</v>
      </c>
      <c r="I1256" s="33">
        <v>0</v>
      </c>
      <c r="J1256" s="8">
        <v>0</v>
      </c>
      <c r="L1256" s="8">
        <v>3.2050000000000001</v>
      </c>
      <c r="M1256" s="8">
        <v>1.3080000000000001</v>
      </c>
      <c r="N1256" s="8">
        <f t="shared" si="91"/>
        <v>3.2050000000000001</v>
      </c>
      <c r="O1256" s="1">
        <v>9.2950000000000319</v>
      </c>
      <c r="P1256" s="33">
        <v>5.9</v>
      </c>
      <c r="Q1256" s="39">
        <v>82.412790697674424</v>
      </c>
      <c r="R1256" s="33">
        <v>430</v>
      </c>
      <c r="V1256" s="33">
        <v>722</v>
      </c>
    </row>
    <row r="1257" spans="1:22" ht="18.75" customHeight="1" x14ac:dyDescent="0.2">
      <c r="A1257" s="33" t="s">
        <v>24</v>
      </c>
      <c r="B1257" s="32">
        <v>43254</v>
      </c>
      <c r="C1257" s="33">
        <v>438</v>
      </c>
      <c r="D1257" s="33">
        <v>370</v>
      </c>
      <c r="E1257" s="1">
        <v>432.99</v>
      </c>
      <c r="F1257" s="33">
        <v>722</v>
      </c>
      <c r="G1257" s="33">
        <v>34</v>
      </c>
      <c r="H1257" s="8">
        <v>607.09</v>
      </c>
      <c r="I1257" s="33">
        <v>0</v>
      </c>
      <c r="J1257" s="8">
        <v>0</v>
      </c>
      <c r="L1257" s="8">
        <v>3.4009999999999998</v>
      </c>
      <c r="M1257" s="8">
        <v>1.3879999999999999</v>
      </c>
      <c r="N1257" s="8">
        <f t="shared" si="91"/>
        <v>3.4009999999999998</v>
      </c>
      <c r="O1257" s="1">
        <v>11.891000000000009</v>
      </c>
      <c r="P1257" s="33">
        <v>1.1000000000000001</v>
      </c>
      <c r="Q1257" s="39">
        <v>83.297965116279073</v>
      </c>
      <c r="R1257" s="33">
        <v>430</v>
      </c>
      <c r="V1257" s="33">
        <v>722</v>
      </c>
    </row>
    <row r="1258" spans="1:22" ht="18.75" customHeight="1" x14ac:dyDescent="0.2">
      <c r="A1258" s="33" t="s">
        <v>24</v>
      </c>
      <c r="B1258" s="32">
        <v>43255</v>
      </c>
      <c r="C1258" s="33">
        <v>438</v>
      </c>
      <c r="D1258" s="33">
        <v>370</v>
      </c>
      <c r="E1258" s="1">
        <v>433.39</v>
      </c>
      <c r="F1258" s="33">
        <v>722</v>
      </c>
      <c r="G1258" s="33">
        <v>34</v>
      </c>
      <c r="H1258" s="8">
        <v>615.58000000000004</v>
      </c>
      <c r="I1258" s="33">
        <v>0</v>
      </c>
      <c r="J1258" s="8">
        <v>0</v>
      </c>
      <c r="L1258" s="8">
        <v>3.9279999999999999</v>
      </c>
      <c r="M1258" s="8">
        <v>1.61</v>
      </c>
      <c r="N1258" s="8">
        <f t="shared" si="91"/>
        <v>3.9279999999999999</v>
      </c>
      <c r="O1258" s="1">
        <v>9.9180000000000099</v>
      </c>
      <c r="P1258" s="33">
        <v>0</v>
      </c>
      <c r="Q1258" s="39">
        <v>84.531976744186053</v>
      </c>
      <c r="R1258" s="33">
        <v>430</v>
      </c>
      <c r="V1258" s="33">
        <v>722</v>
      </c>
    </row>
    <row r="1259" spans="1:22" ht="18.75" customHeight="1" x14ac:dyDescent="0.2">
      <c r="A1259" s="33" t="s">
        <v>24</v>
      </c>
      <c r="B1259" s="32">
        <v>43256</v>
      </c>
      <c r="C1259" s="33">
        <v>438</v>
      </c>
      <c r="D1259" s="33">
        <v>370</v>
      </c>
      <c r="E1259" s="1">
        <v>433.67</v>
      </c>
      <c r="F1259" s="33">
        <v>722</v>
      </c>
      <c r="G1259" s="33">
        <v>34</v>
      </c>
      <c r="H1259" s="8">
        <v>621.57000000000005</v>
      </c>
      <c r="I1259" s="33">
        <v>0</v>
      </c>
      <c r="J1259" s="8">
        <v>0</v>
      </c>
      <c r="L1259" s="8">
        <v>5.8460000000000001</v>
      </c>
      <c r="M1259" s="8">
        <v>2.3959999999999999</v>
      </c>
      <c r="N1259" s="8">
        <f t="shared" si="91"/>
        <v>5.8460000000000001</v>
      </c>
      <c r="O1259" s="1">
        <v>10.355999999999991</v>
      </c>
      <c r="P1259" s="33">
        <v>0</v>
      </c>
      <c r="Q1259" s="39">
        <v>85.402616279069775</v>
      </c>
      <c r="R1259" s="33">
        <v>430</v>
      </c>
      <c r="V1259" s="33">
        <v>722</v>
      </c>
    </row>
    <row r="1260" spans="1:22" ht="18.75" customHeight="1" x14ac:dyDescent="0.2">
      <c r="A1260" s="33" t="s">
        <v>24</v>
      </c>
      <c r="B1260" s="32">
        <v>43257</v>
      </c>
      <c r="C1260" s="33">
        <v>438</v>
      </c>
      <c r="D1260" s="33">
        <v>370</v>
      </c>
      <c r="E1260" s="1">
        <v>433.88</v>
      </c>
      <c r="F1260" s="33">
        <v>722</v>
      </c>
      <c r="G1260" s="33">
        <v>34</v>
      </c>
      <c r="H1260" s="8">
        <v>626.08000000000004</v>
      </c>
      <c r="I1260" s="33">
        <v>0</v>
      </c>
      <c r="J1260" s="8">
        <v>0.04</v>
      </c>
      <c r="L1260" s="8">
        <v>5.431</v>
      </c>
      <c r="M1260" s="8">
        <v>2.226</v>
      </c>
      <c r="N1260" s="8">
        <f t="shared" si="91"/>
        <v>5.4710000000000001</v>
      </c>
      <c r="O1260" s="1">
        <v>9.410999999999941</v>
      </c>
      <c r="P1260" s="33">
        <v>3</v>
      </c>
      <c r="Q1260" s="39">
        <v>86.058139534883736</v>
      </c>
      <c r="R1260" s="33">
        <v>430</v>
      </c>
      <c r="V1260" s="33">
        <v>722</v>
      </c>
    </row>
    <row r="1261" spans="1:22" ht="18.75" customHeight="1" x14ac:dyDescent="0.2">
      <c r="A1261" s="33" t="s">
        <v>24</v>
      </c>
      <c r="B1261" s="32">
        <v>43258</v>
      </c>
      <c r="C1261" s="33">
        <v>438</v>
      </c>
      <c r="D1261" s="33">
        <v>370</v>
      </c>
      <c r="E1261" s="1">
        <v>434.06</v>
      </c>
      <c r="F1261" s="33">
        <v>722</v>
      </c>
      <c r="G1261" s="33">
        <v>34</v>
      </c>
      <c r="H1261" s="8">
        <v>630.02</v>
      </c>
      <c r="I1261" s="33">
        <v>0</v>
      </c>
      <c r="J1261" s="8">
        <v>0</v>
      </c>
      <c r="L1261" s="8">
        <v>3.7970000000000002</v>
      </c>
      <c r="M1261" s="8">
        <v>1.597</v>
      </c>
      <c r="N1261" s="8">
        <f t="shared" si="91"/>
        <v>3.7970000000000002</v>
      </c>
      <c r="O1261" s="1">
        <v>29.997000000000046</v>
      </c>
      <c r="P1261" s="33">
        <v>24.5</v>
      </c>
      <c r="Q1261" s="39">
        <v>86.630813953488371</v>
      </c>
      <c r="R1261" s="33">
        <v>430</v>
      </c>
      <c r="V1261" s="33">
        <v>722</v>
      </c>
    </row>
    <row r="1262" spans="1:22" ht="18.75" customHeight="1" x14ac:dyDescent="0.2">
      <c r="A1262" s="33" t="s">
        <v>24</v>
      </c>
      <c r="B1262" s="32">
        <v>43259</v>
      </c>
      <c r="C1262" s="33">
        <v>438</v>
      </c>
      <c r="D1262" s="33">
        <v>370</v>
      </c>
      <c r="E1262" s="1">
        <v>435.24</v>
      </c>
      <c r="F1262" s="33">
        <v>722</v>
      </c>
      <c r="G1262" s="33">
        <v>34</v>
      </c>
      <c r="H1262" s="8">
        <v>656.22</v>
      </c>
      <c r="I1262" s="33">
        <v>0</v>
      </c>
      <c r="J1262" s="8">
        <v>0</v>
      </c>
      <c r="L1262" s="8">
        <v>5.31</v>
      </c>
      <c r="M1262" s="8">
        <v>2.1850000000000001</v>
      </c>
      <c r="N1262" s="8">
        <f t="shared" si="91"/>
        <v>5.31</v>
      </c>
      <c r="O1262" s="1">
        <v>18.74999999999994</v>
      </c>
      <c r="Q1262" s="39">
        <v>90.438953488372093</v>
      </c>
      <c r="R1262" s="33">
        <v>430</v>
      </c>
      <c r="V1262" s="33">
        <v>722</v>
      </c>
    </row>
    <row r="1263" spans="1:22" ht="18.75" customHeight="1" x14ac:dyDescent="0.2">
      <c r="A1263" s="33" t="s">
        <v>24</v>
      </c>
      <c r="B1263" s="32">
        <v>43260</v>
      </c>
      <c r="C1263" s="33">
        <v>438</v>
      </c>
      <c r="D1263" s="33">
        <v>370</v>
      </c>
      <c r="E1263" s="1">
        <v>435.82</v>
      </c>
      <c r="F1263" s="33">
        <v>722</v>
      </c>
      <c r="G1263" s="33">
        <v>34</v>
      </c>
      <c r="H1263" s="8">
        <v>669.66</v>
      </c>
      <c r="I1263" s="33">
        <v>0</v>
      </c>
      <c r="J1263" s="8">
        <v>0</v>
      </c>
      <c r="L1263" s="8">
        <v>6.7510000000000003</v>
      </c>
      <c r="M1263" s="8">
        <v>2.778</v>
      </c>
      <c r="N1263" s="8">
        <f t="shared" si="91"/>
        <v>6.7510000000000003</v>
      </c>
      <c r="O1263" s="1">
        <v>16.841000000000033</v>
      </c>
      <c r="Q1263" s="39">
        <v>92.392441860465112</v>
      </c>
      <c r="R1263" s="33">
        <v>430</v>
      </c>
      <c r="V1263" s="33">
        <v>722</v>
      </c>
    </row>
    <row r="1264" spans="1:22" ht="18.75" customHeight="1" x14ac:dyDescent="0.2">
      <c r="A1264" s="33" t="s">
        <v>24</v>
      </c>
      <c r="B1264" s="32">
        <v>43261</v>
      </c>
      <c r="C1264" s="33">
        <v>438</v>
      </c>
      <c r="D1264" s="33">
        <v>370</v>
      </c>
      <c r="E1264" s="1">
        <v>436.25</v>
      </c>
      <c r="F1264" s="33">
        <v>722</v>
      </c>
      <c r="G1264" s="33">
        <v>34</v>
      </c>
      <c r="H1264" s="8">
        <v>679.75</v>
      </c>
      <c r="I1264" s="33">
        <v>0</v>
      </c>
      <c r="J1264" s="8">
        <v>0</v>
      </c>
      <c r="L1264" s="8">
        <v>3.778</v>
      </c>
      <c r="M1264" s="8">
        <v>1.5609999999999999</v>
      </c>
      <c r="N1264" s="8">
        <f t="shared" si="91"/>
        <v>3.778</v>
      </c>
      <c r="O1264" s="1">
        <v>17.067999999999962</v>
      </c>
      <c r="Q1264" s="39">
        <v>93.85901162790698</v>
      </c>
      <c r="R1264" s="33">
        <v>430</v>
      </c>
      <c r="V1264" s="33">
        <v>722</v>
      </c>
    </row>
    <row r="1265" spans="1:22" ht="18.75" customHeight="1" x14ac:dyDescent="0.2">
      <c r="A1265" s="33" t="s">
        <v>24</v>
      </c>
      <c r="B1265" s="32">
        <v>43262</v>
      </c>
      <c r="C1265" s="33">
        <v>438</v>
      </c>
      <c r="D1265" s="33">
        <v>370</v>
      </c>
      <c r="E1265" s="1">
        <v>436.81</v>
      </c>
      <c r="F1265" s="33">
        <v>722</v>
      </c>
      <c r="G1265" s="33">
        <v>34</v>
      </c>
      <c r="H1265" s="8">
        <v>693.04</v>
      </c>
      <c r="I1265" s="33">
        <v>0</v>
      </c>
      <c r="J1265" s="8">
        <v>0</v>
      </c>
      <c r="L1265" s="8">
        <v>7.3010000000000002</v>
      </c>
      <c r="M1265" s="8">
        <v>3.0169999999999999</v>
      </c>
      <c r="N1265" s="8">
        <f t="shared" si="91"/>
        <v>7.3010000000000002</v>
      </c>
      <c r="O1265" s="1">
        <v>13.541000000000009</v>
      </c>
      <c r="Q1265" s="39">
        <v>95.79069767441861</v>
      </c>
      <c r="R1265" s="33">
        <v>430</v>
      </c>
      <c r="V1265" s="33">
        <v>722</v>
      </c>
    </row>
    <row r="1266" spans="1:22" ht="18.75" customHeight="1" x14ac:dyDescent="0.2">
      <c r="A1266" s="33" t="s">
        <v>24</v>
      </c>
      <c r="B1266" s="32">
        <v>43263</v>
      </c>
      <c r="C1266" s="33">
        <v>438</v>
      </c>
      <c r="D1266" s="33">
        <v>370</v>
      </c>
      <c r="E1266" s="1">
        <v>437.07</v>
      </c>
      <c r="F1266" s="33">
        <v>722</v>
      </c>
      <c r="G1266" s="33">
        <v>34</v>
      </c>
      <c r="H1266" s="8">
        <v>699.28</v>
      </c>
      <c r="I1266" s="33">
        <v>0</v>
      </c>
      <c r="J1266" s="8">
        <v>0</v>
      </c>
      <c r="L1266" s="8">
        <v>7.9130000000000003</v>
      </c>
      <c r="M1266" s="8">
        <v>3.27</v>
      </c>
      <c r="N1266" s="8">
        <f t="shared" si="91"/>
        <v>7.9130000000000003</v>
      </c>
      <c r="O1266" s="1">
        <v>10.133000000000028</v>
      </c>
      <c r="Q1266" s="39">
        <v>96.697674418604649</v>
      </c>
      <c r="R1266" s="33">
        <v>430</v>
      </c>
      <c r="V1266" s="33">
        <v>722</v>
      </c>
    </row>
    <row r="1267" spans="1:22" ht="18.75" customHeight="1" x14ac:dyDescent="0.2">
      <c r="A1267" s="33" t="s">
        <v>24</v>
      </c>
      <c r="B1267" s="32">
        <v>43264</v>
      </c>
      <c r="C1267" s="33">
        <v>438</v>
      </c>
      <c r="D1267" s="33">
        <v>370</v>
      </c>
      <c r="E1267" s="1">
        <v>437.16</v>
      </c>
      <c r="F1267" s="33">
        <v>722</v>
      </c>
      <c r="G1267" s="33">
        <v>34</v>
      </c>
      <c r="H1267" s="8">
        <v>701.5</v>
      </c>
      <c r="I1267" s="33">
        <v>0</v>
      </c>
      <c r="J1267" s="8">
        <v>0</v>
      </c>
      <c r="L1267" s="8">
        <v>12.407</v>
      </c>
      <c r="M1267" s="8">
        <v>5.1269999999999998</v>
      </c>
      <c r="N1267" s="8">
        <f t="shared" si="91"/>
        <v>12.407</v>
      </c>
      <c r="O1267" s="1">
        <v>9.9469999999999636</v>
      </c>
      <c r="Q1267" s="39">
        <v>97.020348837209298</v>
      </c>
      <c r="R1267" s="33">
        <v>430</v>
      </c>
      <c r="V1267" s="33">
        <v>722</v>
      </c>
    </row>
    <row r="1268" spans="1:22" ht="18.75" customHeight="1" x14ac:dyDescent="0.2">
      <c r="A1268" s="33" t="s">
        <v>24</v>
      </c>
      <c r="B1268" s="32">
        <v>43265</v>
      </c>
      <c r="C1268" s="33">
        <v>438</v>
      </c>
      <c r="D1268" s="33">
        <v>370</v>
      </c>
      <c r="E1268" s="1">
        <v>437.06</v>
      </c>
      <c r="F1268" s="33">
        <v>722</v>
      </c>
      <c r="G1268" s="33">
        <v>34</v>
      </c>
      <c r="H1268" s="8">
        <v>699.04</v>
      </c>
      <c r="I1268" s="33">
        <v>0</v>
      </c>
      <c r="J1268" s="8">
        <v>0</v>
      </c>
      <c r="L1268" s="8">
        <v>13.097</v>
      </c>
      <c r="M1268" s="8">
        <v>5.4119999999999999</v>
      </c>
      <c r="N1268" s="8">
        <f t="shared" si="91"/>
        <v>13.097</v>
      </c>
      <c r="O1268" s="1">
        <v>9.7369999999999859</v>
      </c>
      <c r="Q1268" s="39">
        <v>96.662790697674424</v>
      </c>
      <c r="R1268" s="33">
        <v>430</v>
      </c>
      <c r="V1268" s="33">
        <v>722</v>
      </c>
    </row>
    <row r="1269" spans="1:22" ht="18.75" customHeight="1" x14ac:dyDescent="0.2">
      <c r="A1269" s="33" t="s">
        <v>24</v>
      </c>
      <c r="B1269" s="32">
        <v>43266</v>
      </c>
      <c r="C1269" s="33">
        <v>438</v>
      </c>
      <c r="D1269" s="33">
        <v>370</v>
      </c>
      <c r="E1269" s="1">
        <v>436.92</v>
      </c>
      <c r="F1269" s="33">
        <v>722</v>
      </c>
      <c r="G1269" s="33">
        <v>34</v>
      </c>
      <c r="H1269" s="8">
        <v>695.68</v>
      </c>
      <c r="I1269" s="33">
        <v>0</v>
      </c>
      <c r="J1269" s="8">
        <v>0</v>
      </c>
      <c r="L1269" s="8">
        <v>13.07</v>
      </c>
      <c r="M1269" s="8">
        <v>5.4009999999999998</v>
      </c>
      <c r="N1269" s="8">
        <f t="shared" si="91"/>
        <v>13.07</v>
      </c>
      <c r="O1269" s="1">
        <v>9.4700000000000912</v>
      </c>
      <c r="Q1269" s="39">
        <v>96.174418604651166</v>
      </c>
      <c r="R1269" s="33">
        <v>430</v>
      </c>
      <c r="V1269" s="33">
        <v>722</v>
      </c>
    </row>
    <row r="1270" spans="1:22" ht="18.75" customHeight="1" x14ac:dyDescent="0.2">
      <c r="A1270" s="33" t="s">
        <v>24</v>
      </c>
      <c r="B1270" s="32">
        <v>43267</v>
      </c>
      <c r="C1270" s="33">
        <v>438</v>
      </c>
      <c r="D1270" s="33">
        <v>370</v>
      </c>
      <c r="E1270" s="1">
        <v>436.77</v>
      </c>
      <c r="F1270" s="33">
        <v>722</v>
      </c>
      <c r="G1270" s="33">
        <v>34</v>
      </c>
      <c r="H1270" s="8">
        <v>692.08</v>
      </c>
      <c r="I1270" s="33">
        <v>0</v>
      </c>
      <c r="J1270" s="8">
        <v>0</v>
      </c>
      <c r="L1270" s="8">
        <v>11.737</v>
      </c>
      <c r="M1270" s="8">
        <v>4.8499999999999996</v>
      </c>
      <c r="N1270" s="8">
        <f t="shared" si="91"/>
        <v>11.737</v>
      </c>
      <c r="O1270" s="1">
        <v>10.776999999999964</v>
      </c>
      <c r="Q1270" s="39">
        <v>95.651162790697668</v>
      </c>
      <c r="R1270" s="33">
        <v>430</v>
      </c>
      <c r="V1270" s="33">
        <v>722</v>
      </c>
    </row>
    <row r="1271" spans="1:22" ht="18.75" customHeight="1" x14ac:dyDescent="0.2">
      <c r="A1271" s="33" t="s">
        <v>24</v>
      </c>
      <c r="B1271" s="32">
        <v>43268</v>
      </c>
      <c r="C1271" s="33">
        <v>438</v>
      </c>
      <c r="D1271" s="33">
        <v>370</v>
      </c>
      <c r="E1271" s="1">
        <v>436.73</v>
      </c>
      <c r="F1271" s="33">
        <v>722</v>
      </c>
      <c r="G1271" s="33">
        <v>34</v>
      </c>
      <c r="H1271" s="8">
        <v>691.12</v>
      </c>
      <c r="I1271" s="33">
        <v>0</v>
      </c>
      <c r="J1271" s="8">
        <v>0</v>
      </c>
      <c r="L1271" s="8">
        <v>9.9969999999999999</v>
      </c>
      <c r="M1271" s="8">
        <v>4.1310000000000002</v>
      </c>
      <c r="N1271" s="8">
        <f t="shared" si="91"/>
        <v>9.9969999999999999</v>
      </c>
      <c r="O1271" s="1">
        <v>7.8969999999999771</v>
      </c>
      <c r="Q1271" s="39">
        <v>95.511627906976742</v>
      </c>
      <c r="R1271" s="33">
        <v>430</v>
      </c>
      <c r="V1271" s="33">
        <v>722</v>
      </c>
    </row>
    <row r="1272" spans="1:22" ht="18.75" customHeight="1" x14ac:dyDescent="0.2">
      <c r="A1272" s="33" t="s">
        <v>24</v>
      </c>
      <c r="B1272" s="32">
        <v>43269</v>
      </c>
      <c r="C1272" s="33">
        <v>438</v>
      </c>
      <c r="D1272" s="33">
        <v>370</v>
      </c>
      <c r="E1272" s="1">
        <v>436.64</v>
      </c>
      <c r="F1272" s="33">
        <v>722</v>
      </c>
      <c r="G1272" s="33">
        <v>34</v>
      </c>
      <c r="H1272" s="8">
        <v>689.02</v>
      </c>
      <c r="I1272" s="33">
        <v>0</v>
      </c>
      <c r="J1272" s="8">
        <v>0</v>
      </c>
      <c r="L1272" s="8">
        <v>12.746</v>
      </c>
      <c r="M1272" s="8">
        <v>5.2670000000000003</v>
      </c>
      <c r="N1272" s="8">
        <f t="shared" si="91"/>
        <v>12.746</v>
      </c>
      <c r="O1272" s="1">
        <v>11.385999999999987</v>
      </c>
      <c r="Q1272" s="39">
        <v>95.206395348837205</v>
      </c>
      <c r="R1272" s="33">
        <v>430</v>
      </c>
      <c r="V1272" s="33">
        <v>722</v>
      </c>
    </row>
    <row r="1273" spans="1:22" ht="18.75" customHeight="1" x14ac:dyDescent="0.2">
      <c r="A1273" s="33" t="s">
        <v>24</v>
      </c>
      <c r="B1273" s="32">
        <v>43270</v>
      </c>
      <c r="C1273" s="33">
        <v>438</v>
      </c>
      <c r="D1273" s="33">
        <v>370</v>
      </c>
      <c r="E1273" s="1">
        <v>436.58</v>
      </c>
      <c r="F1273" s="33">
        <v>722</v>
      </c>
      <c r="G1273" s="33">
        <v>34</v>
      </c>
      <c r="H1273" s="8">
        <v>687.66</v>
      </c>
      <c r="I1273" s="33">
        <v>0</v>
      </c>
      <c r="J1273" s="8">
        <v>0</v>
      </c>
      <c r="L1273" s="8">
        <v>12.352</v>
      </c>
      <c r="M1273" s="8">
        <v>5.1040000000000001</v>
      </c>
      <c r="N1273" s="8">
        <f t="shared" si="91"/>
        <v>12.352</v>
      </c>
      <c r="O1273" s="1">
        <v>8.2519999999999776</v>
      </c>
      <c r="Q1273" s="39">
        <v>95.008720930232556</v>
      </c>
      <c r="R1273" s="33">
        <v>430</v>
      </c>
      <c r="V1273" s="33">
        <v>722</v>
      </c>
    </row>
    <row r="1274" spans="1:22" ht="18.75" customHeight="1" x14ac:dyDescent="0.2">
      <c r="A1274" s="33" t="s">
        <v>24</v>
      </c>
      <c r="B1274" s="32">
        <v>43271</v>
      </c>
      <c r="C1274" s="33">
        <v>438</v>
      </c>
      <c r="D1274" s="33">
        <v>370</v>
      </c>
      <c r="E1274" s="1">
        <v>436.41</v>
      </c>
      <c r="F1274" s="33">
        <v>722</v>
      </c>
      <c r="G1274" s="33">
        <v>34</v>
      </c>
      <c r="H1274" s="8">
        <v>683.56</v>
      </c>
      <c r="I1274" s="33">
        <v>0</v>
      </c>
      <c r="J1274" s="8">
        <v>0</v>
      </c>
      <c r="L1274" s="8">
        <v>12.698</v>
      </c>
      <c r="M1274" s="8">
        <v>5.2469999999999999</v>
      </c>
      <c r="N1274" s="8">
        <f t="shared" si="91"/>
        <v>12.698</v>
      </c>
      <c r="O1274" s="1">
        <v>7.7380000000000777</v>
      </c>
      <c r="Q1274" s="39">
        <v>94.41279069767441</v>
      </c>
      <c r="R1274" s="33">
        <v>430</v>
      </c>
      <c r="V1274" s="33">
        <v>722</v>
      </c>
    </row>
    <row r="1275" spans="1:22" ht="18.75" customHeight="1" x14ac:dyDescent="0.2">
      <c r="A1275" s="33" t="s">
        <v>24</v>
      </c>
      <c r="B1275" s="32">
        <v>43272</v>
      </c>
      <c r="C1275" s="33">
        <v>438</v>
      </c>
      <c r="D1275" s="33">
        <v>370</v>
      </c>
      <c r="E1275" s="1">
        <v>436.2</v>
      </c>
      <c r="F1275" s="33">
        <v>722</v>
      </c>
      <c r="G1275" s="33">
        <v>34</v>
      </c>
      <c r="H1275" s="8">
        <v>678.6</v>
      </c>
      <c r="I1275" s="33">
        <v>0</v>
      </c>
      <c r="J1275" s="8">
        <v>0</v>
      </c>
      <c r="L1275" s="8">
        <v>13.428000000000001</v>
      </c>
      <c r="M1275" s="8">
        <v>5.5259999999999998</v>
      </c>
      <c r="N1275" s="8">
        <f t="shared" si="91"/>
        <v>13.428000000000001</v>
      </c>
      <c r="O1275" s="1">
        <v>9.1879999999999917</v>
      </c>
      <c r="Q1275" s="39">
        <v>93.691860465116278</v>
      </c>
      <c r="R1275" s="33">
        <v>430</v>
      </c>
      <c r="V1275" s="33">
        <v>722</v>
      </c>
    </row>
    <row r="1276" spans="1:22" ht="18.75" customHeight="1" x14ac:dyDescent="0.2">
      <c r="A1276" s="33" t="s">
        <v>24</v>
      </c>
      <c r="B1276" s="32">
        <v>43273</v>
      </c>
      <c r="C1276" s="33">
        <v>438</v>
      </c>
      <c r="D1276" s="33">
        <v>370</v>
      </c>
      <c r="E1276" s="1">
        <v>436.02</v>
      </c>
      <c r="F1276" s="33">
        <v>722</v>
      </c>
      <c r="G1276" s="33">
        <v>34</v>
      </c>
      <c r="H1276" s="8">
        <v>674.36</v>
      </c>
      <c r="I1276" s="33">
        <v>0</v>
      </c>
      <c r="J1276" s="8">
        <v>0</v>
      </c>
      <c r="L1276" s="8">
        <v>12.875999999999999</v>
      </c>
      <c r="M1276" s="8">
        <v>5.298</v>
      </c>
      <c r="N1276" s="8">
        <f t="shared" si="91"/>
        <v>12.875999999999999</v>
      </c>
      <c r="O1276" s="1">
        <v>7.7160000000000313</v>
      </c>
      <c r="Q1276" s="39">
        <v>93.075581395348834</v>
      </c>
      <c r="R1276" s="33">
        <v>430</v>
      </c>
      <c r="V1276" s="33">
        <v>722</v>
      </c>
    </row>
    <row r="1277" spans="1:22" ht="18.75" customHeight="1" x14ac:dyDescent="0.2">
      <c r="A1277" s="33" t="s">
        <v>24</v>
      </c>
      <c r="B1277" s="32">
        <v>43274</v>
      </c>
      <c r="C1277" s="33">
        <v>438</v>
      </c>
      <c r="D1277" s="33">
        <v>370</v>
      </c>
      <c r="E1277" s="1">
        <v>435.8</v>
      </c>
      <c r="F1277" s="33">
        <v>722</v>
      </c>
      <c r="G1277" s="33">
        <v>34</v>
      </c>
      <c r="H1277" s="8">
        <v>669.2</v>
      </c>
      <c r="I1277" s="33">
        <v>0</v>
      </c>
      <c r="J1277" s="8">
        <v>0</v>
      </c>
      <c r="L1277" s="8">
        <v>11.897</v>
      </c>
      <c r="M1277" s="8">
        <v>4.8959999999999999</v>
      </c>
      <c r="N1277" s="8">
        <f t="shared" si="91"/>
        <v>11.897</v>
      </c>
      <c r="O1277" s="1">
        <v>7.676999999999973</v>
      </c>
      <c r="Q1277" s="39">
        <v>92.325581395348848</v>
      </c>
      <c r="R1277" s="33">
        <v>430</v>
      </c>
      <c r="V1277" s="33">
        <v>722</v>
      </c>
    </row>
    <row r="1278" spans="1:22" ht="18.75" customHeight="1" x14ac:dyDescent="0.2">
      <c r="A1278" s="33" t="s">
        <v>24</v>
      </c>
      <c r="B1278" s="32">
        <v>43275</v>
      </c>
      <c r="C1278" s="33">
        <v>438</v>
      </c>
      <c r="D1278" s="33">
        <v>370</v>
      </c>
      <c r="E1278" s="1">
        <v>435.62</v>
      </c>
      <c r="F1278" s="33">
        <v>722</v>
      </c>
      <c r="G1278" s="33">
        <v>34</v>
      </c>
      <c r="H1278" s="8">
        <v>664.98</v>
      </c>
      <c r="I1278" s="33">
        <v>0</v>
      </c>
      <c r="J1278" s="8">
        <v>0</v>
      </c>
      <c r="L1278" s="8">
        <v>10.57</v>
      </c>
      <c r="M1278" s="8">
        <v>4.3319999999999999</v>
      </c>
      <c r="N1278" s="8">
        <f t="shared" si="91"/>
        <v>10.57</v>
      </c>
      <c r="O1278" s="1">
        <v>5.4899999999999594</v>
      </c>
      <c r="Q1278" s="39">
        <v>91.712209302325576</v>
      </c>
      <c r="R1278" s="33">
        <v>430</v>
      </c>
      <c r="V1278" s="33">
        <v>722</v>
      </c>
    </row>
    <row r="1279" spans="1:22" ht="18.75" customHeight="1" x14ac:dyDescent="0.2">
      <c r="A1279" s="33" t="s">
        <v>24</v>
      </c>
      <c r="B1279" s="32">
        <v>43276</v>
      </c>
      <c r="C1279" s="33">
        <v>438</v>
      </c>
      <c r="D1279" s="33">
        <v>370</v>
      </c>
      <c r="E1279" s="1">
        <v>435.4</v>
      </c>
      <c r="F1279" s="33">
        <v>722</v>
      </c>
      <c r="G1279" s="33">
        <v>34</v>
      </c>
      <c r="H1279" s="8">
        <v>659.9</v>
      </c>
      <c r="I1279" s="33">
        <v>0</v>
      </c>
      <c r="J1279" s="8">
        <v>0</v>
      </c>
      <c r="L1279" s="8">
        <v>12.473000000000001</v>
      </c>
      <c r="M1279" s="8">
        <v>5.1120000000000001</v>
      </c>
      <c r="N1279" s="8">
        <f t="shared" si="91"/>
        <v>12.473000000000001</v>
      </c>
      <c r="O1279" s="1">
        <v>6.0330000000000599</v>
      </c>
      <c r="Q1279" s="39">
        <v>90.973837209302332</v>
      </c>
      <c r="R1279" s="33">
        <v>430</v>
      </c>
      <c r="V1279" s="33">
        <v>722</v>
      </c>
    </row>
    <row r="1280" spans="1:22" ht="18.75" customHeight="1" x14ac:dyDescent="0.2">
      <c r="A1280" s="33" t="s">
        <v>24</v>
      </c>
      <c r="B1280" s="32">
        <v>43277</v>
      </c>
      <c r="C1280" s="33">
        <v>438</v>
      </c>
      <c r="D1280" s="33">
        <v>370</v>
      </c>
      <c r="E1280" s="1">
        <v>435.12</v>
      </c>
      <c r="F1280" s="33">
        <v>722</v>
      </c>
      <c r="G1280" s="33">
        <v>34</v>
      </c>
      <c r="H1280" s="8">
        <v>653.46</v>
      </c>
      <c r="I1280" s="33">
        <v>0</v>
      </c>
      <c r="J1280" s="8">
        <v>0</v>
      </c>
      <c r="L1280" s="8">
        <v>10.141</v>
      </c>
      <c r="M1280" s="8">
        <v>4.1559999999999997</v>
      </c>
      <c r="N1280" s="8">
        <f t="shared" si="91"/>
        <v>10.141</v>
      </c>
      <c r="O1280" s="1">
        <v>8.8009999999999682</v>
      </c>
      <c r="Q1280" s="39">
        <v>90.037790697674424</v>
      </c>
      <c r="R1280" s="33">
        <v>430</v>
      </c>
      <c r="V1280" s="33">
        <v>722</v>
      </c>
    </row>
    <row r="1281" spans="1:22" ht="18.75" customHeight="1" x14ac:dyDescent="0.2">
      <c r="A1281" s="33" t="s">
        <v>24</v>
      </c>
      <c r="B1281" s="32">
        <v>43278</v>
      </c>
      <c r="C1281" s="33">
        <v>438</v>
      </c>
      <c r="D1281" s="33">
        <v>370</v>
      </c>
      <c r="E1281" s="1">
        <v>435.06</v>
      </c>
      <c r="F1281" s="33">
        <v>722</v>
      </c>
      <c r="G1281" s="33">
        <v>34</v>
      </c>
      <c r="H1281" s="8">
        <v>652.12</v>
      </c>
      <c r="I1281" s="33">
        <v>0</v>
      </c>
      <c r="J1281" s="8">
        <v>0</v>
      </c>
      <c r="L1281" s="8">
        <v>7.024</v>
      </c>
      <c r="M1281" s="8">
        <v>2.88</v>
      </c>
      <c r="N1281" s="8">
        <f t="shared" si="91"/>
        <v>7.024</v>
      </c>
      <c r="O1281" s="1">
        <v>5.9239999999999773</v>
      </c>
      <c r="Q1281" s="39">
        <v>89.843023255813947</v>
      </c>
      <c r="R1281" s="33">
        <v>430</v>
      </c>
      <c r="V1281" s="33">
        <v>722</v>
      </c>
    </row>
    <row r="1282" spans="1:22" ht="18.75" customHeight="1" x14ac:dyDescent="0.2">
      <c r="A1282" s="33" t="s">
        <v>24</v>
      </c>
      <c r="B1282" s="32">
        <v>43279</v>
      </c>
      <c r="C1282" s="33">
        <v>438</v>
      </c>
      <c r="D1282" s="33">
        <v>370</v>
      </c>
      <c r="E1282" s="1">
        <v>435.01</v>
      </c>
      <c r="F1282" s="33">
        <v>722</v>
      </c>
      <c r="G1282" s="23">
        <v>34</v>
      </c>
      <c r="H1282" s="8">
        <v>651.02</v>
      </c>
      <c r="I1282" s="8">
        <v>0</v>
      </c>
      <c r="J1282" s="8">
        <v>0</v>
      </c>
      <c r="L1282" s="8">
        <v>12.529</v>
      </c>
      <c r="M1282" s="8">
        <v>5.1349999999999998</v>
      </c>
      <c r="N1282" s="8">
        <f t="shared" si="91"/>
        <v>12.529</v>
      </c>
      <c r="O1282" s="1">
        <v>5.6090000000000408</v>
      </c>
      <c r="P1282" s="8"/>
      <c r="Q1282" s="15">
        <v>89.683139534883722</v>
      </c>
      <c r="R1282" s="33">
        <v>430</v>
      </c>
      <c r="V1282" s="33">
        <v>722</v>
      </c>
    </row>
    <row r="1283" spans="1:22" ht="18.75" customHeight="1" x14ac:dyDescent="0.2">
      <c r="A1283" s="33" t="s">
        <v>24</v>
      </c>
      <c r="B1283" s="32">
        <v>43280</v>
      </c>
      <c r="C1283" s="33">
        <v>438</v>
      </c>
      <c r="D1283" s="33">
        <v>370</v>
      </c>
      <c r="E1283" s="1">
        <v>434.7</v>
      </c>
      <c r="F1283" s="33">
        <v>722</v>
      </c>
      <c r="G1283" s="33">
        <v>34</v>
      </c>
      <c r="H1283" s="8">
        <v>644.1</v>
      </c>
      <c r="I1283" s="8">
        <v>0</v>
      </c>
      <c r="J1283" s="8">
        <v>0</v>
      </c>
      <c r="L1283" s="8">
        <v>11.821999999999999</v>
      </c>
      <c r="M1283" s="8">
        <v>4.8449999999999998</v>
      </c>
      <c r="N1283" s="8">
        <f t="shared" si="91"/>
        <v>11.821999999999999</v>
      </c>
      <c r="O1283" s="1">
        <v>3.3619999999999628</v>
      </c>
      <c r="P1283" s="38">
        <v>0</v>
      </c>
      <c r="Q1283" s="39">
        <v>88.677325581395351</v>
      </c>
      <c r="R1283" s="33">
        <v>430</v>
      </c>
      <c r="U1283" s="33">
        <v>434.46600000000001</v>
      </c>
      <c r="V1283" s="33">
        <v>722</v>
      </c>
    </row>
    <row r="1284" spans="1:22" ht="18.75" customHeight="1" x14ac:dyDescent="0.2">
      <c r="A1284" s="33" t="s">
        <v>24</v>
      </c>
      <c r="B1284" s="32">
        <v>43281</v>
      </c>
      <c r="C1284" s="33">
        <v>438</v>
      </c>
      <c r="D1284" s="33">
        <v>370</v>
      </c>
      <c r="E1284" s="1">
        <v>434.32</v>
      </c>
      <c r="F1284" s="33">
        <v>722</v>
      </c>
      <c r="G1284" s="33">
        <v>34</v>
      </c>
      <c r="H1284" s="8">
        <v>635.64</v>
      </c>
      <c r="I1284" s="8">
        <v>0</v>
      </c>
      <c r="J1284" s="8">
        <v>0</v>
      </c>
      <c r="L1284" s="8">
        <v>12.076000000000001</v>
      </c>
      <c r="M1284" s="8">
        <v>4.9489999999999998</v>
      </c>
      <c r="N1284" s="8">
        <f t="shared" si="91"/>
        <v>12.076000000000001</v>
      </c>
      <c r="O1284" s="1">
        <v>4.2560000000000642</v>
      </c>
      <c r="P1284" s="38">
        <v>0</v>
      </c>
      <c r="Q1284" s="39">
        <v>87.447674418604649</v>
      </c>
      <c r="R1284" s="33">
        <v>430</v>
      </c>
      <c r="U1284" s="33">
        <v>434.29899999999998</v>
      </c>
      <c r="V1284" s="33">
        <v>722</v>
      </c>
    </row>
    <row r="1285" spans="1:22" ht="18.75" customHeight="1" x14ac:dyDescent="0.2">
      <c r="A1285" s="33" t="s">
        <v>25</v>
      </c>
      <c r="B1285" s="32">
        <v>43282</v>
      </c>
      <c r="C1285" s="33">
        <v>438</v>
      </c>
      <c r="D1285" s="33">
        <v>370</v>
      </c>
      <c r="E1285" s="1">
        <v>433.96</v>
      </c>
      <c r="F1285" s="33">
        <v>722</v>
      </c>
      <c r="G1285" s="33">
        <v>34</v>
      </c>
      <c r="H1285" s="8">
        <v>627.82000000000005</v>
      </c>
      <c r="I1285" s="8">
        <v>0</v>
      </c>
      <c r="J1285" s="8">
        <v>0</v>
      </c>
      <c r="L1285" s="8">
        <v>10.922000000000001</v>
      </c>
      <c r="M1285" s="8">
        <v>4.4580000000000002</v>
      </c>
      <c r="N1285" s="8">
        <f t="shared" si="91"/>
        <v>10.922000000000001</v>
      </c>
      <c r="O1285" s="1">
        <v>2.981999999999946</v>
      </c>
      <c r="P1285" s="38">
        <v>0</v>
      </c>
      <c r="Q1285" s="39">
        <v>86.311046511627922</v>
      </c>
      <c r="R1285" s="33">
        <v>430</v>
      </c>
      <c r="U1285" s="33">
        <v>433.90300000000002</v>
      </c>
      <c r="V1285" s="33">
        <v>722</v>
      </c>
    </row>
    <row r="1286" spans="1:22" ht="18.75" customHeight="1" x14ac:dyDescent="0.2">
      <c r="A1286" s="33" t="s">
        <v>25</v>
      </c>
      <c r="B1286" s="32">
        <v>43283</v>
      </c>
      <c r="C1286" s="33">
        <v>438</v>
      </c>
      <c r="D1286" s="33">
        <v>370</v>
      </c>
      <c r="E1286" s="1">
        <v>433.59</v>
      </c>
      <c r="F1286" s="33">
        <v>722</v>
      </c>
      <c r="G1286" s="33">
        <v>34</v>
      </c>
      <c r="H1286" s="8">
        <v>619.88</v>
      </c>
      <c r="I1286" s="8">
        <v>0</v>
      </c>
      <c r="J1286" s="8">
        <v>0</v>
      </c>
      <c r="L1286" s="8">
        <v>8.0310000000000006</v>
      </c>
      <c r="M1286" s="8">
        <v>3.278</v>
      </c>
      <c r="N1286" s="8">
        <f t="shared" si="91"/>
        <v>8.0310000000000006</v>
      </c>
      <c r="O1286" s="1">
        <v>2.410999999999996</v>
      </c>
      <c r="P1286" s="38">
        <v>0</v>
      </c>
      <c r="Q1286" s="39">
        <v>85.156976744186053</v>
      </c>
      <c r="R1286" s="33">
        <v>430</v>
      </c>
      <c r="U1286" s="33">
        <v>433.52600000000001</v>
      </c>
      <c r="V1286" s="33">
        <v>722</v>
      </c>
    </row>
    <row r="1287" spans="1:22" ht="18.75" customHeight="1" x14ac:dyDescent="0.2">
      <c r="A1287" s="40" t="s">
        <v>25</v>
      </c>
      <c r="B1287" s="32">
        <v>43284</v>
      </c>
      <c r="C1287" s="33">
        <v>438</v>
      </c>
      <c r="D1287" s="33">
        <v>370</v>
      </c>
      <c r="E1287" s="34">
        <v>433.33</v>
      </c>
      <c r="F1287" s="33">
        <v>722</v>
      </c>
      <c r="G1287" s="33">
        <v>34</v>
      </c>
      <c r="H1287" s="8">
        <v>614.26</v>
      </c>
      <c r="I1287" s="8">
        <v>0</v>
      </c>
      <c r="J1287" s="8">
        <v>0</v>
      </c>
      <c r="L1287" s="8">
        <v>8.8740000000000006</v>
      </c>
      <c r="M1287" s="8">
        <v>3.6219999999999999</v>
      </c>
      <c r="N1287" s="8">
        <f t="shared" si="91"/>
        <v>8.8740000000000006</v>
      </c>
      <c r="O1287" s="1">
        <v>1.7040000000000415</v>
      </c>
      <c r="P1287" s="38">
        <v>0</v>
      </c>
      <c r="Q1287" s="39">
        <v>84.340116279069761</v>
      </c>
      <c r="R1287" s="33">
        <v>430</v>
      </c>
      <c r="U1287" s="33">
        <v>433.27300000000002</v>
      </c>
      <c r="V1287" s="33">
        <v>722</v>
      </c>
    </row>
    <row r="1288" spans="1:22" ht="18.75" customHeight="1" x14ac:dyDescent="0.2">
      <c r="A1288" s="40" t="s">
        <v>25</v>
      </c>
      <c r="B1288" s="32">
        <v>43285</v>
      </c>
      <c r="C1288" s="33">
        <v>438</v>
      </c>
      <c r="D1288" s="33">
        <v>370</v>
      </c>
      <c r="E1288" s="34">
        <v>432.99</v>
      </c>
      <c r="F1288" s="33">
        <v>722</v>
      </c>
      <c r="G1288" s="33">
        <v>34</v>
      </c>
      <c r="H1288" s="8">
        <v>607.09</v>
      </c>
      <c r="I1288" s="8">
        <v>0</v>
      </c>
      <c r="J1288" s="8">
        <v>0</v>
      </c>
      <c r="L1288" s="8">
        <v>8.7070000000000007</v>
      </c>
      <c r="M1288" s="8">
        <v>3.5539999999999998</v>
      </c>
      <c r="N1288" s="8">
        <f t="shared" si="91"/>
        <v>8.7070000000000007</v>
      </c>
      <c r="O1288" s="1">
        <v>2.4069999999999325</v>
      </c>
      <c r="P1288" s="38">
        <v>0</v>
      </c>
      <c r="Q1288" s="39">
        <v>83.297965116279073</v>
      </c>
      <c r="R1288" s="33">
        <v>430</v>
      </c>
      <c r="U1288" s="33">
        <v>432.97199999999998</v>
      </c>
      <c r="V1288" s="33">
        <v>722</v>
      </c>
    </row>
    <row r="1289" spans="1:22" ht="18.75" customHeight="1" x14ac:dyDescent="0.2">
      <c r="A1289" s="40" t="s">
        <v>25</v>
      </c>
      <c r="B1289" s="32">
        <v>43286</v>
      </c>
      <c r="C1289" s="33">
        <v>438</v>
      </c>
      <c r="D1289" s="33">
        <v>370</v>
      </c>
      <c r="E1289" s="34">
        <v>432.69</v>
      </c>
      <c r="F1289" s="33">
        <v>722</v>
      </c>
      <c r="G1289" s="33">
        <v>34</v>
      </c>
      <c r="H1289" s="8">
        <v>600.79</v>
      </c>
      <c r="I1289" s="8">
        <v>0</v>
      </c>
      <c r="J1289" s="8">
        <v>0</v>
      </c>
      <c r="L1289" s="8">
        <v>9.7270000000000003</v>
      </c>
      <c r="M1289" s="8">
        <v>3.9540000000000002</v>
      </c>
      <c r="N1289" s="8">
        <f t="shared" ref="N1289:N1352" si="97">I1289+J1289+K1289+L1289</f>
        <v>9.7270000000000003</v>
      </c>
      <c r="O1289" s="1">
        <v>0.79700000000005033</v>
      </c>
      <c r="P1289" s="38">
        <v>0</v>
      </c>
      <c r="Q1289" s="39">
        <v>82.382267441860463</v>
      </c>
      <c r="R1289" s="33">
        <v>430</v>
      </c>
      <c r="U1289" s="33">
        <v>432.63</v>
      </c>
      <c r="V1289" s="33">
        <v>722</v>
      </c>
    </row>
    <row r="1290" spans="1:22" ht="18.75" customHeight="1" x14ac:dyDescent="0.2">
      <c r="A1290" s="40" t="s">
        <v>25</v>
      </c>
      <c r="B1290" s="32">
        <v>43287</v>
      </c>
      <c r="C1290" s="33">
        <v>438</v>
      </c>
      <c r="D1290" s="33">
        <v>370</v>
      </c>
      <c r="E1290" s="34">
        <v>432.26</v>
      </c>
      <c r="F1290" s="33">
        <v>722</v>
      </c>
      <c r="G1290" s="33">
        <v>34</v>
      </c>
      <c r="H1290" s="8">
        <v>591.86</v>
      </c>
      <c r="I1290" s="8">
        <v>0</v>
      </c>
      <c r="J1290" s="8">
        <v>0</v>
      </c>
      <c r="L1290" s="8">
        <v>9.6159999999999997</v>
      </c>
      <c r="M1290" s="8">
        <v>3.9089999999999998</v>
      </c>
      <c r="N1290" s="8">
        <f t="shared" si="97"/>
        <v>9.6159999999999997</v>
      </c>
      <c r="O1290" s="1">
        <v>3.1159999999999997</v>
      </c>
      <c r="P1290" s="38">
        <v>0</v>
      </c>
      <c r="Q1290" s="39">
        <v>81.08430232558139</v>
      </c>
      <c r="R1290" s="33">
        <v>430</v>
      </c>
      <c r="U1290" s="33">
        <v>432.24900000000002</v>
      </c>
      <c r="V1290" s="33">
        <v>722</v>
      </c>
    </row>
    <row r="1291" spans="1:22" ht="18.75" customHeight="1" x14ac:dyDescent="0.2">
      <c r="A1291" s="40" t="s">
        <v>25</v>
      </c>
      <c r="B1291" s="32">
        <v>43288</v>
      </c>
      <c r="C1291" s="33">
        <v>438</v>
      </c>
      <c r="D1291" s="33">
        <v>370</v>
      </c>
      <c r="E1291" s="34">
        <v>431.94</v>
      </c>
      <c r="F1291" s="33">
        <v>722</v>
      </c>
      <c r="G1291" s="33">
        <v>34</v>
      </c>
      <c r="H1291" s="8">
        <v>585.36</v>
      </c>
      <c r="I1291" s="8">
        <v>0</v>
      </c>
      <c r="J1291" s="8">
        <v>0</v>
      </c>
      <c r="L1291" s="8">
        <v>6.8</v>
      </c>
      <c r="M1291" s="8">
        <v>2.77</v>
      </c>
      <c r="N1291" s="8">
        <f t="shared" si="97"/>
        <v>6.8</v>
      </c>
      <c r="O1291" s="1">
        <v>0.23999999999994071</v>
      </c>
      <c r="P1291" s="38">
        <v>0</v>
      </c>
      <c r="Q1291" s="39">
        <v>80.139534883720927</v>
      </c>
      <c r="R1291" s="33">
        <v>430</v>
      </c>
      <c r="U1291" s="33">
        <v>431.89499999999998</v>
      </c>
      <c r="V1291" s="33">
        <v>722</v>
      </c>
    </row>
    <row r="1292" spans="1:22" ht="18.75" customHeight="1" x14ac:dyDescent="0.2">
      <c r="A1292" s="40" t="s">
        <v>25</v>
      </c>
      <c r="B1292" s="32">
        <v>43289</v>
      </c>
      <c r="C1292" s="33">
        <v>438</v>
      </c>
      <c r="D1292" s="33">
        <v>370</v>
      </c>
      <c r="E1292" s="34">
        <v>431.62</v>
      </c>
      <c r="F1292" s="33">
        <v>722</v>
      </c>
      <c r="G1292" s="33">
        <v>34</v>
      </c>
      <c r="H1292" s="8">
        <v>578.79999999999995</v>
      </c>
      <c r="I1292" s="8">
        <v>0</v>
      </c>
      <c r="J1292" s="8">
        <v>0</v>
      </c>
      <c r="L1292" s="8">
        <v>5.6459999999999999</v>
      </c>
      <c r="M1292" s="8">
        <v>2.286</v>
      </c>
      <c r="N1292" s="8">
        <f t="shared" si="97"/>
        <v>5.6459999999999999</v>
      </c>
      <c r="O1292" s="1">
        <v>1.5460000000000909</v>
      </c>
      <c r="P1292" s="38">
        <v>1.8</v>
      </c>
      <c r="Q1292" s="39">
        <v>79.186046511627893</v>
      </c>
      <c r="R1292" s="33">
        <v>430</v>
      </c>
      <c r="U1292" s="33">
        <v>431.60899999999998</v>
      </c>
      <c r="V1292" s="33">
        <v>722</v>
      </c>
    </row>
    <row r="1293" spans="1:22" ht="18.75" customHeight="1" x14ac:dyDescent="0.2">
      <c r="A1293" s="33" t="s">
        <v>25</v>
      </c>
      <c r="B1293" s="32">
        <v>43290</v>
      </c>
      <c r="C1293" s="33">
        <v>438</v>
      </c>
      <c r="D1293" s="33">
        <v>370</v>
      </c>
      <c r="E1293" s="34">
        <v>431.42</v>
      </c>
      <c r="F1293" s="33">
        <v>722</v>
      </c>
      <c r="G1293" s="33">
        <v>34</v>
      </c>
      <c r="H1293" s="8">
        <v>574.70000000000005</v>
      </c>
      <c r="I1293" s="8">
        <v>0</v>
      </c>
      <c r="J1293" s="8">
        <v>0</v>
      </c>
      <c r="L1293" s="8">
        <v>8.7219999999999995</v>
      </c>
      <c r="M1293" s="8">
        <v>3.5310000000000001</v>
      </c>
      <c r="N1293" s="8">
        <f t="shared" si="97"/>
        <v>8.7219999999999995</v>
      </c>
      <c r="O1293" s="1">
        <v>1.9219999999999313</v>
      </c>
      <c r="P1293" s="38">
        <v>7.2</v>
      </c>
      <c r="Q1293" s="39">
        <v>78.590116279069775</v>
      </c>
      <c r="R1293" s="33">
        <v>430</v>
      </c>
      <c r="U1293" s="33">
        <v>431.36799999999999</v>
      </c>
      <c r="V1293" s="33">
        <v>722</v>
      </c>
    </row>
    <row r="1294" spans="1:22" ht="18.75" customHeight="1" x14ac:dyDescent="0.2">
      <c r="A1294" s="33" t="s">
        <v>25</v>
      </c>
      <c r="B1294" s="32">
        <v>43291</v>
      </c>
      <c r="C1294" s="33">
        <v>438</v>
      </c>
      <c r="D1294" s="33">
        <v>370</v>
      </c>
      <c r="E1294" s="34">
        <v>431.08</v>
      </c>
      <c r="F1294" s="33">
        <v>722</v>
      </c>
      <c r="G1294" s="33">
        <v>34</v>
      </c>
      <c r="H1294" s="8">
        <v>567.9</v>
      </c>
      <c r="I1294" s="36">
        <v>0</v>
      </c>
      <c r="J1294" s="36">
        <v>0</v>
      </c>
      <c r="K1294" s="36"/>
      <c r="L1294" s="8">
        <v>7.1509999999999998</v>
      </c>
      <c r="M1294" s="8">
        <v>2.895</v>
      </c>
      <c r="N1294" s="8">
        <f t="shared" si="97"/>
        <v>7.1509999999999998</v>
      </c>
      <c r="O1294" s="1">
        <v>4.55</v>
      </c>
      <c r="P1294" s="38">
        <v>0</v>
      </c>
      <c r="Q1294" s="39">
        <v>77.601744186046517</v>
      </c>
      <c r="R1294" s="33">
        <v>430</v>
      </c>
      <c r="U1294" s="33">
        <v>431.09899999999999</v>
      </c>
      <c r="V1294" s="33">
        <v>722</v>
      </c>
    </row>
    <row r="1295" spans="1:22" ht="18.75" customHeight="1" x14ac:dyDescent="0.2">
      <c r="B1295" s="32">
        <v>43292</v>
      </c>
      <c r="C1295" s="33">
        <v>438</v>
      </c>
      <c r="D1295" s="33">
        <v>370</v>
      </c>
      <c r="E1295" s="34">
        <v>430.95</v>
      </c>
      <c r="F1295" s="33">
        <f t="shared" ref="F1295:F1326" si="98">F1294</f>
        <v>722</v>
      </c>
      <c r="H1295" s="8">
        <v>565.29999999999995</v>
      </c>
      <c r="I1295" s="8">
        <v>0</v>
      </c>
      <c r="J1295" s="42"/>
      <c r="K1295" s="42"/>
      <c r="L1295" s="8">
        <v>3.8679999999999999</v>
      </c>
      <c r="M1295" s="8">
        <v>1.5660000000000001</v>
      </c>
      <c r="N1295" s="8">
        <f t="shared" si="97"/>
        <v>3.8679999999999999</v>
      </c>
      <c r="O1295" s="1">
        <v>4.67</v>
      </c>
      <c r="P1295" s="38">
        <v>2.2000000000000002</v>
      </c>
      <c r="Q1295" s="39"/>
      <c r="R1295" s="33">
        <v>430</v>
      </c>
      <c r="U1295" s="33">
        <v>430.92899999999997</v>
      </c>
      <c r="V1295" s="33">
        <v>722</v>
      </c>
    </row>
    <row r="1296" spans="1:22" ht="18.75" customHeight="1" x14ac:dyDescent="0.2">
      <c r="A1296" s="15"/>
      <c r="B1296" s="32">
        <v>43293</v>
      </c>
      <c r="C1296" s="33">
        <v>438</v>
      </c>
      <c r="D1296" s="33">
        <v>370</v>
      </c>
      <c r="E1296" s="34">
        <v>430.99</v>
      </c>
      <c r="F1296" s="33">
        <f t="shared" si="98"/>
        <v>722</v>
      </c>
      <c r="H1296" s="8">
        <v>566.1</v>
      </c>
      <c r="I1296" s="8">
        <v>0</v>
      </c>
      <c r="J1296" s="42"/>
      <c r="K1296" s="42"/>
      <c r="L1296" s="8">
        <v>4.2480000000000002</v>
      </c>
      <c r="M1296" s="8">
        <v>1.72</v>
      </c>
      <c r="N1296" s="8">
        <f t="shared" si="97"/>
        <v>4.2480000000000002</v>
      </c>
      <c r="O1296" s="1">
        <v>6.05</v>
      </c>
      <c r="P1296" s="38"/>
      <c r="Q1296" s="39"/>
      <c r="R1296" s="33">
        <v>430</v>
      </c>
      <c r="U1296" s="33">
        <v>430.98599999999999</v>
      </c>
      <c r="V1296" s="33">
        <v>722</v>
      </c>
    </row>
    <row r="1297" spans="1:22" ht="18.75" customHeight="1" x14ac:dyDescent="0.2">
      <c r="B1297" s="32">
        <v>43294</v>
      </c>
      <c r="C1297" s="33">
        <v>438</v>
      </c>
      <c r="D1297" s="33">
        <v>370</v>
      </c>
      <c r="E1297" s="34">
        <v>431.08</v>
      </c>
      <c r="F1297" s="33">
        <f t="shared" si="98"/>
        <v>722</v>
      </c>
      <c r="H1297" s="8">
        <v>567.9</v>
      </c>
      <c r="I1297" s="36">
        <v>0</v>
      </c>
      <c r="J1297" s="42"/>
      <c r="K1297" s="42"/>
      <c r="L1297" s="8">
        <v>3.5739999999999998</v>
      </c>
      <c r="M1297" s="8">
        <v>1.4470000000000001</v>
      </c>
      <c r="N1297" s="8">
        <f t="shared" si="97"/>
        <v>3.5739999999999998</v>
      </c>
      <c r="O1297" s="1">
        <v>6.57</v>
      </c>
      <c r="P1297" s="38"/>
      <c r="Q1297" s="39"/>
      <c r="R1297" s="33">
        <v>430</v>
      </c>
      <c r="U1297" s="33">
        <v>431.06200000000001</v>
      </c>
      <c r="V1297" s="33">
        <v>722</v>
      </c>
    </row>
    <row r="1298" spans="1:22" ht="18.75" customHeight="1" x14ac:dyDescent="0.2">
      <c r="A1298" s="15"/>
      <c r="B1298" s="32">
        <v>43295</v>
      </c>
      <c r="C1298" s="33">
        <v>438</v>
      </c>
      <c r="D1298" s="33">
        <v>370</v>
      </c>
      <c r="E1298" s="34">
        <v>431.23</v>
      </c>
      <c r="F1298" s="33">
        <f t="shared" si="98"/>
        <v>722</v>
      </c>
      <c r="H1298" s="8">
        <v>570.9</v>
      </c>
      <c r="I1298" s="8">
        <v>0</v>
      </c>
      <c r="J1298" s="36"/>
      <c r="K1298" s="36"/>
      <c r="L1298" s="8">
        <v>3.0529999999999999</v>
      </c>
      <c r="M1298" s="8">
        <v>1.236</v>
      </c>
      <c r="N1298" s="8">
        <f t="shared" si="97"/>
        <v>3.0529999999999999</v>
      </c>
      <c r="O1298" s="1">
        <v>3.65</v>
      </c>
      <c r="P1298" s="38"/>
      <c r="Q1298" s="39"/>
      <c r="R1298" s="33">
        <v>430</v>
      </c>
      <c r="U1298" s="33">
        <v>431.19799999999998</v>
      </c>
      <c r="V1298" s="33">
        <v>722</v>
      </c>
    </row>
    <row r="1299" spans="1:22" ht="18.75" customHeight="1" x14ac:dyDescent="0.2">
      <c r="A1299" s="21"/>
      <c r="B1299" s="32">
        <v>43296</v>
      </c>
      <c r="C1299" s="33">
        <v>438</v>
      </c>
      <c r="D1299" s="33">
        <v>370</v>
      </c>
      <c r="E1299" s="34">
        <v>431.26</v>
      </c>
      <c r="F1299" s="33">
        <f t="shared" si="98"/>
        <v>722</v>
      </c>
      <c r="H1299" s="8">
        <v>571.5</v>
      </c>
      <c r="I1299" s="8">
        <v>0</v>
      </c>
      <c r="J1299" s="36"/>
      <c r="K1299" s="36"/>
      <c r="L1299" s="8">
        <v>0.79300000000000004</v>
      </c>
      <c r="M1299" s="8">
        <v>0.32100000000000001</v>
      </c>
      <c r="N1299" s="8">
        <f t="shared" si="97"/>
        <v>0.79300000000000004</v>
      </c>
      <c r="O1299" s="1">
        <v>4.79</v>
      </c>
      <c r="P1299" s="38"/>
      <c r="Q1299" s="39"/>
      <c r="R1299" s="33">
        <v>430</v>
      </c>
      <c r="U1299" s="33">
        <v>431.22300000000001</v>
      </c>
      <c r="V1299" s="33">
        <v>722</v>
      </c>
    </row>
    <row r="1300" spans="1:22" ht="18.75" customHeight="1" x14ac:dyDescent="0.2">
      <c r="A1300" s="40"/>
      <c r="B1300" s="32">
        <v>43297</v>
      </c>
      <c r="C1300" s="33">
        <v>438</v>
      </c>
      <c r="D1300" s="33">
        <v>370</v>
      </c>
      <c r="E1300" s="34">
        <v>431.46</v>
      </c>
      <c r="F1300" s="33">
        <f t="shared" si="98"/>
        <v>722</v>
      </c>
      <c r="H1300" s="8">
        <v>575.5</v>
      </c>
      <c r="I1300" s="36">
        <v>0</v>
      </c>
      <c r="J1300" s="36"/>
      <c r="K1300" s="36"/>
      <c r="L1300" s="8">
        <v>1.583</v>
      </c>
      <c r="M1300" s="8">
        <v>0.64100000000000001</v>
      </c>
      <c r="N1300" s="8">
        <f t="shared" si="97"/>
        <v>1.583</v>
      </c>
      <c r="O1300" s="1">
        <v>7.68</v>
      </c>
      <c r="P1300" s="38"/>
      <c r="Q1300" s="39"/>
      <c r="R1300" s="33">
        <v>430</v>
      </c>
      <c r="U1300" s="33">
        <v>431.41</v>
      </c>
      <c r="V1300" s="33">
        <v>722</v>
      </c>
    </row>
    <row r="1301" spans="1:22" ht="18.75" customHeight="1" x14ac:dyDescent="0.2">
      <c r="A1301" s="40"/>
      <c r="B1301" s="32">
        <v>43298</v>
      </c>
      <c r="C1301" s="33">
        <v>438</v>
      </c>
      <c r="D1301" s="33">
        <v>370</v>
      </c>
      <c r="E1301" s="34">
        <v>431.76</v>
      </c>
      <c r="F1301" s="33">
        <f t="shared" si="98"/>
        <v>722</v>
      </c>
      <c r="H1301" s="8">
        <v>581.6</v>
      </c>
      <c r="I1301" s="8">
        <v>0</v>
      </c>
      <c r="J1301" s="36"/>
      <c r="K1301" s="36"/>
      <c r="L1301" s="8">
        <v>5.1100000000000003</v>
      </c>
      <c r="M1301" s="8">
        <v>2.08</v>
      </c>
      <c r="N1301" s="8">
        <f t="shared" si="97"/>
        <v>5.1100000000000003</v>
      </c>
      <c r="O1301" s="1">
        <v>8.8699999999999992</v>
      </c>
      <c r="P1301" s="38"/>
      <c r="Q1301" s="39"/>
      <c r="R1301" s="33">
        <v>430</v>
      </c>
      <c r="U1301" s="33">
        <v>431.72899999999998</v>
      </c>
      <c r="V1301" s="33">
        <v>722</v>
      </c>
    </row>
    <row r="1302" spans="1:22" ht="18.75" customHeight="1" x14ac:dyDescent="0.2">
      <c r="B1302" s="32">
        <v>43299</v>
      </c>
      <c r="C1302" s="33">
        <v>438</v>
      </c>
      <c r="D1302" s="33">
        <v>370</v>
      </c>
      <c r="E1302" s="34">
        <v>431.94</v>
      </c>
      <c r="F1302" s="33">
        <f t="shared" si="98"/>
        <v>722</v>
      </c>
      <c r="H1302" s="8">
        <v>585.36</v>
      </c>
      <c r="I1302" s="8">
        <v>0</v>
      </c>
      <c r="J1302" s="36"/>
      <c r="K1302" s="36"/>
      <c r="L1302" s="8">
        <v>6.49</v>
      </c>
      <c r="M1302" s="8">
        <v>2.6389999999999998</v>
      </c>
      <c r="N1302" s="8">
        <f t="shared" si="97"/>
        <v>6.49</v>
      </c>
      <c r="O1302" s="1">
        <v>6.87</v>
      </c>
      <c r="P1302" s="38"/>
      <c r="Q1302" s="39"/>
      <c r="R1302" s="33">
        <v>430</v>
      </c>
      <c r="U1302" s="33">
        <v>431.89</v>
      </c>
      <c r="V1302" s="33">
        <v>722</v>
      </c>
    </row>
    <row r="1303" spans="1:22" ht="18.75" customHeight="1" x14ac:dyDescent="0.2">
      <c r="B1303" s="32">
        <v>43300</v>
      </c>
      <c r="C1303" s="33">
        <v>438</v>
      </c>
      <c r="D1303" s="33">
        <v>370</v>
      </c>
      <c r="E1303" s="34">
        <v>431.96</v>
      </c>
      <c r="F1303" s="33">
        <f t="shared" si="98"/>
        <v>722</v>
      </c>
      <c r="H1303" s="8">
        <v>585.74</v>
      </c>
      <c r="I1303" s="36">
        <v>0</v>
      </c>
      <c r="J1303" s="36"/>
      <c r="K1303" s="36"/>
      <c r="L1303" s="8">
        <v>6.94</v>
      </c>
      <c r="M1303" s="8">
        <v>2.82</v>
      </c>
      <c r="N1303" s="8">
        <f t="shared" si="97"/>
        <v>6.94</v>
      </c>
      <c r="O1303" s="1">
        <v>7.7</v>
      </c>
      <c r="P1303" s="38"/>
      <c r="Q1303" s="39"/>
      <c r="R1303" s="33">
        <v>430</v>
      </c>
      <c r="U1303" s="33">
        <v>431.90199999999999</v>
      </c>
      <c r="V1303" s="33">
        <v>722</v>
      </c>
    </row>
    <row r="1304" spans="1:22" ht="18.75" customHeight="1" x14ac:dyDescent="0.2">
      <c r="B1304" s="32">
        <v>43301</v>
      </c>
      <c r="C1304" s="33">
        <v>438</v>
      </c>
      <c r="D1304" s="33">
        <v>370</v>
      </c>
      <c r="E1304" s="34">
        <v>432</v>
      </c>
      <c r="F1304" s="33">
        <f t="shared" si="98"/>
        <v>722</v>
      </c>
      <c r="H1304" s="8">
        <v>586.5</v>
      </c>
      <c r="I1304" s="8">
        <v>0</v>
      </c>
      <c r="J1304" s="36"/>
      <c r="K1304" s="36"/>
      <c r="L1304" s="8">
        <v>11.24</v>
      </c>
      <c r="M1304" s="8">
        <v>4.57</v>
      </c>
      <c r="N1304" s="8">
        <f t="shared" si="97"/>
        <v>11.24</v>
      </c>
      <c r="O1304" s="1">
        <v>7.36</v>
      </c>
      <c r="P1304" s="38"/>
      <c r="Q1304" s="39"/>
      <c r="R1304" s="33">
        <v>430</v>
      </c>
      <c r="U1304" s="33">
        <v>431.92700000000002</v>
      </c>
      <c r="V1304" s="33">
        <v>722</v>
      </c>
    </row>
    <row r="1305" spans="1:22" ht="18.75" customHeight="1" x14ac:dyDescent="0.2">
      <c r="B1305" s="32">
        <v>43302</v>
      </c>
      <c r="C1305" s="33">
        <v>438</v>
      </c>
      <c r="D1305" s="33">
        <v>370</v>
      </c>
      <c r="E1305" s="34">
        <v>431.81</v>
      </c>
      <c r="F1305" s="33">
        <f t="shared" si="98"/>
        <v>722</v>
      </c>
      <c r="H1305" s="8">
        <v>582.62</v>
      </c>
      <c r="I1305" s="8">
        <v>0</v>
      </c>
      <c r="J1305" s="36"/>
      <c r="K1305" s="36"/>
      <c r="L1305" s="8">
        <v>10.595000000000001</v>
      </c>
      <c r="M1305" s="8">
        <v>4.3070000000000004</v>
      </c>
      <c r="N1305" s="8">
        <f t="shared" si="97"/>
        <v>10.595000000000001</v>
      </c>
      <c r="O1305" s="1">
        <v>4.49</v>
      </c>
      <c r="P1305" s="38"/>
      <c r="Q1305" s="39"/>
      <c r="R1305" s="33">
        <v>430</v>
      </c>
      <c r="U1305" s="33">
        <v>431.74799999999999</v>
      </c>
      <c r="V1305" s="33">
        <v>722</v>
      </c>
    </row>
    <row r="1306" spans="1:22" ht="18.75" customHeight="1" x14ac:dyDescent="0.2">
      <c r="B1306" s="32">
        <v>43303</v>
      </c>
      <c r="C1306" s="33">
        <v>438</v>
      </c>
      <c r="D1306" s="33">
        <v>370</v>
      </c>
      <c r="E1306" s="34">
        <v>431.51</v>
      </c>
      <c r="F1306" s="33">
        <f t="shared" si="98"/>
        <v>722</v>
      </c>
      <c r="H1306" s="8">
        <v>576.51</v>
      </c>
      <c r="I1306" s="36">
        <v>0</v>
      </c>
      <c r="J1306" s="36"/>
      <c r="K1306" s="36"/>
      <c r="L1306" s="8">
        <v>9.06</v>
      </c>
      <c r="M1306" s="8">
        <v>3.6680000000000001</v>
      </c>
      <c r="N1306" s="8">
        <f t="shared" si="97"/>
        <v>9.06</v>
      </c>
      <c r="O1306" s="1">
        <v>2.4500000000000002</v>
      </c>
      <c r="P1306" s="38"/>
      <c r="Q1306" s="39"/>
      <c r="R1306" s="33">
        <v>430</v>
      </c>
      <c r="U1306" s="33">
        <v>431.459</v>
      </c>
      <c r="V1306" s="33">
        <v>722</v>
      </c>
    </row>
    <row r="1307" spans="1:22" ht="18.75" customHeight="1" x14ac:dyDescent="0.2">
      <c r="B1307" s="32">
        <v>43304</v>
      </c>
      <c r="C1307" s="33">
        <v>438</v>
      </c>
      <c r="D1307" s="33">
        <v>370</v>
      </c>
      <c r="E1307" s="34">
        <v>431.18</v>
      </c>
      <c r="F1307" s="33">
        <f t="shared" si="98"/>
        <v>722</v>
      </c>
      <c r="H1307" s="8">
        <v>569.9</v>
      </c>
      <c r="I1307" s="8">
        <v>0</v>
      </c>
      <c r="J1307" s="36"/>
      <c r="K1307" s="36"/>
      <c r="L1307" s="8">
        <v>10.837999999999999</v>
      </c>
      <c r="M1307" s="8">
        <v>4.3879999999999999</v>
      </c>
      <c r="N1307" s="8">
        <f t="shared" si="97"/>
        <v>10.837999999999999</v>
      </c>
      <c r="O1307" s="1">
        <v>3.04</v>
      </c>
      <c r="P1307" s="38"/>
      <c r="Q1307" s="39"/>
      <c r="R1307" s="33">
        <v>430</v>
      </c>
      <c r="U1307" s="33">
        <v>431.12</v>
      </c>
      <c r="V1307" s="33">
        <v>722</v>
      </c>
    </row>
    <row r="1308" spans="1:22" ht="18.75" customHeight="1" x14ac:dyDescent="0.2">
      <c r="B1308" s="32">
        <v>43305</v>
      </c>
      <c r="C1308" s="33">
        <v>438</v>
      </c>
      <c r="D1308" s="33">
        <v>370</v>
      </c>
      <c r="E1308" s="34">
        <v>430.79</v>
      </c>
      <c r="F1308" s="33">
        <f t="shared" si="98"/>
        <v>722</v>
      </c>
      <c r="H1308" s="8">
        <v>562.1</v>
      </c>
      <c r="I1308" s="8">
        <v>0</v>
      </c>
      <c r="J1308" s="36"/>
      <c r="K1308" s="36"/>
      <c r="L1308" s="8">
        <v>9.1120000000000001</v>
      </c>
      <c r="M1308" s="8">
        <v>3.6890000000000001</v>
      </c>
      <c r="N1308" s="8">
        <f t="shared" si="97"/>
        <v>9.1120000000000001</v>
      </c>
      <c r="O1308" s="1">
        <v>2.41</v>
      </c>
      <c r="P1308" s="38"/>
      <c r="Q1308" s="39"/>
      <c r="R1308" s="33">
        <v>430</v>
      </c>
      <c r="U1308" s="33">
        <v>430.74200000000002</v>
      </c>
      <c r="V1308" s="33">
        <v>722</v>
      </c>
    </row>
    <row r="1309" spans="1:22" ht="18.75" customHeight="1" x14ac:dyDescent="0.2">
      <c r="B1309" s="32">
        <v>43306</v>
      </c>
      <c r="C1309" s="33">
        <v>438</v>
      </c>
      <c r="D1309" s="33">
        <v>370</v>
      </c>
      <c r="E1309" s="34">
        <v>430.45</v>
      </c>
      <c r="F1309" s="33">
        <f t="shared" si="98"/>
        <v>722</v>
      </c>
      <c r="H1309" s="8">
        <v>555.4</v>
      </c>
      <c r="I1309" s="36">
        <v>0</v>
      </c>
      <c r="J1309" s="36"/>
      <c r="K1309" s="36"/>
      <c r="L1309" s="8">
        <v>9.9090000000000007</v>
      </c>
      <c r="M1309" s="8">
        <v>4.008</v>
      </c>
      <c r="N1309" s="8">
        <f t="shared" si="97"/>
        <v>9.9090000000000007</v>
      </c>
      <c r="O1309" s="1">
        <v>4.0599999999999996</v>
      </c>
      <c r="P1309" s="38"/>
      <c r="Q1309" s="39"/>
      <c r="R1309" s="33">
        <v>430</v>
      </c>
      <c r="U1309" s="33">
        <v>430.392</v>
      </c>
      <c r="V1309" s="33">
        <v>722</v>
      </c>
    </row>
    <row r="1310" spans="1:22" ht="18.75" customHeight="1" x14ac:dyDescent="0.2">
      <c r="B1310" s="32">
        <v>43307</v>
      </c>
      <c r="C1310" s="33">
        <v>438</v>
      </c>
      <c r="D1310" s="33">
        <v>370</v>
      </c>
      <c r="E1310" s="34">
        <v>430.15</v>
      </c>
      <c r="F1310" s="33">
        <f t="shared" si="98"/>
        <v>722</v>
      </c>
      <c r="H1310" s="8">
        <v>549.54999999999995</v>
      </c>
      <c r="I1310" s="8">
        <v>0</v>
      </c>
      <c r="J1310" s="36"/>
      <c r="K1310" s="36"/>
      <c r="L1310" s="8">
        <v>11.819000000000001</v>
      </c>
      <c r="M1310" s="8">
        <v>4.7850000000000001</v>
      </c>
      <c r="N1310" s="8">
        <f t="shared" si="97"/>
        <v>11.819000000000001</v>
      </c>
      <c r="O1310" s="1">
        <v>3.07</v>
      </c>
      <c r="P1310" s="38"/>
      <c r="Q1310" s="39"/>
      <c r="R1310" s="33">
        <v>430</v>
      </c>
      <c r="U1310" s="33">
        <v>430.09399999999999</v>
      </c>
      <c r="V1310" s="33">
        <v>722</v>
      </c>
    </row>
    <row r="1311" spans="1:22" ht="18.75" customHeight="1" x14ac:dyDescent="0.2">
      <c r="B1311" s="32">
        <v>43308</v>
      </c>
      <c r="C1311" s="33">
        <v>438</v>
      </c>
      <c r="D1311" s="33">
        <v>370</v>
      </c>
      <c r="E1311" s="34">
        <v>429.7</v>
      </c>
      <c r="F1311" s="33">
        <f t="shared" si="98"/>
        <v>722</v>
      </c>
      <c r="H1311" s="8">
        <v>540.79999999999995</v>
      </c>
      <c r="I1311" s="8">
        <v>0</v>
      </c>
      <c r="J1311" s="36"/>
      <c r="K1311" s="36"/>
      <c r="L1311" s="8">
        <v>9.2579999999999991</v>
      </c>
      <c r="M1311" s="8">
        <v>3.7480000000000002</v>
      </c>
      <c r="N1311" s="8">
        <f t="shared" si="97"/>
        <v>9.2579999999999991</v>
      </c>
      <c r="O1311" s="1">
        <v>1.56</v>
      </c>
      <c r="P1311" s="38"/>
      <c r="Q1311" s="39"/>
      <c r="R1311" s="33">
        <v>430</v>
      </c>
      <c r="U1311" s="33">
        <v>429.64299999999997</v>
      </c>
      <c r="V1311" s="33">
        <v>722</v>
      </c>
    </row>
    <row r="1312" spans="1:22" ht="18.75" customHeight="1" x14ac:dyDescent="0.2">
      <c r="B1312" s="32">
        <v>43309</v>
      </c>
      <c r="C1312" s="33">
        <v>438</v>
      </c>
      <c r="D1312" s="33">
        <v>370</v>
      </c>
      <c r="E1312" s="34">
        <v>429.3</v>
      </c>
      <c r="F1312" s="33">
        <f t="shared" si="98"/>
        <v>722</v>
      </c>
      <c r="H1312" s="8">
        <v>533.1</v>
      </c>
      <c r="I1312" s="36">
        <v>0</v>
      </c>
      <c r="J1312" s="36"/>
      <c r="K1312" s="36"/>
      <c r="L1312" s="8">
        <v>11.237</v>
      </c>
      <c r="M1312" s="8">
        <v>4.5309999999999997</v>
      </c>
      <c r="N1312" s="8">
        <f t="shared" si="97"/>
        <v>11.237</v>
      </c>
      <c r="O1312" s="1">
        <v>3.47</v>
      </c>
      <c r="P1312" s="38"/>
      <c r="Q1312" s="39"/>
      <c r="R1312" s="33">
        <v>430</v>
      </c>
      <c r="U1312" s="33">
        <v>429.23599999999999</v>
      </c>
      <c r="V1312" s="33">
        <v>722</v>
      </c>
    </row>
    <row r="1313" spans="2:22" ht="18.75" customHeight="1" x14ac:dyDescent="0.2">
      <c r="B1313" s="32">
        <v>43310</v>
      </c>
      <c r="C1313" s="33">
        <v>438</v>
      </c>
      <c r="D1313" s="33">
        <v>370</v>
      </c>
      <c r="E1313" s="34">
        <v>428.89</v>
      </c>
      <c r="F1313" s="33">
        <f t="shared" si="98"/>
        <v>722</v>
      </c>
      <c r="H1313" s="8">
        <v>525.21</v>
      </c>
      <c r="I1313" s="8">
        <v>0</v>
      </c>
      <c r="J1313" s="36"/>
      <c r="K1313" s="36"/>
      <c r="L1313" s="8">
        <v>9.343</v>
      </c>
      <c r="M1313" s="8">
        <v>3.9529999999999998</v>
      </c>
      <c r="N1313" s="8">
        <f t="shared" si="97"/>
        <v>9.343</v>
      </c>
      <c r="O1313" s="1">
        <v>1.17</v>
      </c>
      <c r="P1313" s="38"/>
      <c r="Q1313" s="39"/>
      <c r="R1313" s="33">
        <v>430</v>
      </c>
      <c r="U1313" s="33">
        <v>428.80900000000003</v>
      </c>
      <c r="V1313" s="33">
        <v>722</v>
      </c>
    </row>
    <row r="1314" spans="2:22" ht="18.75" customHeight="1" x14ac:dyDescent="0.2">
      <c r="B1314" s="32">
        <v>43311</v>
      </c>
      <c r="C1314" s="33">
        <v>438</v>
      </c>
      <c r="D1314" s="33">
        <v>370</v>
      </c>
      <c r="E1314" s="34">
        <v>428.43</v>
      </c>
      <c r="F1314" s="33">
        <f t="shared" si="98"/>
        <v>722</v>
      </c>
      <c r="H1314" s="8">
        <v>516.54</v>
      </c>
      <c r="I1314" s="8">
        <v>0</v>
      </c>
      <c r="J1314" s="36"/>
      <c r="K1314" s="36"/>
      <c r="L1314" s="8">
        <v>9.1609999999999996</v>
      </c>
      <c r="M1314" s="8">
        <v>3.694</v>
      </c>
      <c r="N1314" s="8">
        <f t="shared" si="97"/>
        <v>9.1609999999999996</v>
      </c>
      <c r="O1314" s="1">
        <v>1.84</v>
      </c>
      <c r="P1314" s="38"/>
      <c r="Q1314" s="39"/>
      <c r="R1314" s="33">
        <v>430</v>
      </c>
      <c r="U1314" s="33">
        <v>428.37</v>
      </c>
      <c r="V1314" s="33">
        <v>722</v>
      </c>
    </row>
    <row r="1315" spans="2:22" ht="18.75" customHeight="1" x14ac:dyDescent="0.2">
      <c r="B1315" s="32">
        <v>43312</v>
      </c>
      <c r="C1315" s="33">
        <v>438</v>
      </c>
      <c r="D1315" s="33">
        <v>370</v>
      </c>
      <c r="E1315" s="34">
        <v>428.04</v>
      </c>
      <c r="F1315" s="33">
        <f t="shared" si="98"/>
        <v>722</v>
      </c>
      <c r="H1315" s="8">
        <v>509.22</v>
      </c>
      <c r="I1315" s="36">
        <v>0</v>
      </c>
      <c r="J1315" s="36"/>
      <c r="K1315" s="36"/>
      <c r="L1315" s="8">
        <v>9.5869999999999997</v>
      </c>
      <c r="M1315" s="8">
        <v>3.85</v>
      </c>
      <c r="N1315" s="8">
        <f t="shared" si="97"/>
        <v>9.5869999999999997</v>
      </c>
      <c r="O1315" s="1">
        <v>3.09</v>
      </c>
      <c r="P1315" s="38"/>
      <c r="Q1315" s="39"/>
      <c r="R1315" s="33">
        <v>430</v>
      </c>
      <c r="U1315" s="33">
        <v>427.95299999999997</v>
      </c>
      <c r="V1315" s="33">
        <v>722</v>
      </c>
    </row>
    <row r="1316" spans="2:22" ht="18.75" customHeight="1" x14ac:dyDescent="0.2">
      <c r="B1316" s="32">
        <v>43313</v>
      </c>
      <c r="C1316" s="33">
        <v>438</v>
      </c>
      <c r="D1316" s="33">
        <v>370</v>
      </c>
      <c r="E1316" s="34">
        <v>427.69</v>
      </c>
      <c r="F1316" s="33">
        <f t="shared" si="98"/>
        <v>722</v>
      </c>
      <c r="H1316" s="8">
        <v>502.72</v>
      </c>
      <c r="I1316" s="8">
        <v>0</v>
      </c>
      <c r="J1316" s="36"/>
      <c r="K1316" s="36"/>
      <c r="L1316" s="8">
        <v>8.9949999999999992</v>
      </c>
      <c r="M1316" s="8">
        <v>3.5979999999999999</v>
      </c>
      <c r="N1316" s="8">
        <f t="shared" si="97"/>
        <v>8.9949999999999992</v>
      </c>
      <c r="O1316" s="1">
        <v>5</v>
      </c>
      <c r="P1316" s="38"/>
      <c r="Q1316" s="39">
        <f>SUM(M1316:M1346)</f>
        <v>63.854999999999997</v>
      </c>
      <c r="R1316" s="33">
        <v>430</v>
      </c>
      <c r="U1316" s="33">
        <v>427.60500000000002</v>
      </c>
      <c r="V1316" s="33">
        <v>722</v>
      </c>
    </row>
    <row r="1317" spans="2:22" ht="18.75" customHeight="1" x14ac:dyDescent="0.2">
      <c r="B1317" s="32">
        <v>43314</v>
      </c>
      <c r="C1317" s="33">
        <v>438</v>
      </c>
      <c r="D1317" s="33">
        <v>370</v>
      </c>
      <c r="E1317" s="34">
        <v>427.47</v>
      </c>
      <c r="F1317" s="33">
        <f t="shared" si="98"/>
        <v>722</v>
      </c>
      <c r="H1317" s="8">
        <v>498.73</v>
      </c>
      <c r="I1317" s="8">
        <v>0</v>
      </c>
      <c r="J1317" s="36"/>
      <c r="K1317" s="36"/>
      <c r="L1317" s="8">
        <v>6.2850000000000001</v>
      </c>
      <c r="M1317" s="8">
        <v>2.5139999999999998</v>
      </c>
      <c r="N1317" s="8">
        <f t="shared" si="97"/>
        <v>6.2850000000000001</v>
      </c>
      <c r="O1317" s="1">
        <v>2.98</v>
      </c>
      <c r="P1317" s="38"/>
      <c r="Q1317" s="39"/>
      <c r="R1317" s="33">
        <v>430</v>
      </c>
      <c r="U1317" s="33">
        <v>427.38799999999998</v>
      </c>
      <c r="V1317" s="33">
        <v>722</v>
      </c>
    </row>
    <row r="1318" spans="2:22" ht="18.75" customHeight="1" x14ac:dyDescent="0.2">
      <c r="B1318" s="32">
        <v>43315</v>
      </c>
      <c r="C1318" s="33">
        <v>438</v>
      </c>
      <c r="D1318" s="33">
        <v>370</v>
      </c>
      <c r="E1318" s="34">
        <v>427.29</v>
      </c>
      <c r="F1318" s="33">
        <f t="shared" si="98"/>
        <v>722</v>
      </c>
      <c r="H1318" s="8">
        <v>495.42</v>
      </c>
      <c r="I1318" s="36">
        <v>0</v>
      </c>
      <c r="J1318" s="36"/>
      <c r="K1318" s="36"/>
      <c r="L1318" s="8">
        <v>9.4450000000000003</v>
      </c>
      <c r="M1318" s="8">
        <v>3.778</v>
      </c>
      <c r="N1318" s="8">
        <f t="shared" si="97"/>
        <v>9.4450000000000003</v>
      </c>
      <c r="O1318" s="1">
        <v>2.33</v>
      </c>
      <c r="P1318" s="38"/>
      <c r="Q1318" s="39"/>
      <c r="R1318" s="33">
        <v>430</v>
      </c>
      <c r="U1318" s="33">
        <v>427.19799999999998</v>
      </c>
      <c r="V1318" s="33">
        <v>722</v>
      </c>
    </row>
    <row r="1319" spans="2:22" ht="18.75" customHeight="1" x14ac:dyDescent="0.2">
      <c r="B1319" s="32">
        <v>43316</v>
      </c>
      <c r="C1319" s="33">
        <v>438</v>
      </c>
      <c r="D1319" s="33">
        <v>370</v>
      </c>
      <c r="E1319" s="34">
        <v>426.9</v>
      </c>
      <c r="F1319" s="33">
        <f t="shared" si="98"/>
        <v>722</v>
      </c>
      <c r="H1319" s="8">
        <v>488.3</v>
      </c>
      <c r="I1319" s="8">
        <v>0</v>
      </c>
      <c r="J1319" s="36"/>
      <c r="K1319" s="36"/>
      <c r="L1319" s="8">
        <v>5.5049999999999999</v>
      </c>
      <c r="M1319" s="8">
        <v>2.202</v>
      </c>
      <c r="N1319" s="8">
        <f t="shared" si="97"/>
        <v>5.5049999999999999</v>
      </c>
      <c r="O1319" s="1">
        <v>1</v>
      </c>
      <c r="P1319" s="38"/>
      <c r="Q1319" s="39"/>
      <c r="R1319" s="33">
        <v>430</v>
      </c>
      <c r="U1319" s="33">
        <v>426.803</v>
      </c>
      <c r="V1319" s="33">
        <v>722</v>
      </c>
    </row>
    <row r="1320" spans="2:22" ht="18.75" customHeight="1" x14ac:dyDescent="0.2">
      <c r="B1320" s="32">
        <v>43317</v>
      </c>
      <c r="C1320" s="33">
        <v>438</v>
      </c>
      <c r="D1320" s="33">
        <v>370</v>
      </c>
      <c r="E1320" s="34">
        <v>426.65</v>
      </c>
      <c r="F1320" s="33">
        <f t="shared" si="98"/>
        <v>722</v>
      </c>
      <c r="H1320" s="8">
        <v>483.8</v>
      </c>
      <c r="I1320" s="8">
        <v>0</v>
      </c>
      <c r="J1320" s="36"/>
      <c r="K1320" s="36"/>
      <c r="L1320" s="8">
        <v>5.0970000000000004</v>
      </c>
      <c r="M1320" s="8">
        <v>2.3879999999999999</v>
      </c>
      <c r="N1320" s="8">
        <f t="shared" si="97"/>
        <v>5.0970000000000004</v>
      </c>
      <c r="O1320" s="1">
        <v>0.16</v>
      </c>
      <c r="P1320" s="38"/>
      <c r="Q1320" s="39"/>
      <c r="R1320" s="33">
        <v>430</v>
      </c>
      <c r="U1320" s="33">
        <v>426.54300000000001</v>
      </c>
      <c r="V1320" s="33">
        <v>722</v>
      </c>
    </row>
    <row r="1321" spans="2:22" ht="18.75" customHeight="1" x14ac:dyDescent="0.2">
      <c r="B1321" s="32">
        <v>43318</v>
      </c>
      <c r="C1321" s="33">
        <v>438</v>
      </c>
      <c r="D1321" s="33">
        <v>370</v>
      </c>
      <c r="E1321" s="34">
        <v>426.37</v>
      </c>
      <c r="F1321" s="33">
        <f t="shared" si="98"/>
        <v>722</v>
      </c>
      <c r="H1321" s="8">
        <v>478.86</v>
      </c>
      <c r="I1321" s="36">
        <v>0</v>
      </c>
      <c r="J1321" s="36"/>
      <c r="K1321" s="36"/>
      <c r="L1321" s="8">
        <v>6.1580000000000004</v>
      </c>
      <c r="M1321" s="8">
        <v>2.4630000000000001</v>
      </c>
      <c r="N1321" s="8">
        <f t="shared" si="97"/>
        <v>6.1580000000000004</v>
      </c>
      <c r="O1321" s="1">
        <v>2.74</v>
      </c>
      <c r="P1321" s="38"/>
      <c r="Q1321" s="39">
        <f>+H1325-H1324+L1324</f>
        <v>4.6979999999999791</v>
      </c>
      <c r="R1321" s="33">
        <v>430</v>
      </c>
      <c r="U1321" s="33">
        <v>426.26100000000002</v>
      </c>
      <c r="V1321" s="33">
        <v>722</v>
      </c>
    </row>
    <row r="1322" spans="2:22" ht="18.75" customHeight="1" x14ac:dyDescent="0.2">
      <c r="B1322" s="32">
        <v>43319</v>
      </c>
      <c r="C1322" s="33">
        <v>438</v>
      </c>
      <c r="D1322" s="33">
        <v>370</v>
      </c>
      <c r="E1322" s="34">
        <v>426.18</v>
      </c>
      <c r="F1322" s="33">
        <f t="shared" si="98"/>
        <v>722</v>
      </c>
      <c r="H1322" s="8">
        <v>475.44</v>
      </c>
      <c r="I1322" s="8">
        <v>0</v>
      </c>
      <c r="J1322" s="36"/>
      <c r="K1322" s="36"/>
      <c r="L1322" s="8">
        <v>2.968</v>
      </c>
      <c r="M1322" s="8">
        <v>1.1870000000000001</v>
      </c>
      <c r="N1322" s="8">
        <f t="shared" si="97"/>
        <v>2.968</v>
      </c>
      <c r="O1322" s="1">
        <v>0.85</v>
      </c>
      <c r="P1322" s="38"/>
      <c r="Q1322" s="39"/>
      <c r="R1322" s="33">
        <v>430</v>
      </c>
      <c r="U1322" s="33">
        <v>426.084</v>
      </c>
      <c r="V1322" s="33">
        <v>722</v>
      </c>
    </row>
    <row r="1323" spans="2:22" ht="18.75" customHeight="1" x14ac:dyDescent="0.2">
      <c r="B1323" s="32">
        <v>43320</v>
      </c>
      <c r="C1323" s="33">
        <v>438</v>
      </c>
      <c r="D1323" s="33">
        <v>370</v>
      </c>
      <c r="E1323" s="51">
        <v>426.06</v>
      </c>
      <c r="F1323" s="52">
        <f t="shared" si="98"/>
        <v>722</v>
      </c>
      <c r="G1323" s="52"/>
      <c r="H1323" s="53">
        <v>473.32</v>
      </c>
      <c r="I1323" s="8">
        <v>0</v>
      </c>
      <c r="J1323" s="53"/>
      <c r="K1323" s="53"/>
      <c r="L1323" s="53">
        <v>2.5990000000000002</v>
      </c>
      <c r="M1323" s="53">
        <v>1.038</v>
      </c>
      <c r="N1323" s="8">
        <f t="shared" si="97"/>
        <v>2.5990000000000002</v>
      </c>
      <c r="O1323" s="51">
        <v>1.22</v>
      </c>
      <c r="P1323" s="38"/>
      <c r="Q1323" s="39"/>
      <c r="R1323" s="33">
        <v>430</v>
      </c>
      <c r="U1323" s="33">
        <v>425.94600000000003</v>
      </c>
      <c r="V1323" s="33">
        <v>722</v>
      </c>
    </row>
    <row r="1324" spans="2:22" ht="18.75" customHeight="1" x14ac:dyDescent="0.2">
      <c r="B1324" s="32">
        <v>43321</v>
      </c>
      <c r="C1324" s="33">
        <v>438</v>
      </c>
      <c r="D1324" s="33">
        <v>370</v>
      </c>
      <c r="E1324" s="51">
        <v>425.98</v>
      </c>
      <c r="F1324" s="52">
        <f t="shared" si="98"/>
        <v>722</v>
      </c>
      <c r="G1324" s="52"/>
      <c r="H1324" s="53">
        <v>471.94</v>
      </c>
      <c r="I1324" s="36">
        <v>0</v>
      </c>
      <c r="J1324" s="53"/>
      <c r="K1324" s="53"/>
      <c r="L1324" s="53">
        <v>3.488</v>
      </c>
      <c r="M1324" s="53">
        <v>1.395</v>
      </c>
      <c r="N1324" s="8">
        <f t="shared" si="97"/>
        <v>3.488</v>
      </c>
      <c r="O1324" s="51">
        <v>4.7</v>
      </c>
      <c r="P1324" s="38"/>
      <c r="Q1324" s="39"/>
      <c r="R1324" s="33">
        <v>430</v>
      </c>
      <c r="U1324" s="33">
        <v>425.85399999999998</v>
      </c>
      <c r="V1324" s="33">
        <v>722</v>
      </c>
    </row>
    <row r="1325" spans="2:22" ht="18.75" customHeight="1" x14ac:dyDescent="0.2">
      <c r="B1325" s="32">
        <v>43322</v>
      </c>
      <c r="C1325" s="33">
        <v>438</v>
      </c>
      <c r="D1325" s="33">
        <v>370</v>
      </c>
      <c r="E1325" s="51">
        <v>426.05</v>
      </c>
      <c r="F1325" s="52">
        <f t="shared" si="98"/>
        <v>722</v>
      </c>
      <c r="G1325" s="52"/>
      <c r="H1325" s="53">
        <v>473.15</v>
      </c>
      <c r="I1325" s="8">
        <v>0</v>
      </c>
      <c r="J1325" s="53"/>
      <c r="K1325" s="53"/>
      <c r="L1325" s="53">
        <v>3.13</v>
      </c>
      <c r="M1325" s="53">
        <v>1.25</v>
      </c>
      <c r="N1325" s="8">
        <f t="shared" si="97"/>
        <v>3.13</v>
      </c>
      <c r="O1325" s="51">
        <f t="shared" ref="O1325:O1357" si="99">+H1326-H1325+N1325</f>
        <v>17.740000000000013</v>
      </c>
      <c r="P1325" s="38"/>
      <c r="Q1325" s="39"/>
      <c r="R1325" s="33">
        <v>430</v>
      </c>
      <c r="U1325" s="1">
        <v>425.91500854492199</v>
      </c>
      <c r="V1325" s="33">
        <v>722</v>
      </c>
    </row>
    <row r="1326" spans="2:22" ht="18.75" customHeight="1" x14ac:dyDescent="0.2">
      <c r="B1326" s="32">
        <v>43323</v>
      </c>
      <c r="C1326" s="33">
        <v>438</v>
      </c>
      <c r="D1326" s="33">
        <v>370</v>
      </c>
      <c r="E1326" s="51">
        <v>426.87</v>
      </c>
      <c r="F1326" s="52">
        <f t="shared" si="98"/>
        <v>722</v>
      </c>
      <c r="G1326" s="52"/>
      <c r="H1326" s="53">
        <v>487.76</v>
      </c>
      <c r="I1326" s="8">
        <v>0</v>
      </c>
      <c r="J1326" s="53"/>
      <c r="K1326" s="53"/>
      <c r="L1326" s="53">
        <v>2.84</v>
      </c>
      <c r="M1326" s="53">
        <v>1.1399999999999999</v>
      </c>
      <c r="N1326" s="8">
        <f t="shared" si="97"/>
        <v>2.84</v>
      </c>
      <c r="O1326" s="51">
        <f t="shared" si="99"/>
        <v>10.320000000000018</v>
      </c>
      <c r="P1326" s="38"/>
      <c r="Q1326" s="39"/>
      <c r="R1326" s="33">
        <v>430</v>
      </c>
      <c r="U1326" s="1">
        <v>426.54598999023398</v>
      </c>
      <c r="V1326" s="33">
        <v>722</v>
      </c>
    </row>
    <row r="1327" spans="2:22" ht="18.75" customHeight="1" x14ac:dyDescent="0.2">
      <c r="B1327" s="32">
        <v>43324</v>
      </c>
      <c r="C1327" s="33">
        <v>438</v>
      </c>
      <c r="D1327" s="33">
        <v>370</v>
      </c>
      <c r="E1327" s="51">
        <v>427.28</v>
      </c>
      <c r="F1327" s="52">
        <f t="shared" ref="F1327:F1358" si="100">F1326</f>
        <v>722</v>
      </c>
      <c r="G1327" s="52"/>
      <c r="H1327" s="53">
        <v>495.24</v>
      </c>
      <c r="I1327" s="36">
        <v>0</v>
      </c>
      <c r="J1327" s="53"/>
      <c r="K1327" s="53"/>
      <c r="L1327" s="53">
        <v>0.88300000000000001</v>
      </c>
      <c r="M1327" s="53">
        <v>0.35299999999999998</v>
      </c>
      <c r="N1327" s="8">
        <f t="shared" si="97"/>
        <v>0.88300000000000001</v>
      </c>
      <c r="O1327" s="51">
        <f t="shared" si="99"/>
        <v>6.7430000000000136</v>
      </c>
      <c r="P1327" s="38"/>
      <c r="Q1327" s="39"/>
      <c r="R1327" s="33">
        <v>430</v>
      </c>
      <c r="U1327" s="1">
        <v>427.06799316406301</v>
      </c>
      <c r="V1327" s="33">
        <v>722</v>
      </c>
    </row>
    <row r="1328" spans="2:22" ht="18.75" customHeight="1" x14ac:dyDescent="0.2">
      <c r="B1328" s="32">
        <v>43325</v>
      </c>
      <c r="C1328" s="33">
        <v>438</v>
      </c>
      <c r="D1328" s="33">
        <v>370</v>
      </c>
      <c r="E1328" s="51">
        <v>427.6</v>
      </c>
      <c r="F1328" s="52">
        <f t="shared" si="100"/>
        <v>722</v>
      </c>
      <c r="G1328" s="52"/>
      <c r="H1328" s="53">
        <v>501.1</v>
      </c>
      <c r="I1328" s="8">
        <v>0</v>
      </c>
      <c r="J1328" s="53"/>
      <c r="K1328" s="53"/>
      <c r="L1328" s="53">
        <v>1.3620000000000001</v>
      </c>
      <c r="M1328" s="53">
        <v>0.54700000000000004</v>
      </c>
      <c r="N1328" s="8">
        <f t="shared" si="97"/>
        <v>1.3620000000000001</v>
      </c>
      <c r="O1328" s="51">
        <f t="shared" si="99"/>
        <v>11.32199999999998</v>
      </c>
      <c r="P1328" s="38"/>
      <c r="Q1328" s="39"/>
      <c r="R1328" s="33">
        <v>430</v>
      </c>
      <c r="U1328" s="1">
        <v>427.37799072265602</v>
      </c>
      <c r="V1328" s="33">
        <v>722</v>
      </c>
    </row>
    <row r="1329" spans="2:22" ht="18.75" customHeight="1" x14ac:dyDescent="0.2">
      <c r="B1329" s="32">
        <v>43326</v>
      </c>
      <c r="C1329" s="33">
        <v>438</v>
      </c>
      <c r="D1329" s="33">
        <v>370</v>
      </c>
      <c r="E1329" s="51">
        <v>428.14</v>
      </c>
      <c r="F1329" s="52">
        <f t="shared" si="100"/>
        <v>722</v>
      </c>
      <c r="G1329" s="52"/>
      <c r="H1329" s="53">
        <v>511.06</v>
      </c>
      <c r="I1329" s="8">
        <v>0</v>
      </c>
      <c r="J1329" s="53"/>
      <c r="K1329" s="53"/>
      <c r="L1329" s="53">
        <v>3.395</v>
      </c>
      <c r="M1329" s="53">
        <v>1.369</v>
      </c>
      <c r="N1329" s="8">
        <f t="shared" si="97"/>
        <v>3.395</v>
      </c>
      <c r="O1329" s="51">
        <f t="shared" si="99"/>
        <v>16.785000000000043</v>
      </c>
      <c r="P1329" s="38"/>
      <c r="Q1329" s="39"/>
      <c r="R1329" s="33">
        <v>430</v>
      </c>
      <c r="U1329" s="1">
        <v>427.90701293945301</v>
      </c>
      <c r="V1329" s="33">
        <v>722</v>
      </c>
    </row>
    <row r="1330" spans="2:22" ht="18.75" customHeight="1" x14ac:dyDescent="0.2">
      <c r="B1330" s="32">
        <v>43327</v>
      </c>
      <c r="C1330" s="33">
        <v>438</v>
      </c>
      <c r="D1330" s="33">
        <v>370</v>
      </c>
      <c r="E1330" s="51">
        <v>428.85</v>
      </c>
      <c r="F1330" s="52">
        <f t="shared" si="100"/>
        <v>722</v>
      </c>
      <c r="G1330" s="52"/>
      <c r="H1330" s="53">
        <v>524.45000000000005</v>
      </c>
      <c r="I1330" s="36">
        <v>0</v>
      </c>
      <c r="J1330" s="53"/>
      <c r="K1330" s="53"/>
      <c r="L1330" s="53">
        <v>3.028</v>
      </c>
      <c r="M1330" s="53">
        <v>1.226</v>
      </c>
      <c r="N1330" s="8">
        <f t="shared" si="97"/>
        <v>3.028</v>
      </c>
      <c r="O1330" s="51">
        <f t="shared" si="99"/>
        <v>27.177999999999976</v>
      </c>
      <c r="P1330" s="38"/>
      <c r="Q1330" s="39"/>
      <c r="R1330" s="33">
        <v>430</v>
      </c>
      <c r="U1330" s="1">
        <v>428.59298706054699</v>
      </c>
      <c r="V1330" s="33">
        <v>722</v>
      </c>
    </row>
    <row r="1331" spans="2:22" ht="18.75" customHeight="1" x14ac:dyDescent="0.2">
      <c r="B1331" s="32">
        <v>43328</v>
      </c>
      <c r="C1331" s="33">
        <v>438</v>
      </c>
      <c r="D1331" s="33">
        <v>370</v>
      </c>
      <c r="E1331" s="51">
        <v>430.1</v>
      </c>
      <c r="F1331" s="52">
        <f t="shared" si="100"/>
        <v>722</v>
      </c>
      <c r="G1331" s="52"/>
      <c r="H1331" s="53">
        <v>548.6</v>
      </c>
      <c r="I1331" s="8">
        <v>0</v>
      </c>
      <c r="J1331" s="53"/>
      <c r="K1331" s="53"/>
      <c r="L1331" s="53">
        <v>4.1079999999999997</v>
      </c>
      <c r="M1331" s="53">
        <v>1.663</v>
      </c>
      <c r="N1331" s="8">
        <f t="shared" si="97"/>
        <v>4.1079999999999997</v>
      </c>
      <c r="O1331" s="51">
        <f t="shared" si="99"/>
        <v>21.608000000000001</v>
      </c>
      <c r="P1331" s="38"/>
      <c r="Q1331" s="39"/>
      <c r="R1331" s="33">
        <v>430</v>
      </c>
      <c r="U1331" s="1">
        <v>429.75299072265602</v>
      </c>
      <c r="V1331" s="33">
        <v>722</v>
      </c>
    </row>
    <row r="1332" spans="2:22" ht="18.75" customHeight="1" x14ac:dyDescent="0.2">
      <c r="B1332" s="32">
        <v>43329</v>
      </c>
      <c r="C1332" s="33">
        <v>438</v>
      </c>
      <c r="D1332" s="33">
        <v>370</v>
      </c>
      <c r="E1332" s="51">
        <v>430.99</v>
      </c>
      <c r="F1332" s="52">
        <f t="shared" si="100"/>
        <v>722</v>
      </c>
      <c r="G1332" s="52"/>
      <c r="H1332" s="53">
        <v>566.1</v>
      </c>
      <c r="I1332" s="8">
        <v>0</v>
      </c>
      <c r="J1332" s="53"/>
      <c r="K1332" s="53"/>
      <c r="L1332" s="53">
        <v>3.45</v>
      </c>
      <c r="M1332" s="53">
        <v>1.4</v>
      </c>
      <c r="N1332" s="8">
        <f t="shared" si="97"/>
        <v>3.45</v>
      </c>
      <c r="O1332" s="51">
        <f t="shared" si="99"/>
        <v>33.149999999999935</v>
      </c>
      <c r="P1332" s="38"/>
      <c r="Q1332" s="39"/>
      <c r="R1332" s="33">
        <v>430</v>
      </c>
      <c r="U1332" s="1">
        <v>430.59500122070301</v>
      </c>
      <c r="V1332" s="33">
        <v>722</v>
      </c>
    </row>
    <row r="1333" spans="2:22" ht="18.75" customHeight="1" x14ac:dyDescent="0.2">
      <c r="B1333" s="32">
        <v>43330</v>
      </c>
      <c r="C1333" s="33">
        <v>438</v>
      </c>
      <c r="D1333" s="33">
        <v>370</v>
      </c>
      <c r="E1333" s="51">
        <v>432.45</v>
      </c>
      <c r="F1333" s="52">
        <f t="shared" si="100"/>
        <v>722</v>
      </c>
      <c r="G1333" s="52"/>
      <c r="H1333" s="53">
        <v>595.79999999999995</v>
      </c>
      <c r="I1333" s="36">
        <v>0</v>
      </c>
      <c r="J1333" s="53"/>
      <c r="K1333" s="53"/>
      <c r="L1333" s="53">
        <v>5.125</v>
      </c>
      <c r="M1333" s="53">
        <v>2.0920000000000001</v>
      </c>
      <c r="N1333" s="8">
        <f t="shared" si="97"/>
        <v>5.125</v>
      </c>
      <c r="O1333" s="51">
        <f t="shared" si="99"/>
        <v>28.545000000000073</v>
      </c>
      <c r="P1333" s="38"/>
      <c r="Q1333" s="39"/>
      <c r="R1333" s="33">
        <v>430</v>
      </c>
      <c r="U1333" s="1">
        <v>432.05899047851602</v>
      </c>
      <c r="V1333" s="33">
        <v>722</v>
      </c>
    </row>
    <row r="1334" spans="2:22" ht="18.75" customHeight="1" x14ac:dyDescent="0.2">
      <c r="B1334" s="32">
        <v>43331</v>
      </c>
      <c r="C1334" s="33">
        <v>438</v>
      </c>
      <c r="D1334" s="33">
        <v>370</v>
      </c>
      <c r="E1334" s="51">
        <v>433.56</v>
      </c>
      <c r="F1334" s="52">
        <f t="shared" si="100"/>
        <v>722</v>
      </c>
      <c r="G1334" s="52"/>
      <c r="H1334" s="53">
        <v>619.22</v>
      </c>
      <c r="I1334" s="8">
        <v>0</v>
      </c>
      <c r="J1334" s="53"/>
      <c r="K1334" s="53"/>
      <c r="L1334" s="53">
        <v>2.2719999999999998</v>
      </c>
      <c r="M1334" s="53">
        <v>0.93100000000000005</v>
      </c>
      <c r="N1334" s="8">
        <f t="shared" si="97"/>
        <v>2.2719999999999998</v>
      </c>
      <c r="O1334" s="51">
        <f t="shared" si="99"/>
        <v>19.351999999999926</v>
      </c>
      <c r="P1334" s="38"/>
      <c r="Q1334" s="39"/>
      <c r="R1334" s="33">
        <v>430</v>
      </c>
      <c r="U1334" s="1">
        <v>433.22799682617199</v>
      </c>
      <c r="V1334" s="33">
        <v>722</v>
      </c>
    </row>
    <row r="1335" spans="2:22" ht="18.75" customHeight="1" x14ac:dyDescent="0.2">
      <c r="B1335" s="32">
        <v>43332</v>
      </c>
      <c r="C1335" s="33">
        <v>438</v>
      </c>
      <c r="D1335" s="33">
        <v>370</v>
      </c>
      <c r="E1335" s="51">
        <v>434.35</v>
      </c>
      <c r="F1335" s="52">
        <f t="shared" si="100"/>
        <v>722</v>
      </c>
      <c r="G1335" s="52"/>
      <c r="H1335" s="53">
        <v>636.29999999999995</v>
      </c>
      <c r="I1335" s="8">
        <v>0</v>
      </c>
      <c r="J1335" s="53"/>
      <c r="K1335" s="53"/>
      <c r="L1335" s="53">
        <v>4.7919999999999998</v>
      </c>
      <c r="M1335" s="53">
        <v>1.964</v>
      </c>
      <c r="N1335" s="8">
        <f t="shared" si="97"/>
        <v>4.7919999999999998</v>
      </c>
      <c r="O1335" s="51">
        <f t="shared" si="99"/>
        <v>16.77200000000002</v>
      </c>
      <c r="P1335" s="38"/>
      <c r="Q1335" s="39"/>
      <c r="R1335" s="33">
        <v>430</v>
      </c>
      <c r="U1335" s="1">
        <v>434.04299926757801</v>
      </c>
      <c r="V1335" s="33">
        <v>722</v>
      </c>
    </row>
    <row r="1336" spans="2:22" ht="18.75" customHeight="1" x14ac:dyDescent="0.2">
      <c r="B1336" s="32">
        <v>43333</v>
      </c>
      <c r="C1336" s="33">
        <v>438</v>
      </c>
      <c r="D1336" s="33">
        <v>370</v>
      </c>
      <c r="E1336" s="51">
        <v>434.89</v>
      </c>
      <c r="F1336" s="52">
        <f t="shared" si="100"/>
        <v>722</v>
      </c>
      <c r="G1336" s="52"/>
      <c r="H1336" s="53">
        <v>648.28</v>
      </c>
      <c r="I1336" s="36">
        <v>0</v>
      </c>
      <c r="J1336" s="53"/>
      <c r="K1336" s="53"/>
      <c r="L1336" s="53">
        <v>5.7670000000000003</v>
      </c>
      <c r="M1336" s="53">
        <v>2.3759999999999999</v>
      </c>
      <c r="N1336" s="8">
        <f t="shared" si="97"/>
        <v>5.7670000000000003</v>
      </c>
      <c r="O1336" s="51">
        <f t="shared" si="99"/>
        <v>13.247000000000018</v>
      </c>
      <c r="P1336" s="38"/>
      <c r="Q1336" s="39"/>
      <c r="R1336" s="33">
        <v>430</v>
      </c>
      <c r="U1336" s="1">
        <v>434.697998046875</v>
      </c>
      <c r="V1336" s="33">
        <v>722</v>
      </c>
    </row>
    <row r="1337" spans="2:22" ht="18.75" customHeight="1" x14ac:dyDescent="0.2">
      <c r="B1337" s="32">
        <v>43334</v>
      </c>
      <c r="C1337" s="33">
        <v>438</v>
      </c>
      <c r="D1337" s="33">
        <v>370</v>
      </c>
      <c r="E1337" s="51">
        <v>435.22</v>
      </c>
      <c r="F1337" s="52">
        <f t="shared" si="100"/>
        <v>722</v>
      </c>
      <c r="G1337" s="52"/>
      <c r="H1337" s="53">
        <v>655.76</v>
      </c>
      <c r="I1337" s="8">
        <v>0</v>
      </c>
      <c r="J1337" s="53"/>
      <c r="K1337" s="53"/>
      <c r="L1337" s="53">
        <v>6.09</v>
      </c>
      <c r="M1337" s="53">
        <v>2.496</v>
      </c>
      <c r="N1337" s="8">
        <f t="shared" si="97"/>
        <v>6.09</v>
      </c>
      <c r="O1337" s="51">
        <f t="shared" si="99"/>
        <v>10.690000000000023</v>
      </c>
      <c r="P1337" s="38"/>
      <c r="Q1337" s="39"/>
      <c r="R1337" s="33">
        <v>430</v>
      </c>
      <c r="U1337" s="1">
        <v>435.03601074218801</v>
      </c>
      <c r="V1337" s="33">
        <v>722</v>
      </c>
    </row>
    <row r="1338" spans="2:22" ht="18.75" customHeight="1" x14ac:dyDescent="0.2">
      <c r="B1338" s="32">
        <v>43335</v>
      </c>
      <c r="C1338" s="33">
        <v>438</v>
      </c>
      <c r="D1338" s="33">
        <v>370</v>
      </c>
      <c r="E1338" s="51">
        <v>435.42</v>
      </c>
      <c r="F1338" s="52">
        <f t="shared" si="100"/>
        <v>722</v>
      </c>
      <c r="G1338" s="52"/>
      <c r="H1338" s="53">
        <v>660.36</v>
      </c>
      <c r="I1338" s="8">
        <v>0</v>
      </c>
      <c r="J1338" s="53"/>
      <c r="K1338" s="53"/>
      <c r="L1338" s="53">
        <v>5.4429999999999996</v>
      </c>
      <c r="M1338" s="53">
        <v>2.2400000000000002</v>
      </c>
      <c r="N1338" s="8">
        <f t="shared" si="97"/>
        <v>5.4429999999999996</v>
      </c>
      <c r="O1338" s="51">
        <f t="shared" si="99"/>
        <v>8.6630000000000269</v>
      </c>
      <c r="P1338" s="38"/>
      <c r="Q1338" s="39"/>
      <c r="R1338" s="33">
        <v>430</v>
      </c>
      <c r="U1338" s="1">
        <v>435.27099609375</v>
      </c>
      <c r="V1338" s="33">
        <v>722</v>
      </c>
    </row>
    <row r="1339" spans="2:22" ht="18.75" customHeight="1" x14ac:dyDescent="0.2">
      <c r="B1339" s="32">
        <v>43336</v>
      </c>
      <c r="C1339" s="33">
        <v>438</v>
      </c>
      <c r="D1339" s="33">
        <v>370</v>
      </c>
      <c r="E1339" s="51">
        <v>435.56</v>
      </c>
      <c r="F1339" s="52">
        <f t="shared" si="100"/>
        <v>722</v>
      </c>
      <c r="G1339" s="52"/>
      <c r="H1339" s="53">
        <v>663.58</v>
      </c>
      <c r="I1339" s="36">
        <v>0</v>
      </c>
      <c r="J1339" s="53"/>
      <c r="K1339" s="53"/>
      <c r="L1339" s="53">
        <v>5.2149999999999999</v>
      </c>
      <c r="M1339" s="53">
        <v>2.1459999999999999</v>
      </c>
      <c r="N1339" s="8">
        <f t="shared" si="97"/>
        <v>5.2149999999999999</v>
      </c>
      <c r="O1339" s="51">
        <f t="shared" si="99"/>
        <v>8.7649999999999544</v>
      </c>
      <c r="P1339" s="38"/>
      <c r="Q1339" s="39"/>
      <c r="R1339" s="33">
        <v>430</v>
      </c>
      <c r="U1339" s="1">
        <v>435.40301513671898</v>
      </c>
      <c r="V1339" s="33">
        <v>722</v>
      </c>
    </row>
    <row r="1340" spans="2:22" ht="18.75" customHeight="1" x14ac:dyDescent="0.2">
      <c r="B1340" s="32">
        <v>43337</v>
      </c>
      <c r="C1340" s="33">
        <v>438</v>
      </c>
      <c r="D1340" s="33">
        <v>370</v>
      </c>
      <c r="E1340" s="51">
        <v>435.71</v>
      </c>
      <c r="F1340" s="52">
        <f t="shared" si="100"/>
        <v>722</v>
      </c>
      <c r="G1340" s="52"/>
      <c r="H1340" s="53">
        <v>667.13</v>
      </c>
      <c r="I1340" s="8">
        <v>0</v>
      </c>
      <c r="J1340" s="53"/>
      <c r="K1340" s="53"/>
      <c r="L1340" s="53">
        <v>4.8040000000000003</v>
      </c>
      <c r="M1340" s="53">
        <v>1.9770000000000001</v>
      </c>
      <c r="N1340" s="8">
        <f t="shared" si="97"/>
        <v>4.8040000000000003</v>
      </c>
      <c r="O1340" s="51">
        <f t="shared" si="99"/>
        <v>7.7940000000000094</v>
      </c>
      <c r="P1340" s="38"/>
      <c r="Q1340" s="39"/>
      <c r="R1340" s="33">
        <v>430</v>
      </c>
      <c r="U1340" s="1">
        <v>435.552001953125</v>
      </c>
      <c r="V1340" s="33">
        <v>722</v>
      </c>
    </row>
    <row r="1341" spans="2:22" ht="18.75" customHeight="1" x14ac:dyDescent="0.2">
      <c r="B1341" s="32">
        <v>43338</v>
      </c>
      <c r="C1341" s="33">
        <v>438</v>
      </c>
      <c r="D1341" s="33">
        <v>370</v>
      </c>
      <c r="E1341" s="51">
        <v>435.84</v>
      </c>
      <c r="F1341" s="52">
        <f t="shared" si="100"/>
        <v>722</v>
      </c>
      <c r="G1341" s="52"/>
      <c r="H1341" s="53">
        <v>670.12</v>
      </c>
      <c r="I1341" s="8">
        <v>0</v>
      </c>
      <c r="J1341" s="53"/>
      <c r="K1341" s="53"/>
      <c r="L1341" s="53">
        <v>4.1020000000000003</v>
      </c>
      <c r="M1341" s="53">
        <v>1.6879999999999999</v>
      </c>
      <c r="N1341" s="8">
        <f t="shared" si="97"/>
        <v>4.1020000000000003</v>
      </c>
      <c r="O1341" s="51">
        <f t="shared" si="99"/>
        <v>4.3320000000000185</v>
      </c>
      <c r="P1341" s="38"/>
      <c r="Q1341" s="39"/>
      <c r="R1341" s="33">
        <v>430</v>
      </c>
      <c r="U1341" s="1">
        <v>435.68200683593801</v>
      </c>
      <c r="V1341" s="33">
        <v>722</v>
      </c>
    </row>
    <row r="1342" spans="2:22" ht="18.75" customHeight="1" x14ac:dyDescent="0.2">
      <c r="B1342" s="32">
        <v>43339</v>
      </c>
      <c r="C1342" s="33">
        <v>438</v>
      </c>
      <c r="D1342" s="33">
        <v>370</v>
      </c>
      <c r="E1342" s="51">
        <v>435.85</v>
      </c>
      <c r="F1342" s="52">
        <f t="shared" si="100"/>
        <v>722</v>
      </c>
      <c r="G1342" s="52"/>
      <c r="H1342" s="53">
        <v>670.35</v>
      </c>
      <c r="I1342" s="36">
        <v>0</v>
      </c>
      <c r="J1342" s="53"/>
      <c r="K1342" s="53"/>
      <c r="L1342" s="53">
        <v>6.67</v>
      </c>
      <c r="M1342" s="53">
        <v>2.7450000000000001</v>
      </c>
      <c r="N1342" s="8">
        <f t="shared" si="97"/>
        <v>6.67</v>
      </c>
      <c r="O1342" s="51">
        <f t="shared" si="99"/>
        <v>7.3599999999999408</v>
      </c>
      <c r="P1342" s="38"/>
      <c r="Q1342" s="39"/>
      <c r="R1342" s="33">
        <v>430</v>
      </c>
      <c r="U1342" s="1">
        <v>435.718994140625</v>
      </c>
      <c r="V1342" s="33">
        <v>722</v>
      </c>
    </row>
    <row r="1343" spans="2:22" ht="18.75" customHeight="1" x14ac:dyDescent="0.2">
      <c r="B1343" s="32">
        <v>43340</v>
      </c>
      <c r="C1343" s="33">
        <v>438</v>
      </c>
      <c r="D1343" s="33">
        <v>370</v>
      </c>
      <c r="E1343" s="51">
        <v>435.88</v>
      </c>
      <c r="F1343" s="52">
        <f t="shared" si="100"/>
        <v>722</v>
      </c>
      <c r="G1343" s="52"/>
      <c r="H1343" s="53">
        <v>671.04</v>
      </c>
      <c r="I1343" s="8">
        <v>0</v>
      </c>
      <c r="J1343" s="53"/>
      <c r="K1343" s="53"/>
      <c r="L1343" s="53">
        <v>8.5269999999999992</v>
      </c>
      <c r="M1343" s="53">
        <v>3.5089999999999999</v>
      </c>
      <c r="N1343" s="8">
        <f t="shared" si="97"/>
        <v>8.5269999999999992</v>
      </c>
      <c r="O1343" s="51">
        <f t="shared" si="99"/>
        <v>5.7670000000000083</v>
      </c>
      <c r="P1343" s="38"/>
      <c r="Q1343" s="39"/>
      <c r="R1343" s="33">
        <v>430</v>
      </c>
      <c r="U1343" s="1">
        <v>435.74798583984398</v>
      </c>
      <c r="V1343" s="33">
        <v>722</v>
      </c>
    </row>
    <row r="1344" spans="2:22" ht="18.75" customHeight="1" x14ac:dyDescent="0.2">
      <c r="B1344" s="32">
        <v>43341</v>
      </c>
      <c r="C1344" s="33">
        <v>438</v>
      </c>
      <c r="D1344" s="33">
        <v>370</v>
      </c>
      <c r="E1344" s="51">
        <v>435.76</v>
      </c>
      <c r="F1344" s="52">
        <f t="shared" si="100"/>
        <v>722</v>
      </c>
      <c r="G1344" s="52"/>
      <c r="H1344" s="53">
        <v>668.28</v>
      </c>
      <c r="I1344" s="8">
        <v>0</v>
      </c>
      <c r="J1344" s="53"/>
      <c r="K1344" s="53"/>
      <c r="L1344" s="53">
        <v>8.077</v>
      </c>
      <c r="M1344" s="53">
        <v>3.3239999999999998</v>
      </c>
      <c r="N1344" s="8">
        <f t="shared" si="97"/>
        <v>8.077</v>
      </c>
      <c r="O1344" s="51">
        <f t="shared" si="99"/>
        <v>4.7770000000000454</v>
      </c>
      <c r="P1344" s="38"/>
      <c r="Q1344" s="39"/>
      <c r="R1344" s="33">
        <v>430</v>
      </c>
      <c r="U1344" s="1">
        <v>435.75201416015602</v>
      </c>
      <c r="V1344" s="33">
        <v>722</v>
      </c>
    </row>
    <row r="1345" spans="2:22" ht="18.75" customHeight="1" x14ac:dyDescent="0.2">
      <c r="B1345" s="32">
        <v>43342</v>
      </c>
      <c r="C1345" s="33">
        <v>438</v>
      </c>
      <c r="D1345" s="33">
        <v>370</v>
      </c>
      <c r="E1345" s="51">
        <v>435.62</v>
      </c>
      <c r="F1345" s="52">
        <f t="shared" si="100"/>
        <v>722</v>
      </c>
      <c r="G1345" s="52"/>
      <c r="H1345" s="53">
        <v>664.98</v>
      </c>
      <c r="I1345" s="36">
        <v>0</v>
      </c>
      <c r="J1345" s="53"/>
      <c r="K1345" s="53"/>
      <c r="L1345" s="53">
        <v>8.2840000000000007</v>
      </c>
      <c r="M1345" s="53">
        <v>3.4089999999999998</v>
      </c>
      <c r="N1345" s="8">
        <f t="shared" si="97"/>
        <v>8.2840000000000007</v>
      </c>
      <c r="O1345" s="51">
        <f t="shared" si="99"/>
        <v>5.7339999999999325</v>
      </c>
      <c r="P1345" s="38"/>
      <c r="Q1345" s="39">
        <f>SUM(L1316:L1346)</f>
        <v>156.31500000000003</v>
      </c>
      <c r="R1345" s="33">
        <v>430</v>
      </c>
      <c r="U1345" s="1">
        <v>435.65200805664102</v>
      </c>
      <c r="V1345" s="33">
        <v>722</v>
      </c>
    </row>
    <row r="1346" spans="2:22" ht="18.75" customHeight="1" x14ac:dyDescent="0.2">
      <c r="B1346" s="32">
        <v>43343</v>
      </c>
      <c r="C1346" s="33">
        <v>438</v>
      </c>
      <c r="D1346" s="33">
        <v>370</v>
      </c>
      <c r="E1346" s="51">
        <v>435.51</v>
      </c>
      <c r="F1346" s="52">
        <f t="shared" si="100"/>
        <v>722</v>
      </c>
      <c r="G1346" s="52"/>
      <c r="H1346" s="53">
        <v>662.43</v>
      </c>
      <c r="I1346" s="8">
        <v>0</v>
      </c>
      <c r="J1346" s="53"/>
      <c r="K1346" s="53"/>
      <c r="L1346" s="53">
        <v>8.4109999999999996</v>
      </c>
      <c r="M1346" s="53">
        <v>3.4470000000000001</v>
      </c>
      <c r="N1346" s="8">
        <f t="shared" si="97"/>
        <v>8.4109999999999996</v>
      </c>
      <c r="O1346" s="51">
        <f t="shared" si="99"/>
        <v>4.5010000000000314</v>
      </c>
      <c r="P1346" s="38"/>
      <c r="Q1346" s="39"/>
      <c r="R1346" s="33">
        <v>430</v>
      </c>
      <c r="U1346" s="1">
        <v>435.53201293945301</v>
      </c>
      <c r="V1346" s="33">
        <v>722</v>
      </c>
    </row>
    <row r="1347" spans="2:22" ht="18.75" customHeight="1" x14ac:dyDescent="0.2">
      <c r="B1347" s="32">
        <v>43344</v>
      </c>
      <c r="C1347" s="33">
        <v>438</v>
      </c>
      <c r="D1347" s="33">
        <v>370</v>
      </c>
      <c r="E1347" s="51">
        <v>435.34</v>
      </c>
      <c r="F1347" s="52">
        <f t="shared" si="100"/>
        <v>722</v>
      </c>
      <c r="G1347" s="52"/>
      <c r="H1347" s="53">
        <v>658.52</v>
      </c>
      <c r="I1347" s="8">
        <v>0</v>
      </c>
      <c r="J1347" s="53"/>
      <c r="K1347" s="53"/>
      <c r="L1347" s="53">
        <v>8.15</v>
      </c>
      <c r="M1347" s="53">
        <v>3.34</v>
      </c>
      <c r="N1347" s="8">
        <f t="shared" si="97"/>
        <v>8.15</v>
      </c>
      <c r="O1347" s="51">
        <f t="shared" si="99"/>
        <v>4.2400000000000322</v>
      </c>
      <c r="P1347" s="38"/>
      <c r="Q1347" s="39">
        <f>SUM(M1347:M1376)</f>
        <v>79.849000000000004</v>
      </c>
      <c r="R1347" s="33">
        <v>430</v>
      </c>
      <c r="U1347" s="1">
        <v>435.4169921875</v>
      </c>
      <c r="V1347" s="33">
        <v>722</v>
      </c>
    </row>
    <row r="1348" spans="2:22" ht="18.75" customHeight="1" x14ac:dyDescent="0.2">
      <c r="B1348" s="32">
        <v>43345</v>
      </c>
      <c r="C1348" s="33">
        <v>438</v>
      </c>
      <c r="D1348" s="33">
        <v>370</v>
      </c>
      <c r="E1348" s="51">
        <v>435.17</v>
      </c>
      <c r="F1348" s="52">
        <f t="shared" si="100"/>
        <v>722</v>
      </c>
      <c r="G1348" s="52"/>
      <c r="H1348" s="53">
        <v>654.61</v>
      </c>
      <c r="I1348" s="36">
        <v>0</v>
      </c>
      <c r="J1348" s="53"/>
      <c r="K1348" s="53"/>
      <c r="L1348" s="53">
        <v>8.4960000000000004</v>
      </c>
      <c r="M1348" s="53">
        <v>3.4820000000000002</v>
      </c>
      <c r="N1348" s="8">
        <f t="shared" si="97"/>
        <v>8.4960000000000004</v>
      </c>
      <c r="O1348" s="51">
        <f t="shared" si="99"/>
        <v>2.8460000000000232</v>
      </c>
      <c r="P1348" s="38"/>
      <c r="Q1348" s="39"/>
      <c r="R1348" s="33">
        <v>430</v>
      </c>
      <c r="U1348" s="1">
        <v>435.25500488281301</v>
      </c>
      <c r="V1348" s="33">
        <v>722</v>
      </c>
    </row>
    <row r="1349" spans="2:22" ht="18.75" customHeight="1" x14ac:dyDescent="0.2">
      <c r="B1349" s="32">
        <v>43346</v>
      </c>
      <c r="C1349" s="33">
        <v>438</v>
      </c>
      <c r="D1349" s="33">
        <v>370</v>
      </c>
      <c r="E1349" s="51">
        <v>434.92</v>
      </c>
      <c r="F1349" s="52">
        <f t="shared" si="100"/>
        <v>722</v>
      </c>
      <c r="G1349" s="52"/>
      <c r="H1349" s="53">
        <v>648.96</v>
      </c>
      <c r="I1349" s="8">
        <v>0</v>
      </c>
      <c r="J1349" s="53"/>
      <c r="K1349" s="53"/>
      <c r="L1349" s="53">
        <v>7.8540000000000001</v>
      </c>
      <c r="M1349" s="53">
        <v>3.2189999999999999</v>
      </c>
      <c r="N1349" s="8">
        <f t="shared" si="97"/>
        <v>7.8540000000000001</v>
      </c>
      <c r="O1349" s="51">
        <f t="shared" si="99"/>
        <v>3.8739999999999819</v>
      </c>
      <c r="P1349" s="38"/>
      <c r="Q1349" s="39"/>
      <c r="R1349" s="33">
        <v>430</v>
      </c>
      <c r="U1349" s="1">
        <v>435.06399536132801</v>
      </c>
      <c r="V1349" s="33">
        <v>722</v>
      </c>
    </row>
    <row r="1350" spans="2:22" ht="18.75" customHeight="1" x14ac:dyDescent="0.2">
      <c r="B1350" s="32">
        <v>43347</v>
      </c>
      <c r="C1350" s="33">
        <v>438</v>
      </c>
      <c r="D1350" s="33">
        <v>370</v>
      </c>
      <c r="E1350" s="51">
        <v>434.74</v>
      </c>
      <c r="F1350" s="52">
        <f t="shared" si="100"/>
        <v>722</v>
      </c>
      <c r="G1350" s="52"/>
      <c r="H1350" s="53">
        <v>644.98</v>
      </c>
      <c r="I1350" s="8">
        <v>0</v>
      </c>
      <c r="J1350" s="53"/>
      <c r="K1350" s="53"/>
      <c r="L1350" s="53">
        <v>8.2059999999999995</v>
      </c>
      <c r="M1350" s="53">
        <v>3.363</v>
      </c>
      <c r="N1350" s="8">
        <f t="shared" si="97"/>
        <v>8.2059999999999995</v>
      </c>
      <c r="O1350" s="51">
        <f t="shared" si="99"/>
        <v>3.0460000000000313</v>
      </c>
      <c r="P1350" s="38"/>
      <c r="Q1350" s="39"/>
      <c r="R1350" s="33">
        <v>430</v>
      </c>
      <c r="U1350" s="1">
        <v>434.83499145507801</v>
      </c>
      <c r="V1350" s="33">
        <v>722</v>
      </c>
    </row>
    <row r="1351" spans="2:22" ht="18.75" customHeight="1" x14ac:dyDescent="0.2">
      <c r="B1351" s="32">
        <v>43348</v>
      </c>
      <c r="C1351" s="33">
        <v>438</v>
      </c>
      <c r="D1351" s="33">
        <v>370</v>
      </c>
      <c r="E1351" s="51">
        <v>434.51</v>
      </c>
      <c r="F1351" s="52">
        <f t="shared" si="100"/>
        <v>722</v>
      </c>
      <c r="G1351" s="52"/>
      <c r="H1351" s="53">
        <v>639.82000000000005</v>
      </c>
      <c r="I1351" s="36">
        <v>0</v>
      </c>
      <c r="J1351" s="53"/>
      <c r="K1351" s="53"/>
      <c r="L1351" s="53">
        <v>8.1280000000000001</v>
      </c>
      <c r="M1351" s="53">
        <v>3.331</v>
      </c>
      <c r="N1351" s="8">
        <f t="shared" si="97"/>
        <v>8.1280000000000001</v>
      </c>
      <c r="O1351" s="51">
        <f t="shared" si="99"/>
        <v>3.0879999999999228</v>
      </c>
      <c r="P1351" s="38"/>
      <c r="Q1351" s="39"/>
      <c r="R1351" s="33">
        <v>430</v>
      </c>
      <c r="U1351" s="1">
        <v>434.64801025390602</v>
      </c>
      <c r="V1351" s="33">
        <v>722</v>
      </c>
    </row>
    <row r="1352" spans="2:22" ht="18.75" customHeight="1" x14ac:dyDescent="0.2">
      <c r="B1352" s="32">
        <v>43349</v>
      </c>
      <c r="C1352" s="33">
        <v>438</v>
      </c>
      <c r="D1352" s="33">
        <v>370</v>
      </c>
      <c r="E1352" s="51">
        <v>434.28</v>
      </c>
      <c r="F1352" s="52">
        <f t="shared" si="100"/>
        <v>722</v>
      </c>
      <c r="G1352" s="52"/>
      <c r="H1352" s="53">
        <v>634.78</v>
      </c>
      <c r="I1352" s="8">
        <v>0</v>
      </c>
      <c r="J1352" s="53"/>
      <c r="K1352" s="53"/>
      <c r="L1352" s="53">
        <v>8.2789999999999999</v>
      </c>
      <c r="M1352" s="53">
        <v>3.3929999999999998</v>
      </c>
      <c r="N1352" s="8">
        <f t="shared" si="97"/>
        <v>8.2789999999999999</v>
      </c>
      <c r="O1352" s="51">
        <f t="shared" si="99"/>
        <v>2.1990000000000727</v>
      </c>
      <c r="P1352" s="38"/>
      <c r="Q1352" s="39"/>
      <c r="R1352" s="33">
        <v>430</v>
      </c>
      <c r="U1352" s="1">
        <v>434.427001953125</v>
      </c>
      <c r="V1352" s="33">
        <v>722</v>
      </c>
    </row>
    <row r="1353" spans="2:22" ht="18.75" customHeight="1" x14ac:dyDescent="0.2">
      <c r="B1353" s="32">
        <v>43350</v>
      </c>
      <c r="C1353" s="33">
        <v>438</v>
      </c>
      <c r="D1353" s="33">
        <v>370</v>
      </c>
      <c r="E1353" s="51">
        <v>434</v>
      </c>
      <c r="F1353" s="52">
        <f t="shared" si="100"/>
        <v>722</v>
      </c>
      <c r="G1353" s="52"/>
      <c r="H1353" s="53">
        <v>628.70000000000005</v>
      </c>
      <c r="I1353" s="8">
        <v>0</v>
      </c>
      <c r="J1353" s="53"/>
      <c r="K1353" s="53"/>
      <c r="L1353" s="53">
        <v>8.4350000000000005</v>
      </c>
      <c r="M1353" s="53">
        <v>3.4430000000000001</v>
      </c>
      <c r="N1353" s="8">
        <f t="shared" ref="N1353:N1416" si="101">I1353+J1353+K1353+L1353</f>
        <v>8.4350000000000005</v>
      </c>
      <c r="O1353" s="51">
        <f t="shared" si="99"/>
        <v>2.1549999999999141</v>
      </c>
      <c r="P1353" s="38"/>
      <c r="Q1353" s="39"/>
      <c r="R1353" s="33">
        <v>430</v>
      </c>
      <c r="U1353" s="1">
        <v>434.19198608398398</v>
      </c>
      <c r="V1353" s="33">
        <v>722</v>
      </c>
    </row>
    <row r="1354" spans="2:22" ht="18.75" customHeight="1" x14ac:dyDescent="0.2">
      <c r="B1354" s="32">
        <v>43351</v>
      </c>
      <c r="C1354" s="33">
        <v>438</v>
      </c>
      <c r="D1354" s="33">
        <v>370</v>
      </c>
      <c r="E1354" s="51">
        <v>433.71</v>
      </c>
      <c r="F1354" s="52">
        <f t="shared" si="100"/>
        <v>722</v>
      </c>
      <c r="G1354" s="52"/>
      <c r="H1354" s="53">
        <v>622.41999999999996</v>
      </c>
      <c r="I1354" s="36">
        <v>0</v>
      </c>
      <c r="J1354" s="53"/>
      <c r="K1354" s="53"/>
      <c r="L1354" s="53">
        <v>6.4950000000000001</v>
      </c>
      <c r="M1354" s="53">
        <v>2.6509999999999998</v>
      </c>
      <c r="N1354" s="8">
        <f t="shared" si="101"/>
        <v>6.4950000000000001</v>
      </c>
      <c r="O1354" s="51">
        <f t="shared" si="99"/>
        <v>1.5550000000000592</v>
      </c>
      <c r="P1354" s="38"/>
      <c r="Q1354" s="39"/>
      <c r="R1354" s="33">
        <v>430</v>
      </c>
      <c r="U1354" s="1">
        <v>433.91799926757801</v>
      </c>
      <c r="V1354" s="33">
        <v>722</v>
      </c>
    </row>
    <row r="1355" spans="2:22" ht="18.75" customHeight="1" x14ac:dyDescent="0.2">
      <c r="B1355" s="32">
        <v>43352</v>
      </c>
      <c r="C1355" s="33">
        <v>438</v>
      </c>
      <c r="D1355" s="33">
        <v>370</v>
      </c>
      <c r="E1355" s="51">
        <v>433.48</v>
      </c>
      <c r="F1355" s="52">
        <f t="shared" si="100"/>
        <v>722</v>
      </c>
      <c r="G1355" s="52"/>
      <c r="H1355" s="53">
        <v>617.48</v>
      </c>
      <c r="I1355" s="8">
        <v>0</v>
      </c>
      <c r="J1355" s="53"/>
      <c r="K1355" s="53"/>
      <c r="L1355" s="53">
        <v>8.1050000000000004</v>
      </c>
      <c r="M1355" s="53">
        <v>3.3079999999999998</v>
      </c>
      <c r="N1355" s="8">
        <f t="shared" si="101"/>
        <v>8.1050000000000004</v>
      </c>
      <c r="O1355" s="51">
        <f t="shared" si="99"/>
        <v>4.0149999999999686</v>
      </c>
      <c r="P1355" s="38"/>
      <c r="Q1355" s="39"/>
      <c r="R1355" s="33">
        <v>430</v>
      </c>
      <c r="U1355" s="1">
        <v>433.63000488281301</v>
      </c>
      <c r="V1355" s="33">
        <v>722</v>
      </c>
    </row>
    <row r="1356" spans="2:22" ht="18.75" customHeight="1" x14ac:dyDescent="0.2">
      <c r="B1356" s="32">
        <v>43353</v>
      </c>
      <c r="C1356" s="33">
        <v>438</v>
      </c>
      <c r="D1356" s="33">
        <v>370</v>
      </c>
      <c r="E1356" s="51">
        <v>433.29</v>
      </c>
      <c r="F1356" s="52">
        <f t="shared" si="100"/>
        <v>722</v>
      </c>
      <c r="G1356" s="52"/>
      <c r="H1356" s="53">
        <v>613.39</v>
      </c>
      <c r="I1356" s="8">
        <v>0</v>
      </c>
      <c r="J1356" s="53"/>
      <c r="K1356" s="53"/>
      <c r="L1356" s="53">
        <v>5.133</v>
      </c>
      <c r="M1356" s="53">
        <v>2.0950000000000002</v>
      </c>
      <c r="N1356" s="8">
        <f t="shared" si="101"/>
        <v>5.133</v>
      </c>
      <c r="O1356" s="51">
        <f t="shared" si="99"/>
        <v>3.2430000000000136</v>
      </c>
      <c r="P1356" s="38"/>
      <c r="Q1356" s="39"/>
      <c r="R1356" s="33">
        <v>430</v>
      </c>
      <c r="U1356" s="1">
        <v>433.40200805664102</v>
      </c>
      <c r="V1356" s="33">
        <v>722</v>
      </c>
    </row>
    <row r="1357" spans="2:22" ht="18.75" customHeight="1" x14ac:dyDescent="0.2">
      <c r="B1357" s="32">
        <v>43354</v>
      </c>
      <c r="C1357" s="33">
        <v>438</v>
      </c>
      <c r="D1357" s="33">
        <v>370</v>
      </c>
      <c r="E1357" s="51">
        <v>433.2</v>
      </c>
      <c r="F1357" s="52">
        <f t="shared" si="100"/>
        <v>722</v>
      </c>
      <c r="G1357" s="52"/>
      <c r="H1357" s="53">
        <v>611.5</v>
      </c>
      <c r="I1357" s="36">
        <v>0</v>
      </c>
      <c r="J1357" s="53"/>
      <c r="K1357" s="53"/>
      <c r="L1357" s="53">
        <v>5.3849999999999998</v>
      </c>
      <c r="M1357" s="53">
        <v>2.198</v>
      </c>
      <c r="N1357" s="8">
        <f t="shared" si="101"/>
        <v>5.3849999999999998</v>
      </c>
      <c r="O1357" s="51">
        <f t="shared" si="99"/>
        <v>3.4950000000000134</v>
      </c>
      <c r="P1357" s="38"/>
      <c r="Q1357" s="39"/>
      <c r="R1357" s="33">
        <v>430</v>
      </c>
      <c r="U1357" s="1"/>
      <c r="V1357" s="33">
        <v>722</v>
      </c>
    </row>
    <row r="1358" spans="2:22" ht="18.75" customHeight="1" x14ac:dyDescent="0.2">
      <c r="B1358" s="32">
        <v>43355</v>
      </c>
      <c r="C1358" s="33">
        <v>438</v>
      </c>
      <c r="D1358" s="33">
        <v>370</v>
      </c>
      <c r="E1358" s="51">
        <v>433.11</v>
      </c>
      <c r="F1358" s="33">
        <f t="shared" si="100"/>
        <v>722</v>
      </c>
      <c r="H1358" s="53">
        <v>609.61</v>
      </c>
      <c r="I1358" s="8">
        <v>0</v>
      </c>
      <c r="J1358" s="36"/>
      <c r="K1358" s="36"/>
      <c r="L1358" s="53">
        <v>5.8970000000000002</v>
      </c>
      <c r="M1358" s="53">
        <v>2.407</v>
      </c>
      <c r="N1358" s="8">
        <f t="shared" si="101"/>
        <v>5.8970000000000002</v>
      </c>
      <c r="O1358" s="51">
        <v>3.1669999999999821</v>
      </c>
      <c r="P1358" s="38"/>
      <c r="Q1358" s="39"/>
      <c r="R1358" s="33">
        <v>430</v>
      </c>
      <c r="U1358" s="1"/>
      <c r="V1358" s="33">
        <v>722</v>
      </c>
    </row>
    <row r="1359" spans="2:22" ht="18.75" customHeight="1" x14ac:dyDescent="0.2">
      <c r="B1359" s="32">
        <v>43356</v>
      </c>
      <c r="C1359" s="33">
        <v>438</v>
      </c>
      <c r="D1359" s="33">
        <v>370</v>
      </c>
      <c r="E1359" s="51">
        <v>432.98</v>
      </c>
      <c r="F1359" s="33">
        <f t="shared" ref="F1359:F1390" si="102">F1358</f>
        <v>722</v>
      </c>
      <c r="H1359" s="53">
        <v>606.88</v>
      </c>
      <c r="I1359" s="8">
        <v>0</v>
      </c>
      <c r="J1359" s="36"/>
      <c r="K1359" s="36"/>
      <c r="L1359" s="53">
        <v>5.6959999999999997</v>
      </c>
      <c r="M1359" s="53">
        <v>2.3250000000000002</v>
      </c>
      <c r="N1359" s="8">
        <f t="shared" si="101"/>
        <v>5.6959999999999997</v>
      </c>
      <c r="O1359" s="51">
        <v>2.5460000000000225</v>
      </c>
      <c r="P1359" s="38"/>
      <c r="Q1359" s="39"/>
      <c r="R1359" s="33">
        <v>430</v>
      </c>
      <c r="U1359" s="1"/>
      <c r="V1359" s="33">
        <v>722</v>
      </c>
    </row>
    <row r="1360" spans="2:22" ht="18.75" customHeight="1" x14ac:dyDescent="0.2">
      <c r="B1360" s="32">
        <v>43357</v>
      </c>
      <c r="C1360" s="33">
        <v>438</v>
      </c>
      <c r="D1360" s="33">
        <v>370</v>
      </c>
      <c r="E1360" s="51">
        <v>432.83</v>
      </c>
      <c r="F1360" s="33">
        <f t="shared" si="102"/>
        <v>722</v>
      </c>
      <c r="H1360" s="53">
        <v>603.73</v>
      </c>
      <c r="I1360" s="36">
        <v>0</v>
      </c>
      <c r="J1360" s="36"/>
      <c r="K1360" s="36"/>
      <c r="L1360" s="36">
        <v>4.7699999999999996</v>
      </c>
      <c r="M1360" s="53">
        <v>1.9470000000000001</v>
      </c>
      <c r="N1360" s="8">
        <f t="shared" si="101"/>
        <v>4.7699999999999996</v>
      </c>
      <c r="O1360" s="1">
        <v>2.0399999999999814</v>
      </c>
      <c r="P1360" s="38"/>
      <c r="Q1360" s="39"/>
      <c r="R1360" s="33">
        <v>430</v>
      </c>
      <c r="U1360" s="1"/>
      <c r="V1360" s="33">
        <v>722</v>
      </c>
    </row>
    <row r="1361" spans="2:22" ht="18.75" customHeight="1" x14ac:dyDescent="0.2">
      <c r="B1361" s="32">
        <v>43358</v>
      </c>
      <c r="C1361" s="33">
        <v>438</v>
      </c>
      <c r="D1361" s="33">
        <v>370</v>
      </c>
      <c r="E1361" s="34">
        <v>432.7</v>
      </c>
      <c r="F1361" s="33">
        <f t="shared" si="102"/>
        <v>722</v>
      </c>
      <c r="H1361" s="8">
        <v>601</v>
      </c>
      <c r="I1361" s="8">
        <v>0</v>
      </c>
      <c r="J1361" s="36"/>
      <c r="K1361" s="36"/>
      <c r="L1361" s="36">
        <v>5.8090000000000002</v>
      </c>
      <c r="M1361" s="53">
        <v>2.371</v>
      </c>
      <c r="N1361" s="8">
        <f t="shared" si="101"/>
        <v>5.8090000000000002</v>
      </c>
      <c r="O1361" s="1">
        <v>2.2389999999999501</v>
      </c>
      <c r="P1361" s="38"/>
      <c r="Q1361" s="39"/>
      <c r="R1361" s="33">
        <v>430</v>
      </c>
      <c r="U1361" s="1"/>
      <c r="V1361" s="33">
        <v>722</v>
      </c>
    </row>
    <row r="1362" spans="2:22" ht="18.75" customHeight="1" x14ac:dyDescent="0.2">
      <c r="B1362" s="32">
        <v>43359</v>
      </c>
      <c r="C1362" s="33">
        <v>438</v>
      </c>
      <c r="D1362" s="33">
        <v>370</v>
      </c>
      <c r="E1362" s="34">
        <v>432.53</v>
      </c>
      <c r="F1362" s="33">
        <f t="shared" si="102"/>
        <v>722</v>
      </c>
      <c r="H1362" s="8">
        <v>597.42999999999995</v>
      </c>
      <c r="I1362" s="8">
        <v>0</v>
      </c>
      <c r="J1362" s="36"/>
      <c r="K1362" s="36"/>
      <c r="L1362" s="36">
        <v>5.77</v>
      </c>
      <c r="M1362" s="53">
        <v>2.355</v>
      </c>
      <c r="N1362" s="8">
        <f t="shared" si="101"/>
        <v>5.77</v>
      </c>
      <c r="O1362" s="1">
        <v>2.5100000000000087</v>
      </c>
      <c r="P1362" s="38"/>
      <c r="Q1362" s="39"/>
      <c r="R1362" s="33">
        <v>430</v>
      </c>
      <c r="U1362" s="1"/>
      <c r="V1362" s="33">
        <v>722</v>
      </c>
    </row>
    <row r="1363" spans="2:22" ht="18.75" customHeight="1" x14ac:dyDescent="0.2">
      <c r="B1363" s="32">
        <v>43360</v>
      </c>
      <c r="C1363" s="33">
        <v>438</v>
      </c>
      <c r="D1363" s="33">
        <v>370</v>
      </c>
      <c r="E1363" s="34">
        <v>432.37</v>
      </c>
      <c r="F1363" s="33">
        <f t="shared" si="102"/>
        <v>722</v>
      </c>
      <c r="H1363" s="8">
        <v>594.16999999999996</v>
      </c>
      <c r="I1363" s="36">
        <v>0</v>
      </c>
      <c r="J1363" s="36"/>
      <c r="K1363" s="36"/>
      <c r="L1363" s="36">
        <v>5.5839999999999996</v>
      </c>
      <c r="M1363" s="53">
        <v>2.2789999999999999</v>
      </c>
      <c r="N1363" s="8">
        <f t="shared" si="101"/>
        <v>5.5839999999999996</v>
      </c>
      <c r="O1363" s="1">
        <v>1.8140000000000178</v>
      </c>
      <c r="P1363" s="38"/>
      <c r="Q1363" s="39"/>
      <c r="R1363" s="33">
        <v>430</v>
      </c>
      <c r="U1363" s="1"/>
      <c r="V1363" s="33">
        <v>722</v>
      </c>
    </row>
    <row r="1364" spans="2:22" ht="18.75" customHeight="1" x14ac:dyDescent="0.2">
      <c r="B1364" s="32">
        <v>43361</v>
      </c>
      <c r="C1364" s="33">
        <v>438</v>
      </c>
      <c r="D1364" s="33">
        <v>370</v>
      </c>
      <c r="E1364" s="34">
        <v>432.19</v>
      </c>
      <c r="F1364" s="33">
        <f t="shared" si="102"/>
        <v>722</v>
      </c>
      <c r="H1364" s="8">
        <v>590.4</v>
      </c>
      <c r="I1364" s="8">
        <v>0</v>
      </c>
      <c r="J1364" s="36"/>
      <c r="K1364" s="36"/>
      <c r="L1364" s="36">
        <v>4.8529999999999998</v>
      </c>
      <c r="M1364" s="53">
        <v>1.9810000000000001</v>
      </c>
      <c r="N1364" s="8">
        <f t="shared" si="101"/>
        <v>4.8529999999999998</v>
      </c>
      <c r="O1364" s="1">
        <v>1.7930000000000543</v>
      </c>
      <c r="P1364" s="38"/>
      <c r="Q1364" s="39"/>
      <c r="R1364" s="33">
        <v>430</v>
      </c>
      <c r="U1364" s="1"/>
      <c r="V1364" s="33">
        <v>722</v>
      </c>
    </row>
    <row r="1365" spans="2:22" ht="18.75" customHeight="1" x14ac:dyDescent="0.2">
      <c r="B1365" s="32">
        <v>43362</v>
      </c>
      <c r="C1365" s="33">
        <v>438</v>
      </c>
      <c r="D1365" s="33">
        <v>370</v>
      </c>
      <c r="E1365" s="34">
        <v>432.04</v>
      </c>
      <c r="F1365" s="33">
        <f t="shared" si="102"/>
        <v>722</v>
      </c>
      <c r="H1365" s="8">
        <v>587.34</v>
      </c>
      <c r="I1365" s="8">
        <v>0</v>
      </c>
      <c r="J1365" s="36"/>
      <c r="K1365" s="36"/>
      <c r="L1365" s="36">
        <v>6.3</v>
      </c>
      <c r="M1365" s="53">
        <v>2.5609999999999999</v>
      </c>
      <c r="N1365" s="8">
        <f t="shared" si="101"/>
        <v>6.3</v>
      </c>
      <c r="O1365" s="1">
        <v>2.459999999999968</v>
      </c>
      <c r="P1365" s="38"/>
      <c r="Q1365" s="39"/>
      <c r="R1365" s="33">
        <v>430</v>
      </c>
      <c r="U1365" s="1"/>
      <c r="V1365" s="33">
        <v>722</v>
      </c>
    </row>
    <row r="1366" spans="2:22" ht="18.75" customHeight="1" x14ac:dyDescent="0.2">
      <c r="B1366" s="32">
        <v>43363</v>
      </c>
      <c r="C1366" s="33">
        <v>438</v>
      </c>
      <c r="D1366" s="33">
        <v>370</v>
      </c>
      <c r="E1366" s="34">
        <v>431.85</v>
      </c>
      <c r="F1366" s="33">
        <f t="shared" si="102"/>
        <v>722</v>
      </c>
      <c r="H1366" s="8">
        <v>583.5</v>
      </c>
      <c r="I1366" s="36">
        <v>0</v>
      </c>
      <c r="J1366" s="36"/>
      <c r="K1366" s="36"/>
      <c r="L1366" s="36">
        <v>4.63</v>
      </c>
      <c r="M1366" s="53">
        <v>1.8819999999999999</v>
      </c>
      <c r="N1366" s="8">
        <f t="shared" si="101"/>
        <v>4.63</v>
      </c>
      <c r="O1366" s="1">
        <v>1.9299999999999544</v>
      </c>
      <c r="P1366" s="38"/>
      <c r="Q1366" s="39"/>
      <c r="R1366" s="33">
        <v>430</v>
      </c>
      <c r="U1366" s="1"/>
      <c r="V1366" s="33">
        <v>722</v>
      </c>
    </row>
    <row r="1367" spans="2:22" ht="18.75" customHeight="1" x14ac:dyDescent="0.2">
      <c r="B1367" s="32">
        <v>43364</v>
      </c>
      <c r="C1367" s="33">
        <v>438</v>
      </c>
      <c r="D1367" s="33">
        <v>370</v>
      </c>
      <c r="E1367" s="34">
        <v>431.72</v>
      </c>
      <c r="F1367" s="33">
        <f t="shared" si="102"/>
        <v>722</v>
      </c>
      <c r="H1367" s="8">
        <v>580.79999999999995</v>
      </c>
      <c r="I1367" s="8">
        <v>0</v>
      </c>
      <c r="J1367" s="36"/>
      <c r="K1367" s="36"/>
      <c r="L1367" s="36">
        <v>4.53</v>
      </c>
      <c r="M1367" s="53">
        <v>1.835</v>
      </c>
      <c r="N1367" s="8">
        <f t="shared" si="101"/>
        <v>4.53</v>
      </c>
      <c r="O1367" s="1">
        <v>2.9300000000000912</v>
      </c>
      <c r="P1367" s="38"/>
      <c r="Q1367" s="39"/>
      <c r="R1367" s="33">
        <v>430</v>
      </c>
      <c r="U1367" s="1"/>
      <c r="V1367" s="33">
        <v>722</v>
      </c>
    </row>
    <row r="1368" spans="2:22" ht="18.75" customHeight="1" x14ac:dyDescent="0.2">
      <c r="B1368" s="32">
        <v>43365</v>
      </c>
      <c r="C1368" s="33">
        <v>438</v>
      </c>
      <c r="D1368" s="33">
        <v>370</v>
      </c>
      <c r="E1368" s="34">
        <v>431.64</v>
      </c>
      <c r="F1368" s="33">
        <f t="shared" si="102"/>
        <v>722</v>
      </c>
      <c r="H1368" s="8">
        <v>579.20000000000005</v>
      </c>
      <c r="I1368" s="8">
        <v>0</v>
      </c>
      <c r="J1368" s="36"/>
      <c r="K1368" s="36"/>
      <c r="L1368" s="36">
        <v>7.65</v>
      </c>
      <c r="M1368" s="53">
        <v>3.097</v>
      </c>
      <c r="N1368" s="8">
        <f t="shared" si="101"/>
        <v>7.65</v>
      </c>
      <c r="O1368" s="1">
        <v>2.9499999999999549</v>
      </c>
      <c r="P1368" s="38"/>
      <c r="Q1368" s="39"/>
      <c r="R1368" s="33">
        <v>430</v>
      </c>
      <c r="U1368" s="1"/>
      <c r="V1368" s="33">
        <v>722</v>
      </c>
    </row>
    <row r="1369" spans="2:22" ht="18.75" customHeight="1" x14ac:dyDescent="0.2">
      <c r="B1369" s="32">
        <v>43366</v>
      </c>
      <c r="C1369" s="33">
        <v>438</v>
      </c>
      <c r="D1369" s="33">
        <v>370</v>
      </c>
      <c r="E1369" s="34">
        <v>431.41</v>
      </c>
      <c r="F1369" s="33">
        <f t="shared" si="102"/>
        <v>722</v>
      </c>
      <c r="H1369" s="8">
        <v>574.5</v>
      </c>
      <c r="I1369" s="36">
        <v>0</v>
      </c>
      <c r="J1369" s="36"/>
      <c r="K1369" s="36"/>
      <c r="L1369" s="36">
        <v>7.42</v>
      </c>
      <c r="M1369" s="53">
        <v>3.004</v>
      </c>
      <c r="N1369" s="8">
        <f t="shared" si="101"/>
        <v>7.42</v>
      </c>
      <c r="O1369" s="1">
        <v>3.8199999999999772</v>
      </c>
      <c r="P1369" s="38"/>
      <c r="Q1369" s="39"/>
      <c r="R1369" s="33">
        <v>430</v>
      </c>
      <c r="U1369" s="1"/>
      <c r="V1369" s="33">
        <v>722</v>
      </c>
    </row>
    <row r="1370" spans="2:22" ht="18.75" customHeight="1" x14ac:dyDescent="0.2">
      <c r="B1370" s="32">
        <v>43367</v>
      </c>
      <c r="C1370" s="33">
        <v>438</v>
      </c>
      <c r="D1370" s="33">
        <v>370</v>
      </c>
      <c r="E1370" s="34">
        <v>431.23</v>
      </c>
      <c r="F1370" s="33">
        <f t="shared" si="102"/>
        <v>722</v>
      </c>
      <c r="H1370" s="8">
        <v>570.9</v>
      </c>
      <c r="I1370" s="8">
        <v>0</v>
      </c>
      <c r="J1370" s="36"/>
      <c r="K1370" s="36"/>
      <c r="L1370" s="36">
        <v>5.4089999999999998</v>
      </c>
      <c r="M1370" s="53">
        <v>2.19</v>
      </c>
      <c r="N1370" s="8">
        <f t="shared" si="101"/>
        <v>5.4089999999999998</v>
      </c>
      <c r="O1370" s="1">
        <v>4.209000000000068</v>
      </c>
      <c r="P1370" s="38"/>
      <c r="Q1370" s="39"/>
      <c r="R1370" s="33">
        <v>430</v>
      </c>
      <c r="U1370" s="1"/>
      <c r="V1370" s="33">
        <v>722</v>
      </c>
    </row>
    <row r="1371" spans="2:22" ht="18.75" customHeight="1" x14ac:dyDescent="0.2">
      <c r="B1371" s="32">
        <v>43368</v>
      </c>
      <c r="C1371" s="33">
        <v>438</v>
      </c>
      <c r="D1371" s="33">
        <v>370</v>
      </c>
      <c r="E1371" s="34">
        <v>431.17</v>
      </c>
      <c r="F1371" s="33">
        <f t="shared" si="102"/>
        <v>722</v>
      </c>
      <c r="H1371" s="8">
        <v>569.70000000000005</v>
      </c>
      <c r="I1371" s="8">
        <v>0</v>
      </c>
      <c r="J1371" s="36"/>
      <c r="K1371" s="36"/>
      <c r="L1371" s="36">
        <v>6.024</v>
      </c>
      <c r="M1371" s="53">
        <v>2.4390000000000001</v>
      </c>
      <c r="N1371" s="8">
        <f t="shared" si="101"/>
        <v>6.024</v>
      </c>
      <c r="O1371" s="1">
        <v>6.8239999999999545</v>
      </c>
      <c r="P1371" s="38"/>
      <c r="Q1371" s="39"/>
      <c r="R1371" s="33">
        <v>430</v>
      </c>
      <c r="U1371" s="1"/>
      <c r="V1371" s="33">
        <v>722</v>
      </c>
    </row>
    <row r="1372" spans="2:22" ht="18.75" customHeight="1" x14ac:dyDescent="0.2">
      <c r="B1372" s="32">
        <v>43369</v>
      </c>
      <c r="C1372" s="33">
        <v>438</v>
      </c>
      <c r="D1372" s="33">
        <v>370</v>
      </c>
      <c r="E1372" s="34">
        <v>431.21</v>
      </c>
      <c r="F1372" s="33">
        <f t="shared" si="102"/>
        <v>722</v>
      </c>
      <c r="H1372" s="8">
        <v>570.5</v>
      </c>
      <c r="I1372" s="36">
        <v>0</v>
      </c>
      <c r="J1372" s="36"/>
      <c r="K1372" s="36"/>
      <c r="L1372" s="36">
        <v>5.8959999999999999</v>
      </c>
      <c r="M1372" s="53">
        <v>2.387</v>
      </c>
      <c r="N1372" s="8">
        <f t="shared" si="101"/>
        <v>5.8959999999999999</v>
      </c>
      <c r="O1372" s="1">
        <v>9.4960000000000235</v>
      </c>
      <c r="P1372" s="38"/>
      <c r="Q1372" s="39"/>
      <c r="R1372" s="33">
        <v>430</v>
      </c>
      <c r="U1372" s="1"/>
      <c r="V1372" s="33">
        <v>722</v>
      </c>
    </row>
    <row r="1373" spans="2:22" ht="18.75" customHeight="1" x14ac:dyDescent="0.2">
      <c r="B1373" s="32">
        <v>43370</v>
      </c>
      <c r="C1373" s="33">
        <v>438</v>
      </c>
      <c r="D1373" s="33">
        <v>370</v>
      </c>
      <c r="E1373" s="34">
        <v>431.39</v>
      </c>
      <c r="F1373" s="33">
        <f t="shared" si="102"/>
        <v>722</v>
      </c>
      <c r="H1373" s="8">
        <v>574.1</v>
      </c>
      <c r="I1373" s="8">
        <v>0</v>
      </c>
      <c r="J1373" s="36"/>
      <c r="K1373" s="36"/>
      <c r="L1373" s="36">
        <v>7.1139999999999999</v>
      </c>
      <c r="M1373" s="53">
        <v>2.8919999999999999</v>
      </c>
      <c r="N1373" s="8">
        <f t="shared" si="101"/>
        <v>7.1139999999999999</v>
      </c>
      <c r="O1373" s="1">
        <v>13.813999999999933</v>
      </c>
      <c r="P1373" s="38"/>
      <c r="Q1373" s="39"/>
      <c r="R1373" s="33">
        <v>430</v>
      </c>
      <c r="U1373" s="1"/>
      <c r="V1373" s="33">
        <v>722</v>
      </c>
    </row>
    <row r="1374" spans="2:22" ht="18.75" customHeight="1" x14ac:dyDescent="0.2">
      <c r="B1374" s="32">
        <v>43371</v>
      </c>
      <c r="C1374" s="33">
        <v>438</v>
      </c>
      <c r="D1374" s="33">
        <v>370</v>
      </c>
      <c r="E1374" s="34">
        <v>431.72</v>
      </c>
      <c r="F1374" s="33">
        <f t="shared" si="102"/>
        <v>722</v>
      </c>
      <c r="H1374" s="8">
        <v>580.79999999999995</v>
      </c>
      <c r="I1374" s="8">
        <v>0</v>
      </c>
      <c r="J1374" s="36"/>
      <c r="K1374" s="36"/>
      <c r="L1374" s="36">
        <v>7.0650000000000004</v>
      </c>
      <c r="M1374" s="53">
        <v>2.8719999999999999</v>
      </c>
      <c r="N1374" s="8">
        <f t="shared" si="101"/>
        <v>7.0650000000000004</v>
      </c>
      <c r="O1374" s="1">
        <v>16.465000000000092</v>
      </c>
      <c r="P1374" s="38"/>
      <c r="Q1374" s="39"/>
      <c r="R1374" s="33">
        <v>430</v>
      </c>
      <c r="U1374" s="1"/>
      <c r="V1374" s="33">
        <v>722</v>
      </c>
    </row>
    <row r="1375" spans="2:22" ht="18.75" customHeight="1" x14ac:dyDescent="0.2">
      <c r="B1375" s="32">
        <v>43372</v>
      </c>
      <c r="C1375" s="33">
        <v>438</v>
      </c>
      <c r="D1375" s="33">
        <v>370</v>
      </c>
      <c r="E1375" s="34">
        <v>432.18</v>
      </c>
      <c r="F1375" s="33">
        <f t="shared" si="102"/>
        <v>722</v>
      </c>
      <c r="H1375" s="8">
        <v>590.20000000000005</v>
      </c>
      <c r="I1375" s="36">
        <v>0</v>
      </c>
      <c r="J1375" s="36"/>
      <c r="K1375" s="36"/>
      <c r="L1375" s="36">
        <v>6.1890000000000001</v>
      </c>
      <c r="M1375" s="53">
        <v>2.5259999999999998</v>
      </c>
      <c r="N1375" s="8">
        <f t="shared" si="101"/>
        <v>6.1890000000000001</v>
      </c>
      <c r="O1375" s="1">
        <v>17.61899999999995</v>
      </c>
      <c r="P1375" s="38"/>
      <c r="Q1375" s="39"/>
      <c r="R1375" s="33">
        <v>430</v>
      </c>
      <c r="U1375" s="1"/>
      <c r="V1375" s="33">
        <v>722</v>
      </c>
    </row>
    <row r="1376" spans="2:22" ht="18.75" customHeight="1" x14ac:dyDescent="0.2">
      <c r="B1376" s="32">
        <v>43373</v>
      </c>
      <c r="C1376" s="33">
        <v>438</v>
      </c>
      <c r="D1376" s="33">
        <v>370</v>
      </c>
      <c r="E1376" s="34">
        <v>432.73</v>
      </c>
      <c r="F1376" s="33">
        <f t="shared" si="102"/>
        <v>722</v>
      </c>
      <c r="H1376" s="8">
        <v>601.63</v>
      </c>
      <c r="I1376" s="8">
        <v>0</v>
      </c>
      <c r="J1376" s="36"/>
      <c r="K1376" s="36"/>
      <c r="L1376" s="36">
        <v>6.556</v>
      </c>
      <c r="M1376" s="53">
        <v>2.6760000000000002</v>
      </c>
      <c r="N1376" s="8">
        <f t="shared" si="101"/>
        <v>6.556</v>
      </c>
      <c r="O1376" s="1">
        <v>9.9160000000000146</v>
      </c>
      <c r="P1376" s="38"/>
      <c r="Q1376" s="39"/>
      <c r="R1376" s="33">
        <v>430</v>
      </c>
      <c r="U1376" s="1"/>
      <c r="V1376" s="33">
        <v>722</v>
      </c>
    </row>
    <row r="1377" spans="2:22" ht="18.75" customHeight="1" x14ac:dyDescent="0.2">
      <c r="B1377" s="32">
        <v>43374</v>
      </c>
      <c r="C1377" s="33">
        <v>438</v>
      </c>
      <c r="D1377" s="33">
        <v>370</v>
      </c>
      <c r="E1377" s="34">
        <v>432.89</v>
      </c>
      <c r="F1377" s="33">
        <f t="shared" si="102"/>
        <v>722</v>
      </c>
      <c r="H1377" s="8">
        <v>604.99</v>
      </c>
      <c r="I1377" s="8">
        <v>0</v>
      </c>
      <c r="J1377" s="36"/>
      <c r="K1377" s="36"/>
      <c r="L1377" s="36">
        <v>7.2910000000000004</v>
      </c>
      <c r="M1377" s="37">
        <v>2.964</v>
      </c>
      <c r="N1377" s="8">
        <f t="shared" si="101"/>
        <v>7.2910000000000004</v>
      </c>
      <c r="O1377" s="1">
        <v>6.6610000000000049</v>
      </c>
      <c r="P1377" s="38"/>
      <c r="Q1377" s="39"/>
      <c r="R1377" s="33">
        <v>430</v>
      </c>
      <c r="U1377" s="1"/>
      <c r="V1377" s="33">
        <v>722</v>
      </c>
    </row>
    <row r="1378" spans="2:22" ht="18.75" customHeight="1" x14ac:dyDescent="0.2">
      <c r="B1378" s="32">
        <v>43375</v>
      </c>
      <c r="C1378" s="33">
        <v>438</v>
      </c>
      <c r="D1378" s="33">
        <v>370</v>
      </c>
      <c r="E1378" s="34">
        <v>432.86</v>
      </c>
      <c r="F1378" s="33">
        <f t="shared" si="102"/>
        <v>722</v>
      </c>
      <c r="H1378" s="8">
        <v>604.36</v>
      </c>
      <c r="I1378" s="36">
        <v>0</v>
      </c>
      <c r="J1378" s="36"/>
      <c r="K1378" s="36"/>
      <c r="L1378" s="36">
        <v>6.6909999999999998</v>
      </c>
      <c r="M1378" s="37">
        <v>2.7309999999999999</v>
      </c>
      <c r="N1378" s="8">
        <f t="shared" si="101"/>
        <v>6.6909999999999998</v>
      </c>
      <c r="O1378" s="1">
        <v>10.470999999999972</v>
      </c>
      <c r="P1378" s="38"/>
      <c r="Q1378" s="39"/>
      <c r="R1378" s="33">
        <v>430</v>
      </c>
      <c r="U1378" s="1"/>
      <c r="V1378" s="33">
        <v>722</v>
      </c>
    </row>
    <row r="1379" spans="2:22" ht="18.75" customHeight="1" x14ac:dyDescent="0.2">
      <c r="B1379" s="32">
        <v>43376</v>
      </c>
      <c r="C1379" s="33">
        <v>438</v>
      </c>
      <c r="D1379" s="33">
        <v>370</v>
      </c>
      <c r="E1379" s="34">
        <v>433.04</v>
      </c>
      <c r="F1379" s="33">
        <f t="shared" si="102"/>
        <v>722</v>
      </c>
      <c r="H1379" s="8">
        <v>608.14</v>
      </c>
      <c r="I1379" s="8">
        <v>0</v>
      </c>
      <c r="J1379" s="36"/>
      <c r="K1379" s="36"/>
      <c r="L1379" s="36">
        <v>3.9910000000000001</v>
      </c>
      <c r="M1379" s="37">
        <v>1.629</v>
      </c>
      <c r="N1379" s="8">
        <f t="shared" si="101"/>
        <v>3.9910000000000001</v>
      </c>
      <c r="O1379" s="1">
        <v>13.750999999999991</v>
      </c>
      <c r="P1379" s="38"/>
      <c r="Q1379" s="39"/>
      <c r="R1379" s="33">
        <v>430</v>
      </c>
      <c r="U1379" s="1"/>
      <c r="V1379" s="33">
        <v>722</v>
      </c>
    </row>
    <row r="1380" spans="2:22" ht="18.75" customHeight="1" x14ac:dyDescent="0.2">
      <c r="B1380" s="32">
        <v>43377</v>
      </c>
      <c r="C1380" s="33">
        <v>438</v>
      </c>
      <c r="D1380" s="33">
        <v>370</v>
      </c>
      <c r="E1380" s="34">
        <v>433.5</v>
      </c>
      <c r="F1380" s="33">
        <f t="shared" si="102"/>
        <v>722</v>
      </c>
      <c r="H1380" s="8">
        <v>617.9</v>
      </c>
      <c r="I1380" s="8">
        <v>0</v>
      </c>
      <c r="J1380" s="36"/>
      <c r="K1380" s="36"/>
      <c r="L1380" s="36">
        <v>4.13</v>
      </c>
      <c r="M1380" s="37">
        <v>1.6930000000000001</v>
      </c>
      <c r="N1380" s="8">
        <f t="shared" si="101"/>
        <v>4.13</v>
      </c>
      <c r="O1380" s="1">
        <v>17.570000000000054</v>
      </c>
      <c r="P1380" s="38"/>
      <c r="Q1380" s="39"/>
      <c r="R1380" s="33">
        <v>430</v>
      </c>
      <c r="U1380" s="1"/>
      <c r="V1380" s="33">
        <v>722</v>
      </c>
    </row>
    <row r="1381" spans="2:22" ht="18.75" customHeight="1" x14ac:dyDescent="0.2">
      <c r="B1381" s="32">
        <v>43378</v>
      </c>
      <c r="C1381" s="33">
        <v>438</v>
      </c>
      <c r="D1381" s="33">
        <v>370</v>
      </c>
      <c r="E1381" s="34">
        <v>434.12</v>
      </c>
      <c r="F1381" s="33">
        <f t="shared" si="102"/>
        <v>722</v>
      </c>
      <c r="H1381" s="8">
        <v>631.34</v>
      </c>
      <c r="I1381" s="36">
        <v>0</v>
      </c>
      <c r="J1381" s="36"/>
      <c r="K1381" s="36"/>
      <c r="L1381" s="36">
        <v>3.46</v>
      </c>
      <c r="M1381" s="37">
        <v>1.42</v>
      </c>
      <c r="N1381" s="8">
        <f t="shared" si="101"/>
        <v>3.46</v>
      </c>
      <c r="O1381" s="1">
        <v>17.099999999999987</v>
      </c>
      <c r="P1381" s="38"/>
      <c r="Q1381" s="39"/>
      <c r="R1381" s="33">
        <v>430</v>
      </c>
      <c r="U1381" s="1"/>
      <c r="V1381" s="33">
        <v>722</v>
      </c>
    </row>
    <row r="1382" spans="2:22" ht="18.75" customHeight="1" x14ac:dyDescent="0.2">
      <c r="B1382" s="32">
        <v>43379</v>
      </c>
      <c r="C1382" s="33">
        <v>438</v>
      </c>
      <c r="D1382" s="33">
        <v>370</v>
      </c>
      <c r="E1382" s="34">
        <v>434.74</v>
      </c>
      <c r="F1382" s="33">
        <f t="shared" si="102"/>
        <v>722</v>
      </c>
      <c r="H1382" s="8">
        <v>644.98</v>
      </c>
      <c r="I1382" s="8">
        <v>0</v>
      </c>
      <c r="J1382" s="36"/>
      <c r="K1382" s="36"/>
      <c r="L1382" s="36">
        <v>5.61</v>
      </c>
      <c r="M1382" s="37">
        <v>2.29</v>
      </c>
      <c r="N1382" s="8">
        <f t="shared" si="101"/>
        <v>5.61</v>
      </c>
      <c r="O1382" s="1">
        <v>15.700000000000031</v>
      </c>
      <c r="P1382" s="38"/>
      <c r="Q1382" s="39"/>
      <c r="R1382" s="33">
        <v>430</v>
      </c>
      <c r="U1382" s="1"/>
      <c r="V1382" s="33">
        <v>722</v>
      </c>
    </row>
    <row r="1383" spans="2:22" ht="18.75" customHeight="1" x14ac:dyDescent="0.2">
      <c r="B1383" s="32">
        <v>43380</v>
      </c>
      <c r="C1383" s="33">
        <v>438</v>
      </c>
      <c r="D1383" s="33">
        <v>370</v>
      </c>
      <c r="E1383" s="34">
        <v>435.19</v>
      </c>
      <c r="F1383" s="33">
        <f t="shared" si="102"/>
        <v>722</v>
      </c>
      <c r="H1383" s="8">
        <v>655.07000000000005</v>
      </c>
      <c r="I1383" s="8">
        <v>0</v>
      </c>
      <c r="J1383" s="36"/>
      <c r="K1383" s="36"/>
      <c r="L1383" s="36">
        <v>6.39</v>
      </c>
      <c r="M1383" s="37">
        <v>2.62</v>
      </c>
      <c r="N1383" s="8">
        <f t="shared" si="101"/>
        <v>6.39</v>
      </c>
      <c r="O1383" s="1">
        <v>16.05999999999996</v>
      </c>
      <c r="P1383" s="38"/>
      <c r="Q1383" s="39"/>
      <c r="R1383" s="33">
        <v>430</v>
      </c>
      <c r="U1383" s="1"/>
      <c r="V1383" s="33">
        <v>722</v>
      </c>
    </row>
    <row r="1384" spans="2:22" ht="18.75" customHeight="1" x14ac:dyDescent="0.2">
      <c r="B1384" s="32">
        <v>43381</v>
      </c>
      <c r="C1384" s="33">
        <v>438</v>
      </c>
      <c r="D1384" s="33">
        <v>370</v>
      </c>
      <c r="E1384" s="34">
        <v>435.61</v>
      </c>
      <c r="F1384" s="33">
        <f t="shared" si="102"/>
        <v>722</v>
      </c>
      <c r="H1384" s="8">
        <v>664.74</v>
      </c>
      <c r="I1384" s="36">
        <v>0</v>
      </c>
      <c r="J1384" s="36"/>
      <c r="K1384" s="36"/>
      <c r="L1384" s="36">
        <v>8.7070000000000007</v>
      </c>
      <c r="M1384" s="37">
        <v>3.5830000000000002</v>
      </c>
      <c r="N1384" s="8">
        <f t="shared" si="101"/>
        <v>8.7070000000000007</v>
      </c>
      <c r="O1384" s="1">
        <v>11.787000000000042</v>
      </c>
      <c r="P1384" s="38"/>
      <c r="Q1384" s="39"/>
      <c r="R1384" s="33">
        <v>430</v>
      </c>
      <c r="U1384" s="1"/>
      <c r="V1384" s="33">
        <v>722</v>
      </c>
    </row>
    <row r="1385" spans="2:22" ht="18.75" customHeight="1" x14ac:dyDescent="0.2">
      <c r="B1385" s="32">
        <v>43382</v>
      </c>
      <c r="C1385" s="33">
        <v>438</v>
      </c>
      <c r="D1385" s="33">
        <v>370</v>
      </c>
      <c r="E1385" s="34">
        <v>435.74</v>
      </c>
      <c r="F1385" s="33">
        <f t="shared" si="102"/>
        <v>722</v>
      </c>
      <c r="H1385" s="8">
        <v>667.82</v>
      </c>
      <c r="I1385" s="8">
        <v>0</v>
      </c>
      <c r="J1385" s="36"/>
      <c r="K1385" s="36"/>
      <c r="L1385" s="36">
        <v>9.7769999999999992</v>
      </c>
      <c r="M1385" s="37">
        <v>4.0069999999999997</v>
      </c>
      <c r="N1385" s="8">
        <f t="shared" si="101"/>
        <v>9.7769999999999992</v>
      </c>
      <c r="O1385" s="1">
        <v>14.897000000000004</v>
      </c>
      <c r="P1385" s="38"/>
      <c r="Q1385" s="39"/>
      <c r="R1385" s="33">
        <v>430</v>
      </c>
      <c r="U1385" s="1"/>
      <c r="V1385" s="33">
        <v>722</v>
      </c>
    </row>
    <row r="1386" spans="2:22" ht="18.75" customHeight="1" x14ac:dyDescent="0.2">
      <c r="B1386" s="32">
        <v>43383</v>
      </c>
      <c r="C1386" s="33">
        <v>438</v>
      </c>
      <c r="D1386" s="33">
        <v>370</v>
      </c>
      <c r="E1386" s="34">
        <v>435.96</v>
      </c>
      <c r="F1386" s="33">
        <f t="shared" si="102"/>
        <v>722</v>
      </c>
      <c r="H1386" s="8">
        <v>672.94</v>
      </c>
      <c r="I1386" s="8">
        <v>0</v>
      </c>
      <c r="J1386" s="36"/>
      <c r="K1386" s="36"/>
      <c r="L1386" s="36">
        <v>11.936</v>
      </c>
      <c r="M1386" s="37">
        <v>4.9119999999999999</v>
      </c>
      <c r="N1386" s="8">
        <f t="shared" si="101"/>
        <v>11.936</v>
      </c>
      <c r="O1386" s="1">
        <v>12.655999999999914</v>
      </c>
      <c r="P1386" s="38"/>
      <c r="Q1386" s="39"/>
      <c r="R1386" s="33">
        <v>430</v>
      </c>
      <c r="U1386" s="1"/>
      <c r="V1386" s="33">
        <v>722</v>
      </c>
    </row>
    <row r="1387" spans="2:22" ht="18.75" customHeight="1" x14ac:dyDescent="0.2">
      <c r="B1387" s="32">
        <v>43384</v>
      </c>
      <c r="C1387" s="33">
        <v>438</v>
      </c>
      <c r="D1387" s="33">
        <v>370</v>
      </c>
      <c r="E1387" s="34">
        <v>435.99</v>
      </c>
      <c r="F1387" s="33">
        <f t="shared" si="102"/>
        <v>722</v>
      </c>
      <c r="H1387" s="8">
        <v>673.66</v>
      </c>
      <c r="I1387" s="36">
        <v>0</v>
      </c>
      <c r="J1387" s="36"/>
      <c r="K1387" s="36"/>
      <c r="L1387" s="36">
        <v>13.141999999999999</v>
      </c>
      <c r="M1387" s="37">
        <v>5.3860000000000001</v>
      </c>
      <c r="N1387" s="8">
        <f t="shared" si="101"/>
        <v>13.141999999999999</v>
      </c>
      <c r="O1387" s="1">
        <v>11.22200000000004</v>
      </c>
      <c r="P1387" s="38"/>
      <c r="Q1387" s="39"/>
      <c r="R1387" s="33">
        <v>430</v>
      </c>
      <c r="U1387" s="1"/>
      <c r="V1387" s="33">
        <v>722</v>
      </c>
    </row>
    <row r="1388" spans="2:22" ht="18.75" customHeight="1" x14ac:dyDescent="0.2">
      <c r="B1388" s="32">
        <v>43385</v>
      </c>
      <c r="C1388" s="33">
        <v>438</v>
      </c>
      <c r="D1388" s="33">
        <v>370</v>
      </c>
      <c r="E1388" s="34">
        <v>435.91</v>
      </c>
      <c r="F1388" s="33">
        <f t="shared" si="102"/>
        <v>722</v>
      </c>
      <c r="H1388" s="8">
        <v>671.74</v>
      </c>
      <c r="I1388" s="8">
        <v>0</v>
      </c>
      <c r="J1388" s="36"/>
      <c r="K1388" s="36"/>
      <c r="L1388" s="36">
        <v>12.029</v>
      </c>
      <c r="M1388" s="37">
        <v>4.95</v>
      </c>
      <c r="N1388" s="8">
        <f t="shared" si="101"/>
        <v>12.029</v>
      </c>
      <c r="O1388" s="1">
        <v>11.328999999999954</v>
      </c>
      <c r="P1388" s="38"/>
      <c r="Q1388" s="39"/>
      <c r="R1388" s="33">
        <v>430</v>
      </c>
      <c r="U1388" s="1"/>
      <c r="V1388" s="33">
        <v>722</v>
      </c>
    </row>
    <row r="1389" spans="2:22" ht="18.75" customHeight="1" x14ac:dyDescent="0.2">
      <c r="B1389" s="32">
        <v>43386</v>
      </c>
      <c r="C1389" s="33">
        <v>438</v>
      </c>
      <c r="D1389" s="33">
        <v>370</v>
      </c>
      <c r="E1389" s="34">
        <v>435.88</v>
      </c>
      <c r="F1389" s="33">
        <f t="shared" si="102"/>
        <v>722</v>
      </c>
      <c r="H1389" s="8">
        <v>671.04</v>
      </c>
      <c r="I1389" s="8">
        <v>0</v>
      </c>
      <c r="J1389" s="36"/>
      <c r="K1389" s="36"/>
      <c r="L1389" s="36">
        <v>10.563000000000001</v>
      </c>
      <c r="M1389" s="37">
        <v>4.3470000000000004</v>
      </c>
      <c r="N1389" s="8">
        <f t="shared" si="101"/>
        <v>10.563000000000001</v>
      </c>
      <c r="O1389" s="1">
        <v>11.983000000000073</v>
      </c>
      <c r="P1389" s="38"/>
      <c r="Q1389" s="1">
        <f t="shared" ref="Q1389:Q1420" si="103">+H1390-H1389+N1389</f>
        <v>11.983000000000073</v>
      </c>
      <c r="R1389" s="33">
        <v>430</v>
      </c>
      <c r="U1389" s="1"/>
      <c r="V1389" s="33">
        <v>722</v>
      </c>
    </row>
    <row r="1390" spans="2:22" ht="18.75" customHeight="1" x14ac:dyDescent="0.2">
      <c r="B1390" s="32">
        <v>43387</v>
      </c>
      <c r="C1390" s="33">
        <v>438</v>
      </c>
      <c r="D1390" s="33">
        <v>370</v>
      </c>
      <c r="E1390" s="34">
        <v>435.94</v>
      </c>
      <c r="F1390" s="33">
        <f t="shared" si="102"/>
        <v>722</v>
      </c>
      <c r="H1390" s="8">
        <v>672.46</v>
      </c>
      <c r="I1390" s="36">
        <v>0</v>
      </c>
      <c r="J1390" s="36"/>
      <c r="K1390" s="36"/>
      <c r="L1390" s="36">
        <v>10.141</v>
      </c>
      <c r="M1390" s="37">
        <v>4.1559999999999997</v>
      </c>
      <c r="N1390" s="8">
        <f t="shared" si="101"/>
        <v>10.141</v>
      </c>
      <c r="O1390" s="1">
        <v>8.9509999999999454</v>
      </c>
      <c r="P1390" s="38"/>
      <c r="Q1390" s="1">
        <f t="shared" si="103"/>
        <v>8.9509999999999454</v>
      </c>
      <c r="R1390" s="33">
        <v>430</v>
      </c>
      <c r="U1390" s="1"/>
      <c r="V1390" s="33">
        <v>722</v>
      </c>
    </row>
    <row r="1391" spans="2:22" ht="18.75" customHeight="1" x14ac:dyDescent="0.2">
      <c r="B1391" s="32">
        <v>43388</v>
      </c>
      <c r="C1391" s="33">
        <v>438</v>
      </c>
      <c r="D1391" s="33">
        <v>370</v>
      </c>
      <c r="E1391" s="34">
        <v>435.89</v>
      </c>
      <c r="F1391" s="33">
        <f t="shared" ref="F1391:F1422" si="104">F1390</f>
        <v>722</v>
      </c>
      <c r="H1391" s="8">
        <v>671.27</v>
      </c>
      <c r="I1391" s="8">
        <v>0</v>
      </c>
      <c r="J1391" s="36"/>
      <c r="K1391" s="36"/>
      <c r="L1391" s="36">
        <v>12.471</v>
      </c>
      <c r="M1391" s="37">
        <v>5.1319999999999997</v>
      </c>
      <c r="N1391" s="8">
        <f t="shared" si="101"/>
        <v>12.471</v>
      </c>
      <c r="O1391" s="1">
        <v>5.7009999999999996</v>
      </c>
      <c r="P1391" s="38"/>
      <c r="Q1391" s="1">
        <f t="shared" si="103"/>
        <v>5.7010000000000183</v>
      </c>
      <c r="R1391" s="33">
        <v>430</v>
      </c>
      <c r="U1391" s="1"/>
      <c r="V1391" s="33">
        <v>722</v>
      </c>
    </row>
    <row r="1392" spans="2:22" ht="18.75" customHeight="1" x14ac:dyDescent="0.2">
      <c r="B1392" s="32">
        <v>43389</v>
      </c>
      <c r="C1392" s="33">
        <v>438</v>
      </c>
      <c r="D1392" s="33">
        <v>370</v>
      </c>
      <c r="E1392" s="34">
        <v>435.6</v>
      </c>
      <c r="F1392" s="33">
        <f t="shared" si="104"/>
        <v>722</v>
      </c>
      <c r="H1392" s="8">
        <v>664.5</v>
      </c>
      <c r="I1392" s="8">
        <v>0</v>
      </c>
      <c r="J1392" s="36"/>
      <c r="K1392" s="36"/>
      <c r="L1392" s="36">
        <v>8.8160000000000007</v>
      </c>
      <c r="M1392" s="37">
        <v>3.613</v>
      </c>
      <c r="N1392" s="8">
        <f t="shared" si="101"/>
        <v>8.8160000000000007</v>
      </c>
      <c r="O1392" s="1">
        <v>6.75</v>
      </c>
      <c r="P1392" s="38"/>
      <c r="Q1392" s="1">
        <f t="shared" si="103"/>
        <v>6.7459999999999507</v>
      </c>
      <c r="R1392" s="33">
        <v>430</v>
      </c>
      <c r="U1392" s="1"/>
      <c r="V1392" s="33">
        <v>722</v>
      </c>
    </row>
    <row r="1393" spans="2:22" ht="18.75" customHeight="1" x14ac:dyDescent="0.2">
      <c r="B1393" s="32">
        <v>43390</v>
      </c>
      <c r="C1393" s="33">
        <v>438</v>
      </c>
      <c r="D1393" s="33">
        <v>370</v>
      </c>
      <c r="E1393" s="34">
        <v>435.51</v>
      </c>
      <c r="F1393" s="33">
        <f t="shared" si="104"/>
        <v>722</v>
      </c>
      <c r="H1393" s="8">
        <v>662.43</v>
      </c>
      <c r="I1393" s="36">
        <v>0</v>
      </c>
      <c r="J1393" s="36"/>
      <c r="K1393" s="36"/>
      <c r="L1393" s="36">
        <v>8.891</v>
      </c>
      <c r="M1393" s="37">
        <v>3.6440000000000001</v>
      </c>
      <c r="N1393" s="8">
        <f t="shared" si="101"/>
        <v>8.891</v>
      </c>
      <c r="O1393" s="1">
        <v>5.44</v>
      </c>
      <c r="P1393" s="38"/>
      <c r="Q1393" s="1">
        <f t="shared" si="103"/>
        <v>5.4410000000000682</v>
      </c>
      <c r="R1393" s="33">
        <v>430</v>
      </c>
      <c r="U1393" s="1"/>
      <c r="V1393" s="33">
        <v>722</v>
      </c>
    </row>
    <row r="1394" spans="2:22" ht="18.75" customHeight="1" x14ac:dyDescent="0.2">
      <c r="B1394" s="32">
        <v>43391</v>
      </c>
      <c r="C1394" s="33">
        <v>438</v>
      </c>
      <c r="D1394" s="33">
        <v>370</v>
      </c>
      <c r="E1394" s="34">
        <v>435.36</v>
      </c>
      <c r="F1394" s="33">
        <f t="shared" si="104"/>
        <v>722</v>
      </c>
      <c r="H1394" s="8">
        <v>658.98</v>
      </c>
      <c r="I1394" s="8">
        <v>0</v>
      </c>
      <c r="J1394" s="36"/>
      <c r="K1394" s="36"/>
      <c r="L1394" s="36">
        <v>10.898999999999999</v>
      </c>
      <c r="M1394" s="37">
        <v>4.4669999999999996</v>
      </c>
      <c r="N1394" s="8">
        <f t="shared" si="101"/>
        <v>10.898999999999999</v>
      </c>
      <c r="O1394" s="1">
        <v>4.6989999999999537</v>
      </c>
      <c r="P1394" s="38"/>
      <c r="Q1394" s="1">
        <f t="shared" si="103"/>
        <v>4.6989999999999537</v>
      </c>
      <c r="R1394" s="33">
        <v>430</v>
      </c>
      <c r="U1394" s="1"/>
      <c r="V1394" s="33">
        <v>722</v>
      </c>
    </row>
    <row r="1395" spans="2:22" ht="18.75" customHeight="1" x14ac:dyDescent="0.2">
      <c r="B1395" s="32">
        <v>43392</v>
      </c>
      <c r="C1395" s="33">
        <v>438</v>
      </c>
      <c r="D1395" s="33">
        <v>370</v>
      </c>
      <c r="E1395" s="34">
        <v>435.09</v>
      </c>
      <c r="F1395" s="33">
        <f t="shared" si="104"/>
        <v>722</v>
      </c>
      <c r="H1395" s="8">
        <v>652.78</v>
      </c>
      <c r="I1395" s="8">
        <v>0</v>
      </c>
      <c r="J1395" s="36"/>
      <c r="K1395" s="36"/>
      <c r="L1395" s="36">
        <v>7.806</v>
      </c>
      <c r="M1395" s="37">
        <v>3.1989999999999998</v>
      </c>
      <c r="N1395" s="8">
        <f t="shared" si="101"/>
        <v>7.806</v>
      </c>
      <c r="O1395" s="1">
        <v>6.0460000000000091</v>
      </c>
      <c r="P1395" s="38"/>
      <c r="Q1395" s="1">
        <f t="shared" si="103"/>
        <v>6.0460000000000091</v>
      </c>
      <c r="R1395" s="33">
        <v>430</v>
      </c>
      <c r="U1395" s="33">
        <v>434.90199999999999</v>
      </c>
      <c r="V1395" s="33">
        <v>722</v>
      </c>
    </row>
    <row r="1396" spans="2:22" ht="18.75" customHeight="1" x14ac:dyDescent="0.2">
      <c r="B1396" s="32">
        <v>43393</v>
      </c>
      <c r="C1396" s="33">
        <v>438</v>
      </c>
      <c r="D1396" s="33">
        <v>370</v>
      </c>
      <c r="E1396" s="34">
        <v>435.01</v>
      </c>
      <c r="F1396" s="33">
        <f t="shared" si="104"/>
        <v>722</v>
      </c>
      <c r="H1396" s="8">
        <v>651.02</v>
      </c>
      <c r="I1396" s="36">
        <v>0</v>
      </c>
      <c r="J1396" s="36"/>
      <c r="K1396" s="36"/>
      <c r="L1396" s="36">
        <v>7.6980000000000004</v>
      </c>
      <c r="M1396" s="37">
        <v>3.1549999999999998</v>
      </c>
      <c r="N1396" s="8">
        <f t="shared" si="101"/>
        <v>7.6980000000000004</v>
      </c>
      <c r="O1396" s="1">
        <v>25.648000000000046</v>
      </c>
      <c r="P1396" s="38"/>
      <c r="Q1396" s="1">
        <f t="shared" si="103"/>
        <v>25.648000000000046</v>
      </c>
      <c r="R1396" s="33">
        <v>430</v>
      </c>
      <c r="U1396" s="33">
        <v>435.01300000000003</v>
      </c>
      <c r="V1396" s="33">
        <v>722</v>
      </c>
    </row>
    <row r="1397" spans="2:22" ht="18.75" customHeight="1" x14ac:dyDescent="0.2">
      <c r="B1397" s="32">
        <v>43394</v>
      </c>
      <c r="C1397" s="33">
        <v>438</v>
      </c>
      <c r="D1397" s="33">
        <v>370</v>
      </c>
      <c r="E1397" s="34">
        <v>435.79</v>
      </c>
      <c r="F1397" s="33">
        <f t="shared" si="104"/>
        <v>722</v>
      </c>
      <c r="H1397" s="8">
        <v>668.97</v>
      </c>
      <c r="I1397" s="8">
        <v>0</v>
      </c>
      <c r="J1397" s="36"/>
      <c r="K1397" s="36"/>
      <c r="L1397" s="36">
        <v>5.3170000000000002</v>
      </c>
      <c r="M1397" s="37">
        <v>2.1880000000000002</v>
      </c>
      <c r="N1397" s="8">
        <f t="shared" si="101"/>
        <v>5.3170000000000002</v>
      </c>
      <c r="O1397" s="1">
        <v>22.906999999999918</v>
      </c>
      <c r="P1397" s="38"/>
      <c r="Q1397" s="1">
        <f t="shared" si="103"/>
        <v>22.906999999999918</v>
      </c>
      <c r="R1397" s="33">
        <v>430</v>
      </c>
      <c r="U1397" s="33">
        <v>435.78199999999998</v>
      </c>
      <c r="V1397" s="33">
        <v>722</v>
      </c>
    </row>
    <row r="1398" spans="2:22" ht="18.75" customHeight="1" x14ac:dyDescent="0.2">
      <c r="B1398" s="32">
        <v>43395</v>
      </c>
      <c r="C1398" s="33">
        <v>438</v>
      </c>
      <c r="D1398" s="33">
        <v>370</v>
      </c>
      <c r="E1398" s="34">
        <v>436.53</v>
      </c>
      <c r="F1398" s="33">
        <f t="shared" si="104"/>
        <v>722</v>
      </c>
      <c r="H1398" s="8">
        <v>686.56</v>
      </c>
      <c r="I1398" s="8">
        <v>0</v>
      </c>
      <c r="J1398" s="36"/>
      <c r="K1398" s="36"/>
      <c r="L1398" s="36">
        <v>7.8239999999999998</v>
      </c>
      <c r="M1398" s="37">
        <v>3.2330000000000001</v>
      </c>
      <c r="N1398" s="8">
        <f t="shared" si="101"/>
        <v>7.8239999999999998</v>
      </c>
      <c r="O1398" s="1">
        <v>20.784000000000034</v>
      </c>
      <c r="P1398" s="38"/>
      <c r="Q1398" s="1">
        <f t="shared" si="103"/>
        <v>20.784000000000034</v>
      </c>
      <c r="R1398" s="33">
        <v>430</v>
      </c>
      <c r="U1398" s="33">
        <v>436.51900000000001</v>
      </c>
      <c r="V1398" s="33">
        <v>722</v>
      </c>
    </row>
    <row r="1399" spans="2:22" ht="18.75" customHeight="1" x14ac:dyDescent="0.2">
      <c r="B1399" s="32">
        <v>43396</v>
      </c>
      <c r="C1399" s="33">
        <v>438</v>
      </c>
      <c r="D1399" s="33">
        <v>370</v>
      </c>
      <c r="E1399" s="34">
        <v>437.08</v>
      </c>
      <c r="F1399" s="33">
        <f t="shared" si="104"/>
        <v>722</v>
      </c>
      <c r="H1399" s="8">
        <v>699.52</v>
      </c>
      <c r="I1399" s="36">
        <v>0</v>
      </c>
      <c r="J1399" s="36"/>
      <c r="K1399" s="36"/>
      <c r="L1399" s="36">
        <v>10.614000000000001</v>
      </c>
      <c r="M1399" s="37">
        <v>4.3860000000000001</v>
      </c>
      <c r="N1399" s="8">
        <f t="shared" si="101"/>
        <v>10.614000000000001</v>
      </c>
      <c r="O1399" s="1">
        <v>29.873999999999992</v>
      </c>
      <c r="P1399" s="38"/>
      <c r="Q1399" s="1">
        <f t="shared" si="103"/>
        <v>29.873999999999992</v>
      </c>
      <c r="R1399" s="33">
        <v>430</v>
      </c>
      <c r="U1399" s="33">
        <v>437.17700000000002</v>
      </c>
      <c r="V1399" s="33">
        <v>722</v>
      </c>
    </row>
    <row r="1400" spans="2:22" ht="18.75" customHeight="1" x14ac:dyDescent="0.2">
      <c r="B1400" s="32">
        <v>43397</v>
      </c>
      <c r="C1400" s="33">
        <v>438</v>
      </c>
      <c r="D1400" s="33">
        <v>370</v>
      </c>
      <c r="E1400" s="34">
        <v>437.87</v>
      </c>
      <c r="F1400" s="33">
        <f t="shared" si="104"/>
        <v>722</v>
      </c>
      <c r="H1400" s="8">
        <v>718.78</v>
      </c>
      <c r="I1400" s="42">
        <v>8.14</v>
      </c>
      <c r="J1400" s="36"/>
      <c r="K1400" s="36"/>
      <c r="L1400" s="36">
        <v>13.087</v>
      </c>
      <c r="M1400" s="37">
        <v>5.4080000000000004</v>
      </c>
      <c r="N1400" s="8">
        <f t="shared" si="101"/>
        <v>21.227</v>
      </c>
      <c r="O1400" s="1">
        <v>25.697000000000028</v>
      </c>
      <c r="P1400" s="38"/>
      <c r="Q1400" s="1">
        <f t="shared" si="103"/>
        <v>25.697000000000028</v>
      </c>
      <c r="R1400" s="33">
        <v>430</v>
      </c>
      <c r="U1400" s="33">
        <v>437.87099999999998</v>
      </c>
      <c r="V1400" s="33">
        <v>722</v>
      </c>
    </row>
    <row r="1401" spans="2:22" ht="18.75" customHeight="1" x14ac:dyDescent="0.2">
      <c r="B1401" s="32">
        <v>43398</v>
      </c>
      <c r="C1401" s="33">
        <v>438</v>
      </c>
      <c r="D1401" s="33">
        <v>370</v>
      </c>
      <c r="E1401" s="34">
        <v>438.05</v>
      </c>
      <c r="F1401" s="33">
        <f t="shared" si="104"/>
        <v>722</v>
      </c>
      <c r="H1401" s="8">
        <v>723.25</v>
      </c>
      <c r="I1401" s="42">
        <v>8.42</v>
      </c>
      <c r="J1401" s="36"/>
      <c r="K1401" s="36"/>
      <c r="L1401" s="36">
        <v>13.282</v>
      </c>
      <c r="M1401" s="37">
        <v>5.51</v>
      </c>
      <c r="N1401" s="8">
        <f t="shared" si="101"/>
        <v>21.701999999999998</v>
      </c>
      <c r="O1401" s="1">
        <v>20.701999999999998</v>
      </c>
      <c r="P1401" s="38"/>
      <c r="Q1401" s="1">
        <f t="shared" si="103"/>
        <v>20.701999999999998</v>
      </c>
      <c r="R1401" s="33">
        <v>430</v>
      </c>
      <c r="U1401" s="33">
        <v>438.03700000000003</v>
      </c>
      <c r="V1401" s="33">
        <v>722</v>
      </c>
    </row>
    <row r="1402" spans="2:22" ht="18.75" customHeight="1" x14ac:dyDescent="0.2">
      <c r="B1402" s="32">
        <v>43399</v>
      </c>
      <c r="C1402" s="33">
        <v>438</v>
      </c>
      <c r="D1402" s="33">
        <v>370</v>
      </c>
      <c r="E1402" s="34">
        <v>438.01</v>
      </c>
      <c r="F1402" s="33">
        <f t="shared" si="104"/>
        <v>722</v>
      </c>
      <c r="H1402" s="8">
        <v>722.25</v>
      </c>
      <c r="I1402" s="42">
        <v>3.65</v>
      </c>
      <c r="J1402" s="36"/>
      <c r="K1402" s="36"/>
      <c r="L1402" s="36">
        <v>13.385</v>
      </c>
      <c r="M1402" s="37">
        <v>5.55</v>
      </c>
      <c r="N1402" s="8">
        <f t="shared" si="101"/>
        <v>17.035</v>
      </c>
      <c r="O1402" s="1">
        <v>23.285499999999999</v>
      </c>
      <c r="P1402" s="38"/>
      <c r="Q1402" s="1">
        <f t="shared" si="103"/>
        <v>17.285</v>
      </c>
      <c r="R1402" s="33">
        <v>430</v>
      </c>
      <c r="U1402" s="33">
        <v>438.00299999999999</v>
      </c>
      <c r="V1402" s="33">
        <v>722</v>
      </c>
    </row>
    <row r="1403" spans="2:22" ht="18.75" customHeight="1" x14ac:dyDescent="0.2">
      <c r="B1403" s="32">
        <v>43400</v>
      </c>
      <c r="C1403" s="33">
        <v>438</v>
      </c>
      <c r="D1403" s="33">
        <v>370</v>
      </c>
      <c r="E1403" s="34">
        <v>438.02</v>
      </c>
      <c r="F1403" s="33">
        <f t="shared" si="104"/>
        <v>722</v>
      </c>
      <c r="H1403" s="8">
        <v>722.5</v>
      </c>
      <c r="I1403" s="42">
        <v>6.88</v>
      </c>
      <c r="J1403" s="36"/>
      <c r="K1403" s="36"/>
      <c r="L1403" s="36">
        <v>12.036</v>
      </c>
      <c r="M1403" s="37">
        <v>4.9939999999999998</v>
      </c>
      <c r="N1403" s="8">
        <f t="shared" si="101"/>
        <v>18.916</v>
      </c>
      <c r="O1403" s="1">
        <v>18.666</v>
      </c>
      <c r="P1403" s="38">
        <f>SUM(M1377:M1407)</f>
        <v>121.26400000000001</v>
      </c>
      <c r="Q1403" s="1">
        <f t="shared" si="103"/>
        <v>18.666</v>
      </c>
      <c r="R1403" s="33">
        <v>430</v>
      </c>
      <c r="U1403" s="33">
        <v>438.03499999999997</v>
      </c>
      <c r="V1403" s="33">
        <v>722</v>
      </c>
    </row>
    <row r="1404" spans="2:22" ht="18.75" customHeight="1" x14ac:dyDescent="0.2">
      <c r="B1404" s="32">
        <v>43401</v>
      </c>
      <c r="C1404" s="33">
        <v>438</v>
      </c>
      <c r="D1404" s="33">
        <v>370</v>
      </c>
      <c r="E1404" s="34">
        <v>438.01</v>
      </c>
      <c r="F1404" s="33">
        <f t="shared" si="104"/>
        <v>722</v>
      </c>
      <c r="H1404" s="8">
        <v>722.25</v>
      </c>
      <c r="I1404" s="42">
        <v>5.24</v>
      </c>
      <c r="J1404" s="36"/>
      <c r="K1404" s="36"/>
      <c r="L1404" s="36">
        <v>10.098000000000001</v>
      </c>
      <c r="M1404" s="37">
        <v>4.1900000000000004</v>
      </c>
      <c r="N1404" s="8">
        <f t="shared" si="101"/>
        <v>15.338000000000001</v>
      </c>
      <c r="O1404" s="1">
        <v>16.088000000000001</v>
      </c>
      <c r="P1404" s="38"/>
      <c r="Q1404" s="1">
        <f t="shared" si="103"/>
        <v>16.088000000000001</v>
      </c>
      <c r="R1404" s="33">
        <v>430</v>
      </c>
      <c r="U1404" s="33">
        <v>438.012</v>
      </c>
      <c r="V1404" s="33">
        <v>722</v>
      </c>
    </row>
    <row r="1405" spans="2:22" ht="18.75" customHeight="1" x14ac:dyDescent="0.2">
      <c r="B1405" s="32">
        <v>43402</v>
      </c>
      <c r="C1405" s="33">
        <v>438</v>
      </c>
      <c r="D1405" s="33">
        <v>370</v>
      </c>
      <c r="E1405" s="34">
        <v>438.04</v>
      </c>
      <c r="F1405" s="33">
        <f t="shared" si="104"/>
        <v>722</v>
      </c>
      <c r="H1405" s="8">
        <v>723</v>
      </c>
      <c r="I1405" s="42">
        <v>2.5299999999999998</v>
      </c>
      <c r="J1405" s="36"/>
      <c r="K1405" s="36"/>
      <c r="L1405" s="36">
        <v>12.324999999999999</v>
      </c>
      <c r="M1405" s="37">
        <v>5.1139999999999999</v>
      </c>
      <c r="N1405" s="8">
        <f t="shared" si="101"/>
        <v>14.854999999999999</v>
      </c>
      <c r="O1405" s="1">
        <v>13.854999999999999</v>
      </c>
      <c r="P1405" s="38"/>
      <c r="Q1405" s="1">
        <f t="shared" si="103"/>
        <v>13.854999999999999</v>
      </c>
      <c r="R1405" s="33">
        <v>430</v>
      </c>
      <c r="U1405" s="33">
        <v>438.04399999999998</v>
      </c>
      <c r="V1405" s="33">
        <v>722</v>
      </c>
    </row>
    <row r="1406" spans="2:22" ht="18.75" customHeight="1" x14ac:dyDescent="0.2">
      <c r="B1406" s="32">
        <v>43403</v>
      </c>
      <c r="C1406" s="33">
        <v>438</v>
      </c>
      <c r="D1406" s="33">
        <v>370</v>
      </c>
      <c r="E1406" s="34">
        <v>438</v>
      </c>
      <c r="F1406" s="33">
        <f t="shared" si="104"/>
        <v>722</v>
      </c>
      <c r="H1406" s="8">
        <v>722</v>
      </c>
      <c r="I1406" s="42">
        <v>0</v>
      </c>
      <c r="J1406" s="36"/>
      <c r="K1406" s="36"/>
      <c r="L1406" s="36">
        <v>12.672000000000001</v>
      </c>
      <c r="M1406" s="37">
        <v>5.2779999999999996</v>
      </c>
      <c r="N1406" s="8">
        <f t="shared" si="101"/>
        <v>12.672000000000001</v>
      </c>
      <c r="O1406" s="1">
        <v>13.172000000000001</v>
      </c>
      <c r="P1406" s="38"/>
      <c r="Q1406" s="1">
        <f t="shared" si="103"/>
        <v>13.172000000000001</v>
      </c>
      <c r="R1406" s="33">
        <v>430</v>
      </c>
      <c r="U1406" s="33">
        <v>438.00200000000001</v>
      </c>
      <c r="V1406" s="33">
        <v>722</v>
      </c>
    </row>
    <row r="1407" spans="2:22" ht="18.75" customHeight="1" x14ac:dyDescent="0.2">
      <c r="B1407" s="32">
        <v>43404</v>
      </c>
      <c r="C1407" s="33">
        <v>438</v>
      </c>
      <c r="D1407" s="33">
        <v>370</v>
      </c>
      <c r="E1407" s="34">
        <v>438.02</v>
      </c>
      <c r="F1407" s="33">
        <f t="shared" si="104"/>
        <v>722</v>
      </c>
      <c r="H1407" s="8">
        <v>722.5</v>
      </c>
      <c r="I1407" s="42">
        <v>0</v>
      </c>
      <c r="J1407" s="36"/>
      <c r="K1407" s="36"/>
      <c r="L1407" s="36">
        <v>13.291</v>
      </c>
      <c r="M1407" s="37">
        <v>5.5149999999999997</v>
      </c>
      <c r="N1407" s="8">
        <f t="shared" si="101"/>
        <v>13.291</v>
      </c>
      <c r="O1407" s="1">
        <v>11.541</v>
      </c>
      <c r="P1407" s="38"/>
      <c r="Q1407" s="1">
        <f t="shared" si="103"/>
        <v>11.541</v>
      </c>
      <c r="R1407" s="33">
        <v>430</v>
      </c>
      <c r="U1407" s="33">
        <v>438.03300000000002</v>
      </c>
      <c r="V1407" s="33">
        <v>722</v>
      </c>
    </row>
    <row r="1408" spans="2:22" ht="18.75" customHeight="1" x14ac:dyDescent="0.2">
      <c r="B1408" s="32">
        <v>43405</v>
      </c>
      <c r="C1408" s="33">
        <v>438</v>
      </c>
      <c r="D1408" s="33">
        <v>370</v>
      </c>
      <c r="E1408" s="34">
        <v>437.95</v>
      </c>
      <c r="F1408" s="33">
        <f t="shared" si="104"/>
        <v>722</v>
      </c>
      <c r="H1408" s="8">
        <v>720.75</v>
      </c>
      <c r="I1408" s="42">
        <v>0</v>
      </c>
      <c r="J1408" s="36"/>
      <c r="K1408" s="36"/>
      <c r="L1408" s="36">
        <v>13.518000000000001</v>
      </c>
      <c r="M1408" s="37">
        <v>5.609</v>
      </c>
      <c r="N1408" s="8">
        <f t="shared" si="101"/>
        <v>13.518000000000001</v>
      </c>
      <c r="O1408" s="1">
        <v>11.787999999999982</v>
      </c>
      <c r="P1408" s="38"/>
      <c r="Q1408" s="1">
        <f t="shared" si="103"/>
        <v>11.787999999999982</v>
      </c>
      <c r="R1408" s="33">
        <v>430</v>
      </c>
      <c r="U1408" s="33">
        <v>437.95600000000002</v>
      </c>
      <c r="V1408" s="33">
        <v>722</v>
      </c>
    </row>
    <row r="1409" spans="2:22" ht="18.75" customHeight="1" x14ac:dyDescent="0.2">
      <c r="B1409" s="32">
        <v>43406</v>
      </c>
      <c r="C1409" s="33">
        <v>438</v>
      </c>
      <c r="D1409" s="33">
        <v>370</v>
      </c>
      <c r="E1409" s="34">
        <v>437.88</v>
      </c>
      <c r="F1409" s="33">
        <f t="shared" si="104"/>
        <v>722</v>
      </c>
      <c r="H1409" s="8">
        <v>719.02</v>
      </c>
      <c r="I1409" s="42">
        <v>0</v>
      </c>
      <c r="J1409" s="36"/>
      <c r="K1409" s="36"/>
      <c r="L1409" s="36">
        <v>13.419</v>
      </c>
      <c r="M1409" s="37">
        <v>5.5449999999999999</v>
      </c>
      <c r="N1409" s="8">
        <f t="shared" si="101"/>
        <v>13.419</v>
      </c>
      <c r="O1409" s="1">
        <v>11.97900000000006</v>
      </c>
      <c r="P1409" s="38"/>
      <c r="Q1409" s="1">
        <f t="shared" si="103"/>
        <v>11.97900000000006</v>
      </c>
      <c r="R1409" s="33">
        <v>430</v>
      </c>
      <c r="U1409" s="33">
        <v>437.88499999999999</v>
      </c>
      <c r="V1409" s="33">
        <v>722</v>
      </c>
    </row>
    <row r="1410" spans="2:22" ht="18.75" customHeight="1" x14ac:dyDescent="0.2">
      <c r="B1410" s="32">
        <v>43407</v>
      </c>
      <c r="C1410" s="33">
        <v>438</v>
      </c>
      <c r="D1410" s="33">
        <v>370</v>
      </c>
      <c r="E1410" s="34">
        <v>437.82</v>
      </c>
      <c r="F1410" s="33">
        <f t="shared" si="104"/>
        <v>722</v>
      </c>
      <c r="H1410" s="8">
        <v>717.58</v>
      </c>
      <c r="I1410" s="42">
        <v>0</v>
      </c>
      <c r="J1410" s="36"/>
      <c r="K1410" s="36"/>
      <c r="L1410" s="36">
        <v>13.301</v>
      </c>
      <c r="M1410" s="37">
        <v>5.5190000000000001</v>
      </c>
      <c r="N1410" s="8">
        <f t="shared" si="101"/>
        <v>13.301</v>
      </c>
      <c r="O1410" s="1">
        <v>12.320999999999982</v>
      </c>
      <c r="P1410" s="38"/>
      <c r="Q1410" s="1">
        <f t="shared" si="103"/>
        <v>12.320999999999982</v>
      </c>
      <c r="R1410" s="33">
        <v>430</v>
      </c>
      <c r="U1410" s="33">
        <v>437.83</v>
      </c>
      <c r="V1410" s="33">
        <v>722</v>
      </c>
    </row>
    <row r="1411" spans="2:22" ht="18.75" customHeight="1" x14ac:dyDescent="0.2">
      <c r="B1411" s="32">
        <v>43408</v>
      </c>
      <c r="C1411" s="33">
        <v>438</v>
      </c>
      <c r="D1411" s="33">
        <v>370</v>
      </c>
      <c r="E1411" s="34">
        <v>437.78</v>
      </c>
      <c r="F1411" s="33">
        <f t="shared" si="104"/>
        <v>722</v>
      </c>
      <c r="H1411" s="8">
        <v>716.6</v>
      </c>
      <c r="I1411" s="42">
        <v>0</v>
      </c>
      <c r="J1411" s="36"/>
      <c r="K1411" s="36"/>
      <c r="L1411" s="36">
        <v>13.605</v>
      </c>
      <c r="M1411" s="37">
        <v>5.6230000000000002</v>
      </c>
      <c r="N1411" s="8">
        <f t="shared" si="101"/>
        <v>13.605</v>
      </c>
      <c r="O1411" s="1">
        <v>12.355</v>
      </c>
      <c r="P1411" s="38"/>
      <c r="Q1411" s="1">
        <f t="shared" si="103"/>
        <v>12.355</v>
      </c>
      <c r="R1411" s="33">
        <v>430</v>
      </c>
      <c r="U1411" s="33">
        <v>437.786</v>
      </c>
      <c r="V1411" s="33">
        <v>722</v>
      </c>
    </row>
    <row r="1412" spans="2:22" ht="18.75" customHeight="1" x14ac:dyDescent="0.2">
      <c r="B1412" s="32">
        <v>43409</v>
      </c>
      <c r="C1412" s="33">
        <v>438</v>
      </c>
      <c r="D1412" s="33">
        <v>370</v>
      </c>
      <c r="E1412" s="34">
        <v>437.73</v>
      </c>
      <c r="F1412" s="33">
        <f t="shared" si="104"/>
        <v>722</v>
      </c>
      <c r="H1412" s="8">
        <v>715.35</v>
      </c>
      <c r="I1412" s="42">
        <v>0</v>
      </c>
      <c r="J1412" s="36"/>
      <c r="K1412" s="36"/>
      <c r="L1412" s="36">
        <v>13.609</v>
      </c>
      <c r="M1412" s="37">
        <v>5.2320000000000002</v>
      </c>
      <c r="N1412" s="8">
        <f t="shared" si="101"/>
        <v>13.609</v>
      </c>
      <c r="O1412" s="1">
        <v>17.278999999999961</v>
      </c>
      <c r="P1412" s="38"/>
      <c r="Q1412" s="1">
        <f t="shared" si="103"/>
        <v>17.278999999999961</v>
      </c>
      <c r="R1412" s="33">
        <v>430</v>
      </c>
      <c r="U1412" s="33">
        <v>437.73500000000001</v>
      </c>
      <c r="V1412" s="33">
        <v>722</v>
      </c>
    </row>
    <row r="1413" spans="2:22" ht="18.75" customHeight="1" x14ac:dyDescent="0.2">
      <c r="B1413" s="32">
        <v>43410</v>
      </c>
      <c r="C1413" s="33">
        <v>438</v>
      </c>
      <c r="D1413" s="33">
        <v>370</v>
      </c>
      <c r="E1413" s="34">
        <v>437.88</v>
      </c>
      <c r="F1413" s="33">
        <f t="shared" si="104"/>
        <v>722</v>
      </c>
      <c r="H1413" s="8">
        <v>719.02</v>
      </c>
      <c r="I1413" s="42">
        <v>17.350000000000001</v>
      </c>
      <c r="J1413" s="36"/>
      <c r="K1413" s="36"/>
      <c r="L1413" s="36">
        <v>12.669</v>
      </c>
      <c r="M1413" s="37">
        <v>5.2350000000000003</v>
      </c>
      <c r="N1413" s="8">
        <f t="shared" si="101"/>
        <v>30.019000000000002</v>
      </c>
      <c r="O1413" s="1">
        <v>33.499000000000024</v>
      </c>
      <c r="P1413" s="38"/>
      <c r="Q1413" s="1">
        <f t="shared" si="103"/>
        <v>33.499000000000024</v>
      </c>
      <c r="R1413" s="33">
        <v>430</v>
      </c>
      <c r="U1413" s="33">
        <v>437.90100000000001</v>
      </c>
      <c r="V1413" s="33">
        <v>722</v>
      </c>
    </row>
    <row r="1414" spans="2:22" ht="18.75" customHeight="1" x14ac:dyDescent="0.2">
      <c r="B1414" s="32">
        <v>43411</v>
      </c>
      <c r="C1414" s="33">
        <v>438</v>
      </c>
      <c r="D1414" s="33">
        <v>370</v>
      </c>
      <c r="E1414" s="34">
        <v>438.02</v>
      </c>
      <c r="F1414" s="33">
        <f t="shared" si="104"/>
        <v>722</v>
      </c>
      <c r="H1414" s="8">
        <v>722.5</v>
      </c>
      <c r="I1414" s="42">
        <v>8.43</v>
      </c>
      <c r="J1414" s="36"/>
      <c r="K1414" s="36"/>
      <c r="L1414" s="36">
        <v>12.906000000000001</v>
      </c>
      <c r="M1414" s="37">
        <v>5.3550000000000004</v>
      </c>
      <c r="N1414" s="8">
        <f t="shared" si="101"/>
        <v>21.335999999999999</v>
      </c>
      <c r="O1414" s="1">
        <v>21.335999999999999</v>
      </c>
      <c r="P1414" s="38"/>
      <c r="Q1414" s="1">
        <f t="shared" si="103"/>
        <v>21.335999999999999</v>
      </c>
      <c r="R1414" s="33">
        <v>430</v>
      </c>
      <c r="U1414" s="33">
        <v>438.03</v>
      </c>
      <c r="V1414" s="33">
        <v>722</v>
      </c>
    </row>
    <row r="1415" spans="2:22" ht="18.75" customHeight="1" x14ac:dyDescent="0.2">
      <c r="B1415" s="32">
        <v>43412</v>
      </c>
      <c r="C1415" s="33">
        <v>438</v>
      </c>
      <c r="D1415" s="33">
        <v>370</v>
      </c>
      <c r="E1415" s="34">
        <v>438.02</v>
      </c>
      <c r="F1415" s="33">
        <f t="shared" si="104"/>
        <v>722</v>
      </c>
      <c r="H1415" s="8">
        <v>722.5</v>
      </c>
      <c r="I1415" s="42">
        <v>6.46</v>
      </c>
      <c r="J1415" s="36"/>
      <c r="K1415" s="36"/>
      <c r="L1415" s="36">
        <v>13.45</v>
      </c>
      <c r="M1415" s="37">
        <v>5.58</v>
      </c>
      <c r="N1415" s="8">
        <f t="shared" si="101"/>
        <v>19.91</v>
      </c>
      <c r="O1415" s="1">
        <v>19.66</v>
      </c>
      <c r="P1415" s="38"/>
      <c r="Q1415" s="1">
        <f t="shared" si="103"/>
        <v>19.66</v>
      </c>
      <c r="R1415" s="33">
        <v>430</v>
      </c>
      <c r="U1415" s="33">
        <v>438.01900000000001</v>
      </c>
      <c r="V1415" s="33">
        <v>722</v>
      </c>
    </row>
    <row r="1416" spans="2:22" ht="18.75" customHeight="1" x14ac:dyDescent="0.2">
      <c r="B1416" s="32">
        <v>43413</v>
      </c>
      <c r="C1416" s="33">
        <v>438</v>
      </c>
      <c r="D1416" s="33">
        <v>370</v>
      </c>
      <c r="E1416" s="34">
        <v>438.01</v>
      </c>
      <c r="F1416" s="33">
        <f t="shared" si="104"/>
        <v>722</v>
      </c>
      <c r="H1416" s="8">
        <v>722.25</v>
      </c>
      <c r="I1416" s="42">
        <v>2.15</v>
      </c>
      <c r="J1416" s="36"/>
      <c r="K1416" s="36"/>
      <c r="L1416" s="36">
        <v>13.066000000000001</v>
      </c>
      <c r="M1416" s="37">
        <v>5.399</v>
      </c>
      <c r="N1416" s="8">
        <f t="shared" si="101"/>
        <v>15.216000000000001</v>
      </c>
      <c r="O1416" s="1">
        <v>14.966000000000001</v>
      </c>
      <c r="P1416" s="38"/>
      <c r="Q1416" s="1">
        <f t="shared" si="103"/>
        <v>14.966000000000001</v>
      </c>
      <c r="R1416" s="33">
        <v>430</v>
      </c>
      <c r="U1416" s="33">
        <v>438.02199999999999</v>
      </c>
      <c r="V1416" s="33">
        <v>722</v>
      </c>
    </row>
    <row r="1417" spans="2:22" ht="18.75" customHeight="1" x14ac:dyDescent="0.2">
      <c r="B1417" s="32">
        <v>43414</v>
      </c>
      <c r="C1417" s="33">
        <v>438</v>
      </c>
      <c r="D1417" s="33">
        <v>370</v>
      </c>
      <c r="E1417" s="34">
        <v>438</v>
      </c>
      <c r="F1417" s="33">
        <f t="shared" si="104"/>
        <v>722</v>
      </c>
      <c r="H1417" s="8">
        <v>722</v>
      </c>
      <c r="I1417" s="42">
        <v>0</v>
      </c>
      <c r="J1417" s="36"/>
      <c r="K1417" s="36"/>
      <c r="L1417" s="36">
        <v>13.282</v>
      </c>
      <c r="M1417" s="37">
        <v>5.5110000000000001</v>
      </c>
      <c r="N1417" s="8">
        <f t="shared" ref="N1417:N1480" si="105">I1417+J1417+K1417+L1417</f>
        <v>13.282</v>
      </c>
      <c r="O1417" s="1">
        <v>11.532</v>
      </c>
      <c r="P1417" s="38"/>
      <c r="Q1417" s="1">
        <f t="shared" si="103"/>
        <v>11.532</v>
      </c>
      <c r="R1417" s="33">
        <v>430</v>
      </c>
      <c r="U1417" s="33">
        <v>438.01099999999997</v>
      </c>
      <c r="V1417" s="33">
        <v>722</v>
      </c>
    </row>
    <row r="1418" spans="2:22" ht="18.75" customHeight="1" x14ac:dyDescent="0.2">
      <c r="B1418" s="32">
        <v>43415</v>
      </c>
      <c r="C1418" s="33">
        <v>438</v>
      </c>
      <c r="D1418" s="33">
        <v>370</v>
      </c>
      <c r="E1418" s="34">
        <v>437.93</v>
      </c>
      <c r="F1418" s="33">
        <f t="shared" si="104"/>
        <v>722</v>
      </c>
      <c r="H1418" s="8">
        <v>720.25</v>
      </c>
      <c r="I1418" s="42">
        <v>0</v>
      </c>
      <c r="J1418" s="36"/>
      <c r="K1418" s="36"/>
      <c r="L1418" s="36">
        <v>11.081</v>
      </c>
      <c r="M1418" s="37">
        <v>4.5789999999999997</v>
      </c>
      <c r="N1418" s="8">
        <f t="shared" si="105"/>
        <v>11.081</v>
      </c>
      <c r="O1418" s="1">
        <v>9.8509999999999813</v>
      </c>
      <c r="P1418" s="38"/>
      <c r="Q1418" s="1">
        <f t="shared" si="103"/>
        <v>9.8509999999999813</v>
      </c>
      <c r="R1418" s="33">
        <v>430</v>
      </c>
      <c r="U1418" s="33">
        <v>437.94799999999998</v>
      </c>
      <c r="V1418" s="33">
        <v>722</v>
      </c>
    </row>
    <row r="1419" spans="2:22" ht="18.75" customHeight="1" x14ac:dyDescent="0.2">
      <c r="B1419" s="32">
        <v>43416</v>
      </c>
      <c r="C1419" s="33">
        <v>438</v>
      </c>
      <c r="D1419" s="33">
        <v>370</v>
      </c>
      <c r="E1419" s="34">
        <v>437.88</v>
      </c>
      <c r="F1419" s="33">
        <f t="shared" si="104"/>
        <v>722</v>
      </c>
      <c r="H1419" s="8">
        <v>719.02</v>
      </c>
      <c r="I1419" s="42">
        <v>0</v>
      </c>
      <c r="J1419" s="36"/>
      <c r="K1419" s="36"/>
      <c r="L1419" s="36">
        <v>13.573</v>
      </c>
      <c r="M1419" s="37">
        <v>5.6319999999999997</v>
      </c>
      <c r="N1419" s="8">
        <f t="shared" si="105"/>
        <v>13.573</v>
      </c>
      <c r="O1419" s="1">
        <v>9.9030000000000413</v>
      </c>
      <c r="P1419" s="38"/>
      <c r="Q1419" s="1">
        <f t="shared" si="103"/>
        <v>9.9030000000000413</v>
      </c>
      <c r="R1419" s="33">
        <v>430</v>
      </c>
      <c r="U1419" s="33">
        <v>437.89300000000003</v>
      </c>
      <c r="V1419" s="33">
        <v>722</v>
      </c>
    </row>
    <row r="1420" spans="2:22" ht="18.75" customHeight="1" x14ac:dyDescent="0.2">
      <c r="B1420" s="32">
        <v>43417</v>
      </c>
      <c r="C1420" s="33">
        <v>438</v>
      </c>
      <c r="D1420" s="33">
        <v>370</v>
      </c>
      <c r="E1420" s="34">
        <v>437.73</v>
      </c>
      <c r="F1420" s="33">
        <f t="shared" si="104"/>
        <v>722</v>
      </c>
      <c r="H1420" s="8">
        <v>715.35</v>
      </c>
      <c r="I1420" s="42">
        <v>0</v>
      </c>
      <c r="J1420" s="36"/>
      <c r="K1420" s="36"/>
      <c r="L1420" s="36">
        <v>13.409000000000001</v>
      </c>
      <c r="M1420" s="37">
        <v>5.5640000000000001</v>
      </c>
      <c r="N1420" s="8">
        <f t="shared" si="105"/>
        <v>13.409000000000001</v>
      </c>
      <c r="O1420" s="1">
        <v>8.2590000000000234</v>
      </c>
      <c r="P1420" s="38"/>
      <c r="Q1420" s="1">
        <f t="shared" si="103"/>
        <v>8.2590000000000234</v>
      </c>
      <c r="R1420" s="33">
        <v>430</v>
      </c>
      <c r="U1420" s="33">
        <v>437.74</v>
      </c>
      <c r="V1420" s="33">
        <v>722</v>
      </c>
    </row>
    <row r="1421" spans="2:22" ht="18.75" customHeight="1" x14ac:dyDescent="0.2">
      <c r="B1421" s="32">
        <v>43418</v>
      </c>
      <c r="C1421" s="33">
        <v>438</v>
      </c>
      <c r="D1421" s="33">
        <v>370</v>
      </c>
      <c r="E1421" s="34">
        <v>437.52</v>
      </c>
      <c r="F1421" s="33">
        <f t="shared" si="104"/>
        <v>722</v>
      </c>
      <c r="H1421" s="8">
        <v>710.2</v>
      </c>
      <c r="I1421" s="42">
        <v>0</v>
      </c>
      <c r="J1421" s="36">
        <v>0.13</v>
      </c>
      <c r="K1421" s="36"/>
      <c r="L1421" s="36">
        <v>13.353999999999999</v>
      </c>
      <c r="M1421" s="37">
        <v>5.5179999999999998</v>
      </c>
      <c r="N1421" s="8">
        <f t="shared" si="105"/>
        <v>13.484</v>
      </c>
      <c r="O1421" s="1">
        <v>8.4239999999999409</v>
      </c>
      <c r="P1421" s="38">
        <f>+E1422-E1421+N1421</f>
        <v>13.27400000000002</v>
      </c>
      <c r="Q1421" s="1">
        <f t="shared" ref="Q1421:Q1452" si="106">+H1422-H1421+N1421</f>
        <v>8.4239999999999409</v>
      </c>
      <c r="R1421" s="33">
        <v>430</v>
      </c>
      <c r="U1421" s="33">
        <v>437.54</v>
      </c>
      <c r="V1421" s="33">
        <v>722</v>
      </c>
    </row>
    <row r="1422" spans="2:22" ht="18.75" customHeight="1" x14ac:dyDescent="0.2">
      <c r="B1422" s="32">
        <v>43419</v>
      </c>
      <c r="C1422" s="33">
        <v>438</v>
      </c>
      <c r="D1422" s="33">
        <v>370</v>
      </c>
      <c r="E1422" s="34">
        <v>437.31</v>
      </c>
      <c r="F1422" s="33">
        <f t="shared" si="104"/>
        <v>722</v>
      </c>
      <c r="H1422" s="8">
        <v>705.14</v>
      </c>
      <c r="I1422" s="42">
        <v>0</v>
      </c>
      <c r="J1422" s="36"/>
      <c r="K1422" s="36"/>
      <c r="L1422" s="36">
        <v>13.513</v>
      </c>
      <c r="M1422" s="37">
        <v>5.5839999999999996</v>
      </c>
      <c r="N1422" s="8">
        <f t="shared" si="105"/>
        <v>13.513</v>
      </c>
      <c r="O1422" s="1">
        <v>8.3730000000000135</v>
      </c>
      <c r="P1422" s="38"/>
      <c r="Q1422" s="1">
        <f t="shared" si="106"/>
        <v>8.3730000000000135</v>
      </c>
      <c r="R1422" s="33">
        <v>430</v>
      </c>
      <c r="U1422" s="33">
        <v>437.32</v>
      </c>
      <c r="V1422" s="33">
        <v>722</v>
      </c>
    </row>
    <row r="1423" spans="2:22" ht="18.75" customHeight="1" x14ac:dyDescent="0.2">
      <c r="B1423" s="32">
        <v>43420</v>
      </c>
      <c r="C1423" s="33">
        <v>438</v>
      </c>
      <c r="D1423" s="33">
        <v>370</v>
      </c>
      <c r="E1423" s="34">
        <v>437.1</v>
      </c>
      <c r="F1423" s="33">
        <f t="shared" ref="F1423:F1454" si="107">F1422</f>
        <v>722</v>
      </c>
      <c r="H1423" s="8">
        <v>700</v>
      </c>
      <c r="I1423" s="42">
        <v>0</v>
      </c>
      <c r="J1423" s="36"/>
      <c r="K1423" s="36"/>
      <c r="L1423" s="36">
        <v>12.32</v>
      </c>
      <c r="M1423" s="37">
        <v>5.0679999999999996</v>
      </c>
      <c r="N1423" s="8">
        <f t="shared" si="105"/>
        <v>12.32</v>
      </c>
      <c r="O1423" s="1">
        <v>8.9599999999999866</v>
      </c>
      <c r="P1423" s="38"/>
      <c r="Q1423" s="1">
        <f t="shared" si="106"/>
        <v>8.9599999999999866</v>
      </c>
      <c r="R1423" s="33">
        <v>430</v>
      </c>
      <c r="U1423" s="33">
        <v>437.10599999999999</v>
      </c>
      <c r="V1423" s="33">
        <v>722</v>
      </c>
    </row>
    <row r="1424" spans="2:22" ht="18.75" customHeight="1" x14ac:dyDescent="0.2">
      <c r="B1424" s="32">
        <v>43421</v>
      </c>
      <c r="C1424" s="33">
        <v>438</v>
      </c>
      <c r="D1424" s="33">
        <v>370</v>
      </c>
      <c r="E1424" s="34">
        <v>436.96</v>
      </c>
      <c r="F1424" s="33">
        <f t="shared" si="107"/>
        <v>722</v>
      </c>
      <c r="H1424" s="8">
        <v>696.64</v>
      </c>
      <c r="I1424" s="42"/>
      <c r="J1424" s="36"/>
      <c r="K1424" s="36"/>
      <c r="L1424" s="36">
        <v>12.532999999999999</v>
      </c>
      <c r="M1424" s="37">
        <v>5.1790000000000003</v>
      </c>
      <c r="N1424" s="8">
        <f t="shared" si="105"/>
        <v>12.532999999999999</v>
      </c>
      <c r="O1424" s="1">
        <v>14.692999999999968</v>
      </c>
      <c r="P1424" s="38">
        <f>SUM(M1408:M1437)</f>
        <v>160.23499999999999</v>
      </c>
      <c r="Q1424" s="1">
        <f t="shared" si="106"/>
        <v>14.692999999999968</v>
      </c>
      <c r="R1424" s="33">
        <v>430</v>
      </c>
      <c r="U1424" s="33">
        <v>436.97899999999998</v>
      </c>
      <c r="V1424" s="33">
        <v>722</v>
      </c>
    </row>
    <row r="1425" spans="2:22" ht="18.75" customHeight="1" x14ac:dyDescent="0.2">
      <c r="B1425" s="32">
        <v>43422</v>
      </c>
      <c r="C1425" s="33">
        <v>438</v>
      </c>
      <c r="D1425" s="33">
        <v>370</v>
      </c>
      <c r="E1425" s="34">
        <v>437.05</v>
      </c>
      <c r="F1425" s="33">
        <f t="shared" si="107"/>
        <v>722</v>
      </c>
      <c r="H1425" s="8">
        <v>698.8</v>
      </c>
      <c r="I1425" s="42"/>
      <c r="J1425" s="36"/>
      <c r="K1425" s="36"/>
      <c r="L1425" s="36">
        <v>12.6</v>
      </c>
      <c r="M1425" s="37">
        <v>5.1849999999999996</v>
      </c>
      <c r="N1425" s="8">
        <f t="shared" si="105"/>
        <v>12.6</v>
      </c>
      <c r="O1425" s="1">
        <v>8.5200000000000724</v>
      </c>
      <c r="P1425" s="38"/>
      <c r="Q1425" s="1">
        <f t="shared" si="106"/>
        <v>8.5200000000000724</v>
      </c>
      <c r="R1425" s="33">
        <v>430</v>
      </c>
      <c r="U1425" s="33">
        <v>437.07100000000003</v>
      </c>
      <c r="V1425" s="33">
        <v>722</v>
      </c>
    </row>
    <row r="1426" spans="2:22" ht="18.75" customHeight="1" x14ac:dyDescent="0.2">
      <c r="B1426" s="32">
        <v>43423</v>
      </c>
      <c r="C1426" s="33">
        <v>438</v>
      </c>
      <c r="D1426" s="33">
        <v>370</v>
      </c>
      <c r="E1426" s="34">
        <v>436.88</v>
      </c>
      <c r="F1426" s="33">
        <f t="shared" si="107"/>
        <v>722</v>
      </c>
      <c r="H1426" s="8">
        <v>694.72</v>
      </c>
      <c r="I1426" s="42"/>
      <c r="J1426" s="36"/>
      <c r="K1426" s="36"/>
      <c r="L1426" s="36">
        <v>11.551</v>
      </c>
      <c r="M1426" s="37">
        <v>4.7729999999999997</v>
      </c>
      <c r="N1426" s="8">
        <f t="shared" si="105"/>
        <v>11.551</v>
      </c>
      <c r="O1426" s="1">
        <v>13.950999999999977</v>
      </c>
      <c r="P1426" s="38"/>
      <c r="Q1426" s="1">
        <f t="shared" si="106"/>
        <v>13.950999999999977</v>
      </c>
      <c r="R1426" s="33">
        <v>430</v>
      </c>
      <c r="U1426" s="33">
        <v>436.89800000000002</v>
      </c>
      <c r="V1426" s="33">
        <v>722</v>
      </c>
    </row>
    <row r="1427" spans="2:22" ht="18.75" customHeight="1" x14ac:dyDescent="0.2">
      <c r="B1427" s="32">
        <v>43424</v>
      </c>
      <c r="C1427" s="33">
        <v>438</v>
      </c>
      <c r="D1427" s="33">
        <v>370</v>
      </c>
      <c r="E1427" s="34">
        <v>436.98</v>
      </c>
      <c r="F1427" s="33">
        <f t="shared" si="107"/>
        <v>722</v>
      </c>
      <c r="H1427" s="8">
        <v>697.12</v>
      </c>
      <c r="I1427" s="42"/>
      <c r="J1427" s="36"/>
      <c r="K1427" s="36"/>
      <c r="L1427" s="36">
        <v>12.615</v>
      </c>
      <c r="M1427" s="37">
        <v>5.2130000000000001</v>
      </c>
      <c r="N1427" s="8">
        <f t="shared" si="105"/>
        <v>12.615</v>
      </c>
      <c r="O1427" s="1">
        <v>9.0149999999999775</v>
      </c>
      <c r="P1427" s="38"/>
      <c r="Q1427" s="1">
        <f t="shared" si="106"/>
        <v>9.0149999999999775</v>
      </c>
      <c r="R1427" s="33">
        <v>430</v>
      </c>
      <c r="U1427" s="33">
        <v>436.988</v>
      </c>
      <c r="V1427" s="33">
        <v>722</v>
      </c>
    </row>
    <row r="1428" spans="2:22" ht="18.75" customHeight="1" x14ac:dyDescent="0.2">
      <c r="B1428" s="32">
        <v>43425</v>
      </c>
      <c r="C1428" s="33">
        <v>438</v>
      </c>
      <c r="D1428" s="33">
        <v>370</v>
      </c>
      <c r="E1428" s="34">
        <v>436.83</v>
      </c>
      <c r="F1428" s="33">
        <f t="shared" si="107"/>
        <v>722</v>
      </c>
      <c r="H1428" s="8">
        <v>693.52</v>
      </c>
      <c r="I1428" s="42"/>
      <c r="J1428" s="36"/>
      <c r="K1428" s="36"/>
      <c r="L1428" s="36">
        <v>13.583</v>
      </c>
      <c r="M1428" s="37">
        <v>5.6130000000000004</v>
      </c>
      <c r="N1428" s="8">
        <f t="shared" si="105"/>
        <v>13.583</v>
      </c>
      <c r="O1428" s="1">
        <v>6.8429999999999911</v>
      </c>
      <c r="P1428" s="38"/>
      <c r="Q1428" s="1">
        <f t="shared" si="106"/>
        <v>6.8429999999999911</v>
      </c>
      <c r="R1428" s="33">
        <v>430</v>
      </c>
      <c r="U1428" s="33">
        <v>436.83799999999997</v>
      </c>
      <c r="V1428" s="33">
        <v>722</v>
      </c>
    </row>
    <row r="1429" spans="2:22" ht="18.75" customHeight="1" x14ac:dyDescent="0.2">
      <c r="B1429" s="32">
        <v>43426</v>
      </c>
      <c r="C1429" s="33">
        <v>438</v>
      </c>
      <c r="D1429" s="33">
        <v>370</v>
      </c>
      <c r="E1429" s="34">
        <v>436.54</v>
      </c>
      <c r="F1429" s="33">
        <f t="shared" si="107"/>
        <v>722</v>
      </c>
      <c r="H1429" s="8">
        <v>686.78</v>
      </c>
      <c r="I1429" s="42"/>
      <c r="J1429" s="36"/>
      <c r="K1429" s="36"/>
      <c r="L1429" s="36">
        <v>12.683</v>
      </c>
      <c r="M1429" s="37">
        <v>5.2409999999999997</v>
      </c>
      <c r="N1429" s="8">
        <f t="shared" si="105"/>
        <v>12.683</v>
      </c>
      <c r="O1429" s="1">
        <v>20.623000000000054</v>
      </c>
      <c r="P1429" s="38"/>
      <c r="Q1429" s="1">
        <f t="shared" si="106"/>
        <v>20.623000000000054</v>
      </c>
      <c r="R1429" s="33">
        <v>430</v>
      </c>
      <c r="U1429" s="33">
        <v>436.55799999999999</v>
      </c>
      <c r="V1429" s="33">
        <v>722</v>
      </c>
    </row>
    <row r="1430" spans="2:22" ht="18.75" customHeight="1" x14ac:dyDescent="0.2">
      <c r="B1430" s="32">
        <v>43427</v>
      </c>
      <c r="C1430" s="33">
        <v>438</v>
      </c>
      <c r="D1430" s="33">
        <v>370</v>
      </c>
      <c r="E1430" s="34">
        <v>436.88</v>
      </c>
      <c r="F1430" s="33">
        <f t="shared" si="107"/>
        <v>722</v>
      </c>
      <c r="H1430" s="8">
        <v>694.72</v>
      </c>
      <c r="I1430" s="42"/>
      <c r="J1430" s="36"/>
      <c r="K1430" s="36"/>
      <c r="L1430" s="36">
        <v>12.085000000000001</v>
      </c>
      <c r="M1430" s="37">
        <v>4.9939999999999998</v>
      </c>
      <c r="N1430" s="8">
        <f t="shared" si="105"/>
        <v>12.085000000000001</v>
      </c>
      <c r="O1430" s="1">
        <v>20.82500000000001</v>
      </c>
      <c r="P1430" s="38"/>
      <c r="Q1430" s="1">
        <f t="shared" si="106"/>
        <v>20.82500000000001</v>
      </c>
      <c r="R1430" s="33">
        <v>430</v>
      </c>
      <c r="U1430" s="33">
        <v>436.875</v>
      </c>
      <c r="V1430" s="33">
        <v>722</v>
      </c>
    </row>
    <row r="1431" spans="2:22" ht="18.75" customHeight="1" x14ac:dyDescent="0.2">
      <c r="B1431" s="32">
        <v>43428</v>
      </c>
      <c r="C1431" s="33">
        <v>438</v>
      </c>
      <c r="D1431" s="33">
        <v>370</v>
      </c>
      <c r="E1431" s="34">
        <v>437.24</v>
      </c>
      <c r="F1431" s="33">
        <f t="shared" si="107"/>
        <v>722</v>
      </c>
      <c r="H1431" s="8">
        <v>703.46</v>
      </c>
      <c r="I1431" s="42"/>
      <c r="J1431" s="36"/>
      <c r="K1431" s="36"/>
      <c r="L1431" s="36">
        <v>13.132999999999999</v>
      </c>
      <c r="M1431" s="37">
        <v>5.4269999999999996</v>
      </c>
      <c r="N1431" s="8">
        <f t="shared" si="105"/>
        <v>13.132999999999999</v>
      </c>
      <c r="O1431" s="1">
        <v>17.452999999999935</v>
      </c>
      <c r="P1431" s="38"/>
      <c r="Q1431" s="1">
        <f t="shared" si="106"/>
        <v>17.452999999999935</v>
      </c>
      <c r="R1431" s="33">
        <v>430</v>
      </c>
      <c r="U1431" s="33">
        <v>437.26800000000003</v>
      </c>
      <c r="V1431" s="33">
        <v>722</v>
      </c>
    </row>
    <row r="1432" spans="2:22" ht="18.75" customHeight="1" x14ac:dyDescent="0.2">
      <c r="B1432" s="32">
        <v>43429</v>
      </c>
      <c r="C1432" s="33">
        <v>438</v>
      </c>
      <c r="D1432" s="33">
        <v>370</v>
      </c>
      <c r="E1432" s="34">
        <v>437.42</v>
      </c>
      <c r="F1432" s="33">
        <f t="shared" si="107"/>
        <v>722</v>
      </c>
      <c r="H1432" s="8">
        <v>707.78</v>
      </c>
      <c r="I1432" s="42"/>
      <c r="J1432" s="36"/>
      <c r="K1432" s="36"/>
      <c r="L1432" s="36">
        <v>13.058</v>
      </c>
      <c r="M1432" s="37">
        <v>5.3959999999999999</v>
      </c>
      <c r="N1432" s="8">
        <f t="shared" si="105"/>
        <v>13.058</v>
      </c>
      <c r="O1432" s="1">
        <v>11.618000000000059</v>
      </c>
      <c r="P1432" s="38"/>
      <c r="Q1432" s="1">
        <f t="shared" si="106"/>
        <v>11.618000000000059</v>
      </c>
      <c r="R1432" s="33">
        <v>430</v>
      </c>
      <c r="U1432" s="33">
        <v>437.43700000000001</v>
      </c>
      <c r="V1432" s="33">
        <v>722</v>
      </c>
    </row>
    <row r="1433" spans="2:22" ht="18.75" customHeight="1" x14ac:dyDescent="0.2">
      <c r="B1433" s="32">
        <v>43430</v>
      </c>
      <c r="C1433" s="33">
        <v>438</v>
      </c>
      <c r="D1433" s="33">
        <v>370</v>
      </c>
      <c r="E1433" s="34">
        <v>437.36</v>
      </c>
      <c r="F1433" s="33">
        <f t="shared" si="107"/>
        <v>722</v>
      </c>
      <c r="H1433" s="8">
        <v>706.34</v>
      </c>
      <c r="I1433" s="42"/>
      <c r="J1433" s="36"/>
      <c r="K1433" s="36"/>
      <c r="L1433" s="36">
        <v>13.045</v>
      </c>
      <c r="M1433" s="37">
        <v>5.5579999999999998</v>
      </c>
      <c r="N1433" s="8">
        <f t="shared" si="105"/>
        <v>13.045</v>
      </c>
      <c r="O1433" s="1">
        <v>9.2049999999999681</v>
      </c>
      <c r="P1433" s="38"/>
      <c r="Q1433" s="1">
        <f t="shared" si="106"/>
        <v>9.2049999999999681</v>
      </c>
      <c r="R1433" s="33">
        <v>430</v>
      </c>
      <c r="U1433" s="33">
        <v>437.37400000000002</v>
      </c>
      <c r="V1433" s="33">
        <v>722</v>
      </c>
    </row>
    <row r="1434" spans="2:22" ht="18.75" customHeight="1" x14ac:dyDescent="0.2">
      <c r="B1434" s="32">
        <v>43431</v>
      </c>
      <c r="C1434" s="33">
        <v>438</v>
      </c>
      <c r="D1434" s="33">
        <v>370</v>
      </c>
      <c r="E1434" s="34">
        <v>437.2</v>
      </c>
      <c r="F1434" s="33">
        <f t="shared" si="107"/>
        <v>722</v>
      </c>
      <c r="H1434" s="8">
        <v>702.5</v>
      </c>
      <c r="I1434" s="42"/>
      <c r="J1434" s="36"/>
      <c r="K1434" s="36"/>
      <c r="L1434" s="36">
        <v>13.25</v>
      </c>
      <c r="M1434" s="37">
        <v>5.4749999999999996</v>
      </c>
      <c r="N1434" s="8">
        <f t="shared" si="105"/>
        <v>13.25</v>
      </c>
      <c r="O1434" s="1">
        <v>9.5499999999999545</v>
      </c>
      <c r="P1434" s="38"/>
      <c r="Q1434" s="1">
        <f t="shared" si="106"/>
        <v>9.5499999999999545</v>
      </c>
      <c r="R1434" s="33">
        <v>430</v>
      </c>
      <c r="U1434" s="33">
        <v>437.21199999999999</v>
      </c>
      <c r="V1434" s="33">
        <v>722</v>
      </c>
    </row>
    <row r="1435" spans="2:22" ht="18.75" customHeight="1" x14ac:dyDescent="0.2">
      <c r="B1435" s="32">
        <v>43432</v>
      </c>
      <c r="C1435" s="33">
        <v>438</v>
      </c>
      <c r="D1435" s="33">
        <v>370</v>
      </c>
      <c r="E1435" s="34">
        <v>437.05</v>
      </c>
      <c r="F1435" s="33">
        <f t="shared" si="107"/>
        <v>722</v>
      </c>
      <c r="H1435" s="8">
        <v>698.8</v>
      </c>
      <c r="I1435" s="42"/>
      <c r="J1435" s="36"/>
      <c r="K1435" s="36"/>
      <c r="L1435" s="36">
        <v>12.473000000000001</v>
      </c>
      <c r="M1435" s="37">
        <v>5.157</v>
      </c>
      <c r="N1435" s="8">
        <f t="shared" si="105"/>
        <v>12.473000000000001</v>
      </c>
      <c r="O1435" s="1">
        <v>10.553000000000042</v>
      </c>
      <c r="P1435" s="38"/>
      <c r="Q1435" s="1">
        <f t="shared" si="106"/>
        <v>10.553000000000042</v>
      </c>
      <c r="R1435" s="33">
        <v>430</v>
      </c>
      <c r="U1435" s="33">
        <v>437.06299999999999</v>
      </c>
      <c r="V1435" s="33">
        <v>722</v>
      </c>
    </row>
    <row r="1436" spans="2:22" ht="18.75" customHeight="1" x14ac:dyDescent="0.2">
      <c r="B1436" s="32">
        <v>43433</v>
      </c>
      <c r="C1436" s="33">
        <v>438</v>
      </c>
      <c r="D1436" s="33">
        <v>370</v>
      </c>
      <c r="E1436" s="34">
        <v>436.97</v>
      </c>
      <c r="F1436" s="33">
        <f t="shared" si="107"/>
        <v>722</v>
      </c>
      <c r="H1436" s="8">
        <v>696.88</v>
      </c>
      <c r="I1436" s="42"/>
      <c r="J1436" s="36"/>
      <c r="K1436" s="36"/>
      <c r="L1436" s="36">
        <v>12.233000000000001</v>
      </c>
      <c r="M1436" s="37">
        <v>5.0339999999999998</v>
      </c>
      <c r="N1436" s="8">
        <f t="shared" si="105"/>
        <v>12.233000000000001</v>
      </c>
      <c r="O1436" s="1">
        <v>8.6329999999999778</v>
      </c>
      <c r="P1436" s="38"/>
      <c r="Q1436" s="1">
        <f t="shared" si="106"/>
        <v>8.6329999999999778</v>
      </c>
      <c r="R1436" s="33">
        <v>430</v>
      </c>
      <c r="V1436" s="33">
        <v>722</v>
      </c>
    </row>
    <row r="1437" spans="2:22" ht="18.75" customHeight="1" x14ac:dyDescent="0.2">
      <c r="B1437" s="32">
        <v>43434</v>
      </c>
      <c r="C1437" s="33">
        <v>438</v>
      </c>
      <c r="D1437" s="33">
        <v>370</v>
      </c>
      <c r="E1437" s="34">
        <v>436.82</v>
      </c>
      <c r="F1437" s="33">
        <f t="shared" si="107"/>
        <v>722</v>
      </c>
      <c r="H1437" s="8">
        <v>693.28</v>
      </c>
      <c r="I1437" s="42"/>
      <c r="J1437" s="36"/>
      <c r="K1437" s="36"/>
      <c r="L1437" s="36">
        <v>13.212</v>
      </c>
      <c r="M1437" s="37">
        <v>5.4370000000000003</v>
      </c>
      <c r="N1437" s="8">
        <f t="shared" si="105"/>
        <v>13.212</v>
      </c>
      <c r="O1437" s="1">
        <v>7.8120000000000225</v>
      </c>
      <c r="P1437" s="38">
        <f>SUM(M1408:M1437)</f>
        <v>160.23499999999999</v>
      </c>
      <c r="Q1437" s="1">
        <f t="shared" si="106"/>
        <v>7.8120000000000225</v>
      </c>
      <c r="R1437" s="33">
        <v>430</v>
      </c>
      <c r="V1437" s="33">
        <v>722</v>
      </c>
    </row>
    <row r="1438" spans="2:22" ht="18.75" customHeight="1" x14ac:dyDescent="0.2">
      <c r="B1438" s="32">
        <v>43435</v>
      </c>
      <c r="C1438" s="33">
        <v>438</v>
      </c>
      <c r="D1438" s="33">
        <v>370</v>
      </c>
      <c r="E1438" s="34">
        <v>436.59</v>
      </c>
      <c r="F1438" s="33">
        <f t="shared" si="107"/>
        <v>722</v>
      </c>
      <c r="H1438" s="8">
        <v>687.88</v>
      </c>
      <c r="I1438" s="42"/>
      <c r="J1438" s="36"/>
      <c r="K1438" s="36"/>
      <c r="L1438" s="36">
        <v>12.898</v>
      </c>
      <c r="M1438" s="37">
        <v>5.3079999999999998</v>
      </c>
      <c r="N1438" s="8">
        <f t="shared" si="105"/>
        <v>12.898</v>
      </c>
      <c r="O1438" s="1">
        <v>6.6380000000000088</v>
      </c>
      <c r="P1438" s="38">
        <f>SUM(M1438:M1468)</f>
        <v>89.468000000000004</v>
      </c>
      <c r="Q1438" s="1">
        <f t="shared" si="106"/>
        <v>6.6380000000000088</v>
      </c>
      <c r="R1438" s="33">
        <v>430</v>
      </c>
      <c r="V1438" s="33">
        <v>722</v>
      </c>
    </row>
    <row r="1439" spans="2:22" ht="18.75" customHeight="1" x14ac:dyDescent="0.2">
      <c r="B1439" s="32">
        <v>43436</v>
      </c>
      <c r="C1439" s="33">
        <v>438</v>
      </c>
      <c r="D1439" s="33">
        <v>370</v>
      </c>
      <c r="E1439" s="34">
        <v>436.33</v>
      </c>
      <c r="F1439" s="33">
        <f t="shared" si="107"/>
        <v>722</v>
      </c>
      <c r="H1439" s="8">
        <v>681.62</v>
      </c>
      <c r="I1439" s="42"/>
      <c r="J1439" s="36"/>
      <c r="K1439" s="36"/>
      <c r="L1439" s="36">
        <v>12.558</v>
      </c>
      <c r="M1439" s="37">
        <v>5.1680000000000001</v>
      </c>
      <c r="N1439" s="8">
        <f t="shared" si="105"/>
        <v>12.558</v>
      </c>
      <c r="O1439" s="1">
        <v>5.5280000000000271</v>
      </c>
      <c r="P1439" s="38"/>
      <c r="Q1439" s="1">
        <f t="shared" si="106"/>
        <v>5.5280000000000271</v>
      </c>
      <c r="R1439" s="33">
        <v>430</v>
      </c>
      <c r="V1439" s="33">
        <v>722</v>
      </c>
    </row>
    <row r="1440" spans="2:22" ht="18.75" customHeight="1" x14ac:dyDescent="0.2">
      <c r="B1440" s="32">
        <v>43437</v>
      </c>
      <c r="C1440" s="33">
        <v>438</v>
      </c>
      <c r="D1440" s="33">
        <v>370</v>
      </c>
      <c r="E1440" s="34">
        <v>436.03</v>
      </c>
      <c r="F1440" s="33">
        <f t="shared" si="107"/>
        <v>722</v>
      </c>
      <c r="H1440" s="8">
        <v>674.59</v>
      </c>
      <c r="I1440" s="42"/>
      <c r="J1440" s="36"/>
      <c r="K1440" s="36"/>
      <c r="L1440" s="36">
        <v>9.8460000000000001</v>
      </c>
      <c r="M1440" s="37">
        <v>4.0519999999999996</v>
      </c>
      <c r="N1440" s="8">
        <f t="shared" si="105"/>
        <v>9.8460000000000001</v>
      </c>
      <c r="O1440" s="1">
        <v>6.9959999999999773</v>
      </c>
      <c r="P1440" s="38"/>
      <c r="Q1440" s="1">
        <f t="shared" si="106"/>
        <v>6.9959999999999773</v>
      </c>
      <c r="R1440" s="33">
        <v>430</v>
      </c>
      <c r="V1440" s="33">
        <v>722</v>
      </c>
    </row>
    <row r="1441" spans="2:22" ht="18.75" customHeight="1" x14ac:dyDescent="0.2">
      <c r="B1441" s="32">
        <v>43438</v>
      </c>
      <c r="C1441" s="33">
        <v>438</v>
      </c>
      <c r="D1441" s="33">
        <v>370</v>
      </c>
      <c r="E1441" s="34">
        <v>435.91</v>
      </c>
      <c r="F1441" s="33">
        <f t="shared" si="107"/>
        <v>722</v>
      </c>
      <c r="H1441" s="8">
        <v>671.74</v>
      </c>
      <c r="I1441" s="42"/>
      <c r="J1441" s="36"/>
      <c r="K1441" s="36"/>
      <c r="L1441" s="36">
        <v>10.009</v>
      </c>
      <c r="M1441" s="37">
        <v>4.1189999999999998</v>
      </c>
      <c r="N1441" s="8">
        <f t="shared" si="105"/>
        <v>10.009</v>
      </c>
      <c r="O1441" s="1">
        <v>6.0890000000000413</v>
      </c>
      <c r="P1441" s="38"/>
      <c r="Q1441" s="1">
        <f t="shared" si="106"/>
        <v>6.0890000000000413</v>
      </c>
      <c r="R1441" s="33">
        <v>430</v>
      </c>
      <c r="V1441" s="33">
        <v>722</v>
      </c>
    </row>
    <row r="1442" spans="2:22" ht="18.75" customHeight="1" x14ac:dyDescent="0.2">
      <c r="B1442" s="32">
        <v>43439</v>
      </c>
      <c r="C1442" s="33">
        <v>438</v>
      </c>
      <c r="D1442" s="33">
        <v>370</v>
      </c>
      <c r="E1442" s="34">
        <v>435.74</v>
      </c>
      <c r="F1442" s="33">
        <f t="shared" si="107"/>
        <v>722</v>
      </c>
      <c r="H1442" s="8">
        <v>667.82</v>
      </c>
      <c r="I1442" s="42"/>
      <c r="J1442" s="36"/>
      <c r="K1442" s="36"/>
      <c r="L1442" s="36">
        <v>9.4329999999999998</v>
      </c>
      <c r="M1442" s="37">
        <v>3.8820000000000001</v>
      </c>
      <c r="N1442" s="8">
        <f t="shared" si="105"/>
        <v>9.4329999999999998</v>
      </c>
      <c r="O1442" s="1">
        <v>3.3529999999999589</v>
      </c>
      <c r="P1442" s="38"/>
      <c r="Q1442" s="1">
        <f t="shared" si="106"/>
        <v>3.3529999999999589</v>
      </c>
      <c r="R1442" s="33">
        <v>430</v>
      </c>
      <c r="V1442" s="33">
        <v>722</v>
      </c>
    </row>
    <row r="1443" spans="2:22" ht="18.75" customHeight="1" x14ac:dyDescent="0.2">
      <c r="B1443" s="32">
        <v>43440</v>
      </c>
      <c r="C1443" s="33">
        <v>438</v>
      </c>
      <c r="D1443" s="33">
        <v>370</v>
      </c>
      <c r="E1443" s="34">
        <v>435.48</v>
      </c>
      <c r="F1443" s="33">
        <f t="shared" si="107"/>
        <v>722</v>
      </c>
      <c r="H1443" s="8">
        <v>661.74</v>
      </c>
      <c r="I1443" s="42"/>
      <c r="J1443" s="36"/>
      <c r="K1443" s="36"/>
      <c r="L1443" s="36">
        <v>9.609</v>
      </c>
      <c r="M1443" s="37">
        <v>3.9380000000000002</v>
      </c>
      <c r="N1443" s="8">
        <f t="shared" si="105"/>
        <v>9.609</v>
      </c>
      <c r="O1443" s="1">
        <v>4.7789999999999591</v>
      </c>
      <c r="P1443" s="38"/>
      <c r="Q1443" s="1">
        <f t="shared" si="106"/>
        <v>4.7789999999999591</v>
      </c>
      <c r="R1443" s="33">
        <v>430</v>
      </c>
      <c r="V1443" s="33">
        <v>722</v>
      </c>
    </row>
    <row r="1444" spans="2:22" ht="18.75" customHeight="1" x14ac:dyDescent="0.2">
      <c r="B1444" s="32">
        <v>43441</v>
      </c>
      <c r="C1444" s="33">
        <v>438</v>
      </c>
      <c r="D1444" s="33">
        <v>370</v>
      </c>
      <c r="E1444" s="34">
        <v>435.27</v>
      </c>
      <c r="F1444" s="33">
        <f t="shared" si="107"/>
        <v>722</v>
      </c>
      <c r="H1444" s="8">
        <v>656.91</v>
      </c>
      <c r="I1444" s="42"/>
      <c r="J1444" s="36"/>
      <c r="K1444" s="36"/>
      <c r="L1444" s="36">
        <v>9.5190000000000001</v>
      </c>
      <c r="M1444" s="37">
        <v>3.9340000000000002</v>
      </c>
      <c r="N1444" s="8">
        <f t="shared" si="105"/>
        <v>9.5190000000000001</v>
      </c>
      <c r="O1444" s="1">
        <v>3.6290000000000138</v>
      </c>
      <c r="P1444" s="38"/>
      <c r="Q1444" s="1">
        <f t="shared" si="106"/>
        <v>3.6290000000000138</v>
      </c>
      <c r="R1444" s="33">
        <v>430</v>
      </c>
      <c r="V1444" s="33">
        <v>722</v>
      </c>
    </row>
    <row r="1445" spans="2:22" ht="18.75" customHeight="1" x14ac:dyDescent="0.2">
      <c r="B1445" s="32">
        <v>43442</v>
      </c>
      <c r="C1445" s="33">
        <v>438</v>
      </c>
      <c r="D1445" s="33">
        <v>370</v>
      </c>
      <c r="E1445" s="34">
        <v>435.01</v>
      </c>
      <c r="F1445" s="33">
        <f t="shared" si="107"/>
        <v>722</v>
      </c>
      <c r="H1445" s="8">
        <v>651.02</v>
      </c>
      <c r="I1445" s="42"/>
      <c r="J1445" s="36"/>
      <c r="K1445" s="36"/>
      <c r="L1445" s="36">
        <v>7.867</v>
      </c>
      <c r="M1445" s="37">
        <v>3.2240000000000002</v>
      </c>
      <c r="N1445" s="8">
        <f t="shared" si="105"/>
        <v>7.867</v>
      </c>
      <c r="O1445" s="1">
        <v>3.8070000000000546</v>
      </c>
      <c r="P1445" s="38"/>
      <c r="Q1445" s="1">
        <f t="shared" si="106"/>
        <v>3.8070000000000546</v>
      </c>
      <c r="R1445" s="33">
        <v>430</v>
      </c>
      <c r="V1445" s="33">
        <v>722</v>
      </c>
    </row>
    <row r="1446" spans="2:22" ht="18.75" customHeight="1" x14ac:dyDescent="0.2">
      <c r="B1446" s="32">
        <v>43443</v>
      </c>
      <c r="C1446" s="33">
        <v>438</v>
      </c>
      <c r="D1446" s="33">
        <v>370</v>
      </c>
      <c r="E1446" s="34">
        <v>434.83</v>
      </c>
      <c r="F1446" s="33">
        <f t="shared" si="107"/>
        <v>722</v>
      </c>
      <c r="H1446" s="8">
        <v>646.96</v>
      </c>
      <c r="I1446" s="42"/>
      <c r="J1446" s="36"/>
      <c r="K1446" s="36"/>
      <c r="L1446" s="36">
        <v>6.3710000000000004</v>
      </c>
      <c r="M1446" s="37">
        <v>2.6110000000000002</v>
      </c>
      <c r="N1446" s="8">
        <f t="shared" si="105"/>
        <v>6.3710000000000004</v>
      </c>
      <c r="O1446" s="1">
        <v>3.9509999999999277</v>
      </c>
      <c r="P1446" s="38"/>
      <c r="Q1446" s="1">
        <f t="shared" si="106"/>
        <v>3.9509999999999277</v>
      </c>
      <c r="R1446" s="33">
        <v>430</v>
      </c>
      <c r="V1446" s="33">
        <v>722</v>
      </c>
    </row>
    <row r="1447" spans="2:22" ht="18.75" customHeight="1" x14ac:dyDescent="0.2">
      <c r="B1447" s="32">
        <v>43444</v>
      </c>
      <c r="C1447" s="33">
        <v>438</v>
      </c>
      <c r="D1447" s="33">
        <v>370</v>
      </c>
      <c r="E1447" s="34">
        <v>434.72</v>
      </c>
      <c r="F1447" s="33">
        <f t="shared" si="107"/>
        <v>722</v>
      </c>
      <c r="H1447" s="8">
        <v>644.54</v>
      </c>
      <c r="I1447" s="42"/>
      <c r="J1447" s="36"/>
      <c r="K1447" s="36"/>
      <c r="L1447" s="36">
        <v>6.9880000000000004</v>
      </c>
      <c r="M1447" s="37">
        <v>2.8639999999999999</v>
      </c>
      <c r="N1447" s="8">
        <f t="shared" si="105"/>
        <v>6.9880000000000004</v>
      </c>
      <c r="O1447" s="1">
        <v>2.928000000000055</v>
      </c>
      <c r="P1447" s="38"/>
      <c r="Q1447" s="1">
        <f t="shared" si="106"/>
        <v>2.928000000000055</v>
      </c>
      <c r="R1447" s="33">
        <v>430</v>
      </c>
      <c r="V1447" s="33">
        <v>722</v>
      </c>
    </row>
    <row r="1448" spans="2:22" ht="18.75" customHeight="1" x14ac:dyDescent="0.2">
      <c r="B1448" s="32">
        <v>43445</v>
      </c>
      <c r="C1448" s="33">
        <v>438</v>
      </c>
      <c r="D1448" s="33">
        <v>370</v>
      </c>
      <c r="E1448" s="34">
        <v>434.54</v>
      </c>
      <c r="F1448" s="33">
        <f t="shared" si="107"/>
        <v>722</v>
      </c>
      <c r="H1448" s="8">
        <v>640.48</v>
      </c>
      <c r="I1448" s="42"/>
      <c r="J1448" s="36"/>
      <c r="K1448" s="36"/>
      <c r="L1448" s="36">
        <v>5.9729999999999999</v>
      </c>
      <c r="M1448" s="37">
        <v>2.448</v>
      </c>
      <c r="N1448" s="8">
        <f t="shared" si="105"/>
        <v>5.9729999999999999</v>
      </c>
      <c r="O1448" s="1">
        <v>3.1129999999999862</v>
      </c>
      <c r="P1448" s="38"/>
      <c r="Q1448" s="1">
        <f t="shared" si="106"/>
        <v>3.1129999999999862</v>
      </c>
      <c r="R1448" s="33">
        <v>430</v>
      </c>
      <c r="U1448" s="33">
        <v>434.52300000000002</v>
      </c>
      <c r="V1448" s="33">
        <v>722</v>
      </c>
    </row>
    <row r="1449" spans="2:22" ht="18.75" customHeight="1" x14ac:dyDescent="0.2">
      <c r="B1449" s="32">
        <v>43446</v>
      </c>
      <c r="C1449" s="33">
        <v>438</v>
      </c>
      <c r="D1449" s="33">
        <v>370</v>
      </c>
      <c r="E1449" s="34">
        <v>434.41</v>
      </c>
      <c r="F1449" s="33">
        <f t="shared" si="107"/>
        <v>722</v>
      </c>
      <c r="H1449" s="8">
        <v>637.62</v>
      </c>
      <c r="I1449" s="42"/>
      <c r="J1449" s="36"/>
      <c r="K1449" s="36"/>
      <c r="L1449" s="36">
        <v>5.37</v>
      </c>
      <c r="M1449" s="37">
        <v>2.2010000000000001</v>
      </c>
      <c r="N1449" s="8">
        <f t="shared" si="105"/>
        <v>5.37</v>
      </c>
      <c r="O1449" s="1">
        <v>3.1699999999999546</v>
      </c>
      <c r="P1449" s="38"/>
      <c r="Q1449" s="1">
        <f t="shared" si="106"/>
        <v>3.1699999999999546</v>
      </c>
      <c r="R1449" s="33">
        <v>430</v>
      </c>
      <c r="U1449" s="33">
        <v>434.44200000000001</v>
      </c>
      <c r="V1449" s="33">
        <v>722</v>
      </c>
    </row>
    <row r="1450" spans="2:22" ht="18.75" customHeight="1" x14ac:dyDescent="0.2">
      <c r="B1450" s="32">
        <v>43447</v>
      </c>
      <c r="C1450" s="33">
        <v>438</v>
      </c>
      <c r="D1450" s="33">
        <v>370</v>
      </c>
      <c r="E1450" s="34">
        <v>434.31</v>
      </c>
      <c r="F1450" s="33">
        <f t="shared" si="107"/>
        <v>722</v>
      </c>
      <c r="H1450" s="8">
        <v>635.41999999999996</v>
      </c>
      <c r="I1450" s="42"/>
      <c r="J1450" s="36"/>
      <c r="K1450" s="36"/>
      <c r="L1450" s="36">
        <v>5.3339999999999996</v>
      </c>
      <c r="M1450" s="37">
        <v>2.1859999999999999</v>
      </c>
      <c r="N1450" s="8">
        <f t="shared" si="105"/>
        <v>5.3339999999999996</v>
      </c>
      <c r="O1450" s="1">
        <v>2.1340000000000678</v>
      </c>
      <c r="P1450" s="38"/>
      <c r="Q1450" s="1">
        <f t="shared" si="106"/>
        <v>2.1340000000000678</v>
      </c>
      <c r="R1450" s="33">
        <v>430</v>
      </c>
      <c r="U1450" s="33">
        <v>434.31200000000001</v>
      </c>
      <c r="V1450" s="33">
        <v>722</v>
      </c>
    </row>
    <row r="1451" spans="2:22" ht="18.75" customHeight="1" x14ac:dyDescent="0.2">
      <c r="B1451" s="32">
        <v>43448</v>
      </c>
      <c r="C1451" s="33">
        <v>438</v>
      </c>
      <c r="D1451" s="33">
        <v>370</v>
      </c>
      <c r="E1451" s="34">
        <v>434.16</v>
      </c>
      <c r="F1451" s="33">
        <f t="shared" si="107"/>
        <v>722</v>
      </c>
      <c r="H1451" s="8">
        <v>632.22</v>
      </c>
      <c r="I1451" s="42"/>
      <c r="J1451" s="36"/>
      <c r="K1451" s="36"/>
      <c r="L1451" s="36">
        <v>5.968</v>
      </c>
      <c r="M1451" s="37">
        <v>2.4460000000000002</v>
      </c>
      <c r="N1451" s="8">
        <f t="shared" si="105"/>
        <v>5.968</v>
      </c>
      <c r="O1451" s="1">
        <v>2.0079999999999636</v>
      </c>
      <c r="P1451" s="38"/>
      <c r="Q1451" s="1">
        <f t="shared" si="106"/>
        <v>2.0079999999999636</v>
      </c>
      <c r="R1451" s="33">
        <v>430</v>
      </c>
      <c r="U1451" s="33">
        <v>434.17</v>
      </c>
      <c r="V1451" s="33">
        <v>722</v>
      </c>
    </row>
    <row r="1452" spans="2:22" ht="18.75" customHeight="1" x14ac:dyDescent="0.2">
      <c r="B1452" s="32">
        <v>43449</v>
      </c>
      <c r="C1452" s="33">
        <v>438</v>
      </c>
      <c r="D1452" s="33">
        <v>370</v>
      </c>
      <c r="E1452" s="34">
        <v>434.98</v>
      </c>
      <c r="F1452" s="33">
        <f t="shared" si="107"/>
        <v>722</v>
      </c>
      <c r="H1452" s="8">
        <v>628.26</v>
      </c>
      <c r="I1452" s="42"/>
      <c r="J1452" s="36"/>
      <c r="K1452" s="36"/>
      <c r="L1452" s="36">
        <v>7.0439999999999996</v>
      </c>
      <c r="M1452" s="37">
        <v>2.887</v>
      </c>
      <c r="N1452" s="8">
        <f t="shared" si="105"/>
        <v>7.0439999999999996</v>
      </c>
      <c r="O1452" s="1">
        <v>2.3039999999999905</v>
      </c>
      <c r="P1452" s="38"/>
      <c r="Q1452" s="1">
        <f t="shared" si="106"/>
        <v>2.3039999999999905</v>
      </c>
      <c r="R1452" s="33">
        <v>430</v>
      </c>
      <c r="U1452" s="33">
        <v>433.99799999999999</v>
      </c>
      <c r="V1452" s="33">
        <v>722</v>
      </c>
    </row>
    <row r="1453" spans="2:22" ht="18.75" customHeight="1" x14ac:dyDescent="0.2">
      <c r="B1453" s="32">
        <v>43450</v>
      </c>
      <c r="C1453" s="33">
        <v>438</v>
      </c>
      <c r="D1453" s="33">
        <v>370</v>
      </c>
      <c r="E1453" s="34">
        <v>433.76</v>
      </c>
      <c r="F1453" s="33">
        <f t="shared" si="107"/>
        <v>722</v>
      </c>
      <c r="H1453" s="8">
        <v>623.52</v>
      </c>
      <c r="I1453" s="42"/>
      <c r="J1453" s="36"/>
      <c r="K1453" s="36"/>
      <c r="L1453" s="36">
        <v>6.0730000000000004</v>
      </c>
      <c r="M1453" s="37">
        <v>2.4889999999999999</v>
      </c>
      <c r="N1453" s="8">
        <f t="shared" si="105"/>
        <v>6.0730000000000004</v>
      </c>
      <c r="O1453" s="1">
        <v>2.2129999999999868</v>
      </c>
      <c r="P1453" s="38"/>
      <c r="Q1453" s="1">
        <f t="shared" ref="Q1453:Q1483" si="108">+H1454-H1453+N1453</f>
        <v>2.2129999999999868</v>
      </c>
      <c r="R1453" s="33">
        <v>430</v>
      </c>
      <c r="U1453" s="33">
        <v>433.78499999999997</v>
      </c>
      <c r="V1453" s="33">
        <v>722</v>
      </c>
    </row>
    <row r="1454" spans="2:22" ht="18.75" customHeight="1" x14ac:dyDescent="0.2">
      <c r="B1454" s="32">
        <v>43451</v>
      </c>
      <c r="C1454" s="33">
        <v>438</v>
      </c>
      <c r="D1454" s="33">
        <v>370</v>
      </c>
      <c r="E1454" s="34">
        <v>433.58</v>
      </c>
      <c r="F1454" s="33">
        <f t="shared" si="107"/>
        <v>722</v>
      </c>
      <c r="H1454" s="8">
        <v>619.66</v>
      </c>
      <c r="I1454" s="42"/>
      <c r="J1454" s="36"/>
      <c r="K1454" s="36"/>
      <c r="L1454" s="36">
        <v>6.4</v>
      </c>
      <c r="M1454" s="37">
        <v>2.6230000000000002</v>
      </c>
      <c r="N1454" s="8">
        <f t="shared" si="105"/>
        <v>6.4</v>
      </c>
      <c r="O1454" s="1">
        <v>2.3200000000000731</v>
      </c>
      <c r="P1454" s="38"/>
      <c r="Q1454" s="1">
        <f t="shared" si="108"/>
        <v>2.3200000000000731</v>
      </c>
      <c r="R1454" s="33">
        <v>430</v>
      </c>
      <c r="U1454" s="33">
        <v>433.60199999999998</v>
      </c>
      <c r="V1454" s="33">
        <v>722</v>
      </c>
    </row>
    <row r="1455" spans="2:22" ht="18.75" customHeight="1" x14ac:dyDescent="0.2">
      <c r="B1455" s="32">
        <v>43452</v>
      </c>
      <c r="C1455" s="33">
        <v>438</v>
      </c>
      <c r="D1455" s="33">
        <v>370</v>
      </c>
      <c r="E1455" s="34">
        <v>433.39</v>
      </c>
      <c r="F1455" s="33">
        <f t="shared" ref="F1455:F1467" si="109">F1454</f>
        <v>722</v>
      </c>
      <c r="H1455" s="8">
        <v>615.58000000000004</v>
      </c>
      <c r="I1455" s="42"/>
      <c r="J1455" s="36"/>
      <c r="K1455" s="36"/>
      <c r="L1455" s="36">
        <v>6.6029999999999998</v>
      </c>
      <c r="M1455" s="37">
        <v>2.706</v>
      </c>
      <c r="N1455" s="8">
        <f t="shared" si="105"/>
        <v>6.6029999999999998</v>
      </c>
      <c r="O1455" s="1">
        <v>2.3129999999999225</v>
      </c>
      <c r="P1455" s="38"/>
      <c r="Q1455" s="1">
        <f t="shared" si="108"/>
        <v>2.3129999999999225</v>
      </c>
      <c r="R1455" s="33">
        <v>430</v>
      </c>
      <c r="U1455" s="54">
        <v>433.404</v>
      </c>
      <c r="V1455" s="33">
        <v>722</v>
      </c>
    </row>
    <row r="1456" spans="2:22" ht="18.75" customHeight="1" x14ac:dyDescent="0.2">
      <c r="B1456" s="32">
        <v>43453</v>
      </c>
      <c r="C1456" s="33">
        <v>438</v>
      </c>
      <c r="D1456" s="33">
        <v>370</v>
      </c>
      <c r="E1456" s="34">
        <v>433.19</v>
      </c>
      <c r="F1456" s="33">
        <f t="shared" si="109"/>
        <v>722</v>
      </c>
      <c r="H1456" s="8">
        <v>611.29</v>
      </c>
      <c r="I1456" s="42"/>
      <c r="J1456" s="36"/>
      <c r="K1456" s="36"/>
      <c r="L1456" s="36">
        <v>7.7370000000000001</v>
      </c>
      <c r="M1456" s="37">
        <v>3.1579999999999999</v>
      </c>
      <c r="N1456" s="8">
        <f t="shared" si="105"/>
        <v>7.7370000000000001</v>
      </c>
      <c r="O1456" s="1">
        <v>2.4870000000000001</v>
      </c>
      <c r="P1456" s="38"/>
      <c r="Q1456" s="1">
        <f t="shared" si="108"/>
        <v>2.4870000000000001</v>
      </c>
      <c r="R1456" s="33">
        <v>430</v>
      </c>
      <c r="U1456" s="54">
        <v>433.20799999999997</v>
      </c>
      <c r="V1456" s="33">
        <v>722</v>
      </c>
    </row>
    <row r="1457" spans="2:22" ht="18.75" customHeight="1" x14ac:dyDescent="0.2">
      <c r="B1457" s="32">
        <v>43454</v>
      </c>
      <c r="C1457" s="33">
        <v>438</v>
      </c>
      <c r="D1457" s="33">
        <v>370</v>
      </c>
      <c r="E1457" s="34">
        <v>432.94</v>
      </c>
      <c r="F1457" s="33">
        <f t="shared" si="109"/>
        <v>722</v>
      </c>
      <c r="H1457" s="8">
        <v>606.04</v>
      </c>
      <c r="I1457" s="42"/>
      <c r="J1457" s="36"/>
      <c r="K1457" s="36"/>
      <c r="L1457" s="36">
        <v>7.0880000000000001</v>
      </c>
      <c r="M1457" s="37">
        <v>2.8929999999999998</v>
      </c>
      <c r="N1457" s="8">
        <f t="shared" si="105"/>
        <v>7.0880000000000001</v>
      </c>
      <c r="O1457" s="1">
        <v>2.2580000000000728</v>
      </c>
      <c r="P1457" s="38"/>
      <c r="Q1457" s="1">
        <f t="shared" si="108"/>
        <v>2.2580000000000728</v>
      </c>
      <c r="R1457" s="33">
        <v>430</v>
      </c>
      <c r="U1457" s="54">
        <v>432.94900000000001</v>
      </c>
      <c r="V1457" s="33">
        <v>722</v>
      </c>
    </row>
    <row r="1458" spans="2:22" ht="18.75" customHeight="1" x14ac:dyDescent="0.2">
      <c r="B1458" s="32">
        <v>43455</v>
      </c>
      <c r="C1458" s="33">
        <v>438</v>
      </c>
      <c r="D1458" s="33">
        <v>370</v>
      </c>
      <c r="E1458" s="34">
        <v>432.71</v>
      </c>
      <c r="F1458" s="33">
        <f t="shared" si="109"/>
        <v>722</v>
      </c>
      <c r="H1458" s="8">
        <v>601.21</v>
      </c>
      <c r="I1458" s="42"/>
      <c r="J1458" s="36"/>
      <c r="K1458" s="36"/>
      <c r="L1458" s="36">
        <v>6.524</v>
      </c>
      <c r="M1458" s="37">
        <v>2.6629999999999998</v>
      </c>
      <c r="N1458" s="8">
        <f t="shared" si="105"/>
        <v>6.524</v>
      </c>
      <c r="O1458" s="1">
        <v>2.3239999999999545</v>
      </c>
      <c r="P1458" s="38"/>
      <c r="Q1458" s="1">
        <f t="shared" si="108"/>
        <v>2.3239999999999545</v>
      </c>
      <c r="R1458" s="33">
        <v>430</v>
      </c>
      <c r="U1458" s="54">
        <v>432.71699999999998</v>
      </c>
      <c r="V1458" s="33">
        <v>722</v>
      </c>
    </row>
    <row r="1459" spans="2:22" ht="18.75" customHeight="1" x14ac:dyDescent="0.2">
      <c r="B1459" s="32">
        <v>43456</v>
      </c>
      <c r="C1459" s="33">
        <v>438</v>
      </c>
      <c r="D1459" s="33">
        <v>370</v>
      </c>
      <c r="E1459" s="34">
        <v>432.51</v>
      </c>
      <c r="F1459" s="33">
        <f t="shared" si="109"/>
        <v>722</v>
      </c>
      <c r="H1459" s="8">
        <v>597.01</v>
      </c>
      <c r="I1459" s="42"/>
      <c r="J1459" s="36"/>
      <c r="K1459" s="36"/>
      <c r="L1459" s="36">
        <v>4.077</v>
      </c>
      <c r="M1459" s="37">
        <v>1.6679999999999999</v>
      </c>
      <c r="N1459" s="8">
        <f t="shared" si="105"/>
        <v>4.077</v>
      </c>
      <c r="O1459" s="1">
        <v>9.327</v>
      </c>
      <c r="P1459" s="38"/>
      <c r="Q1459" s="1">
        <f t="shared" si="108"/>
        <v>9.327</v>
      </c>
      <c r="R1459" s="33">
        <v>430</v>
      </c>
      <c r="U1459" s="54">
        <v>432.50700000000001</v>
      </c>
      <c r="V1459" s="33">
        <v>722</v>
      </c>
    </row>
    <row r="1460" spans="2:22" ht="18.75" customHeight="1" x14ac:dyDescent="0.2">
      <c r="B1460" s="32">
        <v>43457</v>
      </c>
      <c r="C1460" s="33">
        <v>438</v>
      </c>
      <c r="D1460" s="33">
        <v>370</v>
      </c>
      <c r="E1460" s="34">
        <v>432.76</v>
      </c>
      <c r="F1460" s="33">
        <f t="shared" si="109"/>
        <v>722</v>
      </c>
      <c r="H1460" s="8">
        <v>602.26</v>
      </c>
      <c r="I1460" s="42"/>
      <c r="J1460" s="36"/>
      <c r="K1460" s="36"/>
      <c r="L1460" s="36">
        <v>3.8730000000000002</v>
      </c>
      <c r="M1460" s="37">
        <v>1.581</v>
      </c>
      <c r="N1460" s="8">
        <f t="shared" si="105"/>
        <v>3.8730000000000002</v>
      </c>
      <c r="O1460" s="1">
        <v>5.973000000000023</v>
      </c>
      <c r="P1460" s="38"/>
      <c r="Q1460" s="1">
        <f t="shared" si="108"/>
        <v>5.973000000000023</v>
      </c>
      <c r="R1460" s="33">
        <v>430</v>
      </c>
      <c r="U1460" s="54">
        <v>432.77499999999998</v>
      </c>
      <c r="V1460" s="33">
        <v>722</v>
      </c>
    </row>
    <row r="1461" spans="2:22" ht="18.75" customHeight="1" x14ac:dyDescent="0.2">
      <c r="B1461" s="32">
        <v>43458</v>
      </c>
      <c r="C1461" s="33">
        <v>438</v>
      </c>
      <c r="D1461" s="33">
        <v>370</v>
      </c>
      <c r="E1461" s="34">
        <v>432.86</v>
      </c>
      <c r="F1461" s="33">
        <f t="shared" si="109"/>
        <v>722</v>
      </c>
      <c r="H1461" s="8">
        <v>604.36</v>
      </c>
      <c r="I1461" s="42"/>
      <c r="J1461" s="36"/>
      <c r="K1461" s="36"/>
      <c r="L1461" s="36">
        <v>4.9249999999999998</v>
      </c>
      <c r="M1461" s="37">
        <v>2.0099999999999998</v>
      </c>
      <c r="N1461" s="8">
        <f t="shared" si="105"/>
        <v>4.9249999999999998</v>
      </c>
      <c r="O1461" s="1">
        <v>3.8749999999999316</v>
      </c>
      <c r="P1461" s="38"/>
      <c r="Q1461" s="1">
        <f t="shared" si="108"/>
        <v>3.8749999999999316</v>
      </c>
      <c r="R1461" s="33">
        <v>430</v>
      </c>
      <c r="U1461" s="54">
        <v>432.87</v>
      </c>
      <c r="V1461" s="33">
        <v>722</v>
      </c>
    </row>
    <row r="1462" spans="2:22" ht="18.75" customHeight="1" x14ac:dyDescent="0.2">
      <c r="B1462" s="32">
        <v>43459</v>
      </c>
      <c r="C1462" s="33">
        <v>438</v>
      </c>
      <c r="D1462" s="33">
        <v>370</v>
      </c>
      <c r="E1462" s="34">
        <v>432.81</v>
      </c>
      <c r="F1462" s="33">
        <f t="shared" si="109"/>
        <v>722</v>
      </c>
      <c r="H1462" s="8">
        <v>603.30999999999995</v>
      </c>
      <c r="I1462" s="42"/>
      <c r="J1462" s="36"/>
      <c r="K1462" s="36"/>
      <c r="L1462" s="36">
        <v>3.8490000000000002</v>
      </c>
      <c r="M1462" s="37">
        <v>1.571</v>
      </c>
      <c r="N1462" s="8">
        <f t="shared" si="105"/>
        <v>3.8490000000000002</v>
      </c>
      <c r="O1462" s="1">
        <v>2.3790000000000866</v>
      </c>
      <c r="P1462" s="38"/>
      <c r="Q1462" s="1">
        <f t="shared" si="108"/>
        <v>2.3790000000000866</v>
      </c>
      <c r="R1462" s="33">
        <v>430</v>
      </c>
      <c r="U1462" s="54">
        <v>432.81600000000003</v>
      </c>
      <c r="V1462" s="33">
        <v>722</v>
      </c>
    </row>
    <row r="1463" spans="2:22" ht="18.75" customHeight="1" x14ac:dyDescent="0.2">
      <c r="B1463" s="32">
        <v>43460</v>
      </c>
      <c r="C1463" s="33">
        <v>438</v>
      </c>
      <c r="D1463" s="33">
        <v>370</v>
      </c>
      <c r="E1463" s="34">
        <v>432.74</v>
      </c>
      <c r="F1463" s="33">
        <f t="shared" si="109"/>
        <v>722</v>
      </c>
      <c r="H1463" s="8">
        <v>601.84</v>
      </c>
      <c r="I1463" s="42"/>
      <c r="J1463" s="36"/>
      <c r="K1463" s="36"/>
      <c r="L1463" s="36">
        <v>5.2060000000000004</v>
      </c>
      <c r="M1463" s="37">
        <v>2.125</v>
      </c>
      <c r="N1463" s="8">
        <f t="shared" si="105"/>
        <v>5.2060000000000004</v>
      </c>
      <c r="O1463" s="1">
        <v>8.1459999999999404</v>
      </c>
      <c r="P1463" s="38"/>
      <c r="Q1463" s="1">
        <f t="shared" si="108"/>
        <v>8.1459999999999404</v>
      </c>
      <c r="R1463" s="33">
        <v>430</v>
      </c>
      <c r="U1463" s="54">
        <v>432.74900000000002</v>
      </c>
      <c r="V1463" s="33">
        <v>722</v>
      </c>
    </row>
    <row r="1464" spans="2:22" ht="18.75" customHeight="1" x14ac:dyDescent="0.2">
      <c r="B1464" s="32">
        <v>43461</v>
      </c>
      <c r="C1464" s="33">
        <v>438</v>
      </c>
      <c r="D1464" s="33">
        <v>370</v>
      </c>
      <c r="E1464" s="34">
        <v>432.88</v>
      </c>
      <c r="F1464" s="33">
        <f t="shared" si="109"/>
        <v>722</v>
      </c>
      <c r="H1464" s="8">
        <v>604.78</v>
      </c>
      <c r="I1464" s="42"/>
      <c r="J1464" s="36"/>
      <c r="K1464" s="36"/>
      <c r="L1464" s="36">
        <v>8.4429999999999996</v>
      </c>
      <c r="M1464" s="37">
        <v>3.4460000000000002</v>
      </c>
      <c r="N1464" s="8">
        <f t="shared" si="105"/>
        <v>8.4429999999999996</v>
      </c>
      <c r="O1464" s="1">
        <v>6.5530000000000133</v>
      </c>
      <c r="P1464" s="38"/>
      <c r="Q1464" s="1">
        <f t="shared" si="108"/>
        <v>6.5530000000000133</v>
      </c>
      <c r="R1464" s="33">
        <v>430</v>
      </c>
      <c r="U1464" s="54">
        <v>432.88099999999997</v>
      </c>
      <c r="V1464" s="33">
        <v>722</v>
      </c>
    </row>
    <row r="1465" spans="2:22" ht="18.75" customHeight="1" x14ac:dyDescent="0.2">
      <c r="B1465" s="32">
        <v>43462</v>
      </c>
      <c r="C1465" s="33">
        <v>438</v>
      </c>
      <c r="D1465" s="33">
        <v>370</v>
      </c>
      <c r="E1465" s="34">
        <v>432.79</v>
      </c>
      <c r="F1465" s="33">
        <f t="shared" si="109"/>
        <v>722</v>
      </c>
      <c r="H1465" s="8">
        <v>602.89</v>
      </c>
      <c r="I1465" s="42"/>
      <c r="J1465" s="36"/>
      <c r="K1465" s="36"/>
      <c r="L1465" s="36">
        <v>7.7910000000000004</v>
      </c>
      <c r="M1465" s="37">
        <v>3.18</v>
      </c>
      <c r="N1465" s="8">
        <f t="shared" si="105"/>
        <v>7.7910000000000004</v>
      </c>
      <c r="O1465" s="1">
        <v>4.6410000000000231</v>
      </c>
      <c r="P1465" s="38"/>
      <c r="Q1465" s="1">
        <f t="shared" si="108"/>
        <v>4.6410000000000231</v>
      </c>
      <c r="R1465" s="33">
        <v>430</v>
      </c>
      <c r="U1465" s="54">
        <v>432.80099999999999</v>
      </c>
      <c r="V1465" s="33">
        <v>722</v>
      </c>
    </row>
    <row r="1466" spans="2:22" ht="18.75" customHeight="1" x14ac:dyDescent="0.2">
      <c r="B1466" s="32">
        <v>43463</v>
      </c>
      <c r="C1466" s="33">
        <v>438</v>
      </c>
      <c r="D1466" s="33">
        <v>370</v>
      </c>
      <c r="E1466" s="34">
        <v>432.64</v>
      </c>
      <c r="F1466" s="33">
        <f t="shared" si="109"/>
        <v>722</v>
      </c>
      <c r="H1466" s="8">
        <v>599.74</v>
      </c>
      <c r="I1466" s="42"/>
      <c r="J1466" s="36"/>
      <c r="K1466" s="36"/>
      <c r="L1466" s="36">
        <v>4.3319999999999999</v>
      </c>
      <c r="M1466" s="37">
        <v>1.764</v>
      </c>
      <c r="N1466" s="8">
        <f t="shared" si="105"/>
        <v>4.3319999999999999</v>
      </c>
      <c r="O1466" s="1">
        <v>2.0219999999999407</v>
      </c>
      <c r="P1466" s="38"/>
      <c r="Q1466" s="1">
        <f t="shared" si="108"/>
        <v>2.0219999999999407</v>
      </c>
      <c r="R1466" s="33">
        <v>430</v>
      </c>
      <c r="U1466" s="54">
        <v>432.64300000000003</v>
      </c>
      <c r="V1466" s="33">
        <v>722</v>
      </c>
    </row>
    <row r="1467" spans="2:22" ht="18.75" customHeight="1" x14ac:dyDescent="0.2">
      <c r="B1467" s="32">
        <v>43464</v>
      </c>
      <c r="C1467" s="33">
        <v>438</v>
      </c>
      <c r="D1467" s="33">
        <v>370</v>
      </c>
      <c r="E1467" s="34">
        <v>432.53</v>
      </c>
      <c r="F1467" s="33">
        <f t="shared" si="109"/>
        <v>722</v>
      </c>
      <c r="H1467" s="8">
        <v>597.42999999999995</v>
      </c>
      <c r="I1467" s="42"/>
      <c r="J1467" s="36"/>
      <c r="K1467" s="36"/>
      <c r="L1467" s="36">
        <v>4.2089999999999996</v>
      </c>
      <c r="M1467" s="37">
        <v>1.718</v>
      </c>
      <c r="N1467" s="8">
        <f t="shared" si="105"/>
        <v>4.2089999999999996</v>
      </c>
      <c r="O1467" s="1">
        <v>2.7790000000000497</v>
      </c>
      <c r="P1467" s="38"/>
      <c r="Q1467" s="1">
        <f t="shared" si="108"/>
        <v>2.7790000000000497</v>
      </c>
      <c r="R1467" s="33">
        <v>430</v>
      </c>
      <c r="U1467" s="54">
        <v>432.53399999999999</v>
      </c>
      <c r="V1467" s="33">
        <v>722</v>
      </c>
    </row>
    <row r="1468" spans="2:22" ht="18.75" customHeight="1" x14ac:dyDescent="0.2">
      <c r="B1468" s="32">
        <v>43465</v>
      </c>
      <c r="C1468" s="33">
        <v>438</v>
      </c>
      <c r="D1468" s="33">
        <v>370</v>
      </c>
      <c r="E1468" s="34">
        <v>432.46</v>
      </c>
      <c r="F1468" s="33">
        <f t="shared" ref="F1468:F1531" si="110">F1467</f>
        <v>722</v>
      </c>
      <c r="H1468" s="8">
        <v>596</v>
      </c>
      <c r="I1468" s="42"/>
      <c r="J1468" s="36"/>
      <c r="K1468" s="36"/>
      <c r="L1468" s="36">
        <v>6.4080000000000004</v>
      </c>
      <c r="M1468" s="37">
        <v>2.605</v>
      </c>
      <c r="N1468" s="8">
        <f t="shared" si="105"/>
        <v>6.4080000000000004</v>
      </c>
      <c r="O1468" s="1">
        <v>2.4780000000000504</v>
      </c>
      <c r="P1468" s="38"/>
      <c r="Q1468" s="1">
        <f t="shared" si="108"/>
        <v>2.4780000000000504</v>
      </c>
      <c r="R1468" s="33">
        <v>430</v>
      </c>
      <c r="U1468" s="54">
        <v>432.46</v>
      </c>
      <c r="V1468" s="33">
        <v>722</v>
      </c>
    </row>
    <row r="1469" spans="2:22" ht="18.75" customHeight="1" x14ac:dyDescent="0.2">
      <c r="B1469" s="32">
        <v>43466</v>
      </c>
      <c r="C1469" s="33">
        <v>438</v>
      </c>
      <c r="D1469" s="33">
        <v>370</v>
      </c>
      <c r="E1469" s="34">
        <v>432.27</v>
      </c>
      <c r="F1469" s="33">
        <f t="shared" si="110"/>
        <v>722</v>
      </c>
      <c r="H1469" s="8">
        <v>592.07000000000005</v>
      </c>
      <c r="I1469" s="42"/>
      <c r="J1469" s="36"/>
      <c r="K1469" s="36"/>
      <c r="L1469" s="36">
        <v>3.9580000000000002</v>
      </c>
      <c r="M1469" s="37">
        <v>1.609</v>
      </c>
      <c r="N1469" s="8">
        <f t="shared" si="105"/>
        <v>3.9580000000000002</v>
      </c>
      <c r="O1469" s="1">
        <v>2.0879999999999956</v>
      </c>
      <c r="P1469" s="38"/>
      <c r="Q1469" s="1">
        <f t="shared" si="108"/>
        <v>2.0879999999999956</v>
      </c>
      <c r="R1469" s="33">
        <v>430</v>
      </c>
      <c r="U1469" s="33">
        <v>432.28</v>
      </c>
    </row>
    <row r="1470" spans="2:22" ht="18.75" customHeight="1" x14ac:dyDescent="0.2">
      <c r="B1470" s="32">
        <v>43467</v>
      </c>
      <c r="C1470" s="33">
        <v>438</v>
      </c>
      <c r="D1470" s="33">
        <v>370</v>
      </c>
      <c r="E1470" s="34">
        <v>432.18</v>
      </c>
      <c r="F1470" s="33">
        <f t="shared" si="110"/>
        <v>722</v>
      </c>
      <c r="H1470" s="8">
        <v>590.20000000000005</v>
      </c>
      <c r="I1470" s="42"/>
      <c r="J1470" s="36"/>
      <c r="K1470" s="36"/>
      <c r="L1470" s="36">
        <v>5.1639999999999997</v>
      </c>
      <c r="M1470" s="37">
        <v>2.0990000000000002</v>
      </c>
      <c r="N1470" s="8">
        <f t="shared" si="105"/>
        <v>5.1639999999999997</v>
      </c>
      <c r="O1470" s="1">
        <v>2.5139999999999088</v>
      </c>
      <c r="P1470" s="38"/>
      <c r="Q1470" s="1">
        <f t="shared" si="108"/>
        <v>2.5139999999999088</v>
      </c>
      <c r="R1470" s="33">
        <v>430</v>
      </c>
      <c r="U1470" s="33">
        <v>432.19400000000002</v>
      </c>
    </row>
    <row r="1471" spans="2:22" ht="18.75" customHeight="1" x14ac:dyDescent="0.2">
      <c r="B1471" s="32">
        <v>43468</v>
      </c>
      <c r="C1471" s="33">
        <v>438</v>
      </c>
      <c r="D1471" s="33">
        <v>370</v>
      </c>
      <c r="E1471" s="34">
        <v>432.05</v>
      </c>
      <c r="F1471" s="33">
        <f t="shared" si="110"/>
        <v>722</v>
      </c>
      <c r="H1471" s="8">
        <v>587.54999999999995</v>
      </c>
      <c r="I1471" s="42"/>
      <c r="J1471" s="36"/>
      <c r="K1471" s="36"/>
      <c r="L1471" s="36">
        <v>5.3460000000000001</v>
      </c>
      <c r="M1471" s="37">
        <v>2.173</v>
      </c>
      <c r="N1471" s="8">
        <f t="shared" si="105"/>
        <v>5.3460000000000001</v>
      </c>
      <c r="O1471" s="1">
        <v>2.7760000000000637</v>
      </c>
      <c r="P1471" s="38"/>
      <c r="Q1471" s="1">
        <f t="shared" si="108"/>
        <v>2.7760000000000637</v>
      </c>
      <c r="R1471" s="33">
        <v>430</v>
      </c>
      <c r="U1471" s="33">
        <v>432.06100000000004</v>
      </c>
    </row>
    <row r="1472" spans="2:22" ht="18.75" customHeight="1" x14ac:dyDescent="0.2">
      <c r="B1472" s="32">
        <v>43469</v>
      </c>
      <c r="C1472" s="33">
        <v>438</v>
      </c>
      <c r="D1472" s="33">
        <v>370</v>
      </c>
      <c r="E1472" s="34">
        <v>431.92</v>
      </c>
      <c r="F1472" s="33">
        <f t="shared" si="110"/>
        <v>722</v>
      </c>
      <c r="H1472" s="8">
        <v>584.98</v>
      </c>
      <c r="I1472" s="42"/>
      <c r="J1472" s="36"/>
      <c r="K1472" s="36"/>
      <c r="L1472" s="36">
        <v>5.5839999999999996</v>
      </c>
      <c r="M1472" s="37">
        <v>2.27</v>
      </c>
      <c r="N1472" s="8">
        <f t="shared" si="105"/>
        <v>5.5839999999999996</v>
      </c>
      <c r="O1472" s="1">
        <v>2.2040000000000042</v>
      </c>
      <c r="P1472" s="38"/>
      <c r="Q1472" s="1">
        <f t="shared" si="108"/>
        <v>2.2040000000000042</v>
      </c>
      <c r="R1472" s="33">
        <v>430</v>
      </c>
      <c r="U1472" s="33">
        <v>431.93099999999998</v>
      </c>
    </row>
    <row r="1473" spans="2:27" ht="18.75" customHeight="1" x14ac:dyDescent="0.2">
      <c r="B1473" s="32">
        <v>43470</v>
      </c>
      <c r="C1473" s="33">
        <v>438</v>
      </c>
      <c r="D1473" s="33">
        <v>370</v>
      </c>
      <c r="E1473" s="34">
        <v>431.76</v>
      </c>
      <c r="F1473" s="33">
        <f t="shared" si="110"/>
        <v>722</v>
      </c>
      <c r="H1473" s="8">
        <v>581.6</v>
      </c>
      <c r="I1473" s="42"/>
      <c r="J1473" s="36"/>
      <c r="K1473" s="36"/>
      <c r="L1473" s="36">
        <v>5.6740000000000004</v>
      </c>
      <c r="M1473" s="37">
        <v>2.2970000000000002</v>
      </c>
      <c r="N1473" s="8">
        <f t="shared" si="105"/>
        <v>5.6740000000000004</v>
      </c>
      <c r="O1473" s="1">
        <v>2.0539999999999958</v>
      </c>
      <c r="P1473" s="38"/>
      <c r="Q1473" s="1">
        <f t="shared" si="108"/>
        <v>2.0539999999999958</v>
      </c>
      <c r="R1473" s="33">
        <v>430</v>
      </c>
      <c r="U1473" s="33">
        <v>431.76900000000001</v>
      </c>
    </row>
    <row r="1474" spans="2:27" ht="18.75" customHeight="1" x14ac:dyDescent="0.2">
      <c r="B1474" s="32">
        <v>43471</v>
      </c>
      <c r="C1474" s="33">
        <v>438</v>
      </c>
      <c r="D1474" s="33">
        <v>370</v>
      </c>
      <c r="E1474" s="34">
        <v>431.58</v>
      </c>
      <c r="F1474" s="33">
        <f t="shared" si="110"/>
        <v>722</v>
      </c>
      <c r="H1474" s="8">
        <v>577.98</v>
      </c>
      <c r="I1474" s="42"/>
      <c r="J1474" s="36"/>
      <c r="K1474" s="36"/>
      <c r="L1474" s="36">
        <v>4.3079999999999998</v>
      </c>
      <c r="M1474" s="37">
        <v>1.744</v>
      </c>
      <c r="N1474" s="8">
        <f t="shared" si="105"/>
        <v>4.3079999999999998</v>
      </c>
      <c r="O1474" s="1">
        <v>2.4280000000000044</v>
      </c>
      <c r="P1474" s="38"/>
      <c r="Q1474" s="1">
        <f t="shared" si="108"/>
        <v>2.4280000000000044</v>
      </c>
      <c r="R1474" s="33">
        <v>430</v>
      </c>
      <c r="U1474" s="33">
        <v>431.596</v>
      </c>
      <c r="Y1474" s="33" t="s">
        <v>42</v>
      </c>
      <c r="Z1474" s="33" t="s">
        <v>43</v>
      </c>
      <c r="AA1474" s="33">
        <v>1</v>
      </c>
    </row>
    <row r="1475" spans="2:27" ht="18.75" customHeight="1" x14ac:dyDescent="0.2">
      <c r="B1475" s="32">
        <v>43472</v>
      </c>
      <c r="C1475" s="33">
        <v>438</v>
      </c>
      <c r="D1475" s="33">
        <v>370</v>
      </c>
      <c r="E1475" s="34">
        <v>431.49</v>
      </c>
      <c r="F1475" s="33">
        <f t="shared" si="110"/>
        <v>722</v>
      </c>
      <c r="H1475" s="8">
        <v>576.1</v>
      </c>
      <c r="I1475" s="42"/>
      <c r="J1475" s="36"/>
      <c r="K1475" s="36"/>
      <c r="L1475" s="36">
        <v>7.6719999999999997</v>
      </c>
      <c r="M1475" s="37">
        <v>3.1059999999999999</v>
      </c>
      <c r="N1475" s="8">
        <f t="shared" si="105"/>
        <v>7.6719999999999997</v>
      </c>
      <c r="O1475" s="1">
        <v>2.6719999999999997</v>
      </c>
      <c r="P1475" s="38"/>
      <c r="Q1475" s="1">
        <f t="shared" si="108"/>
        <v>2.6719999999999997</v>
      </c>
      <c r="R1475" s="33">
        <v>430</v>
      </c>
      <c r="U1475" s="33">
        <v>431.48900000000003</v>
      </c>
    </row>
    <row r="1476" spans="2:27" ht="18.75" customHeight="1" x14ac:dyDescent="0.2">
      <c r="B1476" s="32">
        <v>43473</v>
      </c>
      <c r="C1476" s="33">
        <v>438</v>
      </c>
      <c r="D1476" s="33">
        <v>370</v>
      </c>
      <c r="E1476" s="34">
        <v>431.24</v>
      </c>
      <c r="F1476" s="33">
        <f t="shared" si="110"/>
        <v>722</v>
      </c>
      <c r="H1476" s="8">
        <v>571.1</v>
      </c>
      <c r="I1476" s="42"/>
      <c r="J1476" s="36"/>
      <c r="K1476" s="36"/>
      <c r="L1476" s="36">
        <v>5.5110000000000001</v>
      </c>
      <c r="M1476" s="37">
        <v>2.2309999999999999</v>
      </c>
      <c r="N1476" s="8">
        <f t="shared" si="105"/>
        <v>5.5110000000000001</v>
      </c>
      <c r="O1476" s="1">
        <v>1.1110000000000229</v>
      </c>
      <c r="P1476" s="38"/>
      <c r="Q1476" s="1">
        <f t="shared" si="108"/>
        <v>1.1110000000000229</v>
      </c>
      <c r="R1476" s="33">
        <v>430</v>
      </c>
      <c r="U1476" s="33">
        <v>431.24200000000002</v>
      </c>
    </row>
    <row r="1477" spans="2:27" ht="18.75" customHeight="1" x14ac:dyDescent="0.2">
      <c r="B1477" s="32">
        <v>43474</v>
      </c>
      <c r="C1477" s="33">
        <v>438</v>
      </c>
      <c r="D1477" s="33">
        <v>370</v>
      </c>
      <c r="E1477" s="34">
        <v>431.02</v>
      </c>
      <c r="F1477" s="33">
        <f t="shared" si="110"/>
        <v>722</v>
      </c>
      <c r="H1477" s="8">
        <v>566.70000000000005</v>
      </c>
      <c r="I1477" s="42"/>
      <c r="J1477" s="36"/>
      <c r="K1477" s="36"/>
      <c r="L1477" s="36">
        <v>7.6619999999999999</v>
      </c>
      <c r="M1477" s="37">
        <v>3.1019999999999999</v>
      </c>
      <c r="N1477" s="8">
        <f t="shared" si="105"/>
        <v>7.6619999999999999</v>
      </c>
      <c r="O1477" s="1">
        <v>1.8619999999999317</v>
      </c>
      <c r="P1477" s="38"/>
      <c r="Q1477" s="1">
        <f t="shared" si="108"/>
        <v>1.8619999999999317</v>
      </c>
      <c r="R1477" s="33">
        <v>430</v>
      </c>
      <c r="U1477" s="33">
        <v>431.03899999999999</v>
      </c>
    </row>
    <row r="1478" spans="2:27" ht="18.75" customHeight="1" x14ac:dyDescent="0.2">
      <c r="B1478" s="32">
        <v>43475</v>
      </c>
      <c r="C1478" s="33">
        <v>438</v>
      </c>
      <c r="D1478" s="33">
        <v>370</v>
      </c>
      <c r="E1478" s="34">
        <v>430.73</v>
      </c>
      <c r="F1478" s="33">
        <f t="shared" si="110"/>
        <v>722</v>
      </c>
      <c r="H1478" s="8">
        <v>560.9</v>
      </c>
      <c r="I1478" s="42"/>
      <c r="J1478" s="36"/>
      <c r="K1478" s="36"/>
      <c r="L1478" s="36">
        <v>6.8170000000000002</v>
      </c>
      <c r="M1478" s="37">
        <v>2.76</v>
      </c>
      <c r="N1478" s="8">
        <f t="shared" si="105"/>
        <v>6.8170000000000002</v>
      </c>
      <c r="O1478" s="1">
        <v>1.1170000000000684</v>
      </c>
      <c r="P1478" s="38"/>
      <c r="Q1478" s="1">
        <f t="shared" si="108"/>
        <v>1.1170000000000684</v>
      </c>
      <c r="R1478" s="33">
        <v>430</v>
      </c>
      <c r="U1478" s="33">
        <v>430.73599999999999</v>
      </c>
    </row>
    <row r="1479" spans="2:27" ht="18.75" customHeight="1" x14ac:dyDescent="0.2">
      <c r="B1479" s="32">
        <v>43476</v>
      </c>
      <c r="C1479" s="33">
        <v>438</v>
      </c>
      <c r="D1479" s="33">
        <v>370</v>
      </c>
      <c r="E1479" s="34">
        <v>430.44</v>
      </c>
      <c r="F1479" s="33">
        <f t="shared" si="110"/>
        <v>722</v>
      </c>
      <c r="H1479" s="8">
        <v>555.20000000000005</v>
      </c>
      <c r="I1479" s="42"/>
      <c r="J1479" s="36"/>
      <c r="K1479" s="36"/>
      <c r="L1479" s="36">
        <v>6.59</v>
      </c>
      <c r="M1479" s="37">
        <v>2.67</v>
      </c>
      <c r="N1479" s="8">
        <f t="shared" si="105"/>
        <v>6.59</v>
      </c>
      <c r="O1479" s="1">
        <v>1.1299999999999635</v>
      </c>
      <c r="P1479" s="38"/>
      <c r="Q1479" s="1">
        <f t="shared" si="108"/>
        <v>1.1299999999999635</v>
      </c>
      <c r="R1479" s="33">
        <v>430</v>
      </c>
      <c r="U1479" s="33">
        <v>430.45400000000001</v>
      </c>
    </row>
    <row r="1480" spans="2:27" ht="18.75" customHeight="1" x14ac:dyDescent="0.2">
      <c r="B1480" s="32">
        <v>43477</v>
      </c>
      <c r="C1480" s="33">
        <v>438</v>
      </c>
      <c r="D1480" s="33">
        <v>370</v>
      </c>
      <c r="E1480" s="34">
        <v>430.16</v>
      </c>
      <c r="F1480" s="33">
        <f t="shared" si="110"/>
        <v>722</v>
      </c>
      <c r="H1480" s="8">
        <v>549.74</v>
      </c>
      <c r="I1480" s="42"/>
      <c r="J1480" s="36"/>
      <c r="K1480" s="36"/>
      <c r="L1480" s="36">
        <v>6.0369999999999999</v>
      </c>
      <c r="M1480" s="37">
        <v>2.4470000000000001</v>
      </c>
      <c r="N1480" s="8">
        <f t="shared" si="105"/>
        <v>6.0369999999999999</v>
      </c>
      <c r="O1480" s="1">
        <v>1.3770000000000318</v>
      </c>
      <c r="P1480" s="38"/>
      <c r="Q1480" s="1">
        <f t="shared" si="108"/>
        <v>1.3770000000000318</v>
      </c>
      <c r="R1480" s="33">
        <v>430</v>
      </c>
      <c r="U1480" s="33">
        <v>430.18200000000002</v>
      </c>
    </row>
    <row r="1481" spans="2:27" ht="18.75" customHeight="1" x14ac:dyDescent="0.2">
      <c r="B1481" s="32">
        <v>43478</v>
      </c>
      <c r="C1481" s="33">
        <v>438</v>
      </c>
      <c r="D1481" s="33">
        <v>370</v>
      </c>
      <c r="E1481" s="34">
        <v>429.92</v>
      </c>
      <c r="F1481" s="33">
        <f t="shared" si="110"/>
        <v>722</v>
      </c>
      <c r="H1481" s="8">
        <v>545.08000000000004</v>
      </c>
      <c r="I1481" s="42"/>
      <c r="J1481" s="36"/>
      <c r="K1481" s="36"/>
      <c r="L1481" s="36">
        <v>3.8660000000000001</v>
      </c>
      <c r="M1481" s="37">
        <v>1.5649999999999999</v>
      </c>
      <c r="N1481" s="8">
        <f t="shared" ref="N1481:N1544" si="111">I1481+J1481+K1481+L1481</f>
        <v>3.8660000000000001</v>
      </c>
      <c r="O1481" s="1">
        <v>1.1060000000000092</v>
      </c>
      <c r="P1481" s="38"/>
      <c r="Q1481" s="1">
        <f t="shared" si="108"/>
        <v>1.1060000000000092</v>
      </c>
      <c r="R1481" s="33">
        <v>430</v>
      </c>
      <c r="U1481" s="33">
        <v>429.94600000000003</v>
      </c>
    </row>
    <row r="1482" spans="2:27" ht="18.75" customHeight="1" x14ac:dyDescent="0.2">
      <c r="B1482" s="32">
        <v>43479</v>
      </c>
      <c r="C1482" s="33">
        <v>438</v>
      </c>
      <c r="D1482" s="33">
        <v>370</v>
      </c>
      <c r="E1482" s="34">
        <v>429.78</v>
      </c>
      <c r="F1482" s="33">
        <f t="shared" si="110"/>
        <v>722</v>
      </c>
      <c r="H1482" s="8">
        <v>542.32000000000005</v>
      </c>
      <c r="I1482" s="42"/>
      <c r="J1482" s="36"/>
      <c r="K1482" s="36"/>
      <c r="L1482" s="36">
        <v>8.2579999999999991</v>
      </c>
      <c r="M1482" s="37">
        <v>3.33</v>
      </c>
      <c r="N1482" s="8">
        <f t="shared" si="111"/>
        <v>8.2579999999999991</v>
      </c>
      <c r="O1482" s="1">
        <f t="shared" ref="O1482:O1518" si="112">+H1483-H1482+L1482</f>
        <v>3.5979999999999173</v>
      </c>
      <c r="P1482" s="38"/>
      <c r="Q1482" s="1">
        <f t="shared" si="108"/>
        <v>3.5979999999999173</v>
      </c>
      <c r="R1482" s="33">
        <v>430</v>
      </c>
      <c r="U1482" s="33">
        <v>429.80200000000002</v>
      </c>
    </row>
    <row r="1483" spans="2:27" ht="18.75" customHeight="1" x14ac:dyDescent="0.2">
      <c r="B1483" s="32">
        <v>43480</v>
      </c>
      <c r="C1483" s="33">
        <v>438</v>
      </c>
      <c r="D1483" s="33">
        <v>370</v>
      </c>
      <c r="E1483" s="34">
        <v>429.54</v>
      </c>
      <c r="F1483" s="33">
        <f t="shared" si="110"/>
        <v>722</v>
      </c>
      <c r="H1483" s="8">
        <v>537.66</v>
      </c>
      <c r="I1483" s="42"/>
      <c r="J1483" s="36"/>
      <c r="K1483" s="36"/>
      <c r="L1483" s="36">
        <v>6.3840000000000003</v>
      </c>
      <c r="M1483" s="37">
        <v>2.544</v>
      </c>
      <c r="N1483" s="8">
        <f t="shared" si="111"/>
        <v>6.3840000000000003</v>
      </c>
      <c r="O1483" s="1">
        <f t="shared" si="112"/>
        <v>1.6240000000000094</v>
      </c>
      <c r="P1483" s="38"/>
      <c r="Q1483" s="1">
        <f t="shared" si="108"/>
        <v>1.6240000000000094</v>
      </c>
      <c r="R1483" s="33">
        <v>430</v>
      </c>
      <c r="U1483" s="33">
        <v>429.541</v>
      </c>
    </row>
    <row r="1484" spans="2:27" ht="18.75" customHeight="1" x14ac:dyDescent="0.2">
      <c r="B1484" s="32">
        <v>43481</v>
      </c>
      <c r="C1484" s="33">
        <v>438</v>
      </c>
      <c r="D1484" s="33">
        <v>370</v>
      </c>
      <c r="E1484" s="34">
        <v>429.29</v>
      </c>
      <c r="F1484" s="33">
        <f t="shared" si="110"/>
        <v>722</v>
      </c>
      <c r="H1484" s="8">
        <v>532.9</v>
      </c>
      <c r="I1484" s="42"/>
      <c r="J1484" s="36"/>
      <c r="K1484" s="36"/>
      <c r="L1484" s="36">
        <v>6.16</v>
      </c>
      <c r="M1484" s="37">
        <v>2.484</v>
      </c>
      <c r="N1484" s="8">
        <f t="shared" si="111"/>
        <v>6.16</v>
      </c>
      <c r="O1484" s="1">
        <f t="shared" si="112"/>
        <v>2.0800000000000729</v>
      </c>
      <c r="P1484" s="38"/>
      <c r="Q1484" s="39"/>
      <c r="R1484" s="33">
        <v>430</v>
      </c>
      <c r="U1484" s="33">
        <v>429.30599999999998</v>
      </c>
    </row>
    <row r="1485" spans="2:27" ht="18.75" customHeight="1" x14ac:dyDescent="0.2">
      <c r="B1485" s="32">
        <v>43482</v>
      </c>
      <c r="C1485" s="33">
        <v>438</v>
      </c>
      <c r="D1485" s="33">
        <v>370</v>
      </c>
      <c r="E1485" s="34">
        <v>429.08</v>
      </c>
      <c r="F1485" s="33">
        <f t="shared" si="110"/>
        <v>722</v>
      </c>
      <c r="H1485" s="8">
        <v>528.82000000000005</v>
      </c>
      <c r="I1485" s="42"/>
      <c r="J1485" s="36"/>
      <c r="K1485" s="36"/>
      <c r="L1485" s="36">
        <v>6.26</v>
      </c>
      <c r="M1485" s="37">
        <v>2.524</v>
      </c>
      <c r="N1485" s="8">
        <f t="shared" si="111"/>
        <v>6.26</v>
      </c>
      <c r="O1485" s="1">
        <f t="shared" si="112"/>
        <v>1.1300000000000043</v>
      </c>
      <c r="P1485" s="38"/>
      <c r="Q1485" s="39"/>
      <c r="R1485" s="33">
        <v>430</v>
      </c>
      <c r="U1485" s="33">
        <v>429.09100000000001</v>
      </c>
    </row>
    <row r="1486" spans="2:27" ht="18.75" customHeight="1" x14ac:dyDescent="0.2">
      <c r="B1486" s="32">
        <v>43483</v>
      </c>
      <c r="C1486" s="33">
        <v>438</v>
      </c>
      <c r="D1486" s="33">
        <v>370</v>
      </c>
      <c r="E1486" s="34">
        <v>428.81</v>
      </c>
      <c r="F1486" s="33">
        <f t="shared" si="110"/>
        <v>722</v>
      </c>
      <c r="H1486" s="8">
        <v>523.69000000000005</v>
      </c>
      <c r="I1486" s="42"/>
      <c r="J1486" s="36"/>
      <c r="K1486" s="36"/>
      <c r="L1486" s="36">
        <v>6.2949999999999999</v>
      </c>
      <c r="M1486" s="37">
        <v>2.5299999999999998</v>
      </c>
      <c r="N1486" s="8">
        <f t="shared" si="111"/>
        <v>6.2949999999999999</v>
      </c>
      <c r="O1486" s="1">
        <f t="shared" si="112"/>
        <v>1.9249999999999954</v>
      </c>
      <c r="P1486" s="38"/>
      <c r="Q1486" s="39"/>
      <c r="R1486" s="33">
        <v>430</v>
      </c>
      <c r="U1486" s="33">
        <v>428.83799999999997</v>
      </c>
    </row>
    <row r="1487" spans="2:27" ht="18.75" customHeight="1" x14ac:dyDescent="0.2">
      <c r="B1487" s="32">
        <v>43484</v>
      </c>
      <c r="C1487" s="33">
        <v>438</v>
      </c>
      <c r="D1487" s="33">
        <v>370</v>
      </c>
      <c r="E1487" s="34">
        <v>428.58</v>
      </c>
      <c r="F1487" s="33">
        <f t="shared" si="110"/>
        <v>722</v>
      </c>
      <c r="H1487" s="8">
        <v>519.32000000000005</v>
      </c>
      <c r="I1487" s="42"/>
      <c r="J1487" s="36"/>
      <c r="K1487" s="36"/>
      <c r="L1487" s="36">
        <v>7.1790000000000003</v>
      </c>
      <c r="M1487" s="37">
        <v>2.88</v>
      </c>
      <c r="N1487" s="8">
        <f t="shared" si="111"/>
        <v>7.1790000000000003</v>
      </c>
      <c r="O1487" s="1">
        <f t="shared" si="112"/>
        <v>1.7689999999999184</v>
      </c>
      <c r="P1487" s="38"/>
      <c r="Q1487" s="39"/>
      <c r="R1487" s="33">
        <v>430</v>
      </c>
      <c r="U1487" s="33">
        <v>428.58699999999999</v>
      </c>
    </row>
    <row r="1488" spans="2:27" ht="18.75" customHeight="1" x14ac:dyDescent="0.2">
      <c r="B1488" s="32">
        <v>43485</v>
      </c>
      <c r="C1488" s="33">
        <v>438</v>
      </c>
      <c r="D1488" s="33">
        <v>370</v>
      </c>
      <c r="E1488" s="34">
        <v>428.29</v>
      </c>
      <c r="F1488" s="33">
        <f t="shared" si="110"/>
        <v>722</v>
      </c>
      <c r="H1488" s="8">
        <v>513.91</v>
      </c>
      <c r="I1488" s="42"/>
      <c r="J1488" s="36"/>
      <c r="K1488" s="36"/>
      <c r="L1488" s="36">
        <v>4.41</v>
      </c>
      <c r="M1488" s="37">
        <v>1.77</v>
      </c>
      <c r="N1488" s="8">
        <f t="shared" si="111"/>
        <v>4.41</v>
      </c>
      <c r="O1488" s="1">
        <f t="shared" si="112"/>
        <v>1.1800000000000388</v>
      </c>
      <c r="P1488" s="38"/>
      <c r="Q1488" s="39"/>
      <c r="R1488" s="33">
        <v>430</v>
      </c>
      <c r="U1488" s="33">
        <v>428.29300000000001</v>
      </c>
    </row>
    <row r="1489" spans="2:21" ht="18.75" customHeight="1" x14ac:dyDescent="0.2">
      <c r="B1489" s="32">
        <v>43486</v>
      </c>
      <c r="C1489" s="33">
        <v>438</v>
      </c>
      <c r="D1489" s="33">
        <v>370</v>
      </c>
      <c r="E1489" s="34">
        <v>428.12</v>
      </c>
      <c r="F1489" s="33">
        <f t="shared" si="110"/>
        <v>722</v>
      </c>
      <c r="H1489" s="8">
        <v>510.68</v>
      </c>
      <c r="I1489" s="42"/>
      <c r="J1489" s="36"/>
      <c r="K1489" s="36"/>
      <c r="L1489" s="36">
        <v>7.0789999999999997</v>
      </c>
      <c r="M1489" s="37">
        <v>2.83</v>
      </c>
      <c r="N1489" s="8">
        <f t="shared" si="111"/>
        <v>7.0789999999999997</v>
      </c>
      <c r="O1489" s="1">
        <f t="shared" si="112"/>
        <v>1.0090000000000066</v>
      </c>
      <c r="P1489" s="38"/>
      <c r="Q1489" s="39"/>
      <c r="R1489" s="33">
        <v>430</v>
      </c>
      <c r="U1489" s="33">
        <v>428.12299999999999</v>
      </c>
    </row>
    <row r="1490" spans="2:21" ht="18.75" customHeight="1" x14ac:dyDescent="0.2">
      <c r="B1490" s="32">
        <v>43487</v>
      </c>
      <c r="C1490" s="33">
        <v>438</v>
      </c>
      <c r="D1490" s="33">
        <v>370</v>
      </c>
      <c r="E1490" s="34">
        <v>427.79</v>
      </c>
      <c r="F1490" s="33">
        <f t="shared" si="110"/>
        <v>722</v>
      </c>
      <c r="H1490" s="8">
        <v>504.61</v>
      </c>
      <c r="I1490" s="42"/>
      <c r="J1490" s="36"/>
      <c r="K1490" s="36"/>
      <c r="L1490" s="36">
        <v>6.9169999999999998</v>
      </c>
      <c r="M1490" s="37">
        <v>2.78</v>
      </c>
      <c r="N1490" s="8">
        <f t="shared" si="111"/>
        <v>6.9169999999999998</v>
      </c>
      <c r="O1490" s="1">
        <f t="shared" si="112"/>
        <v>1.2270000000000021</v>
      </c>
      <c r="P1490" s="38"/>
      <c r="Q1490" s="39"/>
      <c r="R1490" s="33">
        <v>430</v>
      </c>
      <c r="U1490" s="33">
        <v>427.79700000000003</v>
      </c>
    </row>
    <row r="1491" spans="2:21" ht="18.75" customHeight="1" x14ac:dyDescent="0.2">
      <c r="B1491" s="32">
        <v>43488</v>
      </c>
      <c r="C1491" s="33">
        <v>438</v>
      </c>
      <c r="D1491" s="33">
        <v>370</v>
      </c>
      <c r="E1491" s="34">
        <v>427.48</v>
      </c>
      <c r="F1491" s="33">
        <f t="shared" si="110"/>
        <v>722</v>
      </c>
      <c r="H1491" s="8">
        <v>498.92</v>
      </c>
      <c r="I1491" s="42"/>
      <c r="J1491" s="36"/>
      <c r="K1491" s="36"/>
      <c r="L1491" s="36">
        <v>8.0350000000000001</v>
      </c>
      <c r="M1491" s="37">
        <v>3.2269999999999999</v>
      </c>
      <c r="N1491" s="8">
        <f t="shared" si="111"/>
        <v>8.0350000000000001</v>
      </c>
      <c r="O1491" s="1">
        <f t="shared" si="112"/>
        <v>1.2049999999999592</v>
      </c>
      <c r="P1491" s="38"/>
      <c r="Q1491" s="39"/>
      <c r="R1491" s="33">
        <v>430</v>
      </c>
      <c r="U1491" s="33">
        <v>427.48099999999999</v>
      </c>
    </row>
    <row r="1492" spans="2:21" ht="18.75" customHeight="1" x14ac:dyDescent="0.2">
      <c r="B1492" s="32">
        <v>43489</v>
      </c>
      <c r="C1492" s="33">
        <v>438</v>
      </c>
      <c r="D1492" s="33">
        <v>370</v>
      </c>
      <c r="E1492" s="34">
        <v>427.11</v>
      </c>
      <c r="F1492" s="33">
        <f t="shared" si="110"/>
        <v>722</v>
      </c>
      <c r="H1492" s="8">
        <v>492.09</v>
      </c>
      <c r="I1492" s="42"/>
      <c r="J1492" s="36"/>
      <c r="K1492" s="36"/>
      <c r="L1492" s="36">
        <v>9.1129999999999995</v>
      </c>
      <c r="M1492" s="37">
        <v>3.66</v>
      </c>
      <c r="N1492" s="8">
        <f t="shared" si="111"/>
        <v>9.1129999999999995</v>
      </c>
      <c r="O1492" s="1">
        <f t="shared" si="112"/>
        <v>1.5430000000000064</v>
      </c>
      <c r="P1492" s="38"/>
      <c r="Q1492" s="39"/>
      <c r="R1492" s="33">
        <v>430</v>
      </c>
      <c r="U1492" s="33">
        <v>427.11700000000002</v>
      </c>
    </row>
    <row r="1493" spans="2:21" ht="18.75" customHeight="1" x14ac:dyDescent="0.2">
      <c r="B1493" s="32">
        <v>43490</v>
      </c>
      <c r="C1493" s="33">
        <v>438</v>
      </c>
      <c r="D1493" s="33">
        <v>370</v>
      </c>
      <c r="E1493" s="34">
        <v>426.69</v>
      </c>
      <c r="F1493" s="33">
        <f t="shared" si="110"/>
        <v>722</v>
      </c>
      <c r="H1493" s="8">
        <v>484.52</v>
      </c>
      <c r="I1493" s="42"/>
      <c r="J1493" s="36"/>
      <c r="K1493" s="36"/>
      <c r="L1493" s="36">
        <v>9.5890000000000004</v>
      </c>
      <c r="M1493" s="37">
        <v>3.851</v>
      </c>
      <c r="N1493" s="8">
        <f t="shared" si="111"/>
        <v>9.5890000000000004</v>
      </c>
      <c r="O1493" s="1">
        <f t="shared" si="112"/>
        <v>0.86900000000002997</v>
      </c>
      <c r="P1493" s="38"/>
      <c r="Q1493" s="39"/>
      <c r="R1493" s="33">
        <v>430</v>
      </c>
      <c r="U1493" s="33">
        <v>426.69200000000001</v>
      </c>
    </row>
    <row r="1494" spans="2:21" ht="18.75" customHeight="1" x14ac:dyDescent="0.2">
      <c r="B1494" s="32">
        <v>43491</v>
      </c>
      <c r="C1494" s="33">
        <v>438</v>
      </c>
      <c r="D1494" s="33">
        <v>370</v>
      </c>
      <c r="E1494" s="34">
        <v>426.2</v>
      </c>
      <c r="F1494" s="33">
        <f t="shared" si="110"/>
        <v>722</v>
      </c>
      <c r="H1494" s="8">
        <v>475.8</v>
      </c>
      <c r="I1494" s="42"/>
      <c r="J1494" s="36"/>
      <c r="K1494" s="36"/>
      <c r="L1494" s="36">
        <v>6.33</v>
      </c>
      <c r="M1494" s="37">
        <v>2.532</v>
      </c>
      <c r="N1494" s="8">
        <f t="shared" si="111"/>
        <v>6.33</v>
      </c>
      <c r="O1494" s="1">
        <f t="shared" si="112"/>
        <v>1.5700000000000092</v>
      </c>
      <c r="P1494" s="38"/>
      <c r="Q1494" s="39"/>
      <c r="R1494" s="33">
        <v>430</v>
      </c>
      <c r="U1494" s="33">
        <v>426.20299999999997</v>
      </c>
    </row>
    <row r="1495" spans="2:21" ht="18.75" customHeight="1" x14ac:dyDescent="0.2">
      <c r="B1495" s="32">
        <v>43492</v>
      </c>
      <c r="C1495" s="33">
        <v>438</v>
      </c>
      <c r="D1495" s="33">
        <v>370</v>
      </c>
      <c r="E1495" s="34">
        <v>425.93</v>
      </c>
      <c r="F1495" s="33">
        <f t="shared" si="110"/>
        <v>722</v>
      </c>
      <c r="H1495" s="8">
        <v>471.04</v>
      </c>
      <c r="I1495" s="42"/>
      <c r="J1495" s="36"/>
      <c r="K1495" s="36"/>
      <c r="L1495" s="36">
        <v>3.4279999999999999</v>
      </c>
      <c r="M1495" s="37">
        <v>1.371</v>
      </c>
      <c r="N1495" s="8">
        <f t="shared" si="111"/>
        <v>3.4279999999999999</v>
      </c>
      <c r="O1495" s="1">
        <f t="shared" si="112"/>
        <v>0.64799999999997038</v>
      </c>
      <c r="P1495" s="38"/>
      <c r="Q1495" s="39"/>
      <c r="R1495" s="33">
        <v>430</v>
      </c>
      <c r="U1495" s="33">
        <v>425.94</v>
      </c>
    </row>
    <row r="1496" spans="2:21" ht="18.75" customHeight="1" x14ac:dyDescent="0.2">
      <c r="B1496" s="32">
        <v>43493</v>
      </c>
      <c r="C1496" s="33">
        <v>438</v>
      </c>
      <c r="D1496" s="33">
        <v>370</v>
      </c>
      <c r="E1496" s="34">
        <v>425.77</v>
      </c>
      <c r="F1496" s="33">
        <f t="shared" si="110"/>
        <v>722</v>
      </c>
      <c r="H1496" s="8">
        <v>468.26</v>
      </c>
      <c r="I1496" s="42"/>
      <c r="J1496" s="36"/>
      <c r="K1496" s="36"/>
      <c r="L1496" s="36">
        <v>8.1829999999999998</v>
      </c>
      <c r="M1496" s="37">
        <v>3.26</v>
      </c>
      <c r="N1496" s="8">
        <f t="shared" si="111"/>
        <v>8.1829999999999998</v>
      </c>
      <c r="O1496" s="1">
        <f t="shared" si="112"/>
        <v>1.1829999999999998</v>
      </c>
      <c r="P1496" s="38"/>
      <c r="Q1496" s="39"/>
      <c r="R1496" s="33">
        <v>430</v>
      </c>
      <c r="U1496" s="33">
        <v>425.77100000000002</v>
      </c>
    </row>
    <row r="1497" spans="2:21" ht="18.75" customHeight="1" x14ac:dyDescent="0.2">
      <c r="B1497" s="32">
        <v>43494</v>
      </c>
      <c r="C1497" s="33">
        <v>438</v>
      </c>
      <c r="D1497" s="33">
        <v>370</v>
      </c>
      <c r="E1497" s="34">
        <v>425.37</v>
      </c>
      <c r="F1497" s="33">
        <f t="shared" si="110"/>
        <v>722</v>
      </c>
      <c r="H1497" s="8">
        <v>461.26</v>
      </c>
      <c r="I1497" s="42"/>
      <c r="J1497" s="36"/>
      <c r="K1497" s="36"/>
      <c r="L1497" s="36">
        <v>7.45</v>
      </c>
      <c r="M1497" s="37">
        <v>2.968</v>
      </c>
      <c r="N1497" s="8">
        <f t="shared" si="111"/>
        <v>7.45</v>
      </c>
      <c r="O1497" s="1">
        <f t="shared" si="112"/>
        <v>0.92000000000002746</v>
      </c>
      <c r="P1497" s="38"/>
      <c r="Q1497" s="39"/>
      <c r="R1497" s="33">
        <v>430</v>
      </c>
      <c r="U1497" s="33">
        <v>425.36500000000001</v>
      </c>
    </row>
    <row r="1498" spans="2:21" ht="18.75" customHeight="1" x14ac:dyDescent="0.2">
      <c r="B1498" s="32">
        <v>43495</v>
      </c>
      <c r="C1498" s="33">
        <v>438</v>
      </c>
      <c r="D1498" s="33">
        <v>370</v>
      </c>
      <c r="E1498" s="34">
        <v>424.99</v>
      </c>
      <c r="F1498" s="33">
        <f t="shared" si="110"/>
        <v>722</v>
      </c>
      <c r="H1498" s="8">
        <v>454.73</v>
      </c>
      <c r="I1498" s="42"/>
      <c r="J1498" s="36"/>
      <c r="K1498" s="36"/>
      <c r="L1498" s="36">
        <v>7.7990000000000004</v>
      </c>
      <c r="M1498" s="37">
        <v>3.1070000000000002</v>
      </c>
      <c r="N1498" s="8">
        <f t="shared" si="111"/>
        <v>7.7990000000000004</v>
      </c>
      <c r="O1498" s="1">
        <f t="shared" si="112"/>
        <v>0.89899999999996627</v>
      </c>
      <c r="P1498" s="38"/>
      <c r="Q1498" s="39"/>
      <c r="R1498" s="33">
        <v>430</v>
      </c>
      <c r="U1498" s="33">
        <v>424.98500000000001</v>
      </c>
    </row>
    <row r="1499" spans="2:21" ht="18.75" customHeight="1" x14ac:dyDescent="0.2">
      <c r="B1499" s="32">
        <v>43496</v>
      </c>
      <c r="C1499" s="33">
        <v>438</v>
      </c>
      <c r="D1499" s="33">
        <v>370</v>
      </c>
      <c r="E1499" s="34">
        <v>424.59</v>
      </c>
      <c r="F1499" s="33">
        <f t="shared" si="110"/>
        <v>722</v>
      </c>
      <c r="H1499" s="8">
        <v>447.83</v>
      </c>
      <c r="I1499" s="42"/>
      <c r="J1499" s="36"/>
      <c r="K1499" s="36"/>
      <c r="L1499" s="36">
        <v>7.6429999999999998</v>
      </c>
      <c r="M1499" s="37">
        <v>3.0329999999999999</v>
      </c>
      <c r="N1499" s="8">
        <f t="shared" si="111"/>
        <v>7.6429999999999998</v>
      </c>
      <c r="O1499" s="1">
        <f t="shared" si="112"/>
        <v>0.60300000000003617</v>
      </c>
      <c r="P1499" s="38"/>
      <c r="Q1499" s="39"/>
      <c r="R1499" s="33">
        <v>430</v>
      </c>
      <c r="U1499" s="33">
        <v>424.57799999999997</v>
      </c>
    </row>
    <row r="1500" spans="2:21" ht="18.75" customHeight="1" x14ac:dyDescent="0.2">
      <c r="B1500" s="32">
        <v>43497</v>
      </c>
      <c r="C1500" s="33">
        <v>438</v>
      </c>
      <c r="D1500" s="33">
        <v>370</v>
      </c>
      <c r="E1500" s="34">
        <v>424.17</v>
      </c>
      <c r="F1500" s="33">
        <f t="shared" si="110"/>
        <v>722</v>
      </c>
      <c r="H1500" s="8">
        <v>440.79</v>
      </c>
      <c r="I1500" s="42"/>
      <c r="J1500" s="36"/>
      <c r="K1500" s="36"/>
      <c r="L1500" s="36">
        <v>7.9390000000000001</v>
      </c>
      <c r="M1500" s="37">
        <v>3.1379999999999999</v>
      </c>
      <c r="N1500" s="8">
        <f t="shared" si="111"/>
        <v>7.9390000000000001</v>
      </c>
      <c r="O1500" s="1">
        <f t="shared" si="112"/>
        <v>0.5590000000000046</v>
      </c>
      <c r="P1500" s="38"/>
      <c r="Q1500" s="39"/>
      <c r="R1500" s="33">
        <v>430</v>
      </c>
      <c r="U1500" s="33">
        <v>424.529</v>
      </c>
    </row>
    <row r="1501" spans="2:21" ht="18.75" customHeight="1" x14ac:dyDescent="0.2">
      <c r="B1501" s="32">
        <v>43498</v>
      </c>
      <c r="C1501" s="33">
        <v>438</v>
      </c>
      <c r="D1501" s="33">
        <v>370</v>
      </c>
      <c r="E1501" s="34">
        <v>423.73</v>
      </c>
      <c r="F1501" s="33">
        <f t="shared" si="110"/>
        <v>722</v>
      </c>
      <c r="H1501" s="8">
        <v>433.41</v>
      </c>
      <c r="I1501" s="42"/>
      <c r="J1501" s="36"/>
      <c r="K1501" s="36"/>
      <c r="L1501" s="36">
        <v>5.3460000000000001</v>
      </c>
      <c r="M1501" s="37">
        <v>2.113</v>
      </c>
      <c r="N1501" s="8">
        <f t="shared" si="111"/>
        <v>5.3460000000000001</v>
      </c>
      <c r="O1501" s="1">
        <f t="shared" si="112"/>
        <v>0.41599999999999326</v>
      </c>
      <c r="P1501" s="38"/>
      <c r="Q1501" s="39"/>
      <c r="R1501" s="33">
        <v>430</v>
      </c>
      <c r="U1501" s="33">
        <v>424.524</v>
      </c>
    </row>
    <row r="1502" spans="2:21" ht="18.75" customHeight="1" x14ac:dyDescent="0.2">
      <c r="B1502" s="32">
        <v>43499</v>
      </c>
      <c r="C1502" s="33">
        <v>438</v>
      </c>
      <c r="D1502" s="33">
        <v>370</v>
      </c>
      <c r="E1502" s="34">
        <v>423.43</v>
      </c>
      <c r="F1502" s="33">
        <f t="shared" si="110"/>
        <v>722</v>
      </c>
      <c r="H1502" s="8">
        <v>428.48</v>
      </c>
      <c r="I1502" s="42"/>
      <c r="J1502" s="36"/>
      <c r="K1502" s="36"/>
      <c r="L1502" s="36">
        <v>3.0609999999999999</v>
      </c>
      <c r="M1502" s="37">
        <v>1.21</v>
      </c>
      <c r="N1502" s="8">
        <f t="shared" si="111"/>
        <v>3.0609999999999999</v>
      </c>
      <c r="O1502" s="1">
        <f t="shared" si="112"/>
        <v>0.40099999999997493</v>
      </c>
      <c r="P1502" s="38"/>
      <c r="Q1502" s="39"/>
      <c r="R1502" s="33">
        <v>430</v>
      </c>
      <c r="U1502" s="33">
        <v>424.52499999999998</v>
      </c>
    </row>
    <row r="1503" spans="2:21" ht="18.75" customHeight="1" x14ac:dyDescent="0.2">
      <c r="B1503" s="32">
        <v>43500</v>
      </c>
      <c r="C1503" s="33">
        <v>438</v>
      </c>
      <c r="D1503" s="33">
        <v>370</v>
      </c>
      <c r="E1503" s="34">
        <v>423.27</v>
      </c>
      <c r="F1503" s="33">
        <f t="shared" si="110"/>
        <v>722</v>
      </c>
      <c r="H1503" s="8">
        <v>425.82</v>
      </c>
      <c r="I1503" s="42"/>
      <c r="J1503" s="36"/>
      <c r="K1503" s="36"/>
      <c r="L1503" s="36">
        <v>2.0950000000000002</v>
      </c>
      <c r="M1503" s="37">
        <v>0.82799999999999996</v>
      </c>
      <c r="N1503" s="8">
        <f t="shared" si="111"/>
        <v>2.0950000000000002</v>
      </c>
      <c r="O1503" s="1">
        <f t="shared" si="112"/>
        <v>1.2949999999999888</v>
      </c>
      <c r="P1503" s="38"/>
      <c r="Q1503" s="39"/>
      <c r="R1503" s="33">
        <v>430</v>
      </c>
      <c r="U1503" s="33">
        <v>424.52499999999998</v>
      </c>
    </row>
    <row r="1504" spans="2:21" ht="18.75" customHeight="1" x14ac:dyDescent="0.2">
      <c r="B1504" s="32">
        <v>43501</v>
      </c>
      <c r="C1504" s="33">
        <v>438</v>
      </c>
      <c r="D1504" s="33">
        <v>370</v>
      </c>
      <c r="E1504" s="34">
        <v>423.22</v>
      </c>
      <c r="F1504" s="33">
        <f t="shared" si="110"/>
        <v>722</v>
      </c>
      <c r="H1504" s="8">
        <v>425.02</v>
      </c>
      <c r="I1504" s="42"/>
      <c r="J1504" s="36"/>
      <c r="K1504" s="36"/>
      <c r="L1504" s="36">
        <v>8.0429999999999993</v>
      </c>
      <c r="M1504" s="37">
        <v>3.1789999999999998</v>
      </c>
      <c r="N1504" s="8">
        <f t="shared" si="111"/>
        <v>8.0429999999999993</v>
      </c>
      <c r="O1504" s="1">
        <f t="shared" si="112"/>
        <v>0.80299999999999017</v>
      </c>
      <c r="P1504" s="38"/>
      <c r="Q1504" s="39"/>
      <c r="R1504" s="33">
        <v>430</v>
      </c>
      <c r="U1504" s="33">
        <v>424.52699999999999</v>
      </c>
    </row>
    <row r="1505" spans="2:26" ht="18.75" customHeight="1" x14ac:dyDescent="0.2">
      <c r="B1505" s="32">
        <v>43502</v>
      </c>
      <c r="C1505" s="33">
        <v>438</v>
      </c>
      <c r="D1505" s="33">
        <v>370</v>
      </c>
      <c r="E1505" s="34">
        <v>422.77</v>
      </c>
      <c r="F1505" s="33">
        <f t="shared" si="110"/>
        <v>722</v>
      </c>
      <c r="H1505" s="8">
        <v>417.78</v>
      </c>
      <c r="I1505" s="42"/>
      <c r="J1505" s="36"/>
      <c r="K1505" s="36"/>
      <c r="L1505" s="36">
        <v>8.7260000000000009</v>
      </c>
      <c r="M1505" s="37">
        <v>3.4460000000000002</v>
      </c>
      <c r="N1505" s="8">
        <f t="shared" si="111"/>
        <v>8.7260000000000009</v>
      </c>
      <c r="O1505" s="1">
        <f t="shared" si="112"/>
        <v>0.8260000000000236</v>
      </c>
      <c r="P1505" s="38"/>
      <c r="Q1505" s="39"/>
      <c r="R1505" s="33">
        <v>430</v>
      </c>
      <c r="U1505" s="33">
        <v>424.52699999999999</v>
      </c>
    </row>
    <row r="1506" spans="2:26" ht="18.75" customHeight="1" x14ac:dyDescent="0.2">
      <c r="B1506" s="32">
        <v>43503</v>
      </c>
      <c r="C1506" s="33">
        <v>438</v>
      </c>
      <c r="D1506" s="33">
        <v>370</v>
      </c>
      <c r="E1506" s="34">
        <v>422.28</v>
      </c>
      <c r="F1506" s="33">
        <f t="shared" si="110"/>
        <v>722</v>
      </c>
      <c r="H1506" s="8">
        <v>409.88</v>
      </c>
      <c r="I1506" s="42"/>
      <c r="J1506" s="36"/>
      <c r="K1506" s="36"/>
      <c r="L1506" s="36">
        <v>8.1170000000000009</v>
      </c>
      <c r="M1506" s="37">
        <v>3.2320000000000002</v>
      </c>
      <c r="N1506" s="8">
        <f t="shared" si="111"/>
        <v>8.1170000000000009</v>
      </c>
      <c r="O1506" s="1">
        <f t="shared" si="112"/>
        <v>0.92700000000000315</v>
      </c>
      <c r="P1506" s="38"/>
      <c r="Q1506" s="39"/>
      <c r="R1506" s="33">
        <v>430</v>
      </c>
      <c r="U1506" s="33">
        <v>424.52800000000002</v>
      </c>
    </row>
    <row r="1507" spans="2:26" ht="18.75" customHeight="1" x14ac:dyDescent="0.2">
      <c r="B1507" s="32">
        <v>43504</v>
      </c>
      <c r="C1507" s="33">
        <v>438</v>
      </c>
      <c r="D1507" s="33">
        <v>370</v>
      </c>
      <c r="E1507" s="34">
        <v>421.83</v>
      </c>
      <c r="F1507" s="33">
        <f t="shared" si="110"/>
        <v>722</v>
      </c>
      <c r="H1507" s="8">
        <v>402.69</v>
      </c>
      <c r="I1507" s="42"/>
      <c r="J1507" s="36"/>
      <c r="K1507" s="36"/>
      <c r="L1507" s="36">
        <v>7.1980000000000004</v>
      </c>
      <c r="M1507" s="37">
        <v>2.8450000000000002</v>
      </c>
      <c r="N1507" s="8">
        <f t="shared" si="111"/>
        <v>7.1980000000000004</v>
      </c>
      <c r="O1507" s="1">
        <f t="shared" si="112"/>
        <v>0.35800000000002541</v>
      </c>
      <c r="P1507" s="38"/>
      <c r="Q1507" s="39"/>
      <c r="R1507" s="33">
        <v>430</v>
      </c>
      <c r="U1507" s="33">
        <v>424.52800000000002</v>
      </c>
    </row>
    <row r="1508" spans="2:26" ht="18.75" customHeight="1" x14ac:dyDescent="0.2">
      <c r="B1508" s="32">
        <v>43505</v>
      </c>
      <c r="C1508" s="33">
        <v>438</v>
      </c>
      <c r="D1508" s="33">
        <v>370</v>
      </c>
      <c r="E1508" s="34">
        <v>421.39</v>
      </c>
      <c r="F1508" s="33">
        <f t="shared" si="110"/>
        <v>722</v>
      </c>
      <c r="H1508" s="8">
        <v>395.85</v>
      </c>
      <c r="I1508" s="42"/>
      <c r="J1508" s="36"/>
      <c r="K1508" s="36"/>
      <c r="L1508" s="36">
        <v>4.4219999999999997</v>
      </c>
      <c r="M1508" s="37">
        <v>1.7410000000000001</v>
      </c>
      <c r="N1508" s="8">
        <f t="shared" si="111"/>
        <v>4.4219999999999997</v>
      </c>
      <c r="O1508" s="1">
        <f t="shared" si="112"/>
        <v>1.1719999999999997</v>
      </c>
      <c r="P1508" s="38"/>
      <c r="Q1508" s="39"/>
      <c r="R1508" s="33">
        <v>430</v>
      </c>
      <c r="U1508" s="33">
        <v>424.529</v>
      </c>
      <c r="X1508" s="55"/>
      <c r="Y1508" s="56" t="s">
        <v>41</v>
      </c>
      <c r="Z1508" s="55" t="s">
        <v>39</v>
      </c>
    </row>
    <row r="1509" spans="2:26" ht="18.75" customHeight="1" x14ac:dyDescent="0.2">
      <c r="B1509" s="32">
        <v>43506</v>
      </c>
      <c r="C1509" s="33">
        <v>438</v>
      </c>
      <c r="D1509" s="33">
        <v>370</v>
      </c>
      <c r="E1509" s="34">
        <v>421.18</v>
      </c>
      <c r="F1509" s="33">
        <f t="shared" si="110"/>
        <v>722</v>
      </c>
      <c r="H1509" s="8">
        <v>392.6</v>
      </c>
      <c r="I1509" s="42"/>
      <c r="J1509" s="36"/>
      <c r="K1509" s="36"/>
      <c r="L1509" s="36">
        <v>4.3129999999999997</v>
      </c>
      <c r="M1509" s="37">
        <v>1.698</v>
      </c>
      <c r="N1509" s="8">
        <f t="shared" si="111"/>
        <v>4.3129999999999997</v>
      </c>
      <c r="O1509" s="1">
        <f t="shared" si="112"/>
        <v>4.6129999999999542</v>
      </c>
      <c r="P1509" s="38"/>
      <c r="Q1509" s="39"/>
      <c r="R1509" s="33">
        <v>430</v>
      </c>
      <c r="U1509" s="33">
        <v>424.53499999999997</v>
      </c>
      <c r="X1509" s="57"/>
      <c r="Y1509" s="58">
        <v>424.17</v>
      </c>
      <c r="Z1509" s="55">
        <v>424.529</v>
      </c>
    </row>
    <row r="1510" spans="2:26" ht="18.75" customHeight="1" x14ac:dyDescent="0.2">
      <c r="B1510" s="32">
        <v>43507</v>
      </c>
      <c r="C1510" s="33">
        <v>438</v>
      </c>
      <c r="D1510" s="33">
        <v>370</v>
      </c>
      <c r="E1510" s="34">
        <v>421.2</v>
      </c>
      <c r="F1510" s="33">
        <f t="shared" si="110"/>
        <v>722</v>
      </c>
      <c r="H1510" s="8">
        <v>392.9</v>
      </c>
      <c r="I1510" s="42"/>
      <c r="J1510" s="36"/>
      <c r="K1510" s="36"/>
      <c r="L1510" s="36">
        <v>6.2610000000000001</v>
      </c>
      <c r="M1510" s="37">
        <v>2.4649999999999999</v>
      </c>
      <c r="N1510" s="8">
        <f t="shared" si="111"/>
        <v>6.2610000000000001</v>
      </c>
      <c r="O1510" s="1">
        <f t="shared" si="112"/>
        <v>0.31100000000001149</v>
      </c>
      <c r="P1510" s="38"/>
      <c r="Q1510" s="39"/>
      <c r="R1510" s="33">
        <v>430</v>
      </c>
      <c r="U1510" s="33">
        <v>424.53700000000003</v>
      </c>
      <c r="X1510" s="57"/>
      <c r="Y1510" s="58">
        <v>423.73</v>
      </c>
      <c r="Z1510" s="55">
        <v>424.524</v>
      </c>
    </row>
    <row r="1511" spans="2:26" ht="18.75" customHeight="1" x14ac:dyDescent="0.2">
      <c r="B1511" s="32">
        <v>43508</v>
      </c>
      <c r="C1511" s="33">
        <v>438</v>
      </c>
      <c r="D1511" s="33">
        <v>370</v>
      </c>
      <c r="E1511" s="34">
        <v>420.81</v>
      </c>
      <c r="F1511" s="33">
        <f t="shared" si="110"/>
        <v>722</v>
      </c>
      <c r="H1511" s="8">
        <v>386.95</v>
      </c>
      <c r="I1511" s="42"/>
      <c r="J1511" s="36"/>
      <c r="K1511" s="36"/>
      <c r="L1511" s="36">
        <v>2.3660000000000001</v>
      </c>
      <c r="M1511" s="37">
        <v>0.92800000000000005</v>
      </c>
      <c r="N1511" s="8">
        <f t="shared" si="111"/>
        <v>2.3660000000000001</v>
      </c>
      <c r="O1511" s="1">
        <f t="shared" si="112"/>
        <v>0.56599999999998873</v>
      </c>
      <c r="P1511" s="38"/>
      <c r="Q1511" s="39"/>
      <c r="R1511" s="33">
        <v>430</v>
      </c>
      <c r="U1511" s="33">
        <v>424.53700000000003</v>
      </c>
      <c r="X1511" s="57"/>
      <c r="Y1511" s="58">
        <v>423.43</v>
      </c>
      <c r="Z1511" s="55">
        <v>424.52499999999998</v>
      </c>
    </row>
    <row r="1512" spans="2:26" ht="18.75" customHeight="1" x14ac:dyDescent="0.2">
      <c r="B1512" s="32">
        <v>43509</v>
      </c>
      <c r="C1512" s="33">
        <v>438</v>
      </c>
      <c r="D1512" s="33">
        <v>370</v>
      </c>
      <c r="E1512" s="34">
        <v>420.69</v>
      </c>
      <c r="F1512" s="33">
        <f t="shared" si="110"/>
        <v>722</v>
      </c>
      <c r="H1512" s="8">
        <v>385.15</v>
      </c>
      <c r="I1512" s="42"/>
      <c r="J1512" s="36"/>
      <c r="K1512" s="36"/>
      <c r="L1512" s="36">
        <v>2.1110000000000002</v>
      </c>
      <c r="M1512" s="37">
        <v>0.83099999999999996</v>
      </c>
      <c r="N1512" s="8">
        <f t="shared" si="111"/>
        <v>2.1110000000000002</v>
      </c>
      <c r="O1512" s="1">
        <f t="shared" si="112"/>
        <v>0.6010000000000093</v>
      </c>
      <c r="P1512" s="38"/>
      <c r="Q1512" s="39"/>
      <c r="R1512" s="33">
        <v>430</v>
      </c>
      <c r="U1512" s="33">
        <v>424.53899999999999</v>
      </c>
      <c r="X1512" s="57"/>
      <c r="Y1512" s="58">
        <v>423.27</v>
      </c>
      <c r="Z1512" s="55">
        <v>424.52499999999998</v>
      </c>
    </row>
    <row r="1513" spans="2:26" ht="18.75" customHeight="1" x14ac:dyDescent="0.2">
      <c r="B1513" s="32">
        <v>43510</v>
      </c>
      <c r="C1513" s="33">
        <v>438</v>
      </c>
      <c r="D1513" s="33">
        <v>370</v>
      </c>
      <c r="E1513" s="34">
        <v>420.59</v>
      </c>
      <c r="F1513" s="33">
        <f t="shared" si="110"/>
        <v>722</v>
      </c>
      <c r="H1513" s="8">
        <v>383.64</v>
      </c>
      <c r="I1513" s="42"/>
      <c r="J1513" s="36"/>
      <c r="K1513" s="36"/>
      <c r="L1513" s="36">
        <v>2.41</v>
      </c>
      <c r="M1513" s="37">
        <v>0.94499999999999995</v>
      </c>
      <c r="N1513" s="8">
        <f t="shared" si="111"/>
        <v>2.41</v>
      </c>
      <c r="O1513" s="1">
        <f t="shared" si="112"/>
        <v>0.37000000000003652</v>
      </c>
      <c r="P1513" s="38"/>
      <c r="Q1513" s="39"/>
      <c r="R1513" s="33">
        <v>430</v>
      </c>
      <c r="U1513" s="33">
        <v>424.53899999999999</v>
      </c>
      <c r="X1513" s="57"/>
      <c r="Y1513" s="58">
        <v>423.22</v>
      </c>
      <c r="Z1513" s="55">
        <v>424.52699999999999</v>
      </c>
    </row>
    <row r="1514" spans="2:26" ht="18.75" customHeight="1" x14ac:dyDescent="0.2">
      <c r="B1514" s="32">
        <v>43511</v>
      </c>
      <c r="C1514" s="33">
        <v>438</v>
      </c>
      <c r="D1514" s="33">
        <v>370</v>
      </c>
      <c r="E1514" s="34">
        <v>420.46</v>
      </c>
      <c r="F1514" s="33">
        <f t="shared" si="110"/>
        <v>722</v>
      </c>
      <c r="H1514" s="8">
        <v>381.6</v>
      </c>
      <c r="I1514" s="42"/>
      <c r="J1514" s="36"/>
      <c r="K1514" s="36"/>
      <c r="L1514" s="36">
        <v>1.9</v>
      </c>
      <c r="M1514" s="37">
        <v>0.745</v>
      </c>
      <c r="N1514" s="8">
        <f t="shared" si="111"/>
        <v>1.9</v>
      </c>
      <c r="O1514" s="1">
        <f t="shared" si="112"/>
        <v>0.54999999999997717</v>
      </c>
      <c r="P1514" s="38"/>
      <c r="Q1514" s="39"/>
      <c r="R1514" s="33">
        <v>430</v>
      </c>
      <c r="U1514" s="33">
        <v>424.541</v>
      </c>
      <c r="X1514" s="57"/>
      <c r="Y1514" s="58">
        <v>422.77</v>
      </c>
      <c r="Z1514" s="55">
        <v>424.52699999999999</v>
      </c>
    </row>
    <row r="1515" spans="2:26" ht="18.75" customHeight="1" x14ac:dyDescent="0.2">
      <c r="B1515" s="32">
        <v>43512</v>
      </c>
      <c r="C1515" s="33">
        <v>438</v>
      </c>
      <c r="D1515" s="33">
        <v>370</v>
      </c>
      <c r="E1515" s="34">
        <v>420.37</v>
      </c>
      <c r="F1515" s="33">
        <f t="shared" si="110"/>
        <v>722</v>
      </c>
      <c r="H1515" s="8">
        <v>380.25</v>
      </c>
      <c r="I1515" s="42"/>
      <c r="J1515" s="36"/>
      <c r="K1515" s="36"/>
      <c r="L1515" s="36">
        <v>9.4E-2</v>
      </c>
      <c r="M1515" s="37">
        <v>3.4000000000000002E-2</v>
      </c>
      <c r="N1515" s="8">
        <f t="shared" si="111"/>
        <v>9.4E-2</v>
      </c>
      <c r="O1515" s="1">
        <f t="shared" si="112"/>
        <v>0.5439999999999886</v>
      </c>
      <c r="P1515" s="38"/>
      <c r="Q1515" s="39"/>
      <c r="R1515" s="33">
        <v>430</v>
      </c>
      <c r="U1515" s="33">
        <v>424.54</v>
      </c>
      <c r="X1515" s="57"/>
      <c r="Y1515" s="58">
        <v>422.28</v>
      </c>
      <c r="Z1515" s="55">
        <v>424.52800000000002</v>
      </c>
    </row>
    <row r="1516" spans="2:26" ht="18.75" customHeight="1" x14ac:dyDescent="0.2">
      <c r="B1516" s="32">
        <v>43513</v>
      </c>
      <c r="C1516" s="33">
        <v>438</v>
      </c>
      <c r="D1516" s="33">
        <v>370</v>
      </c>
      <c r="E1516" s="34">
        <v>420.4</v>
      </c>
      <c r="F1516" s="33">
        <f t="shared" si="110"/>
        <v>722</v>
      </c>
      <c r="H1516" s="8">
        <v>380.7</v>
      </c>
      <c r="I1516" s="42"/>
      <c r="J1516" s="36"/>
      <c r="K1516" s="36"/>
      <c r="L1516" s="36">
        <v>1.1779999999999999</v>
      </c>
      <c r="M1516" s="37">
        <v>0.46200000000000002</v>
      </c>
      <c r="N1516" s="8">
        <f t="shared" si="111"/>
        <v>1.1779999999999999</v>
      </c>
      <c r="O1516" s="1">
        <f t="shared" si="112"/>
        <v>1.328000000000034</v>
      </c>
      <c r="P1516" s="38"/>
      <c r="Q1516" s="39"/>
      <c r="R1516" s="33">
        <v>430</v>
      </c>
      <c r="U1516" s="33">
        <v>424.541</v>
      </c>
      <c r="X1516" s="57"/>
      <c r="Y1516" s="58">
        <v>421.83</v>
      </c>
      <c r="Z1516" s="55">
        <v>424.52800000000002</v>
      </c>
    </row>
    <row r="1517" spans="2:26" ht="18.75" customHeight="1" x14ac:dyDescent="0.2">
      <c r="B1517" s="32">
        <v>43514</v>
      </c>
      <c r="C1517" s="33">
        <v>438</v>
      </c>
      <c r="D1517" s="33">
        <v>370</v>
      </c>
      <c r="E1517" s="34">
        <v>420.41</v>
      </c>
      <c r="F1517" s="33">
        <f t="shared" si="110"/>
        <v>722</v>
      </c>
      <c r="H1517" s="8">
        <v>380.85</v>
      </c>
      <c r="I1517" s="42"/>
      <c r="J1517" s="36"/>
      <c r="K1517" s="36"/>
      <c r="L1517" s="36">
        <v>1.91</v>
      </c>
      <c r="M1517" s="37">
        <v>0.749</v>
      </c>
      <c r="N1517" s="8">
        <f t="shared" si="111"/>
        <v>1.91</v>
      </c>
      <c r="O1517" s="1">
        <f t="shared" si="112"/>
        <v>0.40999999999999992</v>
      </c>
      <c r="P1517" s="38"/>
      <c r="Q1517" s="39"/>
      <c r="R1517" s="33">
        <v>430</v>
      </c>
      <c r="U1517" s="33">
        <v>424.54200000000003</v>
      </c>
      <c r="X1517" s="57"/>
      <c r="Y1517" s="58">
        <v>421.39</v>
      </c>
      <c r="Z1517" s="55">
        <v>424.529</v>
      </c>
    </row>
    <row r="1518" spans="2:26" ht="18.75" customHeight="1" x14ac:dyDescent="0.2">
      <c r="B1518" s="32">
        <v>43515</v>
      </c>
      <c r="C1518" s="33">
        <v>438</v>
      </c>
      <c r="D1518" s="33">
        <v>370</v>
      </c>
      <c r="E1518" s="34">
        <v>420.31</v>
      </c>
      <c r="F1518" s="33">
        <f t="shared" si="110"/>
        <v>722</v>
      </c>
      <c r="H1518" s="8">
        <v>379.35</v>
      </c>
      <c r="I1518" s="42"/>
      <c r="J1518" s="36"/>
      <c r="K1518" s="36"/>
      <c r="L1518" s="36">
        <v>1.3440000000000001</v>
      </c>
      <c r="M1518" s="37">
        <v>0.52700000000000002</v>
      </c>
      <c r="N1518" s="8">
        <f t="shared" si="111"/>
        <v>1.3440000000000001</v>
      </c>
      <c r="O1518" s="1">
        <f t="shared" si="112"/>
        <v>0.29399999999998871</v>
      </c>
      <c r="P1518" s="38"/>
      <c r="Q1518" s="39"/>
      <c r="R1518" s="33">
        <v>430</v>
      </c>
      <c r="U1518" s="33">
        <v>424.54300000000001</v>
      </c>
      <c r="X1518" s="57"/>
      <c r="Y1518" s="58">
        <v>421.18</v>
      </c>
      <c r="Z1518" s="55">
        <v>424.53499999999997</v>
      </c>
    </row>
    <row r="1519" spans="2:26" ht="18.75" customHeight="1" x14ac:dyDescent="0.2">
      <c r="B1519" s="32">
        <v>43516</v>
      </c>
      <c r="C1519" s="33">
        <v>438</v>
      </c>
      <c r="D1519" s="33">
        <v>370</v>
      </c>
      <c r="E1519" s="34">
        <v>420.24</v>
      </c>
      <c r="F1519" s="33">
        <f t="shared" si="110"/>
        <v>722</v>
      </c>
      <c r="H1519" s="8">
        <v>378.3</v>
      </c>
      <c r="I1519" s="42"/>
      <c r="J1519" s="36">
        <v>0.44</v>
      </c>
      <c r="K1519" s="36"/>
      <c r="L1519" s="36">
        <v>1.7130000000000001</v>
      </c>
      <c r="M1519" s="37">
        <v>0.71099999999999997</v>
      </c>
      <c r="N1519" s="8">
        <f t="shared" si="111"/>
        <v>2.153</v>
      </c>
      <c r="O1519" s="1">
        <f t="shared" ref="O1519:O1550" si="113">+H1520-H1519+L1519+J1519</f>
        <v>0.35299999999998871</v>
      </c>
      <c r="P1519" s="38"/>
      <c r="Q1519" s="39"/>
      <c r="R1519" s="33">
        <v>430</v>
      </c>
      <c r="U1519" s="33">
        <v>424.54399999999998</v>
      </c>
      <c r="X1519" s="57"/>
      <c r="Y1519" s="58">
        <v>421.2</v>
      </c>
      <c r="Z1519" s="55">
        <v>424.53700000000003</v>
      </c>
    </row>
    <row r="1520" spans="2:26" ht="18.75" customHeight="1" x14ac:dyDescent="0.2">
      <c r="B1520" s="32">
        <v>43517</v>
      </c>
      <c r="C1520" s="33">
        <v>438</v>
      </c>
      <c r="D1520" s="33">
        <v>370</v>
      </c>
      <c r="E1520" s="34">
        <v>420.12</v>
      </c>
      <c r="F1520" s="33">
        <f t="shared" si="110"/>
        <v>722</v>
      </c>
      <c r="H1520" s="8">
        <v>376.5</v>
      </c>
      <c r="I1520" s="42"/>
      <c r="J1520" s="36"/>
      <c r="K1520" s="36"/>
      <c r="L1520" s="36">
        <v>4.016</v>
      </c>
      <c r="M1520" s="37">
        <v>1.575</v>
      </c>
      <c r="N1520" s="8">
        <f t="shared" si="111"/>
        <v>4.016</v>
      </c>
      <c r="O1520" s="1">
        <f t="shared" si="113"/>
        <v>0.66599999999997728</v>
      </c>
      <c r="P1520" s="38"/>
      <c r="Q1520" s="39"/>
      <c r="R1520" s="33">
        <v>430</v>
      </c>
      <c r="U1520" s="33">
        <v>424.54399999999998</v>
      </c>
      <c r="X1520" s="57"/>
      <c r="Y1520" s="58">
        <v>420.81</v>
      </c>
      <c r="Z1520" s="55">
        <v>424.53700000000003</v>
      </c>
    </row>
    <row r="1521" spans="2:26" ht="18.75" customHeight="1" x14ac:dyDescent="0.2">
      <c r="B1521" s="32">
        <v>43518</v>
      </c>
      <c r="C1521" s="33">
        <v>438</v>
      </c>
      <c r="D1521" s="33">
        <v>370</v>
      </c>
      <c r="E1521" s="1">
        <v>419.89</v>
      </c>
      <c r="F1521" s="33">
        <f t="shared" si="110"/>
        <v>722</v>
      </c>
      <c r="H1521" s="8">
        <v>373.15</v>
      </c>
      <c r="I1521" s="42"/>
      <c r="J1521" s="36"/>
      <c r="K1521" s="36"/>
      <c r="L1521" s="36">
        <v>1.08</v>
      </c>
      <c r="M1521" s="37">
        <v>0.42399999999999999</v>
      </c>
      <c r="N1521" s="8">
        <f t="shared" si="111"/>
        <v>1.08</v>
      </c>
      <c r="O1521" s="1">
        <f t="shared" si="113"/>
        <v>0.18000000000002281</v>
      </c>
      <c r="P1521" s="38"/>
      <c r="Q1521" s="39"/>
      <c r="R1521" s="33">
        <v>430</v>
      </c>
      <c r="U1521" s="33">
        <v>424.54500000000002</v>
      </c>
      <c r="X1521" s="57"/>
      <c r="Y1521" s="58">
        <v>420.69</v>
      </c>
      <c r="Z1521" s="55">
        <v>424.53899999999999</v>
      </c>
    </row>
    <row r="1522" spans="2:26" ht="18.75" customHeight="1" x14ac:dyDescent="0.2">
      <c r="B1522" s="32">
        <v>43519</v>
      </c>
      <c r="C1522" s="33">
        <v>438</v>
      </c>
      <c r="D1522" s="33">
        <v>370</v>
      </c>
      <c r="E1522" s="34">
        <v>419.83</v>
      </c>
      <c r="F1522" s="33">
        <f t="shared" si="110"/>
        <v>722</v>
      </c>
      <c r="H1522" s="8">
        <v>372.25</v>
      </c>
      <c r="I1522" s="42"/>
      <c r="J1522" s="36"/>
      <c r="K1522" s="36"/>
      <c r="L1522" s="36">
        <v>1.232</v>
      </c>
      <c r="M1522" s="37">
        <v>0.48299999999999998</v>
      </c>
      <c r="N1522" s="8">
        <f t="shared" si="111"/>
        <v>1.232</v>
      </c>
      <c r="O1522" s="1">
        <f t="shared" si="113"/>
        <v>0.18199999999998862</v>
      </c>
      <c r="P1522" s="38"/>
      <c r="Q1522" s="39"/>
      <c r="R1522" s="33">
        <v>430</v>
      </c>
      <c r="U1522" s="33">
        <v>424.54599999999999</v>
      </c>
      <c r="X1522" s="57"/>
      <c r="Y1522" s="58">
        <v>420.59</v>
      </c>
      <c r="Z1522" s="55">
        <v>424.53899999999999</v>
      </c>
    </row>
    <row r="1523" spans="2:26" ht="18.75" customHeight="1" x14ac:dyDescent="0.2">
      <c r="B1523" s="32">
        <v>43520</v>
      </c>
      <c r="C1523" s="33">
        <v>438</v>
      </c>
      <c r="D1523" s="33">
        <v>370</v>
      </c>
      <c r="E1523" s="34">
        <v>419.76</v>
      </c>
      <c r="F1523" s="33">
        <f t="shared" si="110"/>
        <v>722</v>
      </c>
      <c r="H1523" s="8">
        <v>371.2</v>
      </c>
      <c r="I1523" s="42"/>
      <c r="J1523" s="36"/>
      <c r="K1523" s="36"/>
      <c r="L1523" s="36">
        <v>1.38</v>
      </c>
      <c r="M1523" s="37">
        <v>0.54100000000000004</v>
      </c>
      <c r="N1523" s="8">
        <f t="shared" si="111"/>
        <v>1.38</v>
      </c>
      <c r="O1523" s="1">
        <f t="shared" si="113"/>
        <v>0.32999999999998852</v>
      </c>
      <c r="P1523" s="38"/>
      <c r="Q1523" s="39"/>
      <c r="R1523" s="33">
        <v>430</v>
      </c>
      <c r="U1523" s="33">
        <v>424.54599999999999</v>
      </c>
      <c r="X1523" s="57"/>
      <c r="Y1523" s="58">
        <v>420.46</v>
      </c>
      <c r="Z1523" s="55">
        <v>424.541</v>
      </c>
    </row>
    <row r="1524" spans="2:26" ht="18.75" customHeight="1" x14ac:dyDescent="0.2">
      <c r="B1524" s="32">
        <v>43521</v>
      </c>
      <c r="C1524" s="33">
        <v>438</v>
      </c>
      <c r="D1524" s="33">
        <v>370</v>
      </c>
      <c r="E1524" s="34">
        <v>419.69</v>
      </c>
      <c r="F1524" s="33">
        <f t="shared" si="110"/>
        <v>722</v>
      </c>
      <c r="H1524" s="8">
        <v>370.15</v>
      </c>
      <c r="I1524" s="42"/>
      <c r="J1524" s="36"/>
      <c r="K1524" s="36"/>
      <c r="L1524" s="36">
        <v>3.6579999999999999</v>
      </c>
      <c r="M1524" s="37">
        <v>1.429</v>
      </c>
      <c r="N1524" s="8">
        <f t="shared" si="111"/>
        <v>3.6579999999999999</v>
      </c>
      <c r="O1524" s="1">
        <f t="shared" si="113"/>
        <v>0.30800000000003402</v>
      </c>
      <c r="P1524" s="38"/>
      <c r="Q1524" s="39"/>
      <c r="R1524" s="33">
        <v>430</v>
      </c>
      <c r="U1524" s="33">
        <v>424.54700000000003</v>
      </c>
      <c r="X1524" s="57"/>
      <c r="Y1524" s="58">
        <v>420.37</v>
      </c>
      <c r="Z1524" s="55">
        <v>424.54</v>
      </c>
    </row>
    <row r="1525" spans="2:26" ht="18.75" customHeight="1" x14ac:dyDescent="0.2">
      <c r="B1525" s="32">
        <v>43522</v>
      </c>
      <c r="C1525" s="33">
        <v>438</v>
      </c>
      <c r="D1525" s="33">
        <v>370</v>
      </c>
      <c r="E1525" s="34">
        <v>419.46</v>
      </c>
      <c r="F1525" s="33">
        <f t="shared" si="110"/>
        <v>722</v>
      </c>
      <c r="H1525" s="8">
        <v>366.8</v>
      </c>
      <c r="I1525" s="42"/>
      <c r="J1525" s="36"/>
      <c r="K1525" s="36"/>
      <c r="L1525" s="36">
        <v>3.407</v>
      </c>
      <c r="M1525" s="37">
        <v>1.331</v>
      </c>
      <c r="N1525" s="8">
        <f t="shared" si="111"/>
        <v>3.407</v>
      </c>
      <c r="O1525" s="1">
        <f t="shared" si="113"/>
        <v>0.2070000000000114</v>
      </c>
      <c r="P1525" s="38"/>
      <c r="Q1525" s="39"/>
      <c r="R1525" s="33">
        <v>430</v>
      </c>
      <c r="U1525" s="33">
        <v>424.54599999999999</v>
      </c>
      <c r="X1525" s="57"/>
      <c r="Y1525" s="58">
        <v>420.4</v>
      </c>
      <c r="Z1525" s="55">
        <v>424.541</v>
      </c>
    </row>
    <row r="1526" spans="2:26" ht="18.75" customHeight="1" x14ac:dyDescent="0.2">
      <c r="B1526" s="32">
        <v>43523</v>
      </c>
      <c r="C1526" s="33">
        <v>438</v>
      </c>
      <c r="D1526" s="33">
        <v>370</v>
      </c>
      <c r="E1526" s="34">
        <v>419.24</v>
      </c>
      <c r="F1526" s="33">
        <f t="shared" si="110"/>
        <v>722</v>
      </c>
      <c r="H1526" s="8">
        <v>363.6</v>
      </c>
      <c r="I1526" s="42"/>
      <c r="J1526" s="36"/>
      <c r="K1526" s="36"/>
      <c r="L1526" s="36">
        <v>4.4160000000000004</v>
      </c>
      <c r="M1526" s="37">
        <v>1.7250000000000001</v>
      </c>
      <c r="N1526" s="8">
        <f t="shared" si="111"/>
        <v>4.4160000000000004</v>
      </c>
      <c r="O1526" s="1">
        <f t="shared" si="113"/>
        <v>0.77599999999995717</v>
      </c>
      <c r="P1526" s="38"/>
      <c r="Q1526" s="39"/>
      <c r="R1526" s="33">
        <v>430</v>
      </c>
      <c r="U1526" s="33">
        <v>424.548</v>
      </c>
      <c r="X1526" s="57"/>
      <c r="Y1526" s="58">
        <v>420.41</v>
      </c>
      <c r="Z1526" s="55">
        <v>424.54200000000003</v>
      </c>
    </row>
    <row r="1527" spans="2:26" ht="18.75" customHeight="1" x14ac:dyDescent="0.2">
      <c r="B1527" s="32">
        <v>43524</v>
      </c>
      <c r="C1527" s="33">
        <v>438</v>
      </c>
      <c r="D1527" s="33">
        <v>370</v>
      </c>
      <c r="E1527" s="34">
        <v>418.99</v>
      </c>
      <c r="F1527" s="33">
        <f t="shared" si="110"/>
        <v>722</v>
      </c>
      <c r="H1527" s="8">
        <v>359.96</v>
      </c>
      <c r="I1527" s="42"/>
      <c r="J1527" s="36"/>
      <c r="K1527" s="36"/>
      <c r="L1527" s="36">
        <v>3.41</v>
      </c>
      <c r="M1527" s="37">
        <v>1.3320000000000001</v>
      </c>
      <c r="N1527" s="8">
        <f t="shared" si="111"/>
        <v>3.41</v>
      </c>
      <c r="O1527" s="1">
        <f t="shared" si="113"/>
        <v>0.59999999999999787</v>
      </c>
      <c r="P1527" s="38"/>
      <c r="Q1527" s="39"/>
      <c r="R1527" s="33">
        <v>430</v>
      </c>
      <c r="U1527" s="33">
        <v>424.54899999999998</v>
      </c>
      <c r="X1527" s="57"/>
      <c r="Y1527" s="58">
        <v>420.31</v>
      </c>
      <c r="Z1527" s="55">
        <v>424.54300000000001</v>
      </c>
    </row>
    <row r="1528" spans="2:26" ht="18.75" customHeight="1" x14ac:dyDescent="0.2">
      <c r="B1528" s="32">
        <v>43525</v>
      </c>
      <c r="C1528" s="33">
        <v>438</v>
      </c>
      <c r="D1528" s="33">
        <v>370</v>
      </c>
      <c r="E1528" s="34">
        <v>418.79</v>
      </c>
      <c r="F1528" s="33">
        <f t="shared" si="110"/>
        <v>722</v>
      </c>
      <c r="H1528" s="8">
        <v>357.15</v>
      </c>
      <c r="I1528" s="42"/>
      <c r="J1528" s="36"/>
      <c r="K1528" s="36"/>
      <c r="L1528" s="36">
        <v>5.8650000000000002</v>
      </c>
      <c r="M1528" s="37">
        <v>2.2909999999999999</v>
      </c>
      <c r="N1528" s="8">
        <f t="shared" si="111"/>
        <v>5.8650000000000002</v>
      </c>
      <c r="O1528" s="1">
        <f t="shared" si="113"/>
        <v>0.5950000000000184</v>
      </c>
      <c r="P1528" s="38"/>
      <c r="Q1528" s="39"/>
      <c r="R1528" s="33">
        <v>430</v>
      </c>
      <c r="U1528" s="33">
        <v>424.548</v>
      </c>
      <c r="X1528" s="57"/>
      <c r="Y1528" s="58">
        <v>420.24</v>
      </c>
      <c r="Z1528" s="55">
        <v>424.54399999999998</v>
      </c>
    </row>
    <row r="1529" spans="2:26" ht="18.75" customHeight="1" x14ac:dyDescent="0.2">
      <c r="B1529" s="32">
        <v>43526</v>
      </c>
      <c r="C1529" s="33">
        <v>438</v>
      </c>
      <c r="D1529" s="33">
        <v>370</v>
      </c>
      <c r="E1529" s="34">
        <v>418.42</v>
      </c>
      <c r="F1529" s="33">
        <f t="shared" si="110"/>
        <v>722</v>
      </c>
      <c r="H1529" s="8">
        <v>351.88</v>
      </c>
      <c r="I1529" s="42"/>
      <c r="J1529" s="36"/>
      <c r="K1529" s="36"/>
      <c r="L1529" s="36">
        <v>2.6419999999999999</v>
      </c>
      <c r="M1529" s="37">
        <v>1.028</v>
      </c>
      <c r="N1529" s="8">
        <f t="shared" si="111"/>
        <v>2.6419999999999999</v>
      </c>
      <c r="O1529" s="1">
        <f t="shared" si="113"/>
        <v>0.54199999999997717</v>
      </c>
      <c r="P1529" s="38"/>
      <c r="Q1529" s="39"/>
      <c r="R1529" s="33">
        <v>430</v>
      </c>
      <c r="U1529" s="33">
        <v>424.55099999999999</v>
      </c>
      <c r="X1529" s="57"/>
      <c r="Y1529" s="58">
        <v>420.12</v>
      </c>
      <c r="Z1529" s="55">
        <v>424.54399999999998</v>
      </c>
    </row>
    <row r="1530" spans="2:26" ht="18.75" customHeight="1" x14ac:dyDescent="0.2">
      <c r="B1530" s="32">
        <v>43527</v>
      </c>
      <c r="C1530" s="33">
        <v>438</v>
      </c>
      <c r="D1530" s="33">
        <v>370</v>
      </c>
      <c r="E1530" s="34">
        <v>418.27</v>
      </c>
      <c r="F1530" s="33">
        <f t="shared" si="110"/>
        <v>722</v>
      </c>
      <c r="H1530" s="8">
        <v>349.78</v>
      </c>
      <c r="I1530" s="42"/>
      <c r="J1530" s="36"/>
      <c r="K1530" s="36"/>
      <c r="L1530" s="36">
        <v>1.0489999999999999</v>
      </c>
      <c r="M1530" s="37">
        <v>0.40799999999999997</v>
      </c>
      <c r="N1530" s="8">
        <f t="shared" si="111"/>
        <v>1.0489999999999999</v>
      </c>
      <c r="O1530" s="1">
        <f t="shared" si="113"/>
        <v>0.62900000000004086</v>
      </c>
      <c r="P1530" s="38"/>
      <c r="Q1530" s="39"/>
      <c r="R1530" s="33">
        <v>430</v>
      </c>
      <c r="U1530" s="33">
        <v>424.55099999999999</v>
      </c>
      <c r="Z1530" s="33">
        <v>424.54500000000002</v>
      </c>
    </row>
    <row r="1531" spans="2:26" ht="18.75" customHeight="1" x14ac:dyDescent="0.2">
      <c r="B1531" s="32">
        <v>43528</v>
      </c>
      <c r="C1531" s="33">
        <v>438</v>
      </c>
      <c r="D1531" s="33">
        <v>370</v>
      </c>
      <c r="E1531" s="34">
        <v>418.24</v>
      </c>
      <c r="F1531" s="33">
        <f t="shared" si="110"/>
        <v>722</v>
      </c>
      <c r="H1531" s="8">
        <v>349.36</v>
      </c>
      <c r="I1531" s="42"/>
      <c r="J1531" s="36"/>
      <c r="K1531" s="36"/>
      <c r="L1531" s="36">
        <v>0.34200000000000003</v>
      </c>
      <c r="M1531" s="37">
        <v>0.13300000000000001</v>
      </c>
      <c r="N1531" s="8">
        <f t="shared" si="111"/>
        <v>0.34200000000000003</v>
      </c>
      <c r="O1531" s="1">
        <f t="shared" si="113"/>
        <v>2.8619999999999819</v>
      </c>
      <c r="P1531" s="38"/>
      <c r="Q1531" s="39"/>
      <c r="R1531" s="33">
        <v>430</v>
      </c>
      <c r="U1531" s="33">
        <v>424.55200000000002</v>
      </c>
      <c r="Z1531" s="33">
        <v>424.54599999999999</v>
      </c>
    </row>
    <row r="1532" spans="2:26" ht="18.75" customHeight="1" x14ac:dyDescent="0.2">
      <c r="B1532" s="32">
        <v>43529</v>
      </c>
      <c r="C1532" s="33">
        <v>438</v>
      </c>
      <c r="D1532" s="33">
        <v>370</v>
      </c>
      <c r="E1532" s="34">
        <v>418.42</v>
      </c>
      <c r="F1532" s="33">
        <f t="shared" ref="F1532:F1595" si="114">F1531</f>
        <v>722</v>
      </c>
      <c r="H1532" s="8">
        <v>351.88</v>
      </c>
      <c r="I1532" s="42"/>
      <c r="J1532" s="36"/>
      <c r="K1532" s="36"/>
      <c r="L1532" s="36">
        <v>2.6190000000000002</v>
      </c>
      <c r="M1532" s="37">
        <v>1.0189999999999999</v>
      </c>
      <c r="N1532" s="8">
        <f t="shared" si="111"/>
        <v>2.6190000000000002</v>
      </c>
      <c r="O1532" s="1">
        <f t="shared" si="113"/>
        <v>2.0589999999999979</v>
      </c>
      <c r="P1532" s="38"/>
      <c r="Q1532" s="39"/>
      <c r="R1532" s="33">
        <v>430</v>
      </c>
      <c r="U1532" s="33">
        <v>424.55200000000002</v>
      </c>
      <c r="Z1532" s="33">
        <v>424.54599999999999</v>
      </c>
    </row>
    <row r="1533" spans="2:26" ht="18.75" customHeight="1" x14ac:dyDescent="0.2">
      <c r="B1533" s="32">
        <v>43530</v>
      </c>
      <c r="C1533" s="33">
        <v>438</v>
      </c>
      <c r="D1533" s="33">
        <v>370</v>
      </c>
      <c r="E1533" s="34">
        <v>418.38</v>
      </c>
      <c r="F1533" s="33">
        <f t="shared" si="114"/>
        <v>722</v>
      </c>
      <c r="H1533" s="8">
        <v>351.32</v>
      </c>
      <c r="I1533" s="42"/>
      <c r="J1533" s="36"/>
      <c r="K1533" s="36"/>
      <c r="L1533" s="36">
        <v>3.9710000000000001</v>
      </c>
      <c r="M1533" s="37">
        <v>1.5449999999999999</v>
      </c>
      <c r="N1533" s="8">
        <f t="shared" si="111"/>
        <v>3.9710000000000001</v>
      </c>
      <c r="O1533" s="1">
        <f t="shared" si="113"/>
        <v>2.0110000000000205</v>
      </c>
      <c r="P1533" s="38"/>
      <c r="Q1533" s="39"/>
      <c r="R1533" s="33">
        <v>430</v>
      </c>
      <c r="U1533" s="33">
        <v>424.55200000000002</v>
      </c>
    </row>
    <row r="1534" spans="2:26" ht="18.75" customHeight="1" x14ac:dyDescent="0.2">
      <c r="B1534" s="32">
        <v>43531</v>
      </c>
      <c r="C1534" s="33">
        <v>438</v>
      </c>
      <c r="D1534" s="33">
        <v>370</v>
      </c>
      <c r="E1534" s="34">
        <v>418.24</v>
      </c>
      <c r="F1534" s="33">
        <f t="shared" si="114"/>
        <v>722</v>
      </c>
      <c r="H1534" s="8">
        <v>349.36</v>
      </c>
      <c r="I1534" s="42"/>
      <c r="J1534" s="36"/>
      <c r="K1534" s="36"/>
      <c r="L1534" s="36">
        <v>5.0549999999999997</v>
      </c>
      <c r="M1534" s="37">
        <v>1.968</v>
      </c>
      <c r="N1534" s="8">
        <f t="shared" si="111"/>
        <v>5.0549999999999997</v>
      </c>
      <c r="O1534" s="1">
        <f t="shared" si="113"/>
        <v>0.57499999999998153</v>
      </c>
      <c r="P1534" s="38"/>
      <c r="Q1534" s="39"/>
      <c r="R1534" s="33">
        <v>430</v>
      </c>
      <c r="U1534" s="33">
        <v>424.55399999999997</v>
      </c>
    </row>
    <row r="1535" spans="2:26" ht="18.75" customHeight="1" x14ac:dyDescent="0.2">
      <c r="B1535" s="32">
        <v>43532</v>
      </c>
      <c r="C1535" s="33">
        <v>438</v>
      </c>
      <c r="D1535" s="33">
        <v>370</v>
      </c>
      <c r="E1535" s="34">
        <v>417.92</v>
      </c>
      <c r="F1535" s="33">
        <f t="shared" si="114"/>
        <v>722</v>
      </c>
      <c r="H1535" s="8">
        <v>344.88</v>
      </c>
      <c r="I1535" s="42"/>
      <c r="J1535" s="36"/>
      <c r="K1535" s="36"/>
      <c r="L1535" s="36">
        <v>3.9729999999999999</v>
      </c>
      <c r="M1535" s="37">
        <v>1.546</v>
      </c>
      <c r="N1535" s="8">
        <f t="shared" si="111"/>
        <v>3.9729999999999999</v>
      </c>
      <c r="O1535" s="1">
        <f t="shared" si="113"/>
        <v>0.61299999999998622</v>
      </c>
      <c r="P1535" s="38"/>
      <c r="Q1535" s="39"/>
      <c r="R1535" s="33">
        <v>430</v>
      </c>
      <c r="U1535" s="33">
        <v>424.55399999999997</v>
      </c>
    </row>
    <row r="1536" spans="2:26" ht="18.75" customHeight="1" x14ac:dyDescent="0.2">
      <c r="B1536" s="32">
        <v>43533</v>
      </c>
      <c r="C1536" s="33">
        <v>438</v>
      </c>
      <c r="D1536" s="33">
        <v>370</v>
      </c>
      <c r="E1536" s="34">
        <v>417.68</v>
      </c>
      <c r="F1536" s="33">
        <f t="shared" si="114"/>
        <v>722</v>
      </c>
      <c r="H1536" s="8">
        <v>341.52</v>
      </c>
      <c r="I1536" s="42"/>
      <c r="J1536" s="36"/>
      <c r="K1536" s="36"/>
      <c r="L1536" s="36">
        <v>2.9860000000000002</v>
      </c>
      <c r="M1536" s="37">
        <v>1.1619999999999999</v>
      </c>
      <c r="N1536" s="8">
        <f t="shared" si="111"/>
        <v>2.9860000000000002</v>
      </c>
      <c r="O1536" s="1">
        <f t="shared" si="113"/>
        <v>0.28600000000001158</v>
      </c>
      <c r="P1536" s="38"/>
      <c r="Q1536" s="39"/>
      <c r="R1536" s="33">
        <v>430</v>
      </c>
      <c r="U1536" s="33">
        <v>424.55500000000001</v>
      </c>
    </row>
    <row r="1537" spans="2:22" ht="18.75" customHeight="1" x14ac:dyDescent="0.2">
      <c r="B1537" s="32">
        <v>43534</v>
      </c>
      <c r="C1537" s="33">
        <v>438</v>
      </c>
      <c r="D1537" s="33">
        <v>370</v>
      </c>
      <c r="E1537" s="34">
        <v>417.48</v>
      </c>
      <c r="F1537" s="33">
        <f t="shared" si="114"/>
        <v>722</v>
      </c>
      <c r="H1537" s="8">
        <v>338.82</v>
      </c>
      <c r="I1537" s="42"/>
      <c r="J1537" s="36"/>
      <c r="K1537" s="36"/>
      <c r="L1537" s="36">
        <v>3.7440000000000002</v>
      </c>
      <c r="M1537" s="37">
        <v>1.4570000000000001</v>
      </c>
      <c r="N1537" s="8">
        <f t="shared" si="111"/>
        <v>3.7440000000000002</v>
      </c>
      <c r="O1537" s="1">
        <f t="shared" si="113"/>
        <v>0.5739999999999843</v>
      </c>
      <c r="P1537" s="38"/>
      <c r="Q1537" s="39"/>
      <c r="R1537" s="33">
        <v>430</v>
      </c>
      <c r="U1537" s="33">
        <v>424.55599999999998</v>
      </c>
    </row>
    <row r="1538" spans="2:22" ht="18.75" customHeight="1" x14ac:dyDescent="0.2">
      <c r="B1538" s="32">
        <v>43535</v>
      </c>
      <c r="C1538" s="33">
        <v>438</v>
      </c>
      <c r="D1538" s="33">
        <v>370</v>
      </c>
      <c r="E1538" s="34">
        <v>417.25</v>
      </c>
      <c r="F1538" s="33">
        <f t="shared" si="114"/>
        <v>722</v>
      </c>
      <c r="H1538" s="8">
        <v>335.65</v>
      </c>
      <c r="I1538" s="42"/>
      <c r="J1538" s="36"/>
      <c r="K1538" s="36"/>
      <c r="L1538" s="36">
        <v>6.0289999999999999</v>
      </c>
      <c r="M1538" s="37">
        <v>2.3460000000000001</v>
      </c>
      <c r="N1538" s="8">
        <f t="shared" si="111"/>
        <v>6.0289999999999999</v>
      </c>
      <c r="O1538" s="1">
        <f t="shared" si="113"/>
        <v>0.36900000000003175</v>
      </c>
      <c r="P1538" s="38"/>
      <c r="Q1538" s="39"/>
      <c r="R1538" s="33">
        <v>430</v>
      </c>
      <c r="U1538" s="33">
        <v>424.55599999999998</v>
      </c>
    </row>
    <row r="1539" spans="2:22" ht="18.75" customHeight="1" x14ac:dyDescent="0.2">
      <c r="B1539" s="32">
        <v>43536</v>
      </c>
      <c r="C1539" s="33">
        <v>438</v>
      </c>
      <c r="D1539" s="33">
        <v>370</v>
      </c>
      <c r="E1539" s="34">
        <v>416.83</v>
      </c>
      <c r="F1539" s="33">
        <f t="shared" si="114"/>
        <v>722</v>
      </c>
      <c r="H1539" s="8">
        <v>329.99</v>
      </c>
      <c r="I1539" s="42"/>
      <c r="J1539" s="36"/>
      <c r="K1539" s="36"/>
      <c r="L1539" s="36">
        <v>5.9109999999999996</v>
      </c>
      <c r="M1539" s="37">
        <v>2.2909999999999999</v>
      </c>
      <c r="N1539" s="8">
        <f t="shared" si="111"/>
        <v>5.9109999999999996</v>
      </c>
      <c r="O1539" s="1">
        <f t="shared" si="113"/>
        <v>0.26099999999996548</v>
      </c>
      <c r="P1539" s="38"/>
      <c r="Q1539" s="39"/>
      <c r="R1539" s="33">
        <v>430</v>
      </c>
      <c r="U1539" s="33">
        <v>424.55500000000001</v>
      </c>
    </row>
    <row r="1540" spans="2:22" ht="18.75" customHeight="1" x14ac:dyDescent="0.2">
      <c r="B1540" s="32">
        <v>43537</v>
      </c>
      <c r="C1540" s="33">
        <v>438</v>
      </c>
      <c r="D1540" s="33">
        <v>370</v>
      </c>
      <c r="E1540" s="34">
        <v>416.41</v>
      </c>
      <c r="F1540" s="33">
        <f t="shared" si="114"/>
        <v>722</v>
      </c>
      <c r="H1540" s="8">
        <v>324.33999999999997</v>
      </c>
      <c r="I1540" s="42"/>
      <c r="J1540" s="36"/>
      <c r="K1540" s="36"/>
      <c r="L1540" s="36">
        <v>3.7250000000000001</v>
      </c>
      <c r="M1540" s="37">
        <v>1.4450000000000001</v>
      </c>
      <c r="N1540" s="8">
        <f t="shared" si="111"/>
        <v>3.7250000000000001</v>
      </c>
      <c r="O1540" s="1">
        <f t="shared" si="113"/>
        <v>0.20500000000001828</v>
      </c>
      <c r="P1540" s="38"/>
      <c r="Q1540" s="39"/>
      <c r="R1540" s="33">
        <v>430</v>
      </c>
      <c r="U1540" s="33">
        <v>424.55599999999998</v>
      </c>
    </row>
    <row r="1541" spans="2:22" ht="18.75" customHeight="1" x14ac:dyDescent="0.2">
      <c r="B1541" s="32">
        <v>43538</v>
      </c>
      <c r="C1541" s="33">
        <v>438</v>
      </c>
      <c r="D1541" s="33">
        <v>370</v>
      </c>
      <c r="E1541" s="34">
        <v>416.14</v>
      </c>
      <c r="F1541" s="33">
        <f t="shared" si="114"/>
        <v>722</v>
      </c>
      <c r="H1541" s="8">
        <v>320.82</v>
      </c>
      <c r="I1541" s="42"/>
      <c r="J1541" s="36"/>
      <c r="K1541" s="36"/>
      <c r="L1541" s="36">
        <v>4.8810000000000002</v>
      </c>
      <c r="M1541" s="37">
        <v>1.8919999999999999</v>
      </c>
      <c r="N1541" s="8">
        <f t="shared" si="111"/>
        <v>4.8810000000000002</v>
      </c>
      <c r="O1541" s="1">
        <f t="shared" si="113"/>
        <v>0.20099999999999341</v>
      </c>
      <c r="P1541" s="38"/>
      <c r="Q1541" s="39"/>
      <c r="R1541" s="33">
        <v>430</v>
      </c>
      <c r="U1541" s="33">
        <v>424.55700000000002</v>
      </c>
    </row>
    <row r="1542" spans="2:22" ht="18.75" customHeight="1" x14ac:dyDescent="0.2">
      <c r="B1542" s="32">
        <v>43539</v>
      </c>
      <c r="C1542" s="33">
        <v>438</v>
      </c>
      <c r="D1542" s="33">
        <v>370</v>
      </c>
      <c r="E1542" s="34">
        <v>415.78</v>
      </c>
      <c r="F1542" s="33">
        <f t="shared" si="114"/>
        <v>722</v>
      </c>
      <c r="H1542" s="8">
        <v>316.14</v>
      </c>
      <c r="I1542" s="42"/>
      <c r="J1542" s="36"/>
      <c r="K1542" s="36"/>
      <c r="L1542" s="36">
        <v>5.5759999999999996</v>
      </c>
      <c r="M1542" s="37">
        <v>2.153</v>
      </c>
      <c r="N1542" s="8">
        <f t="shared" si="111"/>
        <v>5.5759999999999996</v>
      </c>
      <c r="O1542" s="1">
        <f t="shared" si="113"/>
        <v>0.50600000000000644</v>
      </c>
      <c r="P1542" s="38"/>
      <c r="Q1542" s="39"/>
      <c r="R1542" s="33">
        <v>430</v>
      </c>
      <c r="U1542" s="33">
        <v>424.55799999999999</v>
      </c>
    </row>
    <row r="1543" spans="2:22" ht="18.75" customHeight="1" x14ac:dyDescent="0.2">
      <c r="B1543" s="32">
        <v>43540</v>
      </c>
      <c r="C1543" s="33">
        <v>438</v>
      </c>
      <c r="D1543" s="33">
        <v>370</v>
      </c>
      <c r="E1543" s="34">
        <v>415.39</v>
      </c>
      <c r="F1543" s="33">
        <f t="shared" si="114"/>
        <v>722</v>
      </c>
      <c r="H1543" s="8">
        <v>311.07</v>
      </c>
      <c r="I1543" s="42"/>
      <c r="J1543" s="36"/>
      <c r="K1543" s="36"/>
      <c r="L1543" s="36">
        <v>3.1789999999999998</v>
      </c>
      <c r="M1543" s="37">
        <v>1.266</v>
      </c>
      <c r="N1543" s="8">
        <f t="shared" si="111"/>
        <v>3.1789999999999998</v>
      </c>
      <c r="O1543" s="1">
        <f t="shared" si="113"/>
        <v>0.28900000000001347</v>
      </c>
      <c r="P1543" s="38"/>
      <c r="Q1543" s="39"/>
      <c r="R1543" s="33">
        <v>430</v>
      </c>
      <c r="U1543" s="33">
        <v>424.55799999999999</v>
      </c>
    </row>
    <row r="1544" spans="2:22" ht="18.75" customHeight="1" x14ac:dyDescent="0.2">
      <c r="B1544" s="32">
        <v>43541</v>
      </c>
      <c r="C1544" s="33">
        <v>438</v>
      </c>
      <c r="D1544" s="33">
        <v>370</v>
      </c>
      <c r="E1544" s="34">
        <v>415.16</v>
      </c>
      <c r="F1544" s="33">
        <f t="shared" si="114"/>
        <v>722</v>
      </c>
      <c r="H1544" s="8">
        <v>308.18</v>
      </c>
      <c r="I1544" s="42"/>
      <c r="J1544" s="36"/>
      <c r="K1544" s="36"/>
      <c r="L1544" s="36">
        <v>2.4470000000000001</v>
      </c>
      <c r="M1544" s="37">
        <v>0.94099999999999995</v>
      </c>
      <c r="N1544" s="8">
        <f t="shared" si="111"/>
        <v>2.4470000000000001</v>
      </c>
      <c r="O1544" s="1">
        <f t="shared" si="113"/>
        <v>7.0000000000023377E-3</v>
      </c>
      <c r="P1544" s="38"/>
      <c r="Q1544" s="39"/>
      <c r="R1544" s="33">
        <v>430</v>
      </c>
      <c r="U1544" s="33">
        <v>424.55799999999999</v>
      </c>
    </row>
    <row r="1545" spans="2:22" ht="18.75" customHeight="1" x14ac:dyDescent="0.2">
      <c r="B1545" s="32">
        <v>43542</v>
      </c>
      <c r="C1545" s="33">
        <v>438</v>
      </c>
      <c r="D1545" s="33">
        <v>370</v>
      </c>
      <c r="E1545" s="34">
        <v>414.97</v>
      </c>
      <c r="F1545" s="33">
        <f t="shared" si="114"/>
        <v>722</v>
      </c>
      <c r="H1545" s="8">
        <v>305.74</v>
      </c>
      <c r="I1545" s="42"/>
      <c r="J1545" s="36"/>
      <c r="K1545" s="36"/>
      <c r="L1545" s="36">
        <v>3.4580000000000002</v>
      </c>
      <c r="M1545" s="37">
        <v>1.335</v>
      </c>
      <c r="N1545" s="8">
        <f t="shared" ref="N1545:N1608" si="115">I1545+J1545+K1545+L1545</f>
        <v>3.4580000000000002</v>
      </c>
      <c r="O1545" s="1">
        <f t="shared" si="113"/>
        <v>0.35799999999997745</v>
      </c>
      <c r="P1545" s="38"/>
      <c r="Q1545" s="39"/>
      <c r="R1545" s="33">
        <v>430</v>
      </c>
      <c r="U1545" s="33">
        <v>424.55799999999999</v>
      </c>
    </row>
    <row r="1546" spans="2:22" ht="18.75" customHeight="1" x14ac:dyDescent="0.2">
      <c r="B1546" s="32">
        <v>43543</v>
      </c>
      <c r="C1546" s="33">
        <v>438</v>
      </c>
      <c r="D1546" s="33">
        <v>370</v>
      </c>
      <c r="E1546" s="34">
        <v>414.72</v>
      </c>
      <c r="F1546" s="33">
        <f t="shared" si="114"/>
        <v>722</v>
      </c>
      <c r="H1546" s="8">
        <v>302.64</v>
      </c>
      <c r="I1546" s="42"/>
      <c r="J1546" s="36"/>
      <c r="K1546" s="36"/>
      <c r="L1546" s="36">
        <v>0.997</v>
      </c>
      <c r="M1546" s="37">
        <v>0.38500000000000001</v>
      </c>
      <c r="N1546" s="8">
        <f t="shared" si="115"/>
        <v>0.997</v>
      </c>
      <c r="O1546" s="1">
        <f t="shared" si="113"/>
        <v>0.23700000000000909</v>
      </c>
      <c r="P1546" s="38"/>
      <c r="Q1546" s="39"/>
      <c r="R1546" s="33">
        <v>430</v>
      </c>
      <c r="U1546" s="33">
        <v>424.55899999999997</v>
      </c>
    </row>
    <row r="1547" spans="2:22" ht="18.75" customHeight="1" x14ac:dyDescent="0.2">
      <c r="B1547" s="32">
        <v>43544</v>
      </c>
      <c r="C1547" s="33">
        <v>438</v>
      </c>
      <c r="D1547" s="33">
        <v>370</v>
      </c>
      <c r="E1547" s="34">
        <v>414.66</v>
      </c>
      <c r="F1547" s="33">
        <f t="shared" si="114"/>
        <v>722</v>
      </c>
      <c r="H1547" s="8">
        <v>301.88</v>
      </c>
      <c r="I1547" s="42"/>
      <c r="J1547" s="36"/>
      <c r="K1547" s="36"/>
      <c r="L1547" s="36">
        <v>2.4860000000000002</v>
      </c>
      <c r="M1547" s="37">
        <v>0.95599999999999996</v>
      </c>
      <c r="N1547" s="8">
        <f t="shared" si="115"/>
        <v>2.4860000000000002</v>
      </c>
      <c r="O1547" s="1">
        <f t="shared" si="113"/>
        <v>0.11599999999999566</v>
      </c>
      <c r="P1547" s="38"/>
      <c r="Q1547" s="39"/>
      <c r="R1547" s="33">
        <v>430</v>
      </c>
      <c r="U1547" s="33">
        <v>424.55799999999999</v>
      </c>
    </row>
    <row r="1548" spans="2:22" ht="18.75" customHeight="1" x14ac:dyDescent="0.2">
      <c r="B1548" s="32">
        <v>43545</v>
      </c>
      <c r="C1548" s="33">
        <v>438</v>
      </c>
      <c r="D1548" s="33">
        <v>370</v>
      </c>
      <c r="E1548" s="34">
        <v>414.47</v>
      </c>
      <c r="F1548" s="33">
        <f t="shared" si="114"/>
        <v>722</v>
      </c>
      <c r="H1548" s="8">
        <v>299.51</v>
      </c>
      <c r="I1548" s="42"/>
      <c r="J1548" s="36"/>
      <c r="K1548" s="36"/>
      <c r="L1548" s="36">
        <v>0.52</v>
      </c>
      <c r="M1548" s="37">
        <v>0.2</v>
      </c>
      <c r="N1548" s="8">
        <f t="shared" si="115"/>
        <v>0.52</v>
      </c>
      <c r="O1548" s="1">
        <f t="shared" si="113"/>
        <v>0.39000000000000457</v>
      </c>
      <c r="P1548" s="38"/>
      <c r="Q1548" s="39"/>
      <c r="R1548" s="33">
        <v>430</v>
      </c>
      <c r="U1548" s="33">
        <v>424.55899999999997</v>
      </c>
    </row>
    <row r="1549" spans="2:22" ht="18.75" customHeight="1" x14ac:dyDescent="0.2">
      <c r="B1549" s="32">
        <v>43546</v>
      </c>
      <c r="C1549" s="33">
        <v>438</v>
      </c>
      <c r="D1549" s="33">
        <v>370</v>
      </c>
      <c r="E1549" s="34">
        <v>414.46</v>
      </c>
      <c r="F1549" s="33">
        <f t="shared" si="114"/>
        <v>722</v>
      </c>
      <c r="H1549" s="8">
        <v>299.38</v>
      </c>
      <c r="I1549" s="42"/>
      <c r="J1549" s="36"/>
      <c r="K1549" s="36"/>
      <c r="L1549" s="36">
        <v>1.85</v>
      </c>
      <c r="M1549" s="37">
        <v>0.71099999999999997</v>
      </c>
      <c r="N1549" s="8">
        <f t="shared" si="115"/>
        <v>1.85</v>
      </c>
      <c r="O1549" s="1">
        <f t="shared" si="113"/>
        <v>0.59000000000000918</v>
      </c>
      <c r="P1549" s="38"/>
      <c r="Q1549" s="39"/>
      <c r="R1549" s="33">
        <v>430</v>
      </c>
      <c r="U1549" s="33">
        <v>424.55899999999997</v>
      </c>
      <c r="V1549" s="33">
        <f>+MAX(U1544:U1813)</f>
        <v>432.67</v>
      </c>
    </row>
    <row r="1550" spans="2:22" ht="18.75" customHeight="1" x14ac:dyDescent="0.2">
      <c r="B1550" s="32">
        <v>43547</v>
      </c>
      <c r="C1550" s="33">
        <v>438</v>
      </c>
      <c r="D1550" s="33">
        <v>370</v>
      </c>
      <c r="E1550" s="34">
        <v>414.36</v>
      </c>
      <c r="F1550" s="33">
        <f t="shared" si="114"/>
        <v>722</v>
      </c>
      <c r="H1550" s="8">
        <v>298.12</v>
      </c>
      <c r="I1550" s="42"/>
      <c r="J1550" s="36"/>
      <c r="K1550" s="36"/>
      <c r="L1550" s="36">
        <v>0.51200000000000001</v>
      </c>
      <c r="M1550" s="37">
        <v>0.19700000000000001</v>
      </c>
      <c r="N1550" s="8">
        <f t="shared" si="115"/>
        <v>0.51200000000000001</v>
      </c>
      <c r="O1550" s="1">
        <f t="shared" si="113"/>
        <v>0.63200000000000456</v>
      </c>
      <c r="P1550" s="38"/>
      <c r="Q1550" s="39"/>
      <c r="R1550" s="33">
        <v>430</v>
      </c>
      <c r="U1550" s="33">
        <v>424.55899999999997</v>
      </c>
    </row>
    <row r="1551" spans="2:22" ht="18.75" customHeight="1" x14ac:dyDescent="0.2">
      <c r="B1551" s="32">
        <v>43548</v>
      </c>
      <c r="C1551" s="33">
        <v>438</v>
      </c>
      <c r="D1551" s="33">
        <v>370</v>
      </c>
      <c r="E1551" s="34">
        <v>414.37</v>
      </c>
      <c r="F1551" s="33">
        <f t="shared" si="114"/>
        <v>722</v>
      </c>
      <c r="H1551" s="8">
        <v>298.24</v>
      </c>
      <c r="I1551" s="42"/>
      <c r="J1551" s="36"/>
      <c r="K1551" s="36"/>
      <c r="L1551" s="36">
        <v>2.964</v>
      </c>
      <c r="M1551" s="37">
        <v>1.1399999999999999</v>
      </c>
      <c r="N1551" s="8">
        <f t="shared" si="115"/>
        <v>2.964</v>
      </c>
      <c r="O1551" s="1">
        <f t="shared" ref="O1551:O1568" si="116">+H1552-H1551+L1551+J1551</f>
        <v>1.2839999999999931</v>
      </c>
      <c r="P1551" s="38"/>
      <c r="Q1551" s="39"/>
      <c r="R1551" s="33">
        <v>430</v>
      </c>
      <c r="U1551" s="33">
        <v>424.56</v>
      </c>
    </row>
    <row r="1552" spans="2:22" ht="18.75" customHeight="1" x14ac:dyDescent="0.2">
      <c r="B1552" s="32">
        <v>43549</v>
      </c>
      <c r="C1552" s="33">
        <v>438</v>
      </c>
      <c r="D1552" s="33">
        <v>370</v>
      </c>
      <c r="E1552" s="34">
        <v>414.23</v>
      </c>
      <c r="F1552" s="33">
        <f t="shared" si="114"/>
        <v>722</v>
      </c>
      <c r="H1552" s="8">
        <v>296.56</v>
      </c>
      <c r="I1552" s="42"/>
      <c r="J1552" s="36"/>
      <c r="K1552" s="36"/>
      <c r="L1552" s="36">
        <v>1.7969999999999999</v>
      </c>
      <c r="M1552" s="37">
        <v>0.69099999999999995</v>
      </c>
      <c r="N1552" s="8">
        <f t="shared" si="115"/>
        <v>1.7969999999999999</v>
      </c>
      <c r="O1552" s="1">
        <f t="shared" si="116"/>
        <v>0.13699999999997492</v>
      </c>
      <c r="P1552" s="38"/>
      <c r="Q1552" s="39"/>
      <c r="R1552" s="33">
        <v>430</v>
      </c>
      <c r="U1552" s="33">
        <v>424.55899999999997</v>
      </c>
    </row>
    <row r="1553" spans="2:21" ht="18.75" customHeight="1" x14ac:dyDescent="0.2">
      <c r="B1553" s="32">
        <v>43550</v>
      </c>
      <c r="C1553" s="33">
        <v>438</v>
      </c>
      <c r="D1553" s="33">
        <v>370</v>
      </c>
      <c r="E1553" s="34">
        <v>414.1</v>
      </c>
      <c r="F1553" s="33">
        <f t="shared" si="114"/>
        <v>722</v>
      </c>
      <c r="H1553" s="8">
        <v>294.89999999999998</v>
      </c>
      <c r="I1553" s="42"/>
      <c r="J1553" s="36"/>
      <c r="K1553" s="36"/>
      <c r="L1553" s="36">
        <v>0.53800000000000003</v>
      </c>
      <c r="M1553" s="37">
        <v>0.20699999999999999</v>
      </c>
      <c r="N1553" s="8">
        <f t="shared" si="115"/>
        <v>0.53800000000000003</v>
      </c>
      <c r="O1553" s="1">
        <f t="shared" si="116"/>
        <v>0.41799999999999549</v>
      </c>
      <c r="P1553" s="38"/>
      <c r="Q1553" s="39"/>
      <c r="R1553" s="33">
        <v>430</v>
      </c>
      <c r="U1553" s="33">
        <v>424.55899999999997</v>
      </c>
    </row>
    <row r="1554" spans="2:21" ht="18.75" customHeight="1" x14ac:dyDescent="0.2">
      <c r="B1554" s="32">
        <v>43551</v>
      </c>
      <c r="C1554" s="33">
        <v>438</v>
      </c>
      <c r="D1554" s="33">
        <v>370</v>
      </c>
      <c r="E1554" s="34">
        <v>414.09</v>
      </c>
      <c r="F1554" s="33">
        <f t="shared" si="114"/>
        <v>722</v>
      </c>
      <c r="H1554" s="8">
        <v>294.77999999999997</v>
      </c>
      <c r="I1554" s="42"/>
      <c r="J1554" s="36"/>
      <c r="K1554" s="36"/>
      <c r="L1554" s="36">
        <v>2.0179999999999998</v>
      </c>
      <c r="M1554" s="37">
        <v>0.77600000000000002</v>
      </c>
      <c r="N1554" s="8">
        <f t="shared" si="115"/>
        <v>2.0179999999999998</v>
      </c>
      <c r="O1554" s="1">
        <f t="shared" si="116"/>
        <v>0.21800000000004527</v>
      </c>
      <c r="P1554" s="38"/>
      <c r="Q1554" s="39"/>
      <c r="R1554" s="33">
        <v>430</v>
      </c>
      <c r="U1554" s="33">
        <v>424.56</v>
      </c>
    </row>
    <row r="1555" spans="2:21" ht="18.75" customHeight="1" x14ac:dyDescent="0.2">
      <c r="B1555" s="32">
        <v>43552</v>
      </c>
      <c r="C1555" s="33">
        <v>438</v>
      </c>
      <c r="D1555" s="33">
        <v>370</v>
      </c>
      <c r="E1555" s="34">
        <v>413.94</v>
      </c>
      <c r="F1555" s="33">
        <f t="shared" si="114"/>
        <v>722</v>
      </c>
      <c r="H1555" s="8">
        <v>292.98</v>
      </c>
      <c r="I1555" s="42"/>
      <c r="J1555" s="36"/>
      <c r="K1555" s="36"/>
      <c r="L1555" s="36">
        <v>0.46800000000000003</v>
      </c>
      <c r="M1555" s="37">
        <v>0.18</v>
      </c>
      <c r="N1555" s="8">
        <f t="shared" si="115"/>
        <v>0.46800000000000003</v>
      </c>
      <c r="O1555" s="1">
        <f t="shared" si="116"/>
        <v>0.22799999999999093</v>
      </c>
      <c r="P1555" s="38"/>
      <c r="Q1555" s="39"/>
      <c r="R1555" s="33">
        <v>430</v>
      </c>
      <c r="U1555" s="33">
        <v>424.56100000000004</v>
      </c>
    </row>
    <row r="1556" spans="2:21" ht="18.75" customHeight="1" x14ac:dyDescent="0.2">
      <c r="B1556" s="32">
        <v>43553</v>
      </c>
      <c r="C1556" s="33">
        <v>438</v>
      </c>
      <c r="D1556" s="33">
        <v>370</v>
      </c>
      <c r="E1556" s="34">
        <v>413.92</v>
      </c>
      <c r="F1556" s="33">
        <f t="shared" si="114"/>
        <v>722</v>
      </c>
      <c r="H1556" s="8">
        <v>292.74</v>
      </c>
      <c r="I1556" s="42"/>
      <c r="J1556" s="36"/>
      <c r="K1556" s="36"/>
      <c r="L1556" s="36">
        <v>2.67</v>
      </c>
      <c r="M1556" s="37">
        <v>0.872</v>
      </c>
      <c r="N1556" s="8">
        <f t="shared" si="115"/>
        <v>2.67</v>
      </c>
      <c r="O1556" s="1">
        <f t="shared" si="116"/>
        <v>1.2300000000000022</v>
      </c>
      <c r="P1556" s="38"/>
      <c r="Q1556" s="39"/>
      <c r="R1556" s="33">
        <v>430</v>
      </c>
      <c r="U1556" s="33">
        <v>424.56100000000004</v>
      </c>
    </row>
    <row r="1557" spans="2:21" ht="18.75" customHeight="1" x14ac:dyDescent="0.2">
      <c r="B1557" s="32">
        <v>43554</v>
      </c>
      <c r="C1557" s="33">
        <v>438</v>
      </c>
      <c r="D1557" s="33">
        <v>370</v>
      </c>
      <c r="E1557" s="34">
        <v>413.8</v>
      </c>
      <c r="F1557" s="33">
        <f t="shared" si="114"/>
        <v>722</v>
      </c>
      <c r="H1557" s="8">
        <v>291.3</v>
      </c>
      <c r="I1557" s="42"/>
      <c r="J1557" s="36"/>
      <c r="K1557" s="36"/>
      <c r="L1557" s="36">
        <v>0.54100000000000004</v>
      </c>
      <c r="M1557" s="37">
        <v>0.20799999999999999</v>
      </c>
      <c r="N1557" s="8">
        <f t="shared" si="115"/>
        <v>0.54100000000000004</v>
      </c>
      <c r="O1557" s="1">
        <f t="shared" si="116"/>
        <v>0.54100000000000004</v>
      </c>
      <c r="P1557" s="38"/>
      <c r="Q1557" s="39"/>
      <c r="R1557" s="33">
        <v>430</v>
      </c>
      <c r="U1557" s="33">
        <v>424.56100000000004</v>
      </c>
    </row>
    <row r="1558" spans="2:21" ht="18.75" customHeight="1" x14ac:dyDescent="0.2">
      <c r="B1558" s="32">
        <v>43555</v>
      </c>
      <c r="C1558" s="33">
        <v>438</v>
      </c>
      <c r="D1558" s="33">
        <v>370</v>
      </c>
      <c r="E1558" s="34">
        <v>413.8</v>
      </c>
      <c r="F1558" s="33">
        <f t="shared" si="114"/>
        <v>722</v>
      </c>
      <c r="H1558" s="8">
        <v>291.3</v>
      </c>
      <c r="I1558" s="42"/>
      <c r="J1558" s="36"/>
      <c r="K1558" s="36"/>
      <c r="L1558" s="36">
        <v>3.4289999999999998</v>
      </c>
      <c r="M1558" s="37">
        <v>1.819</v>
      </c>
      <c r="N1558" s="8">
        <f t="shared" si="115"/>
        <v>3.4289999999999998</v>
      </c>
      <c r="O1558" s="1">
        <f t="shared" si="116"/>
        <v>0.30899999999999528</v>
      </c>
      <c r="P1558" s="38"/>
      <c r="Q1558" s="39"/>
      <c r="R1558" s="33">
        <v>430</v>
      </c>
      <c r="U1558" s="33">
        <v>424.56100000000004</v>
      </c>
    </row>
    <row r="1559" spans="2:21" ht="18.75" customHeight="1" x14ac:dyDescent="0.2">
      <c r="B1559" s="32">
        <v>43556</v>
      </c>
      <c r="C1559" s="33">
        <v>438</v>
      </c>
      <c r="D1559" s="33">
        <v>370</v>
      </c>
      <c r="E1559" s="34">
        <v>413.54</v>
      </c>
      <c r="F1559" s="33">
        <f t="shared" si="114"/>
        <v>722</v>
      </c>
      <c r="H1559" s="8">
        <v>288.18</v>
      </c>
      <c r="I1559" s="42"/>
      <c r="J1559" s="36"/>
      <c r="K1559" s="36"/>
      <c r="L1559" s="36">
        <v>2.4350000000000001</v>
      </c>
      <c r="M1559" s="37">
        <v>0.93300000000000005</v>
      </c>
      <c r="N1559" s="8">
        <f t="shared" si="115"/>
        <v>2.4350000000000001</v>
      </c>
      <c r="O1559" s="1">
        <f t="shared" si="116"/>
        <v>3.4999999999965947E-2</v>
      </c>
      <c r="P1559" s="38"/>
      <c r="Q1559" s="39"/>
      <c r="R1559" s="33">
        <v>430</v>
      </c>
      <c r="U1559" s="33">
        <v>424.56299999999999</v>
      </c>
    </row>
    <row r="1560" spans="2:21" ht="18.75" customHeight="1" x14ac:dyDescent="0.2">
      <c r="B1560" s="32">
        <v>43557</v>
      </c>
      <c r="C1560" s="33">
        <v>438</v>
      </c>
      <c r="D1560" s="33">
        <v>370</v>
      </c>
      <c r="E1560" s="34">
        <v>413.34</v>
      </c>
      <c r="F1560" s="33">
        <f t="shared" si="114"/>
        <v>722</v>
      </c>
      <c r="H1560" s="8">
        <v>285.77999999999997</v>
      </c>
      <c r="I1560" s="42"/>
      <c r="J1560" s="36"/>
      <c r="K1560" s="36"/>
      <c r="L1560" s="36">
        <v>0.752</v>
      </c>
      <c r="M1560" s="37">
        <v>0.28799999999999998</v>
      </c>
      <c r="N1560" s="8">
        <f t="shared" si="115"/>
        <v>0.752</v>
      </c>
      <c r="O1560" s="1">
        <f t="shared" si="116"/>
        <v>0.6320000000000523</v>
      </c>
      <c r="P1560" s="38"/>
      <c r="Q1560" s="39"/>
      <c r="R1560" s="33">
        <v>430</v>
      </c>
      <c r="U1560" s="33">
        <v>424.56299999999999</v>
      </c>
    </row>
    <row r="1561" spans="2:21" ht="18.75" customHeight="1" x14ac:dyDescent="0.2">
      <c r="B1561" s="32">
        <v>43558</v>
      </c>
      <c r="C1561" s="33">
        <v>438</v>
      </c>
      <c r="D1561" s="33">
        <v>370</v>
      </c>
      <c r="E1561" s="34">
        <v>413.33</v>
      </c>
      <c r="F1561" s="33">
        <f t="shared" si="114"/>
        <v>722</v>
      </c>
      <c r="H1561" s="8">
        <v>285.66000000000003</v>
      </c>
      <c r="I1561" s="42"/>
      <c r="J1561" s="36"/>
      <c r="K1561" s="36"/>
      <c r="L1561" s="36">
        <v>2.2040000000000002</v>
      </c>
      <c r="M1561" s="37">
        <v>0.80600000000000005</v>
      </c>
      <c r="N1561" s="8">
        <f t="shared" si="115"/>
        <v>2.2040000000000002</v>
      </c>
      <c r="O1561" s="1">
        <f t="shared" si="116"/>
        <v>4.399999999997517E-2</v>
      </c>
      <c r="P1561" s="38"/>
      <c r="Q1561" s="39"/>
      <c r="R1561" s="33">
        <v>430</v>
      </c>
      <c r="U1561" s="33">
        <v>424.56200000000001</v>
      </c>
    </row>
    <row r="1562" spans="2:21" ht="18.75" customHeight="1" x14ac:dyDescent="0.2">
      <c r="B1562" s="32">
        <v>43559</v>
      </c>
      <c r="C1562" s="33">
        <v>438</v>
      </c>
      <c r="D1562" s="33">
        <v>370</v>
      </c>
      <c r="E1562" s="34">
        <v>413.15</v>
      </c>
      <c r="F1562" s="33">
        <f t="shared" si="114"/>
        <v>722</v>
      </c>
      <c r="H1562" s="8">
        <v>283.5</v>
      </c>
      <c r="I1562" s="42"/>
      <c r="J1562" s="36"/>
      <c r="K1562" s="36"/>
      <c r="L1562" s="36">
        <v>0.58699999999999997</v>
      </c>
      <c r="M1562" s="37">
        <v>0.22500000000000001</v>
      </c>
      <c r="N1562" s="8">
        <f t="shared" si="115"/>
        <v>0.58699999999999997</v>
      </c>
      <c r="O1562" s="1">
        <f t="shared" si="116"/>
        <v>0.46699999999999542</v>
      </c>
      <c r="P1562" s="38"/>
      <c r="Q1562" s="39"/>
      <c r="R1562" s="33">
        <v>430</v>
      </c>
      <c r="U1562" s="33">
        <v>424.56299999999999</v>
      </c>
    </row>
    <row r="1563" spans="2:21" ht="18.75" customHeight="1" x14ac:dyDescent="0.2">
      <c r="B1563" s="32">
        <v>43560</v>
      </c>
      <c r="C1563" s="33">
        <v>438</v>
      </c>
      <c r="D1563" s="33">
        <v>370</v>
      </c>
      <c r="E1563" s="34">
        <v>413.14</v>
      </c>
      <c r="F1563" s="33">
        <f t="shared" si="114"/>
        <v>722</v>
      </c>
      <c r="H1563" s="8">
        <v>283.38</v>
      </c>
      <c r="I1563" s="42"/>
      <c r="J1563" s="36"/>
      <c r="K1563" s="36"/>
      <c r="L1563" s="36">
        <v>2.7349999999999999</v>
      </c>
      <c r="M1563" s="37">
        <v>1.0449999999999999</v>
      </c>
      <c r="N1563" s="8">
        <f t="shared" si="115"/>
        <v>2.7349999999999999</v>
      </c>
      <c r="O1563" s="1">
        <f t="shared" si="116"/>
        <v>0.83500000000002261</v>
      </c>
      <c r="P1563" s="38"/>
      <c r="Q1563" s="39"/>
      <c r="R1563" s="33">
        <v>430</v>
      </c>
      <c r="U1563" s="33">
        <v>424.56299999999999</v>
      </c>
    </row>
    <row r="1564" spans="2:21" ht="18.75" customHeight="1" x14ac:dyDescent="0.2">
      <c r="B1564" s="32">
        <v>43561</v>
      </c>
      <c r="C1564" s="33">
        <v>438</v>
      </c>
      <c r="D1564" s="33">
        <v>370</v>
      </c>
      <c r="E1564" s="34">
        <v>412.98</v>
      </c>
      <c r="F1564" s="33">
        <f t="shared" si="114"/>
        <v>722</v>
      </c>
      <c r="H1564" s="8">
        <v>281.48</v>
      </c>
      <c r="I1564" s="42"/>
      <c r="J1564" s="36"/>
      <c r="K1564" s="36"/>
      <c r="L1564" s="36">
        <v>2.8029999999999999</v>
      </c>
      <c r="M1564" s="37">
        <v>1.0740000000000001</v>
      </c>
      <c r="N1564" s="8">
        <f t="shared" si="115"/>
        <v>2.8029999999999999</v>
      </c>
      <c r="O1564" s="1">
        <f t="shared" si="116"/>
        <v>0.36300000000000221</v>
      </c>
      <c r="P1564" s="38"/>
      <c r="Q1564" s="39"/>
      <c r="R1564" s="33">
        <v>430</v>
      </c>
      <c r="U1564" s="33">
        <v>424.56399999999996</v>
      </c>
    </row>
    <row r="1565" spans="2:21" ht="18.75" customHeight="1" x14ac:dyDescent="0.2">
      <c r="B1565" s="32">
        <v>43562</v>
      </c>
      <c r="C1565" s="33">
        <v>438</v>
      </c>
      <c r="D1565" s="33">
        <v>370</v>
      </c>
      <c r="E1565" s="34">
        <v>412.77</v>
      </c>
      <c r="F1565" s="33">
        <f t="shared" si="114"/>
        <v>722</v>
      </c>
      <c r="H1565" s="8">
        <v>279.04000000000002</v>
      </c>
      <c r="I1565" s="42"/>
      <c r="J1565" s="36"/>
      <c r="K1565" s="36"/>
      <c r="L1565" s="36">
        <v>4.1710000000000003</v>
      </c>
      <c r="M1565" s="37">
        <v>1.5920000000000001</v>
      </c>
      <c r="N1565" s="8">
        <f t="shared" si="115"/>
        <v>4.1710000000000003</v>
      </c>
      <c r="O1565" s="1">
        <f t="shared" si="116"/>
        <v>0.37099999999998889</v>
      </c>
      <c r="P1565" s="38"/>
      <c r="Q1565" s="39"/>
      <c r="R1565" s="33">
        <v>430</v>
      </c>
      <c r="U1565" s="33">
        <v>424.56399999999996</v>
      </c>
    </row>
    <row r="1566" spans="2:21" ht="18.75" customHeight="1" x14ac:dyDescent="0.2">
      <c r="B1566" s="32">
        <v>43563</v>
      </c>
      <c r="C1566" s="33">
        <v>438</v>
      </c>
      <c r="D1566" s="33">
        <v>370</v>
      </c>
      <c r="E1566" s="34">
        <v>412.44</v>
      </c>
      <c r="F1566" s="33">
        <f t="shared" si="114"/>
        <v>722</v>
      </c>
      <c r="H1566" s="8">
        <v>275.24</v>
      </c>
      <c r="I1566" s="42"/>
      <c r="J1566" s="36"/>
      <c r="K1566" s="36"/>
      <c r="L1566" s="36">
        <v>2.4340000000000002</v>
      </c>
      <c r="M1566" s="37">
        <v>0.92900000000000005</v>
      </c>
      <c r="N1566" s="8">
        <f t="shared" si="115"/>
        <v>2.4340000000000002</v>
      </c>
      <c r="O1566" s="1">
        <f t="shared" si="116"/>
        <v>1.0339999999999661</v>
      </c>
      <c r="P1566" s="38"/>
      <c r="Q1566" s="39"/>
      <c r="R1566" s="33">
        <v>430</v>
      </c>
      <c r="U1566" s="33">
        <v>424.565</v>
      </c>
    </row>
    <row r="1567" spans="2:21" ht="18.75" customHeight="1" x14ac:dyDescent="0.2">
      <c r="B1567" s="32">
        <v>43564</v>
      </c>
      <c r="C1567" s="33">
        <v>438</v>
      </c>
      <c r="D1567" s="33">
        <v>370</v>
      </c>
      <c r="E1567" s="34">
        <v>412.32</v>
      </c>
      <c r="F1567" s="33">
        <f t="shared" si="114"/>
        <v>722</v>
      </c>
      <c r="H1567" s="8">
        <v>273.83999999999997</v>
      </c>
      <c r="I1567" s="42"/>
      <c r="J1567" s="36"/>
      <c r="K1567" s="36"/>
      <c r="L1567" s="36">
        <v>1.617</v>
      </c>
      <c r="M1567" s="37">
        <v>0.61699999999999999</v>
      </c>
      <c r="N1567" s="8">
        <f t="shared" si="115"/>
        <v>1.617</v>
      </c>
      <c r="O1567" s="1">
        <f t="shared" si="116"/>
        <v>0.93700000000005002</v>
      </c>
      <c r="P1567" s="38"/>
      <c r="Q1567" s="39"/>
      <c r="R1567" s="33">
        <v>430</v>
      </c>
      <c r="U1567" s="33">
        <v>424.565</v>
      </c>
    </row>
    <row r="1568" spans="2:21" ht="18.75" customHeight="1" x14ac:dyDescent="0.2">
      <c r="B1568" s="32">
        <v>43565</v>
      </c>
      <c r="C1568" s="33">
        <v>438</v>
      </c>
      <c r="D1568" s="33">
        <v>370</v>
      </c>
      <c r="E1568" s="34">
        <v>412.26</v>
      </c>
      <c r="F1568" s="33">
        <f t="shared" si="114"/>
        <v>722</v>
      </c>
      <c r="H1568" s="8">
        <v>273.16000000000003</v>
      </c>
      <c r="I1568" s="42"/>
      <c r="J1568" s="36"/>
      <c r="K1568" s="36"/>
      <c r="L1568" s="36">
        <v>2.0670000000000002</v>
      </c>
      <c r="M1568" s="37">
        <v>0.78900000000000003</v>
      </c>
      <c r="N1568" s="8">
        <f t="shared" si="115"/>
        <v>2.0670000000000002</v>
      </c>
      <c r="O1568" s="1">
        <f t="shared" si="116"/>
        <v>0.56700000000000017</v>
      </c>
      <c r="P1568" s="38"/>
      <c r="Q1568" s="39"/>
      <c r="R1568" s="33">
        <v>430</v>
      </c>
      <c r="U1568" s="33">
        <v>424.565</v>
      </c>
    </row>
    <row r="1569" spans="2:21" ht="18.75" customHeight="1" x14ac:dyDescent="0.2">
      <c r="B1569" s="32">
        <v>43566</v>
      </c>
      <c r="C1569" s="33">
        <v>438</v>
      </c>
      <c r="D1569" s="33">
        <v>370</v>
      </c>
      <c r="E1569" s="34">
        <v>412.13</v>
      </c>
      <c r="F1569" s="33">
        <f t="shared" si="114"/>
        <v>722</v>
      </c>
      <c r="H1569" s="8">
        <v>271.66000000000003</v>
      </c>
      <c r="I1569" s="42"/>
      <c r="J1569" s="36"/>
      <c r="K1569" s="36"/>
      <c r="L1569" s="36">
        <v>1.873</v>
      </c>
      <c r="M1569" s="37">
        <v>0.71499999999999997</v>
      </c>
      <c r="N1569" s="8">
        <f t="shared" si="115"/>
        <v>1.873</v>
      </c>
      <c r="O1569" s="1">
        <v>0.52299999999997726</v>
      </c>
      <c r="P1569" s="38"/>
      <c r="Q1569" s="39"/>
      <c r="R1569" s="33">
        <v>430</v>
      </c>
      <c r="U1569" s="33">
        <v>424.565</v>
      </c>
    </row>
    <row r="1570" spans="2:21" ht="18.75" customHeight="1" x14ac:dyDescent="0.2">
      <c r="B1570" s="32">
        <v>43567</v>
      </c>
      <c r="C1570" s="33">
        <v>438</v>
      </c>
      <c r="D1570" s="33">
        <v>370</v>
      </c>
      <c r="E1570" s="34">
        <v>412.01</v>
      </c>
      <c r="F1570" s="33">
        <f t="shared" si="114"/>
        <v>722</v>
      </c>
      <c r="H1570" s="8">
        <v>270.31</v>
      </c>
      <c r="I1570" s="42"/>
      <c r="J1570" s="36"/>
      <c r="K1570" s="36"/>
      <c r="L1570" s="36">
        <v>2.5129999999999999</v>
      </c>
      <c r="M1570" s="37">
        <v>0.95899999999999996</v>
      </c>
      <c r="N1570" s="8">
        <f t="shared" si="115"/>
        <v>2.5129999999999999</v>
      </c>
      <c r="O1570" s="1">
        <v>0.32300000000000217</v>
      </c>
      <c r="P1570" s="38"/>
      <c r="Q1570" s="39"/>
      <c r="R1570" s="33">
        <v>430</v>
      </c>
      <c r="U1570" s="33">
        <v>424.56600000000003</v>
      </c>
    </row>
    <row r="1571" spans="2:21" ht="18.75" customHeight="1" x14ac:dyDescent="0.2">
      <c r="B1571" s="32">
        <v>43568</v>
      </c>
      <c r="C1571" s="33">
        <v>438</v>
      </c>
      <c r="D1571" s="33">
        <v>370</v>
      </c>
      <c r="E1571" s="34">
        <v>411.82</v>
      </c>
      <c r="F1571" s="33">
        <f t="shared" si="114"/>
        <v>722</v>
      </c>
      <c r="H1571" s="8">
        <v>268.12</v>
      </c>
      <c r="I1571" s="42"/>
      <c r="J1571" s="36"/>
      <c r="K1571" s="36"/>
      <c r="L1571" s="36">
        <v>2.6619999999999999</v>
      </c>
      <c r="M1571" s="37">
        <v>1.016</v>
      </c>
      <c r="N1571" s="8">
        <f t="shared" si="115"/>
        <v>2.6619999999999999</v>
      </c>
      <c r="O1571" s="1">
        <v>0.35199999999999765</v>
      </c>
      <c r="P1571" s="38"/>
      <c r="Q1571" s="39"/>
      <c r="R1571" s="33">
        <v>430</v>
      </c>
      <c r="U1571" s="33">
        <v>424.56600000000003</v>
      </c>
    </row>
    <row r="1572" spans="2:21" ht="18.75" customHeight="1" x14ac:dyDescent="0.2">
      <c r="B1572" s="32">
        <v>43569</v>
      </c>
      <c r="C1572" s="33">
        <v>438</v>
      </c>
      <c r="D1572" s="33">
        <v>370</v>
      </c>
      <c r="E1572" s="34">
        <v>411.61</v>
      </c>
      <c r="F1572" s="33">
        <f t="shared" si="114"/>
        <v>722</v>
      </c>
      <c r="H1572" s="8">
        <v>265.81</v>
      </c>
      <c r="I1572" s="42"/>
      <c r="J1572" s="36"/>
      <c r="K1572" s="36"/>
      <c r="L1572" s="36">
        <v>2.8239999999999998</v>
      </c>
      <c r="M1572" s="37">
        <v>1.077</v>
      </c>
      <c r="N1572" s="8">
        <f t="shared" si="115"/>
        <v>2.8239999999999998</v>
      </c>
      <c r="O1572" s="1">
        <v>0.52399999999998847</v>
      </c>
      <c r="P1572" s="38"/>
      <c r="Q1572" s="39"/>
      <c r="R1572" s="33">
        <v>430</v>
      </c>
      <c r="U1572" s="33">
        <v>424.56700000000001</v>
      </c>
    </row>
    <row r="1573" spans="2:21" ht="18.75" customHeight="1" x14ac:dyDescent="0.2">
      <c r="B1573" s="32">
        <v>43570</v>
      </c>
      <c r="C1573" s="33">
        <v>438</v>
      </c>
      <c r="D1573" s="33">
        <v>370</v>
      </c>
      <c r="E1573" s="34">
        <v>411.41</v>
      </c>
      <c r="F1573" s="33">
        <f t="shared" si="114"/>
        <v>722</v>
      </c>
      <c r="H1573" s="8">
        <v>263.51</v>
      </c>
      <c r="I1573" s="42"/>
      <c r="J1573" s="36"/>
      <c r="K1573" s="36"/>
      <c r="L1573" s="36">
        <v>2.5990000000000002</v>
      </c>
      <c r="M1573" s="37">
        <v>0.98199999999999998</v>
      </c>
      <c r="N1573" s="8">
        <f t="shared" si="115"/>
        <v>2.5990000000000002</v>
      </c>
      <c r="O1573" s="1">
        <v>0.17899999999998428</v>
      </c>
      <c r="P1573" s="38"/>
      <c r="Q1573" s="39"/>
      <c r="R1573" s="33">
        <v>430</v>
      </c>
      <c r="U1573" s="33">
        <v>424.56799999999998</v>
      </c>
    </row>
    <row r="1574" spans="2:21" ht="18.75" customHeight="1" x14ac:dyDescent="0.2">
      <c r="B1574" s="32">
        <v>43571</v>
      </c>
      <c r="C1574" s="33">
        <v>438</v>
      </c>
      <c r="D1574" s="33">
        <v>370</v>
      </c>
      <c r="E1574" s="34">
        <v>411.19</v>
      </c>
      <c r="F1574" s="33">
        <f t="shared" si="114"/>
        <v>722</v>
      </c>
      <c r="H1574" s="8">
        <v>261.08999999999997</v>
      </c>
      <c r="I1574" s="42"/>
      <c r="J1574" s="36"/>
      <c r="K1574" s="36"/>
      <c r="L1574" s="36">
        <v>2.3239999999999998</v>
      </c>
      <c r="M1574" s="37">
        <v>0.88700000000000001</v>
      </c>
      <c r="N1574" s="8">
        <f t="shared" si="115"/>
        <v>2.3239999999999998</v>
      </c>
      <c r="O1574" s="1">
        <v>1.2240000000000339</v>
      </c>
      <c r="P1574" s="38"/>
      <c r="Q1574" s="39"/>
      <c r="R1574" s="33">
        <v>430</v>
      </c>
      <c r="U1574" s="33">
        <v>424.56799999999998</v>
      </c>
    </row>
    <row r="1575" spans="2:21" ht="18.75" customHeight="1" x14ac:dyDescent="0.2">
      <c r="B1575" s="32">
        <v>43572</v>
      </c>
      <c r="C1575" s="33">
        <v>438</v>
      </c>
      <c r="D1575" s="33">
        <v>370</v>
      </c>
      <c r="E1575" s="34">
        <v>411.09</v>
      </c>
      <c r="F1575" s="33">
        <f t="shared" si="114"/>
        <v>722</v>
      </c>
      <c r="H1575" s="8">
        <v>259.99</v>
      </c>
      <c r="I1575" s="42"/>
      <c r="J1575" s="36"/>
      <c r="K1575" s="36"/>
      <c r="L1575" s="36">
        <v>1.1739999999999999</v>
      </c>
      <c r="M1575" s="37">
        <v>0.44800000000000001</v>
      </c>
      <c r="N1575" s="8">
        <f t="shared" si="115"/>
        <v>1.1739999999999999</v>
      </c>
      <c r="O1575" s="1">
        <v>2.2739999999999658</v>
      </c>
      <c r="P1575" s="38"/>
      <c r="Q1575" s="39"/>
      <c r="R1575" s="33">
        <v>430</v>
      </c>
      <c r="U1575" s="33">
        <v>424.56799999999998</v>
      </c>
    </row>
    <row r="1576" spans="2:21" ht="18.75" customHeight="1" x14ac:dyDescent="0.2">
      <c r="B1576" s="32">
        <v>43573</v>
      </c>
      <c r="C1576" s="33">
        <v>438</v>
      </c>
      <c r="D1576" s="33">
        <v>370</v>
      </c>
      <c r="E1576" s="34">
        <v>411.19</v>
      </c>
      <c r="F1576" s="33">
        <f t="shared" si="114"/>
        <v>722</v>
      </c>
      <c r="H1576" s="8">
        <v>261.08999999999997</v>
      </c>
      <c r="I1576" s="42"/>
      <c r="J1576" s="36"/>
      <c r="K1576" s="36"/>
      <c r="L1576" s="36">
        <v>2.1379999999999999</v>
      </c>
      <c r="M1576" s="37">
        <v>0.81599999999999995</v>
      </c>
      <c r="N1576" s="8">
        <f t="shared" si="115"/>
        <v>2.1379999999999999</v>
      </c>
      <c r="O1576" s="1">
        <v>1.2580000000000044</v>
      </c>
      <c r="P1576" s="38"/>
      <c r="Q1576" s="39"/>
      <c r="R1576" s="33">
        <v>430</v>
      </c>
      <c r="U1576" s="33">
        <v>424.56900000000002</v>
      </c>
    </row>
    <row r="1577" spans="2:21" ht="18.75" customHeight="1" x14ac:dyDescent="0.2">
      <c r="B1577" s="32">
        <v>43574</v>
      </c>
      <c r="C1577" s="33">
        <v>438</v>
      </c>
      <c r="D1577" s="33">
        <v>370</v>
      </c>
      <c r="E1577" s="34">
        <v>411.11</v>
      </c>
      <c r="F1577" s="33">
        <f t="shared" si="114"/>
        <v>722</v>
      </c>
      <c r="H1577" s="8">
        <v>260.20999999999998</v>
      </c>
      <c r="I1577" s="42"/>
      <c r="J1577" s="36"/>
      <c r="K1577" s="36"/>
      <c r="L1577" s="36">
        <v>2.6779999999999999</v>
      </c>
      <c r="M1577" s="37">
        <v>1.022</v>
      </c>
      <c r="N1577" s="8">
        <f t="shared" si="115"/>
        <v>2.6779999999999999</v>
      </c>
      <c r="O1577" s="1">
        <v>1.3580000000000068</v>
      </c>
      <c r="P1577" s="38"/>
      <c r="Q1577" s="39"/>
      <c r="R1577" s="33">
        <v>430</v>
      </c>
      <c r="U1577" s="33">
        <v>424.56900000000002</v>
      </c>
    </row>
    <row r="1578" spans="2:21" ht="18.75" customHeight="1" x14ac:dyDescent="0.2">
      <c r="B1578" s="32">
        <v>43575</v>
      </c>
      <c r="C1578" s="33">
        <v>438</v>
      </c>
      <c r="D1578" s="33">
        <v>370</v>
      </c>
      <c r="E1578" s="34">
        <v>410.99</v>
      </c>
      <c r="F1578" s="33">
        <f t="shared" si="114"/>
        <v>722</v>
      </c>
      <c r="H1578" s="8">
        <v>258.89</v>
      </c>
      <c r="I1578" s="42"/>
      <c r="J1578" s="36"/>
      <c r="K1578" s="36"/>
      <c r="L1578" s="36">
        <v>2.2530000000000001</v>
      </c>
      <c r="M1578" s="37">
        <v>0.86</v>
      </c>
      <c r="N1578" s="8">
        <f t="shared" si="115"/>
        <v>2.2530000000000001</v>
      </c>
      <c r="O1578" s="1">
        <v>0.49300000000000921</v>
      </c>
      <c r="P1578" s="38"/>
      <c r="Q1578" s="39"/>
      <c r="R1578" s="33">
        <v>430</v>
      </c>
      <c r="U1578" s="33">
        <v>424.57</v>
      </c>
    </row>
    <row r="1579" spans="2:21" ht="18.75" customHeight="1" x14ac:dyDescent="0.2">
      <c r="B1579" s="32">
        <v>43576</v>
      </c>
      <c r="C1579" s="33">
        <v>438</v>
      </c>
      <c r="D1579" s="33">
        <v>370</v>
      </c>
      <c r="E1579" s="34">
        <v>410.83</v>
      </c>
      <c r="F1579" s="33">
        <f t="shared" si="114"/>
        <v>722</v>
      </c>
      <c r="H1579" s="8">
        <v>257.13</v>
      </c>
      <c r="I1579" s="42"/>
      <c r="J1579" s="36"/>
      <c r="K1579" s="36"/>
      <c r="L1579" s="36">
        <v>2.4340000000000002</v>
      </c>
      <c r="M1579" s="37">
        <v>0.92900000000000005</v>
      </c>
      <c r="N1579" s="8">
        <f t="shared" si="115"/>
        <v>2.4340000000000002</v>
      </c>
      <c r="O1579" s="1">
        <v>0.50399999999999334</v>
      </c>
      <c r="P1579" s="38"/>
      <c r="Q1579" s="39"/>
      <c r="R1579" s="33">
        <v>430</v>
      </c>
      <c r="U1579" s="33">
        <v>424.56900000000002</v>
      </c>
    </row>
    <row r="1580" spans="2:21" ht="18.75" customHeight="1" x14ac:dyDescent="0.2">
      <c r="B1580" s="32">
        <v>43577</v>
      </c>
      <c r="C1580" s="33">
        <v>438</v>
      </c>
      <c r="D1580" s="33">
        <v>370</v>
      </c>
      <c r="E1580" s="34">
        <v>410.65</v>
      </c>
      <c r="F1580" s="33">
        <f t="shared" si="114"/>
        <v>722</v>
      </c>
      <c r="H1580" s="8">
        <v>255.2</v>
      </c>
      <c r="I1580" s="42"/>
      <c r="J1580" s="36"/>
      <c r="K1580" s="36"/>
      <c r="L1580" s="36">
        <v>3.1480000000000001</v>
      </c>
      <c r="M1580" s="37">
        <v>1.1970000000000001</v>
      </c>
      <c r="N1580" s="8">
        <f t="shared" si="115"/>
        <v>3.1480000000000001</v>
      </c>
      <c r="O1580" s="1">
        <v>0.66800000000001036</v>
      </c>
      <c r="P1580" s="38"/>
      <c r="Q1580" s="39"/>
      <c r="R1580" s="33">
        <v>430</v>
      </c>
      <c r="U1580" s="33">
        <v>424.57</v>
      </c>
    </row>
    <row r="1581" spans="2:21" ht="18.75" customHeight="1" x14ac:dyDescent="0.2">
      <c r="B1581" s="32">
        <v>43578</v>
      </c>
      <c r="C1581" s="33">
        <v>438</v>
      </c>
      <c r="D1581" s="33">
        <v>370</v>
      </c>
      <c r="E1581" s="34">
        <v>410.42</v>
      </c>
      <c r="F1581" s="33">
        <f t="shared" si="114"/>
        <v>722</v>
      </c>
      <c r="H1581" s="8">
        <v>252.72</v>
      </c>
      <c r="I1581" s="42"/>
      <c r="J1581" s="36"/>
      <c r="K1581" s="36"/>
      <c r="L1581" s="36">
        <v>2.9670000000000001</v>
      </c>
      <c r="M1581" s="37">
        <v>1.1279999999999999</v>
      </c>
      <c r="N1581" s="8">
        <f t="shared" si="115"/>
        <v>2.9670000000000001</v>
      </c>
      <c r="O1581" s="1">
        <v>0.20700000000000918</v>
      </c>
      <c r="P1581" s="38"/>
      <c r="Q1581" s="39"/>
      <c r="R1581" s="33">
        <v>430</v>
      </c>
      <c r="U1581" s="33">
        <v>424.57100000000003</v>
      </c>
    </row>
    <row r="1582" spans="2:21" ht="18.75" customHeight="1" x14ac:dyDescent="0.2">
      <c r="B1582" s="32">
        <v>43579</v>
      </c>
      <c r="C1582" s="33">
        <v>438</v>
      </c>
      <c r="D1582" s="33">
        <v>370</v>
      </c>
      <c r="E1582" s="34">
        <v>410.16</v>
      </c>
      <c r="F1582" s="33">
        <f t="shared" si="114"/>
        <v>722</v>
      </c>
      <c r="H1582" s="8">
        <v>249.96</v>
      </c>
      <c r="I1582" s="42"/>
      <c r="J1582" s="36"/>
      <c r="K1582" s="36"/>
      <c r="L1582" s="36">
        <v>2.669</v>
      </c>
      <c r="M1582" s="37">
        <v>1.0149999999999999</v>
      </c>
      <c r="N1582" s="8">
        <f t="shared" si="115"/>
        <v>2.669</v>
      </c>
      <c r="O1582" s="1">
        <v>0.45899999999999208</v>
      </c>
      <c r="P1582" s="38"/>
      <c r="Q1582" s="39"/>
      <c r="R1582" s="33">
        <v>430</v>
      </c>
      <c r="U1582" s="33">
        <v>424.57100000000003</v>
      </c>
    </row>
    <row r="1583" spans="2:21" ht="18.75" customHeight="1" x14ac:dyDescent="0.2">
      <c r="B1583" s="32">
        <v>43580</v>
      </c>
      <c r="C1583" s="33">
        <v>438</v>
      </c>
      <c r="D1583" s="33">
        <v>370</v>
      </c>
      <c r="E1583" s="34">
        <v>409.95</v>
      </c>
      <c r="F1583" s="33">
        <f t="shared" si="114"/>
        <v>722</v>
      </c>
      <c r="H1583" s="8">
        <v>247.75</v>
      </c>
      <c r="I1583" s="42"/>
      <c r="J1583" s="36"/>
      <c r="K1583" s="36"/>
      <c r="L1583" s="36">
        <v>3.34</v>
      </c>
      <c r="M1583" s="37">
        <v>1.27</v>
      </c>
      <c r="N1583" s="8">
        <f t="shared" si="115"/>
        <v>3.34</v>
      </c>
      <c r="O1583" s="1">
        <v>0.78999999999998849</v>
      </c>
      <c r="P1583" s="38"/>
      <c r="Q1583" s="39"/>
      <c r="R1583" s="33">
        <v>430</v>
      </c>
      <c r="U1583" s="33">
        <v>424.57100000000003</v>
      </c>
    </row>
    <row r="1584" spans="2:21" ht="18.75" customHeight="1" x14ac:dyDescent="0.2">
      <c r="B1584" s="32">
        <v>43581</v>
      </c>
      <c r="C1584" s="33">
        <v>438</v>
      </c>
      <c r="D1584" s="33">
        <v>370</v>
      </c>
      <c r="E1584" s="34">
        <v>409.71</v>
      </c>
      <c r="F1584" s="33">
        <f t="shared" si="114"/>
        <v>722</v>
      </c>
      <c r="H1584" s="8">
        <v>245.2</v>
      </c>
      <c r="I1584" s="42"/>
      <c r="J1584" s="36"/>
      <c r="K1584" s="36"/>
      <c r="L1584" s="36">
        <v>2.6040000000000001</v>
      </c>
      <c r="M1584" s="37">
        <v>0.99</v>
      </c>
      <c r="N1584" s="8">
        <f t="shared" si="115"/>
        <v>2.6040000000000001</v>
      </c>
      <c r="O1584" s="1">
        <v>0.60400000000000009</v>
      </c>
      <c r="P1584" s="38"/>
      <c r="Q1584" s="39"/>
      <c r="R1584" s="33">
        <v>430</v>
      </c>
      <c r="U1584" s="33">
        <v>424.572</v>
      </c>
    </row>
    <row r="1585" spans="2:21" ht="18.75" customHeight="1" x14ac:dyDescent="0.2">
      <c r="B1585" s="32">
        <v>43582</v>
      </c>
      <c r="C1585" s="33">
        <v>438</v>
      </c>
      <c r="D1585" s="33">
        <v>370</v>
      </c>
      <c r="E1585" s="34">
        <v>409.52</v>
      </c>
      <c r="F1585" s="33">
        <f t="shared" si="114"/>
        <v>722</v>
      </c>
      <c r="H1585" s="8">
        <v>243.2</v>
      </c>
      <c r="I1585" s="42"/>
      <c r="J1585" s="36"/>
      <c r="K1585" s="36"/>
      <c r="L1585" s="36">
        <v>2.5030000000000001</v>
      </c>
      <c r="M1585" s="37">
        <v>0.94799999999999995</v>
      </c>
      <c r="N1585" s="8">
        <f t="shared" si="115"/>
        <v>2.5030000000000001</v>
      </c>
      <c r="O1585" s="1">
        <v>0.53300000000000125</v>
      </c>
      <c r="P1585" s="38"/>
      <c r="Q1585" s="39"/>
      <c r="R1585" s="33">
        <v>430</v>
      </c>
      <c r="U1585" s="33">
        <v>424.57299999999998</v>
      </c>
    </row>
    <row r="1586" spans="2:21" ht="18.75" customHeight="1" x14ac:dyDescent="0.2">
      <c r="B1586" s="32">
        <v>43583</v>
      </c>
      <c r="C1586" s="33">
        <v>438</v>
      </c>
      <c r="D1586" s="33">
        <v>370</v>
      </c>
      <c r="E1586" s="34">
        <v>409.33</v>
      </c>
      <c r="F1586" s="33">
        <f t="shared" si="114"/>
        <v>722</v>
      </c>
      <c r="H1586" s="8">
        <v>241.23</v>
      </c>
      <c r="I1586" s="42"/>
      <c r="J1586" s="36"/>
      <c r="K1586" s="36"/>
      <c r="L1586" s="36">
        <v>2.5089999999999999</v>
      </c>
      <c r="M1586" s="37">
        <v>0.97299999999999998</v>
      </c>
      <c r="N1586" s="8">
        <f t="shared" si="115"/>
        <v>2.5089999999999999</v>
      </c>
      <c r="O1586" s="1">
        <v>0.37900000000000444</v>
      </c>
      <c r="P1586" s="38"/>
      <c r="Q1586" s="39"/>
      <c r="R1586" s="33">
        <v>430</v>
      </c>
      <c r="U1586" s="33">
        <v>424.57299999999998</v>
      </c>
    </row>
    <row r="1587" spans="2:21" ht="18.75" customHeight="1" x14ac:dyDescent="0.2">
      <c r="B1587" s="32">
        <v>43584</v>
      </c>
      <c r="C1587" s="33">
        <v>438</v>
      </c>
      <c r="D1587" s="33">
        <v>370</v>
      </c>
      <c r="E1587" s="34">
        <v>409.12</v>
      </c>
      <c r="F1587" s="33">
        <f t="shared" si="114"/>
        <v>722</v>
      </c>
      <c r="H1587" s="8">
        <v>239.1</v>
      </c>
      <c r="I1587" s="42"/>
      <c r="J1587" s="36"/>
      <c r="K1587" s="36"/>
      <c r="L1587" s="36">
        <v>3.6040000000000001</v>
      </c>
      <c r="M1587" s="37">
        <v>1.365</v>
      </c>
      <c r="N1587" s="8">
        <f t="shared" si="115"/>
        <v>3.6040000000000001</v>
      </c>
      <c r="O1587" s="1">
        <v>0.40400000000001146</v>
      </c>
      <c r="P1587" s="38"/>
      <c r="Q1587" s="39"/>
      <c r="R1587" s="33">
        <v>430</v>
      </c>
      <c r="U1587" s="33">
        <v>424.57299999999998</v>
      </c>
    </row>
    <row r="1588" spans="2:21" ht="18.75" customHeight="1" x14ac:dyDescent="0.2">
      <c r="B1588" s="32">
        <v>43585</v>
      </c>
      <c r="C1588" s="33">
        <v>438</v>
      </c>
      <c r="D1588" s="33">
        <v>370</v>
      </c>
      <c r="E1588" s="34">
        <v>408.81</v>
      </c>
      <c r="F1588" s="33">
        <f t="shared" si="114"/>
        <v>722</v>
      </c>
      <c r="H1588" s="8">
        <v>235.9</v>
      </c>
      <c r="I1588" s="42"/>
      <c r="J1588" s="36"/>
      <c r="K1588" s="36"/>
      <c r="L1588" s="36">
        <v>1.7709999999999999</v>
      </c>
      <c r="M1588" s="37">
        <v>0.67100000000000004</v>
      </c>
      <c r="N1588" s="8">
        <f t="shared" si="115"/>
        <v>1.7709999999999999</v>
      </c>
      <c r="O1588" s="1">
        <v>0.37099999999999422</v>
      </c>
      <c r="P1588" s="38"/>
      <c r="Q1588" s="39"/>
      <c r="R1588" s="33">
        <v>430</v>
      </c>
      <c r="U1588" s="33">
        <v>424.57400000000001</v>
      </c>
    </row>
    <row r="1589" spans="2:21" ht="18.75" customHeight="1" x14ac:dyDescent="0.2">
      <c r="B1589" s="32">
        <v>43586</v>
      </c>
      <c r="C1589" s="33">
        <v>438</v>
      </c>
      <c r="D1589" s="33">
        <v>370</v>
      </c>
      <c r="E1589" s="34">
        <v>408.67</v>
      </c>
      <c r="F1589" s="33">
        <f t="shared" si="114"/>
        <v>722</v>
      </c>
      <c r="H1589" s="8">
        <v>234.5</v>
      </c>
      <c r="I1589" s="42"/>
      <c r="J1589" s="36"/>
      <c r="K1589" s="36"/>
      <c r="L1589" s="36">
        <v>2.6139999999999999</v>
      </c>
      <c r="M1589" s="37">
        <v>0.99</v>
      </c>
      <c r="N1589" s="8">
        <f t="shared" si="115"/>
        <v>2.6139999999999999</v>
      </c>
      <c r="O1589" s="1">
        <v>0.51400000000000556</v>
      </c>
      <c r="P1589" s="38"/>
      <c r="Q1589" s="39"/>
      <c r="R1589" s="33">
        <v>430</v>
      </c>
      <c r="U1589" s="33">
        <v>424.57499999999999</v>
      </c>
    </row>
    <row r="1590" spans="2:21" ht="18.75" customHeight="1" x14ac:dyDescent="0.2">
      <c r="B1590" s="32">
        <v>43587</v>
      </c>
      <c r="C1590" s="33">
        <v>438</v>
      </c>
      <c r="D1590" s="33">
        <v>370</v>
      </c>
      <c r="E1590" s="34">
        <v>408.46</v>
      </c>
      <c r="F1590" s="33">
        <f t="shared" si="114"/>
        <v>722</v>
      </c>
      <c r="H1590" s="8">
        <v>232.4</v>
      </c>
      <c r="I1590" s="42"/>
      <c r="J1590" s="36"/>
      <c r="K1590" s="36"/>
      <c r="L1590" s="36">
        <v>2.5819999999999999</v>
      </c>
      <c r="M1590" s="37">
        <v>0.97799999999999998</v>
      </c>
      <c r="N1590" s="8">
        <f t="shared" si="115"/>
        <v>2.5819999999999999</v>
      </c>
      <c r="O1590" s="1">
        <v>0.48200000000000554</v>
      </c>
      <c r="P1590" s="38"/>
      <c r="Q1590" s="39"/>
      <c r="R1590" s="33">
        <v>430</v>
      </c>
      <c r="U1590" s="33">
        <v>424.57400000000001</v>
      </c>
    </row>
    <row r="1591" spans="2:21" ht="18.75" customHeight="1" x14ac:dyDescent="0.2">
      <c r="B1591" s="32">
        <v>43588</v>
      </c>
      <c r="C1591" s="33">
        <v>438</v>
      </c>
      <c r="D1591" s="33">
        <v>370</v>
      </c>
      <c r="E1591" s="34">
        <v>408.25</v>
      </c>
      <c r="F1591" s="33">
        <f t="shared" si="114"/>
        <v>722</v>
      </c>
      <c r="H1591" s="8">
        <v>230.3</v>
      </c>
      <c r="I1591" s="42"/>
      <c r="J1591" s="36"/>
      <c r="K1591" s="36"/>
      <c r="L1591" s="36">
        <v>2.4430000000000001</v>
      </c>
      <c r="M1591" s="37">
        <v>0.92200000000000004</v>
      </c>
      <c r="N1591" s="8">
        <f t="shared" si="115"/>
        <v>2.4430000000000001</v>
      </c>
      <c r="O1591" s="1">
        <v>0.67299999999998983</v>
      </c>
      <c r="P1591" s="38"/>
      <c r="Q1591" s="39"/>
      <c r="R1591" s="33">
        <v>430</v>
      </c>
      <c r="U1591" s="33">
        <v>424.57400000000001</v>
      </c>
    </row>
    <row r="1592" spans="2:21" ht="18.75" customHeight="1" x14ac:dyDescent="0.2">
      <c r="B1592" s="32">
        <v>43589</v>
      </c>
      <c r="C1592" s="33">
        <v>438</v>
      </c>
      <c r="D1592" s="33">
        <v>370</v>
      </c>
      <c r="E1592" s="34">
        <v>408.07</v>
      </c>
      <c r="F1592" s="33">
        <f t="shared" si="114"/>
        <v>722</v>
      </c>
      <c r="H1592" s="8">
        <v>228.53</v>
      </c>
      <c r="I1592" s="42"/>
      <c r="J1592" s="36"/>
      <c r="K1592" s="36"/>
      <c r="L1592" s="36">
        <v>2.573</v>
      </c>
      <c r="M1592" s="37">
        <v>0.97099999999999997</v>
      </c>
      <c r="N1592" s="8">
        <f t="shared" si="115"/>
        <v>2.573</v>
      </c>
      <c r="O1592" s="1">
        <v>0.24299999999998745</v>
      </c>
      <c r="P1592" s="38"/>
      <c r="Q1592" s="39"/>
      <c r="R1592" s="33">
        <v>430</v>
      </c>
      <c r="U1592" s="33">
        <v>424.57499999999999</v>
      </c>
    </row>
    <row r="1593" spans="2:21" ht="18.75" customHeight="1" x14ac:dyDescent="0.2">
      <c r="B1593" s="32">
        <v>43590</v>
      </c>
      <c r="C1593" s="33">
        <v>438</v>
      </c>
      <c r="D1593" s="33">
        <v>370</v>
      </c>
      <c r="E1593" s="34">
        <v>407.83</v>
      </c>
      <c r="F1593" s="33">
        <f t="shared" si="114"/>
        <v>722</v>
      </c>
      <c r="H1593" s="8">
        <v>226.2</v>
      </c>
      <c r="I1593" s="42"/>
      <c r="J1593" s="36"/>
      <c r="K1593" s="36"/>
      <c r="L1593" s="36">
        <v>2.6659999999999999</v>
      </c>
      <c r="M1593" s="37">
        <v>1.006</v>
      </c>
      <c r="N1593" s="8">
        <f t="shared" si="115"/>
        <v>2.6659999999999999</v>
      </c>
      <c r="O1593" s="1">
        <v>0.46600000000001129</v>
      </c>
      <c r="P1593" s="38"/>
      <c r="Q1593" s="39"/>
      <c r="R1593" s="33">
        <v>430</v>
      </c>
      <c r="U1593" s="33">
        <v>424.57499999999999</v>
      </c>
    </row>
    <row r="1594" spans="2:21" ht="18.75" customHeight="1" x14ac:dyDescent="0.2">
      <c r="B1594" s="32">
        <v>43591</v>
      </c>
      <c r="C1594" s="33">
        <v>438</v>
      </c>
      <c r="D1594" s="33">
        <v>370</v>
      </c>
      <c r="E1594" s="34">
        <v>407.6</v>
      </c>
      <c r="F1594" s="33">
        <f t="shared" si="114"/>
        <v>722</v>
      </c>
      <c r="H1594" s="8">
        <v>224</v>
      </c>
      <c r="I1594" s="42"/>
      <c r="J1594" s="36"/>
      <c r="K1594" s="36"/>
      <c r="L1594" s="36">
        <v>2.548</v>
      </c>
      <c r="M1594" s="37">
        <v>0.95799999999999996</v>
      </c>
      <c r="N1594" s="8">
        <f t="shared" si="115"/>
        <v>2.548</v>
      </c>
      <c r="O1594" s="1">
        <v>0.1879999999999864</v>
      </c>
      <c r="P1594" s="38"/>
      <c r="Q1594" s="39"/>
      <c r="R1594" s="33">
        <v>430</v>
      </c>
      <c r="U1594" s="33">
        <v>424.57600000000002</v>
      </c>
    </row>
    <row r="1595" spans="2:21" ht="18.75" customHeight="1" x14ac:dyDescent="0.2">
      <c r="B1595" s="32">
        <v>43592</v>
      </c>
      <c r="C1595" s="33">
        <v>438</v>
      </c>
      <c r="D1595" s="33">
        <v>370</v>
      </c>
      <c r="E1595" s="34">
        <v>407.36</v>
      </c>
      <c r="F1595" s="33">
        <f t="shared" si="114"/>
        <v>722</v>
      </c>
      <c r="H1595" s="8">
        <v>221.64</v>
      </c>
      <c r="I1595" s="42"/>
      <c r="J1595" s="36"/>
      <c r="K1595" s="36"/>
      <c r="L1595" s="36">
        <v>2.5910000000000002</v>
      </c>
      <c r="M1595" s="37">
        <v>0.97399999999999998</v>
      </c>
      <c r="N1595" s="8">
        <f t="shared" si="115"/>
        <v>2.5910000000000002</v>
      </c>
      <c r="O1595" s="1">
        <v>0.33100000000000929</v>
      </c>
      <c r="P1595" s="38">
        <f t="shared" ref="P1595:P1626" si="117">+H1596-H1595+N1595</f>
        <v>0.33100000000000929</v>
      </c>
      <c r="Q1595" s="39"/>
      <c r="R1595" s="33">
        <v>430</v>
      </c>
      <c r="U1595" s="33">
        <v>424.577</v>
      </c>
    </row>
    <row r="1596" spans="2:21" ht="18.75" customHeight="1" x14ac:dyDescent="0.2">
      <c r="B1596" s="32">
        <v>43593</v>
      </c>
      <c r="C1596" s="33">
        <v>438</v>
      </c>
      <c r="D1596" s="33">
        <v>370</v>
      </c>
      <c r="E1596" s="34">
        <v>407.12</v>
      </c>
      <c r="F1596" s="33">
        <f t="shared" ref="F1596:F1659" si="118">F1595</f>
        <v>722</v>
      </c>
      <c r="H1596" s="8">
        <v>219.38</v>
      </c>
      <c r="I1596" s="42"/>
      <c r="J1596" s="36"/>
      <c r="K1596" s="36"/>
      <c r="L1596" s="36">
        <v>2.5830000000000002</v>
      </c>
      <c r="M1596" s="37">
        <v>0.97099999999999997</v>
      </c>
      <c r="N1596" s="8">
        <f t="shared" si="115"/>
        <v>2.5830000000000002</v>
      </c>
      <c r="O1596" s="1">
        <v>0.05</v>
      </c>
      <c r="P1596" s="38">
        <f t="shared" si="117"/>
        <v>5.2999999999999048E-2</v>
      </c>
      <c r="Q1596" s="39"/>
      <c r="R1596" s="33">
        <v>430</v>
      </c>
      <c r="U1596" s="33">
        <v>424.577</v>
      </c>
    </row>
    <row r="1597" spans="2:21" ht="18.75" customHeight="1" x14ac:dyDescent="0.2">
      <c r="B1597" s="32">
        <v>43594</v>
      </c>
      <c r="C1597" s="33">
        <v>438</v>
      </c>
      <c r="D1597" s="33">
        <v>370</v>
      </c>
      <c r="E1597" s="34">
        <v>406.85</v>
      </c>
      <c r="F1597" s="33">
        <f t="shared" si="118"/>
        <v>722</v>
      </c>
      <c r="H1597" s="8">
        <v>216.85</v>
      </c>
      <c r="I1597" s="42"/>
      <c r="J1597" s="36"/>
      <c r="K1597" s="36"/>
      <c r="L1597" s="36">
        <v>2.4369999999999998</v>
      </c>
      <c r="M1597" s="37">
        <v>0.91600000000000004</v>
      </c>
      <c r="N1597" s="8">
        <f t="shared" si="115"/>
        <v>2.4369999999999998</v>
      </c>
      <c r="O1597" s="1">
        <v>0.18</v>
      </c>
      <c r="P1597" s="38">
        <f t="shared" si="117"/>
        <v>0.17700000000000893</v>
      </c>
      <c r="Q1597" s="39"/>
      <c r="R1597" s="33">
        <v>430</v>
      </c>
      <c r="U1597" s="33">
        <v>424.577</v>
      </c>
    </row>
    <row r="1598" spans="2:21" ht="18.75" customHeight="1" x14ac:dyDescent="0.2">
      <c r="B1598" s="32">
        <v>43595</v>
      </c>
      <c r="C1598" s="33">
        <v>438</v>
      </c>
      <c r="D1598" s="33">
        <v>370</v>
      </c>
      <c r="E1598" s="34">
        <v>406.61</v>
      </c>
      <c r="F1598" s="33">
        <f t="shared" si="118"/>
        <v>722</v>
      </c>
      <c r="H1598" s="8">
        <v>214.59</v>
      </c>
      <c r="I1598" s="42"/>
      <c r="J1598" s="36"/>
      <c r="K1598" s="36"/>
      <c r="L1598" s="36">
        <v>2.6139999999999999</v>
      </c>
      <c r="M1598" s="37">
        <v>0.97599999999999998</v>
      </c>
      <c r="N1598" s="8">
        <f t="shared" si="115"/>
        <v>2.6139999999999999</v>
      </c>
      <c r="O1598" s="1">
        <v>0.26</v>
      </c>
      <c r="P1598" s="38">
        <f t="shared" si="117"/>
        <v>0.26400000000000556</v>
      </c>
      <c r="Q1598" s="39"/>
      <c r="R1598" s="33">
        <v>430</v>
      </c>
      <c r="U1598" s="33">
        <v>424.57799999999997</v>
      </c>
    </row>
    <row r="1599" spans="2:21" ht="18.75" customHeight="1" x14ac:dyDescent="0.2">
      <c r="B1599" s="32">
        <v>43596</v>
      </c>
      <c r="C1599" s="33">
        <v>438</v>
      </c>
      <c r="D1599" s="33">
        <v>370</v>
      </c>
      <c r="E1599" s="34">
        <v>406.36</v>
      </c>
      <c r="F1599" s="33">
        <f t="shared" si="118"/>
        <v>722</v>
      </c>
      <c r="H1599" s="8">
        <v>212.24</v>
      </c>
      <c r="I1599" s="42"/>
      <c r="J1599" s="36"/>
      <c r="K1599" s="36"/>
      <c r="L1599" s="36">
        <v>2.44</v>
      </c>
      <c r="M1599" s="37">
        <v>0.91400000000000003</v>
      </c>
      <c r="N1599" s="8">
        <f t="shared" si="115"/>
        <v>2.44</v>
      </c>
      <c r="O1599" s="1">
        <v>0.19</v>
      </c>
      <c r="P1599" s="38">
        <f t="shared" si="117"/>
        <v>0.18999999999999995</v>
      </c>
      <c r="Q1599" s="39"/>
      <c r="R1599" s="33">
        <v>430</v>
      </c>
      <c r="U1599" s="33">
        <v>424.57799999999997</v>
      </c>
    </row>
    <row r="1600" spans="2:21" ht="18.75" customHeight="1" x14ac:dyDescent="0.2">
      <c r="B1600" s="32">
        <v>43597</v>
      </c>
      <c r="C1600" s="33">
        <v>438</v>
      </c>
      <c r="D1600" s="33">
        <v>370</v>
      </c>
      <c r="E1600" s="34">
        <v>406.11</v>
      </c>
      <c r="F1600" s="33">
        <f t="shared" si="118"/>
        <v>722</v>
      </c>
      <c r="H1600" s="8">
        <v>209.99</v>
      </c>
      <c r="I1600" s="42"/>
      <c r="J1600" s="36"/>
      <c r="K1600" s="36"/>
      <c r="L1600" s="36">
        <v>2.4780000000000002</v>
      </c>
      <c r="M1600" s="37">
        <v>0.92800000000000005</v>
      </c>
      <c r="N1600" s="8">
        <f t="shared" si="115"/>
        <v>2.4780000000000002</v>
      </c>
      <c r="O1600" s="1">
        <v>4.7999999999993381E-2</v>
      </c>
      <c r="P1600" s="38">
        <f t="shared" si="117"/>
        <v>4.7999999999993381E-2</v>
      </c>
      <c r="Q1600" s="39"/>
      <c r="R1600" s="33">
        <v>430</v>
      </c>
      <c r="U1600" s="33">
        <v>424.57900000000001</v>
      </c>
    </row>
    <row r="1601" spans="2:21" ht="18.75" customHeight="1" x14ac:dyDescent="0.2">
      <c r="B1601" s="32">
        <v>43598</v>
      </c>
      <c r="C1601" s="33">
        <v>438</v>
      </c>
      <c r="D1601" s="33">
        <v>370</v>
      </c>
      <c r="E1601" s="34">
        <v>405.84</v>
      </c>
      <c r="F1601" s="33">
        <f t="shared" si="118"/>
        <v>722</v>
      </c>
      <c r="H1601" s="8">
        <v>207.56</v>
      </c>
      <c r="I1601" s="42"/>
      <c r="J1601" s="36"/>
      <c r="K1601" s="36"/>
      <c r="L1601" s="36">
        <v>3.5030000000000001</v>
      </c>
      <c r="M1601" s="37">
        <v>1.3120000000000001</v>
      </c>
      <c r="N1601" s="8">
        <f t="shared" si="115"/>
        <v>3.5030000000000001</v>
      </c>
      <c r="O1601" s="1">
        <v>0.26299999999999102</v>
      </c>
      <c r="P1601" s="38">
        <f t="shared" si="117"/>
        <v>0.26299999999999102</v>
      </c>
      <c r="Q1601" s="39"/>
      <c r="R1601" s="33">
        <v>430</v>
      </c>
      <c r="U1601" s="33">
        <v>424.57900000000001</v>
      </c>
    </row>
    <row r="1602" spans="2:21" ht="18.75" customHeight="1" x14ac:dyDescent="0.2">
      <c r="B1602" s="32">
        <v>43599</v>
      </c>
      <c r="C1602" s="33">
        <v>438</v>
      </c>
      <c r="D1602" s="33">
        <v>370</v>
      </c>
      <c r="E1602" s="34">
        <v>405.48</v>
      </c>
      <c r="F1602" s="33">
        <f t="shared" si="118"/>
        <v>722</v>
      </c>
      <c r="H1602" s="8">
        <v>204.32</v>
      </c>
      <c r="I1602" s="42"/>
      <c r="J1602" s="36"/>
      <c r="K1602" s="36"/>
      <c r="L1602" s="36">
        <v>2.7309999999999999</v>
      </c>
      <c r="M1602" s="37">
        <v>1.0189999999999999</v>
      </c>
      <c r="N1602" s="8">
        <f t="shared" si="115"/>
        <v>2.7309999999999999</v>
      </c>
      <c r="O1602" s="1">
        <v>0.13100000000000556</v>
      </c>
      <c r="P1602" s="38">
        <f t="shared" si="117"/>
        <v>0.13100000000000556</v>
      </c>
      <c r="Q1602" s="39"/>
      <c r="R1602" s="33">
        <v>430</v>
      </c>
      <c r="U1602" s="33">
        <v>424.57900000000001</v>
      </c>
    </row>
    <row r="1603" spans="2:21" ht="18.75" customHeight="1" x14ac:dyDescent="0.2">
      <c r="B1603" s="32">
        <v>43600</v>
      </c>
      <c r="C1603" s="33">
        <v>438</v>
      </c>
      <c r="D1603" s="33">
        <v>370</v>
      </c>
      <c r="E1603" s="34">
        <v>405.18</v>
      </c>
      <c r="F1603" s="33">
        <f t="shared" si="118"/>
        <v>722</v>
      </c>
      <c r="H1603" s="8">
        <v>201.72</v>
      </c>
      <c r="I1603" s="42"/>
      <c r="J1603" s="36"/>
      <c r="K1603" s="36"/>
      <c r="L1603" s="36">
        <v>2.6640000000000001</v>
      </c>
      <c r="M1603" s="37">
        <v>0.99399999999999999</v>
      </c>
      <c r="N1603" s="8">
        <f t="shared" si="115"/>
        <v>2.6640000000000001</v>
      </c>
      <c r="O1603" s="1">
        <v>0.32399999999999674</v>
      </c>
      <c r="P1603" s="38">
        <f t="shared" si="117"/>
        <v>0.32399999999999674</v>
      </c>
      <c r="Q1603" s="39"/>
      <c r="R1603" s="33">
        <v>430</v>
      </c>
      <c r="U1603" s="33">
        <v>424.58</v>
      </c>
    </row>
    <row r="1604" spans="2:21" ht="18.75" customHeight="1" x14ac:dyDescent="0.2">
      <c r="B1604" s="32">
        <v>43601</v>
      </c>
      <c r="C1604" s="33">
        <v>438</v>
      </c>
      <c r="D1604" s="33">
        <v>370</v>
      </c>
      <c r="E1604" s="34">
        <v>404.91</v>
      </c>
      <c r="F1604" s="33">
        <f t="shared" si="118"/>
        <v>722</v>
      </c>
      <c r="H1604" s="8">
        <v>199.38</v>
      </c>
      <c r="I1604" s="42"/>
      <c r="J1604" s="36"/>
      <c r="K1604" s="36"/>
      <c r="L1604" s="36">
        <v>2.5840000000000001</v>
      </c>
      <c r="M1604" s="37">
        <v>0.96399999999999997</v>
      </c>
      <c r="N1604" s="8">
        <f t="shared" si="115"/>
        <v>2.5840000000000001</v>
      </c>
      <c r="O1604" s="1">
        <v>0</v>
      </c>
      <c r="P1604" s="38">
        <f t="shared" si="117"/>
        <v>-0.18599999999998174</v>
      </c>
      <c r="Q1604" s="39"/>
      <c r="R1604" s="33">
        <v>430</v>
      </c>
      <c r="U1604" s="33">
        <v>424.58</v>
      </c>
    </row>
    <row r="1605" spans="2:21" ht="18.75" customHeight="1" x14ac:dyDescent="0.2">
      <c r="B1605" s="32">
        <v>43602</v>
      </c>
      <c r="C1605" s="33">
        <v>438</v>
      </c>
      <c r="D1605" s="33">
        <v>370</v>
      </c>
      <c r="E1605" s="34">
        <v>404.59</v>
      </c>
      <c r="F1605" s="33">
        <f t="shared" si="118"/>
        <v>722</v>
      </c>
      <c r="H1605" s="8">
        <v>196.61</v>
      </c>
      <c r="I1605" s="42"/>
      <c r="J1605" s="36"/>
      <c r="K1605" s="36"/>
      <c r="L1605" s="36">
        <v>0.9</v>
      </c>
      <c r="M1605" s="37">
        <v>0.33600000000000002</v>
      </c>
      <c r="N1605" s="8">
        <f t="shared" si="115"/>
        <v>0.9</v>
      </c>
      <c r="O1605" s="1">
        <v>0.17999999999997274</v>
      </c>
      <c r="P1605" s="38">
        <f t="shared" si="117"/>
        <v>0.17999999999997274</v>
      </c>
      <c r="Q1605" s="39"/>
      <c r="R1605" s="33">
        <v>430</v>
      </c>
      <c r="U1605" s="33">
        <v>424.58100000000002</v>
      </c>
    </row>
    <row r="1606" spans="2:21" ht="18.75" customHeight="1" x14ac:dyDescent="0.2">
      <c r="B1606" s="32">
        <v>43603</v>
      </c>
      <c r="C1606" s="33">
        <v>438</v>
      </c>
      <c r="D1606" s="33">
        <v>370</v>
      </c>
      <c r="E1606" s="34">
        <v>404.51</v>
      </c>
      <c r="F1606" s="33">
        <f t="shared" si="118"/>
        <v>722</v>
      </c>
      <c r="H1606" s="8">
        <v>195.89</v>
      </c>
      <c r="I1606" s="42"/>
      <c r="J1606" s="36"/>
      <c r="K1606" s="36"/>
      <c r="L1606" s="36">
        <v>2.3420000000000001</v>
      </c>
      <c r="M1606" s="37">
        <v>0.874</v>
      </c>
      <c r="N1606" s="8">
        <f t="shared" si="115"/>
        <v>2.3420000000000001</v>
      </c>
      <c r="O1606" s="1">
        <v>0.56200000000002737</v>
      </c>
      <c r="P1606" s="38">
        <f t="shared" si="117"/>
        <v>0.56200000000002737</v>
      </c>
      <c r="Q1606" s="39"/>
      <c r="R1606" s="33">
        <v>430</v>
      </c>
      <c r="U1606" s="33">
        <v>424.58100000000002</v>
      </c>
    </row>
    <row r="1607" spans="2:21" ht="18.75" customHeight="1" x14ac:dyDescent="0.2">
      <c r="B1607" s="32">
        <v>43604</v>
      </c>
      <c r="C1607" s="33">
        <v>438</v>
      </c>
      <c r="D1607" s="33">
        <v>370</v>
      </c>
      <c r="E1607" s="34">
        <v>404.29</v>
      </c>
      <c r="F1607" s="33">
        <f t="shared" si="118"/>
        <v>722</v>
      </c>
      <c r="H1607" s="8">
        <v>194.11</v>
      </c>
      <c r="I1607" s="42"/>
      <c r="J1607" s="36"/>
      <c r="K1607" s="36"/>
      <c r="L1607" s="36">
        <v>2.5649999999999999</v>
      </c>
      <c r="M1607" s="37">
        <v>0.95699999999999996</v>
      </c>
      <c r="N1607" s="8">
        <f t="shared" si="115"/>
        <v>2.5649999999999999</v>
      </c>
      <c r="O1607" s="1">
        <v>0.31499999999999995</v>
      </c>
      <c r="P1607" s="38">
        <f t="shared" si="117"/>
        <v>0.31499999999999995</v>
      </c>
      <c r="Q1607" s="39"/>
      <c r="R1607" s="33">
        <v>430</v>
      </c>
      <c r="U1607" s="33">
        <v>424.58199999999999</v>
      </c>
    </row>
    <row r="1608" spans="2:21" ht="18.75" customHeight="1" x14ac:dyDescent="0.2">
      <c r="B1608" s="32">
        <v>43605</v>
      </c>
      <c r="C1608" s="33">
        <v>438</v>
      </c>
      <c r="D1608" s="33">
        <v>370</v>
      </c>
      <c r="E1608" s="34">
        <v>404.02</v>
      </c>
      <c r="F1608" s="33">
        <f t="shared" si="118"/>
        <v>722</v>
      </c>
      <c r="H1608" s="8">
        <v>191.86</v>
      </c>
      <c r="I1608" s="42"/>
      <c r="J1608" s="36"/>
      <c r="K1608" s="36"/>
      <c r="L1608" s="36">
        <v>2.468</v>
      </c>
      <c r="M1608" s="37">
        <v>0.92</v>
      </c>
      <c r="N1608" s="8">
        <f t="shared" si="115"/>
        <v>2.468</v>
      </c>
      <c r="O1608" s="1">
        <v>0.28799999999999315</v>
      </c>
      <c r="P1608" s="38">
        <f t="shared" si="117"/>
        <v>0.28799999999999315</v>
      </c>
      <c r="Q1608" s="39"/>
      <c r="R1608" s="33">
        <v>430</v>
      </c>
      <c r="U1608" s="33">
        <v>424.58299999999997</v>
      </c>
    </row>
    <row r="1609" spans="2:21" ht="18.75" customHeight="1" x14ac:dyDescent="0.2">
      <c r="B1609" s="32">
        <v>43606</v>
      </c>
      <c r="C1609" s="33">
        <v>438</v>
      </c>
      <c r="D1609" s="33">
        <v>370</v>
      </c>
      <c r="E1609" s="34">
        <v>403.76</v>
      </c>
      <c r="F1609" s="33">
        <f t="shared" si="118"/>
        <v>722</v>
      </c>
      <c r="H1609" s="8">
        <v>189.68</v>
      </c>
      <c r="I1609" s="42"/>
      <c r="J1609" s="36"/>
      <c r="K1609" s="36"/>
      <c r="L1609" s="36">
        <v>2.2400000000000002</v>
      </c>
      <c r="M1609" s="37">
        <v>0.83599999999999997</v>
      </c>
      <c r="N1609" s="8">
        <f t="shared" ref="N1609:N1672" si="119">I1609+J1609+K1609+L1609</f>
        <v>2.2400000000000002</v>
      </c>
      <c r="O1609" s="1">
        <v>0.3199999999999843</v>
      </c>
      <c r="P1609" s="38">
        <f t="shared" si="117"/>
        <v>0.3199999999999843</v>
      </c>
      <c r="Q1609" s="39"/>
      <c r="R1609" s="33">
        <v>430</v>
      </c>
      <c r="U1609" s="33">
        <v>424.58299999999997</v>
      </c>
    </row>
    <row r="1610" spans="2:21" ht="18.75" customHeight="1" x14ac:dyDescent="0.2">
      <c r="B1610" s="32">
        <v>43607</v>
      </c>
      <c r="C1610" s="33">
        <v>438</v>
      </c>
      <c r="D1610" s="33">
        <v>370</v>
      </c>
      <c r="E1610" s="34">
        <v>403.52</v>
      </c>
      <c r="F1610" s="33">
        <f t="shared" si="118"/>
        <v>722</v>
      </c>
      <c r="H1610" s="8">
        <v>187.76</v>
      </c>
      <c r="I1610" s="42"/>
      <c r="J1610" s="36"/>
      <c r="K1610" s="36"/>
      <c r="L1610" s="36">
        <v>0</v>
      </c>
      <c r="M1610" s="37">
        <v>0</v>
      </c>
      <c r="N1610" s="8">
        <f t="shared" si="119"/>
        <v>0</v>
      </c>
      <c r="O1610" s="1">
        <v>0.48000000000001819</v>
      </c>
      <c r="P1610" s="38">
        <f t="shared" si="117"/>
        <v>0.48000000000001819</v>
      </c>
      <c r="Q1610" s="39"/>
      <c r="R1610" s="33">
        <v>430</v>
      </c>
      <c r="U1610" s="33">
        <v>424.584</v>
      </c>
    </row>
    <row r="1611" spans="2:21" ht="18.75" customHeight="1" x14ac:dyDescent="0.2">
      <c r="B1611" s="32">
        <v>43608</v>
      </c>
      <c r="C1611" s="33">
        <v>438</v>
      </c>
      <c r="D1611" s="33">
        <v>370</v>
      </c>
      <c r="E1611" s="34">
        <v>403.58</v>
      </c>
      <c r="F1611" s="33">
        <f t="shared" si="118"/>
        <v>722</v>
      </c>
      <c r="H1611" s="8">
        <v>188.24</v>
      </c>
      <c r="I1611" s="42"/>
      <c r="J1611" s="36"/>
      <c r="K1611" s="36"/>
      <c r="L1611" s="36">
        <v>0.60799999999999998</v>
      </c>
      <c r="M1611" s="37">
        <v>0.22700000000000001</v>
      </c>
      <c r="N1611" s="8">
        <f t="shared" si="119"/>
        <v>0.60799999999999998</v>
      </c>
      <c r="O1611" s="1">
        <v>0.68799999999998407</v>
      </c>
      <c r="P1611" s="38">
        <f t="shared" si="117"/>
        <v>0.68799999999998407</v>
      </c>
      <c r="Q1611" s="39"/>
      <c r="R1611" s="33">
        <v>430</v>
      </c>
      <c r="U1611" s="33">
        <v>424.584</v>
      </c>
    </row>
    <row r="1612" spans="2:21" ht="18.75" customHeight="1" x14ac:dyDescent="0.2">
      <c r="B1612" s="32">
        <v>43609</v>
      </c>
      <c r="C1612" s="33">
        <v>438</v>
      </c>
      <c r="D1612" s="33">
        <v>370</v>
      </c>
      <c r="E1612" s="34">
        <v>403.59</v>
      </c>
      <c r="F1612" s="33">
        <f t="shared" si="118"/>
        <v>722</v>
      </c>
      <c r="H1612" s="8">
        <v>188.32</v>
      </c>
      <c r="I1612" s="42"/>
      <c r="J1612" s="36"/>
      <c r="K1612" s="36"/>
      <c r="L1612" s="36">
        <v>2.5920000000000001</v>
      </c>
      <c r="M1612" s="37">
        <v>0.96699999999999997</v>
      </c>
      <c r="N1612" s="8">
        <f t="shared" si="119"/>
        <v>2.5920000000000001</v>
      </c>
      <c r="O1612" s="1">
        <v>0.262000000000016</v>
      </c>
      <c r="P1612" s="38">
        <f t="shared" si="117"/>
        <v>0.262000000000016</v>
      </c>
      <c r="Q1612" s="39"/>
      <c r="R1612" s="33">
        <v>430</v>
      </c>
      <c r="U1612" s="33">
        <v>424.58499999999998</v>
      </c>
    </row>
    <row r="1613" spans="2:21" ht="18.75" customHeight="1" x14ac:dyDescent="0.2">
      <c r="B1613" s="32">
        <v>43610</v>
      </c>
      <c r="C1613" s="33">
        <v>438</v>
      </c>
      <c r="D1613" s="33">
        <v>370</v>
      </c>
      <c r="E1613" s="34">
        <v>403.31</v>
      </c>
      <c r="F1613" s="33">
        <f t="shared" si="118"/>
        <v>722</v>
      </c>
      <c r="H1613" s="8">
        <v>185.99</v>
      </c>
      <c r="I1613" s="42"/>
      <c r="J1613" s="36"/>
      <c r="K1613" s="36"/>
      <c r="L1613" s="36">
        <v>2.2269999999999999</v>
      </c>
      <c r="M1613" s="37">
        <v>0.82799999999999996</v>
      </c>
      <c r="N1613" s="8">
        <f t="shared" si="119"/>
        <v>2.2269999999999999</v>
      </c>
      <c r="O1613" s="1">
        <v>0.21699999999998054</v>
      </c>
      <c r="P1613" s="38">
        <f t="shared" si="117"/>
        <v>0.21699999999998054</v>
      </c>
      <c r="Q1613" s="39"/>
      <c r="R1613" s="33">
        <v>430</v>
      </c>
      <c r="U1613" s="33">
        <v>424.58499999999998</v>
      </c>
    </row>
    <row r="1614" spans="2:21" ht="18.75" customHeight="1" x14ac:dyDescent="0.2">
      <c r="B1614" s="32">
        <v>43611</v>
      </c>
      <c r="C1614" s="33">
        <v>438</v>
      </c>
      <c r="D1614" s="33">
        <v>370</v>
      </c>
      <c r="E1614" s="34">
        <v>403.06</v>
      </c>
      <c r="F1614" s="33">
        <f t="shared" si="118"/>
        <v>722</v>
      </c>
      <c r="H1614" s="8">
        <v>183.98</v>
      </c>
      <c r="I1614" s="42"/>
      <c r="J1614" s="36"/>
      <c r="K1614" s="36"/>
      <c r="L1614" s="36">
        <v>1.84</v>
      </c>
      <c r="M1614" s="37">
        <v>0.68400000000000005</v>
      </c>
      <c r="N1614" s="8">
        <f t="shared" si="119"/>
        <v>1.84</v>
      </c>
      <c r="O1614" s="1">
        <v>0.18000000000000349</v>
      </c>
      <c r="P1614" s="38">
        <f t="shared" si="117"/>
        <v>0.18000000000000349</v>
      </c>
      <c r="Q1614" s="39"/>
      <c r="R1614" s="33">
        <v>430</v>
      </c>
      <c r="U1614" s="33">
        <v>424.58499999999998</v>
      </c>
    </row>
    <row r="1615" spans="2:21" ht="18.75" customHeight="1" x14ac:dyDescent="0.2">
      <c r="B1615" s="32">
        <v>43612</v>
      </c>
      <c r="C1615" s="33">
        <v>438</v>
      </c>
      <c r="D1615" s="33">
        <v>370</v>
      </c>
      <c r="E1615" s="34">
        <v>402.84</v>
      </c>
      <c r="F1615" s="33">
        <f t="shared" si="118"/>
        <v>722</v>
      </c>
      <c r="H1615" s="8">
        <v>182.32</v>
      </c>
      <c r="I1615" s="42"/>
      <c r="J1615" s="36"/>
      <c r="K1615" s="36"/>
      <c r="L1615" s="36">
        <v>2.927</v>
      </c>
      <c r="M1615" s="37">
        <v>1.0880000000000001</v>
      </c>
      <c r="N1615" s="8">
        <f t="shared" si="119"/>
        <v>2.927</v>
      </c>
      <c r="O1615" s="1">
        <v>0.1270000000000171</v>
      </c>
      <c r="P1615" s="38">
        <f t="shared" si="117"/>
        <v>0.1270000000000171</v>
      </c>
      <c r="Q1615" s="39"/>
      <c r="R1615" s="33">
        <v>430</v>
      </c>
      <c r="U1615" s="33">
        <v>424.58499999999998</v>
      </c>
    </row>
    <row r="1616" spans="2:21" ht="18.75" customHeight="1" x14ac:dyDescent="0.2">
      <c r="B1616" s="32">
        <v>43613</v>
      </c>
      <c r="C1616" s="33">
        <v>438</v>
      </c>
      <c r="D1616" s="33">
        <v>370</v>
      </c>
      <c r="E1616" s="34">
        <v>402.49</v>
      </c>
      <c r="F1616" s="33">
        <f t="shared" si="118"/>
        <v>722</v>
      </c>
      <c r="H1616" s="8">
        <v>179.52</v>
      </c>
      <c r="I1616" s="42"/>
      <c r="J1616" s="36"/>
      <c r="K1616" s="36"/>
      <c r="L1616" s="36">
        <v>4.1900000000000004</v>
      </c>
      <c r="M1616" s="37">
        <v>1.552</v>
      </c>
      <c r="N1616" s="8">
        <f t="shared" si="119"/>
        <v>4.1900000000000004</v>
      </c>
      <c r="O1616" s="1">
        <v>0.38999999999998902</v>
      </c>
      <c r="P1616" s="38">
        <f t="shared" si="117"/>
        <v>0.38999999999998902</v>
      </c>
      <c r="Q1616" s="39"/>
      <c r="R1616" s="33">
        <v>430</v>
      </c>
      <c r="U1616" s="33">
        <v>424.58499999999998</v>
      </c>
    </row>
    <row r="1617" spans="2:21" ht="18.75" customHeight="1" x14ac:dyDescent="0.2">
      <c r="B1617" s="32">
        <v>43614</v>
      </c>
      <c r="C1617" s="33">
        <v>438</v>
      </c>
      <c r="D1617" s="33">
        <v>370</v>
      </c>
      <c r="E1617" s="34">
        <v>401.99</v>
      </c>
      <c r="F1617" s="33">
        <f t="shared" si="118"/>
        <v>722</v>
      </c>
      <c r="H1617" s="8">
        <v>175.72</v>
      </c>
      <c r="I1617" s="42"/>
      <c r="J1617" s="36"/>
      <c r="K1617" s="36"/>
      <c r="L1617" s="36">
        <v>3.9039999999999999</v>
      </c>
      <c r="M1617" s="37">
        <v>1.446</v>
      </c>
      <c r="N1617" s="8">
        <f t="shared" si="119"/>
        <v>3.9039999999999999</v>
      </c>
      <c r="O1617" s="1">
        <v>0.32399999999998741</v>
      </c>
      <c r="P1617" s="38">
        <f t="shared" si="117"/>
        <v>0.32399999999998741</v>
      </c>
      <c r="Q1617" s="39"/>
      <c r="R1617" s="33">
        <v>430</v>
      </c>
      <c r="U1617" s="33">
        <v>424.58600000000001</v>
      </c>
    </row>
    <row r="1618" spans="2:21" ht="18.75" customHeight="1" x14ac:dyDescent="0.2">
      <c r="B1618" s="32">
        <v>43615</v>
      </c>
      <c r="C1618" s="33">
        <v>438</v>
      </c>
      <c r="D1618" s="33">
        <v>370</v>
      </c>
      <c r="E1618" s="34">
        <v>401.52</v>
      </c>
      <c r="F1618" s="33">
        <f t="shared" si="118"/>
        <v>722</v>
      </c>
      <c r="H1618" s="8">
        <v>172.14</v>
      </c>
      <c r="I1618" s="42"/>
      <c r="J1618" s="42"/>
      <c r="K1618" s="42"/>
      <c r="L1618" s="36">
        <v>3.1269999999999998</v>
      </c>
      <c r="M1618" s="37">
        <v>1.1539999999999999</v>
      </c>
      <c r="N1618" s="8">
        <f t="shared" si="119"/>
        <v>3.1269999999999998</v>
      </c>
      <c r="O1618" s="1">
        <v>0</v>
      </c>
      <c r="P1618" s="38">
        <f t="shared" si="117"/>
        <v>-1.2999999999986578E-2</v>
      </c>
      <c r="Q1618" s="39"/>
      <c r="R1618" s="33">
        <v>430</v>
      </c>
      <c r="U1618" s="33">
        <v>424.58699999999999</v>
      </c>
    </row>
    <row r="1619" spans="2:21" ht="18.75" customHeight="1" x14ac:dyDescent="0.2">
      <c r="B1619" s="32">
        <v>43616</v>
      </c>
      <c r="C1619" s="33">
        <v>438</v>
      </c>
      <c r="D1619" s="33">
        <v>370</v>
      </c>
      <c r="E1619" s="34">
        <v>401.1</v>
      </c>
      <c r="F1619" s="33">
        <f t="shared" si="118"/>
        <v>722</v>
      </c>
      <c r="H1619" s="8">
        <v>169</v>
      </c>
      <c r="I1619" s="42"/>
      <c r="J1619" s="42"/>
      <c r="K1619" s="42"/>
      <c r="L1619" s="36">
        <v>0.48199999999999998</v>
      </c>
      <c r="M1619" s="37">
        <v>0.17799999999999999</v>
      </c>
      <c r="N1619" s="8">
        <f t="shared" si="119"/>
        <v>0.48199999999999998</v>
      </c>
      <c r="O1619" s="1">
        <v>0.34200000000001363</v>
      </c>
      <c r="P1619" s="38">
        <f t="shared" si="117"/>
        <v>0.34200000000001363</v>
      </c>
      <c r="Q1619" s="39"/>
      <c r="R1619" s="33">
        <v>430</v>
      </c>
      <c r="U1619" s="33">
        <v>424.58600000000001</v>
      </c>
    </row>
    <row r="1620" spans="2:21" ht="18.75" customHeight="1" x14ac:dyDescent="0.2">
      <c r="B1620" s="32">
        <v>43617</v>
      </c>
      <c r="C1620" s="33">
        <v>438</v>
      </c>
      <c r="D1620" s="33">
        <v>370</v>
      </c>
      <c r="E1620" s="34">
        <v>401.08</v>
      </c>
      <c r="F1620" s="33">
        <f t="shared" si="118"/>
        <v>722</v>
      </c>
      <c r="H1620" s="8">
        <v>168.86</v>
      </c>
      <c r="I1620" s="42"/>
      <c r="J1620" s="42"/>
      <c r="K1620" s="42"/>
      <c r="L1620" s="36">
        <v>2.5419999999999998</v>
      </c>
      <c r="M1620" s="37">
        <v>0.93799999999999994</v>
      </c>
      <c r="N1620" s="8">
        <f t="shared" si="119"/>
        <v>2.5419999999999998</v>
      </c>
      <c r="O1620" s="1">
        <v>0.34199999999998276</v>
      </c>
      <c r="P1620" s="38">
        <f t="shared" si="117"/>
        <v>0.34199999999998276</v>
      </c>
      <c r="Q1620" s="39"/>
      <c r="R1620" s="33">
        <v>430</v>
      </c>
      <c r="U1620" s="33">
        <v>424.58699999999999</v>
      </c>
    </row>
    <row r="1621" spans="2:21" ht="18.75" customHeight="1" x14ac:dyDescent="0.2">
      <c r="B1621" s="32">
        <v>43618</v>
      </c>
      <c r="C1621" s="33">
        <v>438</v>
      </c>
      <c r="D1621" s="33">
        <v>370</v>
      </c>
      <c r="E1621" s="34">
        <v>400.77</v>
      </c>
      <c r="F1621" s="33">
        <f t="shared" si="118"/>
        <v>722</v>
      </c>
      <c r="H1621" s="8">
        <v>166.66</v>
      </c>
      <c r="I1621" s="42"/>
      <c r="J1621" s="42"/>
      <c r="K1621" s="42"/>
      <c r="L1621" s="36">
        <v>2.0099999999999998</v>
      </c>
      <c r="M1621" s="37">
        <v>0.73799999999999999</v>
      </c>
      <c r="N1621" s="8">
        <f t="shared" si="119"/>
        <v>2.0099999999999998</v>
      </c>
      <c r="O1621" s="1">
        <v>0</v>
      </c>
      <c r="P1621" s="38">
        <f t="shared" si="117"/>
        <v>-2.000000000000135E-2</v>
      </c>
      <c r="Q1621" s="39"/>
      <c r="R1621" s="33">
        <v>430</v>
      </c>
      <c r="U1621" s="33">
        <v>424.58799999999997</v>
      </c>
    </row>
    <row r="1622" spans="2:21" ht="18.75" customHeight="1" x14ac:dyDescent="0.2">
      <c r="B1622" s="32">
        <v>43619</v>
      </c>
      <c r="C1622" s="33">
        <v>438</v>
      </c>
      <c r="D1622" s="33">
        <v>370</v>
      </c>
      <c r="E1622" s="34">
        <v>400.49</v>
      </c>
      <c r="F1622" s="33">
        <f t="shared" si="118"/>
        <v>722</v>
      </c>
      <c r="H1622" s="8">
        <v>164.63</v>
      </c>
      <c r="I1622" s="42"/>
      <c r="J1622" s="42"/>
      <c r="K1622" s="42"/>
      <c r="L1622" s="36">
        <v>0.67500000000000004</v>
      </c>
      <c r="M1622" s="37">
        <v>0.248</v>
      </c>
      <c r="N1622" s="8">
        <f t="shared" si="119"/>
        <v>0.67500000000000004</v>
      </c>
      <c r="O1622" s="1">
        <v>0.18499999999999095</v>
      </c>
      <c r="P1622" s="38">
        <f t="shared" si="117"/>
        <v>0.18499999999999095</v>
      </c>
      <c r="Q1622" s="39"/>
      <c r="R1622" s="33">
        <v>430</v>
      </c>
      <c r="U1622" s="33">
        <v>424.589</v>
      </c>
    </row>
    <row r="1623" spans="2:21" ht="18.75" customHeight="1" x14ac:dyDescent="0.2">
      <c r="B1623" s="32">
        <v>43620</v>
      </c>
      <c r="C1623" s="33">
        <v>438</v>
      </c>
      <c r="D1623" s="33">
        <v>370</v>
      </c>
      <c r="E1623" s="34">
        <v>400.42</v>
      </c>
      <c r="F1623" s="33">
        <f t="shared" si="118"/>
        <v>722</v>
      </c>
      <c r="H1623" s="8">
        <v>164.14</v>
      </c>
      <c r="I1623" s="42"/>
      <c r="J1623" s="42"/>
      <c r="K1623" s="42"/>
      <c r="L1623" s="36">
        <v>0.64500000000000002</v>
      </c>
      <c r="M1623" s="37">
        <v>0.23799999999999999</v>
      </c>
      <c r="N1623" s="8">
        <f t="shared" si="119"/>
        <v>0.64500000000000002</v>
      </c>
      <c r="O1623" s="1">
        <v>0.2950000000000057</v>
      </c>
      <c r="P1623" s="38">
        <f t="shared" si="117"/>
        <v>0.2950000000000057</v>
      </c>
      <c r="Q1623" s="39"/>
      <c r="R1623" s="33">
        <v>430</v>
      </c>
      <c r="U1623" s="33">
        <v>424.58799999999997</v>
      </c>
    </row>
    <row r="1624" spans="2:21" ht="18.75" customHeight="1" x14ac:dyDescent="0.2">
      <c r="B1624" s="32">
        <v>43621</v>
      </c>
      <c r="C1624" s="33">
        <v>438</v>
      </c>
      <c r="D1624" s="33">
        <v>370</v>
      </c>
      <c r="E1624" s="34">
        <v>400.37</v>
      </c>
      <c r="F1624" s="33">
        <f t="shared" si="118"/>
        <v>722</v>
      </c>
      <c r="H1624" s="8">
        <v>163.79</v>
      </c>
      <c r="I1624" s="42"/>
      <c r="J1624" s="42"/>
      <c r="K1624" s="42"/>
      <c r="L1624" s="36">
        <v>2.1379999999999999</v>
      </c>
      <c r="M1624" s="37">
        <v>0.78600000000000003</v>
      </c>
      <c r="N1624" s="8">
        <f t="shared" si="119"/>
        <v>2.1379999999999999</v>
      </c>
      <c r="O1624" s="1">
        <v>0.24800000000001354</v>
      </c>
      <c r="P1624" s="38">
        <f t="shared" si="117"/>
        <v>0.24800000000001354</v>
      </c>
      <c r="Q1624" s="39"/>
      <c r="R1624" s="33">
        <v>430</v>
      </c>
      <c r="U1624" s="33">
        <v>424.58799999999997</v>
      </c>
    </row>
    <row r="1625" spans="2:21" ht="18.75" customHeight="1" x14ac:dyDescent="0.2">
      <c r="B1625" s="32">
        <v>43622</v>
      </c>
      <c r="C1625" s="33">
        <v>438</v>
      </c>
      <c r="D1625" s="33">
        <v>370</v>
      </c>
      <c r="E1625" s="34">
        <v>400.1</v>
      </c>
      <c r="F1625" s="33">
        <f t="shared" si="118"/>
        <v>722</v>
      </c>
      <c r="H1625" s="8">
        <v>161.9</v>
      </c>
      <c r="I1625" s="42"/>
      <c r="J1625" s="42"/>
      <c r="K1625" s="42"/>
      <c r="L1625" s="36">
        <v>0.47099999999999997</v>
      </c>
      <c r="M1625" s="37">
        <v>0.17299999999999999</v>
      </c>
      <c r="N1625" s="8">
        <f t="shared" si="119"/>
        <v>0.47099999999999997</v>
      </c>
      <c r="O1625" s="1">
        <v>0.19099999999999884</v>
      </c>
      <c r="P1625" s="38">
        <f t="shared" si="117"/>
        <v>0.19099999999999884</v>
      </c>
      <c r="Q1625" s="39"/>
      <c r="R1625" s="33">
        <v>430</v>
      </c>
      <c r="U1625" s="33">
        <v>424.58699999999999</v>
      </c>
    </row>
    <row r="1626" spans="2:21" ht="18.75" customHeight="1" x14ac:dyDescent="0.2">
      <c r="B1626" s="32">
        <v>43623</v>
      </c>
      <c r="C1626" s="33">
        <v>438</v>
      </c>
      <c r="D1626" s="33">
        <v>370</v>
      </c>
      <c r="E1626" s="34">
        <v>400.06</v>
      </c>
      <c r="F1626" s="33">
        <f t="shared" si="118"/>
        <v>722</v>
      </c>
      <c r="H1626" s="8">
        <v>161.62</v>
      </c>
      <c r="I1626" s="42"/>
      <c r="J1626" s="42"/>
      <c r="K1626" s="42"/>
      <c r="L1626" s="36">
        <v>1.93</v>
      </c>
      <c r="M1626" s="37">
        <v>0.70899999999999996</v>
      </c>
      <c r="N1626" s="8">
        <f t="shared" si="119"/>
        <v>1.93</v>
      </c>
      <c r="O1626" s="1">
        <v>0</v>
      </c>
      <c r="P1626" s="38">
        <f t="shared" si="117"/>
        <v>-0.31000000000000916</v>
      </c>
      <c r="Q1626" s="39"/>
      <c r="R1626" s="33">
        <v>430</v>
      </c>
      <c r="U1626" s="33">
        <v>424.589</v>
      </c>
    </row>
    <row r="1627" spans="2:21" ht="18.75" customHeight="1" x14ac:dyDescent="0.2">
      <c r="B1627" s="32">
        <v>43624</v>
      </c>
      <c r="C1627" s="33">
        <v>438</v>
      </c>
      <c r="D1627" s="33">
        <v>370</v>
      </c>
      <c r="E1627" s="34">
        <v>399.83</v>
      </c>
      <c r="F1627" s="33">
        <f t="shared" si="118"/>
        <v>722</v>
      </c>
      <c r="H1627" s="8">
        <v>159.38</v>
      </c>
      <c r="I1627" s="42"/>
      <c r="J1627" s="42"/>
      <c r="K1627" s="42"/>
      <c r="L1627" s="36">
        <v>2.7120000000000002</v>
      </c>
      <c r="M1627" s="37">
        <v>0.997</v>
      </c>
      <c r="N1627" s="8">
        <f t="shared" si="119"/>
        <v>2.7120000000000002</v>
      </c>
      <c r="O1627" s="1">
        <v>5.2000000000003599E-2</v>
      </c>
      <c r="P1627" s="38">
        <f t="shared" ref="P1627:P1658" si="120">+H1628-H1627+N1627</f>
        <v>5.2000000000003599E-2</v>
      </c>
      <c r="Q1627" s="39"/>
      <c r="R1627" s="33">
        <v>430</v>
      </c>
      <c r="U1627" s="33">
        <v>424.58799999999997</v>
      </c>
    </row>
    <row r="1628" spans="2:21" ht="18.75" customHeight="1" x14ac:dyDescent="0.2">
      <c r="B1628" s="32">
        <v>43625</v>
      </c>
      <c r="C1628" s="33">
        <v>438</v>
      </c>
      <c r="D1628" s="33">
        <v>370</v>
      </c>
      <c r="E1628" s="34">
        <v>399.45</v>
      </c>
      <c r="F1628" s="33">
        <f t="shared" si="118"/>
        <v>722</v>
      </c>
      <c r="H1628" s="8">
        <v>156.72</v>
      </c>
      <c r="I1628" s="42"/>
      <c r="J1628" s="42"/>
      <c r="K1628" s="42"/>
      <c r="L1628" s="36">
        <v>2.0089999999999999</v>
      </c>
      <c r="M1628" s="37">
        <v>0.73599999999999999</v>
      </c>
      <c r="N1628" s="8">
        <f t="shared" si="119"/>
        <v>2.0089999999999999</v>
      </c>
      <c r="O1628" s="1">
        <v>0.21900000000000786</v>
      </c>
      <c r="P1628" s="38">
        <f t="shared" si="120"/>
        <v>0.21900000000000786</v>
      </c>
      <c r="Q1628" s="39"/>
      <c r="R1628" s="33">
        <v>430</v>
      </c>
      <c r="U1628" s="33">
        <v>424.58600000000001</v>
      </c>
    </row>
    <row r="1629" spans="2:21" ht="18.75" customHeight="1" x14ac:dyDescent="0.2">
      <c r="B1629" s="32">
        <v>43626</v>
      </c>
      <c r="C1629" s="33">
        <v>438</v>
      </c>
      <c r="D1629" s="33">
        <v>370</v>
      </c>
      <c r="E1629" s="34">
        <v>399.18</v>
      </c>
      <c r="F1629" s="33">
        <f t="shared" si="118"/>
        <v>722</v>
      </c>
      <c r="H1629" s="8">
        <v>154.93</v>
      </c>
      <c r="I1629" s="42"/>
      <c r="J1629" s="42"/>
      <c r="K1629" s="42"/>
      <c r="L1629" s="36">
        <v>1.242</v>
      </c>
      <c r="M1629" s="37">
        <v>0.45500000000000002</v>
      </c>
      <c r="N1629" s="8">
        <f t="shared" si="119"/>
        <v>1.242</v>
      </c>
      <c r="O1629" s="1">
        <v>0.12199999999999545</v>
      </c>
      <c r="P1629" s="38">
        <f t="shared" si="120"/>
        <v>0.12199999999999545</v>
      </c>
      <c r="Q1629" s="39"/>
      <c r="R1629" s="33">
        <v>430</v>
      </c>
      <c r="U1629" s="33">
        <v>424.58799999999997</v>
      </c>
    </row>
    <row r="1630" spans="2:21" ht="18.75" customHeight="1" x14ac:dyDescent="0.2">
      <c r="B1630" s="32">
        <v>43627</v>
      </c>
      <c r="C1630" s="33">
        <v>438</v>
      </c>
      <c r="D1630" s="33">
        <v>370</v>
      </c>
      <c r="E1630" s="34">
        <v>399.02</v>
      </c>
      <c r="F1630" s="33">
        <f t="shared" si="118"/>
        <v>722</v>
      </c>
      <c r="H1630" s="8">
        <v>153.81</v>
      </c>
      <c r="I1630" s="42"/>
      <c r="J1630" s="42"/>
      <c r="K1630" s="42"/>
      <c r="L1630" s="36">
        <v>1.744</v>
      </c>
      <c r="M1630" s="37">
        <v>0.63900000000000001</v>
      </c>
      <c r="N1630" s="8">
        <f t="shared" si="119"/>
        <v>1.744</v>
      </c>
      <c r="O1630" s="1">
        <v>0.16399999999998749</v>
      </c>
      <c r="P1630" s="38">
        <f t="shared" si="120"/>
        <v>0.16399999999998749</v>
      </c>
      <c r="Q1630" s="39"/>
      <c r="R1630" s="33">
        <v>430</v>
      </c>
      <c r="U1630" s="33">
        <v>424.58299999999997</v>
      </c>
    </row>
    <row r="1631" spans="2:21" ht="18.75" customHeight="1" x14ac:dyDescent="0.2">
      <c r="B1631" s="32">
        <v>43628</v>
      </c>
      <c r="C1631" s="33">
        <v>438</v>
      </c>
      <c r="D1631" s="33">
        <v>370</v>
      </c>
      <c r="E1631" s="34">
        <v>398.78</v>
      </c>
      <c r="F1631" s="33">
        <f t="shared" si="118"/>
        <v>722</v>
      </c>
      <c r="H1631" s="8">
        <v>152.22999999999999</v>
      </c>
      <c r="I1631" s="42"/>
      <c r="J1631" s="42"/>
      <c r="K1631" s="42"/>
      <c r="L1631" s="36">
        <v>0.19700000000000001</v>
      </c>
      <c r="M1631" s="37">
        <v>7.1999999999999995E-2</v>
      </c>
      <c r="N1631" s="8">
        <f t="shared" si="119"/>
        <v>0.19700000000000001</v>
      </c>
      <c r="O1631" s="1">
        <v>0</v>
      </c>
      <c r="P1631" s="38">
        <f t="shared" si="120"/>
        <v>-8.3000000000001128E-2</v>
      </c>
      <c r="Q1631" s="39"/>
      <c r="R1631" s="33">
        <v>430</v>
      </c>
      <c r="U1631" s="33">
        <v>424.58499999999998</v>
      </c>
    </row>
    <row r="1632" spans="2:21" ht="18.75" customHeight="1" x14ac:dyDescent="0.2">
      <c r="B1632" s="32">
        <v>43629</v>
      </c>
      <c r="C1632" s="33">
        <v>438</v>
      </c>
      <c r="D1632" s="33">
        <v>370</v>
      </c>
      <c r="E1632" s="34">
        <v>398.74</v>
      </c>
      <c r="F1632" s="33">
        <f t="shared" si="118"/>
        <v>722</v>
      </c>
      <c r="H1632" s="8">
        <v>151.94999999999999</v>
      </c>
      <c r="I1632" s="42"/>
      <c r="J1632" s="42"/>
      <c r="K1632" s="42"/>
      <c r="L1632" s="36">
        <v>0</v>
      </c>
      <c r="M1632" s="37">
        <v>0</v>
      </c>
      <c r="N1632" s="8">
        <f t="shared" si="119"/>
        <v>0</v>
      </c>
      <c r="O1632" s="1">
        <v>0.35000000000002274</v>
      </c>
      <c r="P1632" s="38">
        <f t="shared" si="120"/>
        <v>0.35000000000002274</v>
      </c>
      <c r="Q1632" s="39"/>
      <c r="R1632" s="33">
        <v>430</v>
      </c>
      <c r="U1632" s="33">
        <v>424.58299999999997</v>
      </c>
    </row>
    <row r="1633" spans="2:21" ht="18.75" customHeight="1" x14ac:dyDescent="0.2">
      <c r="B1633" s="32">
        <v>43630</v>
      </c>
      <c r="C1633" s="33">
        <v>438</v>
      </c>
      <c r="D1633" s="33">
        <v>370</v>
      </c>
      <c r="E1633" s="34">
        <v>398.79</v>
      </c>
      <c r="F1633" s="33">
        <f t="shared" si="118"/>
        <v>722</v>
      </c>
      <c r="H1633" s="8">
        <v>152.30000000000001</v>
      </c>
      <c r="I1633" s="42"/>
      <c r="J1633" s="42"/>
      <c r="K1633" s="42"/>
      <c r="L1633" s="36">
        <v>0.55700000000000005</v>
      </c>
      <c r="M1633" s="37">
        <v>0.20399999999999999</v>
      </c>
      <c r="N1633" s="8">
        <f t="shared" si="119"/>
        <v>0.55700000000000005</v>
      </c>
      <c r="O1633" s="1">
        <v>0.27699999999999891</v>
      </c>
      <c r="P1633" s="38">
        <f t="shared" si="120"/>
        <v>0.27699999999999891</v>
      </c>
      <c r="Q1633" s="39"/>
      <c r="R1633" s="33">
        <v>430</v>
      </c>
      <c r="U1633" s="33">
        <v>424.58199999999999</v>
      </c>
    </row>
    <row r="1634" spans="2:21" ht="18.75" customHeight="1" x14ac:dyDescent="0.2">
      <c r="B1634" s="32">
        <v>43631</v>
      </c>
      <c r="C1634" s="33">
        <v>438</v>
      </c>
      <c r="D1634" s="33">
        <v>370</v>
      </c>
      <c r="E1634" s="34">
        <v>398.75</v>
      </c>
      <c r="F1634" s="33">
        <f t="shared" si="118"/>
        <v>722</v>
      </c>
      <c r="H1634" s="8">
        <v>152.02000000000001</v>
      </c>
      <c r="I1634" s="42"/>
      <c r="J1634" s="42"/>
      <c r="K1634" s="42"/>
      <c r="L1634" s="36">
        <v>2.7109999999999999</v>
      </c>
      <c r="M1634" s="37">
        <v>0.99299999999999999</v>
      </c>
      <c r="N1634" s="8">
        <f t="shared" si="119"/>
        <v>2.7109999999999999</v>
      </c>
      <c r="O1634" s="1">
        <v>0.23099999999998166</v>
      </c>
      <c r="P1634" s="38">
        <f t="shared" si="120"/>
        <v>0.23099999999998166</v>
      </c>
      <c r="Q1634" s="39"/>
      <c r="R1634" s="33">
        <v>430</v>
      </c>
      <c r="U1634" s="33">
        <v>424.58299999999997</v>
      </c>
    </row>
    <row r="1635" spans="2:21" ht="18.75" customHeight="1" x14ac:dyDescent="0.2">
      <c r="B1635" s="32">
        <v>43632</v>
      </c>
      <c r="C1635" s="33">
        <v>438</v>
      </c>
      <c r="D1635" s="33">
        <v>370</v>
      </c>
      <c r="E1635" s="34">
        <v>398.38</v>
      </c>
      <c r="F1635" s="33">
        <f t="shared" si="118"/>
        <v>722</v>
      </c>
      <c r="H1635" s="8">
        <v>149.54</v>
      </c>
      <c r="I1635" s="42"/>
      <c r="J1635" s="42"/>
      <c r="K1635" s="42"/>
      <c r="L1635" s="36">
        <v>2.6219999999999999</v>
      </c>
      <c r="M1635" s="37">
        <v>0.95699999999999996</v>
      </c>
      <c r="N1635" s="8">
        <f t="shared" si="119"/>
        <v>2.6219999999999999</v>
      </c>
      <c r="O1635" s="1">
        <v>0.2219999999999942</v>
      </c>
      <c r="P1635" s="38">
        <f t="shared" si="120"/>
        <v>0.2219999999999942</v>
      </c>
      <c r="Q1635" s="39"/>
      <c r="R1635" s="33">
        <v>430</v>
      </c>
      <c r="U1635" s="33">
        <v>424.584</v>
      </c>
    </row>
    <row r="1636" spans="2:21" ht="18.75" customHeight="1" x14ac:dyDescent="0.2">
      <c r="B1636" s="32">
        <v>43633</v>
      </c>
      <c r="C1636" s="33">
        <v>438</v>
      </c>
      <c r="D1636" s="33">
        <v>370</v>
      </c>
      <c r="E1636" s="34">
        <v>398.01</v>
      </c>
      <c r="F1636" s="33">
        <f t="shared" si="118"/>
        <v>722</v>
      </c>
      <c r="H1636" s="8">
        <v>147.13999999999999</v>
      </c>
      <c r="I1636" s="42"/>
      <c r="J1636" s="42"/>
      <c r="K1636" s="42"/>
      <c r="L1636" s="36">
        <v>2.91</v>
      </c>
      <c r="M1636" s="37">
        <v>1.0620000000000001</v>
      </c>
      <c r="N1636" s="8">
        <f t="shared" si="119"/>
        <v>2.91</v>
      </c>
      <c r="O1636" s="1">
        <v>0.27000000000001378</v>
      </c>
      <c r="P1636" s="38">
        <f t="shared" si="120"/>
        <v>0.27000000000001378</v>
      </c>
      <c r="Q1636" s="39"/>
      <c r="R1636" s="33">
        <v>430</v>
      </c>
      <c r="U1636" s="33">
        <v>424.58299999999997</v>
      </c>
    </row>
    <row r="1637" spans="2:21" ht="18.75" customHeight="1" x14ac:dyDescent="0.2">
      <c r="B1637" s="32">
        <v>43634</v>
      </c>
      <c r="C1637" s="33">
        <v>438</v>
      </c>
      <c r="D1637" s="33">
        <v>370</v>
      </c>
      <c r="E1637" s="34">
        <v>397.59</v>
      </c>
      <c r="F1637" s="33">
        <f t="shared" si="118"/>
        <v>722</v>
      </c>
      <c r="H1637" s="8">
        <v>144.5</v>
      </c>
      <c r="I1637" s="42"/>
      <c r="J1637" s="42"/>
      <c r="K1637" s="42"/>
      <c r="L1637" s="36">
        <v>0.34499999999999997</v>
      </c>
      <c r="M1637" s="37">
        <v>0.126</v>
      </c>
      <c r="N1637" s="8">
        <f t="shared" si="119"/>
        <v>0.34499999999999997</v>
      </c>
      <c r="O1637" s="1">
        <v>6.4999999999998836E-2</v>
      </c>
      <c r="P1637" s="38">
        <f t="shared" si="120"/>
        <v>6.4999999999998836E-2</v>
      </c>
      <c r="Q1637" s="39"/>
      <c r="R1637" s="33">
        <v>430</v>
      </c>
      <c r="U1637" s="33">
        <v>424.58199999999999</v>
      </c>
    </row>
    <row r="1638" spans="2:21" ht="18.75" customHeight="1" x14ac:dyDescent="0.2">
      <c r="B1638" s="32">
        <v>43635</v>
      </c>
      <c r="C1638" s="33">
        <v>438</v>
      </c>
      <c r="D1638" s="33">
        <v>370</v>
      </c>
      <c r="E1638" s="34">
        <v>397.55</v>
      </c>
      <c r="F1638" s="33">
        <f t="shared" si="118"/>
        <v>722</v>
      </c>
      <c r="H1638" s="8">
        <v>144.22</v>
      </c>
      <c r="I1638" s="42"/>
      <c r="J1638" s="42"/>
      <c r="K1638" s="42"/>
      <c r="L1638" s="36">
        <v>1.8320000000000001</v>
      </c>
      <c r="M1638" s="37">
        <v>0.66600000000000004</v>
      </c>
      <c r="N1638" s="8">
        <f t="shared" si="119"/>
        <v>1.8320000000000001</v>
      </c>
      <c r="O1638" s="1">
        <v>0.21199999999999553</v>
      </c>
      <c r="P1638" s="38">
        <f t="shared" si="120"/>
        <v>0.21199999999999553</v>
      </c>
      <c r="Q1638" s="39"/>
      <c r="R1638" s="33">
        <v>430</v>
      </c>
      <c r="U1638" s="33">
        <v>424.58100000000002</v>
      </c>
    </row>
    <row r="1639" spans="2:21" ht="18.75" customHeight="1" x14ac:dyDescent="0.2">
      <c r="B1639" s="32">
        <v>43636</v>
      </c>
      <c r="C1639" s="33">
        <v>438</v>
      </c>
      <c r="D1639" s="33">
        <v>370</v>
      </c>
      <c r="E1639" s="34">
        <v>397.29</v>
      </c>
      <c r="F1639" s="33">
        <f t="shared" si="118"/>
        <v>722</v>
      </c>
      <c r="H1639" s="8">
        <v>142.6</v>
      </c>
      <c r="I1639" s="42"/>
      <c r="J1639" s="42"/>
      <c r="K1639" s="42"/>
      <c r="L1639" s="36">
        <v>2.5990000000000002</v>
      </c>
      <c r="M1639" s="37">
        <v>0.94499999999999995</v>
      </c>
      <c r="N1639" s="8">
        <f t="shared" si="119"/>
        <v>2.5990000000000002</v>
      </c>
      <c r="O1639" s="1">
        <v>0.99900000000000588</v>
      </c>
      <c r="P1639" s="38">
        <f t="shared" si="120"/>
        <v>0.99900000000000588</v>
      </c>
      <c r="Q1639" s="39"/>
      <c r="R1639" s="33">
        <v>430</v>
      </c>
      <c r="U1639" s="33">
        <v>424.58299999999997</v>
      </c>
    </row>
    <row r="1640" spans="2:21" ht="18.75" customHeight="1" x14ac:dyDescent="0.2">
      <c r="B1640" s="32">
        <v>43637</v>
      </c>
      <c r="C1640" s="33">
        <v>438</v>
      </c>
      <c r="D1640" s="33">
        <v>370</v>
      </c>
      <c r="E1640" s="34">
        <v>397.04</v>
      </c>
      <c r="F1640" s="33">
        <f t="shared" si="118"/>
        <v>722</v>
      </c>
      <c r="H1640" s="8">
        <v>141</v>
      </c>
      <c r="I1640" s="42"/>
      <c r="J1640" s="42"/>
      <c r="K1640" s="42"/>
      <c r="L1640" s="36">
        <v>1.3089999999999999</v>
      </c>
      <c r="M1640" s="37">
        <v>0.47599999999999998</v>
      </c>
      <c r="N1640" s="8">
        <f t="shared" si="119"/>
        <v>1.3089999999999999</v>
      </c>
      <c r="O1640" s="1">
        <v>0.58900000000000108</v>
      </c>
      <c r="P1640" s="38">
        <f t="shared" si="120"/>
        <v>0.58900000000000108</v>
      </c>
      <c r="Q1640" s="39"/>
      <c r="R1640" s="33">
        <v>430</v>
      </c>
      <c r="U1640" s="33">
        <v>424.58199999999999</v>
      </c>
    </row>
    <row r="1641" spans="2:21" ht="18.75" customHeight="1" x14ac:dyDescent="0.2">
      <c r="B1641" s="32">
        <v>43638</v>
      </c>
      <c r="C1641" s="33">
        <v>438</v>
      </c>
      <c r="D1641" s="33">
        <v>370</v>
      </c>
      <c r="E1641" s="34">
        <v>396.92</v>
      </c>
      <c r="F1641" s="33">
        <f t="shared" si="118"/>
        <v>722</v>
      </c>
      <c r="H1641" s="8">
        <v>140.28</v>
      </c>
      <c r="I1641" s="42"/>
      <c r="J1641" s="42"/>
      <c r="K1641" s="42"/>
      <c r="L1641" s="36">
        <v>0.41</v>
      </c>
      <c r="M1641" s="37">
        <v>0.14899999999999999</v>
      </c>
      <c r="N1641" s="8">
        <f t="shared" si="119"/>
        <v>0.41</v>
      </c>
      <c r="O1641" s="1">
        <v>2.0300000000000047</v>
      </c>
      <c r="P1641" s="38">
        <f t="shared" si="120"/>
        <v>2.0300000000000047</v>
      </c>
      <c r="Q1641" s="39"/>
      <c r="R1641" s="33">
        <v>430</v>
      </c>
      <c r="U1641" s="33">
        <v>424.584</v>
      </c>
    </row>
    <row r="1642" spans="2:21" ht="18.75" customHeight="1" x14ac:dyDescent="0.2">
      <c r="B1642" s="32">
        <v>43639</v>
      </c>
      <c r="C1642" s="33">
        <v>438</v>
      </c>
      <c r="D1642" s="33">
        <v>370</v>
      </c>
      <c r="E1642" s="34">
        <v>397.19</v>
      </c>
      <c r="F1642" s="33">
        <f t="shared" si="118"/>
        <v>722</v>
      </c>
      <c r="H1642" s="8">
        <v>141.9</v>
      </c>
      <c r="I1642" s="42"/>
      <c r="J1642" s="42"/>
      <c r="K1642" s="42"/>
      <c r="L1642" s="36">
        <v>1.2829999999999999</v>
      </c>
      <c r="M1642" s="37">
        <v>0.46800000000000003</v>
      </c>
      <c r="N1642" s="8">
        <f t="shared" si="119"/>
        <v>1.2829999999999999</v>
      </c>
      <c r="O1642" s="1">
        <v>2.2829999999999999</v>
      </c>
      <c r="P1642" s="38">
        <f t="shared" si="120"/>
        <v>2.2829999999999999</v>
      </c>
      <c r="Q1642" s="39"/>
      <c r="R1642" s="33">
        <v>430</v>
      </c>
      <c r="U1642" s="33">
        <v>424.58199999999999</v>
      </c>
    </row>
    <row r="1643" spans="2:21" ht="18.75" customHeight="1" x14ac:dyDescent="0.2">
      <c r="B1643" s="32">
        <v>43640</v>
      </c>
      <c r="C1643" s="33">
        <v>438</v>
      </c>
      <c r="D1643" s="33">
        <v>370</v>
      </c>
      <c r="E1643" s="34">
        <v>397.34</v>
      </c>
      <c r="F1643" s="33">
        <f t="shared" si="118"/>
        <v>722</v>
      </c>
      <c r="H1643" s="8">
        <v>142.9</v>
      </c>
      <c r="I1643" s="42"/>
      <c r="J1643" s="42"/>
      <c r="K1643" s="42"/>
      <c r="L1643" s="36">
        <v>2.7280000000000002</v>
      </c>
      <c r="M1643" s="37">
        <v>0.99199999999999999</v>
      </c>
      <c r="N1643" s="8">
        <f t="shared" si="119"/>
        <v>2.7280000000000002</v>
      </c>
      <c r="O1643" s="1">
        <v>0.34800000000000475</v>
      </c>
      <c r="P1643" s="38">
        <f t="shared" si="120"/>
        <v>0.34800000000000475</v>
      </c>
      <c r="Q1643" s="39"/>
      <c r="R1643" s="33">
        <v>430</v>
      </c>
      <c r="U1643" s="33">
        <v>424.584</v>
      </c>
    </row>
    <row r="1644" spans="2:21" ht="18.75" customHeight="1" x14ac:dyDescent="0.2">
      <c r="B1644" s="32">
        <v>43641</v>
      </c>
      <c r="C1644" s="33">
        <v>438</v>
      </c>
      <c r="D1644" s="33">
        <v>370</v>
      </c>
      <c r="E1644" s="34">
        <v>396.96</v>
      </c>
      <c r="F1644" s="33">
        <f t="shared" si="118"/>
        <v>722</v>
      </c>
      <c r="H1644" s="8">
        <v>140.52000000000001</v>
      </c>
      <c r="I1644" s="42"/>
      <c r="J1644" s="42"/>
      <c r="K1644" s="42"/>
      <c r="L1644" s="36">
        <v>1.8009999999999999</v>
      </c>
      <c r="M1644" s="37">
        <v>0.65500000000000003</v>
      </c>
      <c r="N1644" s="8">
        <f t="shared" si="119"/>
        <v>1.8009999999999999</v>
      </c>
      <c r="O1644" s="1">
        <v>8.1000000000001071E-2</v>
      </c>
      <c r="P1644" s="38">
        <f t="shared" si="120"/>
        <v>8.1000000000001071E-2</v>
      </c>
      <c r="Q1644" s="39"/>
      <c r="R1644" s="33">
        <v>430</v>
      </c>
      <c r="U1644" s="33">
        <v>424.58499999999998</v>
      </c>
    </row>
    <row r="1645" spans="2:21" ht="18.75" customHeight="1" x14ac:dyDescent="0.2">
      <c r="B1645" s="32">
        <v>43642</v>
      </c>
      <c r="C1645" s="33">
        <v>438</v>
      </c>
      <c r="D1645" s="33">
        <v>370</v>
      </c>
      <c r="E1645" s="34">
        <v>396.69</v>
      </c>
      <c r="F1645" s="33">
        <f t="shared" si="118"/>
        <v>722</v>
      </c>
      <c r="H1645" s="8">
        <v>138.80000000000001</v>
      </c>
      <c r="I1645" s="42"/>
      <c r="J1645" s="42"/>
      <c r="K1645" s="42"/>
      <c r="L1645" s="36">
        <v>0</v>
      </c>
      <c r="M1645" s="37">
        <v>0</v>
      </c>
      <c r="N1645" s="8">
        <f t="shared" si="119"/>
        <v>0</v>
      </c>
      <c r="O1645" s="1">
        <v>0.20999999999997954</v>
      </c>
      <c r="P1645" s="38">
        <f t="shared" si="120"/>
        <v>0.20999999999997954</v>
      </c>
      <c r="Q1645" s="39"/>
      <c r="R1645" s="33">
        <v>430</v>
      </c>
      <c r="U1645" s="33">
        <v>424.58600000000001</v>
      </c>
    </row>
    <row r="1646" spans="2:21" ht="18.75" customHeight="1" x14ac:dyDescent="0.2">
      <c r="B1646" s="32">
        <v>43643</v>
      </c>
      <c r="C1646" s="33">
        <v>438</v>
      </c>
      <c r="D1646" s="33">
        <v>370</v>
      </c>
      <c r="E1646" s="34">
        <v>396.72</v>
      </c>
      <c r="F1646" s="33">
        <f t="shared" si="118"/>
        <v>722</v>
      </c>
      <c r="H1646" s="8">
        <v>139.01</v>
      </c>
      <c r="I1646" s="42"/>
      <c r="J1646" s="42"/>
      <c r="K1646" s="42"/>
      <c r="L1646" s="36">
        <v>2.1999999999999999E-2</v>
      </c>
      <c r="M1646" s="37">
        <v>8.0000000000000002E-3</v>
      </c>
      <c r="N1646" s="8">
        <f t="shared" si="119"/>
        <v>2.1999999999999999E-2</v>
      </c>
      <c r="O1646" s="1">
        <v>2.1999999999999999E-2</v>
      </c>
      <c r="P1646" s="38">
        <f t="shared" si="120"/>
        <v>2.1999999999999999E-2</v>
      </c>
      <c r="Q1646" s="39"/>
      <c r="R1646" s="33">
        <v>430</v>
      </c>
      <c r="U1646" s="33">
        <v>424.58600000000001</v>
      </c>
    </row>
    <row r="1647" spans="2:21" ht="18.75" customHeight="1" x14ac:dyDescent="0.2">
      <c r="B1647" s="32">
        <v>43644</v>
      </c>
      <c r="C1647" s="33">
        <v>438</v>
      </c>
      <c r="D1647" s="33">
        <v>370</v>
      </c>
      <c r="E1647" s="34">
        <v>396.72</v>
      </c>
      <c r="F1647" s="33">
        <f t="shared" si="118"/>
        <v>722</v>
      </c>
      <c r="H1647" s="8">
        <v>139.01</v>
      </c>
      <c r="I1647" s="42"/>
      <c r="J1647" s="42"/>
      <c r="K1647" s="42"/>
      <c r="L1647" s="36">
        <v>0.86899999999999999</v>
      </c>
      <c r="M1647" s="37">
        <v>0.316</v>
      </c>
      <c r="N1647" s="8">
        <f t="shared" si="119"/>
        <v>0.86899999999999999</v>
      </c>
      <c r="O1647" s="1">
        <v>0.23900000000000454</v>
      </c>
      <c r="P1647" s="38">
        <f t="shared" si="120"/>
        <v>0.23900000000000454</v>
      </c>
      <c r="Q1647" s="39"/>
      <c r="R1647" s="33">
        <v>430</v>
      </c>
      <c r="U1647" s="33">
        <v>424.58600000000001</v>
      </c>
    </row>
    <row r="1648" spans="2:21" ht="18.75" customHeight="1" x14ac:dyDescent="0.2">
      <c r="B1648" s="32">
        <v>43645</v>
      </c>
      <c r="C1648" s="33">
        <v>438</v>
      </c>
      <c r="D1648" s="33">
        <v>370</v>
      </c>
      <c r="E1648" s="34">
        <v>396.62</v>
      </c>
      <c r="F1648" s="33">
        <f t="shared" si="118"/>
        <v>722</v>
      </c>
      <c r="H1648" s="8">
        <v>138.38</v>
      </c>
      <c r="I1648" s="42"/>
      <c r="J1648" s="42"/>
      <c r="K1648" s="42"/>
      <c r="L1648" s="36">
        <v>2.694</v>
      </c>
      <c r="M1648" s="37">
        <v>0.96899999999999997</v>
      </c>
      <c r="N1648" s="8">
        <f t="shared" si="119"/>
        <v>2.694</v>
      </c>
      <c r="O1648" s="1">
        <v>0.23399999999999199</v>
      </c>
      <c r="P1648" s="38">
        <f t="shared" si="120"/>
        <v>0.23399999999999199</v>
      </c>
      <c r="Q1648" s="39"/>
      <c r="R1648" s="33">
        <v>430</v>
      </c>
      <c r="U1648" s="33">
        <v>424.58499999999998</v>
      </c>
    </row>
    <row r="1649" spans="2:21" ht="18.75" customHeight="1" x14ac:dyDescent="0.2">
      <c r="B1649" s="32">
        <v>43646</v>
      </c>
      <c r="C1649" s="33">
        <v>438</v>
      </c>
      <c r="D1649" s="33">
        <v>370</v>
      </c>
      <c r="E1649" s="34">
        <v>396.21</v>
      </c>
      <c r="F1649" s="33">
        <f t="shared" si="118"/>
        <v>722</v>
      </c>
      <c r="H1649" s="8">
        <v>135.91999999999999</v>
      </c>
      <c r="I1649" s="42"/>
      <c r="J1649" s="42"/>
      <c r="K1649" s="42"/>
      <c r="L1649" s="36">
        <v>1.728</v>
      </c>
      <c r="M1649" s="37">
        <v>0.626</v>
      </c>
      <c r="N1649" s="8">
        <f t="shared" si="119"/>
        <v>1.728</v>
      </c>
      <c r="O1649" s="1">
        <v>-7.1999999999982967E-2</v>
      </c>
      <c r="P1649" s="38">
        <f t="shared" si="120"/>
        <v>-7.1999999999982967E-2</v>
      </c>
      <c r="Q1649" s="39"/>
      <c r="R1649" s="33">
        <v>430</v>
      </c>
      <c r="U1649" s="33">
        <v>424.58600000000001</v>
      </c>
    </row>
    <row r="1650" spans="2:21" ht="18.75" customHeight="1" x14ac:dyDescent="0.2">
      <c r="B1650" s="32">
        <v>43647</v>
      </c>
      <c r="C1650" s="33">
        <v>438</v>
      </c>
      <c r="D1650" s="33">
        <v>370</v>
      </c>
      <c r="E1650" s="34">
        <v>395.91</v>
      </c>
      <c r="F1650" s="33">
        <f t="shared" si="118"/>
        <v>722</v>
      </c>
      <c r="H1650" s="8">
        <v>134.12</v>
      </c>
      <c r="J1650" s="42"/>
      <c r="K1650" s="42"/>
      <c r="L1650" s="36">
        <v>0</v>
      </c>
      <c r="M1650" s="37">
        <v>0</v>
      </c>
      <c r="N1650" s="8">
        <f t="shared" si="119"/>
        <v>0</v>
      </c>
      <c r="O1650" s="1">
        <v>6.0000000000002274E-2</v>
      </c>
      <c r="P1650" s="38">
        <f t="shared" si="120"/>
        <v>6.0000000000002274E-2</v>
      </c>
      <c r="Q1650" s="39"/>
      <c r="R1650" s="33">
        <v>430</v>
      </c>
      <c r="U1650" s="33">
        <v>424.58499999999998</v>
      </c>
    </row>
    <row r="1651" spans="2:21" ht="18.75" customHeight="1" x14ac:dyDescent="0.2">
      <c r="B1651" s="32">
        <v>43648</v>
      </c>
      <c r="C1651" s="33">
        <v>438</v>
      </c>
      <c r="D1651" s="33">
        <v>370</v>
      </c>
      <c r="E1651" s="34">
        <v>395.92</v>
      </c>
      <c r="F1651" s="33">
        <f t="shared" si="118"/>
        <v>722</v>
      </c>
      <c r="H1651" s="8">
        <v>134.18</v>
      </c>
      <c r="I1651" s="42"/>
      <c r="J1651" s="42"/>
      <c r="K1651" s="42"/>
      <c r="L1651" s="36">
        <v>0.14599999999999999</v>
      </c>
      <c r="M1651" s="37">
        <v>5.2999999999999999E-2</v>
      </c>
      <c r="N1651" s="8">
        <f t="shared" si="119"/>
        <v>0.14599999999999999</v>
      </c>
      <c r="O1651" s="1">
        <v>0.14599999999999999</v>
      </c>
      <c r="P1651" s="38">
        <f t="shared" si="120"/>
        <v>0.14599999999999999</v>
      </c>
      <c r="Q1651" s="39"/>
      <c r="R1651" s="33">
        <v>430</v>
      </c>
      <c r="U1651" s="33">
        <v>424.58799999999997</v>
      </c>
    </row>
    <row r="1652" spans="2:21" ht="18.75" customHeight="1" x14ac:dyDescent="0.2">
      <c r="B1652" s="32">
        <v>43649</v>
      </c>
      <c r="C1652" s="33">
        <v>438</v>
      </c>
      <c r="D1652" s="33">
        <v>370</v>
      </c>
      <c r="E1652" s="34">
        <v>395.92</v>
      </c>
      <c r="F1652" s="33">
        <f t="shared" si="118"/>
        <v>722</v>
      </c>
      <c r="H1652" s="8">
        <v>134.18</v>
      </c>
      <c r="I1652" s="42"/>
      <c r="J1652" s="42"/>
      <c r="K1652" s="42"/>
      <c r="L1652" s="36">
        <v>0.25900000000000001</v>
      </c>
      <c r="M1652" s="37">
        <v>9.4E-2</v>
      </c>
      <c r="N1652" s="8">
        <f t="shared" si="119"/>
        <v>0.25900000000000001</v>
      </c>
      <c r="O1652" s="1">
        <v>7.8999999999993187E-2</v>
      </c>
      <c r="P1652" s="38">
        <f t="shared" si="120"/>
        <v>7.8999999999993187E-2</v>
      </c>
      <c r="Q1652" s="39"/>
      <c r="R1652" s="33">
        <v>430</v>
      </c>
      <c r="U1652" s="33">
        <v>424.58799999999997</v>
      </c>
    </row>
    <row r="1653" spans="2:21" ht="18.75" customHeight="1" x14ac:dyDescent="0.2">
      <c r="B1653" s="32">
        <v>43650</v>
      </c>
      <c r="C1653" s="33">
        <v>438</v>
      </c>
      <c r="D1653" s="33">
        <v>370</v>
      </c>
      <c r="E1653" s="34">
        <v>395.89</v>
      </c>
      <c r="F1653" s="33">
        <f t="shared" si="118"/>
        <v>722</v>
      </c>
      <c r="H1653" s="8">
        <v>134</v>
      </c>
      <c r="I1653" s="42"/>
      <c r="J1653" s="42"/>
      <c r="K1653" s="42"/>
      <c r="L1653" s="36">
        <v>0.25900000000000001</v>
      </c>
      <c r="M1653" s="37">
        <v>9.4E-2</v>
      </c>
      <c r="N1653" s="8">
        <f t="shared" si="119"/>
        <v>0.25900000000000001</v>
      </c>
      <c r="O1653" s="1">
        <v>7.8999999999993187E-2</v>
      </c>
      <c r="P1653" s="38">
        <f t="shared" si="120"/>
        <v>7.8999999999993187E-2</v>
      </c>
      <c r="Q1653" s="39"/>
      <c r="R1653" s="33">
        <v>430</v>
      </c>
      <c r="U1653" s="33">
        <v>424.589</v>
      </c>
    </row>
    <row r="1654" spans="2:21" ht="18.75" customHeight="1" x14ac:dyDescent="0.2">
      <c r="B1654" s="32">
        <v>43651</v>
      </c>
      <c r="C1654" s="33">
        <v>438</v>
      </c>
      <c r="D1654" s="33">
        <v>370</v>
      </c>
      <c r="E1654" s="34">
        <v>395.86</v>
      </c>
      <c r="F1654" s="33">
        <f t="shared" si="118"/>
        <v>722</v>
      </c>
      <c r="H1654" s="8">
        <v>133.82</v>
      </c>
      <c r="I1654" s="42"/>
      <c r="J1654" s="42"/>
      <c r="K1654" s="42"/>
      <c r="L1654" s="36">
        <v>0.26200000000000001</v>
      </c>
      <c r="M1654" s="37">
        <v>9.5000000000000001E-2</v>
      </c>
      <c r="N1654" s="8">
        <f t="shared" si="119"/>
        <v>0.26200000000000001</v>
      </c>
      <c r="O1654" s="1">
        <v>8.1999999999993189E-2</v>
      </c>
      <c r="P1654" s="38">
        <f t="shared" si="120"/>
        <v>8.1999999999993189E-2</v>
      </c>
      <c r="Q1654" s="39"/>
      <c r="R1654" s="33">
        <v>430</v>
      </c>
      <c r="U1654" s="33">
        <v>424.589</v>
      </c>
    </row>
    <row r="1655" spans="2:21" ht="18.75" customHeight="1" x14ac:dyDescent="0.2">
      <c r="B1655" s="32">
        <v>43652</v>
      </c>
      <c r="C1655" s="33">
        <v>438</v>
      </c>
      <c r="D1655" s="33">
        <v>370</v>
      </c>
      <c r="E1655" s="34">
        <v>395.83</v>
      </c>
      <c r="F1655" s="33">
        <f t="shared" si="118"/>
        <v>722</v>
      </c>
      <c r="H1655" s="8">
        <v>133.63999999999999</v>
      </c>
      <c r="I1655" s="42"/>
      <c r="J1655" s="42"/>
      <c r="K1655" s="42"/>
      <c r="L1655" s="36">
        <v>1.7170000000000001</v>
      </c>
      <c r="M1655" s="37">
        <v>0.627</v>
      </c>
      <c r="N1655" s="8">
        <f t="shared" si="119"/>
        <v>1.7170000000000001</v>
      </c>
      <c r="O1655" s="1">
        <v>0.21700000000000008</v>
      </c>
      <c r="P1655" s="38">
        <f t="shared" si="120"/>
        <v>0.21700000000000008</v>
      </c>
      <c r="Q1655" s="39"/>
      <c r="R1655" s="33">
        <v>430</v>
      </c>
      <c r="U1655" s="33">
        <v>424.59100000000001</v>
      </c>
    </row>
    <row r="1656" spans="2:21" ht="18.75" customHeight="1" x14ac:dyDescent="0.2">
      <c r="B1656" s="32">
        <v>43653</v>
      </c>
      <c r="C1656" s="33">
        <v>438</v>
      </c>
      <c r="D1656" s="33">
        <v>370</v>
      </c>
      <c r="E1656" s="34">
        <v>395.58</v>
      </c>
      <c r="F1656" s="33">
        <f t="shared" si="118"/>
        <v>722</v>
      </c>
      <c r="H1656" s="8">
        <v>132.13999999999999</v>
      </c>
      <c r="I1656" s="42"/>
      <c r="J1656" s="42"/>
      <c r="K1656" s="42"/>
      <c r="L1656" s="36">
        <v>0.96699999999999997</v>
      </c>
      <c r="M1656" s="37">
        <v>0.34899999999999998</v>
      </c>
      <c r="N1656" s="8">
        <f t="shared" si="119"/>
        <v>0.96699999999999997</v>
      </c>
      <c r="O1656" s="1">
        <v>7.0000000000204343E-3</v>
      </c>
      <c r="P1656" s="38">
        <f t="shared" si="120"/>
        <v>7.0000000000204343E-3</v>
      </c>
      <c r="Q1656" s="39"/>
      <c r="R1656" s="33">
        <v>430</v>
      </c>
      <c r="U1656" s="33">
        <v>424.59100000000001</v>
      </c>
    </row>
    <row r="1657" spans="2:21" ht="18.75" customHeight="1" x14ac:dyDescent="0.2">
      <c r="B1657" s="32">
        <v>43654</v>
      </c>
      <c r="C1657" s="33">
        <v>438</v>
      </c>
      <c r="D1657" s="33">
        <v>370</v>
      </c>
      <c r="E1657" s="34">
        <v>395.42</v>
      </c>
      <c r="F1657" s="33">
        <f t="shared" si="118"/>
        <v>722</v>
      </c>
      <c r="H1657" s="8">
        <v>131.18</v>
      </c>
      <c r="I1657" s="42"/>
      <c r="J1657" s="42"/>
      <c r="K1657" s="42"/>
      <c r="L1657" s="36">
        <v>0.40400000000000003</v>
      </c>
      <c r="M1657" s="37">
        <v>0.14599999999999999</v>
      </c>
      <c r="N1657" s="8">
        <f t="shared" si="119"/>
        <v>0.40400000000000003</v>
      </c>
      <c r="O1657" s="1">
        <v>7.399999999998752E-2</v>
      </c>
      <c r="P1657" s="38">
        <f t="shared" si="120"/>
        <v>7.399999999998752E-2</v>
      </c>
      <c r="Q1657" s="39"/>
      <c r="R1657" s="33">
        <v>430</v>
      </c>
      <c r="U1657" s="33">
        <v>424.59000000000003</v>
      </c>
    </row>
    <row r="1658" spans="2:21" ht="18.75" customHeight="1" x14ac:dyDescent="0.2">
      <c r="B1658" s="32">
        <v>43655</v>
      </c>
      <c r="C1658" s="33">
        <v>438</v>
      </c>
      <c r="D1658" s="33">
        <v>370</v>
      </c>
      <c r="E1658" s="34">
        <v>395.36</v>
      </c>
      <c r="F1658" s="33">
        <f t="shared" si="118"/>
        <v>722</v>
      </c>
      <c r="H1658" s="8">
        <v>130.85</v>
      </c>
      <c r="I1658" s="42"/>
      <c r="J1658" s="42"/>
      <c r="K1658" s="42"/>
      <c r="L1658" s="36">
        <v>0.443</v>
      </c>
      <c r="M1658" s="37">
        <v>0.16</v>
      </c>
      <c r="N1658" s="8">
        <f t="shared" si="119"/>
        <v>0.443</v>
      </c>
      <c r="O1658" s="1">
        <v>0.193</v>
      </c>
      <c r="P1658" s="38">
        <f t="shared" si="120"/>
        <v>0.193</v>
      </c>
      <c r="Q1658" s="39"/>
      <c r="R1658" s="33">
        <v>430</v>
      </c>
      <c r="U1658" s="33">
        <v>424.59100000000001</v>
      </c>
    </row>
    <row r="1659" spans="2:21" ht="18.75" customHeight="1" x14ac:dyDescent="0.2">
      <c r="B1659" s="32">
        <v>43656</v>
      </c>
      <c r="C1659" s="33">
        <v>438</v>
      </c>
      <c r="D1659" s="33">
        <v>370</v>
      </c>
      <c r="E1659" s="34">
        <v>395.31</v>
      </c>
      <c r="F1659" s="33">
        <f t="shared" si="118"/>
        <v>722</v>
      </c>
      <c r="H1659" s="8">
        <v>130.6</v>
      </c>
      <c r="I1659" s="42"/>
      <c r="J1659" s="42"/>
      <c r="K1659" s="42"/>
      <c r="L1659" s="36">
        <v>0.36299999999999999</v>
      </c>
      <c r="M1659" s="37">
        <v>0.13100000000000001</v>
      </c>
      <c r="N1659" s="8">
        <f t="shared" si="119"/>
        <v>0.36299999999999999</v>
      </c>
      <c r="O1659" s="1">
        <v>0.14300000000000113</v>
      </c>
      <c r="P1659" s="38">
        <f t="shared" ref="P1659:P1690" si="121">+H1660-H1659+N1659</f>
        <v>0.14300000000000113</v>
      </c>
      <c r="Q1659" s="39"/>
      <c r="R1659" s="33">
        <v>430</v>
      </c>
      <c r="U1659" s="33">
        <v>424.59100000000001</v>
      </c>
    </row>
    <row r="1660" spans="2:21" ht="18.75" customHeight="1" x14ac:dyDescent="0.2">
      <c r="B1660" s="32">
        <v>43657</v>
      </c>
      <c r="C1660" s="33">
        <v>438</v>
      </c>
      <c r="D1660" s="33">
        <v>370</v>
      </c>
      <c r="E1660" s="34">
        <v>395.27</v>
      </c>
      <c r="F1660" s="33">
        <f t="shared" ref="F1660:F1723" si="122">F1659</f>
        <v>722</v>
      </c>
      <c r="H1660" s="8">
        <v>130.38</v>
      </c>
      <c r="I1660" s="42"/>
      <c r="J1660" s="42"/>
      <c r="K1660" s="42"/>
      <c r="L1660" s="36">
        <v>0.47099999999999997</v>
      </c>
      <c r="M1660" s="37">
        <v>0.17</v>
      </c>
      <c r="N1660" s="8">
        <f t="shared" si="119"/>
        <v>0.47099999999999997</v>
      </c>
      <c r="O1660" s="1">
        <v>0.11100000000001475</v>
      </c>
      <c r="P1660" s="38">
        <f t="shared" si="121"/>
        <v>0.11100000000001475</v>
      </c>
      <c r="Q1660" s="39"/>
      <c r="R1660" s="33">
        <v>430</v>
      </c>
      <c r="U1660" s="33">
        <v>424.59199999999998</v>
      </c>
    </row>
    <row r="1661" spans="2:21" ht="18.75" customHeight="1" x14ac:dyDescent="0.2">
      <c r="B1661" s="32">
        <v>43658</v>
      </c>
      <c r="C1661" s="33">
        <v>438</v>
      </c>
      <c r="D1661" s="33">
        <v>370</v>
      </c>
      <c r="E1661" s="34">
        <v>395.21</v>
      </c>
      <c r="F1661" s="33">
        <f t="shared" si="122"/>
        <v>722</v>
      </c>
      <c r="H1661" s="8">
        <v>130.02000000000001</v>
      </c>
      <c r="I1661" s="42"/>
      <c r="J1661" s="42"/>
      <c r="K1661" s="42"/>
      <c r="L1661" s="36">
        <v>0.41</v>
      </c>
      <c r="M1661" s="37">
        <v>0.14799999999999999</v>
      </c>
      <c r="N1661" s="8">
        <f t="shared" si="119"/>
        <v>0.41</v>
      </c>
      <c r="O1661" s="1">
        <v>4.9999999999986333E-2</v>
      </c>
      <c r="P1661" s="38">
        <f t="shared" si="121"/>
        <v>4.9999999999986333E-2</v>
      </c>
      <c r="Q1661" s="39"/>
      <c r="R1661" s="33">
        <v>430</v>
      </c>
      <c r="U1661" s="33">
        <v>424.59300000000002</v>
      </c>
    </row>
    <row r="1662" spans="2:21" ht="18.75" customHeight="1" x14ac:dyDescent="0.2">
      <c r="B1662" s="32">
        <v>43659</v>
      </c>
      <c r="C1662" s="33">
        <v>438</v>
      </c>
      <c r="D1662" s="33">
        <v>370</v>
      </c>
      <c r="E1662" s="34">
        <v>395.15</v>
      </c>
      <c r="F1662" s="33">
        <f t="shared" si="122"/>
        <v>722</v>
      </c>
      <c r="H1662" s="8">
        <v>129.66</v>
      </c>
      <c r="I1662" s="42"/>
      <c r="J1662" s="42"/>
      <c r="K1662" s="42"/>
      <c r="L1662" s="36">
        <v>0</v>
      </c>
      <c r="M1662" s="37">
        <v>0</v>
      </c>
      <c r="N1662" s="8">
        <f t="shared" si="119"/>
        <v>0</v>
      </c>
      <c r="O1662" s="1">
        <v>0.24000000000000909</v>
      </c>
      <c r="P1662" s="38">
        <f t="shared" si="121"/>
        <v>0.24000000000000909</v>
      </c>
      <c r="Q1662" s="39"/>
      <c r="R1662" s="33">
        <v>430</v>
      </c>
      <c r="U1662" s="33">
        <v>424.59399999999999</v>
      </c>
    </row>
    <row r="1663" spans="2:21" ht="18.75" customHeight="1" x14ac:dyDescent="0.2">
      <c r="B1663" s="32">
        <v>43660</v>
      </c>
      <c r="C1663" s="33">
        <v>438</v>
      </c>
      <c r="D1663" s="33">
        <v>370</v>
      </c>
      <c r="E1663" s="34">
        <v>395.19</v>
      </c>
      <c r="F1663" s="33">
        <f t="shared" si="122"/>
        <v>722</v>
      </c>
      <c r="H1663" s="8">
        <v>129.9</v>
      </c>
      <c r="I1663" s="42"/>
      <c r="J1663" s="42"/>
      <c r="K1663" s="42"/>
      <c r="L1663" s="36">
        <v>0.218</v>
      </c>
      <c r="M1663" s="37">
        <v>7.9000000000000001E-2</v>
      </c>
      <c r="N1663" s="8">
        <f t="shared" si="119"/>
        <v>0.218</v>
      </c>
      <c r="O1663" s="1">
        <v>9.7999999999995452E-2</v>
      </c>
      <c r="P1663" s="38">
        <f t="shared" si="121"/>
        <v>9.7999999999995452E-2</v>
      </c>
      <c r="Q1663" s="39"/>
      <c r="R1663" s="33">
        <v>430</v>
      </c>
      <c r="U1663" s="33">
        <v>424.59199999999998</v>
      </c>
    </row>
    <row r="1664" spans="2:21" ht="18.75" customHeight="1" x14ac:dyDescent="0.2">
      <c r="B1664" s="32">
        <v>43661</v>
      </c>
      <c r="C1664" s="33">
        <v>438</v>
      </c>
      <c r="D1664" s="33">
        <v>370</v>
      </c>
      <c r="E1664" s="34">
        <v>395.17</v>
      </c>
      <c r="F1664" s="33">
        <f t="shared" si="122"/>
        <v>722</v>
      </c>
      <c r="H1664" s="8">
        <v>129.78</v>
      </c>
      <c r="I1664" s="42"/>
      <c r="J1664" s="42"/>
      <c r="K1664" s="42"/>
      <c r="L1664" s="36">
        <v>0</v>
      </c>
      <c r="M1664" s="37">
        <v>0</v>
      </c>
      <c r="N1664" s="8">
        <f t="shared" si="119"/>
        <v>0</v>
      </c>
      <c r="O1664" s="1">
        <v>0.18000000000000682</v>
      </c>
      <c r="P1664" s="38">
        <f t="shared" si="121"/>
        <v>0.18000000000000682</v>
      </c>
      <c r="Q1664" s="39"/>
      <c r="R1664" s="33">
        <v>430</v>
      </c>
      <c r="U1664" s="33">
        <v>424.59100000000001</v>
      </c>
    </row>
    <row r="1665" spans="2:21" ht="18.75" customHeight="1" x14ac:dyDescent="0.2">
      <c r="B1665" s="32">
        <v>43662</v>
      </c>
      <c r="C1665" s="33">
        <v>438</v>
      </c>
      <c r="D1665" s="33">
        <v>370</v>
      </c>
      <c r="E1665" s="34">
        <v>395.2</v>
      </c>
      <c r="F1665" s="33">
        <f t="shared" si="122"/>
        <v>722</v>
      </c>
      <c r="H1665" s="8">
        <v>129.96</v>
      </c>
      <c r="I1665" s="42"/>
      <c r="J1665" s="42"/>
      <c r="K1665" s="42"/>
      <c r="L1665" s="36">
        <v>0.42899999999999999</v>
      </c>
      <c r="M1665" s="37">
        <v>0.14899999999999999</v>
      </c>
      <c r="N1665" s="8">
        <f t="shared" si="119"/>
        <v>0.42899999999999999</v>
      </c>
      <c r="O1665" s="1">
        <v>6.899999999998635E-2</v>
      </c>
      <c r="P1665" s="38">
        <f t="shared" si="121"/>
        <v>6.899999999998635E-2</v>
      </c>
      <c r="Q1665" s="39"/>
      <c r="R1665" s="33">
        <v>430</v>
      </c>
      <c r="U1665" s="33">
        <v>424.59300000000002</v>
      </c>
    </row>
    <row r="1666" spans="2:21" ht="18.75" customHeight="1" x14ac:dyDescent="0.2">
      <c r="B1666" s="32">
        <v>43663</v>
      </c>
      <c r="C1666" s="33">
        <v>438</v>
      </c>
      <c r="D1666" s="33">
        <v>370</v>
      </c>
      <c r="E1666" s="34">
        <v>395.14</v>
      </c>
      <c r="F1666" s="33">
        <f t="shared" si="122"/>
        <v>722</v>
      </c>
      <c r="H1666" s="8">
        <v>129.6</v>
      </c>
      <c r="L1666" s="8">
        <v>0</v>
      </c>
      <c r="M1666" s="1">
        <v>0</v>
      </c>
      <c r="N1666" s="8">
        <f t="shared" si="119"/>
        <v>0</v>
      </c>
      <c r="O1666" s="1">
        <v>6.0000000000002274E-2</v>
      </c>
      <c r="P1666" s="38">
        <f t="shared" si="121"/>
        <v>6.0000000000002274E-2</v>
      </c>
      <c r="Q1666" s="39"/>
      <c r="R1666" s="33">
        <v>430</v>
      </c>
      <c r="U1666" s="33">
        <v>424.59300000000002</v>
      </c>
    </row>
    <row r="1667" spans="2:21" ht="18.75" customHeight="1" x14ac:dyDescent="0.2">
      <c r="B1667" s="32">
        <v>43664</v>
      </c>
      <c r="C1667" s="33">
        <v>438</v>
      </c>
      <c r="D1667" s="33">
        <v>370</v>
      </c>
      <c r="E1667" s="34">
        <v>395.15</v>
      </c>
      <c r="F1667" s="33">
        <f t="shared" si="122"/>
        <v>722</v>
      </c>
      <c r="H1667" s="8">
        <v>129.66</v>
      </c>
      <c r="I1667" s="17"/>
      <c r="J1667" s="17"/>
      <c r="K1667" s="17"/>
      <c r="L1667" s="36">
        <v>0</v>
      </c>
      <c r="M1667" s="8">
        <v>0</v>
      </c>
      <c r="N1667" s="8">
        <f t="shared" si="119"/>
        <v>0</v>
      </c>
      <c r="O1667" s="1">
        <v>15.920000000000016</v>
      </c>
      <c r="P1667" s="38">
        <f t="shared" si="121"/>
        <v>15.920000000000016</v>
      </c>
      <c r="Q1667" s="39"/>
      <c r="R1667" s="33">
        <v>430</v>
      </c>
      <c r="U1667" s="33">
        <v>424.59399999999999</v>
      </c>
    </row>
    <row r="1668" spans="2:21" ht="18.75" customHeight="1" x14ac:dyDescent="0.2">
      <c r="B1668" s="32">
        <v>43665</v>
      </c>
      <c r="C1668" s="33">
        <v>438</v>
      </c>
      <c r="D1668" s="33">
        <v>370</v>
      </c>
      <c r="E1668" s="34">
        <v>397.77</v>
      </c>
      <c r="F1668" s="33">
        <f t="shared" si="122"/>
        <v>722</v>
      </c>
      <c r="H1668" s="8">
        <v>145.58000000000001</v>
      </c>
      <c r="L1668" s="8">
        <v>0</v>
      </c>
      <c r="M1668" s="8">
        <v>0</v>
      </c>
      <c r="N1668" s="8">
        <f t="shared" si="119"/>
        <v>0</v>
      </c>
      <c r="O1668" s="1">
        <v>21.389999999999986</v>
      </c>
      <c r="P1668" s="38">
        <f t="shared" si="121"/>
        <v>21.389999999999986</v>
      </c>
      <c r="Q1668" s="39"/>
      <c r="R1668" s="33">
        <v>430</v>
      </c>
      <c r="U1668" s="33">
        <v>424.59399999999999</v>
      </c>
    </row>
    <row r="1669" spans="2:21" ht="18.75" customHeight="1" x14ac:dyDescent="0.2">
      <c r="B1669" s="32">
        <v>43666</v>
      </c>
      <c r="C1669" s="33">
        <v>438</v>
      </c>
      <c r="D1669" s="33">
        <v>370</v>
      </c>
      <c r="E1669" s="34">
        <v>400.81</v>
      </c>
      <c r="F1669" s="33">
        <f t="shared" si="122"/>
        <v>722</v>
      </c>
      <c r="H1669" s="8">
        <v>166.97</v>
      </c>
      <c r="L1669" s="8">
        <v>0</v>
      </c>
      <c r="M1669" s="8">
        <v>0</v>
      </c>
      <c r="N1669" s="8">
        <f t="shared" si="119"/>
        <v>0</v>
      </c>
      <c r="O1669" s="1">
        <v>7.539999999999992</v>
      </c>
      <c r="P1669" s="38">
        <f t="shared" si="121"/>
        <v>7.539999999999992</v>
      </c>
      <c r="Q1669" s="39"/>
      <c r="R1669" s="33">
        <v>430</v>
      </c>
      <c r="U1669" s="33">
        <v>424.59500000000003</v>
      </c>
    </row>
    <row r="1670" spans="2:21" ht="18.75" customHeight="1" x14ac:dyDescent="0.2">
      <c r="B1670" s="32">
        <v>43667</v>
      </c>
      <c r="C1670" s="33">
        <v>438</v>
      </c>
      <c r="D1670" s="33">
        <v>370</v>
      </c>
      <c r="E1670" s="34">
        <v>401.83</v>
      </c>
      <c r="F1670" s="33">
        <f t="shared" si="122"/>
        <v>722</v>
      </c>
      <c r="H1670" s="8">
        <v>174.51</v>
      </c>
      <c r="L1670" s="8">
        <v>8.8999999999999996E-2</v>
      </c>
      <c r="M1670" s="8">
        <v>3.3000000000000002E-2</v>
      </c>
      <c r="N1670" s="8">
        <f t="shared" si="119"/>
        <v>8.8999999999999996E-2</v>
      </c>
      <c r="O1670" s="1">
        <v>2.0790000000000091</v>
      </c>
      <c r="P1670" s="38">
        <f t="shared" si="121"/>
        <v>2.0790000000000091</v>
      </c>
      <c r="Q1670" s="39"/>
      <c r="R1670" s="33">
        <v>430</v>
      </c>
      <c r="U1670" s="33">
        <v>424.59500000000003</v>
      </c>
    </row>
    <row r="1671" spans="2:21" ht="18.75" customHeight="1" x14ac:dyDescent="0.2">
      <c r="B1671" s="32">
        <v>43668</v>
      </c>
      <c r="C1671" s="33">
        <v>438</v>
      </c>
      <c r="D1671" s="33">
        <v>370</v>
      </c>
      <c r="E1671" s="34">
        <v>402.1</v>
      </c>
      <c r="F1671" s="33">
        <f t="shared" si="122"/>
        <v>722</v>
      </c>
      <c r="H1671" s="8">
        <v>176.5</v>
      </c>
      <c r="L1671" s="8">
        <v>0</v>
      </c>
      <c r="M1671" s="8">
        <v>0</v>
      </c>
      <c r="N1671" s="8">
        <f t="shared" si="119"/>
        <v>0</v>
      </c>
      <c r="O1671" s="1">
        <v>3.7400000000000091</v>
      </c>
      <c r="P1671" s="38">
        <f t="shared" si="121"/>
        <v>3.7400000000000091</v>
      </c>
      <c r="Q1671" s="39"/>
      <c r="R1671" s="33">
        <v>430</v>
      </c>
      <c r="U1671" s="33">
        <v>424.59500000000003</v>
      </c>
    </row>
    <row r="1672" spans="2:21" ht="18.75" customHeight="1" x14ac:dyDescent="0.2">
      <c r="B1672" s="32">
        <v>43669</v>
      </c>
      <c r="C1672" s="33">
        <v>438</v>
      </c>
      <c r="D1672" s="33">
        <v>370</v>
      </c>
      <c r="E1672" s="34">
        <v>402.58</v>
      </c>
      <c r="F1672" s="33">
        <f t="shared" si="122"/>
        <v>722</v>
      </c>
      <c r="H1672" s="8">
        <v>180.24</v>
      </c>
      <c r="L1672" s="8">
        <v>0</v>
      </c>
      <c r="M1672" s="8">
        <v>0</v>
      </c>
      <c r="N1672" s="8">
        <f t="shared" si="119"/>
        <v>0</v>
      </c>
      <c r="O1672" s="1">
        <v>2.3199999999999932</v>
      </c>
      <c r="P1672" s="38">
        <f t="shared" si="121"/>
        <v>2.3199999999999932</v>
      </c>
      <c r="Q1672" s="39"/>
      <c r="R1672" s="33">
        <v>430</v>
      </c>
      <c r="U1672" s="33">
        <v>424.59500000000003</v>
      </c>
    </row>
    <row r="1673" spans="2:21" ht="18.75" customHeight="1" x14ac:dyDescent="0.2">
      <c r="B1673" s="32">
        <v>43670</v>
      </c>
      <c r="C1673" s="33">
        <v>438</v>
      </c>
      <c r="D1673" s="33">
        <v>370</v>
      </c>
      <c r="E1673" s="34">
        <v>402.87</v>
      </c>
      <c r="F1673" s="33">
        <f t="shared" si="122"/>
        <v>722</v>
      </c>
      <c r="H1673" s="8">
        <v>182.56</v>
      </c>
      <c r="I1673" s="36"/>
      <c r="J1673" s="36"/>
      <c r="K1673" s="36"/>
      <c r="L1673" s="36">
        <v>0</v>
      </c>
      <c r="M1673" s="37">
        <v>0</v>
      </c>
      <c r="N1673" s="8">
        <f t="shared" ref="N1673:N1736" si="123">I1673+J1673+K1673+L1673</f>
        <v>0</v>
      </c>
      <c r="O1673" s="1">
        <v>1.5799999999999841</v>
      </c>
      <c r="P1673" s="38">
        <f t="shared" si="121"/>
        <v>1.5799999999999841</v>
      </c>
      <c r="Q1673" s="39"/>
      <c r="R1673" s="33">
        <v>430</v>
      </c>
      <c r="U1673" s="33">
        <v>424.596</v>
      </c>
    </row>
    <row r="1674" spans="2:21" ht="18.75" customHeight="1" x14ac:dyDescent="0.2">
      <c r="B1674" s="32">
        <v>43671</v>
      </c>
      <c r="C1674" s="33">
        <v>438</v>
      </c>
      <c r="D1674" s="33">
        <v>370</v>
      </c>
      <c r="E1674" s="34">
        <v>403.08</v>
      </c>
      <c r="F1674" s="33">
        <f t="shared" si="122"/>
        <v>722</v>
      </c>
      <c r="H1674" s="8">
        <v>184.14</v>
      </c>
      <c r="I1674" s="36"/>
      <c r="J1674" s="36"/>
      <c r="K1674" s="36"/>
      <c r="L1674" s="36">
        <v>0</v>
      </c>
      <c r="M1674" s="37">
        <v>0</v>
      </c>
      <c r="N1674" s="8">
        <f t="shared" si="123"/>
        <v>0</v>
      </c>
      <c r="O1674" s="1">
        <v>1.4400000000000261</v>
      </c>
      <c r="P1674" s="38">
        <f t="shared" si="121"/>
        <v>1.4400000000000261</v>
      </c>
      <c r="Q1674" s="39"/>
      <c r="R1674" s="33">
        <v>430</v>
      </c>
      <c r="U1674" s="33">
        <v>424.596</v>
      </c>
    </row>
    <row r="1675" spans="2:21" ht="18.75" customHeight="1" x14ac:dyDescent="0.2">
      <c r="B1675" s="32">
        <v>43672</v>
      </c>
      <c r="C1675" s="33">
        <v>438</v>
      </c>
      <c r="D1675" s="33">
        <v>370</v>
      </c>
      <c r="E1675" s="34">
        <v>403.26</v>
      </c>
      <c r="F1675" s="33">
        <f t="shared" si="122"/>
        <v>722</v>
      </c>
      <c r="H1675" s="8">
        <v>185.58</v>
      </c>
      <c r="I1675" s="36"/>
      <c r="J1675" s="36"/>
      <c r="K1675" s="36"/>
      <c r="L1675" s="36">
        <v>0</v>
      </c>
      <c r="M1675" s="37">
        <v>0</v>
      </c>
      <c r="N1675" s="8">
        <f t="shared" si="123"/>
        <v>0</v>
      </c>
      <c r="O1675" s="1">
        <v>2.5799999999999841</v>
      </c>
      <c r="P1675" s="38">
        <f t="shared" si="121"/>
        <v>2.5799999999999841</v>
      </c>
      <c r="Q1675" s="39"/>
      <c r="R1675" s="33">
        <v>430</v>
      </c>
      <c r="U1675" s="33">
        <v>424.596</v>
      </c>
    </row>
    <row r="1676" spans="2:21" ht="18.75" customHeight="1" x14ac:dyDescent="0.2">
      <c r="B1676" s="32">
        <v>43673</v>
      </c>
      <c r="C1676" s="33">
        <v>438</v>
      </c>
      <c r="D1676" s="33">
        <v>370</v>
      </c>
      <c r="E1676" s="34">
        <v>403.57</v>
      </c>
      <c r="F1676" s="33">
        <f t="shared" si="122"/>
        <v>722</v>
      </c>
      <c r="H1676" s="8">
        <v>188.16</v>
      </c>
      <c r="I1676" s="36"/>
      <c r="J1676" s="36"/>
      <c r="K1676" s="36"/>
      <c r="L1676" s="36">
        <v>0</v>
      </c>
      <c r="M1676" s="37">
        <v>0</v>
      </c>
      <c r="N1676" s="8">
        <f t="shared" si="123"/>
        <v>0</v>
      </c>
      <c r="O1676" s="1">
        <v>1.3600000000000136</v>
      </c>
      <c r="P1676" s="38">
        <f t="shared" si="121"/>
        <v>1.3600000000000136</v>
      </c>
      <c r="Q1676" s="39"/>
      <c r="R1676" s="33">
        <v>430</v>
      </c>
      <c r="U1676" s="33">
        <v>424.59699999999998</v>
      </c>
    </row>
    <row r="1677" spans="2:21" ht="18.75" customHeight="1" x14ac:dyDescent="0.2">
      <c r="B1677" s="32">
        <v>43674</v>
      </c>
      <c r="C1677" s="33">
        <v>438</v>
      </c>
      <c r="D1677" s="33">
        <v>370</v>
      </c>
      <c r="E1677" s="34">
        <v>403.74</v>
      </c>
      <c r="F1677" s="33">
        <f t="shared" si="122"/>
        <v>722</v>
      </c>
      <c r="H1677" s="8">
        <v>189.52</v>
      </c>
      <c r="I1677" s="36"/>
      <c r="J1677" s="36"/>
      <c r="K1677" s="36"/>
      <c r="L1677" s="36">
        <v>0</v>
      </c>
      <c r="M1677" s="37">
        <v>0</v>
      </c>
      <c r="N1677" s="8">
        <f t="shared" si="123"/>
        <v>0</v>
      </c>
      <c r="O1677" s="1">
        <v>1.7299999999999898</v>
      </c>
      <c r="P1677" s="38">
        <f t="shared" si="121"/>
        <v>1.7299999999999898</v>
      </c>
      <c r="Q1677" s="39"/>
      <c r="R1677" s="33">
        <v>430</v>
      </c>
      <c r="U1677" s="33">
        <v>424.59699999999998</v>
      </c>
    </row>
    <row r="1678" spans="2:21" ht="18.75" customHeight="1" x14ac:dyDescent="0.2">
      <c r="B1678" s="32">
        <v>43675</v>
      </c>
      <c r="C1678" s="33">
        <v>438</v>
      </c>
      <c r="D1678" s="33">
        <v>370</v>
      </c>
      <c r="E1678" s="34">
        <v>403.95</v>
      </c>
      <c r="F1678" s="33">
        <f t="shared" si="122"/>
        <v>722</v>
      </c>
      <c r="G1678" s="15"/>
      <c r="H1678" s="18">
        <v>191.25</v>
      </c>
      <c r="I1678" s="15"/>
      <c r="J1678" s="18"/>
      <c r="K1678" s="18"/>
      <c r="L1678" s="18">
        <v>0</v>
      </c>
      <c r="M1678" s="18">
        <v>0</v>
      </c>
      <c r="N1678" s="8">
        <f t="shared" si="123"/>
        <v>0</v>
      </c>
      <c r="O1678" s="17">
        <v>0.93000000000000682</v>
      </c>
      <c r="P1678" s="38">
        <f t="shared" si="121"/>
        <v>0.93000000000000682</v>
      </c>
      <c r="Q1678" s="15"/>
      <c r="R1678" s="33">
        <v>430</v>
      </c>
      <c r="U1678" s="15">
        <v>424.59800000000001</v>
      </c>
    </row>
    <row r="1679" spans="2:21" ht="18.75" customHeight="1" x14ac:dyDescent="0.2">
      <c r="B1679" s="32">
        <v>43676</v>
      </c>
      <c r="C1679" s="33">
        <v>438</v>
      </c>
      <c r="D1679" s="33">
        <v>370</v>
      </c>
      <c r="E1679" s="48">
        <v>404.06</v>
      </c>
      <c r="F1679" s="33">
        <f t="shared" si="122"/>
        <v>722</v>
      </c>
      <c r="H1679" s="8">
        <v>192.18</v>
      </c>
      <c r="L1679" s="8">
        <v>0</v>
      </c>
      <c r="M1679" s="8">
        <v>0</v>
      </c>
      <c r="N1679" s="8">
        <f t="shared" si="123"/>
        <v>0</v>
      </c>
      <c r="O1679" s="1">
        <v>0.95999999999997954</v>
      </c>
      <c r="P1679" s="38">
        <f t="shared" si="121"/>
        <v>0.95999999999997954</v>
      </c>
      <c r="R1679" s="33">
        <v>430</v>
      </c>
      <c r="U1679" s="33">
        <v>424.59800000000001</v>
      </c>
    </row>
    <row r="1680" spans="2:21" ht="18.75" customHeight="1" x14ac:dyDescent="0.2">
      <c r="B1680" s="32">
        <v>43677</v>
      </c>
      <c r="C1680" s="33">
        <v>438</v>
      </c>
      <c r="D1680" s="33">
        <v>370</v>
      </c>
      <c r="E1680" s="48">
        <v>404.18</v>
      </c>
      <c r="F1680" s="33">
        <f t="shared" si="122"/>
        <v>722</v>
      </c>
      <c r="H1680" s="8">
        <v>193.14</v>
      </c>
      <c r="L1680" s="8">
        <v>0</v>
      </c>
      <c r="M1680" s="8">
        <v>0</v>
      </c>
      <c r="N1680" s="8">
        <f t="shared" si="123"/>
        <v>0</v>
      </c>
      <c r="O1680" s="1">
        <v>0.16000000000002501</v>
      </c>
      <c r="P1680" s="38">
        <f t="shared" si="121"/>
        <v>0.16000000000002501</v>
      </c>
      <c r="R1680" s="33">
        <v>430</v>
      </c>
      <c r="U1680" s="33">
        <v>424.6</v>
      </c>
    </row>
    <row r="1681" spans="2:21" ht="18.75" customHeight="1" x14ac:dyDescent="0.2">
      <c r="B1681" s="32">
        <v>43678</v>
      </c>
      <c r="C1681" s="33">
        <v>438</v>
      </c>
      <c r="D1681" s="33">
        <v>370</v>
      </c>
      <c r="E1681" s="48">
        <v>404.2</v>
      </c>
      <c r="F1681" s="33">
        <f t="shared" si="122"/>
        <v>722</v>
      </c>
      <c r="H1681" s="8">
        <v>193.3</v>
      </c>
      <c r="L1681" s="8">
        <v>0.81699999999999995</v>
      </c>
      <c r="M1681" s="8">
        <v>0.308</v>
      </c>
      <c r="N1681" s="8">
        <f t="shared" si="123"/>
        <v>0.81699999999999995</v>
      </c>
      <c r="O1681" s="1">
        <v>0.73699999999998744</v>
      </c>
      <c r="P1681" s="38">
        <f t="shared" si="121"/>
        <v>0.73699999999998744</v>
      </c>
      <c r="R1681" s="33">
        <v>430</v>
      </c>
      <c r="U1681" s="33">
        <v>424.59899999999999</v>
      </c>
    </row>
    <row r="1682" spans="2:21" ht="18.75" customHeight="1" x14ac:dyDescent="0.2">
      <c r="B1682" s="32">
        <v>43679</v>
      </c>
      <c r="C1682" s="33">
        <v>438</v>
      </c>
      <c r="D1682" s="33">
        <v>370</v>
      </c>
      <c r="E1682" s="48">
        <v>404.19</v>
      </c>
      <c r="F1682" s="33">
        <f t="shared" si="122"/>
        <v>722</v>
      </c>
      <c r="G1682" s="1">
        <f>E1676:E1685</f>
        <v>404.19</v>
      </c>
      <c r="H1682" s="8">
        <v>193.22</v>
      </c>
      <c r="L1682" s="8">
        <v>1.278</v>
      </c>
      <c r="M1682" s="8">
        <v>0.47699999999999998</v>
      </c>
      <c r="N1682" s="8">
        <f t="shared" si="123"/>
        <v>1.278</v>
      </c>
      <c r="O1682" s="1">
        <v>0.47799999999998866</v>
      </c>
      <c r="P1682" s="38">
        <f t="shared" si="121"/>
        <v>0.47799999999998866</v>
      </c>
      <c r="R1682" s="33">
        <v>430</v>
      </c>
      <c r="U1682" s="33">
        <v>424.59899999999999</v>
      </c>
    </row>
    <row r="1683" spans="2:21" ht="18.75" customHeight="1" x14ac:dyDescent="0.2">
      <c r="B1683" s="32">
        <v>43680</v>
      </c>
      <c r="C1683" s="33">
        <v>438</v>
      </c>
      <c r="D1683" s="33">
        <v>370</v>
      </c>
      <c r="E1683" s="48">
        <v>404.09</v>
      </c>
      <c r="F1683" s="33">
        <f t="shared" si="122"/>
        <v>722</v>
      </c>
      <c r="H1683" s="8">
        <v>192.42</v>
      </c>
      <c r="L1683" s="8">
        <v>1.1180000000000001</v>
      </c>
      <c r="M1683" s="8">
        <v>0.41699999999999998</v>
      </c>
      <c r="N1683" s="8">
        <f t="shared" si="123"/>
        <v>1.1180000000000001</v>
      </c>
      <c r="O1683" s="1">
        <v>0.55800000000002625</v>
      </c>
      <c r="P1683" s="38">
        <f t="shared" si="121"/>
        <v>0.55800000000002625</v>
      </c>
      <c r="R1683" s="33">
        <v>430</v>
      </c>
      <c r="U1683" s="33">
        <v>424.601</v>
      </c>
    </row>
    <row r="1684" spans="2:21" ht="18.75" customHeight="1" x14ac:dyDescent="0.2">
      <c r="B1684" s="32">
        <v>43681</v>
      </c>
      <c r="C1684" s="33">
        <v>438</v>
      </c>
      <c r="D1684" s="33">
        <v>370</v>
      </c>
      <c r="E1684" s="48">
        <v>404.02</v>
      </c>
      <c r="F1684" s="33">
        <f t="shared" si="122"/>
        <v>722</v>
      </c>
      <c r="H1684" s="8">
        <v>191.86</v>
      </c>
      <c r="L1684" s="8">
        <v>0.63200000000000001</v>
      </c>
      <c r="M1684" s="8">
        <v>0.28599999999999998</v>
      </c>
      <c r="N1684" s="8">
        <f t="shared" si="123"/>
        <v>0.63200000000000001</v>
      </c>
      <c r="O1684" s="1">
        <v>0.2919999999999966</v>
      </c>
      <c r="P1684" s="38">
        <f t="shared" si="121"/>
        <v>0.2919999999999966</v>
      </c>
      <c r="R1684" s="33">
        <v>430</v>
      </c>
      <c r="U1684" s="33">
        <v>424.60199999999998</v>
      </c>
    </row>
    <row r="1685" spans="2:21" ht="18.75" customHeight="1" x14ac:dyDescent="0.2">
      <c r="B1685" s="32">
        <v>43682</v>
      </c>
      <c r="C1685" s="33">
        <v>438</v>
      </c>
      <c r="D1685" s="33">
        <v>370</v>
      </c>
      <c r="E1685" s="48">
        <v>403.98</v>
      </c>
      <c r="F1685" s="33">
        <f t="shared" si="122"/>
        <v>722</v>
      </c>
      <c r="H1685" s="8">
        <v>191.52</v>
      </c>
      <c r="L1685" s="8">
        <v>1.6479999999999999</v>
      </c>
      <c r="M1685" s="8">
        <v>0.61499999999999999</v>
      </c>
      <c r="N1685" s="8">
        <f t="shared" si="123"/>
        <v>1.6479999999999999</v>
      </c>
      <c r="O1685" s="1">
        <v>0.28799999999998627</v>
      </c>
      <c r="P1685" s="38">
        <f t="shared" si="121"/>
        <v>0.28799999999998627</v>
      </c>
      <c r="R1685" s="33">
        <v>430</v>
      </c>
      <c r="U1685" s="33">
        <v>424.60300000000001</v>
      </c>
    </row>
    <row r="1686" spans="2:21" ht="18.75" customHeight="1" x14ac:dyDescent="0.2">
      <c r="B1686" s="32">
        <v>43683</v>
      </c>
      <c r="C1686" s="33">
        <v>438</v>
      </c>
      <c r="D1686" s="33">
        <v>370</v>
      </c>
      <c r="E1686" s="48">
        <v>403.82</v>
      </c>
      <c r="F1686" s="33">
        <f t="shared" si="122"/>
        <v>722</v>
      </c>
      <c r="H1686" s="8">
        <v>190.16</v>
      </c>
      <c r="L1686" s="8">
        <v>2.206</v>
      </c>
      <c r="M1686" s="8">
        <v>0.82299999999999995</v>
      </c>
      <c r="N1686" s="8">
        <f t="shared" si="123"/>
        <v>2.206</v>
      </c>
      <c r="O1686" s="1">
        <v>0.28600000000001247</v>
      </c>
      <c r="P1686" s="38">
        <f t="shared" si="121"/>
        <v>0.28600000000001247</v>
      </c>
      <c r="R1686" s="33">
        <v>430</v>
      </c>
      <c r="U1686" s="33">
        <v>424.60300000000001</v>
      </c>
    </row>
    <row r="1687" spans="2:21" ht="18.75" customHeight="1" x14ac:dyDescent="0.2">
      <c r="B1687" s="32">
        <v>43684</v>
      </c>
      <c r="C1687" s="33">
        <v>438</v>
      </c>
      <c r="D1687" s="33">
        <v>370</v>
      </c>
      <c r="E1687" s="48">
        <v>403.58</v>
      </c>
      <c r="F1687" s="33">
        <f t="shared" si="122"/>
        <v>722</v>
      </c>
      <c r="H1687" s="8">
        <v>188.24</v>
      </c>
      <c r="L1687" s="8">
        <v>2.278</v>
      </c>
      <c r="M1687" s="8">
        <v>0.84699999999999998</v>
      </c>
      <c r="N1687" s="8">
        <f t="shared" si="123"/>
        <v>2.278</v>
      </c>
      <c r="O1687" s="1">
        <v>0.20799999999997842</v>
      </c>
      <c r="P1687" s="38">
        <f t="shared" si="121"/>
        <v>0.20799999999997842</v>
      </c>
      <c r="R1687" s="33">
        <v>430</v>
      </c>
      <c r="U1687" s="33">
        <v>424.60300000000001</v>
      </c>
    </row>
    <row r="1688" spans="2:21" ht="18.75" customHeight="1" x14ac:dyDescent="0.2">
      <c r="B1688" s="32">
        <v>43685</v>
      </c>
      <c r="C1688" s="33">
        <v>438</v>
      </c>
      <c r="D1688" s="33">
        <v>370</v>
      </c>
      <c r="E1688" s="48">
        <v>403.33</v>
      </c>
      <c r="F1688" s="33">
        <f t="shared" si="122"/>
        <v>722</v>
      </c>
      <c r="H1688" s="8">
        <v>186.17</v>
      </c>
      <c r="L1688" s="8">
        <v>0</v>
      </c>
      <c r="M1688" s="8">
        <v>0</v>
      </c>
      <c r="N1688" s="8">
        <f t="shared" si="123"/>
        <v>0</v>
      </c>
      <c r="O1688" s="1">
        <v>0.71000000000000796</v>
      </c>
      <c r="P1688" s="38">
        <f t="shared" si="121"/>
        <v>0.71000000000000796</v>
      </c>
      <c r="R1688" s="33">
        <v>430</v>
      </c>
      <c r="U1688" s="33">
        <v>424.60300000000001</v>
      </c>
    </row>
    <row r="1689" spans="2:21" ht="18.75" customHeight="1" x14ac:dyDescent="0.2">
      <c r="B1689" s="32">
        <v>43686</v>
      </c>
      <c r="C1689" s="33">
        <v>438</v>
      </c>
      <c r="D1689" s="33">
        <v>370</v>
      </c>
      <c r="E1689" s="48">
        <v>403.41</v>
      </c>
      <c r="F1689" s="33">
        <f t="shared" si="122"/>
        <v>722</v>
      </c>
      <c r="H1689" s="8">
        <v>186.88</v>
      </c>
      <c r="L1689" s="8">
        <v>0.16400000000000001</v>
      </c>
      <c r="M1689" s="8">
        <v>6.0999999999999999E-2</v>
      </c>
      <c r="N1689" s="8">
        <f t="shared" si="123"/>
        <v>0.16400000000000001</v>
      </c>
      <c r="O1689" s="1">
        <v>0.24400000000001251</v>
      </c>
      <c r="P1689" s="38">
        <f t="shared" si="121"/>
        <v>0.24400000000001251</v>
      </c>
      <c r="R1689" s="33">
        <v>430</v>
      </c>
      <c r="U1689" s="33">
        <v>424.60300000000001</v>
      </c>
    </row>
    <row r="1690" spans="2:21" ht="18.75" customHeight="1" x14ac:dyDescent="0.2">
      <c r="B1690" s="32">
        <v>43687</v>
      </c>
      <c r="C1690" s="33">
        <v>438</v>
      </c>
      <c r="D1690" s="33">
        <v>370</v>
      </c>
      <c r="E1690" s="48">
        <v>403.42</v>
      </c>
      <c r="F1690" s="33">
        <f t="shared" si="122"/>
        <v>722</v>
      </c>
      <c r="H1690" s="8">
        <v>186.96</v>
      </c>
      <c r="L1690" s="8">
        <v>0</v>
      </c>
      <c r="M1690" s="8">
        <v>0</v>
      </c>
      <c r="N1690" s="8">
        <f t="shared" si="123"/>
        <v>0</v>
      </c>
      <c r="O1690" s="1">
        <v>0.31999999999999318</v>
      </c>
      <c r="P1690" s="38">
        <f t="shared" si="121"/>
        <v>0.31999999999999318</v>
      </c>
      <c r="R1690" s="33">
        <v>430</v>
      </c>
      <c r="U1690" s="33">
        <v>424.60300000000001</v>
      </c>
    </row>
    <row r="1691" spans="2:21" ht="18.75" customHeight="1" x14ac:dyDescent="0.2">
      <c r="B1691" s="32">
        <v>43688</v>
      </c>
      <c r="C1691" s="33">
        <v>438</v>
      </c>
      <c r="D1691" s="33">
        <v>370</v>
      </c>
      <c r="E1691" s="49">
        <v>403.46</v>
      </c>
      <c r="F1691" s="33">
        <f t="shared" si="122"/>
        <v>722</v>
      </c>
      <c r="H1691" s="8">
        <v>187.28</v>
      </c>
      <c r="L1691" s="8">
        <v>0.98499999999999999</v>
      </c>
      <c r="M1691" s="8">
        <v>0.36599999999999999</v>
      </c>
      <c r="N1691" s="8">
        <f t="shared" si="123"/>
        <v>0.98499999999999999</v>
      </c>
      <c r="O1691" s="1">
        <v>0.23499999999999999</v>
      </c>
      <c r="P1691" s="38">
        <f t="shared" ref="P1691:P1722" si="124">+H1692-H1691+N1691</f>
        <v>0.23499999999999999</v>
      </c>
      <c r="R1691" s="33">
        <v>430</v>
      </c>
      <c r="U1691" s="33">
        <v>424.60300000000001</v>
      </c>
    </row>
    <row r="1692" spans="2:21" ht="18.75" customHeight="1" x14ac:dyDescent="0.2">
      <c r="B1692" s="32">
        <v>43689</v>
      </c>
      <c r="C1692" s="33">
        <v>438</v>
      </c>
      <c r="D1692" s="33">
        <v>370</v>
      </c>
      <c r="E1692" s="48">
        <v>403.37</v>
      </c>
      <c r="F1692" s="33">
        <f t="shared" si="122"/>
        <v>722</v>
      </c>
      <c r="H1692" s="8">
        <v>186.53</v>
      </c>
      <c r="L1692" s="8">
        <v>1.881</v>
      </c>
      <c r="M1692" s="8">
        <v>0.70199999999999996</v>
      </c>
      <c r="N1692" s="8">
        <f t="shared" si="123"/>
        <v>1.881</v>
      </c>
      <c r="O1692" s="1">
        <v>6.5109999999999957</v>
      </c>
      <c r="P1692" s="38">
        <f t="shared" si="124"/>
        <v>6.5109999999999957</v>
      </c>
      <c r="Q1692" s="8"/>
      <c r="R1692" s="33">
        <v>430</v>
      </c>
      <c r="U1692" s="33">
        <v>424.60300000000001</v>
      </c>
    </row>
    <row r="1693" spans="2:21" ht="18.75" customHeight="1" x14ac:dyDescent="0.2">
      <c r="B1693" s="32">
        <v>43690</v>
      </c>
      <c r="C1693" s="33">
        <v>438</v>
      </c>
      <c r="D1693" s="33">
        <v>370</v>
      </c>
      <c r="E1693" s="48">
        <v>403.94</v>
      </c>
      <c r="F1693" s="33">
        <f t="shared" si="122"/>
        <v>722</v>
      </c>
      <c r="H1693" s="8">
        <v>191.16</v>
      </c>
      <c r="L1693" s="8">
        <v>1.93</v>
      </c>
      <c r="M1693" s="8">
        <v>0.77</v>
      </c>
      <c r="N1693" s="8">
        <f t="shared" si="123"/>
        <v>1.93</v>
      </c>
      <c r="O1693" s="1">
        <v>20.76</v>
      </c>
      <c r="P1693" s="38">
        <f t="shared" si="124"/>
        <v>20.760000000000012</v>
      </c>
      <c r="Q1693" s="8"/>
      <c r="R1693" s="33">
        <v>430</v>
      </c>
      <c r="U1693" s="33">
        <v>424.60300000000001</v>
      </c>
    </row>
    <row r="1694" spans="2:21" ht="18.75" customHeight="1" x14ac:dyDescent="0.2">
      <c r="B1694" s="32">
        <v>43691</v>
      </c>
      <c r="C1694" s="33">
        <v>438</v>
      </c>
      <c r="D1694" s="33">
        <v>370</v>
      </c>
      <c r="E1694" s="48">
        <v>406.11</v>
      </c>
      <c r="F1694" s="33">
        <f t="shared" si="122"/>
        <v>722</v>
      </c>
      <c r="H1694" s="8">
        <v>209.99</v>
      </c>
      <c r="L1694" s="8">
        <v>3.02</v>
      </c>
      <c r="M1694" s="8">
        <v>1.127</v>
      </c>
      <c r="N1694" s="8">
        <f t="shared" si="123"/>
        <v>3.02</v>
      </c>
      <c r="O1694" s="1">
        <v>14.49</v>
      </c>
      <c r="P1694" s="38">
        <f t="shared" si="124"/>
        <v>14.489999999999998</v>
      </c>
      <c r="Q1694" s="8"/>
      <c r="R1694" s="33">
        <v>430</v>
      </c>
      <c r="U1694" s="33">
        <v>424.60300000000001</v>
      </c>
    </row>
    <row r="1695" spans="2:21" ht="18.75" customHeight="1" x14ac:dyDescent="0.2">
      <c r="B1695" s="32">
        <v>43692</v>
      </c>
      <c r="C1695" s="33">
        <v>438</v>
      </c>
      <c r="D1695" s="33">
        <v>370</v>
      </c>
      <c r="E1695" s="48">
        <v>407.34</v>
      </c>
      <c r="F1695" s="33">
        <f t="shared" si="122"/>
        <v>722</v>
      </c>
      <c r="H1695" s="8">
        <v>221.46</v>
      </c>
      <c r="L1695" s="8">
        <v>3.8759999999999999</v>
      </c>
      <c r="M1695" s="8">
        <v>1.458</v>
      </c>
      <c r="N1695" s="8">
        <f t="shared" si="123"/>
        <v>3.8759999999999999</v>
      </c>
      <c r="O1695" s="1">
        <v>6.0159999999999858</v>
      </c>
      <c r="P1695" s="38">
        <f t="shared" si="124"/>
        <v>6.0159999999999858</v>
      </c>
      <c r="Q1695" s="8"/>
      <c r="R1695" s="33">
        <v>430</v>
      </c>
      <c r="U1695" s="8">
        <v>424.61</v>
      </c>
    </row>
    <row r="1696" spans="2:21" ht="18.75" customHeight="1" x14ac:dyDescent="0.2">
      <c r="B1696" s="32">
        <v>43693</v>
      </c>
      <c r="C1696" s="33">
        <v>438</v>
      </c>
      <c r="D1696" s="33">
        <v>370</v>
      </c>
      <c r="E1696" s="48">
        <v>407.56</v>
      </c>
      <c r="F1696" s="33">
        <f t="shared" si="122"/>
        <v>722</v>
      </c>
      <c r="H1696" s="8">
        <v>223.6</v>
      </c>
      <c r="L1696" s="8">
        <v>2.9729999999999999</v>
      </c>
      <c r="M1696" s="8">
        <v>1.1220000000000001</v>
      </c>
      <c r="N1696" s="8">
        <f t="shared" si="123"/>
        <v>2.9729999999999999</v>
      </c>
      <c r="O1696" s="1">
        <v>4.6730000000000169</v>
      </c>
      <c r="P1696" s="38">
        <f t="shared" si="124"/>
        <v>4.6730000000000169</v>
      </c>
      <c r="R1696" s="33">
        <v>430</v>
      </c>
      <c r="U1696" s="8">
        <v>424.61</v>
      </c>
    </row>
    <row r="1697" spans="2:21" ht="18.75" customHeight="1" x14ac:dyDescent="0.2">
      <c r="B1697" s="32">
        <v>43694</v>
      </c>
      <c r="C1697" s="33">
        <v>438</v>
      </c>
      <c r="D1697" s="33">
        <v>370</v>
      </c>
      <c r="E1697" s="48">
        <v>407.74</v>
      </c>
      <c r="F1697" s="33">
        <f t="shared" si="122"/>
        <v>722</v>
      </c>
      <c r="H1697" s="8">
        <v>225.3</v>
      </c>
      <c r="L1697" s="8">
        <v>2.5099999999999998</v>
      </c>
      <c r="M1697" s="8">
        <v>0.94699999999999995</v>
      </c>
      <c r="N1697" s="8">
        <f t="shared" si="123"/>
        <v>2.5099999999999998</v>
      </c>
      <c r="O1697" s="1">
        <v>4.409999999999977</v>
      </c>
      <c r="P1697" s="38">
        <f t="shared" si="124"/>
        <v>4.409999999999977</v>
      </c>
      <c r="R1697" s="33">
        <v>430</v>
      </c>
      <c r="U1697" s="8">
        <v>424.61099999999999</v>
      </c>
    </row>
    <row r="1698" spans="2:21" ht="18.75" customHeight="1" x14ac:dyDescent="0.2">
      <c r="B1698" s="32">
        <v>43695</v>
      </c>
      <c r="C1698" s="33">
        <v>438</v>
      </c>
      <c r="D1698" s="33">
        <v>370</v>
      </c>
      <c r="E1698" s="48">
        <v>407.93</v>
      </c>
      <c r="F1698" s="33">
        <f t="shared" si="122"/>
        <v>722</v>
      </c>
      <c r="H1698" s="8">
        <v>227.2</v>
      </c>
      <c r="L1698" s="8">
        <v>2.3620000000000001</v>
      </c>
      <c r="M1698" s="8">
        <v>0.88200000000000001</v>
      </c>
      <c r="N1698" s="8">
        <f t="shared" si="123"/>
        <v>2.3620000000000001</v>
      </c>
      <c r="O1698" s="1">
        <v>3.1520000000000206</v>
      </c>
      <c r="P1698" s="38">
        <f t="shared" si="124"/>
        <v>3.1520000000000206</v>
      </c>
      <c r="R1698" s="33">
        <v>430</v>
      </c>
      <c r="U1698" s="8">
        <v>424.61099999999999</v>
      </c>
    </row>
    <row r="1699" spans="2:21" ht="18.75" customHeight="1" x14ac:dyDescent="0.2">
      <c r="B1699" s="32">
        <v>43696</v>
      </c>
      <c r="C1699" s="33">
        <v>438</v>
      </c>
      <c r="D1699" s="33">
        <v>370</v>
      </c>
      <c r="E1699" s="48">
        <v>408.01</v>
      </c>
      <c r="F1699" s="33">
        <f t="shared" si="122"/>
        <v>722</v>
      </c>
      <c r="H1699" s="8">
        <v>227.99</v>
      </c>
      <c r="L1699" s="8">
        <v>3.0179999999999998</v>
      </c>
      <c r="M1699" s="8">
        <v>1.139</v>
      </c>
      <c r="N1699" s="8">
        <f t="shared" si="123"/>
        <v>3.0179999999999998</v>
      </c>
      <c r="O1699" s="1">
        <v>4.4279999999999964</v>
      </c>
      <c r="P1699" s="38">
        <f t="shared" si="124"/>
        <v>4.4279999999999964</v>
      </c>
      <c r="R1699" s="33">
        <v>430</v>
      </c>
      <c r="U1699" s="8">
        <v>424.61199999999997</v>
      </c>
    </row>
    <row r="1700" spans="2:21" ht="18.75" customHeight="1" x14ac:dyDescent="0.2">
      <c r="B1700" s="32">
        <v>43697</v>
      </c>
      <c r="C1700" s="33">
        <v>438</v>
      </c>
      <c r="D1700" s="33">
        <v>370</v>
      </c>
      <c r="E1700" s="48">
        <v>408.16</v>
      </c>
      <c r="F1700" s="33">
        <f t="shared" si="122"/>
        <v>722</v>
      </c>
      <c r="H1700" s="8">
        <v>229.4</v>
      </c>
      <c r="L1700" s="8">
        <v>2.851</v>
      </c>
      <c r="M1700" s="8">
        <v>1.0760000000000001</v>
      </c>
      <c r="N1700" s="8">
        <f t="shared" si="123"/>
        <v>2.851</v>
      </c>
      <c r="O1700" s="1">
        <v>3.2510000000000057</v>
      </c>
      <c r="P1700" s="38">
        <f t="shared" si="124"/>
        <v>3.2510000000000057</v>
      </c>
      <c r="R1700" s="33">
        <v>430</v>
      </c>
      <c r="U1700" s="8">
        <v>424.613</v>
      </c>
    </row>
    <row r="1701" spans="2:21" ht="18.75" customHeight="1" x14ac:dyDescent="0.2">
      <c r="B1701" s="32">
        <v>43698</v>
      </c>
      <c r="C1701" s="33">
        <v>438</v>
      </c>
      <c r="D1701" s="33">
        <v>370</v>
      </c>
      <c r="E1701" s="48">
        <v>408.2</v>
      </c>
      <c r="F1701" s="33">
        <f t="shared" si="122"/>
        <v>722</v>
      </c>
      <c r="H1701" s="8">
        <v>229.8</v>
      </c>
      <c r="L1701" s="8">
        <v>2.2759999999999998</v>
      </c>
      <c r="M1701" s="8">
        <v>0.85899999999999999</v>
      </c>
      <c r="N1701" s="8">
        <f t="shared" si="123"/>
        <v>2.2759999999999998</v>
      </c>
      <c r="O1701" s="1">
        <v>2.1759999999999771</v>
      </c>
      <c r="P1701" s="38">
        <f t="shared" si="124"/>
        <v>2.1759999999999771</v>
      </c>
      <c r="R1701" s="33">
        <v>430</v>
      </c>
      <c r="U1701" s="8">
        <v>424.613</v>
      </c>
    </row>
    <row r="1702" spans="2:21" ht="18.75" customHeight="1" x14ac:dyDescent="0.2">
      <c r="B1702" s="32">
        <v>43699</v>
      </c>
      <c r="C1702" s="33">
        <v>438</v>
      </c>
      <c r="D1702" s="33">
        <v>370</v>
      </c>
      <c r="E1702" s="48">
        <v>408.19</v>
      </c>
      <c r="F1702" s="33">
        <f t="shared" si="122"/>
        <v>722</v>
      </c>
      <c r="H1702" s="8">
        <v>229.7</v>
      </c>
      <c r="L1702" s="8">
        <v>2.2919999999999998</v>
      </c>
      <c r="M1702" s="8">
        <v>0.86499999999999999</v>
      </c>
      <c r="N1702" s="8">
        <f t="shared" si="123"/>
        <v>2.2919999999999998</v>
      </c>
      <c r="O1702" s="1">
        <v>4.9920000000000169</v>
      </c>
      <c r="P1702" s="38">
        <f t="shared" si="124"/>
        <v>4.9920000000000169</v>
      </c>
      <c r="R1702" s="33">
        <v>430</v>
      </c>
      <c r="U1702" s="8">
        <v>424.613</v>
      </c>
    </row>
    <row r="1703" spans="2:21" ht="18.75" customHeight="1" x14ac:dyDescent="0.2">
      <c r="B1703" s="32">
        <v>43700</v>
      </c>
      <c r="C1703" s="33">
        <v>438</v>
      </c>
      <c r="D1703" s="33">
        <v>370</v>
      </c>
      <c r="E1703" s="48">
        <v>408.46</v>
      </c>
      <c r="F1703" s="33">
        <f t="shared" si="122"/>
        <v>722</v>
      </c>
      <c r="H1703" s="8">
        <v>232.4</v>
      </c>
      <c r="L1703" s="8">
        <v>3.0449999999999999</v>
      </c>
      <c r="M1703" s="8">
        <v>1.149</v>
      </c>
      <c r="N1703" s="8">
        <f t="shared" si="123"/>
        <v>3.0449999999999999</v>
      </c>
      <c r="O1703" s="1">
        <v>4.0449999999999999</v>
      </c>
      <c r="P1703" s="38">
        <f t="shared" si="124"/>
        <v>4.0449999999999999</v>
      </c>
      <c r="R1703" s="33">
        <v>430</v>
      </c>
      <c r="U1703" s="8">
        <v>424.613</v>
      </c>
    </row>
    <row r="1704" spans="2:21" ht="18.75" customHeight="1" x14ac:dyDescent="0.2">
      <c r="B1704" s="32">
        <v>43701</v>
      </c>
      <c r="C1704" s="33">
        <v>438</v>
      </c>
      <c r="D1704" s="33">
        <v>370</v>
      </c>
      <c r="E1704" s="1">
        <v>408.56</v>
      </c>
      <c r="F1704" s="33">
        <f t="shared" si="122"/>
        <v>722</v>
      </c>
      <c r="H1704" s="8">
        <v>233.4</v>
      </c>
      <c r="L1704" s="8">
        <v>4.2720000000000002</v>
      </c>
      <c r="M1704" s="8">
        <v>1.6120000000000001</v>
      </c>
      <c r="N1704" s="8">
        <f t="shared" si="123"/>
        <v>4.2720000000000002</v>
      </c>
      <c r="O1704" s="1">
        <v>5.7720000000000002</v>
      </c>
      <c r="P1704" s="38">
        <f t="shared" si="124"/>
        <v>5.7720000000000002</v>
      </c>
      <c r="R1704" s="33">
        <v>430</v>
      </c>
      <c r="U1704" s="8">
        <v>424.61400000000003</v>
      </c>
    </row>
    <row r="1705" spans="2:21" ht="18.75" customHeight="1" x14ac:dyDescent="0.2">
      <c r="B1705" s="32">
        <v>43702</v>
      </c>
      <c r="C1705" s="33">
        <v>438</v>
      </c>
      <c r="D1705" s="33">
        <v>370</v>
      </c>
      <c r="E1705" s="1">
        <v>408.71</v>
      </c>
      <c r="F1705" s="33">
        <f t="shared" si="122"/>
        <v>722</v>
      </c>
      <c r="H1705" s="8">
        <v>234.9</v>
      </c>
      <c r="L1705" s="8">
        <v>1.3460000000000001</v>
      </c>
      <c r="M1705" s="8">
        <v>0.56000000000000005</v>
      </c>
      <c r="N1705" s="8">
        <f t="shared" si="123"/>
        <v>1.3460000000000001</v>
      </c>
      <c r="O1705" s="1">
        <v>3.2460000000000058</v>
      </c>
      <c r="P1705" s="38">
        <f t="shared" si="124"/>
        <v>3.2460000000000058</v>
      </c>
      <c r="R1705" s="33">
        <v>430</v>
      </c>
      <c r="U1705" s="8">
        <v>424.61400000000003</v>
      </c>
    </row>
    <row r="1706" spans="2:21" ht="18.75" customHeight="1" x14ac:dyDescent="0.2">
      <c r="B1706" s="32">
        <v>43703</v>
      </c>
      <c r="C1706" s="33">
        <v>438</v>
      </c>
      <c r="D1706" s="33">
        <v>370</v>
      </c>
      <c r="E1706" s="1">
        <v>408.9</v>
      </c>
      <c r="F1706" s="33">
        <f t="shared" si="122"/>
        <v>722</v>
      </c>
      <c r="H1706" s="8">
        <v>236.8</v>
      </c>
      <c r="L1706" s="8">
        <v>2.0720000000000001</v>
      </c>
      <c r="M1706" s="8">
        <v>0.78500000000000003</v>
      </c>
      <c r="N1706" s="8">
        <f t="shared" si="123"/>
        <v>2.0720000000000001</v>
      </c>
      <c r="O1706" s="1">
        <v>2.8419999999999819</v>
      </c>
      <c r="P1706" s="38">
        <f t="shared" si="124"/>
        <v>2.8419999999999819</v>
      </c>
      <c r="R1706" s="33">
        <v>430</v>
      </c>
      <c r="U1706" s="8">
        <v>424.61400000000003</v>
      </c>
    </row>
    <row r="1707" spans="2:21" ht="18.75" customHeight="1" x14ac:dyDescent="0.2">
      <c r="B1707" s="32">
        <v>43704</v>
      </c>
      <c r="C1707" s="33">
        <v>438</v>
      </c>
      <c r="D1707" s="33">
        <v>370</v>
      </c>
      <c r="E1707" s="1">
        <v>408.97</v>
      </c>
      <c r="F1707" s="33">
        <f t="shared" si="122"/>
        <v>722</v>
      </c>
      <c r="H1707" s="8">
        <v>237.57</v>
      </c>
      <c r="L1707" s="8">
        <v>1.911</v>
      </c>
      <c r="M1707" s="8">
        <v>0.124</v>
      </c>
      <c r="N1707" s="8">
        <f t="shared" si="123"/>
        <v>1.911</v>
      </c>
      <c r="O1707" s="1">
        <v>3.6410000000000182</v>
      </c>
      <c r="P1707" s="38">
        <f t="shared" si="124"/>
        <v>3.6410000000000182</v>
      </c>
      <c r="R1707" s="33">
        <v>430</v>
      </c>
      <c r="U1707" s="8">
        <v>424.61500000000001</v>
      </c>
    </row>
    <row r="1708" spans="2:21" ht="18.75" customHeight="1" x14ac:dyDescent="0.2">
      <c r="B1708" s="32">
        <v>43705</v>
      </c>
      <c r="C1708" s="33">
        <v>438</v>
      </c>
      <c r="D1708" s="33">
        <v>370</v>
      </c>
      <c r="E1708" s="1">
        <v>409.14</v>
      </c>
      <c r="F1708" s="33">
        <f t="shared" si="122"/>
        <v>722</v>
      </c>
      <c r="H1708" s="8">
        <v>239.3</v>
      </c>
      <c r="L1708" s="8">
        <v>0.28799999999999998</v>
      </c>
      <c r="M1708" s="8">
        <v>0.109</v>
      </c>
      <c r="N1708" s="8">
        <f t="shared" si="123"/>
        <v>0.28799999999999998</v>
      </c>
      <c r="O1708" s="1">
        <v>3.3879999999999941</v>
      </c>
      <c r="P1708" s="38">
        <f t="shared" si="124"/>
        <v>3.3879999999999941</v>
      </c>
      <c r="R1708" s="33">
        <v>430</v>
      </c>
      <c r="U1708" s="8">
        <v>424.61400000000003</v>
      </c>
    </row>
    <row r="1709" spans="2:21" ht="18.75" customHeight="1" x14ac:dyDescent="0.2">
      <c r="B1709" s="32">
        <v>43706</v>
      </c>
      <c r="C1709" s="33">
        <v>438</v>
      </c>
      <c r="D1709" s="33">
        <v>370</v>
      </c>
      <c r="E1709" s="1">
        <v>409.44</v>
      </c>
      <c r="F1709" s="33">
        <f t="shared" si="122"/>
        <v>722</v>
      </c>
      <c r="H1709" s="8">
        <v>242.4</v>
      </c>
      <c r="L1709" s="8">
        <v>0.14699999999999999</v>
      </c>
      <c r="M1709" s="8">
        <v>5.6000000000000001E-2</v>
      </c>
      <c r="N1709" s="8">
        <f t="shared" si="123"/>
        <v>0.14699999999999999</v>
      </c>
      <c r="O1709" s="1">
        <v>2.0770000000000066</v>
      </c>
      <c r="P1709" s="38">
        <f t="shared" si="124"/>
        <v>2.0770000000000066</v>
      </c>
      <c r="R1709" s="33">
        <v>430</v>
      </c>
      <c r="U1709" s="8">
        <v>424.61500000000001</v>
      </c>
    </row>
    <row r="1710" spans="2:21" ht="18.75" customHeight="1" x14ac:dyDescent="0.2">
      <c r="B1710" s="32">
        <v>43707</v>
      </c>
      <c r="C1710" s="33">
        <v>438</v>
      </c>
      <c r="D1710" s="33">
        <v>370</v>
      </c>
      <c r="E1710" s="1">
        <v>409.63</v>
      </c>
      <c r="F1710" s="33">
        <f t="shared" si="122"/>
        <v>722</v>
      </c>
      <c r="H1710" s="8">
        <v>244.33</v>
      </c>
      <c r="L1710" s="8">
        <v>7.0999999999999994E-2</v>
      </c>
      <c r="M1710" s="8">
        <v>2.8000000000000001E-2</v>
      </c>
      <c r="N1710" s="8">
        <f t="shared" si="123"/>
        <v>7.0999999999999994E-2</v>
      </c>
      <c r="O1710" s="1">
        <v>9.0109999999999975</v>
      </c>
      <c r="P1710" s="38">
        <f t="shared" si="124"/>
        <v>9.0109999999999975</v>
      </c>
      <c r="R1710" s="33">
        <v>430</v>
      </c>
      <c r="U1710" s="8">
        <v>424.61599999999999</v>
      </c>
    </row>
    <row r="1711" spans="2:21" ht="18.75" customHeight="1" x14ac:dyDescent="0.2">
      <c r="B1711" s="32">
        <v>43708</v>
      </c>
      <c r="C1711" s="33">
        <v>438</v>
      </c>
      <c r="D1711" s="33">
        <v>370</v>
      </c>
      <c r="E1711" s="1">
        <v>410.47</v>
      </c>
      <c r="F1711" s="33">
        <f t="shared" si="122"/>
        <v>722</v>
      </c>
      <c r="H1711" s="8">
        <v>253.27</v>
      </c>
      <c r="L1711" s="8">
        <v>0.52400000000000002</v>
      </c>
      <c r="M1711" s="8">
        <v>0.2</v>
      </c>
      <c r="N1711" s="8">
        <f t="shared" si="123"/>
        <v>0.52400000000000002</v>
      </c>
      <c r="O1711" s="1">
        <v>5.2639999999999807</v>
      </c>
      <c r="P1711" s="38">
        <f t="shared" si="124"/>
        <v>5.2639999999999807</v>
      </c>
      <c r="R1711" s="33">
        <v>430</v>
      </c>
      <c r="U1711" s="8">
        <v>424.61599999999999</v>
      </c>
    </row>
    <row r="1712" spans="2:21" ht="18.75" customHeight="1" x14ac:dyDescent="0.2">
      <c r="B1712" s="32">
        <v>43709</v>
      </c>
      <c r="C1712" s="33">
        <v>438</v>
      </c>
      <c r="D1712" s="33">
        <v>370</v>
      </c>
      <c r="E1712" s="1">
        <v>410.91</v>
      </c>
      <c r="F1712" s="33">
        <f t="shared" si="122"/>
        <v>722</v>
      </c>
      <c r="H1712" s="8">
        <v>258.01</v>
      </c>
      <c r="L1712" s="8">
        <v>0.183</v>
      </c>
      <c r="M1712" s="8">
        <v>7.0000000000000007E-2</v>
      </c>
      <c r="N1712" s="8">
        <f t="shared" si="123"/>
        <v>0.183</v>
      </c>
      <c r="O1712" s="1">
        <v>2.6030000000000157</v>
      </c>
      <c r="P1712" s="38">
        <f t="shared" si="124"/>
        <v>2.6030000000000157</v>
      </c>
      <c r="R1712" s="33">
        <v>430</v>
      </c>
      <c r="U1712" s="8">
        <v>424.61700000000002</v>
      </c>
    </row>
    <row r="1713" spans="2:27" ht="18.75" customHeight="1" x14ac:dyDescent="0.2">
      <c r="B1713" s="32">
        <v>43710</v>
      </c>
      <c r="C1713" s="33">
        <v>438</v>
      </c>
      <c r="D1713" s="33">
        <v>370</v>
      </c>
      <c r="E1713" s="1">
        <v>411.13</v>
      </c>
      <c r="F1713" s="33">
        <f t="shared" si="122"/>
        <v>722</v>
      </c>
      <c r="H1713" s="8">
        <v>260.43</v>
      </c>
      <c r="L1713" s="8">
        <v>0.1</v>
      </c>
      <c r="M1713" s="8">
        <v>3.7999999999999999E-2</v>
      </c>
      <c r="N1713" s="8">
        <f t="shared" si="123"/>
        <v>0.1</v>
      </c>
      <c r="O1713" s="1">
        <v>4.5300000000000065</v>
      </c>
      <c r="P1713" s="38">
        <f t="shared" si="124"/>
        <v>4.5300000000000065</v>
      </c>
      <c r="R1713" s="33">
        <v>430</v>
      </c>
      <c r="U1713" s="33">
        <v>424.61700000000002</v>
      </c>
    </row>
    <row r="1714" spans="2:27" ht="18.75" customHeight="1" x14ac:dyDescent="0.2">
      <c r="B1714" s="32">
        <v>43711</v>
      </c>
      <c r="C1714" s="33">
        <v>438</v>
      </c>
      <c r="D1714" s="33">
        <v>370</v>
      </c>
      <c r="E1714" s="1">
        <v>411.53</v>
      </c>
      <c r="F1714" s="33">
        <f t="shared" si="122"/>
        <v>722</v>
      </c>
      <c r="H1714" s="8">
        <v>264.86</v>
      </c>
      <c r="L1714" s="8">
        <v>0.26500000000000001</v>
      </c>
      <c r="M1714" s="8">
        <v>0.10100000000000001</v>
      </c>
      <c r="N1714" s="8">
        <f t="shared" si="123"/>
        <v>0.26500000000000001</v>
      </c>
      <c r="O1714" s="1">
        <v>3.9649999999999888</v>
      </c>
      <c r="P1714" s="38">
        <f t="shared" si="124"/>
        <v>3.9649999999999888</v>
      </c>
      <c r="R1714" s="33">
        <v>430</v>
      </c>
      <c r="U1714" s="8">
        <v>424.61900000000003</v>
      </c>
    </row>
    <row r="1715" spans="2:27" ht="18.75" customHeight="1" x14ac:dyDescent="0.2">
      <c r="B1715" s="32">
        <v>43712</v>
      </c>
      <c r="C1715" s="33">
        <v>438</v>
      </c>
      <c r="D1715" s="33">
        <v>370</v>
      </c>
      <c r="E1715" s="1">
        <v>411.86</v>
      </c>
      <c r="F1715" s="33">
        <f t="shared" si="122"/>
        <v>722</v>
      </c>
      <c r="H1715" s="8">
        <v>268.56</v>
      </c>
      <c r="L1715" s="8">
        <v>0.83299999999999996</v>
      </c>
      <c r="M1715" s="8">
        <v>0.318</v>
      </c>
      <c r="N1715" s="8">
        <f t="shared" si="123"/>
        <v>0.83299999999999996</v>
      </c>
      <c r="O1715" s="1">
        <v>3.0229999999999979</v>
      </c>
      <c r="P1715" s="38">
        <f t="shared" si="124"/>
        <v>3.0229999999999979</v>
      </c>
      <c r="R1715" s="33">
        <v>430</v>
      </c>
      <c r="U1715" s="11"/>
    </row>
    <row r="1716" spans="2:27" ht="18.75" customHeight="1" x14ac:dyDescent="0.2">
      <c r="B1716" s="32">
        <v>43713</v>
      </c>
      <c r="C1716" s="33">
        <v>438</v>
      </c>
      <c r="D1716" s="33">
        <v>370</v>
      </c>
      <c r="E1716" s="1">
        <v>412.05</v>
      </c>
      <c r="F1716" s="33">
        <f t="shared" si="122"/>
        <v>722</v>
      </c>
      <c r="H1716" s="8">
        <v>270.75</v>
      </c>
      <c r="L1716" s="8">
        <v>0.57399999999999995</v>
      </c>
      <c r="M1716" s="8">
        <v>0.219</v>
      </c>
      <c r="N1716" s="8">
        <f t="shared" si="123"/>
        <v>0.57399999999999995</v>
      </c>
      <c r="O1716" s="1">
        <v>4.3840000000000021</v>
      </c>
      <c r="P1716" s="38">
        <f t="shared" si="124"/>
        <v>4.3840000000000021</v>
      </c>
      <c r="R1716" s="33">
        <v>430</v>
      </c>
      <c r="U1716" s="11"/>
    </row>
    <row r="1717" spans="2:27" ht="18.75" customHeight="1" x14ac:dyDescent="0.2">
      <c r="B1717" s="32">
        <v>43714</v>
      </c>
      <c r="C1717" s="33">
        <v>438</v>
      </c>
      <c r="D1717" s="33">
        <v>370</v>
      </c>
      <c r="E1717" s="1">
        <v>412.38</v>
      </c>
      <c r="F1717" s="33">
        <f t="shared" si="122"/>
        <v>722</v>
      </c>
      <c r="H1717" s="8">
        <v>274.56</v>
      </c>
      <c r="L1717" s="8">
        <v>0.35</v>
      </c>
      <c r="M1717" s="8">
        <v>0.13400000000000001</v>
      </c>
      <c r="N1717" s="8">
        <f t="shared" si="123"/>
        <v>0.35</v>
      </c>
      <c r="O1717" s="1">
        <v>2.9999999999999774</v>
      </c>
      <c r="P1717" s="38">
        <f t="shared" si="124"/>
        <v>2.9999999999999774</v>
      </c>
      <c r="R1717" s="33">
        <v>430</v>
      </c>
      <c r="U1717" s="59">
        <v>412.36599999999999</v>
      </c>
      <c r="Y1717" s="33" t="s">
        <v>42</v>
      </c>
      <c r="Z1717" s="33" t="s">
        <v>43</v>
      </c>
      <c r="AA1717" s="33">
        <v>1</v>
      </c>
    </row>
    <row r="1718" spans="2:27" ht="18.75" customHeight="1" x14ac:dyDescent="0.2">
      <c r="B1718" s="32">
        <v>43715</v>
      </c>
      <c r="C1718" s="33">
        <v>438</v>
      </c>
      <c r="D1718" s="33">
        <v>370</v>
      </c>
      <c r="E1718" s="1">
        <v>412.61</v>
      </c>
      <c r="F1718" s="33">
        <f t="shared" si="122"/>
        <v>722</v>
      </c>
      <c r="H1718" s="8">
        <v>277.20999999999998</v>
      </c>
      <c r="L1718" s="8">
        <v>0.26500000000000001</v>
      </c>
      <c r="M1718" s="8">
        <v>0.10100000000000001</v>
      </c>
      <c r="N1718" s="8">
        <f t="shared" si="123"/>
        <v>0.26500000000000001</v>
      </c>
      <c r="O1718" s="1">
        <v>2.2150000000000456</v>
      </c>
      <c r="P1718" s="38">
        <f t="shared" si="124"/>
        <v>2.2150000000000456</v>
      </c>
      <c r="R1718" s="33">
        <v>430</v>
      </c>
      <c r="U1718" s="33">
        <v>412.60899999999998</v>
      </c>
    </row>
    <row r="1719" spans="2:27" ht="18.75" customHeight="1" x14ac:dyDescent="0.2">
      <c r="B1719" s="32">
        <v>43716</v>
      </c>
      <c r="C1719" s="33">
        <v>438</v>
      </c>
      <c r="D1719" s="33">
        <v>370</v>
      </c>
      <c r="E1719" s="1">
        <v>412.78</v>
      </c>
      <c r="F1719" s="33">
        <f t="shared" si="122"/>
        <v>722</v>
      </c>
      <c r="H1719" s="8">
        <v>279.16000000000003</v>
      </c>
      <c r="L1719" s="8">
        <v>0.30499999999999999</v>
      </c>
      <c r="M1719" s="8">
        <v>0.11700000000000001</v>
      </c>
      <c r="N1719" s="8">
        <f t="shared" si="123"/>
        <v>0.30499999999999999</v>
      </c>
      <c r="O1719" s="1">
        <v>1.1449999999999749</v>
      </c>
      <c r="P1719" s="38">
        <f t="shared" si="124"/>
        <v>1.1449999999999749</v>
      </c>
      <c r="R1719" s="33">
        <v>430</v>
      </c>
      <c r="U1719" s="8">
        <v>412.77</v>
      </c>
    </row>
    <row r="1720" spans="2:27" ht="18.75" customHeight="1" x14ac:dyDescent="0.2">
      <c r="B1720" s="32">
        <v>43717</v>
      </c>
      <c r="C1720" s="33">
        <v>438</v>
      </c>
      <c r="D1720" s="33">
        <v>370</v>
      </c>
      <c r="E1720" s="1">
        <v>412.85</v>
      </c>
      <c r="F1720" s="33">
        <f t="shared" si="122"/>
        <v>722</v>
      </c>
      <c r="H1720" s="8">
        <v>280</v>
      </c>
      <c r="L1720" s="8">
        <v>1.0049999999999999</v>
      </c>
      <c r="M1720" s="8">
        <v>0.38500000000000001</v>
      </c>
      <c r="N1720" s="8">
        <f t="shared" si="123"/>
        <v>1.0049999999999999</v>
      </c>
      <c r="O1720" s="1">
        <v>1.8249999999999931</v>
      </c>
      <c r="P1720" s="38">
        <f t="shared" si="124"/>
        <v>1.8249999999999931</v>
      </c>
      <c r="R1720" s="33">
        <v>430</v>
      </c>
      <c r="U1720" s="8">
        <v>412.84899999999999</v>
      </c>
    </row>
    <row r="1721" spans="2:27" ht="18.75" customHeight="1" x14ac:dyDescent="0.2">
      <c r="B1721" s="32">
        <v>43718</v>
      </c>
      <c r="C1721" s="33">
        <v>438</v>
      </c>
      <c r="D1721" s="33">
        <v>370</v>
      </c>
      <c r="E1721" s="1">
        <v>412.92</v>
      </c>
      <c r="F1721" s="33">
        <f t="shared" si="122"/>
        <v>722</v>
      </c>
      <c r="H1721" s="8">
        <v>280.82</v>
      </c>
      <c r="L1721" s="8">
        <v>1.929</v>
      </c>
      <c r="M1721" s="8">
        <v>0.73899999999999999</v>
      </c>
      <c r="N1721" s="8">
        <f t="shared" si="123"/>
        <v>1.929</v>
      </c>
      <c r="O1721" s="1">
        <v>1.1090000000000069</v>
      </c>
      <c r="P1721" s="38">
        <f t="shared" si="124"/>
        <v>1.1090000000000069</v>
      </c>
      <c r="R1721" s="33">
        <v>430</v>
      </c>
      <c r="U1721" s="33">
        <v>412.90499999999997</v>
      </c>
    </row>
    <row r="1722" spans="2:27" ht="18.75" customHeight="1" x14ac:dyDescent="0.2">
      <c r="B1722" s="32">
        <v>43719</v>
      </c>
      <c r="C1722" s="33">
        <v>438</v>
      </c>
      <c r="D1722" s="33">
        <v>370</v>
      </c>
      <c r="E1722" s="1">
        <v>412.85</v>
      </c>
      <c r="F1722" s="33">
        <f t="shared" si="122"/>
        <v>722</v>
      </c>
      <c r="H1722" s="8">
        <v>280</v>
      </c>
      <c r="L1722" s="8">
        <v>0</v>
      </c>
      <c r="M1722" s="8">
        <v>0</v>
      </c>
      <c r="N1722" s="8">
        <f t="shared" si="123"/>
        <v>0</v>
      </c>
      <c r="O1722" s="1">
        <v>0.81999999999999318</v>
      </c>
      <c r="P1722" s="38">
        <f t="shared" si="124"/>
        <v>0.81999999999999318</v>
      </c>
      <c r="R1722" s="33">
        <v>430</v>
      </c>
      <c r="U1722" s="33">
        <v>412.83600000000001</v>
      </c>
    </row>
    <row r="1723" spans="2:27" ht="18.75" customHeight="1" x14ac:dyDescent="0.2">
      <c r="B1723" s="32">
        <v>43720</v>
      </c>
      <c r="C1723" s="33">
        <v>438</v>
      </c>
      <c r="D1723" s="33">
        <v>370</v>
      </c>
      <c r="E1723" s="1">
        <v>412.92</v>
      </c>
      <c r="F1723" s="33">
        <f t="shared" si="122"/>
        <v>722</v>
      </c>
      <c r="H1723" s="8">
        <v>280.82</v>
      </c>
      <c r="L1723" s="8">
        <v>0.57899999999999996</v>
      </c>
      <c r="M1723" s="8">
        <v>0.222</v>
      </c>
      <c r="N1723" s="8">
        <f t="shared" si="123"/>
        <v>0.57899999999999996</v>
      </c>
      <c r="O1723" s="1">
        <v>0.23900000000002497</v>
      </c>
      <c r="P1723" s="38"/>
      <c r="R1723" s="33">
        <v>430</v>
      </c>
      <c r="U1723" s="33">
        <v>412.91300000000001</v>
      </c>
    </row>
    <row r="1724" spans="2:27" ht="18.75" customHeight="1" x14ac:dyDescent="0.2">
      <c r="B1724" s="32">
        <v>43721</v>
      </c>
      <c r="C1724" s="33">
        <v>438</v>
      </c>
      <c r="D1724" s="33">
        <v>370</v>
      </c>
      <c r="E1724" s="1">
        <v>412.89</v>
      </c>
      <c r="F1724" s="33">
        <f t="shared" ref="F1724:F1758" si="125">F1723</f>
        <v>722</v>
      </c>
      <c r="H1724" s="8">
        <v>280.48</v>
      </c>
      <c r="L1724" s="8">
        <v>2.0179999999999998</v>
      </c>
      <c r="M1724" s="8">
        <v>0.77300000000000002</v>
      </c>
      <c r="N1724" s="8">
        <f t="shared" si="123"/>
        <v>2.0179999999999998</v>
      </c>
      <c r="O1724" s="1">
        <v>0.69800000000000662</v>
      </c>
      <c r="P1724" s="38"/>
      <c r="R1724" s="33">
        <v>430</v>
      </c>
      <c r="U1724" s="33">
        <v>412.89</v>
      </c>
      <c r="AA1724" s="33">
        <v>1</v>
      </c>
    </row>
    <row r="1725" spans="2:27" ht="18.75" customHeight="1" x14ac:dyDescent="0.2">
      <c r="B1725" s="32">
        <v>43722</v>
      </c>
      <c r="C1725" s="33">
        <v>438</v>
      </c>
      <c r="D1725" s="33">
        <v>370</v>
      </c>
      <c r="E1725" s="1">
        <v>412.78</v>
      </c>
      <c r="F1725" s="33">
        <f t="shared" si="125"/>
        <v>722</v>
      </c>
      <c r="H1725" s="8">
        <v>279.16000000000003</v>
      </c>
      <c r="L1725" s="8">
        <v>1.091</v>
      </c>
      <c r="M1725" s="8">
        <v>0.41799999999999998</v>
      </c>
      <c r="N1725" s="8">
        <f t="shared" si="123"/>
        <v>1.091</v>
      </c>
      <c r="O1725" s="1">
        <v>2.0999999999949948E-2</v>
      </c>
      <c r="P1725" s="38"/>
      <c r="R1725" s="33">
        <v>430</v>
      </c>
      <c r="U1725" s="33">
        <v>412.75799999999998</v>
      </c>
    </row>
    <row r="1726" spans="2:27" ht="18.75" customHeight="1" x14ac:dyDescent="0.2">
      <c r="B1726" s="32">
        <v>43723</v>
      </c>
      <c r="C1726" s="33">
        <v>438</v>
      </c>
      <c r="D1726" s="33">
        <v>370</v>
      </c>
      <c r="E1726" s="1">
        <v>412.69</v>
      </c>
      <c r="F1726" s="33">
        <f t="shared" si="125"/>
        <v>722</v>
      </c>
      <c r="H1726" s="8">
        <v>278.08999999999997</v>
      </c>
      <c r="L1726" s="8">
        <v>0.58499999999999996</v>
      </c>
      <c r="M1726" s="8">
        <v>0.224</v>
      </c>
      <c r="N1726" s="8">
        <f t="shared" si="123"/>
        <v>0.58499999999999996</v>
      </c>
      <c r="O1726" s="1">
        <v>1.2950000000000363</v>
      </c>
      <c r="P1726" s="38"/>
      <c r="R1726" s="33">
        <v>430</v>
      </c>
      <c r="U1726" s="33">
        <v>412.67599999999999</v>
      </c>
    </row>
    <row r="1727" spans="2:27" ht="18.75" customHeight="1" x14ac:dyDescent="0.2">
      <c r="B1727" s="32">
        <v>43724</v>
      </c>
      <c r="C1727" s="33">
        <v>438</v>
      </c>
      <c r="D1727" s="33">
        <v>370</v>
      </c>
      <c r="E1727" s="1">
        <v>412.75</v>
      </c>
      <c r="F1727" s="33">
        <f t="shared" si="125"/>
        <v>722</v>
      </c>
      <c r="H1727" s="8">
        <v>278.8</v>
      </c>
      <c r="L1727" s="8">
        <v>3.9E-2</v>
      </c>
      <c r="M1727" s="8">
        <v>1.4999999999999999E-2</v>
      </c>
      <c r="N1727" s="8">
        <f t="shared" si="123"/>
        <v>3.9E-2</v>
      </c>
      <c r="O1727" s="1">
        <v>8.2190000000000065</v>
      </c>
      <c r="P1727" s="38"/>
      <c r="R1727" s="33">
        <v>430</v>
      </c>
      <c r="U1727" s="33">
        <v>412.74400000000003</v>
      </c>
    </row>
    <row r="1728" spans="2:27" ht="18.75" customHeight="1" x14ac:dyDescent="0.2">
      <c r="B1728" s="32">
        <v>43725</v>
      </c>
      <c r="C1728" s="33">
        <v>438</v>
      </c>
      <c r="D1728" s="33">
        <v>370</v>
      </c>
      <c r="E1728" s="1">
        <v>413.44</v>
      </c>
      <c r="F1728" s="33">
        <f t="shared" si="125"/>
        <v>722</v>
      </c>
      <c r="H1728" s="8">
        <v>286.98</v>
      </c>
      <c r="L1728" s="8">
        <v>0.26300000000000001</v>
      </c>
      <c r="M1728" s="8">
        <v>0.10100000000000001</v>
      </c>
      <c r="N1728" s="8">
        <f t="shared" si="123"/>
        <v>0.26300000000000001</v>
      </c>
      <c r="O1728" s="1">
        <v>6.7429999999999612</v>
      </c>
      <c r="P1728" s="38"/>
      <c r="R1728" s="33">
        <v>430</v>
      </c>
      <c r="U1728" s="33">
        <v>413.435</v>
      </c>
    </row>
    <row r="1729" spans="2:27" ht="18.75" customHeight="1" x14ac:dyDescent="0.2">
      <c r="B1729" s="32">
        <v>43726</v>
      </c>
      <c r="C1729" s="33">
        <v>438</v>
      </c>
      <c r="D1729" s="33">
        <v>370</v>
      </c>
      <c r="E1729" s="1">
        <v>413.98</v>
      </c>
      <c r="F1729" s="33">
        <f t="shared" si="125"/>
        <v>722</v>
      </c>
      <c r="H1729" s="8">
        <v>293.45999999999998</v>
      </c>
      <c r="L1729" s="8">
        <v>5.1999999999999998E-2</v>
      </c>
      <c r="M1729" s="8">
        <v>0.02</v>
      </c>
      <c r="N1729" s="8">
        <f t="shared" si="123"/>
        <v>5.1999999999999998E-2</v>
      </c>
      <c r="O1729" s="1">
        <v>4.8320000000000292</v>
      </c>
      <c r="P1729" s="38"/>
      <c r="R1729" s="33">
        <v>430</v>
      </c>
      <c r="U1729" s="33">
        <v>413.964</v>
      </c>
    </row>
    <row r="1730" spans="2:27" ht="18.75" customHeight="1" x14ac:dyDescent="0.2">
      <c r="B1730" s="32">
        <v>43727</v>
      </c>
      <c r="C1730" s="33">
        <v>438</v>
      </c>
      <c r="D1730" s="33">
        <v>370</v>
      </c>
      <c r="E1730" s="1">
        <v>414.37</v>
      </c>
      <c r="F1730" s="33">
        <f t="shared" si="125"/>
        <v>722</v>
      </c>
      <c r="H1730" s="8">
        <v>298.24</v>
      </c>
      <c r="L1730" s="8">
        <v>0</v>
      </c>
      <c r="M1730" s="8">
        <v>0</v>
      </c>
      <c r="N1730" s="8">
        <f t="shared" si="123"/>
        <v>0</v>
      </c>
      <c r="O1730" s="1">
        <v>4.6399999999999864</v>
      </c>
      <c r="P1730" s="38"/>
      <c r="R1730" s="33">
        <v>430</v>
      </c>
      <c r="U1730" s="33">
        <v>414.36</v>
      </c>
    </row>
    <row r="1731" spans="2:27" ht="18.75" customHeight="1" x14ac:dyDescent="0.2">
      <c r="B1731" s="32">
        <v>43728</v>
      </c>
      <c r="C1731" s="33">
        <v>438</v>
      </c>
      <c r="D1731" s="33">
        <v>370</v>
      </c>
      <c r="E1731" s="1">
        <v>414.74</v>
      </c>
      <c r="F1731" s="33">
        <f t="shared" si="125"/>
        <v>722</v>
      </c>
      <c r="H1731" s="8">
        <v>302.88</v>
      </c>
      <c r="L1731" s="8">
        <v>0</v>
      </c>
      <c r="M1731" s="8">
        <v>0</v>
      </c>
      <c r="N1731" s="8">
        <f t="shared" si="123"/>
        <v>0</v>
      </c>
      <c r="O1731" s="1">
        <v>4.6499999999999773</v>
      </c>
      <c r="P1731" s="38"/>
      <c r="R1731" s="33">
        <v>430</v>
      </c>
      <c r="U1731" s="33">
        <v>414.71800000000002</v>
      </c>
    </row>
    <row r="1732" spans="2:27" ht="18.75" customHeight="1" x14ac:dyDescent="0.2">
      <c r="B1732" s="32">
        <v>43729</v>
      </c>
      <c r="C1732" s="33">
        <v>438</v>
      </c>
      <c r="D1732" s="33">
        <v>370</v>
      </c>
      <c r="E1732" s="1">
        <v>415.11</v>
      </c>
      <c r="F1732" s="33">
        <f t="shared" si="125"/>
        <v>722</v>
      </c>
      <c r="H1732" s="8">
        <v>307.52999999999997</v>
      </c>
      <c r="L1732" s="8">
        <v>0</v>
      </c>
      <c r="M1732" s="8">
        <v>0</v>
      </c>
      <c r="N1732" s="8">
        <f t="shared" si="123"/>
        <v>0</v>
      </c>
      <c r="O1732" s="1">
        <v>3.0200000000000387</v>
      </c>
      <c r="P1732" s="38"/>
      <c r="R1732" s="33">
        <v>430</v>
      </c>
      <c r="U1732" s="33">
        <v>415.096</v>
      </c>
      <c r="Z1732" s="33" t="s">
        <v>43</v>
      </c>
      <c r="AA1732" s="33">
        <v>1</v>
      </c>
    </row>
    <row r="1733" spans="2:27" ht="18.75" customHeight="1" x14ac:dyDescent="0.2">
      <c r="B1733" s="32">
        <v>43730</v>
      </c>
      <c r="C1733" s="33">
        <v>438</v>
      </c>
      <c r="D1733" s="33">
        <v>370</v>
      </c>
      <c r="E1733" s="1">
        <v>415.35</v>
      </c>
      <c r="F1733" s="33">
        <f t="shared" si="125"/>
        <v>722</v>
      </c>
      <c r="H1733" s="8">
        <v>310.55</v>
      </c>
      <c r="L1733" s="8">
        <v>0</v>
      </c>
      <c r="M1733" s="8">
        <v>0</v>
      </c>
      <c r="N1733" s="8">
        <f t="shared" si="123"/>
        <v>0</v>
      </c>
      <c r="O1733" s="1">
        <v>4.0299999999999727</v>
      </c>
      <c r="P1733" s="38"/>
      <c r="R1733" s="33">
        <v>430</v>
      </c>
      <c r="U1733" s="33">
        <v>415.33100000000002</v>
      </c>
    </row>
    <row r="1734" spans="2:27" ht="18.75" customHeight="1" x14ac:dyDescent="0.2">
      <c r="B1734" s="32">
        <v>43731</v>
      </c>
      <c r="C1734" s="33">
        <v>438</v>
      </c>
      <c r="D1734" s="33">
        <v>370</v>
      </c>
      <c r="E1734" s="1">
        <v>415.66</v>
      </c>
      <c r="F1734" s="33">
        <f t="shared" si="125"/>
        <v>722</v>
      </c>
      <c r="H1734" s="8">
        <v>314.58</v>
      </c>
      <c r="L1734" s="8">
        <v>0</v>
      </c>
      <c r="M1734" s="8">
        <v>0</v>
      </c>
      <c r="N1734" s="8">
        <f t="shared" si="123"/>
        <v>0</v>
      </c>
      <c r="O1734" s="1">
        <v>6.1100000000000136</v>
      </c>
      <c r="P1734" s="38"/>
      <c r="R1734" s="33">
        <v>430</v>
      </c>
      <c r="U1734" s="33">
        <v>415.64400000000001</v>
      </c>
    </row>
    <row r="1735" spans="2:27" ht="18.75" customHeight="1" x14ac:dyDescent="0.2">
      <c r="B1735" s="32">
        <v>43732</v>
      </c>
      <c r="C1735" s="33">
        <v>438</v>
      </c>
      <c r="D1735" s="33">
        <v>370</v>
      </c>
      <c r="E1735" s="1">
        <v>416.13</v>
      </c>
      <c r="F1735" s="33">
        <f t="shared" si="125"/>
        <v>722</v>
      </c>
      <c r="H1735" s="8">
        <v>320.69</v>
      </c>
      <c r="L1735" s="8">
        <v>5.1999999999999998E-2</v>
      </c>
      <c r="M1735" s="8">
        <v>0.02</v>
      </c>
      <c r="N1735" s="8">
        <f t="shared" si="123"/>
        <v>5.1999999999999998E-2</v>
      </c>
      <c r="O1735" s="1">
        <v>7.5619999999999905</v>
      </c>
      <c r="P1735" s="38"/>
      <c r="R1735" s="33">
        <v>430</v>
      </c>
      <c r="U1735" s="33">
        <v>416.11900000000003</v>
      </c>
    </row>
    <row r="1736" spans="2:27" ht="18.75" customHeight="1" x14ac:dyDescent="0.2">
      <c r="B1736" s="32">
        <v>43733</v>
      </c>
      <c r="C1736" s="33">
        <v>438</v>
      </c>
      <c r="D1736" s="33">
        <v>370</v>
      </c>
      <c r="E1736" s="1">
        <v>416.7</v>
      </c>
      <c r="F1736" s="33">
        <f t="shared" si="125"/>
        <v>722</v>
      </c>
      <c r="H1736" s="8">
        <v>328.2</v>
      </c>
      <c r="L1736" s="8">
        <v>0.26200000000000001</v>
      </c>
      <c r="M1736" s="8">
        <v>0.10199999999999999</v>
      </c>
      <c r="N1736" s="8">
        <f t="shared" si="123"/>
        <v>0.26200000000000001</v>
      </c>
      <c r="O1736" s="1">
        <v>7.1920000000000073</v>
      </c>
      <c r="P1736" s="38"/>
      <c r="R1736" s="33">
        <v>430</v>
      </c>
      <c r="U1736" s="33">
        <v>416.68900000000002</v>
      </c>
    </row>
    <row r="1737" spans="2:27" ht="18.75" customHeight="1" x14ac:dyDescent="0.2">
      <c r="B1737" s="32">
        <v>43734</v>
      </c>
      <c r="C1737" s="33">
        <v>438</v>
      </c>
      <c r="D1737" s="33">
        <v>370</v>
      </c>
      <c r="E1737" s="1">
        <v>417.21</v>
      </c>
      <c r="F1737" s="33">
        <f t="shared" si="125"/>
        <v>722</v>
      </c>
      <c r="H1737" s="8">
        <v>335.13</v>
      </c>
      <c r="L1737" s="8">
        <v>0.52400000000000002</v>
      </c>
      <c r="M1737" s="8">
        <v>0.20399999999999999</v>
      </c>
      <c r="N1737" s="8">
        <f t="shared" ref="N1737:N1800" si="126">I1737+J1737+K1737+L1737</f>
        <v>0.52400000000000002</v>
      </c>
      <c r="O1737" s="1">
        <v>6.774</v>
      </c>
      <c r="P1737" s="38"/>
      <c r="R1737" s="33">
        <v>430</v>
      </c>
      <c r="U1737" s="33">
        <v>417.202</v>
      </c>
    </row>
    <row r="1738" spans="2:27" ht="18.75" customHeight="1" x14ac:dyDescent="0.2">
      <c r="B1738" s="32">
        <v>43735</v>
      </c>
      <c r="C1738" s="33">
        <v>438</v>
      </c>
      <c r="D1738" s="33">
        <v>370</v>
      </c>
      <c r="E1738" s="1">
        <v>417.67</v>
      </c>
      <c r="F1738" s="33">
        <f t="shared" si="125"/>
        <v>722</v>
      </c>
      <c r="H1738" s="8">
        <v>341.38</v>
      </c>
      <c r="L1738" s="8">
        <v>0</v>
      </c>
      <c r="M1738" s="8">
        <v>0</v>
      </c>
      <c r="N1738" s="8">
        <f t="shared" si="126"/>
        <v>0</v>
      </c>
      <c r="O1738" s="1">
        <v>5.1800000000000068</v>
      </c>
      <c r="P1738" s="38"/>
      <c r="R1738" s="33">
        <v>430</v>
      </c>
      <c r="U1738" s="33">
        <v>417.66800000000001</v>
      </c>
    </row>
    <row r="1739" spans="2:27" ht="18.75" customHeight="1" x14ac:dyDescent="0.2">
      <c r="B1739" s="32">
        <v>43736</v>
      </c>
      <c r="C1739" s="33">
        <v>438</v>
      </c>
      <c r="D1739" s="33">
        <v>370</v>
      </c>
      <c r="E1739" s="1">
        <v>418.04</v>
      </c>
      <c r="F1739" s="33">
        <f t="shared" si="125"/>
        <v>722</v>
      </c>
      <c r="H1739" s="8">
        <v>346.56</v>
      </c>
      <c r="L1739" s="8">
        <v>3.1E-2</v>
      </c>
      <c r="M1739" s="8">
        <v>1.2E-2</v>
      </c>
      <c r="N1739" s="8">
        <f t="shared" si="126"/>
        <v>3.1E-2</v>
      </c>
      <c r="O1739" s="1">
        <v>4.930999999999977</v>
      </c>
      <c r="P1739" s="38"/>
      <c r="R1739" s="33">
        <v>430</v>
      </c>
      <c r="U1739" s="33">
        <v>418.02</v>
      </c>
    </row>
    <row r="1740" spans="2:27" ht="18.75" customHeight="1" x14ac:dyDescent="0.2">
      <c r="B1740" s="32">
        <v>43737</v>
      </c>
      <c r="C1740" s="33">
        <v>438</v>
      </c>
      <c r="D1740" s="33">
        <v>370</v>
      </c>
      <c r="E1740" s="1">
        <v>418.39</v>
      </c>
      <c r="F1740" s="33">
        <f t="shared" si="125"/>
        <v>722</v>
      </c>
      <c r="H1740" s="8">
        <v>351.46</v>
      </c>
      <c r="L1740" s="8">
        <v>0</v>
      </c>
      <c r="M1740" s="8">
        <v>0</v>
      </c>
      <c r="N1740" s="8">
        <f t="shared" si="126"/>
        <v>0</v>
      </c>
      <c r="O1740" s="1">
        <v>3.9200000000000159</v>
      </c>
      <c r="P1740" s="38"/>
      <c r="R1740" s="33">
        <v>430</v>
      </c>
      <c r="U1740" s="33">
        <v>418.38200000000001</v>
      </c>
    </row>
    <row r="1741" spans="2:27" ht="18.75" customHeight="1" x14ac:dyDescent="0.2">
      <c r="B1741" s="32">
        <v>43738</v>
      </c>
      <c r="C1741" s="33">
        <v>438</v>
      </c>
      <c r="D1741" s="33">
        <v>370</v>
      </c>
      <c r="E1741" s="1">
        <v>418.67</v>
      </c>
      <c r="F1741" s="33">
        <f t="shared" si="125"/>
        <v>722</v>
      </c>
      <c r="H1741" s="8">
        <v>355.38</v>
      </c>
      <c r="L1741" s="8">
        <v>7.8E-2</v>
      </c>
      <c r="M1741" s="8">
        <v>3.4000000000000002E-2</v>
      </c>
      <c r="N1741" s="8">
        <f t="shared" si="126"/>
        <v>7.8E-2</v>
      </c>
      <c r="O1741" s="1">
        <v>4.2380000000000253</v>
      </c>
      <c r="P1741" s="38"/>
      <c r="R1741" s="33">
        <v>430</v>
      </c>
      <c r="U1741" s="33">
        <v>418.661</v>
      </c>
    </row>
    <row r="1742" spans="2:27" ht="18.75" customHeight="1" x14ac:dyDescent="0.2">
      <c r="B1742" s="32">
        <v>43739</v>
      </c>
      <c r="C1742" s="33">
        <v>438</v>
      </c>
      <c r="D1742" s="33">
        <v>370</v>
      </c>
      <c r="E1742" s="1">
        <v>418.96</v>
      </c>
      <c r="F1742" s="33">
        <f t="shared" si="125"/>
        <v>722</v>
      </c>
      <c r="H1742" s="8">
        <v>359.54</v>
      </c>
      <c r="L1742" s="8">
        <v>0</v>
      </c>
      <c r="M1742" s="8">
        <v>0</v>
      </c>
      <c r="N1742" s="8">
        <f t="shared" si="126"/>
        <v>0</v>
      </c>
      <c r="O1742" s="1">
        <v>9.8599999999999568</v>
      </c>
      <c r="P1742" s="38"/>
      <c r="R1742" s="33">
        <v>430</v>
      </c>
      <c r="U1742" s="33">
        <v>418.94499999999999</v>
      </c>
    </row>
    <row r="1743" spans="2:27" ht="18.75" customHeight="1" x14ac:dyDescent="0.2">
      <c r="B1743" s="32">
        <v>43740</v>
      </c>
      <c r="C1743" s="33">
        <v>438</v>
      </c>
      <c r="D1743" s="33">
        <v>370</v>
      </c>
      <c r="E1743" s="1">
        <v>419.64</v>
      </c>
      <c r="F1743" s="33">
        <f t="shared" si="125"/>
        <v>722</v>
      </c>
      <c r="H1743" s="8">
        <v>369.4</v>
      </c>
      <c r="L1743" s="8">
        <v>0.19600000000000001</v>
      </c>
      <c r="M1743" s="8">
        <v>7.6999999999999999E-2</v>
      </c>
      <c r="N1743" s="8">
        <f t="shared" si="126"/>
        <v>0.19600000000000001</v>
      </c>
      <c r="O1743" s="1">
        <v>4.2460000000000111</v>
      </c>
      <c r="P1743" s="38"/>
      <c r="Q1743" s="8"/>
      <c r="R1743" s="33">
        <v>430</v>
      </c>
      <c r="U1743" s="33">
        <v>419.642</v>
      </c>
    </row>
    <row r="1744" spans="2:27" ht="18.75" customHeight="1" x14ac:dyDescent="0.2">
      <c r="B1744" s="32">
        <v>43741</v>
      </c>
      <c r="C1744" s="33">
        <v>438</v>
      </c>
      <c r="D1744" s="33">
        <v>370</v>
      </c>
      <c r="E1744" s="1">
        <v>419.91</v>
      </c>
      <c r="F1744" s="33">
        <f t="shared" si="125"/>
        <v>722</v>
      </c>
      <c r="H1744" s="8">
        <v>373.45</v>
      </c>
      <c r="L1744" s="8">
        <v>0</v>
      </c>
      <c r="M1744" s="8">
        <v>0</v>
      </c>
      <c r="N1744" s="8">
        <f t="shared" si="126"/>
        <v>0</v>
      </c>
      <c r="O1744" s="1">
        <v>5.1500000000000341</v>
      </c>
      <c r="P1744" s="38"/>
      <c r="R1744" s="33">
        <v>430</v>
      </c>
      <c r="U1744" s="33">
        <v>419.90499999999997</v>
      </c>
    </row>
    <row r="1745" spans="2:21" ht="18.75" customHeight="1" x14ac:dyDescent="0.2">
      <c r="B1745" s="32">
        <v>43742</v>
      </c>
      <c r="C1745" s="33">
        <v>438</v>
      </c>
      <c r="D1745" s="33">
        <v>370</v>
      </c>
      <c r="E1745" s="1">
        <v>420.26</v>
      </c>
      <c r="F1745" s="33">
        <f t="shared" si="125"/>
        <v>722</v>
      </c>
      <c r="H1745" s="8">
        <v>378.6</v>
      </c>
      <c r="L1745" s="8">
        <v>7.3999999999999996E-2</v>
      </c>
      <c r="M1745" s="8">
        <v>2.9000000000000001E-2</v>
      </c>
      <c r="N1745" s="8">
        <f t="shared" si="126"/>
        <v>7.3999999999999996E-2</v>
      </c>
      <c r="O1745" s="1">
        <v>10.074</v>
      </c>
      <c r="P1745" s="38"/>
      <c r="R1745" s="33">
        <v>430</v>
      </c>
      <c r="U1745" s="33">
        <v>420.26400000000001</v>
      </c>
    </row>
    <row r="1746" spans="2:21" ht="18.75" customHeight="1" x14ac:dyDescent="0.2">
      <c r="B1746" s="32">
        <v>43743</v>
      </c>
      <c r="C1746" s="33">
        <v>438</v>
      </c>
      <c r="D1746" s="33">
        <v>370</v>
      </c>
      <c r="E1746" s="1">
        <v>420.92</v>
      </c>
      <c r="F1746" s="33">
        <f t="shared" si="125"/>
        <v>722</v>
      </c>
      <c r="H1746" s="8">
        <v>388.6</v>
      </c>
      <c r="L1746" s="8">
        <v>0.246</v>
      </c>
      <c r="M1746" s="8">
        <v>9.7000000000000003E-2</v>
      </c>
      <c r="N1746" s="8">
        <f t="shared" si="126"/>
        <v>0.246</v>
      </c>
      <c r="O1746" s="1">
        <v>7.9659999999999709</v>
      </c>
      <c r="P1746" s="38"/>
      <c r="R1746" s="33">
        <v>430</v>
      </c>
      <c r="U1746" s="33">
        <v>420.92099999999999</v>
      </c>
    </row>
    <row r="1747" spans="2:21" ht="18.75" customHeight="1" x14ac:dyDescent="0.2">
      <c r="B1747" s="32">
        <v>43744</v>
      </c>
      <c r="C1747" s="33">
        <v>438</v>
      </c>
      <c r="D1747" s="33">
        <v>370</v>
      </c>
      <c r="E1747" s="1">
        <v>421.42</v>
      </c>
      <c r="F1747" s="33">
        <f t="shared" si="125"/>
        <v>722</v>
      </c>
      <c r="H1747" s="8">
        <v>396.32</v>
      </c>
      <c r="L1747" s="8">
        <v>0.109</v>
      </c>
      <c r="M1747" s="8">
        <v>4.2999999999999997E-2</v>
      </c>
      <c r="N1747" s="8">
        <f t="shared" si="126"/>
        <v>0.109</v>
      </c>
      <c r="O1747" s="1">
        <v>11.748999999999986</v>
      </c>
      <c r="P1747" s="38"/>
      <c r="R1747" s="33">
        <v>430</v>
      </c>
      <c r="U1747" s="33">
        <v>421.42099999999999</v>
      </c>
    </row>
    <row r="1748" spans="2:21" ht="18.75" customHeight="1" x14ac:dyDescent="0.2">
      <c r="B1748" s="32">
        <v>43745</v>
      </c>
      <c r="C1748" s="33">
        <v>438</v>
      </c>
      <c r="D1748" s="33">
        <v>370</v>
      </c>
      <c r="E1748" s="1">
        <v>422.16</v>
      </c>
      <c r="F1748" s="33">
        <f t="shared" si="125"/>
        <v>722</v>
      </c>
      <c r="H1748" s="8">
        <v>407.96</v>
      </c>
      <c r="L1748" s="8">
        <v>0.377</v>
      </c>
      <c r="M1748" s="8">
        <v>0.14899999999999999</v>
      </c>
      <c r="N1748" s="8">
        <f t="shared" si="126"/>
        <v>0.377</v>
      </c>
      <c r="O1748" s="1">
        <v>9.7770000000000348</v>
      </c>
      <c r="P1748" s="38"/>
      <c r="R1748" s="33">
        <v>430</v>
      </c>
      <c r="U1748" s="33">
        <v>422.16399999999999</v>
      </c>
    </row>
    <row r="1749" spans="2:21" ht="18.75" customHeight="1" x14ac:dyDescent="0.2">
      <c r="B1749" s="32">
        <v>43746</v>
      </c>
      <c r="C1749" s="33">
        <v>438</v>
      </c>
      <c r="D1749" s="33">
        <v>370</v>
      </c>
      <c r="E1749" s="1">
        <v>422.74</v>
      </c>
      <c r="F1749" s="33">
        <f t="shared" si="125"/>
        <v>722</v>
      </c>
      <c r="H1749" s="8">
        <v>417.36</v>
      </c>
      <c r="L1749" s="8">
        <v>1.022</v>
      </c>
      <c r="M1749" s="8">
        <v>0.40400000000000003</v>
      </c>
      <c r="N1749" s="8">
        <f t="shared" si="126"/>
        <v>1.022</v>
      </c>
      <c r="O1749" s="1">
        <v>11.491999999999971</v>
      </c>
      <c r="P1749" s="38"/>
      <c r="R1749" s="33">
        <v>430</v>
      </c>
      <c r="U1749" s="33">
        <v>422.74200000000002</v>
      </c>
    </row>
    <row r="1750" spans="2:21" ht="18.75" customHeight="1" x14ac:dyDescent="0.2">
      <c r="B1750" s="32">
        <v>43747</v>
      </c>
      <c r="C1750" s="33">
        <v>438</v>
      </c>
      <c r="D1750" s="33">
        <v>370</v>
      </c>
      <c r="E1750" s="1">
        <v>423.39</v>
      </c>
      <c r="F1750" s="33">
        <f t="shared" si="125"/>
        <v>722</v>
      </c>
      <c r="H1750" s="8">
        <v>427.83</v>
      </c>
      <c r="L1750" s="8">
        <v>3.3340000000000001</v>
      </c>
      <c r="M1750" s="8">
        <v>1.323</v>
      </c>
      <c r="N1750" s="8">
        <f t="shared" si="126"/>
        <v>3.3340000000000001</v>
      </c>
      <c r="O1750" s="1">
        <v>13.064000000000018</v>
      </c>
      <c r="P1750" s="38"/>
      <c r="R1750" s="33">
        <v>430</v>
      </c>
      <c r="U1750" s="33">
        <v>423.38600000000002</v>
      </c>
    </row>
    <row r="1751" spans="2:21" ht="18.75" customHeight="1" x14ac:dyDescent="0.2">
      <c r="B1751" s="32">
        <v>43748</v>
      </c>
      <c r="C1751" s="33">
        <v>438</v>
      </c>
      <c r="D1751" s="33">
        <v>370</v>
      </c>
      <c r="E1751" s="1">
        <v>423.98</v>
      </c>
      <c r="F1751" s="33">
        <f t="shared" si="125"/>
        <v>722</v>
      </c>
      <c r="H1751" s="8">
        <v>437.56</v>
      </c>
      <c r="L1751" s="8">
        <v>1.9179999999999999</v>
      </c>
      <c r="M1751" s="8">
        <v>0.76100000000000001</v>
      </c>
      <c r="N1751" s="8">
        <f t="shared" si="126"/>
        <v>1.9179999999999999</v>
      </c>
      <c r="O1751" s="1">
        <v>10.828000000000024</v>
      </c>
      <c r="P1751" s="38"/>
      <c r="R1751" s="33">
        <v>430</v>
      </c>
      <c r="U1751" s="33">
        <v>423.97199999999998</v>
      </c>
    </row>
    <row r="1752" spans="2:21" ht="18.75" customHeight="1" x14ac:dyDescent="0.2">
      <c r="B1752" s="32">
        <v>43749</v>
      </c>
      <c r="C1752" s="33">
        <v>438</v>
      </c>
      <c r="D1752" s="33">
        <v>370</v>
      </c>
      <c r="E1752" s="1">
        <v>424.51</v>
      </c>
      <c r="F1752" s="33">
        <f t="shared" si="125"/>
        <v>722</v>
      </c>
      <c r="H1752" s="8">
        <v>446.47</v>
      </c>
      <c r="L1752" s="8">
        <v>2.048</v>
      </c>
      <c r="M1752" s="8">
        <v>0.81599999999999995</v>
      </c>
      <c r="N1752" s="8">
        <f t="shared" si="126"/>
        <v>2.048</v>
      </c>
      <c r="O1752" s="1">
        <v>13.367999999999993</v>
      </c>
      <c r="P1752" s="38"/>
      <c r="R1752" s="33">
        <v>430</v>
      </c>
      <c r="U1752" s="33">
        <v>424.52199999999999</v>
      </c>
    </row>
    <row r="1753" spans="2:21" ht="18.75" customHeight="1" x14ac:dyDescent="0.2">
      <c r="B1753" s="32">
        <v>43750</v>
      </c>
      <c r="C1753" s="33">
        <v>438</v>
      </c>
      <c r="D1753" s="33">
        <v>370</v>
      </c>
      <c r="E1753" s="1">
        <v>425.17</v>
      </c>
      <c r="F1753" s="33">
        <f t="shared" si="125"/>
        <v>722</v>
      </c>
      <c r="H1753" s="8">
        <v>457.79</v>
      </c>
      <c r="L1753" s="8">
        <v>3.13</v>
      </c>
      <c r="M1753" s="8">
        <v>1.252</v>
      </c>
      <c r="N1753" s="8">
        <f t="shared" si="126"/>
        <v>3.13</v>
      </c>
      <c r="O1753" s="1">
        <v>17.099999999999969</v>
      </c>
      <c r="P1753" s="38"/>
      <c r="R1753" s="33">
        <v>430</v>
      </c>
      <c r="U1753" s="33">
        <v>425.161</v>
      </c>
    </row>
    <row r="1754" spans="2:21" ht="18.75" customHeight="1" x14ac:dyDescent="0.2">
      <c r="B1754" s="32">
        <v>43751</v>
      </c>
      <c r="C1754" s="33">
        <v>438</v>
      </c>
      <c r="D1754" s="33">
        <v>370</v>
      </c>
      <c r="E1754" s="1">
        <v>425.97</v>
      </c>
      <c r="F1754" s="33">
        <f t="shared" si="125"/>
        <v>722</v>
      </c>
      <c r="H1754" s="8">
        <v>471.76</v>
      </c>
      <c r="L1754" s="8">
        <v>0.52300000000000002</v>
      </c>
      <c r="M1754" s="8">
        <v>0.20899999999999999</v>
      </c>
      <c r="N1754" s="8">
        <f t="shared" si="126"/>
        <v>0.52300000000000002</v>
      </c>
      <c r="O1754" s="1">
        <v>13.462999999999997</v>
      </c>
      <c r="P1754" s="38"/>
      <c r="R1754" s="33">
        <v>430</v>
      </c>
      <c r="U1754" s="33">
        <v>425.96199999999999</v>
      </c>
    </row>
    <row r="1755" spans="2:21" ht="18.75" customHeight="1" x14ac:dyDescent="0.2">
      <c r="B1755" s="32">
        <v>43752</v>
      </c>
      <c r="C1755" s="33">
        <v>438</v>
      </c>
      <c r="D1755" s="33">
        <v>370</v>
      </c>
      <c r="E1755" s="1">
        <v>426.7</v>
      </c>
      <c r="F1755" s="33">
        <f t="shared" si="125"/>
        <v>722</v>
      </c>
      <c r="H1755" s="8">
        <v>484.7</v>
      </c>
      <c r="L1755" s="8">
        <v>3.4079999999999999</v>
      </c>
      <c r="M1755" s="8">
        <v>1.363</v>
      </c>
      <c r="N1755" s="8">
        <f t="shared" si="126"/>
        <v>3.4079999999999999</v>
      </c>
      <c r="O1755" s="1">
        <v>9.8880000000000177</v>
      </c>
      <c r="P1755" s="38"/>
      <c r="R1755" s="33">
        <v>430</v>
      </c>
      <c r="U1755" s="33">
        <v>426.69400000000002</v>
      </c>
    </row>
    <row r="1756" spans="2:21" ht="18.75" customHeight="1" x14ac:dyDescent="0.2">
      <c r="B1756" s="32">
        <v>43753</v>
      </c>
      <c r="C1756" s="33">
        <v>438</v>
      </c>
      <c r="D1756" s="33">
        <v>370</v>
      </c>
      <c r="E1756" s="1">
        <v>427.06</v>
      </c>
      <c r="F1756" s="33">
        <f t="shared" si="125"/>
        <v>722</v>
      </c>
      <c r="H1756" s="8">
        <v>491.18</v>
      </c>
      <c r="L1756" s="8">
        <v>3.4319999999999999</v>
      </c>
      <c r="M1756" s="8">
        <v>1.369</v>
      </c>
      <c r="N1756" s="8">
        <f t="shared" si="126"/>
        <v>3.4319999999999999</v>
      </c>
      <c r="O1756" s="1">
        <v>13.352000000000016</v>
      </c>
      <c r="P1756" s="38"/>
      <c r="R1756" s="33">
        <v>430</v>
      </c>
      <c r="U1756" s="33">
        <v>427.06099999999998</v>
      </c>
    </row>
    <row r="1757" spans="2:21" ht="18.75" customHeight="1" x14ac:dyDescent="0.2">
      <c r="B1757" s="32">
        <v>43754</v>
      </c>
      <c r="C1757" s="33">
        <v>438</v>
      </c>
      <c r="D1757" s="33">
        <v>370</v>
      </c>
      <c r="E1757" s="1">
        <v>427.6</v>
      </c>
      <c r="F1757" s="33">
        <f t="shared" si="125"/>
        <v>722</v>
      </c>
      <c r="H1757" s="8">
        <v>501.1</v>
      </c>
      <c r="L1757" s="8">
        <v>4.6360000000000001</v>
      </c>
      <c r="M1757" s="8">
        <v>1.8620000000000001</v>
      </c>
      <c r="N1757" s="8">
        <f t="shared" si="126"/>
        <v>4.6360000000000001</v>
      </c>
      <c r="O1757" s="1">
        <v>22.095999999999922</v>
      </c>
      <c r="P1757" s="38"/>
      <c r="R1757" s="33">
        <v>430</v>
      </c>
      <c r="U1757" s="33">
        <v>427.59199999999998</v>
      </c>
    </row>
    <row r="1758" spans="2:21" ht="18.75" customHeight="1" x14ac:dyDescent="0.2">
      <c r="B1758" s="32">
        <v>43755</v>
      </c>
      <c r="C1758" s="33">
        <v>438</v>
      </c>
      <c r="D1758" s="33">
        <v>370</v>
      </c>
      <c r="E1758" s="1">
        <v>428.54</v>
      </c>
      <c r="F1758" s="33">
        <f t="shared" si="125"/>
        <v>722</v>
      </c>
      <c r="H1758" s="8">
        <v>518.55999999999995</v>
      </c>
      <c r="L1758" s="8">
        <v>4.2560000000000002</v>
      </c>
      <c r="M1758" s="8">
        <v>1.716</v>
      </c>
      <c r="N1758" s="8">
        <f t="shared" si="126"/>
        <v>4.2560000000000002</v>
      </c>
      <c r="O1758" s="1">
        <v>21.07600000000005</v>
      </c>
      <c r="P1758" s="38"/>
      <c r="R1758" s="33">
        <v>430</v>
      </c>
      <c r="U1758" s="33">
        <v>428.541</v>
      </c>
    </row>
    <row r="1759" spans="2:21" ht="18.75" customHeight="1" x14ac:dyDescent="0.2">
      <c r="B1759" s="32">
        <v>43756</v>
      </c>
      <c r="C1759" s="33">
        <v>438</v>
      </c>
      <c r="D1759" s="33">
        <v>370</v>
      </c>
      <c r="E1759" s="34">
        <v>429.42</v>
      </c>
      <c r="F1759" s="33">
        <v>722</v>
      </c>
      <c r="G1759" s="33">
        <v>34</v>
      </c>
      <c r="H1759" s="8">
        <v>535.38</v>
      </c>
      <c r="I1759" s="42"/>
      <c r="J1759" s="42"/>
      <c r="K1759" s="42"/>
      <c r="L1759" s="36">
        <v>3.698</v>
      </c>
      <c r="M1759" s="37">
        <v>1.4970000000000001</v>
      </c>
      <c r="N1759" s="8">
        <f t="shared" si="126"/>
        <v>3.698</v>
      </c>
      <c r="O1759" s="8">
        <f t="shared" ref="O1759:O1822" si="127">H1760-H1759+N1759</f>
        <v>15.918000000000028</v>
      </c>
      <c r="P1759" s="38">
        <v>14.8</v>
      </c>
      <c r="Q1759" s="39">
        <f t="shared" ref="Q1759:Q1822" si="128">(H1759-34)*100/(722-34)</f>
        <v>72.875</v>
      </c>
      <c r="R1759" s="33">
        <v>430</v>
      </c>
      <c r="U1759" s="33">
        <v>429.435</v>
      </c>
    </row>
    <row r="1760" spans="2:21" ht="18.75" customHeight="1" x14ac:dyDescent="0.2">
      <c r="B1760" s="32">
        <v>43757</v>
      </c>
      <c r="C1760" s="33">
        <v>438</v>
      </c>
      <c r="D1760" s="33">
        <v>370</v>
      </c>
      <c r="E1760" s="34">
        <v>430.05</v>
      </c>
      <c r="F1760" s="33">
        <v>722</v>
      </c>
      <c r="G1760" s="33">
        <v>34</v>
      </c>
      <c r="H1760" s="8">
        <v>547.6</v>
      </c>
      <c r="I1760" s="42"/>
      <c r="J1760" s="42"/>
      <c r="K1760" s="42"/>
      <c r="L1760" s="36">
        <v>3.6280000000000001</v>
      </c>
      <c r="M1760" s="37">
        <v>1.4690000000000001</v>
      </c>
      <c r="N1760" s="8">
        <f t="shared" si="126"/>
        <v>3.6280000000000001</v>
      </c>
      <c r="O1760" s="8">
        <f t="shared" si="127"/>
        <v>15.757999999999996</v>
      </c>
      <c r="P1760" s="38">
        <v>2.7</v>
      </c>
      <c r="Q1760" s="39">
        <f t="shared" si="128"/>
        <v>74.651162790697668</v>
      </c>
      <c r="R1760" s="33">
        <v>430</v>
      </c>
      <c r="U1760" s="33">
        <v>430.05200000000002</v>
      </c>
    </row>
    <row r="1761" spans="2:21" ht="18.75" customHeight="1" x14ac:dyDescent="0.2">
      <c r="B1761" s="32">
        <v>43758</v>
      </c>
      <c r="C1761" s="33">
        <v>438</v>
      </c>
      <c r="D1761" s="33">
        <v>370</v>
      </c>
      <c r="E1761" s="34">
        <v>430.67</v>
      </c>
      <c r="F1761" s="33">
        <v>722</v>
      </c>
      <c r="G1761" s="33">
        <v>34</v>
      </c>
      <c r="H1761" s="8">
        <v>559.73</v>
      </c>
      <c r="I1761" s="42"/>
      <c r="J1761" s="42"/>
      <c r="K1761" s="42"/>
      <c r="L1761" s="36">
        <v>4.74</v>
      </c>
      <c r="M1761" s="37">
        <v>1.919</v>
      </c>
      <c r="N1761" s="8">
        <f t="shared" si="126"/>
        <v>4.74</v>
      </c>
      <c r="O1761" s="8">
        <f t="shared" si="127"/>
        <v>14.710000000000027</v>
      </c>
      <c r="P1761" s="38">
        <v>5.4</v>
      </c>
      <c r="Q1761" s="39">
        <f t="shared" si="128"/>
        <v>76.414244186046517</v>
      </c>
      <c r="R1761" s="33">
        <v>430</v>
      </c>
      <c r="U1761" s="33">
        <v>430.666</v>
      </c>
    </row>
    <row r="1762" spans="2:21" ht="18.75" customHeight="1" x14ac:dyDescent="0.2">
      <c r="B1762" s="32">
        <v>43759</v>
      </c>
      <c r="C1762" s="33">
        <v>438</v>
      </c>
      <c r="D1762" s="33">
        <v>370</v>
      </c>
      <c r="E1762" s="34">
        <v>431.17</v>
      </c>
      <c r="F1762" s="33">
        <v>722</v>
      </c>
      <c r="G1762" s="33">
        <v>34</v>
      </c>
      <c r="H1762" s="8">
        <v>569.70000000000005</v>
      </c>
      <c r="I1762" s="42"/>
      <c r="J1762" s="42"/>
      <c r="K1762" s="42"/>
      <c r="L1762" s="36">
        <v>6.4649999999999999</v>
      </c>
      <c r="M1762" s="37">
        <v>2.6280000000000001</v>
      </c>
      <c r="N1762" s="8">
        <f t="shared" si="126"/>
        <v>6.4649999999999999</v>
      </c>
      <c r="O1762" s="8">
        <f t="shared" si="127"/>
        <v>18.564999999999909</v>
      </c>
      <c r="P1762" s="38">
        <v>17.8</v>
      </c>
      <c r="Q1762" s="39">
        <f t="shared" si="128"/>
        <v>77.863372093023273</v>
      </c>
      <c r="R1762" s="33">
        <v>430</v>
      </c>
      <c r="U1762" s="33">
        <v>431.17200000000003</v>
      </c>
    </row>
    <row r="1763" spans="2:21" ht="18.75" customHeight="1" x14ac:dyDescent="0.2">
      <c r="B1763" s="32">
        <v>43760</v>
      </c>
      <c r="C1763" s="33">
        <v>438</v>
      </c>
      <c r="D1763" s="33">
        <v>370</v>
      </c>
      <c r="E1763" s="34">
        <v>431.77</v>
      </c>
      <c r="F1763" s="33">
        <v>722</v>
      </c>
      <c r="G1763" s="33">
        <v>34</v>
      </c>
      <c r="H1763" s="8">
        <v>581.79999999999995</v>
      </c>
      <c r="I1763" s="42"/>
      <c r="J1763" s="42"/>
      <c r="K1763" s="42"/>
      <c r="L1763" s="36">
        <v>5.2130000000000001</v>
      </c>
      <c r="M1763" s="37">
        <v>2.1190000000000002</v>
      </c>
      <c r="N1763" s="8">
        <f t="shared" si="126"/>
        <v>5.2130000000000001</v>
      </c>
      <c r="O1763" s="8">
        <f t="shared" si="127"/>
        <v>16.113000000000092</v>
      </c>
      <c r="P1763" s="38">
        <v>1.3</v>
      </c>
      <c r="Q1763" s="39">
        <f t="shared" si="128"/>
        <v>79.6220930232558</v>
      </c>
      <c r="R1763" s="33">
        <v>430</v>
      </c>
      <c r="U1763" s="33">
        <f>21.777+410</f>
        <v>431.77699999999999</v>
      </c>
    </row>
    <row r="1764" spans="2:21" ht="18.75" customHeight="1" x14ac:dyDescent="0.2">
      <c r="B1764" s="32">
        <v>43761</v>
      </c>
      <c r="C1764" s="33">
        <v>438</v>
      </c>
      <c r="D1764" s="33">
        <v>370</v>
      </c>
      <c r="E1764" s="34">
        <v>432.3</v>
      </c>
      <c r="F1764" s="33">
        <v>722</v>
      </c>
      <c r="G1764" s="33">
        <v>34</v>
      </c>
      <c r="H1764" s="8">
        <v>592.70000000000005</v>
      </c>
      <c r="I1764" s="42"/>
      <c r="J1764" s="42"/>
      <c r="K1764" s="42"/>
      <c r="L1764" s="36">
        <v>9.8550000000000004</v>
      </c>
      <c r="M1764" s="37">
        <v>3.7010000000000001</v>
      </c>
      <c r="N1764" s="8">
        <f t="shared" si="126"/>
        <v>9.8550000000000004</v>
      </c>
      <c r="O1764" s="8">
        <f t="shared" si="127"/>
        <v>12.355</v>
      </c>
      <c r="P1764" s="38">
        <v>1.3</v>
      </c>
      <c r="Q1764" s="39">
        <f t="shared" si="128"/>
        <v>81.206395348837219</v>
      </c>
      <c r="R1764" s="33">
        <v>430</v>
      </c>
      <c r="U1764" s="33">
        <f>22.304+410</f>
        <v>432.30399999999997</v>
      </c>
    </row>
    <row r="1765" spans="2:21" ht="18.75" customHeight="1" x14ac:dyDescent="0.2">
      <c r="B1765" s="32">
        <v>43762</v>
      </c>
      <c r="C1765" s="33">
        <v>438</v>
      </c>
      <c r="D1765" s="33">
        <v>370</v>
      </c>
      <c r="E1765" s="34">
        <v>432.42</v>
      </c>
      <c r="F1765" s="33">
        <v>722</v>
      </c>
      <c r="G1765" s="33">
        <v>34</v>
      </c>
      <c r="H1765" s="8">
        <v>595.20000000000005</v>
      </c>
      <c r="I1765" s="42"/>
      <c r="J1765" s="42"/>
      <c r="K1765" s="42"/>
      <c r="L1765" s="36">
        <v>8.952</v>
      </c>
      <c r="M1765" s="37">
        <v>3.6539999999999999</v>
      </c>
      <c r="N1765" s="8">
        <f t="shared" si="126"/>
        <v>8.952</v>
      </c>
      <c r="O1765" s="8">
        <f t="shared" si="127"/>
        <v>14.121999999999959</v>
      </c>
      <c r="P1765" s="38">
        <v>10.5</v>
      </c>
      <c r="Q1765" s="39">
        <f t="shared" si="128"/>
        <v>81.569767441860478</v>
      </c>
      <c r="R1765" s="33">
        <v>430</v>
      </c>
      <c r="U1765" s="33">
        <f>410+22.436</f>
        <v>432.43599999999998</v>
      </c>
    </row>
    <row r="1766" spans="2:21" ht="18.75" customHeight="1" x14ac:dyDescent="0.2">
      <c r="B1766" s="32">
        <v>43763</v>
      </c>
      <c r="C1766" s="33">
        <v>438</v>
      </c>
      <c r="D1766" s="33">
        <v>370</v>
      </c>
      <c r="E1766" s="34">
        <v>432.67</v>
      </c>
      <c r="F1766" s="33">
        <v>722</v>
      </c>
      <c r="G1766" s="33">
        <v>34</v>
      </c>
      <c r="H1766" s="8">
        <v>600.37</v>
      </c>
      <c r="I1766" s="42"/>
      <c r="J1766" s="42"/>
      <c r="K1766" s="42"/>
      <c r="L1766" s="36">
        <v>8.4450000000000003</v>
      </c>
      <c r="M1766" s="37">
        <v>3.4470000000000001</v>
      </c>
      <c r="N1766" s="8">
        <f t="shared" si="126"/>
        <v>8.4450000000000003</v>
      </c>
      <c r="O1766" s="8">
        <f t="shared" si="127"/>
        <v>10.12499999999995</v>
      </c>
      <c r="P1766" s="38">
        <v>1.2</v>
      </c>
      <c r="Q1766" s="39">
        <f t="shared" si="128"/>
        <v>82.321220930232556</v>
      </c>
      <c r="R1766" s="33">
        <v>430</v>
      </c>
      <c r="U1766" s="33">
        <f>410+22.67</f>
        <v>432.67</v>
      </c>
    </row>
    <row r="1767" spans="2:21" ht="18.75" customHeight="1" x14ac:dyDescent="0.2">
      <c r="B1767" s="32">
        <v>43764</v>
      </c>
      <c r="C1767" s="33">
        <v>438</v>
      </c>
      <c r="D1767" s="33">
        <v>370</v>
      </c>
      <c r="E1767" s="34">
        <v>432.75</v>
      </c>
      <c r="F1767" s="33">
        <v>722</v>
      </c>
      <c r="G1767" s="33">
        <v>34</v>
      </c>
      <c r="H1767" s="8">
        <v>602.04999999999995</v>
      </c>
      <c r="I1767" s="42"/>
      <c r="J1767" s="42"/>
      <c r="K1767" s="42"/>
      <c r="L1767" s="36">
        <v>11.823</v>
      </c>
      <c r="M1767" s="37">
        <v>4.806</v>
      </c>
      <c r="N1767" s="8">
        <f t="shared" si="126"/>
        <v>11.823</v>
      </c>
      <c r="O1767" s="8">
        <f t="shared" si="127"/>
        <v>8.4630000000001004</v>
      </c>
      <c r="P1767" s="38">
        <v>1.3</v>
      </c>
      <c r="Q1767" s="39">
        <f t="shared" si="128"/>
        <v>82.565406976744171</v>
      </c>
      <c r="R1767" s="33">
        <v>430</v>
      </c>
      <c r="U1767" s="33">
        <f>410+V1767</f>
        <v>410</v>
      </c>
    </row>
    <row r="1768" spans="2:21" ht="18.75" customHeight="1" x14ac:dyDescent="0.2">
      <c r="B1768" s="32">
        <v>43765</v>
      </c>
      <c r="C1768" s="33">
        <v>438</v>
      </c>
      <c r="D1768" s="33">
        <v>370</v>
      </c>
      <c r="E1768" s="34">
        <v>432.59</v>
      </c>
      <c r="F1768" s="33">
        <v>722</v>
      </c>
      <c r="G1768" s="33">
        <v>34</v>
      </c>
      <c r="H1768" s="8">
        <v>598.69000000000005</v>
      </c>
      <c r="I1768" s="42"/>
      <c r="J1768" s="42"/>
      <c r="K1768" s="42"/>
      <c r="L1768" s="36">
        <v>9.8279999999999994</v>
      </c>
      <c r="M1768" s="37">
        <v>3.9950000000000001</v>
      </c>
      <c r="N1768" s="8">
        <f t="shared" si="126"/>
        <v>9.8279999999999994</v>
      </c>
      <c r="O1768" s="8">
        <f t="shared" si="127"/>
        <v>6.7379999999999676</v>
      </c>
      <c r="P1768" s="38">
        <v>20.6</v>
      </c>
      <c r="Q1768" s="39">
        <f t="shared" si="128"/>
        <v>82.077034883720941</v>
      </c>
      <c r="R1768" s="33">
        <v>430</v>
      </c>
      <c r="U1768" s="33">
        <f t="shared" ref="U1768:U1790" si="129">410+V1768</f>
        <v>410</v>
      </c>
    </row>
    <row r="1769" spans="2:21" ht="18.75" customHeight="1" x14ac:dyDescent="0.2">
      <c r="B1769" s="32">
        <v>43766</v>
      </c>
      <c r="C1769" s="33">
        <v>438</v>
      </c>
      <c r="D1769" s="33">
        <v>370</v>
      </c>
      <c r="E1769" s="34">
        <v>432.44</v>
      </c>
      <c r="F1769" s="33">
        <v>722</v>
      </c>
      <c r="G1769" s="33">
        <v>34</v>
      </c>
      <c r="H1769" s="8">
        <v>595.6</v>
      </c>
      <c r="I1769" s="42"/>
      <c r="J1769" s="42"/>
      <c r="K1769" s="42"/>
      <c r="L1769" s="36">
        <v>7.6390000000000002</v>
      </c>
      <c r="M1769" s="37">
        <v>3.1179999999999999</v>
      </c>
      <c r="N1769" s="8">
        <f t="shared" si="126"/>
        <v>7.6390000000000002</v>
      </c>
      <c r="O1769" s="8">
        <f t="shared" si="127"/>
        <v>13.249000000000013</v>
      </c>
      <c r="P1769" s="38">
        <v>9.3000000000000007</v>
      </c>
      <c r="Q1769" s="39">
        <f t="shared" si="128"/>
        <v>81.627906976744185</v>
      </c>
      <c r="R1769" s="33">
        <v>430</v>
      </c>
      <c r="U1769" s="33">
        <f t="shared" si="129"/>
        <v>410</v>
      </c>
    </row>
    <row r="1770" spans="2:21" ht="18.75" customHeight="1" x14ac:dyDescent="0.2">
      <c r="B1770" s="32">
        <v>43767</v>
      </c>
      <c r="C1770" s="33">
        <v>438</v>
      </c>
      <c r="D1770" s="33">
        <v>370</v>
      </c>
      <c r="E1770" s="34">
        <v>432.71</v>
      </c>
      <c r="F1770" s="33">
        <v>722</v>
      </c>
      <c r="G1770" s="33">
        <v>34</v>
      </c>
      <c r="H1770" s="8">
        <v>601.21</v>
      </c>
      <c r="I1770" s="42"/>
      <c r="J1770" s="42"/>
      <c r="K1770" s="42"/>
      <c r="L1770" s="36">
        <v>6.681</v>
      </c>
      <c r="M1770" s="37">
        <v>2.7269999999999999</v>
      </c>
      <c r="N1770" s="8">
        <f t="shared" si="126"/>
        <v>6.681</v>
      </c>
      <c r="O1770" s="8">
        <f t="shared" si="127"/>
        <v>13.190999999999992</v>
      </c>
      <c r="P1770" s="38">
        <v>2.1</v>
      </c>
      <c r="Q1770" s="39">
        <f t="shared" si="128"/>
        <v>82.443313953488371</v>
      </c>
      <c r="R1770" s="33">
        <v>430</v>
      </c>
      <c r="U1770" s="33">
        <f t="shared" si="129"/>
        <v>410</v>
      </c>
    </row>
    <row r="1771" spans="2:21" ht="18.75" customHeight="1" x14ac:dyDescent="0.2">
      <c r="B1771" s="32">
        <v>43768</v>
      </c>
      <c r="C1771" s="33">
        <v>438</v>
      </c>
      <c r="D1771" s="33">
        <v>370</v>
      </c>
      <c r="E1771" s="34">
        <v>433.02</v>
      </c>
      <c r="F1771" s="33">
        <v>722</v>
      </c>
      <c r="G1771" s="33">
        <v>34</v>
      </c>
      <c r="H1771" s="8">
        <v>607.72</v>
      </c>
      <c r="I1771" s="42"/>
      <c r="J1771" s="42"/>
      <c r="K1771" s="42"/>
      <c r="L1771" s="36">
        <v>7.3940000000000001</v>
      </c>
      <c r="M1771" s="37">
        <v>3.0179999999999998</v>
      </c>
      <c r="N1771" s="8">
        <f t="shared" si="126"/>
        <v>7.3940000000000001</v>
      </c>
      <c r="O1771" s="8">
        <f t="shared" si="127"/>
        <v>12.014000000000005</v>
      </c>
      <c r="P1771" s="38">
        <v>0.5</v>
      </c>
      <c r="Q1771" s="39">
        <f t="shared" si="128"/>
        <v>83.389534883720927</v>
      </c>
      <c r="R1771" s="33">
        <v>430</v>
      </c>
      <c r="U1771" s="33">
        <f t="shared" si="129"/>
        <v>410</v>
      </c>
    </row>
    <row r="1772" spans="2:21" ht="18.75" customHeight="1" x14ac:dyDescent="0.2">
      <c r="B1772" s="32">
        <v>43769</v>
      </c>
      <c r="C1772" s="33">
        <v>438</v>
      </c>
      <c r="D1772" s="33">
        <v>370</v>
      </c>
      <c r="E1772" s="34">
        <v>433.24</v>
      </c>
      <c r="F1772" s="33">
        <v>722</v>
      </c>
      <c r="G1772" s="33">
        <v>34</v>
      </c>
      <c r="H1772" s="8">
        <v>612.34</v>
      </c>
      <c r="I1772" s="42"/>
      <c r="J1772" s="42"/>
      <c r="K1772" s="42"/>
      <c r="L1772" s="36">
        <v>12.865</v>
      </c>
      <c r="M1772" s="37">
        <v>5.2510000000000003</v>
      </c>
      <c r="N1772" s="8">
        <f t="shared" si="126"/>
        <v>12.865</v>
      </c>
      <c r="O1772" s="8">
        <f t="shared" si="127"/>
        <v>10.345000000000018</v>
      </c>
      <c r="P1772" s="38">
        <v>0</v>
      </c>
      <c r="Q1772" s="39">
        <f t="shared" si="128"/>
        <v>84.061046511627907</v>
      </c>
      <c r="R1772" s="33">
        <v>430</v>
      </c>
      <c r="U1772" s="33">
        <f t="shared" si="129"/>
        <v>410</v>
      </c>
    </row>
    <row r="1773" spans="2:21" ht="18.75" customHeight="1" x14ac:dyDescent="0.2">
      <c r="B1773" s="32">
        <v>43770</v>
      </c>
      <c r="C1773" s="33">
        <v>438</v>
      </c>
      <c r="D1773" s="33">
        <v>370</v>
      </c>
      <c r="E1773" s="34">
        <v>433.12</v>
      </c>
      <c r="F1773" s="33">
        <v>722</v>
      </c>
      <c r="G1773" s="33">
        <v>34</v>
      </c>
      <c r="H1773" s="8">
        <v>609.82000000000005</v>
      </c>
      <c r="I1773" s="42"/>
      <c r="J1773" s="42"/>
      <c r="K1773" s="42"/>
      <c r="L1773" s="36">
        <v>10.983000000000001</v>
      </c>
      <c r="M1773" s="37">
        <v>4.4930000000000003</v>
      </c>
      <c r="N1773" s="8">
        <f t="shared" si="126"/>
        <v>10.983000000000001</v>
      </c>
      <c r="O1773" s="8">
        <f t="shared" si="127"/>
        <v>8.042999999999946</v>
      </c>
      <c r="P1773" s="38">
        <v>4.9000000000000004</v>
      </c>
      <c r="Q1773" s="39">
        <f t="shared" si="128"/>
        <v>83.694767441860478</v>
      </c>
      <c r="R1773" s="33">
        <v>430</v>
      </c>
      <c r="U1773" s="33">
        <f t="shared" si="129"/>
        <v>410</v>
      </c>
    </row>
    <row r="1774" spans="2:21" ht="18.75" customHeight="1" x14ac:dyDescent="0.2">
      <c r="B1774" s="32">
        <v>43771</v>
      </c>
      <c r="C1774" s="33">
        <v>438</v>
      </c>
      <c r="D1774" s="33">
        <v>370</v>
      </c>
      <c r="E1774" s="34">
        <v>432.98</v>
      </c>
      <c r="F1774" s="33">
        <v>722</v>
      </c>
      <c r="G1774" s="33">
        <v>34</v>
      </c>
      <c r="H1774" s="8">
        <v>606.88</v>
      </c>
      <c r="I1774" s="42"/>
      <c r="J1774" s="42"/>
      <c r="K1774" s="42"/>
      <c r="L1774" s="36">
        <v>9.17</v>
      </c>
      <c r="M1774" s="37">
        <v>3.7429999999999999</v>
      </c>
      <c r="N1774" s="8">
        <f t="shared" si="126"/>
        <v>9.17</v>
      </c>
      <c r="O1774" s="8">
        <f t="shared" si="127"/>
        <v>5.1799999999999908</v>
      </c>
      <c r="P1774" s="38">
        <v>0</v>
      </c>
      <c r="Q1774" s="39">
        <f t="shared" si="128"/>
        <v>83.267441860465112</v>
      </c>
      <c r="R1774" s="33">
        <v>430</v>
      </c>
      <c r="U1774" s="33">
        <f t="shared" si="129"/>
        <v>410</v>
      </c>
    </row>
    <row r="1775" spans="2:21" ht="18.75" customHeight="1" x14ac:dyDescent="0.2">
      <c r="B1775" s="32">
        <v>43772</v>
      </c>
      <c r="C1775" s="33">
        <v>438</v>
      </c>
      <c r="D1775" s="33">
        <v>370</v>
      </c>
      <c r="E1775" s="34">
        <v>432.79</v>
      </c>
      <c r="F1775" s="33">
        <v>722</v>
      </c>
      <c r="G1775" s="33">
        <v>34</v>
      </c>
      <c r="H1775" s="8">
        <v>602.89</v>
      </c>
      <c r="I1775" s="42"/>
      <c r="J1775" s="42"/>
      <c r="K1775" s="42"/>
      <c r="L1775" s="36">
        <v>10.52</v>
      </c>
      <c r="M1775" s="37">
        <v>4.2939999999999996</v>
      </c>
      <c r="N1775" s="8">
        <f t="shared" si="126"/>
        <v>10.52</v>
      </c>
      <c r="O1775" s="8">
        <f t="shared" si="127"/>
        <v>7.3700000000000223</v>
      </c>
      <c r="P1775" s="38">
        <v>8.4</v>
      </c>
      <c r="Q1775" s="39">
        <f t="shared" si="128"/>
        <v>82.6875</v>
      </c>
      <c r="R1775" s="33">
        <v>430</v>
      </c>
      <c r="U1775" s="33">
        <f t="shared" si="129"/>
        <v>410</v>
      </c>
    </row>
    <row r="1776" spans="2:21" ht="18.75" customHeight="1" x14ac:dyDescent="0.2">
      <c r="B1776" s="32">
        <v>43773</v>
      </c>
      <c r="C1776" s="33">
        <v>438</v>
      </c>
      <c r="D1776" s="33">
        <v>370</v>
      </c>
      <c r="E1776" s="34">
        <v>432.64</v>
      </c>
      <c r="F1776" s="33">
        <v>722</v>
      </c>
      <c r="G1776" s="33">
        <v>34</v>
      </c>
      <c r="H1776" s="8">
        <v>599.74</v>
      </c>
      <c r="I1776" s="42"/>
      <c r="J1776" s="42"/>
      <c r="K1776" s="42"/>
      <c r="L1776" s="36">
        <v>8.1120000000000001</v>
      </c>
      <c r="M1776" s="37">
        <v>3.3109999999999999</v>
      </c>
      <c r="N1776" s="8">
        <f t="shared" si="126"/>
        <v>8.1120000000000001</v>
      </c>
      <c r="O1776" s="8">
        <f t="shared" si="127"/>
        <v>9.371999999999991</v>
      </c>
      <c r="P1776" s="38">
        <v>0</v>
      </c>
      <c r="Q1776" s="39">
        <f t="shared" si="128"/>
        <v>82.229651162790702</v>
      </c>
      <c r="R1776" s="33">
        <v>430</v>
      </c>
      <c r="U1776" s="33">
        <f t="shared" si="129"/>
        <v>410</v>
      </c>
    </row>
    <row r="1777" spans="2:23" ht="18.75" customHeight="1" x14ac:dyDescent="0.2">
      <c r="B1777" s="32">
        <v>43774</v>
      </c>
      <c r="C1777" s="33">
        <v>438</v>
      </c>
      <c r="D1777" s="33">
        <v>370</v>
      </c>
      <c r="E1777" s="34">
        <v>432.7</v>
      </c>
      <c r="F1777" s="33">
        <v>722</v>
      </c>
      <c r="G1777" s="33">
        <v>34</v>
      </c>
      <c r="H1777" s="8">
        <v>601</v>
      </c>
      <c r="I1777" s="42"/>
      <c r="J1777" s="42"/>
      <c r="K1777" s="42"/>
      <c r="L1777" s="36">
        <v>5.165</v>
      </c>
      <c r="M1777" s="37">
        <v>2.1080000000000001</v>
      </c>
      <c r="N1777" s="8">
        <f t="shared" si="126"/>
        <v>5.165</v>
      </c>
      <c r="O1777" s="8">
        <f t="shared" si="127"/>
        <v>8.5250000000000128</v>
      </c>
      <c r="P1777" s="38">
        <v>0</v>
      </c>
      <c r="Q1777" s="39">
        <f t="shared" si="128"/>
        <v>82.412790697674424</v>
      </c>
      <c r="R1777" s="33">
        <v>430</v>
      </c>
      <c r="U1777" s="33">
        <f t="shared" si="129"/>
        <v>410</v>
      </c>
      <c r="V1777" s="8"/>
      <c r="W1777" s="8"/>
    </row>
    <row r="1778" spans="2:23" ht="18.75" customHeight="1" x14ac:dyDescent="0.2">
      <c r="B1778" s="32">
        <v>43775</v>
      </c>
      <c r="C1778" s="33">
        <v>438</v>
      </c>
      <c r="D1778" s="33">
        <v>370</v>
      </c>
      <c r="E1778" s="34">
        <v>432.86</v>
      </c>
      <c r="F1778" s="33">
        <v>722</v>
      </c>
      <c r="G1778" s="33">
        <v>34</v>
      </c>
      <c r="H1778" s="8">
        <v>604.36</v>
      </c>
      <c r="I1778" s="42"/>
      <c r="J1778" s="42"/>
      <c r="K1778" s="42"/>
      <c r="L1778" s="36">
        <v>5.4240000000000004</v>
      </c>
      <c r="M1778" s="37">
        <v>2.214</v>
      </c>
      <c r="N1778" s="8">
        <f t="shared" si="126"/>
        <v>5.4240000000000004</v>
      </c>
      <c r="O1778" s="8">
        <f t="shared" si="127"/>
        <v>5.0040000000000413</v>
      </c>
      <c r="P1778" s="38">
        <v>0</v>
      </c>
      <c r="Q1778" s="39">
        <f t="shared" si="128"/>
        <v>82.901162790697668</v>
      </c>
      <c r="R1778" s="33">
        <v>430</v>
      </c>
      <c r="U1778" s="33">
        <f t="shared" si="129"/>
        <v>410</v>
      </c>
    </row>
    <row r="1779" spans="2:23" ht="18.75" customHeight="1" x14ac:dyDescent="0.2">
      <c r="B1779" s="32">
        <v>43776</v>
      </c>
      <c r="C1779" s="33">
        <v>438</v>
      </c>
      <c r="D1779" s="33">
        <v>370</v>
      </c>
      <c r="E1779" s="34">
        <v>432.84</v>
      </c>
      <c r="F1779" s="33">
        <v>722</v>
      </c>
      <c r="G1779" s="33">
        <v>34</v>
      </c>
      <c r="H1779" s="8">
        <v>603.94000000000005</v>
      </c>
      <c r="I1779" s="42"/>
      <c r="J1779" s="42"/>
      <c r="K1779" s="42"/>
      <c r="L1779" s="36">
        <v>5.4370000000000003</v>
      </c>
      <c r="M1779" s="37">
        <v>2.2189999999999999</v>
      </c>
      <c r="N1779" s="8">
        <f t="shared" si="126"/>
        <v>5.4370000000000003</v>
      </c>
      <c r="O1779" s="8">
        <f t="shared" si="127"/>
        <v>4.3869999999999321</v>
      </c>
      <c r="P1779" s="38">
        <v>0</v>
      </c>
      <c r="Q1779" s="39">
        <f t="shared" si="128"/>
        <v>82.840116279069775</v>
      </c>
      <c r="R1779" s="33">
        <v>430</v>
      </c>
      <c r="U1779" s="33">
        <f>410+V1779</f>
        <v>410</v>
      </c>
    </row>
    <row r="1780" spans="2:23" ht="18.75" customHeight="1" x14ac:dyDescent="0.2">
      <c r="B1780" s="32">
        <v>43777</v>
      </c>
      <c r="C1780" s="33">
        <v>438</v>
      </c>
      <c r="D1780" s="33">
        <v>370</v>
      </c>
      <c r="E1780" s="34">
        <v>432.79</v>
      </c>
      <c r="F1780" s="33">
        <v>722</v>
      </c>
      <c r="G1780" s="33">
        <v>34</v>
      </c>
      <c r="H1780" s="8">
        <v>602.89</v>
      </c>
      <c r="I1780" s="42"/>
      <c r="J1780" s="42"/>
      <c r="K1780" s="42"/>
      <c r="L1780" s="36">
        <v>5.7279999999999998</v>
      </c>
      <c r="M1780" s="37">
        <v>2.3380000000000001</v>
      </c>
      <c r="N1780" s="8">
        <f t="shared" si="126"/>
        <v>5.7279999999999998</v>
      </c>
      <c r="O1780" s="8">
        <f t="shared" si="127"/>
        <v>4.4680000000000089</v>
      </c>
      <c r="P1780" s="38">
        <v>0</v>
      </c>
      <c r="Q1780" s="39">
        <f t="shared" si="128"/>
        <v>82.6875</v>
      </c>
      <c r="R1780" s="33">
        <v>430</v>
      </c>
      <c r="U1780" s="33">
        <f t="shared" si="129"/>
        <v>410</v>
      </c>
    </row>
    <row r="1781" spans="2:23" ht="18.75" customHeight="1" x14ac:dyDescent="0.2">
      <c r="B1781" s="32">
        <v>43778</v>
      </c>
      <c r="C1781" s="33">
        <v>438</v>
      </c>
      <c r="D1781" s="33">
        <v>370</v>
      </c>
      <c r="E1781" s="34">
        <v>432.73</v>
      </c>
      <c r="F1781" s="33">
        <v>722</v>
      </c>
      <c r="G1781" s="33">
        <v>34</v>
      </c>
      <c r="H1781" s="8">
        <v>601.63</v>
      </c>
      <c r="I1781" s="42"/>
      <c r="J1781" s="42"/>
      <c r="K1781" s="42"/>
      <c r="L1781" s="36">
        <v>2.8220000000000001</v>
      </c>
      <c r="M1781" s="37">
        <v>1.1519999999999999</v>
      </c>
      <c r="N1781" s="8">
        <f t="shared" si="126"/>
        <v>2.8220000000000001</v>
      </c>
      <c r="O1781" s="8">
        <f t="shared" si="127"/>
        <v>3.0320000000000364</v>
      </c>
      <c r="P1781" s="38">
        <v>37</v>
      </c>
      <c r="Q1781" s="39">
        <f t="shared" si="128"/>
        <v>82.504360465116278</v>
      </c>
      <c r="R1781" s="33">
        <v>430</v>
      </c>
      <c r="U1781" s="33">
        <f t="shared" si="129"/>
        <v>410</v>
      </c>
    </row>
    <row r="1782" spans="2:23" ht="18.75" customHeight="1" x14ac:dyDescent="0.2">
      <c r="B1782" s="32">
        <v>43779</v>
      </c>
      <c r="C1782" s="33">
        <v>438</v>
      </c>
      <c r="D1782" s="33">
        <v>370</v>
      </c>
      <c r="E1782" s="34">
        <v>432.74</v>
      </c>
      <c r="F1782" s="33">
        <v>722</v>
      </c>
      <c r="G1782" s="33">
        <v>34</v>
      </c>
      <c r="H1782" s="8">
        <v>601.84</v>
      </c>
      <c r="I1782" s="42"/>
      <c r="J1782" s="42"/>
      <c r="K1782" s="42"/>
      <c r="L1782" s="36">
        <v>3.7069999999999999</v>
      </c>
      <c r="M1782" s="37">
        <v>1.5029999999999999</v>
      </c>
      <c r="N1782" s="8">
        <f t="shared" si="126"/>
        <v>3.7069999999999999</v>
      </c>
      <c r="O1782" s="8">
        <f t="shared" si="127"/>
        <v>3.4969999999999635</v>
      </c>
      <c r="P1782" s="38">
        <v>0.8</v>
      </c>
      <c r="Q1782" s="39">
        <f t="shared" si="128"/>
        <v>82.534883720930239</v>
      </c>
      <c r="R1782" s="33">
        <v>430</v>
      </c>
      <c r="U1782" s="33">
        <f t="shared" si="129"/>
        <v>410</v>
      </c>
    </row>
    <row r="1783" spans="2:23" ht="18.75" customHeight="1" x14ac:dyDescent="0.2">
      <c r="B1783" s="32">
        <v>43780</v>
      </c>
      <c r="C1783" s="33">
        <v>438</v>
      </c>
      <c r="D1783" s="33">
        <v>370</v>
      </c>
      <c r="E1783" s="34">
        <v>432.73</v>
      </c>
      <c r="F1783" s="33">
        <v>722</v>
      </c>
      <c r="G1783" s="33">
        <v>34</v>
      </c>
      <c r="H1783" s="8">
        <v>601.63</v>
      </c>
      <c r="I1783" s="42"/>
      <c r="J1783" s="42"/>
      <c r="K1783" s="42"/>
      <c r="L1783" s="36">
        <v>4.4960000000000004</v>
      </c>
      <c r="M1783" s="37">
        <v>1.835</v>
      </c>
      <c r="N1783" s="8">
        <f t="shared" si="126"/>
        <v>4.4960000000000004</v>
      </c>
      <c r="O1783" s="8">
        <f t="shared" si="127"/>
        <v>2.6060000000000141</v>
      </c>
      <c r="P1783" s="38">
        <v>0</v>
      </c>
      <c r="Q1783" s="39">
        <f t="shared" si="128"/>
        <v>82.504360465116278</v>
      </c>
      <c r="R1783" s="33">
        <v>430</v>
      </c>
      <c r="U1783" s="33">
        <f t="shared" si="129"/>
        <v>410</v>
      </c>
    </row>
    <row r="1784" spans="2:23" ht="18.75" customHeight="1" x14ac:dyDescent="0.2">
      <c r="B1784" s="32">
        <v>43781</v>
      </c>
      <c r="C1784" s="33">
        <v>438</v>
      </c>
      <c r="D1784" s="33">
        <v>370</v>
      </c>
      <c r="E1784" s="34">
        <v>432.64</v>
      </c>
      <c r="F1784" s="33">
        <v>722</v>
      </c>
      <c r="G1784" s="33">
        <v>34</v>
      </c>
      <c r="H1784" s="8">
        <v>599.74</v>
      </c>
      <c r="I1784" s="42"/>
      <c r="J1784" s="42"/>
      <c r="K1784" s="42"/>
      <c r="L1784" s="36">
        <v>4.0890000000000004</v>
      </c>
      <c r="M1784" s="37">
        <v>1.669</v>
      </c>
      <c r="N1784" s="8">
        <f t="shared" si="126"/>
        <v>4.0890000000000004</v>
      </c>
      <c r="O1784" s="8">
        <f t="shared" si="127"/>
        <v>2.6189999999999731</v>
      </c>
      <c r="P1784" s="38">
        <v>0</v>
      </c>
      <c r="Q1784" s="39">
        <f t="shared" si="128"/>
        <v>82.229651162790702</v>
      </c>
      <c r="R1784" s="33">
        <v>430</v>
      </c>
      <c r="U1784" s="33">
        <f t="shared" si="129"/>
        <v>410</v>
      </c>
    </row>
    <row r="1785" spans="2:23" ht="18.75" customHeight="1" x14ac:dyDescent="0.2">
      <c r="B1785" s="32">
        <v>43782</v>
      </c>
      <c r="C1785" s="33">
        <v>438</v>
      </c>
      <c r="D1785" s="33">
        <v>370</v>
      </c>
      <c r="E1785" s="34">
        <v>432.57</v>
      </c>
      <c r="F1785" s="33">
        <v>722</v>
      </c>
      <c r="G1785" s="33">
        <v>34</v>
      </c>
      <c r="H1785" s="8">
        <v>598.27</v>
      </c>
      <c r="I1785" s="42"/>
      <c r="J1785" s="42"/>
      <c r="K1785" s="42"/>
      <c r="L1785" s="36">
        <v>4.8540000000000001</v>
      </c>
      <c r="M1785" s="37">
        <v>1.954</v>
      </c>
      <c r="N1785" s="8">
        <f t="shared" si="126"/>
        <v>4.8540000000000001</v>
      </c>
      <c r="O1785" s="8">
        <f t="shared" si="127"/>
        <v>2.184000000000041</v>
      </c>
      <c r="P1785" s="38">
        <v>0</v>
      </c>
      <c r="Q1785" s="39">
        <f t="shared" si="128"/>
        <v>82.01598837209302</v>
      </c>
      <c r="R1785" s="33">
        <v>430</v>
      </c>
      <c r="U1785" s="33">
        <f t="shared" si="129"/>
        <v>410</v>
      </c>
    </row>
    <row r="1786" spans="2:23" ht="18.75" customHeight="1" x14ac:dyDescent="0.2">
      <c r="B1786" s="32">
        <v>43783</v>
      </c>
      <c r="C1786" s="33">
        <v>438</v>
      </c>
      <c r="D1786" s="33">
        <v>370</v>
      </c>
      <c r="E1786" s="34">
        <v>432.44</v>
      </c>
      <c r="F1786" s="33">
        <v>722</v>
      </c>
      <c r="G1786" s="33">
        <v>34</v>
      </c>
      <c r="H1786" s="8">
        <v>595.6</v>
      </c>
      <c r="I1786" s="42"/>
      <c r="J1786" s="42"/>
      <c r="K1786" s="42"/>
      <c r="L1786" s="36">
        <v>7.8449999999999998</v>
      </c>
      <c r="M1786" s="37">
        <v>3.202</v>
      </c>
      <c r="N1786" s="8">
        <f t="shared" si="126"/>
        <v>7.8449999999999998</v>
      </c>
      <c r="O1786" s="8">
        <f t="shared" si="127"/>
        <v>3.4749999999999952</v>
      </c>
      <c r="P1786" s="38">
        <v>0</v>
      </c>
      <c r="Q1786" s="39">
        <f t="shared" si="128"/>
        <v>81.627906976744185</v>
      </c>
      <c r="R1786" s="33">
        <v>430</v>
      </c>
      <c r="U1786" s="33">
        <f t="shared" si="129"/>
        <v>410</v>
      </c>
    </row>
    <row r="1787" spans="2:23" ht="18.75" customHeight="1" x14ac:dyDescent="0.2">
      <c r="B1787" s="32">
        <v>43784</v>
      </c>
      <c r="C1787" s="33">
        <v>438</v>
      </c>
      <c r="D1787" s="33">
        <v>370</v>
      </c>
      <c r="E1787" s="34">
        <v>432.23</v>
      </c>
      <c r="F1787" s="33">
        <v>722</v>
      </c>
      <c r="G1787" s="33">
        <v>34</v>
      </c>
      <c r="H1787" s="8">
        <v>591.23</v>
      </c>
      <c r="I1787" s="42"/>
      <c r="J1787" s="42"/>
      <c r="K1787" s="42"/>
      <c r="L1787" s="36">
        <v>4.5289999999999999</v>
      </c>
      <c r="M1787" s="37">
        <v>1.841</v>
      </c>
      <c r="N1787" s="8">
        <f t="shared" si="126"/>
        <v>4.5289999999999999</v>
      </c>
      <c r="O1787" s="8">
        <f t="shared" si="127"/>
        <v>2.8990000000000045</v>
      </c>
      <c r="P1787" s="38">
        <v>0</v>
      </c>
      <c r="Q1787" s="39">
        <f t="shared" si="128"/>
        <v>80.992732558139537</v>
      </c>
      <c r="R1787" s="33">
        <v>430</v>
      </c>
      <c r="U1787" s="33">
        <f t="shared" si="129"/>
        <v>410</v>
      </c>
    </row>
    <row r="1788" spans="2:23" ht="18.75" customHeight="1" x14ac:dyDescent="0.2">
      <c r="B1788" s="32">
        <v>43785</v>
      </c>
      <c r="C1788" s="33">
        <v>438</v>
      </c>
      <c r="D1788" s="33">
        <v>370</v>
      </c>
      <c r="E1788" s="34">
        <v>432.15</v>
      </c>
      <c r="F1788" s="33">
        <v>722</v>
      </c>
      <c r="G1788" s="33">
        <v>34</v>
      </c>
      <c r="H1788" s="8">
        <v>589.6</v>
      </c>
      <c r="I1788" s="42"/>
      <c r="J1788" s="42"/>
      <c r="K1788" s="42"/>
      <c r="L1788" s="36">
        <v>2.1429999999999998</v>
      </c>
      <c r="M1788" s="37">
        <v>0.871</v>
      </c>
      <c r="N1788" s="8">
        <f t="shared" si="126"/>
        <v>2.1429999999999998</v>
      </c>
      <c r="O1788" s="8">
        <f t="shared" si="127"/>
        <v>9.7630000000000052</v>
      </c>
      <c r="P1788" s="38">
        <v>29</v>
      </c>
      <c r="Q1788" s="39">
        <f t="shared" si="128"/>
        <v>80.755813953488371</v>
      </c>
      <c r="R1788" s="33">
        <v>430</v>
      </c>
      <c r="U1788" s="33">
        <f t="shared" si="129"/>
        <v>410</v>
      </c>
    </row>
    <row r="1789" spans="2:23" ht="18.75" customHeight="1" x14ac:dyDescent="0.2">
      <c r="B1789" s="32">
        <v>43786</v>
      </c>
      <c r="C1789" s="33">
        <v>438</v>
      </c>
      <c r="D1789" s="33">
        <v>370</v>
      </c>
      <c r="E1789" s="34">
        <v>432.52</v>
      </c>
      <c r="F1789" s="33">
        <v>722</v>
      </c>
      <c r="G1789" s="33">
        <v>34</v>
      </c>
      <c r="H1789" s="8">
        <v>597.22</v>
      </c>
      <c r="I1789" s="42"/>
      <c r="J1789" s="42"/>
      <c r="K1789" s="42"/>
      <c r="L1789" s="36">
        <v>3.6110000000000002</v>
      </c>
      <c r="M1789" s="37">
        <v>1.474</v>
      </c>
      <c r="N1789" s="8">
        <f t="shared" si="126"/>
        <v>3.6110000000000002</v>
      </c>
      <c r="O1789" s="8">
        <f t="shared" si="127"/>
        <v>6.3410000000000188</v>
      </c>
      <c r="P1789" s="38">
        <v>0</v>
      </c>
      <c r="Q1789" s="39">
        <f t="shared" si="128"/>
        <v>81.863372093023258</v>
      </c>
      <c r="R1789" s="33">
        <v>430</v>
      </c>
      <c r="U1789" s="33">
        <f t="shared" si="129"/>
        <v>410</v>
      </c>
    </row>
    <row r="1790" spans="2:23" ht="18.75" customHeight="1" x14ac:dyDescent="0.2">
      <c r="B1790" s="32">
        <v>43787</v>
      </c>
      <c r="C1790" s="33">
        <v>438</v>
      </c>
      <c r="D1790" s="33">
        <v>370</v>
      </c>
      <c r="E1790" s="34">
        <v>432.65</v>
      </c>
      <c r="F1790" s="33">
        <v>722</v>
      </c>
      <c r="G1790" s="33">
        <v>34</v>
      </c>
      <c r="H1790" s="8">
        <v>599.95000000000005</v>
      </c>
      <c r="I1790" s="42"/>
      <c r="J1790" s="42"/>
      <c r="K1790" s="42"/>
      <c r="L1790" s="36">
        <v>4.17</v>
      </c>
      <c r="M1790" s="37">
        <v>1.702</v>
      </c>
      <c r="N1790" s="8">
        <f t="shared" si="126"/>
        <v>4.17</v>
      </c>
      <c r="O1790" s="8">
        <f t="shared" si="127"/>
        <v>2.2799999999998999</v>
      </c>
      <c r="P1790" s="38">
        <v>0</v>
      </c>
      <c r="Q1790" s="39">
        <f t="shared" si="128"/>
        <v>82.260174418604663</v>
      </c>
      <c r="R1790" s="33">
        <v>430</v>
      </c>
      <c r="U1790" s="33">
        <f t="shared" si="129"/>
        <v>410</v>
      </c>
    </row>
    <row r="1791" spans="2:23" ht="18.75" customHeight="1" x14ac:dyDescent="0.2">
      <c r="B1791" s="32">
        <v>43788</v>
      </c>
      <c r="C1791" s="33">
        <v>438</v>
      </c>
      <c r="D1791" s="33">
        <v>370</v>
      </c>
      <c r="E1791" s="34">
        <v>432.56</v>
      </c>
      <c r="F1791" s="33">
        <v>722</v>
      </c>
      <c r="G1791" s="33">
        <v>34</v>
      </c>
      <c r="H1791" s="8">
        <v>598.05999999999995</v>
      </c>
      <c r="L1791" s="36">
        <v>6.7670000000000003</v>
      </c>
      <c r="M1791" s="37">
        <v>2.7509999999999999</v>
      </c>
      <c r="N1791" s="8">
        <f t="shared" si="126"/>
        <v>6.7670000000000003</v>
      </c>
      <c r="O1791" s="8">
        <f t="shared" si="127"/>
        <v>4.3070000000000777</v>
      </c>
      <c r="P1791" s="38">
        <v>0</v>
      </c>
      <c r="Q1791" s="39">
        <f t="shared" si="128"/>
        <v>81.985465116279059</v>
      </c>
      <c r="R1791" s="33">
        <v>430</v>
      </c>
      <c r="U1791" s="33">
        <f>410+V1791</f>
        <v>410</v>
      </c>
    </row>
    <row r="1792" spans="2:23" ht="18.75" customHeight="1" x14ac:dyDescent="0.2">
      <c r="B1792" s="32">
        <v>43789</v>
      </c>
      <c r="C1792" s="33">
        <v>438</v>
      </c>
      <c r="D1792" s="33">
        <v>370</v>
      </c>
      <c r="E1792" s="34">
        <v>432.44</v>
      </c>
      <c r="F1792" s="33">
        <v>722</v>
      </c>
      <c r="G1792" s="33">
        <v>34</v>
      </c>
      <c r="H1792" s="8">
        <v>595.6</v>
      </c>
      <c r="L1792" s="36">
        <v>5.3010000000000002</v>
      </c>
      <c r="M1792" s="37">
        <v>2.1549999999999998</v>
      </c>
      <c r="N1792" s="8">
        <f t="shared" si="126"/>
        <v>5.3010000000000002</v>
      </c>
      <c r="O1792" s="8">
        <f t="shared" si="127"/>
        <v>3.240999999999941</v>
      </c>
      <c r="P1792" s="38">
        <v>2.4</v>
      </c>
      <c r="Q1792" s="39">
        <f t="shared" si="128"/>
        <v>81.627906976744185</v>
      </c>
      <c r="R1792" s="33">
        <v>430</v>
      </c>
      <c r="U1792" s="33">
        <f>410+V1792</f>
        <v>410</v>
      </c>
    </row>
    <row r="1793" spans="2:21" ht="18.75" customHeight="1" x14ac:dyDescent="0.2">
      <c r="B1793" s="32">
        <v>43790</v>
      </c>
      <c r="C1793" s="33">
        <v>438</v>
      </c>
      <c r="D1793" s="33">
        <v>370</v>
      </c>
      <c r="E1793" s="34">
        <v>432.34</v>
      </c>
      <c r="F1793" s="33">
        <v>722</v>
      </c>
      <c r="G1793" s="33">
        <v>34</v>
      </c>
      <c r="H1793" s="8">
        <v>593.54</v>
      </c>
      <c r="L1793" s="36">
        <v>4.2949999999999999</v>
      </c>
      <c r="M1793" s="37">
        <v>1.746</v>
      </c>
      <c r="N1793" s="8">
        <f t="shared" si="126"/>
        <v>4.2949999999999999</v>
      </c>
      <c r="O1793" s="8">
        <f t="shared" si="127"/>
        <v>1.7750000000000181</v>
      </c>
      <c r="P1793" s="38">
        <v>10.5</v>
      </c>
      <c r="Q1793" s="39">
        <f t="shared" si="128"/>
        <v>81.32848837209302</v>
      </c>
      <c r="R1793" s="33">
        <v>430</v>
      </c>
      <c r="U1793" s="33">
        <f>410+V1793</f>
        <v>410</v>
      </c>
    </row>
    <row r="1794" spans="2:21" ht="18.75" customHeight="1" x14ac:dyDescent="0.2">
      <c r="B1794" s="32">
        <v>43791</v>
      </c>
      <c r="C1794" s="33">
        <v>438</v>
      </c>
      <c r="D1794" s="33">
        <v>370</v>
      </c>
      <c r="E1794" s="34">
        <v>432.22</v>
      </c>
      <c r="F1794" s="33">
        <v>722</v>
      </c>
      <c r="G1794" s="33">
        <v>34</v>
      </c>
      <c r="H1794" s="8">
        <v>591.02</v>
      </c>
      <c r="L1794" s="36">
        <v>2.9940000000000002</v>
      </c>
      <c r="M1794" s="37">
        <v>1.2170000000000001</v>
      </c>
      <c r="N1794" s="8">
        <f t="shared" si="126"/>
        <v>2.9940000000000002</v>
      </c>
      <c r="O1794" s="8">
        <f t="shared" si="127"/>
        <v>1.9740000000000184</v>
      </c>
      <c r="P1794" s="38">
        <v>3.9</v>
      </c>
      <c r="Q1794" s="39">
        <f t="shared" si="128"/>
        <v>80.962209302325576</v>
      </c>
      <c r="R1794" s="33">
        <v>430</v>
      </c>
      <c r="U1794" s="33">
        <f t="shared" ref="U1794:U1813" si="130">410+V1794</f>
        <v>410</v>
      </c>
    </row>
    <row r="1795" spans="2:21" ht="18.75" customHeight="1" x14ac:dyDescent="0.2">
      <c r="B1795" s="32">
        <v>43792</v>
      </c>
      <c r="C1795" s="33">
        <v>438</v>
      </c>
      <c r="D1795" s="33">
        <v>370</v>
      </c>
      <c r="E1795" s="34">
        <v>432.17</v>
      </c>
      <c r="F1795" s="33">
        <v>722</v>
      </c>
      <c r="G1795" s="33">
        <v>34</v>
      </c>
      <c r="H1795" s="8">
        <v>590</v>
      </c>
      <c r="L1795" s="36">
        <v>1.998</v>
      </c>
      <c r="M1795" s="37">
        <v>0.81200000000000006</v>
      </c>
      <c r="N1795" s="8">
        <f t="shared" si="126"/>
        <v>1.998</v>
      </c>
      <c r="O1795" s="8">
        <f t="shared" si="127"/>
        <v>1.3979999999999773</v>
      </c>
      <c r="P1795" s="38">
        <v>10.4</v>
      </c>
      <c r="Q1795" s="39">
        <f t="shared" si="128"/>
        <v>80.813953488372093</v>
      </c>
      <c r="R1795" s="33">
        <v>430</v>
      </c>
      <c r="U1795" s="33">
        <f t="shared" si="130"/>
        <v>410</v>
      </c>
    </row>
    <row r="1796" spans="2:21" ht="18.75" customHeight="1" x14ac:dyDescent="0.2">
      <c r="B1796" s="32">
        <v>43793</v>
      </c>
      <c r="C1796" s="33">
        <v>438</v>
      </c>
      <c r="D1796" s="33">
        <v>370</v>
      </c>
      <c r="E1796" s="34">
        <v>432.14</v>
      </c>
      <c r="F1796" s="33">
        <v>722</v>
      </c>
      <c r="G1796" s="33">
        <v>34</v>
      </c>
      <c r="H1796" s="8">
        <v>589.4</v>
      </c>
      <c r="L1796" s="36">
        <v>5.38</v>
      </c>
      <c r="M1796" s="37">
        <v>2.1869999999999998</v>
      </c>
      <c r="N1796" s="8">
        <f t="shared" si="126"/>
        <v>5.38</v>
      </c>
      <c r="O1796" s="8">
        <f t="shared" si="127"/>
        <v>2.8999999999999817</v>
      </c>
      <c r="P1796" s="38">
        <v>1.6</v>
      </c>
      <c r="Q1796" s="39">
        <f t="shared" si="128"/>
        <v>80.726744186046517</v>
      </c>
      <c r="R1796" s="33">
        <v>430</v>
      </c>
      <c r="U1796" s="33">
        <f t="shared" si="130"/>
        <v>410</v>
      </c>
    </row>
    <row r="1797" spans="2:21" ht="18.75" customHeight="1" x14ac:dyDescent="0.2">
      <c r="B1797" s="32">
        <v>43794</v>
      </c>
      <c r="C1797" s="33">
        <v>438</v>
      </c>
      <c r="D1797" s="33">
        <v>370</v>
      </c>
      <c r="E1797" s="34">
        <v>432.02</v>
      </c>
      <c r="F1797" s="33">
        <v>722</v>
      </c>
      <c r="G1797" s="33">
        <v>34</v>
      </c>
      <c r="H1797" s="8">
        <v>586.91999999999996</v>
      </c>
      <c r="L1797" s="36">
        <v>3.5129999999999999</v>
      </c>
      <c r="M1797" s="37">
        <v>1.4279999999999999</v>
      </c>
      <c r="N1797" s="8">
        <f t="shared" si="126"/>
        <v>3.5129999999999999</v>
      </c>
      <c r="O1797" s="8">
        <f t="shared" si="127"/>
        <v>2.9029999999999863</v>
      </c>
      <c r="P1797" s="38">
        <v>13.3</v>
      </c>
      <c r="Q1797" s="39">
        <f t="shared" si="128"/>
        <v>80.36627906976743</v>
      </c>
      <c r="R1797" s="33">
        <v>430</v>
      </c>
      <c r="U1797" s="33">
        <f t="shared" si="130"/>
        <v>410</v>
      </c>
    </row>
    <row r="1798" spans="2:21" ht="18.75" customHeight="1" x14ac:dyDescent="0.2">
      <c r="B1798" s="32">
        <v>43795</v>
      </c>
      <c r="C1798" s="33">
        <v>438</v>
      </c>
      <c r="D1798" s="33">
        <v>370</v>
      </c>
      <c r="E1798" s="34">
        <v>431.99</v>
      </c>
      <c r="F1798" s="33">
        <v>722</v>
      </c>
      <c r="G1798" s="33">
        <v>34</v>
      </c>
      <c r="H1798" s="8">
        <v>586.30999999999995</v>
      </c>
      <c r="L1798" s="36">
        <v>3.4740000000000002</v>
      </c>
      <c r="M1798" s="37">
        <v>1.4119999999999999</v>
      </c>
      <c r="N1798" s="8">
        <f t="shared" si="126"/>
        <v>3.4740000000000002</v>
      </c>
      <c r="O1798" s="8">
        <f t="shared" si="127"/>
        <v>2.9040000000000639</v>
      </c>
      <c r="P1798" s="38">
        <v>4.4000000000000004</v>
      </c>
      <c r="Q1798" s="39">
        <f t="shared" si="128"/>
        <v>80.277616279069761</v>
      </c>
      <c r="R1798" s="33">
        <v>430</v>
      </c>
      <c r="U1798" s="33">
        <f t="shared" si="130"/>
        <v>410</v>
      </c>
    </row>
    <row r="1799" spans="2:21" ht="18.75" customHeight="1" x14ac:dyDescent="0.2">
      <c r="B1799" s="32">
        <v>43796</v>
      </c>
      <c r="C1799" s="33">
        <v>438</v>
      </c>
      <c r="D1799" s="33">
        <v>370</v>
      </c>
      <c r="E1799" s="34">
        <v>431.96</v>
      </c>
      <c r="F1799" s="33">
        <v>722</v>
      </c>
      <c r="G1799" s="33">
        <v>34</v>
      </c>
      <c r="H1799" s="8">
        <v>585.74</v>
      </c>
      <c r="L1799" s="36">
        <v>3.323</v>
      </c>
      <c r="M1799" s="37">
        <v>1.351</v>
      </c>
      <c r="N1799" s="8">
        <f t="shared" si="126"/>
        <v>3.323</v>
      </c>
      <c r="O1799" s="8">
        <f t="shared" si="127"/>
        <v>1.9629999999999863</v>
      </c>
      <c r="P1799" s="38">
        <v>14</v>
      </c>
      <c r="Q1799" s="39">
        <f t="shared" si="128"/>
        <v>80.194767441860463</v>
      </c>
      <c r="R1799" s="33">
        <v>430</v>
      </c>
      <c r="U1799" s="33">
        <f t="shared" si="130"/>
        <v>410</v>
      </c>
    </row>
    <row r="1800" spans="2:21" ht="18.75" customHeight="1" x14ac:dyDescent="0.2">
      <c r="B1800" s="32">
        <v>43797</v>
      </c>
      <c r="C1800" s="33">
        <v>438</v>
      </c>
      <c r="D1800" s="33">
        <v>370</v>
      </c>
      <c r="E1800" s="34">
        <v>431.89</v>
      </c>
      <c r="F1800" s="33">
        <v>722</v>
      </c>
      <c r="G1800" s="33">
        <v>34</v>
      </c>
      <c r="H1800" s="8">
        <v>584.38</v>
      </c>
      <c r="L1800" s="36">
        <v>2.8610000000000002</v>
      </c>
      <c r="M1800" s="37">
        <v>1.163</v>
      </c>
      <c r="N1800" s="8">
        <f t="shared" si="126"/>
        <v>2.8610000000000002</v>
      </c>
      <c r="O1800" s="8">
        <f t="shared" si="127"/>
        <v>2.6409999999999729</v>
      </c>
      <c r="P1800" s="38">
        <v>5</v>
      </c>
      <c r="Q1800" s="39">
        <f t="shared" si="128"/>
        <v>79.997093023255815</v>
      </c>
      <c r="R1800" s="33">
        <v>430</v>
      </c>
      <c r="U1800" s="33">
        <f t="shared" si="130"/>
        <v>410</v>
      </c>
    </row>
    <row r="1801" spans="2:21" ht="18.75" customHeight="1" x14ac:dyDescent="0.2">
      <c r="B1801" s="32">
        <v>43798</v>
      </c>
      <c r="C1801" s="33">
        <v>438</v>
      </c>
      <c r="D1801" s="33">
        <v>370</v>
      </c>
      <c r="E1801" s="34">
        <v>431.88</v>
      </c>
      <c r="F1801" s="33">
        <v>722</v>
      </c>
      <c r="G1801" s="33">
        <v>34</v>
      </c>
      <c r="H1801" s="8">
        <v>584.16</v>
      </c>
      <c r="L1801" s="36">
        <v>2.7869999999999999</v>
      </c>
      <c r="M1801" s="37">
        <v>1.129</v>
      </c>
      <c r="N1801" s="8">
        <f t="shared" ref="N1801:N1864" si="131">I1801+J1801+K1801+L1801</f>
        <v>2.7869999999999999</v>
      </c>
      <c r="O1801" s="8">
        <f t="shared" si="127"/>
        <v>3.4169999999999954</v>
      </c>
      <c r="P1801" s="38">
        <v>16</v>
      </c>
      <c r="Q1801" s="39">
        <f t="shared" si="128"/>
        <v>79.965116279069761</v>
      </c>
      <c r="R1801" s="33">
        <v>430</v>
      </c>
      <c r="U1801" s="33">
        <f t="shared" si="130"/>
        <v>410</v>
      </c>
    </row>
    <row r="1802" spans="2:21" ht="18.75" customHeight="1" x14ac:dyDescent="0.2">
      <c r="B1802" s="32">
        <v>43799</v>
      </c>
      <c r="C1802" s="33">
        <v>438</v>
      </c>
      <c r="D1802" s="33">
        <v>370</v>
      </c>
      <c r="E1802" s="34">
        <v>431.91</v>
      </c>
      <c r="F1802" s="33">
        <v>722</v>
      </c>
      <c r="G1802" s="33">
        <v>34</v>
      </c>
      <c r="H1802" s="8">
        <v>584.79</v>
      </c>
      <c r="L1802" s="36">
        <v>1.446</v>
      </c>
      <c r="M1802" s="37">
        <v>0.59</v>
      </c>
      <c r="N1802" s="8">
        <f t="shared" si="131"/>
        <v>1.446</v>
      </c>
      <c r="O1802" s="8">
        <f t="shared" si="127"/>
        <v>29.416000000000029</v>
      </c>
      <c r="P1802" s="38">
        <v>93.5</v>
      </c>
      <c r="Q1802" s="39">
        <f t="shared" si="128"/>
        <v>80.056686046511629</v>
      </c>
      <c r="R1802" s="33">
        <v>430</v>
      </c>
      <c r="U1802" s="33">
        <f t="shared" si="130"/>
        <v>410</v>
      </c>
    </row>
    <row r="1803" spans="2:21" ht="18.75" customHeight="1" x14ac:dyDescent="0.2">
      <c r="B1803" s="32">
        <v>43800</v>
      </c>
      <c r="C1803" s="33">
        <v>438</v>
      </c>
      <c r="D1803" s="33">
        <v>370</v>
      </c>
      <c r="E1803" s="34">
        <v>433.26</v>
      </c>
      <c r="F1803" s="33">
        <v>722</v>
      </c>
      <c r="G1803" s="33">
        <v>34</v>
      </c>
      <c r="H1803" s="8">
        <v>612.76</v>
      </c>
      <c r="L1803" s="36">
        <v>3.4359999999999999</v>
      </c>
      <c r="M1803" s="37">
        <v>1.4079999999999999</v>
      </c>
      <c r="N1803" s="8">
        <f t="shared" si="131"/>
        <v>3.4359999999999999</v>
      </c>
      <c r="O1803" s="8">
        <f t="shared" si="127"/>
        <v>21.136000000000045</v>
      </c>
      <c r="P1803" s="38">
        <v>24.9</v>
      </c>
      <c r="Q1803" s="39">
        <f t="shared" si="128"/>
        <v>84.122093023255815</v>
      </c>
      <c r="R1803" s="33">
        <v>430</v>
      </c>
      <c r="U1803" s="33">
        <f t="shared" si="130"/>
        <v>410</v>
      </c>
    </row>
    <row r="1804" spans="2:21" ht="18.75" customHeight="1" x14ac:dyDescent="0.2">
      <c r="B1804" s="32">
        <v>43801</v>
      </c>
      <c r="C1804" s="33">
        <v>438</v>
      </c>
      <c r="D1804" s="33">
        <v>370</v>
      </c>
      <c r="E1804" s="34">
        <v>434.08</v>
      </c>
      <c r="F1804" s="33">
        <v>722</v>
      </c>
      <c r="G1804" s="33">
        <v>34</v>
      </c>
      <c r="H1804" s="8">
        <v>630.46</v>
      </c>
      <c r="L1804" s="36">
        <v>5.0389999999999997</v>
      </c>
      <c r="M1804" s="37">
        <v>2.0649999999999999</v>
      </c>
      <c r="N1804" s="8">
        <f t="shared" si="131"/>
        <v>5.0389999999999997</v>
      </c>
      <c r="O1804" s="8">
        <f t="shared" si="127"/>
        <v>11.098999999999945</v>
      </c>
      <c r="P1804" s="38">
        <v>2</v>
      </c>
      <c r="Q1804" s="39">
        <f t="shared" si="128"/>
        <v>86.694767441860463</v>
      </c>
      <c r="R1804" s="33">
        <v>430</v>
      </c>
      <c r="U1804" s="33">
        <f t="shared" si="130"/>
        <v>410</v>
      </c>
    </row>
    <row r="1805" spans="2:21" ht="18.75" customHeight="1" x14ac:dyDescent="0.2">
      <c r="B1805" s="32">
        <v>43802</v>
      </c>
      <c r="C1805" s="33">
        <v>438</v>
      </c>
      <c r="D1805" s="33">
        <v>370</v>
      </c>
      <c r="E1805" s="34">
        <v>434.36</v>
      </c>
      <c r="F1805" s="33">
        <v>722</v>
      </c>
      <c r="G1805" s="33">
        <v>34</v>
      </c>
      <c r="H1805" s="8">
        <v>636.52</v>
      </c>
      <c r="L1805" s="36">
        <v>4.968</v>
      </c>
      <c r="M1805" s="37">
        <v>2.036</v>
      </c>
      <c r="N1805" s="8">
        <f t="shared" si="131"/>
        <v>4.968</v>
      </c>
      <c r="O1805" s="8">
        <f t="shared" si="127"/>
        <v>8.4879999999999818</v>
      </c>
      <c r="P1805" s="38">
        <v>22.5</v>
      </c>
      <c r="Q1805" s="39">
        <f t="shared" si="128"/>
        <v>87.575581395348834</v>
      </c>
      <c r="R1805" s="33">
        <v>430</v>
      </c>
      <c r="U1805" s="33">
        <f t="shared" si="130"/>
        <v>410</v>
      </c>
    </row>
    <row r="1806" spans="2:21" ht="18.75" customHeight="1" x14ac:dyDescent="0.2">
      <c r="B1806" s="32">
        <v>43803</v>
      </c>
      <c r="C1806" s="33">
        <v>438</v>
      </c>
      <c r="D1806" s="33">
        <v>370</v>
      </c>
      <c r="E1806" s="34">
        <v>434.52</v>
      </c>
      <c r="F1806" s="33">
        <v>722</v>
      </c>
      <c r="G1806" s="33">
        <v>34</v>
      </c>
      <c r="H1806" s="8">
        <v>640.04</v>
      </c>
      <c r="L1806" s="36">
        <v>5.0449999999999999</v>
      </c>
      <c r="M1806" s="37">
        <v>2.069</v>
      </c>
      <c r="N1806" s="8">
        <f t="shared" si="131"/>
        <v>5.0449999999999999</v>
      </c>
      <c r="O1806" s="8">
        <f t="shared" si="127"/>
        <v>21.915000000000006</v>
      </c>
      <c r="P1806" s="38">
        <v>77</v>
      </c>
      <c r="Q1806" s="39">
        <f t="shared" si="128"/>
        <v>88.087209302325576</v>
      </c>
      <c r="R1806" s="33">
        <v>430</v>
      </c>
      <c r="U1806" s="33">
        <f t="shared" si="130"/>
        <v>410</v>
      </c>
    </row>
    <row r="1807" spans="2:21" ht="18.75" customHeight="1" x14ac:dyDescent="0.2">
      <c r="B1807" s="32">
        <v>43804</v>
      </c>
      <c r="C1807" s="33">
        <v>438</v>
      </c>
      <c r="D1807" s="33">
        <v>370</v>
      </c>
      <c r="E1807" s="34">
        <v>435.27</v>
      </c>
      <c r="F1807" s="33">
        <v>722</v>
      </c>
      <c r="G1807" s="33">
        <v>34</v>
      </c>
      <c r="H1807" s="8">
        <v>656.91</v>
      </c>
      <c r="L1807" s="36">
        <v>9.9329999999999998</v>
      </c>
      <c r="M1807" s="37">
        <v>4.0709999999999997</v>
      </c>
      <c r="N1807" s="8">
        <f t="shared" si="131"/>
        <v>9.9329999999999998</v>
      </c>
      <c r="O1807" s="8">
        <f t="shared" si="127"/>
        <v>13.383000000000045</v>
      </c>
      <c r="P1807" s="38">
        <v>3.8</v>
      </c>
      <c r="Q1807" s="39">
        <f t="shared" si="128"/>
        <v>90.539244186046517</v>
      </c>
      <c r="R1807" s="33">
        <v>430</v>
      </c>
      <c r="U1807" s="33">
        <f t="shared" si="130"/>
        <v>410</v>
      </c>
    </row>
    <row r="1808" spans="2:21" ht="18.75" customHeight="1" x14ac:dyDescent="0.2">
      <c r="B1808" s="32">
        <v>43805</v>
      </c>
      <c r="C1808" s="33">
        <v>438</v>
      </c>
      <c r="D1808" s="33">
        <v>370</v>
      </c>
      <c r="E1808" s="34">
        <v>435.42</v>
      </c>
      <c r="F1808" s="33">
        <v>722</v>
      </c>
      <c r="G1808" s="33">
        <v>34</v>
      </c>
      <c r="H1808" s="8">
        <v>660.36</v>
      </c>
      <c r="J1808" s="8">
        <v>7.0000000000000007E-2</v>
      </c>
      <c r="L1808" s="36">
        <v>13.776</v>
      </c>
      <c r="M1808" s="37">
        <v>5.6459999999999999</v>
      </c>
      <c r="N1808" s="8">
        <f t="shared" si="131"/>
        <v>13.846</v>
      </c>
      <c r="O1808" s="8">
        <f t="shared" si="127"/>
        <v>10.855999999999991</v>
      </c>
      <c r="P1808" s="38">
        <v>1.3</v>
      </c>
      <c r="Q1808" s="39">
        <f t="shared" si="128"/>
        <v>91.04069767441861</v>
      </c>
      <c r="R1808" s="33">
        <v>430</v>
      </c>
      <c r="U1808" s="33">
        <f t="shared" si="130"/>
        <v>410</v>
      </c>
    </row>
    <row r="1809" spans="2:21" ht="18.75" customHeight="1" x14ac:dyDescent="0.2">
      <c r="B1809" s="32">
        <v>43806</v>
      </c>
      <c r="C1809" s="33">
        <v>438</v>
      </c>
      <c r="D1809" s="33">
        <v>370</v>
      </c>
      <c r="E1809" s="34">
        <v>435.29</v>
      </c>
      <c r="F1809" s="33">
        <v>722</v>
      </c>
      <c r="G1809" s="33">
        <v>34</v>
      </c>
      <c r="H1809" s="8">
        <v>657.37</v>
      </c>
      <c r="L1809" s="36">
        <v>13.178000000000001</v>
      </c>
      <c r="M1809" s="37">
        <v>5.4009999999999998</v>
      </c>
      <c r="N1809" s="8">
        <f t="shared" si="131"/>
        <v>13.178000000000001</v>
      </c>
      <c r="O1809" s="8">
        <f t="shared" si="127"/>
        <v>9.2680000000000327</v>
      </c>
      <c r="P1809" s="38">
        <v>0</v>
      </c>
      <c r="Q1809" s="39">
        <f t="shared" si="128"/>
        <v>90.606104651162795</v>
      </c>
      <c r="R1809" s="33">
        <v>430</v>
      </c>
      <c r="U1809" s="33">
        <f t="shared" si="130"/>
        <v>410</v>
      </c>
    </row>
    <row r="1810" spans="2:21" ht="18.75" customHeight="1" x14ac:dyDescent="0.2">
      <c r="B1810" s="32">
        <v>43807</v>
      </c>
      <c r="C1810" s="33">
        <v>438</v>
      </c>
      <c r="D1810" s="33">
        <v>370</v>
      </c>
      <c r="E1810" s="34">
        <v>435.12</v>
      </c>
      <c r="F1810" s="33">
        <v>722</v>
      </c>
      <c r="G1810" s="33">
        <v>34</v>
      </c>
      <c r="H1810" s="8">
        <v>653.46</v>
      </c>
      <c r="L1810" s="36">
        <v>11.653</v>
      </c>
      <c r="M1810" s="37">
        <v>4.7759999999999998</v>
      </c>
      <c r="N1810" s="8">
        <f t="shared" si="131"/>
        <v>11.653</v>
      </c>
      <c r="O1810" s="8">
        <f t="shared" si="127"/>
        <v>8.9929999999999186</v>
      </c>
      <c r="P1810" s="38">
        <v>0.9</v>
      </c>
      <c r="Q1810" s="39">
        <f t="shared" si="128"/>
        <v>90.037790697674424</v>
      </c>
      <c r="R1810" s="33">
        <v>430</v>
      </c>
      <c r="U1810" s="33">
        <f t="shared" si="130"/>
        <v>410</v>
      </c>
    </row>
    <row r="1811" spans="2:21" ht="18.75" customHeight="1" x14ac:dyDescent="0.2">
      <c r="B1811" s="32">
        <v>43808</v>
      </c>
      <c r="C1811" s="33">
        <v>438</v>
      </c>
      <c r="D1811" s="33">
        <v>370</v>
      </c>
      <c r="E1811" s="34">
        <v>435</v>
      </c>
      <c r="F1811" s="33">
        <v>722</v>
      </c>
      <c r="G1811" s="33">
        <v>34</v>
      </c>
      <c r="H1811" s="8">
        <v>650.79999999999995</v>
      </c>
      <c r="L1811" s="36">
        <v>12.93</v>
      </c>
      <c r="M1811" s="37">
        <v>5.2990000000000004</v>
      </c>
      <c r="N1811" s="8">
        <f t="shared" si="131"/>
        <v>12.93</v>
      </c>
      <c r="O1811" s="8">
        <f t="shared" si="127"/>
        <v>7.7700000000000315</v>
      </c>
      <c r="P1811" s="38">
        <v>0</v>
      </c>
      <c r="Q1811" s="39">
        <f t="shared" si="128"/>
        <v>89.651162790697668</v>
      </c>
      <c r="R1811" s="33">
        <v>430</v>
      </c>
      <c r="U1811" s="33">
        <f t="shared" si="130"/>
        <v>410</v>
      </c>
    </row>
    <row r="1812" spans="2:21" ht="18.75" customHeight="1" x14ac:dyDescent="0.2">
      <c r="B1812" s="32">
        <v>43809</v>
      </c>
      <c r="C1812" s="33">
        <v>438</v>
      </c>
      <c r="D1812" s="33">
        <v>370</v>
      </c>
      <c r="E1812" s="34">
        <v>434.77</v>
      </c>
      <c r="F1812" s="33">
        <v>722</v>
      </c>
      <c r="G1812" s="33">
        <v>34</v>
      </c>
      <c r="H1812" s="8">
        <v>645.64</v>
      </c>
      <c r="L1812" s="36">
        <v>10.951000000000001</v>
      </c>
      <c r="M1812" s="37">
        <v>4.4880000000000004</v>
      </c>
      <c r="N1812" s="8">
        <f t="shared" si="131"/>
        <v>10.951000000000001</v>
      </c>
      <c r="O1812" s="8">
        <f t="shared" si="127"/>
        <v>8.0310000000000414</v>
      </c>
      <c r="P1812" s="38">
        <v>11.4</v>
      </c>
      <c r="Q1812" s="39">
        <f t="shared" si="128"/>
        <v>88.901162790697668</v>
      </c>
      <c r="R1812" s="33">
        <v>430</v>
      </c>
      <c r="U1812" s="33">
        <f t="shared" si="130"/>
        <v>410</v>
      </c>
    </row>
    <row r="1813" spans="2:21" ht="18.75" customHeight="1" x14ac:dyDescent="0.2">
      <c r="B1813" s="32">
        <v>43810</v>
      </c>
      <c r="C1813" s="33">
        <v>438</v>
      </c>
      <c r="D1813" s="33">
        <v>370</v>
      </c>
      <c r="E1813" s="34">
        <v>434.64</v>
      </c>
      <c r="F1813" s="33">
        <v>722</v>
      </c>
      <c r="G1813" s="33">
        <v>34</v>
      </c>
      <c r="H1813" s="8">
        <v>642.72</v>
      </c>
      <c r="L1813" s="36">
        <v>8.484</v>
      </c>
      <c r="M1813" s="37">
        <v>3.4769999999999999</v>
      </c>
      <c r="N1813" s="8">
        <f t="shared" si="131"/>
        <v>8.484</v>
      </c>
      <c r="O1813" s="8">
        <f t="shared" si="127"/>
        <v>6.6839999999999318</v>
      </c>
      <c r="P1813" s="38">
        <v>6.2</v>
      </c>
      <c r="Q1813" s="39">
        <f t="shared" si="128"/>
        <v>88.476744186046517</v>
      </c>
      <c r="R1813" s="33">
        <v>430</v>
      </c>
      <c r="U1813" s="33">
        <f t="shared" si="130"/>
        <v>410</v>
      </c>
    </row>
    <row r="1814" spans="2:21" ht="18.75" customHeight="1" x14ac:dyDescent="0.2">
      <c r="B1814" s="32">
        <v>43811</v>
      </c>
      <c r="C1814" s="33">
        <v>438</v>
      </c>
      <c r="D1814" s="33">
        <v>370</v>
      </c>
      <c r="E1814" s="34">
        <v>434.56</v>
      </c>
      <c r="F1814" s="33">
        <v>722</v>
      </c>
      <c r="G1814" s="33">
        <v>34</v>
      </c>
      <c r="H1814" s="8">
        <v>640.91999999999996</v>
      </c>
      <c r="L1814" s="36">
        <v>1.93</v>
      </c>
      <c r="M1814" s="37">
        <v>0.79100000000000004</v>
      </c>
      <c r="N1814" s="8">
        <f t="shared" si="131"/>
        <v>1.93</v>
      </c>
      <c r="O1814" s="8">
        <f t="shared" si="127"/>
        <v>3.2700000000000315</v>
      </c>
      <c r="P1814" s="38">
        <v>18.8</v>
      </c>
      <c r="Q1814" s="39">
        <f t="shared" si="128"/>
        <v>88.215116279069761</v>
      </c>
      <c r="R1814" s="33">
        <v>430</v>
      </c>
      <c r="U1814" s="33">
        <f>410+V1814</f>
        <v>410</v>
      </c>
    </row>
    <row r="1815" spans="2:21" ht="18.75" customHeight="1" x14ac:dyDescent="0.2">
      <c r="B1815" s="32">
        <v>43812</v>
      </c>
      <c r="C1815" s="33">
        <v>438</v>
      </c>
      <c r="D1815" s="33">
        <v>370</v>
      </c>
      <c r="E1815" s="34">
        <v>434.62</v>
      </c>
      <c r="F1815" s="33">
        <v>722</v>
      </c>
      <c r="G1815" s="33">
        <v>34</v>
      </c>
      <c r="H1815" s="8">
        <v>642.26</v>
      </c>
      <c r="L1815" s="36">
        <v>1.4370000000000001</v>
      </c>
      <c r="M1815" s="37">
        <v>0.58899999999999997</v>
      </c>
      <c r="N1815" s="8">
        <f t="shared" si="131"/>
        <v>1.4370000000000001</v>
      </c>
      <c r="O1815" s="8">
        <f t="shared" si="127"/>
        <v>3.4970000000000594</v>
      </c>
      <c r="P1815" s="38">
        <v>0</v>
      </c>
      <c r="Q1815" s="39">
        <f t="shared" si="128"/>
        <v>88.409883720930239</v>
      </c>
      <c r="R1815" s="33">
        <v>430</v>
      </c>
      <c r="U1815" s="33">
        <f t="shared" ref="U1815:U1825" si="132">410+V1815</f>
        <v>410</v>
      </c>
    </row>
    <row r="1816" spans="2:21" ht="18.75" customHeight="1" x14ac:dyDescent="0.2">
      <c r="B1816" s="32">
        <v>43813</v>
      </c>
      <c r="C1816" s="33">
        <v>438</v>
      </c>
      <c r="D1816" s="33">
        <v>370</v>
      </c>
      <c r="E1816" s="34">
        <v>434.71</v>
      </c>
      <c r="F1816" s="33">
        <v>722</v>
      </c>
      <c r="G1816" s="33">
        <v>34</v>
      </c>
      <c r="H1816" s="8">
        <v>644.32000000000005</v>
      </c>
      <c r="L1816" s="36">
        <v>1.54</v>
      </c>
      <c r="M1816" s="37">
        <v>0.69199999999999995</v>
      </c>
      <c r="N1816" s="8">
        <f t="shared" si="131"/>
        <v>1.54</v>
      </c>
      <c r="O1816" s="8">
        <f t="shared" si="127"/>
        <v>2.1999999999999682</v>
      </c>
      <c r="P1816" s="38">
        <v>2.2999999999999998</v>
      </c>
      <c r="Q1816" s="39">
        <f t="shared" si="128"/>
        <v>88.709302325581405</v>
      </c>
      <c r="R1816" s="33">
        <v>430</v>
      </c>
      <c r="U1816" s="33">
        <f t="shared" si="132"/>
        <v>410</v>
      </c>
    </row>
    <row r="1817" spans="2:21" ht="18.75" customHeight="1" x14ac:dyDescent="0.2">
      <c r="B1817" s="32">
        <v>43814</v>
      </c>
      <c r="C1817" s="33">
        <v>438</v>
      </c>
      <c r="D1817" s="33">
        <v>370</v>
      </c>
      <c r="E1817" s="34">
        <v>434.74</v>
      </c>
      <c r="F1817" s="33">
        <v>722</v>
      </c>
      <c r="G1817" s="33">
        <v>34</v>
      </c>
      <c r="H1817" s="8">
        <v>644.98</v>
      </c>
      <c r="L1817" s="36">
        <v>1.3420000000000001</v>
      </c>
      <c r="M1817" s="37">
        <v>0.55000000000000004</v>
      </c>
      <c r="N1817" s="8">
        <f t="shared" si="131"/>
        <v>1.3420000000000001</v>
      </c>
      <c r="O1817" s="8">
        <f t="shared" si="127"/>
        <v>1.781999999999941</v>
      </c>
      <c r="P1817" s="38">
        <v>7.5</v>
      </c>
      <c r="Q1817" s="39">
        <f t="shared" si="128"/>
        <v>88.805232558139537</v>
      </c>
      <c r="R1817" s="33">
        <v>430</v>
      </c>
      <c r="U1817" s="33">
        <f t="shared" si="132"/>
        <v>410</v>
      </c>
    </row>
    <row r="1818" spans="2:21" ht="18.75" customHeight="1" x14ac:dyDescent="0.2">
      <c r="B1818" s="32">
        <v>43815</v>
      </c>
      <c r="C1818" s="33">
        <v>438</v>
      </c>
      <c r="D1818" s="33">
        <v>370</v>
      </c>
      <c r="E1818" s="34">
        <v>434.76</v>
      </c>
      <c r="F1818" s="33">
        <v>722</v>
      </c>
      <c r="G1818" s="33">
        <v>34</v>
      </c>
      <c r="H1818" s="8">
        <v>645.41999999999996</v>
      </c>
      <c r="L1818" s="36">
        <v>3.282</v>
      </c>
      <c r="M1818" s="37">
        <v>1.345</v>
      </c>
      <c r="N1818" s="8">
        <f t="shared" si="131"/>
        <v>3.282</v>
      </c>
      <c r="O1818" s="8">
        <f t="shared" si="127"/>
        <v>2.182000000000091</v>
      </c>
      <c r="P1818" s="38">
        <v>4.8</v>
      </c>
      <c r="Q1818" s="39">
        <f t="shared" si="128"/>
        <v>88.869186046511615</v>
      </c>
      <c r="R1818" s="33">
        <v>430</v>
      </c>
      <c r="U1818" s="33">
        <f t="shared" si="132"/>
        <v>410</v>
      </c>
    </row>
    <row r="1819" spans="2:21" ht="18.75" customHeight="1" x14ac:dyDescent="0.2">
      <c r="B1819" s="32">
        <v>43816</v>
      </c>
      <c r="C1819" s="33">
        <v>438</v>
      </c>
      <c r="D1819" s="33">
        <v>370</v>
      </c>
      <c r="E1819" s="34">
        <v>434.71</v>
      </c>
      <c r="F1819" s="33">
        <v>722</v>
      </c>
      <c r="G1819" s="33">
        <v>34</v>
      </c>
      <c r="H1819" s="8">
        <v>644.32000000000005</v>
      </c>
      <c r="L1819" s="36">
        <v>1.6759999999999999</v>
      </c>
      <c r="M1819" s="37">
        <v>0.68700000000000006</v>
      </c>
      <c r="N1819" s="8">
        <f t="shared" si="131"/>
        <v>1.6759999999999999</v>
      </c>
      <c r="O1819" s="8">
        <f t="shared" si="127"/>
        <v>3.4359999999999911</v>
      </c>
      <c r="P1819" s="38">
        <v>42.5</v>
      </c>
      <c r="Q1819" s="39">
        <f t="shared" si="128"/>
        <v>88.709302325581405</v>
      </c>
      <c r="R1819" s="33">
        <v>430</v>
      </c>
      <c r="U1819" s="33">
        <f t="shared" si="132"/>
        <v>410</v>
      </c>
    </row>
    <row r="1820" spans="2:21" ht="18.75" customHeight="1" x14ac:dyDescent="0.2">
      <c r="B1820" s="32">
        <v>43817</v>
      </c>
      <c r="C1820" s="33">
        <v>438</v>
      </c>
      <c r="D1820" s="33">
        <v>370</v>
      </c>
      <c r="E1820" s="34">
        <v>434.79</v>
      </c>
      <c r="F1820" s="33">
        <v>722</v>
      </c>
      <c r="G1820" s="33">
        <v>34</v>
      </c>
      <c r="H1820" s="8">
        <v>646.08000000000004</v>
      </c>
      <c r="L1820" s="36">
        <v>0.97599999999999998</v>
      </c>
      <c r="M1820" s="37">
        <v>0.4</v>
      </c>
      <c r="N1820" s="8">
        <f t="shared" si="131"/>
        <v>0.97599999999999998</v>
      </c>
      <c r="O1820" s="8">
        <f t="shared" si="127"/>
        <v>8.8159999999999172</v>
      </c>
      <c r="P1820" s="38">
        <v>48.7</v>
      </c>
      <c r="Q1820" s="39">
        <f t="shared" si="128"/>
        <v>88.965116279069775</v>
      </c>
      <c r="R1820" s="33">
        <v>430</v>
      </c>
      <c r="U1820" s="33">
        <f t="shared" si="132"/>
        <v>410</v>
      </c>
    </row>
    <row r="1821" spans="2:21" ht="18.75" customHeight="1" x14ac:dyDescent="0.2">
      <c r="B1821" s="32">
        <v>43818</v>
      </c>
      <c r="C1821" s="33">
        <v>438</v>
      </c>
      <c r="D1821" s="33">
        <v>370</v>
      </c>
      <c r="E1821" s="34">
        <v>435.14</v>
      </c>
      <c r="F1821" s="33">
        <v>722</v>
      </c>
      <c r="G1821" s="33">
        <v>34</v>
      </c>
      <c r="H1821" s="8">
        <v>653.91999999999996</v>
      </c>
      <c r="L1821" s="36">
        <v>2.1869999999999998</v>
      </c>
      <c r="M1821" s="37">
        <v>0.9</v>
      </c>
      <c r="N1821" s="8">
        <f t="shared" si="131"/>
        <v>2.1869999999999998</v>
      </c>
      <c r="O1821" s="8">
        <f t="shared" si="127"/>
        <v>17.237000000000069</v>
      </c>
      <c r="P1821" s="38">
        <v>52</v>
      </c>
      <c r="Q1821" s="39">
        <f t="shared" si="128"/>
        <v>90.104651162790688</v>
      </c>
      <c r="R1821" s="33">
        <v>430</v>
      </c>
      <c r="U1821" s="33">
        <f t="shared" si="132"/>
        <v>410</v>
      </c>
    </row>
    <row r="1822" spans="2:21" ht="18.75" customHeight="1" x14ac:dyDescent="0.2">
      <c r="B1822" s="32">
        <v>43819</v>
      </c>
      <c r="C1822" s="33">
        <v>438</v>
      </c>
      <c r="D1822" s="33">
        <v>370</v>
      </c>
      <c r="E1822" s="34">
        <v>435.79</v>
      </c>
      <c r="F1822" s="33">
        <v>722</v>
      </c>
      <c r="G1822" s="33">
        <v>34</v>
      </c>
      <c r="H1822" s="8">
        <v>668.97</v>
      </c>
      <c r="L1822" s="36">
        <v>9.5299999999999994</v>
      </c>
      <c r="M1822" s="37">
        <v>3.9380000000000002</v>
      </c>
      <c r="N1822" s="8">
        <f t="shared" si="131"/>
        <v>9.5299999999999994</v>
      </c>
      <c r="O1822" s="8">
        <f t="shared" si="127"/>
        <v>40.319999999999965</v>
      </c>
      <c r="P1822" s="38">
        <v>40.4</v>
      </c>
      <c r="Q1822" s="39">
        <f t="shared" si="128"/>
        <v>92.292151162790702</v>
      </c>
      <c r="R1822" s="33">
        <v>430</v>
      </c>
      <c r="U1822" s="33">
        <f t="shared" si="132"/>
        <v>410</v>
      </c>
    </row>
    <row r="1823" spans="2:21" ht="18.75" customHeight="1" x14ac:dyDescent="0.2">
      <c r="B1823" s="32">
        <v>43820</v>
      </c>
      <c r="C1823" s="33">
        <v>438</v>
      </c>
      <c r="D1823" s="33">
        <v>370</v>
      </c>
      <c r="E1823" s="34">
        <v>437.09</v>
      </c>
      <c r="F1823" s="33">
        <v>722</v>
      </c>
      <c r="G1823" s="33">
        <v>34</v>
      </c>
      <c r="H1823" s="8">
        <v>699.76</v>
      </c>
      <c r="L1823" s="36">
        <v>13.590999999999999</v>
      </c>
      <c r="M1823" s="37">
        <v>5.6159999999999997</v>
      </c>
      <c r="N1823" s="8">
        <f t="shared" si="131"/>
        <v>13.590999999999999</v>
      </c>
      <c r="O1823" s="8">
        <f t="shared" ref="O1823:O1886" si="133">H1824-H1823+N1823</f>
        <v>14.331000000000008</v>
      </c>
      <c r="P1823" s="38">
        <v>1.5</v>
      </c>
      <c r="Q1823" s="39">
        <f t="shared" ref="Q1823:Q1886" si="134">(H1823-34)*100/(722-34)</f>
        <v>96.767441860465112</v>
      </c>
      <c r="R1823" s="33">
        <v>430</v>
      </c>
      <c r="U1823" s="33">
        <f t="shared" si="132"/>
        <v>410</v>
      </c>
    </row>
    <row r="1824" spans="2:21" ht="18.75" customHeight="1" x14ac:dyDescent="0.2">
      <c r="B1824" s="32">
        <v>43821</v>
      </c>
      <c r="C1824" s="33">
        <v>438</v>
      </c>
      <c r="D1824" s="33">
        <v>370</v>
      </c>
      <c r="E1824" s="34">
        <v>437.12</v>
      </c>
      <c r="F1824" s="33">
        <v>722</v>
      </c>
      <c r="G1824" s="33">
        <v>34</v>
      </c>
      <c r="H1824" s="8">
        <v>700.5</v>
      </c>
      <c r="L1824" s="36">
        <v>12.465</v>
      </c>
      <c r="M1824" s="37">
        <v>5.1509999999999998</v>
      </c>
      <c r="N1824" s="8">
        <f t="shared" si="131"/>
        <v>12.465</v>
      </c>
      <c r="O1824" s="8">
        <f t="shared" si="133"/>
        <v>8.8449999999999953</v>
      </c>
      <c r="P1824" s="38">
        <v>1.6</v>
      </c>
      <c r="Q1824" s="39">
        <f t="shared" si="134"/>
        <v>96.875</v>
      </c>
      <c r="R1824" s="33">
        <v>430</v>
      </c>
      <c r="U1824" s="33">
        <f>410+V1824</f>
        <v>410</v>
      </c>
    </row>
    <row r="1825" spans="2:24" ht="18.75" customHeight="1" x14ac:dyDescent="0.2">
      <c r="B1825" s="32">
        <v>43822</v>
      </c>
      <c r="C1825" s="33">
        <v>438</v>
      </c>
      <c r="D1825" s="33">
        <v>370</v>
      </c>
      <c r="E1825" s="34">
        <v>436.97</v>
      </c>
      <c r="F1825" s="33">
        <v>722</v>
      </c>
      <c r="G1825" s="33">
        <v>34</v>
      </c>
      <c r="H1825" s="8">
        <v>696.88</v>
      </c>
      <c r="L1825" s="36">
        <v>13.045999999999999</v>
      </c>
      <c r="M1825" s="37">
        <v>5.391</v>
      </c>
      <c r="N1825" s="8">
        <f t="shared" si="131"/>
        <v>13.045999999999999</v>
      </c>
      <c r="O1825" s="8">
        <f t="shared" si="133"/>
        <v>6.5659999999999812</v>
      </c>
      <c r="P1825" s="38">
        <v>0</v>
      </c>
      <c r="Q1825" s="39">
        <f t="shared" si="134"/>
        <v>96.348837209302332</v>
      </c>
      <c r="R1825" s="33">
        <v>430</v>
      </c>
      <c r="U1825" s="33">
        <f t="shared" si="132"/>
        <v>410</v>
      </c>
    </row>
    <row r="1826" spans="2:24" ht="18.75" customHeight="1" x14ac:dyDescent="0.2">
      <c r="B1826" s="32">
        <v>43823</v>
      </c>
      <c r="C1826" s="33">
        <v>438</v>
      </c>
      <c r="D1826" s="33">
        <v>370</v>
      </c>
      <c r="E1826" s="34">
        <v>436.7</v>
      </c>
      <c r="F1826" s="33">
        <v>722</v>
      </c>
      <c r="G1826" s="33">
        <v>34</v>
      </c>
      <c r="H1826" s="8">
        <v>690.4</v>
      </c>
      <c r="L1826" s="36">
        <v>12.946999999999999</v>
      </c>
      <c r="M1826" s="37">
        <v>5.35</v>
      </c>
      <c r="N1826" s="8">
        <f t="shared" si="131"/>
        <v>12.946999999999999</v>
      </c>
      <c r="O1826" s="8">
        <f t="shared" si="133"/>
        <v>5.8469999999999764</v>
      </c>
      <c r="P1826" s="38">
        <v>0</v>
      </c>
      <c r="Q1826" s="39">
        <f t="shared" si="134"/>
        <v>95.406976744186053</v>
      </c>
      <c r="R1826" s="33">
        <v>430</v>
      </c>
      <c r="U1826" s="33">
        <f t="shared" ref="U1826:U1833" si="135">410+V1826</f>
        <v>410</v>
      </c>
    </row>
    <row r="1827" spans="2:24" ht="18.75" customHeight="1" x14ac:dyDescent="0.2">
      <c r="B1827" s="32">
        <v>43824</v>
      </c>
      <c r="C1827" s="33">
        <v>438</v>
      </c>
      <c r="D1827" s="33">
        <v>370</v>
      </c>
      <c r="E1827" s="34">
        <v>436.4</v>
      </c>
      <c r="F1827" s="33">
        <v>722</v>
      </c>
      <c r="G1827" s="33">
        <v>34</v>
      </c>
      <c r="H1827" s="8">
        <v>683.3</v>
      </c>
      <c r="L1827" s="36">
        <v>13.382</v>
      </c>
      <c r="M1827" s="37">
        <v>5.5069999999999997</v>
      </c>
      <c r="N1827" s="8">
        <f t="shared" si="131"/>
        <v>13.382</v>
      </c>
      <c r="O1827" s="8">
        <f t="shared" si="133"/>
        <v>6.0520000000000724</v>
      </c>
      <c r="P1827" s="38">
        <v>0</v>
      </c>
      <c r="Q1827" s="39">
        <f t="shared" si="134"/>
        <v>94.374999999999986</v>
      </c>
      <c r="R1827" s="33">
        <v>430</v>
      </c>
      <c r="U1827" s="33">
        <f t="shared" si="135"/>
        <v>410</v>
      </c>
    </row>
    <row r="1828" spans="2:24" ht="18.75" customHeight="1" x14ac:dyDescent="0.2">
      <c r="B1828" s="32">
        <v>43825</v>
      </c>
      <c r="C1828" s="33">
        <v>438</v>
      </c>
      <c r="D1828" s="33">
        <v>370</v>
      </c>
      <c r="E1828" s="34">
        <v>436.09</v>
      </c>
      <c r="F1828" s="33">
        <v>722</v>
      </c>
      <c r="G1828" s="33">
        <v>34</v>
      </c>
      <c r="H1828" s="8">
        <v>675.97</v>
      </c>
      <c r="I1828" s="1"/>
      <c r="L1828" s="36">
        <v>11.564</v>
      </c>
      <c r="M1828" s="37">
        <v>4.7569999999999997</v>
      </c>
      <c r="N1828" s="8">
        <f t="shared" si="131"/>
        <v>11.564</v>
      </c>
      <c r="O1828" s="8">
        <f t="shared" si="133"/>
        <v>5.4839999999999591</v>
      </c>
      <c r="P1828" s="38">
        <v>0</v>
      </c>
      <c r="Q1828" s="39">
        <f t="shared" si="134"/>
        <v>93.309593023255815</v>
      </c>
      <c r="R1828" s="33">
        <v>430</v>
      </c>
      <c r="U1828" s="33">
        <f t="shared" si="135"/>
        <v>410</v>
      </c>
    </row>
    <row r="1829" spans="2:24" ht="18.75" customHeight="1" x14ac:dyDescent="0.2">
      <c r="B1829" s="32">
        <v>43826</v>
      </c>
      <c r="C1829" s="33">
        <v>438</v>
      </c>
      <c r="D1829" s="33">
        <v>370</v>
      </c>
      <c r="E1829" s="34">
        <v>435.83</v>
      </c>
      <c r="F1829" s="33">
        <v>722</v>
      </c>
      <c r="G1829" s="33">
        <v>34</v>
      </c>
      <c r="H1829" s="8">
        <v>669.89</v>
      </c>
      <c r="L1829" s="36">
        <v>10.154999999999999</v>
      </c>
      <c r="M1829" s="37">
        <v>4.1790000000000003</v>
      </c>
      <c r="N1829" s="8">
        <f t="shared" si="131"/>
        <v>10.154999999999999</v>
      </c>
      <c r="O1829" s="8">
        <f t="shared" si="133"/>
        <v>3.3850000000000176</v>
      </c>
      <c r="P1829" s="38">
        <v>0</v>
      </c>
      <c r="Q1829" s="39">
        <f t="shared" si="134"/>
        <v>92.425872093023258</v>
      </c>
      <c r="R1829" s="33">
        <v>430</v>
      </c>
      <c r="U1829" s="33">
        <f t="shared" si="135"/>
        <v>410</v>
      </c>
    </row>
    <row r="1830" spans="2:24" ht="18.75" customHeight="1" x14ac:dyDescent="0.2">
      <c r="B1830" s="32">
        <v>43827</v>
      </c>
      <c r="C1830" s="33">
        <v>438</v>
      </c>
      <c r="D1830" s="33">
        <v>370</v>
      </c>
      <c r="E1830" s="34">
        <v>435.54</v>
      </c>
      <c r="F1830" s="33">
        <v>722</v>
      </c>
      <c r="G1830" s="33">
        <v>34</v>
      </c>
      <c r="H1830" s="8">
        <v>663.12</v>
      </c>
      <c r="L1830" s="36">
        <v>6.5659999999999998</v>
      </c>
      <c r="M1830" s="37">
        <v>2.6909999999999998</v>
      </c>
      <c r="N1830" s="8">
        <f t="shared" si="131"/>
        <v>6.5659999999999998</v>
      </c>
      <c r="O1830" s="8">
        <f t="shared" si="133"/>
        <v>2.4260000000000135</v>
      </c>
      <c r="P1830" s="38">
        <v>0</v>
      </c>
      <c r="Q1830" s="39">
        <f t="shared" si="134"/>
        <v>91.441860465116278</v>
      </c>
      <c r="R1830" s="33">
        <v>430</v>
      </c>
      <c r="U1830" s="33">
        <f t="shared" si="135"/>
        <v>410</v>
      </c>
    </row>
    <row r="1831" spans="2:24" ht="18.75" customHeight="1" x14ac:dyDescent="0.2">
      <c r="B1831" s="32">
        <v>43828</v>
      </c>
      <c r="C1831" s="33">
        <v>438</v>
      </c>
      <c r="D1831" s="33">
        <v>370</v>
      </c>
      <c r="E1831" s="34">
        <v>435.36</v>
      </c>
      <c r="F1831" s="33">
        <v>722</v>
      </c>
      <c r="G1831" s="33">
        <v>34</v>
      </c>
      <c r="H1831" s="8">
        <v>658.98</v>
      </c>
      <c r="L1831" s="36">
        <v>5.9169999999999998</v>
      </c>
      <c r="M1831" s="37">
        <v>2.4249999999999998</v>
      </c>
      <c r="N1831" s="8">
        <f t="shared" si="131"/>
        <v>5.9169999999999998</v>
      </c>
      <c r="O1831" s="8">
        <f t="shared" si="133"/>
        <v>2.9269999999999907</v>
      </c>
      <c r="P1831" s="38">
        <v>0</v>
      </c>
      <c r="Q1831" s="39">
        <f t="shared" si="134"/>
        <v>90.840116279069761</v>
      </c>
      <c r="R1831" s="33">
        <v>430</v>
      </c>
      <c r="U1831" s="33">
        <f t="shared" si="135"/>
        <v>410</v>
      </c>
    </row>
    <row r="1832" spans="2:24" ht="18.75" customHeight="1" x14ac:dyDescent="0.2">
      <c r="B1832" s="32">
        <v>43829</v>
      </c>
      <c r="C1832" s="33">
        <v>438</v>
      </c>
      <c r="D1832" s="33">
        <v>370</v>
      </c>
      <c r="E1832" s="34">
        <v>435.23</v>
      </c>
      <c r="F1832" s="33">
        <v>722</v>
      </c>
      <c r="G1832" s="33">
        <v>34</v>
      </c>
      <c r="H1832" s="8">
        <v>655.99</v>
      </c>
      <c r="L1832" s="36">
        <v>4.97</v>
      </c>
      <c r="M1832" s="37">
        <v>2.0369999999999999</v>
      </c>
      <c r="N1832" s="8">
        <f t="shared" si="131"/>
        <v>4.97</v>
      </c>
      <c r="O1832" s="8">
        <f t="shared" si="133"/>
        <v>3.8200000000000225</v>
      </c>
      <c r="P1832" s="38">
        <v>0</v>
      </c>
      <c r="Q1832" s="39">
        <f t="shared" si="134"/>
        <v>90.405523255813947</v>
      </c>
      <c r="R1832" s="33">
        <v>430</v>
      </c>
      <c r="U1832" s="33">
        <f t="shared" si="135"/>
        <v>410</v>
      </c>
    </row>
    <row r="1833" spans="2:24" ht="18.75" customHeight="1" x14ac:dyDescent="0.2">
      <c r="B1833" s="32">
        <v>43830</v>
      </c>
      <c r="C1833" s="33">
        <v>438</v>
      </c>
      <c r="D1833" s="33">
        <v>370</v>
      </c>
      <c r="E1833" s="34">
        <v>435.18</v>
      </c>
      <c r="F1833" s="33">
        <v>722</v>
      </c>
      <c r="G1833" s="33">
        <v>34</v>
      </c>
      <c r="H1833" s="8">
        <v>654.84</v>
      </c>
      <c r="L1833" s="36">
        <v>4.4550000000000001</v>
      </c>
      <c r="M1833" s="37">
        <v>1.8260000000000001</v>
      </c>
      <c r="N1833" s="8">
        <f t="shared" si="131"/>
        <v>4.4550000000000001</v>
      </c>
      <c r="O1833" s="8">
        <f t="shared" si="133"/>
        <v>1.7349999999999728</v>
      </c>
      <c r="P1833" s="38">
        <v>0</v>
      </c>
      <c r="Q1833" s="39">
        <f t="shared" si="134"/>
        <v>90.238372093023258</v>
      </c>
      <c r="R1833" s="33">
        <v>430</v>
      </c>
      <c r="U1833" s="33">
        <f t="shared" si="135"/>
        <v>410</v>
      </c>
    </row>
    <row r="1834" spans="2:24" ht="18.75" customHeight="1" x14ac:dyDescent="0.2">
      <c r="B1834" s="32">
        <v>43831</v>
      </c>
      <c r="C1834" s="33">
        <v>438</v>
      </c>
      <c r="D1834" s="33">
        <v>370</v>
      </c>
      <c r="E1834" s="34">
        <v>435.06</v>
      </c>
      <c r="F1834" s="33">
        <v>722</v>
      </c>
      <c r="G1834" s="33">
        <v>34</v>
      </c>
      <c r="H1834" s="8">
        <v>652.12</v>
      </c>
      <c r="L1834" s="4">
        <v>3.2280000000000002</v>
      </c>
      <c r="M1834" s="5">
        <v>1.323</v>
      </c>
      <c r="N1834" s="8">
        <f t="shared" si="131"/>
        <v>3.2280000000000002</v>
      </c>
      <c r="O1834" s="11">
        <f t="shared" si="133"/>
        <v>1.9079999999999502</v>
      </c>
      <c r="P1834" s="10">
        <v>0</v>
      </c>
      <c r="Q1834" s="39">
        <f t="shared" si="134"/>
        <v>89.843023255813947</v>
      </c>
      <c r="R1834" s="33">
        <v>430</v>
      </c>
      <c r="U1834" s="60">
        <v>435.07100000000003</v>
      </c>
      <c r="V1834" s="8">
        <f>+O1834</f>
        <v>1.9079999999999502</v>
      </c>
      <c r="X1834" s="8">
        <f>+L1834</f>
        <v>3.2280000000000002</v>
      </c>
    </row>
    <row r="1835" spans="2:24" ht="18.75" customHeight="1" x14ac:dyDescent="0.2">
      <c r="B1835" s="32">
        <v>43832</v>
      </c>
      <c r="C1835" s="33">
        <v>438</v>
      </c>
      <c r="D1835" s="33">
        <v>370</v>
      </c>
      <c r="E1835" s="34">
        <v>435</v>
      </c>
      <c r="F1835" s="33">
        <v>722</v>
      </c>
      <c r="G1835" s="33">
        <v>34</v>
      </c>
      <c r="H1835" s="8">
        <v>650.79999999999995</v>
      </c>
      <c r="L1835" s="4">
        <v>5.8680000000000003</v>
      </c>
      <c r="M1835" s="5">
        <v>2.4049999999999998</v>
      </c>
      <c r="N1835" s="8">
        <f t="shared" si="131"/>
        <v>5.8680000000000003</v>
      </c>
      <c r="O1835" s="11">
        <f t="shared" si="133"/>
        <v>2.6880000000000503</v>
      </c>
      <c r="P1835" s="10">
        <v>0</v>
      </c>
      <c r="Q1835" s="39">
        <f t="shared" si="134"/>
        <v>89.651162790697668</v>
      </c>
      <c r="R1835" s="33">
        <v>430</v>
      </c>
      <c r="U1835" s="60">
        <v>435.00299999999999</v>
      </c>
      <c r="V1835" s="8">
        <f>+V1834+O1835</f>
        <v>4.5960000000000001</v>
      </c>
      <c r="X1835" s="8">
        <f>+X1834+L1835</f>
        <v>9.0960000000000001</v>
      </c>
    </row>
    <row r="1836" spans="2:24" ht="18.75" customHeight="1" x14ac:dyDescent="0.2">
      <c r="B1836" s="32">
        <v>43833</v>
      </c>
      <c r="C1836" s="33">
        <v>438</v>
      </c>
      <c r="D1836" s="33">
        <v>370</v>
      </c>
      <c r="E1836" s="34">
        <v>434.86</v>
      </c>
      <c r="F1836" s="33">
        <v>722</v>
      </c>
      <c r="G1836" s="33">
        <v>34</v>
      </c>
      <c r="H1836" s="8">
        <v>647.62</v>
      </c>
      <c r="I1836" s="1"/>
      <c r="L1836" s="4">
        <v>4.5730000000000004</v>
      </c>
      <c r="M1836" s="5">
        <v>1.87</v>
      </c>
      <c r="N1836" s="8">
        <f t="shared" si="131"/>
        <v>4.5730000000000004</v>
      </c>
      <c r="O1836" s="11">
        <f t="shared" si="133"/>
        <v>1.933000000000014</v>
      </c>
      <c r="P1836" s="10">
        <v>0</v>
      </c>
      <c r="Q1836" s="39">
        <f t="shared" si="134"/>
        <v>89.188953488372093</v>
      </c>
      <c r="R1836" s="33">
        <v>430</v>
      </c>
      <c r="U1836" s="60">
        <v>434.85199999999998</v>
      </c>
      <c r="V1836" s="8">
        <f>+V1835+O1836</f>
        <v>6.5290000000000141</v>
      </c>
      <c r="X1836" s="8">
        <f>+X1835+L1836</f>
        <v>13.669</v>
      </c>
    </row>
    <row r="1837" spans="2:24" ht="18.75" customHeight="1" x14ac:dyDescent="0.2">
      <c r="B1837" s="32">
        <v>43834</v>
      </c>
      <c r="C1837" s="33">
        <v>438</v>
      </c>
      <c r="D1837" s="33">
        <v>370</v>
      </c>
      <c r="E1837" s="34">
        <v>434.74</v>
      </c>
      <c r="F1837" s="33">
        <v>722</v>
      </c>
      <c r="G1837" s="33">
        <v>34</v>
      </c>
      <c r="H1837" s="8">
        <v>644.98</v>
      </c>
      <c r="L1837" s="4">
        <v>3.4140000000000001</v>
      </c>
      <c r="M1837" s="5">
        <v>1.399</v>
      </c>
      <c r="N1837" s="8">
        <f t="shared" si="131"/>
        <v>3.4140000000000001</v>
      </c>
      <c r="O1837" s="11">
        <f t="shared" si="133"/>
        <v>1.6139999999999319</v>
      </c>
      <c r="P1837" s="10">
        <v>0</v>
      </c>
      <c r="Q1837" s="39">
        <f t="shared" si="134"/>
        <v>88.805232558139537</v>
      </c>
      <c r="R1837" s="33">
        <v>430</v>
      </c>
      <c r="U1837" s="60">
        <v>434.74200000000002</v>
      </c>
      <c r="V1837" s="8">
        <f t="shared" ref="V1837:V1900" si="136">+V1836+O1837</f>
        <v>8.1429999999999456</v>
      </c>
      <c r="X1837" s="8">
        <f t="shared" ref="X1837:X1900" si="137">+X1836+L1837</f>
        <v>17.083000000000002</v>
      </c>
    </row>
    <row r="1838" spans="2:24" ht="18.75" customHeight="1" x14ac:dyDescent="0.2">
      <c r="B1838" s="32">
        <v>43835</v>
      </c>
      <c r="C1838" s="33">
        <v>438</v>
      </c>
      <c r="D1838" s="33">
        <v>370</v>
      </c>
      <c r="E1838" s="34">
        <v>434.66</v>
      </c>
      <c r="F1838" s="33">
        <v>722</v>
      </c>
      <c r="G1838" s="33">
        <v>34</v>
      </c>
      <c r="H1838" s="8">
        <v>643.17999999999995</v>
      </c>
      <c r="L1838" s="4">
        <v>3.4790000000000001</v>
      </c>
      <c r="M1838" s="5">
        <v>1.4259999999999999</v>
      </c>
      <c r="N1838" s="8">
        <f t="shared" si="131"/>
        <v>3.4790000000000001</v>
      </c>
      <c r="O1838" s="11">
        <f t="shared" si="133"/>
        <v>1.2190000000000092</v>
      </c>
      <c r="P1838" s="10">
        <v>0</v>
      </c>
      <c r="Q1838" s="39">
        <f t="shared" si="134"/>
        <v>88.543604651162781</v>
      </c>
      <c r="R1838" s="33">
        <v>430</v>
      </c>
      <c r="U1838" s="60">
        <v>434.661</v>
      </c>
      <c r="V1838" s="8">
        <f t="shared" si="136"/>
        <v>9.3619999999999557</v>
      </c>
      <c r="X1838" s="8">
        <f t="shared" si="137"/>
        <v>20.562000000000001</v>
      </c>
    </row>
    <row r="1839" spans="2:24" ht="18.75" customHeight="1" x14ac:dyDescent="0.2">
      <c r="B1839" s="32">
        <v>43836</v>
      </c>
      <c r="C1839" s="33">
        <v>438</v>
      </c>
      <c r="D1839" s="33">
        <v>370</v>
      </c>
      <c r="E1839" s="34">
        <v>434.56</v>
      </c>
      <c r="F1839" s="33">
        <v>722</v>
      </c>
      <c r="G1839" s="33">
        <v>34</v>
      </c>
      <c r="H1839" s="8">
        <v>640.91999999999996</v>
      </c>
      <c r="L1839" s="4">
        <v>5.0140000000000002</v>
      </c>
      <c r="M1839" s="5">
        <v>2.0550000000000002</v>
      </c>
      <c r="N1839" s="8">
        <f t="shared" si="131"/>
        <v>5.0140000000000002</v>
      </c>
      <c r="O1839" s="11">
        <f t="shared" si="133"/>
        <v>1.7140000000000457</v>
      </c>
      <c r="P1839" s="10">
        <v>0</v>
      </c>
      <c r="Q1839" s="39">
        <f t="shared" si="134"/>
        <v>88.215116279069761</v>
      </c>
      <c r="R1839" s="33">
        <v>430</v>
      </c>
      <c r="U1839" s="60">
        <v>434.57400000000001</v>
      </c>
      <c r="V1839" s="8">
        <f t="shared" si="136"/>
        <v>11.076000000000001</v>
      </c>
      <c r="X1839" s="8">
        <f t="shared" si="137"/>
        <v>25.576000000000001</v>
      </c>
    </row>
    <row r="1840" spans="2:24" ht="18.75" customHeight="1" x14ac:dyDescent="0.2">
      <c r="B1840" s="32">
        <v>43837</v>
      </c>
      <c r="C1840" s="33">
        <v>438</v>
      </c>
      <c r="D1840" s="33">
        <v>370</v>
      </c>
      <c r="E1840" s="34">
        <v>434.41</v>
      </c>
      <c r="F1840" s="33">
        <v>722</v>
      </c>
      <c r="G1840" s="33">
        <v>34</v>
      </c>
      <c r="H1840" s="8">
        <v>637.62</v>
      </c>
      <c r="I1840" s="59">
        <v>0.02</v>
      </c>
      <c r="L1840" s="4">
        <v>7.4420000000000002</v>
      </c>
      <c r="M1840" s="5">
        <v>3.05</v>
      </c>
      <c r="N1840" s="8">
        <f t="shared" si="131"/>
        <v>7.4619999999999997</v>
      </c>
      <c r="O1840" s="11">
        <f t="shared" si="133"/>
        <v>2.7219999999999906</v>
      </c>
      <c r="P1840" s="10">
        <v>3.6</v>
      </c>
      <c r="Q1840" s="39">
        <f t="shared" si="134"/>
        <v>87.735465116279073</v>
      </c>
      <c r="R1840" s="33">
        <v>430</v>
      </c>
      <c r="U1840" s="60">
        <v>434.42700000000002</v>
      </c>
      <c r="V1840" s="8">
        <f t="shared" si="136"/>
        <v>13.797999999999991</v>
      </c>
      <c r="X1840" s="8">
        <f t="shared" si="137"/>
        <v>33.018000000000001</v>
      </c>
    </row>
    <row r="1841" spans="2:24" ht="18.75" customHeight="1" x14ac:dyDescent="0.2">
      <c r="B1841" s="32">
        <v>43838</v>
      </c>
      <c r="C1841" s="33">
        <v>438</v>
      </c>
      <c r="D1841" s="33">
        <v>370</v>
      </c>
      <c r="E1841" s="34">
        <v>434.19</v>
      </c>
      <c r="F1841" s="33">
        <v>722</v>
      </c>
      <c r="G1841" s="33">
        <v>34</v>
      </c>
      <c r="H1841" s="8">
        <v>632.88</v>
      </c>
      <c r="L1841" s="4">
        <v>7.4690000000000003</v>
      </c>
      <c r="M1841" s="5">
        <v>3.0609999999999999</v>
      </c>
      <c r="N1841" s="8">
        <f t="shared" si="131"/>
        <v>7.4690000000000003</v>
      </c>
      <c r="O1841" s="11">
        <f t="shared" si="133"/>
        <v>2.6289999999999685</v>
      </c>
      <c r="P1841" s="10">
        <v>0</v>
      </c>
      <c r="Q1841" s="39">
        <f t="shared" si="134"/>
        <v>87.04651162790698</v>
      </c>
      <c r="R1841" s="33">
        <v>430</v>
      </c>
      <c r="U1841" s="60">
        <v>434.20400000000001</v>
      </c>
      <c r="V1841" s="8">
        <f t="shared" si="136"/>
        <v>16.426999999999961</v>
      </c>
      <c r="X1841" s="8">
        <f t="shared" si="137"/>
        <v>40.487000000000002</v>
      </c>
    </row>
    <row r="1842" spans="2:24" ht="18.75" customHeight="1" x14ac:dyDescent="0.2">
      <c r="B1842" s="32">
        <v>43839</v>
      </c>
      <c r="C1842" s="33">
        <v>438</v>
      </c>
      <c r="D1842" s="33">
        <v>370</v>
      </c>
      <c r="E1842" s="34">
        <v>433.97</v>
      </c>
      <c r="F1842" s="33">
        <v>722</v>
      </c>
      <c r="G1842" s="33">
        <v>34</v>
      </c>
      <c r="H1842" s="8">
        <v>628.04</v>
      </c>
      <c r="L1842" s="4">
        <v>5.7220000000000004</v>
      </c>
      <c r="M1842" s="5">
        <v>2.3450000000000002</v>
      </c>
      <c r="N1842" s="8">
        <f t="shared" si="131"/>
        <v>5.7220000000000004</v>
      </c>
      <c r="O1842" s="11">
        <f t="shared" si="133"/>
        <v>2.0820000000000141</v>
      </c>
      <c r="P1842" s="10">
        <v>0</v>
      </c>
      <c r="Q1842" s="39">
        <f t="shared" si="134"/>
        <v>86.343023255813947</v>
      </c>
      <c r="R1842" s="33">
        <v>430</v>
      </c>
      <c r="U1842" s="60">
        <v>433.98</v>
      </c>
      <c r="V1842" s="8">
        <f t="shared" si="136"/>
        <v>18.508999999999975</v>
      </c>
      <c r="X1842" s="8">
        <f t="shared" si="137"/>
        <v>46.209000000000003</v>
      </c>
    </row>
    <row r="1843" spans="2:24" ht="18.75" customHeight="1" x14ac:dyDescent="0.2">
      <c r="B1843" s="32">
        <v>43840</v>
      </c>
      <c r="C1843" s="33">
        <v>438</v>
      </c>
      <c r="D1843" s="33">
        <v>370</v>
      </c>
      <c r="E1843" s="34">
        <v>433.8</v>
      </c>
      <c r="F1843" s="33">
        <v>722</v>
      </c>
      <c r="G1843" s="33">
        <v>34</v>
      </c>
      <c r="H1843" s="8">
        <v>624.4</v>
      </c>
      <c r="L1843" s="4">
        <v>2.7040000000000002</v>
      </c>
      <c r="M1843" s="5">
        <v>1.1080000000000001</v>
      </c>
      <c r="N1843" s="8">
        <f t="shared" si="131"/>
        <v>2.7040000000000002</v>
      </c>
      <c r="O1843" s="11">
        <f t="shared" si="133"/>
        <v>1.8240000000000047</v>
      </c>
      <c r="P1843" s="10">
        <v>0</v>
      </c>
      <c r="Q1843" s="39">
        <f t="shared" si="134"/>
        <v>85.813953488372093</v>
      </c>
      <c r="R1843" s="33">
        <v>430</v>
      </c>
      <c r="U1843" s="60">
        <v>433.80700000000002</v>
      </c>
      <c r="V1843" s="8">
        <f t="shared" si="136"/>
        <v>20.332999999999981</v>
      </c>
      <c r="X1843" s="8">
        <f t="shared" si="137"/>
        <v>48.913000000000004</v>
      </c>
    </row>
    <row r="1844" spans="2:24" ht="18.75" customHeight="1" x14ac:dyDescent="0.2">
      <c r="B1844" s="32">
        <v>43841</v>
      </c>
      <c r="C1844" s="33">
        <v>438</v>
      </c>
      <c r="D1844" s="33">
        <v>370</v>
      </c>
      <c r="E1844" s="34">
        <v>433.76</v>
      </c>
      <c r="F1844" s="33">
        <v>722</v>
      </c>
      <c r="G1844" s="33">
        <v>34</v>
      </c>
      <c r="H1844" s="8">
        <v>623.52</v>
      </c>
      <c r="L1844" s="4">
        <v>2.8570000000000002</v>
      </c>
      <c r="M1844" s="5">
        <v>1.171</v>
      </c>
      <c r="N1844" s="8">
        <f t="shared" si="131"/>
        <v>2.8570000000000002</v>
      </c>
      <c r="O1844" s="11">
        <f t="shared" si="133"/>
        <v>1.3270000000000275</v>
      </c>
      <c r="P1844" s="10">
        <v>0</v>
      </c>
      <c r="Q1844" s="39">
        <f t="shared" si="134"/>
        <v>85.686046511627907</v>
      </c>
      <c r="R1844" s="33">
        <v>430</v>
      </c>
      <c r="U1844" s="60">
        <v>433.767</v>
      </c>
      <c r="V1844" s="8">
        <f t="shared" si="136"/>
        <v>21.660000000000007</v>
      </c>
      <c r="X1844" s="8">
        <f t="shared" si="137"/>
        <v>51.77</v>
      </c>
    </row>
    <row r="1845" spans="2:24" ht="18.75" customHeight="1" x14ac:dyDescent="0.2">
      <c r="B1845" s="32">
        <v>43842</v>
      </c>
      <c r="C1845" s="33">
        <v>438</v>
      </c>
      <c r="D1845" s="33">
        <v>370</v>
      </c>
      <c r="E1845" s="34">
        <v>433.69</v>
      </c>
      <c r="F1845" s="33">
        <v>722</v>
      </c>
      <c r="G1845" s="33">
        <v>34</v>
      </c>
      <c r="H1845" s="8">
        <v>621.99</v>
      </c>
      <c r="L1845" s="4">
        <v>1.264</v>
      </c>
      <c r="M1845" s="5">
        <v>0.51800000000000002</v>
      </c>
      <c r="N1845" s="8">
        <f t="shared" si="131"/>
        <v>1.264</v>
      </c>
      <c r="O1845" s="11">
        <f t="shared" si="133"/>
        <v>1.4740000000000364</v>
      </c>
      <c r="P1845" s="10">
        <v>0</v>
      </c>
      <c r="Q1845" s="39">
        <f t="shared" si="134"/>
        <v>85.463662790697668</v>
      </c>
      <c r="R1845" s="33">
        <v>430</v>
      </c>
      <c r="U1845" s="60">
        <v>433.70799999999997</v>
      </c>
      <c r="V1845" s="8">
        <f t="shared" si="136"/>
        <v>23.134000000000043</v>
      </c>
      <c r="X1845" s="8">
        <f t="shared" si="137"/>
        <v>53.034000000000006</v>
      </c>
    </row>
    <row r="1846" spans="2:24" ht="18.75" customHeight="1" x14ac:dyDescent="0.2">
      <c r="B1846" s="32">
        <v>43843</v>
      </c>
      <c r="C1846" s="33">
        <v>438</v>
      </c>
      <c r="D1846" s="33">
        <v>370</v>
      </c>
      <c r="E1846" s="34">
        <v>433.7</v>
      </c>
      <c r="F1846" s="33">
        <v>722</v>
      </c>
      <c r="G1846" s="33">
        <v>34</v>
      </c>
      <c r="H1846" s="8">
        <v>622.20000000000005</v>
      </c>
      <c r="L1846" s="4">
        <v>1.1639999999999999</v>
      </c>
      <c r="M1846" s="5">
        <v>0.47699999999999998</v>
      </c>
      <c r="N1846" s="8">
        <f t="shared" si="131"/>
        <v>1.1639999999999999</v>
      </c>
      <c r="O1846" s="11">
        <f t="shared" si="133"/>
        <v>1.3839999999999135</v>
      </c>
      <c r="P1846" s="10">
        <v>0</v>
      </c>
      <c r="Q1846" s="39">
        <f t="shared" si="134"/>
        <v>85.494186046511643</v>
      </c>
      <c r="R1846" s="33">
        <v>430</v>
      </c>
      <c r="U1846" s="60">
        <v>433.702</v>
      </c>
      <c r="V1846" s="8">
        <f t="shared" si="136"/>
        <v>24.517999999999958</v>
      </c>
      <c r="X1846" s="8">
        <f t="shared" si="137"/>
        <v>54.198000000000008</v>
      </c>
    </row>
    <row r="1847" spans="2:24" ht="18.75" customHeight="1" x14ac:dyDescent="0.2">
      <c r="B1847" s="32">
        <v>43844</v>
      </c>
      <c r="C1847" s="33">
        <v>438</v>
      </c>
      <c r="D1847" s="33">
        <v>370</v>
      </c>
      <c r="E1847" s="34">
        <v>433.71</v>
      </c>
      <c r="F1847" s="33">
        <v>722</v>
      </c>
      <c r="G1847" s="33">
        <v>34</v>
      </c>
      <c r="H1847" s="8">
        <v>622.41999999999996</v>
      </c>
      <c r="L1847" s="4">
        <v>1.2150000000000001</v>
      </c>
      <c r="M1847" s="5">
        <v>0.498</v>
      </c>
      <c r="N1847" s="8">
        <f t="shared" si="131"/>
        <v>1.2150000000000001</v>
      </c>
      <c r="O1847" s="11">
        <f t="shared" si="133"/>
        <v>0.7850000000000501</v>
      </c>
      <c r="P1847" s="10">
        <v>0</v>
      </c>
      <c r="Q1847" s="39">
        <f t="shared" si="134"/>
        <v>85.526162790697668</v>
      </c>
      <c r="R1847" s="33">
        <v>430</v>
      </c>
      <c r="U1847" s="60">
        <v>433.72</v>
      </c>
      <c r="V1847" s="8">
        <f t="shared" si="136"/>
        <v>25.303000000000008</v>
      </c>
      <c r="X1847" s="8">
        <f t="shared" si="137"/>
        <v>55.413000000000011</v>
      </c>
    </row>
    <row r="1848" spans="2:24" ht="18.75" customHeight="1" x14ac:dyDescent="0.2">
      <c r="B1848" s="32">
        <v>43845</v>
      </c>
      <c r="C1848" s="33">
        <v>438</v>
      </c>
      <c r="D1848" s="33">
        <v>370</v>
      </c>
      <c r="E1848" s="34">
        <v>433.69</v>
      </c>
      <c r="F1848" s="33">
        <v>722</v>
      </c>
      <c r="G1848" s="33">
        <v>34</v>
      </c>
      <c r="H1848" s="8">
        <v>621.99</v>
      </c>
      <c r="L1848" s="4">
        <v>4.1580000000000004</v>
      </c>
      <c r="M1848" s="5">
        <v>1.704</v>
      </c>
      <c r="N1848" s="8">
        <f t="shared" si="131"/>
        <v>4.1580000000000004</v>
      </c>
      <c r="O1848" s="11">
        <f t="shared" si="133"/>
        <v>1.3880000000000186</v>
      </c>
      <c r="P1848" s="10">
        <v>0</v>
      </c>
      <c r="Q1848" s="39">
        <f t="shared" si="134"/>
        <v>85.463662790697668</v>
      </c>
      <c r="R1848" s="33">
        <v>430</v>
      </c>
      <c r="U1848" s="60">
        <v>433.69600000000003</v>
      </c>
      <c r="V1848" s="8">
        <f t="shared" si="136"/>
        <v>26.691000000000027</v>
      </c>
      <c r="X1848" s="8">
        <f t="shared" si="137"/>
        <v>59.571000000000012</v>
      </c>
    </row>
    <row r="1849" spans="2:24" ht="18.75" customHeight="1" x14ac:dyDescent="0.2">
      <c r="B1849" s="32">
        <v>43846</v>
      </c>
      <c r="C1849" s="33">
        <v>438</v>
      </c>
      <c r="D1849" s="33">
        <v>370</v>
      </c>
      <c r="E1849" s="34">
        <v>433.56</v>
      </c>
      <c r="F1849" s="33">
        <v>722</v>
      </c>
      <c r="G1849" s="33">
        <v>34</v>
      </c>
      <c r="H1849" s="8">
        <v>619.22</v>
      </c>
      <c r="L1849" s="4">
        <v>9.1259999999999994</v>
      </c>
      <c r="M1849" s="5">
        <v>2.7250000000000001</v>
      </c>
      <c r="N1849" s="8">
        <f t="shared" si="131"/>
        <v>9.1259999999999994</v>
      </c>
      <c r="O1849" s="11">
        <f t="shared" si="133"/>
        <v>2.4559999999999267</v>
      </c>
      <c r="P1849" s="10">
        <v>0</v>
      </c>
      <c r="Q1849" s="39">
        <f t="shared" si="134"/>
        <v>85.061046511627907</v>
      </c>
      <c r="R1849" s="33">
        <v>430</v>
      </c>
      <c r="U1849" s="60">
        <v>433.56400000000002</v>
      </c>
      <c r="V1849" s="8">
        <f t="shared" si="136"/>
        <v>29.146999999999956</v>
      </c>
      <c r="X1849" s="8">
        <f t="shared" si="137"/>
        <v>68.697000000000017</v>
      </c>
    </row>
    <row r="1850" spans="2:24" ht="18.75" customHeight="1" x14ac:dyDescent="0.2">
      <c r="B1850" s="32">
        <v>43847</v>
      </c>
      <c r="C1850" s="33">
        <v>438</v>
      </c>
      <c r="D1850" s="33">
        <v>370</v>
      </c>
      <c r="E1850" s="34">
        <v>433.25</v>
      </c>
      <c r="F1850" s="33">
        <v>722</v>
      </c>
      <c r="G1850" s="33">
        <v>34</v>
      </c>
      <c r="H1850" s="8">
        <v>612.54999999999995</v>
      </c>
      <c r="L1850" s="4">
        <v>6.9089999999999998</v>
      </c>
      <c r="M1850" s="5">
        <v>2.3199999999999998</v>
      </c>
      <c r="N1850" s="8">
        <f t="shared" si="131"/>
        <v>6.9089999999999998</v>
      </c>
      <c r="O1850" s="11">
        <f t="shared" si="133"/>
        <v>1.8690000000000362</v>
      </c>
      <c r="P1850" s="10">
        <v>0.5</v>
      </c>
      <c r="Q1850" s="39">
        <f t="shared" si="134"/>
        <v>84.091569767441854</v>
      </c>
      <c r="R1850" s="33">
        <v>430</v>
      </c>
      <c r="U1850" s="60">
        <v>433.24900000000002</v>
      </c>
      <c r="V1850" s="8">
        <f t="shared" si="136"/>
        <v>31.015999999999991</v>
      </c>
      <c r="X1850" s="8">
        <f t="shared" si="137"/>
        <v>75.606000000000023</v>
      </c>
    </row>
    <row r="1851" spans="2:24" ht="18.75" customHeight="1" x14ac:dyDescent="0.2">
      <c r="B1851" s="32">
        <v>43848</v>
      </c>
      <c r="C1851" s="33">
        <v>438</v>
      </c>
      <c r="D1851" s="33">
        <v>370</v>
      </c>
      <c r="E1851" s="34">
        <v>433.01</v>
      </c>
      <c r="F1851" s="33">
        <v>722</v>
      </c>
      <c r="G1851" s="33">
        <v>34</v>
      </c>
      <c r="H1851" s="8">
        <v>607.51</v>
      </c>
      <c r="L1851" s="4">
        <v>0.31900000000000001</v>
      </c>
      <c r="M1851" s="5">
        <v>0.13</v>
      </c>
      <c r="N1851" s="8">
        <f t="shared" si="131"/>
        <v>0.31900000000000001</v>
      </c>
      <c r="O1851" s="11">
        <f t="shared" si="133"/>
        <v>1.9990000000000636</v>
      </c>
      <c r="P1851" s="10">
        <v>0</v>
      </c>
      <c r="Q1851" s="39">
        <f t="shared" si="134"/>
        <v>83.35901162790698</v>
      </c>
      <c r="R1851" s="33">
        <v>430</v>
      </c>
      <c r="U1851" s="60">
        <v>433.02</v>
      </c>
      <c r="V1851" s="8">
        <f t="shared" si="136"/>
        <v>33.015000000000057</v>
      </c>
      <c r="X1851" s="8">
        <f t="shared" si="137"/>
        <v>75.925000000000026</v>
      </c>
    </row>
    <row r="1852" spans="2:24" ht="18.75" customHeight="1" x14ac:dyDescent="0.2">
      <c r="B1852" s="32">
        <v>43849</v>
      </c>
      <c r="C1852" s="33">
        <v>438</v>
      </c>
      <c r="D1852" s="33">
        <v>370</v>
      </c>
      <c r="E1852" s="34">
        <v>433.09</v>
      </c>
      <c r="F1852" s="33">
        <v>722</v>
      </c>
      <c r="G1852" s="33">
        <v>34</v>
      </c>
      <c r="H1852" s="8">
        <v>609.19000000000005</v>
      </c>
      <c r="I1852" s="8"/>
      <c r="L1852" s="4">
        <v>0.186</v>
      </c>
      <c r="M1852" s="5">
        <v>7.5999999999999998E-2</v>
      </c>
      <c r="N1852" s="8">
        <f t="shared" si="131"/>
        <v>0.186</v>
      </c>
      <c r="O1852" s="11">
        <f t="shared" si="133"/>
        <v>1.0259999999999181</v>
      </c>
      <c r="P1852" s="10">
        <v>21</v>
      </c>
      <c r="Q1852" s="39">
        <f t="shared" si="134"/>
        <v>83.60319767441861</v>
      </c>
      <c r="R1852" s="33">
        <v>430</v>
      </c>
      <c r="U1852" s="60">
        <v>433.09399999999999</v>
      </c>
      <c r="V1852" s="8">
        <f t="shared" si="136"/>
        <v>34.040999999999976</v>
      </c>
      <c r="X1852" s="8">
        <f t="shared" si="137"/>
        <v>76.111000000000033</v>
      </c>
    </row>
    <row r="1853" spans="2:24" ht="18.75" customHeight="1" x14ac:dyDescent="0.2">
      <c r="B1853" s="32">
        <v>43850</v>
      </c>
      <c r="C1853" s="33">
        <v>438</v>
      </c>
      <c r="D1853" s="33">
        <v>370</v>
      </c>
      <c r="E1853" s="34">
        <v>433.13</v>
      </c>
      <c r="F1853" s="33">
        <v>722</v>
      </c>
      <c r="G1853" s="33">
        <v>34</v>
      </c>
      <c r="H1853" s="8">
        <v>610.03</v>
      </c>
      <c r="I1853" s="8"/>
      <c r="L1853" s="4">
        <v>4.2850000000000001</v>
      </c>
      <c r="M1853" s="5">
        <v>1.7490000000000001</v>
      </c>
      <c r="N1853" s="8">
        <f t="shared" si="131"/>
        <v>4.2850000000000001</v>
      </c>
      <c r="O1853" s="11">
        <f t="shared" si="133"/>
        <v>4.4950000000000365</v>
      </c>
      <c r="P1853" s="10">
        <v>2.8</v>
      </c>
      <c r="Q1853" s="39">
        <f t="shared" si="134"/>
        <v>83.725290697674424</v>
      </c>
      <c r="R1853" s="33">
        <v>430</v>
      </c>
      <c r="U1853" s="60">
        <v>433.14300000000003</v>
      </c>
      <c r="V1853" s="8">
        <f t="shared" si="136"/>
        <v>38.536000000000016</v>
      </c>
      <c r="X1853" s="8">
        <f t="shared" si="137"/>
        <v>80.396000000000029</v>
      </c>
    </row>
    <row r="1854" spans="2:24" ht="18.75" customHeight="1" x14ac:dyDescent="0.2">
      <c r="B1854" s="32">
        <v>43851</v>
      </c>
      <c r="C1854" s="33">
        <v>438</v>
      </c>
      <c r="D1854" s="33">
        <v>370</v>
      </c>
      <c r="E1854" s="34">
        <v>433.14</v>
      </c>
      <c r="F1854" s="33">
        <v>722</v>
      </c>
      <c r="G1854" s="33">
        <v>34</v>
      </c>
      <c r="H1854" s="8">
        <v>610.24</v>
      </c>
      <c r="I1854" s="8"/>
      <c r="L1854" s="4">
        <v>3.798</v>
      </c>
      <c r="M1854" s="5">
        <v>1.55</v>
      </c>
      <c r="N1854" s="8">
        <f t="shared" si="131"/>
        <v>3.798</v>
      </c>
      <c r="O1854" s="11">
        <f t="shared" si="133"/>
        <v>3.378000000000041</v>
      </c>
      <c r="P1854" s="10">
        <v>25</v>
      </c>
      <c r="Q1854" s="39">
        <f t="shared" si="134"/>
        <v>83.755813953488371</v>
      </c>
      <c r="R1854" s="33">
        <v>430</v>
      </c>
      <c r="U1854" s="60">
        <v>433.14499999999998</v>
      </c>
      <c r="V1854" s="8">
        <f t="shared" si="136"/>
        <v>41.914000000000058</v>
      </c>
      <c r="X1854" s="8">
        <f t="shared" si="137"/>
        <v>84.194000000000031</v>
      </c>
    </row>
    <row r="1855" spans="2:24" ht="18.75" customHeight="1" x14ac:dyDescent="0.2">
      <c r="B1855" s="32">
        <v>43852</v>
      </c>
      <c r="C1855" s="33">
        <v>438</v>
      </c>
      <c r="D1855" s="33">
        <v>370</v>
      </c>
      <c r="E1855" s="34">
        <v>433.12</v>
      </c>
      <c r="F1855" s="33">
        <v>722</v>
      </c>
      <c r="G1855" s="33">
        <v>34</v>
      </c>
      <c r="H1855" s="8">
        <v>609.82000000000005</v>
      </c>
      <c r="I1855" s="8"/>
      <c r="L1855" s="4">
        <v>3.8780000000000001</v>
      </c>
      <c r="M1855" s="5">
        <v>1.583</v>
      </c>
      <c r="N1855" s="8">
        <f t="shared" si="131"/>
        <v>3.8780000000000001</v>
      </c>
      <c r="O1855" s="11">
        <f t="shared" si="133"/>
        <v>11.537999999999968</v>
      </c>
      <c r="P1855" s="10">
        <v>60</v>
      </c>
      <c r="Q1855" s="39">
        <f t="shared" si="134"/>
        <v>83.694767441860478</v>
      </c>
      <c r="R1855" s="33">
        <v>430</v>
      </c>
      <c r="U1855" s="60">
        <v>433.13299999999998</v>
      </c>
      <c r="V1855" s="8">
        <f t="shared" si="136"/>
        <v>53.452000000000027</v>
      </c>
      <c r="X1855" s="8">
        <f t="shared" si="137"/>
        <v>88.072000000000031</v>
      </c>
    </row>
    <row r="1856" spans="2:24" ht="18.75" customHeight="1" x14ac:dyDescent="0.2">
      <c r="B1856" s="32">
        <v>43853</v>
      </c>
      <c r="C1856" s="33">
        <v>438</v>
      </c>
      <c r="D1856" s="33">
        <v>370</v>
      </c>
      <c r="E1856" s="34">
        <v>433.48</v>
      </c>
      <c r="F1856" s="33">
        <v>722</v>
      </c>
      <c r="G1856" s="33">
        <v>34</v>
      </c>
      <c r="H1856" s="8">
        <v>617.48</v>
      </c>
      <c r="I1856" s="8"/>
      <c r="L1856" s="4">
        <v>5.4950000000000001</v>
      </c>
      <c r="M1856" s="5">
        <v>2.2519999999999998</v>
      </c>
      <c r="N1856" s="8">
        <f t="shared" si="131"/>
        <v>5.4950000000000001</v>
      </c>
      <c r="O1856" s="11">
        <f t="shared" si="133"/>
        <v>7.0149999999999819</v>
      </c>
      <c r="P1856" s="10">
        <v>11</v>
      </c>
      <c r="Q1856" s="39">
        <f t="shared" si="134"/>
        <v>84.808139534883722</v>
      </c>
      <c r="R1856" s="33">
        <v>430</v>
      </c>
      <c r="U1856" s="60">
        <v>433.48899999999998</v>
      </c>
      <c r="V1856" s="8">
        <f t="shared" si="136"/>
        <v>60.467000000000006</v>
      </c>
      <c r="X1856" s="8">
        <f t="shared" si="137"/>
        <v>93.567000000000036</v>
      </c>
    </row>
    <row r="1857" spans="2:24" ht="18.75" customHeight="1" x14ac:dyDescent="0.2">
      <c r="B1857" s="32">
        <v>43854</v>
      </c>
      <c r="C1857" s="33">
        <v>438</v>
      </c>
      <c r="D1857" s="33">
        <v>370</v>
      </c>
      <c r="E1857" s="34">
        <v>433.55</v>
      </c>
      <c r="F1857" s="33">
        <v>722</v>
      </c>
      <c r="G1857" s="33">
        <v>34</v>
      </c>
      <c r="H1857" s="8">
        <v>619</v>
      </c>
      <c r="I1857" s="8"/>
      <c r="L1857" s="4">
        <v>5.0259999999999998</v>
      </c>
      <c r="M1857" s="5">
        <v>2.06</v>
      </c>
      <c r="N1857" s="8">
        <f t="shared" si="131"/>
        <v>5.0259999999999998</v>
      </c>
      <c r="O1857" s="11">
        <f t="shared" si="133"/>
        <v>3.0859999999999452</v>
      </c>
      <c r="P1857" s="10">
        <v>0</v>
      </c>
      <c r="Q1857" s="39">
        <f t="shared" si="134"/>
        <v>85.029069767441854</v>
      </c>
      <c r="R1857" s="33">
        <v>430</v>
      </c>
      <c r="U1857" s="60">
        <v>433.55799999999999</v>
      </c>
      <c r="V1857" s="8">
        <f t="shared" si="136"/>
        <v>63.552999999999955</v>
      </c>
      <c r="X1857" s="8">
        <f t="shared" si="137"/>
        <v>98.593000000000032</v>
      </c>
    </row>
    <row r="1858" spans="2:24" ht="18.75" customHeight="1" x14ac:dyDescent="0.2">
      <c r="B1858" s="32">
        <v>43855</v>
      </c>
      <c r="C1858" s="33">
        <v>438</v>
      </c>
      <c r="D1858" s="33">
        <v>370</v>
      </c>
      <c r="E1858" s="34">
        <v>433.46</v>
      </c>
      <c r="F1858" s="33">
        <v>722</v>
      </c>
      <c r="G1858" s="33">
        <v>34</v>
      </c>
      <c r="H1858" s="8">
        <v>617.05999999999995</v>
      </c>
      <c r="I1858" s="8"/>
      <c r="L1858" s="4">
        <v>3.8340000000000001</v>
      </c>
      <c r="M1858" s="5">
        <v>1.5649999999999999</v>
      </c>
      <c r="N1858" s="8">
        <f t="shared" si="131"/>
        <v>3.8340000000000001</v>
      </c>
      <c r="O1858" s="11">
        <f t="shared" si="133"/>
        <v>2.7840000000000455</v>
      </c>
      <c r="P1858" s="10">
        <v>0</v>
      </c>
      <c r="Q1858" s="39">
        <f t="shared" si="134"/>
        <v>84.7470930232558</v>
      </c>
      <c r="R1858" s="33">
        <v>430</v>
      </c>
      <c r="U1858" s="60">
        <v>433.48500000000001</v>
      </c>
      <c r="V1858" s="8">
        <f t="shared" si="136"/>
        <v>66.337000000000003</v>
      </c>
      <c r="X1858" s="8">
        <f t="shared" si="137"/>
        <v>102.42700000000004</v>
      </c>
    </row>
    <row r="1859" spans="2:24" ht="18.75" customHeight="1" x14ac:dyDescent="0.2">
      <c r="B1859" s="32">
        <v>43856</v>
      </c>
      <c r="C1859" s="33">
        <v>438</v>
      </c>
      <c r="D1859" s="33">
        <v>370</v>
      </c>
      <c r="E1859" s="34">
        <v>433.41</v>
      </c>
      <c r="F1859" s="33">
        <v>722</v>
      </c>
      <c r="G1859" s="33">
        <v>34</v>
      </c>
      <c r="H1859" s="8">
        <v>616.01</v>
      </c>
      <c r="I1859" s="8"/>
      <c r="L1859" s="4">
        <v>3.5329999999999999</v>
      </c>
      <c r="M1859" s="5">
        <v>1.4419999999999999</v>
      </c>
      <c r="N1859" s="8">
        <f t="shared" si="131"/>
        <v>3.5329999999999999</v>
      </c>
      <c r="O1859" s="11">
        <f t="shared" si="133"/>
        <v>1.7829999999999999</v>
      </c>
      <c r="P1859" s="10">
        <v>0</v>
      </c>
      <c r="Q1859" s="39">
        <f t="shared" si="134"/>
        <v>84.594476744186053</v>
      </c>
      <c r="R1859" s="33">
        <v>430</v>
      </c>
      <c r="U1859" s="60">
        <v>433.42500000000001</v>
      </c>
      <c r="V1859" s="8">
        <f t="shared" si="136"/>
        <v>68.12</v>
      </c>
      <c r="X1859" s="8">
        <f t="shared" si="137"/>
        <v>105.96000000000004</v>
      </c>
    </row>
    <row r="1860" spans="2:24" ht="18.75" customHeight="1" x14ac:dyDescent="0.2">
      <c r="B1860" s="32">
        <v>43857</v>
      </c>
      <c r="C1860" s="33">
        <v>438</v>
      </c>
      <c r="D1860" s="33">
        <v>370</v>
      </c>
      <c r="E1860" s="34">
        <v>433.33</v>
      </c>
      <c r="F1860" s="33">
        <v>722</v>
      </c>
      <c r="G1860" s="33">
        <v>34</v>
      </c>
      <c r="H1860" s="8">
        <v>614.26</v>
      </c>
      <c r="I1860" s="8"/>
      <c r="L1860" s="4">
        <v>7.1740000000000004</v>
      </c>
      <c r="M1860" s="5">
        <v>2.9279999999999999</v>
      </c>
      <c r="N1860" s="8">
        <f t="shared" si="131"/>
        <v>7.1740000000000004</v>
      </c>
      <c r="O1860" s="11">
        <f t="shared" si="133"/>
        <v>2.104000000000064</v>
      </c>
      <c r="P1860" s="10">
        <v>0</v>
      </c>
      <c r="Q1860" s="39">
        <f t="shared" si="134"/>
        <v>84.340116279069761</v>
      </c>
      <c r="R1860" s="33">
        <v>430</v>
      </c>
      <c r="U1860" s="60">
        <v>433.33800000000002</v>
      </c>
      <c r="V1860" s="8">
        <f t="shared" si="136"/>
        <v>70.224000000000075</v>
      </c>
      <c r="X1860" s="8">
        <f t="shared" si="137"/>
        <v>113.13400000000004</v>
      </c>
    </row>
    <row r="1861" spans="2:24" ht="18.75" customHeight="1" x14ac:dyDescent="0.2">
      <c r="B1861" s="32">
        <v>43858</v>
      </c>
      <c r="C1861" s="33">
        <v>438</v>
      </c>
      <c r="D1861" s="33">
        <v>370</v>
      </c>
      <c r="E1861" s="34">
        <v>433.09</v>
      </c>
      <c r="F1861" s="33">
        <v>722</v>
      </c>
      <c r="G1861" s="33">
        <v>34</v>
      </c>
      <c r="H1861" s="8">
        <v>609.19000000000005</v>
      </c>
      <c r="I1861" s="8"/>
      <c r="L1861" s="4">
        <v>5.8970000000000002</v>
      </c>
      <c r="M1861" s="5">
        <v>2.407</v>
      </c>
      <c r="N1861" s="8">
        <f t="shared" si="131"/>
        <v>5.8970000000000002</v>
      </c>
      <c r="O1861" s="11">
        <f t="shared" si="133"/>
        <v>1.6969999999999548</v>
      </c>
      <c r="P1861" s="10">
        <v>0</v>
      </c>
      <c r="Q1861" s="39">
        <f t="shared" si="134"/>
        <v>83.60319767441861</v>
      </c>
      <c r="R1861" s="33">
        <v>430</v>
      </c>
      <c r="U1861" s="60">
        <v>433.09800000000001</v>
      </c>
      <c r="V1861" s="8">
        <f t="shared" si="136"/>
        <v>71.921000000000035</v>
      </c>
      <c r="X1861" s="8">
        <f t="shared" si="137"/>
        <v>119.03100000000005</v>
      </c>
    </row>
    <row r="1862" spans="2:24" ht="18.75" customHeight="1" x14ac:dyDescent="0.2">
      <c r="B1862" s="32">
        <v>43859</v>
      </c>
      <c r="C1862" s="33">
        <v>438</v>
      </c>
      <c r="D1862" s="33">
        <v>370</v>
      </c>
      <c r="E1862" s="34">
        <v>432.89</v>
      </c>
      <c r="F1862" s="33">
        <v>722</v>
      </c>
      <c r="G1862" s="33">
        <v>34</v>
      </c>
      <c r="H1862" s="8">
        <v>604.99</v>
      </c>
      <c r="I1862" s="8"/>
      <c r="L1862" s="4">
        <v>4.5919999999999996</v>
      </c>
      <c r="M1862" s="5">
        <v>1.877</v>
      </c>
      <c r="N1862" s="8">
        <f t="shared" si="131"/>
        <v>4.5919999999999996</v>
      </c>
      <c r="O1862" s="11">
        <f t="shared" si="133"/>
        <v>1.4420000000000224</v>
      </c>
      <c r="P1862" s="10">
        <v>0</v>
      </c>
      <c r="Q1862" s="39">
        <f t="shared" si="134"/>
        <v>82.992732558139537</v>
      </c>
      <c r="R1862" s="33">
        <v>430</v>
      </c>
      <c r="U1862" s="60">
        <v>432.89699999999999</v>
      </c>
      <c r="V1862" s="8">
        <f t="shared" si="136"/>
        <v>73.363000000000056</v>
      </c>
      <c r="X1862" s="8">
        <f t="shared" si="137"/>
        <v>123.62300000000005</v>
      </c>
    </row>
    <row r="1863" spans="2:24" ht="18.75" customHeight="1" x14ac:dyDescent="0.2">
      <c r="B1863" s="32">
        <v>43860</v>
      </c>
      <c r="C1863" s="33">
        <v>438</v>
      </c>
      <c r="D1863" s="33">
        <v>370</v>
      </c>
      <c r="E1863" s="34">
        <v>432.74</v>
      </c>
      <c r="F1863" s="33">
        <v>722</v>
      </c>
      <c r="G1863" s="33">
        <v>34</v>
      </c>
      <c r="H1863" s="8">
        <v>601.84</v>
      </c>
      <c r="I1863" s="8"/>
      <c r="L1863" s="4">
        <v>5.5220000000000002</v>
      </c>
      <c r="M1863" s="5">
        <v>2.254</v>
      </c>
      <c r="N1863" s="8">
        <f t="shared" si="131"/>
        <v>5.5220000000000002</v>
      </c>
      <c r="O1863" s="11">
        <f t="shared" si="133"/>
        <v>1.7419999999999138</v>
      </c>
      <c r="P1863" s="10">
        <v>0</v>
      </c>
      <c r="Q1863" s="39">
        <f t="shared" si="134"/>
        <v>82.534883720930239</v>
      </c>
      <c r="R1863" s="33">
        <v>430</v>
      </c>
      <c r="U1863" s="60">
        <v>432.75</v>
      </c>
      <c r="V1863" s="8">
        <f t="shared" si="136"/>
        <v>75.104999999999976</v>
      </c>
      <c r="X1863" s="8">
        <f t="shared" si="137"/>
        <v>129.14500000000004</v>
      </c>
    </row>
    <row r="1864" spans="2:24" ht="18.75" customHeight="1" x14ac:dyDescent="0.2">
      <c r="B1864" s="32">
        <v>43861</v>
      </c>
      <c r="C1864" s="33">
        <v>438</v>
      </c>
      <c r="D1864" s="33">
        <v>370</v>
      </c>
      <c r="E1864" s="34">
        <v>432.56</v>
      </c>
      <c r="F1864" s="33">
        <v>722</v>
      </c>
      <c r="G1864" s="33">
        <v>34</v>
      </c>
      <c r="H1864" s="8">
        <v>598.05999999999995</v>
      </c>
      <c r="I1864" s="8"/>
      <c r="L1864" s="4">
        <v>4.45</v>
      </c>
      <c r="M1864" s="5">
        <v>1.8089999999999999</v>
      </c>
      <c r="N1864" s="8">
        <f t="shared" si="131"/>
        <v>4.45</v>
      </c>
      <c r="O1864" s="11">
        <f t="shared" si="133"/>
        <v>1.1900000000000093</v>
      </c>
      <c r="P1864" s="10">
        <v>0</v>
      </c>
      <c r="Q1864" s="39">
        <f t="shared" si="134"/>
        <v>81.985465116279059</v>
      </c>
      <c r="R1864" s="33">
        <v>430</v>
      </c>
      <c r="U1864" s="60">
        <v>432.55700000000002</v>
      </c>
      <c r="V1864" s="8">
        <f t="shared" si="136"/>
        <v>76.294999999999987</v>
      </c>
      <c r="X1864" s="8">
        <f t="shared" si="137"/>
        <v>133.59500000000003</v>
      </c>
    </row>
    <row r="1865" spans="2:24" ht="18.75" customHeight="1" x14ac:dyDescent="0.2">
      <c r="B1865" s="32">
        <v>43862</v>
      </c>
      <c r="C1865" s="33">
        <v>438</v>
      </c>
      <c r="D1865" s="33">
        <v>370</v>
      </c>
      <c r="E1865" s="34">
        <v>432.4</v>
      </c>
      <c r="F1865" s="33">
        <v>722</v>
      </c>
      <c r="G1865" s="33">
        <v>34</v>
      </c>
      <c r="H1865" s="8">
        <v>594.79999999999995</v>
      </c>
      <c r="I1865" s="8"/>
      <c r="L1865" s="4">
        <v>3.1070000000000002</v>
      </c>
      <c r="M1865" s="5">
        <v>1.2629999999999999</v>
      </c>
      <c r="N1865" s="8">
        <f t="shared" ref="N1865:N1928" si="138">I1865+J1865+K1865+L1865</f>
        <v>3.1070000000000002</v>
      </c>
      <c r="O1865" s="11">
        <f t="shared" si="133"/>
        <v>0.79700000000005478</v>
      </c>
      <c r="P1865" s="10">
        <v>0</v>
      </c>
      <c r="Q1865" s="39">
        <f t="shared" si="134"/>
        <v>81.511627906976727</v>
      </c>
      <c r="R1865" s="33">
        <v>430</v>
      </c>
      <c r="U1865" s="60">
        <v>432.4</v>
      </c>
      <c r="V1865" s="8">
        <f t="shared" si="136"/>
        <v>77.092000000000041</v>
      </c>
      <c r="X1865" s="8">
        <f t="shared" si="137"/>
        <v>136.70200000000003</v>
      </c>
    </row>
    <row r="1866" spans="2:24" ht="18.75" customHeight="1" x14ac:dyDescent="0.2">
      <c r="B1866" s="32">
        <v>43863</v>
      </c>
      <c r="C1866" s="33">
        <v>438</v>
      </c>
      <c r="D1866" s="33">
        <v>370</v>
      </c>
      <c r="E1866" s="34">
        <v>432.29</v>
      </c>
      <c r="F1866" s="33">
        <v>722</v>
      </c>
      <c r="G1866" s="33">
        <v>34</v>
      </c>
      <c r="H1866" s="8">
        <v>592.49</v>
      </c>
      <c r="I1866" s="8"/>
      <c r="L1866" s="4">
        <v>3.931</v>
      </c>
      <c r="M1866" s="5">
        <v>1.5980000000000001</v>
      </c>
      <c r="N1866" s="8">
        <f t="shared" si="138"/>
        <v>3.931</v>
      </c>
      <c r="O1866" s="11">
        <f t="shared" si="133"/>
        <v>1.0410000000000137</v>
      </c>
      <c r="P1866" s="10">
        <v>0</v>
      </c>
      <c r="Q1866" s="39">
        <f t="shared" si="134"/>
        <v>81.175872093023258</v>
      </c>
      <c r="R1866" s="33">
        <v>430</v>
      </c>
      <c r="U1866" s="60">
        <v>432.298</v>
      </c>
      <c r="V1866" s="8">
        <f t="shared" si="136"/>
        <v>78.133000000000052</v>
      </c>
      <c r="X1866" s="8">
        <f t="shared" si="137"/>
        <v>140.63300000000004</v>
      </c>
    </row>
    <row r="1867" spans="2:24" ht="18.75" customHeight="1" x14ac:dyDescent="0.2">
      <c r="B1867" s="32">
        <v>43864</v>
      </c>
      <c r="C1867" s="33">
        <v>438</v>
      </c>
      <c r="D1867" s="33">
        <v>370</v>
      </c>
      <c r="E1867" s="34">
        <v>432.15</v>
      </c>
      <c r="F1867" s="33">
        <v>722</v>
      </c>
      <c r="G1867" s="33">
        <v>34</v>
      </c>
      <c r="H1867" s="8">
        <v>589.6</v>
      </c>
      <c r="I1867" s="8"/>
      <c r="L1867" s="4">
        <v>3.6920000000000002</v>
      </c>
      <c r="M1867" s="5">
        <v>1.5009999999999999</v>
      </c>
      <c r="N1867" s="8">
        <f t="shared" si="138"/>
        <v>3.6920000000000002</v>
      </c>
      <c r="O1867" s="11">
        <f t="shared" si="133"/>
        <v>0.80200000000001381</v>
      </c>
      <c r="P1867" s="10">
        <v>0</v>
      </c>
      <c r="Q1867" s="39">
        <f t="shared" si="134"/>
        <v>80.755813953488371</v>
      </c>
      <c r="R1867" s="33">
        <v>430</v>
      </c>
      <c r="U1867" s="60">
        <v>432.16</v>
      </c>
      <c r="V1867" s="8">
        <f t="shared" si="136"/>
        <v>78.935000000000059</v>
      </c>
      <c r="X1867" s="8">
        <f t="shared" si="137"/>
        <v>144.32500000000005</v>
      </c>
    </row>
    <row r="1868" spans="2:24" ht="18.75" customHeight="1" x14ac:dyDescent="0.2">
      <c r="B1868" s="32">
        <v>43865</v>
      </c>
      <c r="C1868" s="33">
        <v>438</v>
      </c>
      <c r="D1868" s="33">
        <v>370</v>
      </c>
      <c r="E1868" s="34">
        <v>432.01</v>
      </c>
      <c r="F1868" s="33">
        <v>722</v>
      </c>
      <c r="G1868" s="33">
        <v>34</v>
      </c>
      <c r="H1868" s="8">
        <v>586.71</v>
      </c>
      <c r="I1868" s="8"/>
      <c r="L1868" s="4">
        <v>0.76</v>
      </c>
      <c r="M1868" s="5">
        <v>0.309</v>
      </c>
      <c r="N1868" s="8">
        <f t="shared" si="138"/>
        <v>0.76</v>
      </c>
      <c r="O1868" s="11">
        <f t="shared" si="133"/>
        <v>0.76</v>
      </c>
      <c r="P1868" s="10">
        <v>0</v>
      </c>
      <c r="Q1868" s="39">
        <f t="shared" si="134"/>
        <v>80.335755813953483</v>
      </c>
      <c r="R1868" s="33">
        <v>430</v>
      </c>
      <c r="U1868" s="60">
        <v>432.02800000000002</v>
      </c>
      <c r="V1868" s="8">
        <f t="shared" si="136"/>
        <v>79.695000000000064</v>
      </c>
      <c r="X1868" s="8">
        <f t="shared" si="137"/>
        <v>145.08500000000004</v>
      </c>
    </row>
    <row r="1869" spans="2:24" ht="18.75" customHeight="1" x14ac:dyDescent="0.2">
      <c r="B1869" s="32">
        <v>43866</v>
      </c>
      <c r="C1869" s="33">
        <v>438</v>
      </c>
      <c r="D1869" s="33">
        <v>370</v>
      </c>
      <c r="E1869" s="34">
        <v>432.01</v>
      </c>
      <c r="F1869" s="33">
        <v>722</v>
      </c>
      <c r="G1869" s="33">
        <v>34</v>
      </c>
      <c r="H1869" s="8">
        <v>586.71</v>
      </c>
      <c r="I1869" s="8"/>
      <c r="L1869" s="4">
        <v>0.41799999999999998</v>
      </c>
      <c r="M1869" s="5">
        <v>0.17</v>
      </c>
      <c r="N1869" s="8">
        <f t="shared" si="138"/>
        <v>0.41799999999999998</v>
      </c>
      <c r="O1869" s="11">
        <f t="shared" si="133"/>
        <v>0.41799999999999998</v>
      </c>
      <c r="P1869" s="10">
        <v>0</v>
      </c>
      <c r="Q1869" s="39">
        <f t="shared" si="134"/>
        <v>80.335755813953483</v>
      </c>
      <c r="R1869" s="33">
        <v>430</v>
      </c>
      <c r="U1869" s="60">
        <v>432.01600000000002</v>
      </c>
      <c r="V1869" s="8">
        <f t="shared" si="136"/>
        <v>80.113000000000071</v>
      </c>
      <c r="X1869" s="8">
        <f t="shared" si="137"/>
        <v>145.50300000000004</v>
      </c>
    </row>
    <row r="1870" spans="2:24" ht="18.75" customHeight="1" x14ac:dyDescent="0.2">
      <c r="B1870" s="32">
        <v>43867</v>
      </c>
      <c r="C1870" s="33">
        <v>438</v>
      </c>
      <c r="D1870" s="33">
        <v>370</v>
      </c>
      <c r="E1870" s="34">
        <v>432.01</v>
      </c>
      <c r="F1870" s="33">
        <v>722</v>
      </c>
      <c r="G1870" s="33">
        <v>34</v>
      </c>
      <c r="H1870" s="8">
        <v>586.71</v>
      </c>
      <c r="I1870" s="8"/>
      <c r="L1870" s="4">
        <v>1.4390000000000001</v>
      </c>
      <c r="M1870" s="5">
        <v>0.58499999999999996</v>
      </c>
      <c r="N1870" s="8">
        <f t="shared" si="138"/>
        <v>1.4390000000000001</v>
      </c>
      <c r="O1870" s="11">
        <f t="shared" si="133"/>
        <v>0.65899999999991365</v>
      </c>
      <c r="P1870" s="10">
        <v>0</v>
      </c>
      <c r="Q1870" s="39">
        <f t="shared" si="134"/>
        <v>80.335755813953483</v>
      </c>
      <c r="R1870" s="33">
        <v>430</v>
      </c>
      <c r="U1870" s="60">
        <v>432.02100000000002</v>
      </c>
      <c r="V1870" s="8">
        <f t="shared" si="136"/>
        <v>80.771999999999991</v>
      </c>
      <c r="X1870" s="8">
        <f t="shared" si="137"/>
        <v>146.94200000000004</v>
      </c>
    </row>
    <row r="1871" spans="2:24" ht="18.75" customHeight="1" x14ac:dyDescent="0.2">
      <c r="B1871" s="32">
        <v>43868</v>
      </c>
      <c r="C1871" s="33">
        <v>438</v>
      </c>
      <c r="D1871" s="33">
        <v>370</v>
      </c>
      <c r="E1871" s="34">
        <v>431.97</v>
      </c>
      <c r="F1871" s="33">
        <v>722</v>
      </c>
      <c r="G1871" s="33">
        <v>34</v>
      </c>
      <c r="H1871" s="8">
        <v>585.92999999999995</v>
      </c>
      <c r="I1871" s="8"/>
      <c r="L1871" s="4">
        <v>0.221</v>
      </c>
      <c r="M1871" s="5">
        <v>0.09</v>
      </c>
      <c r="N1871" s="8">
        <f t="shared" si="138"/>
        <v>0.221</v>
      </c>
      <c r="O1871" s="11">
        <f t="shared" si="133"/>
        <v>0.60099999999999543</v>
      </c>
      <c r="P1871" s="10">
        <v>0</v>
      </c>
      <c r="Q1871" s="39">
        <f t="shared" si="134"/>
        <v>80.222383720930225</v>
      </c>
      <c r="R1871" s="33">
        <v>430</v>
      </c>
      <c r="U1871" s="60">
        <v>431.98099999999999</v>
      </c>
      <c r="V1871" s="8">
        <f t="shared" si="136"/>
        <v>81.37299999999999</v>
      </c>
      <c r="X1871" s="8">
        <f t="shared" si="137"/>
        <v>147.16300000000004</v>
      </c>
    </row>
    <row r="1872" spans="2:24" ht="18.75" customHeight="1" x14ac:dyDescent="0.2">
      <c r="B1872" s="32">
        <v>43869</v>
      </c>
      <c r="C1872" s="33">
        <v>438</v>
      </c>
      <c r="D1872" s="33">
        <v>370</v>
      </c>
      <c r="E1872" s="34">
        <v>431.99</v>
      </c>
      <c r="F1872" s="33">
        <v>722</v>
      </c>
      <c r="G1872" s="33">
        <v>34</v>
      </c>
      <c r="H1872" s="8">
        <v>586.30999999999995</v>
      </c>
      <c r="I1872" s="8"/>
      <c r="L1872" s="4">
        <v>0</v>
      </c>
      <c r="M1872" s="5">
        <v>0</v>
      </c>
      <c r="N1872" s="8">
        <f t="shared" si="138"/>
        <v>0</v>
      </c>
      <c r="O1872" s="11">
        <f t="shared" si="133"/>
        <v>0.40000000000009095</v>
      </c>
      <c r="P1872" s="10">
        <v>0</v>
      </c>
      <c r="Q1872" s="39">
        <f t="shared" si="134"/>
        <v>80.277616279069761</v>
      </c>
      <c r="R1872" s="33">
        <v>430</v>
      </c>
      <c r="U1872" s="60">
        <v>431.98899999999998</v>
      </c>
      <c r="V1872" s="8">
        <f t="shared" si="136"/>
        <v>81.773000000000081</v>
      </c>
      <c r="X1872" s="8">
        <f t="shared" si="137"/>
        <v>147.16300000000004</v>
      </c>
    </row>
    <row r="1873" spans="2:24" ht="18.75" customHeight="1" x14ac:dyDescent="0.2">
      <c r="B1873" s="32">
        <v>43870</v>
      </c>
      <c r="C1873" s="33">
        <v>438</v>
      </c>
      <c r="D1873" s="33">
        <v>370</v>
      </c>
      <c r="E1873" s="34">
        <v>432.01</v>
      </c>
      <c r="F1873" s="33">
        <v>722</v>
      </c>
      <c r="G1873" s="33">
        <v>34</v>
      </c>
      <c r="H1873" s="8">
        <v>586.71</v>
      </c>
      <c r="I1873" s="8"/>
      <c r="L1873" s="4">
        <v>0</v>
      </c>
      <c r="M1873" s="5">
        <v>0</v>
      </c>
      <c r="N1873" s="8">
        <f t="shared" si="138"/>
        <v>0</v>
      </c>
      <c r="O1873" s="11">
        <f t="shared" si="133"/>
        <v>0.20999999999992269</v>
      </c>
      <c r="P1873" s="10">
        <v>0</v>
      </c>
      <c r="Q1873" s="39">
        <f t="shared" si="134"/>
        <v>80.335755813953483</v>
      </c>
      <c r="R1873" s="33">
        <v>430</v>
      </c>
      <c r="U1873" s="60">
        <v>432.00599999999997</v>
      </c>
      <c r="V1873" s="8">
        <f t="shared" si="136"/>
        <v>81.983000000000004</v>
      </c>
      <c r="X1873" s="8">
        <f t="shared" si="137"/>
        <v>147.16300000000004</v>
      </c>
    </row>
    <row r="1874" spans="2:24" ht="18.75" customHeight="1" x14ac:dyDescent="0.2">
      <c r="B1874" s="32">
        <v>43871</v>
      </c>
      <c r="C1874" s="33">
        <v>438</v>
      </c>
      <c r="D1874" s="33">
        <v>370</v>
      </c>
      <c r="E1874" s="34">
        <v>432.02</v>
      </c>
      <c r="F1874" s="33">
        <v>722</v>
      </c>
      <c r="G1874" s="33">
        <v>34</v>
      </c>
      <c r="H1874" s="8">
        <v>586.91999999999996</v>
      </c>
      <c r="I1874" s="8"/>
      <c r="L1874" s="4">
        <v>0.11799999999999999</v>
      </c>
      <c r="M1874" s="5">
        <v>4.8000000000000001E-2</v>
      </c>
      <c r="N1874" s="8">
        <f t="shared" si="138"/>
        <v>0.11799999999999999</v>
      </c>
      <c r="O1874" s="11">
        <f t="shared" si="133"/>
        <v>0.32800000000003637</v>
      </c>
      <c r="P1874" s="10">
        <v>0</v>
      </c>
      <c r="Q1874" s="39">
        <f t="shared" si="134"/>
        <v>80.36627906976743</v>
      </c>
      <c r="R1874" s="33">
        <v>430</v>
      </c>
      <c r="U1874" s="60">
        <v>432.017</v>
      </c>
      <c r="V1874" s="8">
        <f t="shared" si="136"/>
        <v>82.311000000000035</v>
      </c>
      <c r="X1874" s="8">
        <f t="shared" si="137"/>
        <v>147.28100000000003</v>
      </c>
    </row>
    <row r="1875" spans="2:24" ht="18.75" customHeight="1" x14ac:dyDescent="0.2">
      <c r="B1875" s="32">
        <v>43872</v>
      </c>
      <c r="C1875" s="33">
        <v>438</v>
      </c>
      <c r="D1875" s="33">
        <v>370</v>
      </c>
      <c r="E1875" s="34">
        <v>432.03</v>
      </c>
      <c r="F1875" s="33">
        <v>722</v>
      </c>
      <c r="G1875" s="33">
        <v>34</v>
      </c>
      <c r="H1875" s="8">
        <v>587.13</v>
      </c>
      <c r="I1875" s="8"/>
      <c r="L1875" s="4">
        <v>0</v>
      </c>
      <c r="M1875" s="5">
        <v>0</v>
      </c>
      <c r="N1875" s="8">
        <f t="shared" si="138"/>
        <v>0</v>
      </c>
      <c r="O1875" s="11">
        <f t="shared" si="133"/>
        <v>0.21000000000003638</v>
      </c>
      <c r="P1875" s="10">
        <v>4.2</v>
      </c>
      <c r="Q1875" s="39">
        <f t="shared" si="134"/>
        <v>80.39680232558139</v>
      </c>
      <c r="R1875" s="33">
        <v>430</v>
      </c>
      <c r="S1875" s="8"/>
      <c r="T1875" s="8"/>
      <c r="U1875" s="60">
        <v>432.02499999999998</v>
      </c>
      <c r="V1875" s="8">
        <f t="shared" si="136"/>
        <v>82.521000000000072</v>
      </c>
      <c r="X1875" s="8">
        <f t="shared" si="137"/>
        <v>147.28100000000003</v>
      </c>
    </row>
    <row r="1876" spans="2:24" ht="18.75" customHeight="1" x14ac:dyDescent="0.2">
      <c r="B1876" s="32">
        <v>43873</v>
      </c>
      <c r="C1876" s="33">
        <v>438</v>
      </c>
      <c r="D1876" s="33">
        <v>370</v>
      </c>
      <c r="E1876" s="34">
        <v>432.04</v>
      </c>
      <c r="F1876" s="33">
        <v>722</v>
      </c>
      <c r="G1876" s="33">
        <v>34</v>
      </c>
      <c r="H1876" s="8">
        <v>587.34</v>
      </c>
      <c r="I1876" s="8"/>
      <c r="L1876" s="4">
        <v>5.8999999999999997E-2</v>
      </c>
      <c r="M1876" s="5">
        <v>2.4E-2</v>
      </c>
      <c r="N1876" s="8">
        <f t="shared" si="138"/>
        <v>5.8999999999999997E-2</v>
      </c>
      <c r="O1876" s="11">
        <f t="shared" si="133"/>
        <v>1.9190000000000136</v>
      </c>
      <c r="P1876" s="10">
        <v>10</v>
      </c>
      <c r="Q1876" s="39">
        <f t="shared" si="134"/>
        <v>80.427325581395351</v>
      </c>
      <c r="R1876" s="33">
        <v>430</v>
      </c>
      <c r="S1876" s="8"/>
      <c r="T1876" s="8"/>
      <c r="U1876" s="60">
        <v>432.036</v>
      </c>
      <c r="V1876" s="8">
        <f t="shared" si="136"/>
        <v>84.440000000000083</v>
      </c>
      <c r="X1876" s="8">
        <f t="shared" si="137"/>
        <v>147.34000000000003</v>
      </c>
    </row>
    <row r="1877" spans="2:24" ht="18.75" customHeight="1" x14ac:dyDescent="0.2">
      <c r="B1877" s="32">
        <v>43874</v>
      </c>
      <c r="C1877" s="33">
        <v>438</v>
      </c>
      <c r="D1877" s="33">
        <v>370</v>
      </c>
      <c r="E1877" s="34">
        <v>432.13</v>
      </c>
      <c r="F1877" s="33">
        <v>722</v>
      </c>
      <c r="G1877" s="33">
        <v>34</v>
      </c>
      <c r="H1877" s="8">
        <v>589.20000000000005</v>
      </c>
      <c r="I1877" s="8"/>
      <c r="L1877" s="4">
        <v>0.189</v>
      </c>
      <c r="M1877" s="5">
        <v>7.6999999999999999E-2</v>
      </c>
      <c r="N1877" s="8">
        <f t="shared" si="138"/>
        <v>0.189</v>
      </c>
      <c r="O1877" s="11">
        <f t="shared" si="133"/>
        <v>2.2189999999999728</v>
      </c>
      <c r="P1877" s="10">
        <v>1.8</v>
      </c>
      <c r="Q1877" s="39">
        <f t="shared" si="134"/>
        <v>80.697674418604663</v>
      </c>
      <c r="R1877" s="33">
        <v>430</v>
      </c>
      <c r="S1877" s="8"/>
      <c r="T1877" s="8"/>
      <c r="U1877" s="60">
        <v>432.14100000000002</v>
      </c>
      <c r="V1877" s="8">
        <f t="shared" si="136"/>
        <v>86.659000000000049</v>
      </c>
      <c r="X1877" s="8">
        <f t="shared" si="137"/>
        <v>147.52900000000002</v>
      </c>
    </row>
    <row r="1878" spans="2:24" ht="18.75" customHeight="1" x14ac:dyDescent="0.2">
      <c r="B1878" s="32">
        <v>43875</v>
      </c>
      <c r="C1878" s="33">
        <v>438</v>
      </c>
      <c r="D1878" s="33">
        <v>370</v>
      </c>
      <c r="E1878" s="34">
        <v>432.23</v>
      </c>
      <c r="F1878" s="33">
        <v>722</v>
      </c>
      <c r="G1878" s="33">
        <v>34</v>
      </c>
      <c r="H1878" s="8">
        <v>591.23</v>
      </c>
      <c r="I1878" s="8"/>
      <c r="L1878" s="4">
        <v>1.466</v>
      </c>
      <c r="M1878" s="5">
        <v>0.59599999999999997</v>
      </c>
      <c r="N1878" s="8">
        <f t="shared" si="138"/>
        <v>1.466</v>
      </c>
      <c r="O1878" s="11">
        <f t="shared" si="133"/>
        <v>1.2559999999999636</v>
      </c>
      <c r="P1878" s="10">
        <v>0</v>
      </c>
      <c r="Q1878" s="39">
        <f t="shared" si="134"/>
        <v>80.992732558139537</v>
      </c>
      <c r="R1878" s="33">
        <v>430</v>
      </c>
      <c r="S1878" s="8"/>
      <c r="T1878" s="8"/>
      <c r="U1878" s="60">
        <v>432.23399999999998</v>
      </c>
      <c r="V1878" s="8">
        <f t="shared" si="136"/>
        <v>87.915000000000006</v>
      </c>
      <c r="X1878" s="8">
        <f t="shared" si="137"/>
        <v>148.99500000000003</v>
      </c>
    </row>
    <row r="1879" spans="2:24" ht="18.75" customHeight="1" x14ac:dyDescent="0.2">
      <c r="B1879" s="32">
        <v>43876</v>
      </c>
      <c r="C1879" s="33">
        <v>438</v>
      </c>
      <c r="D1879" s="33">
        <v>370</v>
      </c>
      <c r="E1879" s="34">
        <v>432.22</v>
      </c>
      <c r="F1879" s="33">
        <v>722</v>
      </c>
      <c r="G1879" s="33">
        <v>34</v>
      </c>
      <c r="H1879" s="8">
        <v>591.02</v>
      </c>
      <c r="I1879" s="8"/>
      <c r="L1879" s="4">
        <v>2.4870000000000001</v>
      </c>
      <c r="M1879" s="5">
        <v>1.0109999999999999</v>
      </c>
      <c r="N1879" s="8">
        <f t="shared" si="138"/>
        <v>2.4870000000000001</v>
      </c>
      <c r="O1879" s="11">
        <f t="shared" si="133"/>
        <v>1.067000000000041</v>
      </c>
      <c r="P1879" s="10">
        <v>0</v>
      </c>
      <c r="Q1879" s="39">
        <f t="shared" si="134"/>
        <v>80.962209302325576</v>
      </c>
      <c r="R1879" s="33">
        <v>430</v>
      </c>
      <c r="S1879" s="8"/>
      <c r="T1879" s="8"/>
      <c r="U1879" s="60">
        <v>432.22399999999999</v>
      </c>
      <c r="V1879" s="8">
        <f t="shared" si="136"/>
        <v>88.982000000000042</v>
      </c>
      <c r="X1879" s="8">
        <f t="shared" si="137"/>
        <v>151.48200000000003</v>
      </c>
    </row>
    <row r="1880" spans="2:24" ht="18.75" customHeight="1" x14ac:dyDescent="0.2">
      <c r="B1880" s="32">
        <v>43877</v>
      </c>
      <c r="C1880" s="33">
        <v>438</v>
      </c>
      <c r="D1880" s="33">
        <v>370</v>
      </c>
      <c r="E1880" s="34">
        <v>432.15</v>
      </c>
      <c r="F1880" s="33">
        <v>722</v>
      </c>
      <c r="G1880" s="33">
        <v>34</v>
      </c>
      <c r="H1880" s="8">
        <v>589.6</v>
      </c>
      <c r="I1880" s="8"/>
      <c r="L1880" s="4">
        <v>3.7690000000000001</v>
      </c>
      <c r="M1880" s="5">
        <v>1.532</v>
      </c>
      <c r="N1880" s="8">
        <f t="shared" si="138"/>
        <v>3.7690000000000001</v>
      </c>
      <c r="O1880" s="11">
        <f t="shared" si="133"/>
        <v>1.0889999999999365</v>
      </c>
      <c r="P1880" s="10">
        <v>0</v>
      </c>
      <c r="Q1880" s="39">
        <f t="shared" si="134"/>
        <v>80.755813953488371</v>
      </c>
      <c r="R1880" s="33">
        <v>430</v>
      </c>
      <c r="S1880" s="8"/>
      <c r="T1880" s="8"/>
      <c r="U1880" s="60">
        <v>432.154</v>
      </c>
      <c r="V1880" s="8">
        <f t="shared" si="136"/>
        <v>90.070999999999984</v>
      </c>
      <c r="X1880" s="8">
        <f t="shared" si="137"/>
        <v>155.25100000000003</v>
      </c>
    </row>
    <row r="1881" spans="2:24" ht="18.75" customHeight="1" x14ac:dyDescent="0.2">
      <c r="B1881" s="32">
        <v>43878</v>
      </c>
      <c r="C1881" s="33">
        <v>438</v>
      </c>
      <c r="D1881" s="33">
        <v>370</v>
      </c>
      <c r="E1881" s="34">
        <v>432.02</v>
      </c>
      <c r="F1881" s="33">
        <v>722</v>
      </c>
      <c r="G1881" s="33">
        <v>34</v>
      </c>
      <c r="H1881" s="8">
        <v>586.91999999999996</v>
      </c>
      <c r="I1881" s="8"/>
      <c r="L1881" s="4">
        <v>4.5339999999999998</v>
      </c>
      <c r="M1881" s="5">
        <v>1.843</v>
      </c>
      <c r="N1881" s="8">
        <f t="shared" si="138"/>
        <v>4.5339999999999998</v>
      </c>
      <c r="O1881" s="11">
        <f t="shared" si="133"/>
        <v>0.89400000000001345</v>
      </c>
      <c r="P1881" s="10">
        <v>0</v>
      </c>
      <c r="Q1881" s="39">
        <f t="shared" si="134"/>
        <v>80.36627906976743</v>
      </c>
      <c r="R1881" s="33">
        <v>430</v>
      </c>
      <c r="S1881" s="8"/>
      <c r="T1881" s="8"/>
      <c r="U1881" s="60">
        <v>432.012</v>
      </c>
      <c r="V1881" s="8">
        <f t="shared" si="136"/>
        <v>90.965000000000003</v>
      </c>
      <c r="X1881" s="8">
        <f t="shared" si="137"/>
        <v>159.78500000000003</v>
      </c>
    </row>
    <row r="1882" spans="2:24" ht="18.75" customHeight="1" x14ac:dyDescent="0.2">
      <c r="B1882" s="32">
        <v>43879</v>
      </c>
      <c r="C1882" s="33">
        <v>438</v>
      </c>
      <c r="D1882" s="33">
        <v>370</v>
      </c>
      <c r="E1882" s="34">
        <v>431.84</v>
      </c>
      <c r="F1882" s="33">
        <v>722</v>
      </c>
      <c r="G1882" s="33">
        <v>34</v>
      </c>
      <c r="H1882" s="8">
        <v>583.28</v>
      </c>
      <c r="I1882" s="8"/>
      <c r="L1882" s="4">
        <v>3.1440000000000001</v>
      </c>
      <c r="M1882" s="5">
        <v>1.278</v>
      </c>
      <c r="N1882" s="8">
        <f t="shared" si="138"/>
        <v>3.1440000000000001</v>
      </c>
      <c r="O1882" s="11">
        <f t="shared" si="133"/>
        <v>0.66399999999998194</v>
      </c>
      <c r="P1882" s="10">
        <v>0</v>
      </c>
      <c r="Q1882" s="39">
        <f t="shared" si="134"/>
        <v>79.837209302325576</v>
      </c>
      <c r="R1882" s="33">
        <v>430</v>
      </c>
      <c r="S1882" s="8"/>
      <c r="T1882" s="8"/>
      <c r="U1882" s="60">
        <v>431.84399999999999</v>
      </c>
      <c r="V1882" s="8">
        <f t="shared" si="136"/>
        <v>91.628999999999991</v>
      </c>
      <c r="X1882" s="8">
        <f t="shared" si="137"/>
        <v>162.92900000000003</v>
      </c>
    </row>
    <row r="1883" spans="2:24" ht="18.75" customHeight="1" x14ac:dyDescent="0.2">
      <c r="B1883" s="32">
        <v>43880</v>
      </c>
      <c r="C1883" s="33">
        <v>438</v>
      </c>
      <c r="D1883" s="33">
        <v>370</v>
      </c>
      <c r="E1883" s="34">
        <v>431.72</v>
      </c>
      <c r="F1883" s="33">
        <v>722</v>
      </c>
      <c r="G1883" s="33">
        <v>34</v>
      </c>
      <c r="H1883" s="8">
        <v>580.79999999999995</v>
      </c>
      <c r="I1883" s="8"/>
      <c r="L1883" s="4">
        <v>2.9569999999999999</v>
      </c>
      <c r="M1883" s="5">
        <v>1.202</v>
      </c>
      <c r="N1883" s="8">
        <f t="shared" si="138"/>
        <v>2.9569999999999999</v>
      </c>
      <c r="O1883" s="11">
        <f t="shared" si="133"/>
        <v>0.75700000000006806</v>
      </c>
      <c r="P1883" s="10">
        <v>0</v>
      </c>
      <c r="Q1883" s="39">
        <f t="shared" si="134"/>
        <v>79.476744186046503</v>
      </c>
      <c r="R1883" s="33">
        <v>430</v>
      </c>
      <c r="S1883" s="8"/>
      <c r="T1883" s="8"/>
      <c r="U1883" s="60">
        <v>431.72699999999998</v>
      </c>
      <c r="V1883" s="8">
        <f t="shared" si="136"/>
        <v>92.386000000000053</v>
      </c>
      <c r="X1883" s="8">
        <f t="shared" si="137"/>
        <v>165.88600000000002</v>
      </c>
    </row>
    <row r="1884" spans="2:24" ht="18.75" customHeight="1" x14ac:dyDescent="0.2">
      <c r="B1884" s="32">
        <v>43881</v>
      </c>
      <c r="C1884" s="33">
        <v>438</v>
      </c>
      <c r="D1884" s="33">
        <v>370</v>
      </c>
      <c r="E1884" s="34">
        <v>431.61</v>
      </c>
      <c r="F1884" s="33">
        <v>722</v>
      </c>
      <c r="G1884" s="33">
        <v>34</v>
      </c>
      <c r="H1884" s="8">
        <v>578.6</v>
      </c>
      <c r="I1884" s="8"/>
      <c r="L1884" s="4">
        <v>2.7549999999999999</v>
      </c>
      <c r="M1884" s="5">
        <v>1.1200000000000001</v>
      </c>
      <c r="N1884" s="8">
        <f t="shared" si="138"/>
        <v>2.7549999999999999</v>
      </c>
      <c r="O1884" s="11">
        <f t="shared" si="133"/>
        <v>0.87500000000000444</v>
      </c>
      <c r="P1884" s="10">
        <v>6</v>
      </c>
      <c r="Q1884" s="39">
        <f t="shared" si="134"/>
        <v>79.156976744186053</v>
      </c>
      <c r="R1884" s="33">
        <v>430</v>
      </c>
      <c r="S1884" s="8"/>
      <c r="T1884" s="8"/>
      <c r="U1884" s="60">
        <v>431.61399999999998</v>
      </c>
      <c r="V1884" s="8">
        <f t="shared" si="136"/>
        <v>93.261000000000053</v>
      </c>
      <c r="X1884" s="8">
        <f t="shared" si="137"/>
        <v>168.64100000000002</v>
      </c>
    </row>
    <row r="1885" spans="2:24" ht="18.75" customHeight="1" x14ac:dyDescent="0.2">
      <c r="B1885" s="32">
        <v>43882</v>
      </c>
      <c r="C1885" s="33">
        <v>438</v>
      </c>
      <c r="D1885" s="33">
        <v>370</v>
      </c>
      <c r="E1885" s="34">
        <v>431.52</v>
      </c>
      <c r="H1885" s="8">
        <v>576.72</v>
      </c>
      <c r="I1885" s="8"/>
      <c r="L1885" s="4">
        <v>1.8879999999999999</v>
      </c>
      <c r="M1885" s="5">
        <v>0.745</v>
      </c>
      <c r="N1885" s="8">
        <f t="shared" si="138"/>
        <v>1.8879999999999999</v>
      </c>
      <c r="O1885" s="11">
        <f t="shared" si="133"/>
        <v>1.4679999999999271</v>
      </c>
      <c r="P1885" s="10">
        <v>40</v>
      </c>
      <c r="Q1885" s="39">
        <f t="shared" si="134"/>
        <v>78.883720930232556</v>
      </c>
      <c r="R1885" s="33">
        <v>430</v>
      </c>
      <c r="S1885" s="8"/>
      <c r="T1885" s="8"/>
      <c r="U1885" s="60">
        <v>431.51400000000001</v>
      </c>
      <c r="V1885" s="8">
        <f t="shared" si="136"/>
        <v>94.728999999999985</v>
      </c>
      <c r="X1885" s="8">
        <f t="shared" si="137"/>
        <v>170.52900000000002</v>
      </c>
    </row>
    <row r="1886" spans="2:24" ht="18.75" customHeight="1" x14ac:dyDescent="0.2">
      <c r="B1886" s="32">
        <v>43883</v>
      </c>
      <c r="C1886" s="33">
        <v>438</v>
      </c>
      <c r="D1886" s="33">
        <v>370</v>
      </c>
      <c r="E1886" s="34">
        <v>431.5</v>
      </c>
      <c r="H1886" s="8">
        <v>576.29999999999995</v>
      </c>
      <c r="I1886" s="8"/>
      <c r="L1886" s="4">
        <v>2.7130000000000001</v>
      </c>
      <c r="M1886" s="5">
        <v>1.103</v>
      </c>
      <c r="N1886" s="8">
        <f t="shared" si="138"/>
        <v>2.7130000000000001</v>
      </c>
      <c r="O1886" s="11">
        <f t="shared" si="133"/>
        <v>3.1330000000000728</v>
      </c>
      <c r="P1886" s="10">
        <v>8.5</v>
      </c>
      <c r="Q1886" s="39">
        <f t="shared" si="134"/>
        <v>78.822674418604635</v>
      </c>
      <c r="R1886" s="33">
        <v>430</v>
      </c>
      <c r="S1886" s="8"/>
      <c r="T1886" s="8"/>
      <c r="U1886" s="60">
        <v>431.50200000000001</v>
      </c>
      <c r="V1886" s="8">
        <f t="shared" si="136"/>
        <v>97.862000000000052</v>
      </c>
      <c r="X1886" s="8">
        <f t="shared" si="137"/>
        <v>173.24200000000002</v>
      </c>
    </row>
    <row r="1887" spans="2:24" ht="18.75" customHeight="1" x14ac:dyDescent="0.2">
      <c r="B1887" s="32">
        <v>43884</v>
      </c>
      <c r="C1887" s="33">
        <v>438</v>
      </c>
      <c r="D1887" s="33">
        <v>370</v>
      </c>
      <c r="E1887" s="34">
        <v>431.52</v>
      </c>
      <c r="H1887" s="8">
        <v>576.72</v>
      </c>
      <c r="I1887" s="8"/>
      <c r="L1887" s="4">
        <v>3.66</v>
      </c>
      <c r="M1887" s="5">
        <v>1.488</v>
      </c>
      <c r="N1887" s="8">
        <f t="shared" si="138"/>
        <v>3.66</v>
      </c>
      <c r="O1887" s="11">
        <f t="shared" ref="O1887:O1950" si="139">H1888-H1887+N1887</f>
        <v>2.2399999999999274</v>
      </c>
      <c r="P1887" s="10">
        <v>10.5</v>
      </c>
      <c r="Q1887" s="39">
        <f t="shared" ref="Q1887:Q1950" si="140">(H1887-34)*100/(722-34)</f>
        <v>78.883720930232556</v>
      </c>
      <c r="R1887" s="33">
        <v>430</v>
      </c>
      <c r="S1887" s="8"/>
      <c r="T1887" s="8"/>
      <c r="U1887" s="60">
        <v>431.536</v>
      </c>
      <c r="V1887" s="8">
        <f t="shared" si="136"/>
        <v>100.10199999999998</v>
      </c>
      <c r="X1887" s="8">
        <f t="shared" si="137"/>
        <v>176.90200000000002</v>
      </c>
    </row>
    <row r="1888" spans="2:24" ht="18.75" customHeight="1" x14ac:dyDescent="0.2">
      <c r="B1888" s="32">
        <v>43885</v>
      </c>
      <c r="C1888" s="33">
        <v>438</v>
      </c>
      <c r="D1888" s="33">
        <v>370</v>
      </c>
      <c r="E1888" s="34">
        <v>431.45</v>
      </c>
      <c r="H1888" s="8">
        <v>575.29999999999995</v>
      </c>
      <c r="I1888" s="8"/>
      <c r="L1888" s="4">
        <v>5.35</v>
      </c>
      <c r="M1888" s="5">
        <v>2.1659999999999999</v>
      </c>
      <c r="N1888" s="8">
        <f t="shared" si="138"/>
        <v>5.35</v>
      </c>
      <c r="O1888" s="11">
        <f t="shared" si="139"/>
        <v>1.9500000000000224</v>
      </c>
      <c r="P1888" s="10">
        <v>0</v>
      </c>
      <c r="Q1888" s="39">
        <f t="shared" si="140"/>
        <v>78.677325581395337</v>
      </c>
      <c r="R1888" s="33">
        <v>430</v>
      </c>
      <c r="S1888" s="8"/>
      <c r="T1888" s="8"/>
      <c r="U1888" s="60">
        <v>431.45299999999997</v>
      </c>
      <c r="V1888" s="8">
        <f t="shared" si="136"/>
        <v>102.05199999999999</v>
      </c>
      <c r="X1888" s="8">
        <f t="shared" si="137"/>
        <v>182.25200000000001</v>
      </c>
    </row>
    <row r="1889" spans="2:24" ht="18.75" customHeight="1" x14ac:dyDescent="0.2">
      <c r="B1889" s="32">
        <v>43886</v>
      </c>
      <c r="C1889" s="33">
        <v>438</v>
      </c>
      <c r="D1889" s="33">
        <v>370</v>
      </c>
      <c r="E1889" s="34">
        <v>431.28</v>
      </c>
      <c r="H1889" s="8">
        <v>571.9</v>
      </c>
      <c r="I1889" s="8"/>
      <c r="L1889" s="4">
        <v>2.0550000000000002</v>
      </c>
      <c r="M1889" s="5">
        <v>0.83199999999999996</v>
      </c>
      <c r="N1889" s="8">
        <f t="shared" si="138"/>
        <v>2.0550000000000002</v>
      </c>
      <c r="O1889" s="11">
        <f t="shared" si="139"/>
        <v>0.85500000000006837</v>
      </c>
      <c r="P1889" s="10">
        <v>0</v>
      </c>
      <c r="Q1889" s="39">
        <f t="shared" si="140"/>
        <v>78.183139534883722</v>
      </c>
      <c r="R1889" s="33">
        <v>430</v>
      </c>
      <c r="S1889" s="8"/>
      <c r="T1889" s="8"/>
      <c r="U1889" s="60">
        <v>431.27600000000001</v>
      </c>
      <c r="V1889" s="8">
        <f t="shared" si="136"/>
        <v>102.90700000000007</v>
      </c>
      <c r="X1889" s="8">
        <f t="shared" si="137"/>
        <v>184.30700000000002</v>
      </c>
    </row>
    <row r="1890" spans="2:24" ht="18.75" customHeight="1" x14ac:dyDescent="0.2">
      <c r="B1890" s="32">
        <v>43887</v>
      </c>
      <c r="C1890" s="33">
        <v>438</v>
      </c>
      <c r="D1890" s="33">
        <v>370</v>
      </c>
      <c r="E1890" s="34">
        <v>431.22</v>
      </c>
      <c r="H1890" s="8">
        <v>570.70000000000005</v>
      </c>
      <c r="I1890" s="8"/>
      <c r="L1890" s="4">
        <v>0.41199999999999998</v>
      </c>
      <c r="M1890" s="5">
        <v>0.16700000000000001</v>
      </c>
      <c r="N1890" s="8">
        <f t="shared" si="138"/>
        <v>0.41199999999999998</v>
      </c>
      <c r="O1890" s="11">
        <f t="shared" si="139"/>
        <v>0.41199999999999998</v>
      </c>
      <c r="P1890" s="10">
        <v>0</v>
      </c>
      <c r="Q1890" s="39">
        <f t="shared" si="140"/>
        <v>78.00872093023257</v>
      </c>
      <c r="R1890" s="33">
        <v>430</v>
      </c>
      <c r="S1890" s="8"/>
      <c r="T1890" s="8"/>
      <c r="U1890" s="60">
        <v>431.221</v>
      </c>
      <c r="V1890" s="8">
        <f t="shared" si="136"/>
        <v>103.31900000000007</v>
      </c>
      <c r="X1890" s="8">
        <f t="shared" si="137"/>
        <v>184.71900000000002</v>
      </c>
    </row>
    <row r="1891" spans="2:24" ht="18.75" customHeight="1" x14ac:dyDescent="0.2">
      <c r="B1891" s="32">
        <v>43888</v>
      </c>
      <c r="C1891" s="33">
        <v>438</v>
      </c>
      <c r="D1891" s="33">
        <v>370</v>
      </c>
      <c r="E1891" s="34">
        <v>431.22</v>
      </c>
      <c r="H1891" s="8">
        <v>570.70000000000005</v>
      </c>
      <c r="I1891" s="8"/>
      <c r="L1891" s="4">
        <v>1.1140000000000001</v>
      </c>
      <c r="M1891" s="5">
        <v>0.45100000000000001</v>
      </c>
      <c r="N1891" s="8">
        <f t="shared" si="138"/>
        <v>1.1140000000000001</v>
      </c>
      <c r="O1891" s="11">
        <f t="shared" si="139"/>
        <v>0.91399999999995463</v>
      </c>
      <c r="P1891" s="10">
        <v>0</v>
      </c>
      <c r="Q1891" s="39">
        <f t="shared" si="140"/>
        <v>78.00872093023257</v>
      </c>
      <c r="R1891" s="33">
        <v>430</v>
      </c>
      <c r="S1891" s="8"/>
      <c r="T1891" s="8"/>
      <c r="U1891" s="60">
        <v>431.23</v>
      </c>
      <c r="V1891" s="8">
        <f t="shared" si="136"/>
        <v>104.23300000000003</v>
      </c>
      <c r="X1891" s="8">
        <f t="shared" si="137"/>
        <v>185.83300000000003</v>
      </c>
    </row>
    <row r="1892" spans="2:24" ht="18.75" customHeight="1" x14ac:dyDescent="0.2">
      <c r="B1892" s="32">
        <v>43889</v>
      </c>
      <c r="C1892" s="33">
        <v>438</v>
      </c>
      <c r="D1892" s="33">
        <v>370</v>
      </c>
      <c r="E1892" s="34">
        <v>431.21</v>
      </c>
      <c r="H1892" s="8">
        <v>570.5</v>
      </c>
      <c r="I1892" s="8"/>
      <c r="L1892" s="4">
        <v>1.5760000000000001</v>
      </c>
      <c r="M1892" s="5">
        <v>0.63800000000000001</v>
      </c>
      <c r="N1892" s="8">
        <f t="shared" si="138"/>
        <v>1.5760000000000001</v>
      </c>
      <c r="O1892" s="11">
        <f t="shared" si="139"/>
        <v>0.57600000000000007</v>
      </c>
      <c r="P1892" s="10">
        <v>0</v>
      </c>
      <c r="Q1892" s="39">
        <f t="shared" si="140"/>
        <v>77.979651162790702</v>
      </c>
      <c r="R1892" s="33">
        <v>430</v>
      </c>
      <c r="S1892" s="8"/>
      <c r="T1892" s="8"/>
      <c r="U1892" s="60">
        <v>431.20400000000001</v>
      </c>
      <c r="V1892" s="8">
        <f t="shared" si="136"/>
        <v>104.80900000000003</v>
      </c>
      <c r="X1892" s="8">
        <f t="shared" si="137"/>
        <v>187.40900000000002</v>
      </c>
    </row>
    <row r="1893" spans="2:24" ht="18.75" customHeight="1" x14ac:dyDescent="0.2">
      <c r="B1893" s="32">
        <v>43890</v>
      </c>
      <c r="C1893" s="33">
        <v>438</v>
      </c>
      <c r="D1893" s="33">
        <v>370</v>
      </c>
      <c r="E1893" s="34">
        <v>431.16</v>
      </c>
      <c r="H1893" s="8">
        <v>569.5</v>
      </c>
      <c r="I1893" s="8"/>
      <c r="L1893" s="4">
        <v>0</v>
      </c>
      <c r="M1893" s="5">
        <v>0</v>
      </c>
      <c r="N1893" s="8">
        <f t="shared" si="138"/>
        <v>0</v>
      </c>
      <c r="O1893" s="11">
        <f t="shared" si="139"/>
        <v>0.20000000000004547</v>
      </c>
      <c r="P1893" s="10">
        <v>0</v>
      </c>
      <c r="Q1893" s="39">
        <f t="shared" si="140"/>
        <v>77.83430232558139</v>
      </c>
      <c r="R1893" s="33">
        <v>430</v>
      </c>
      <c r="S1893" s="8"/>
      <c r="T1893" s="8"/>
      <c r="U1893" s="60">
        <v>431.15600000000001</v>
      </c>
      <c r="V1893" s="8">
        <f t="shared" si="136"/>
        <v>105.00900000000007</v>
      </c>
      <c r="X1893" s="8">
        <f t="shared" si="137"/>
        <v>187.40900000000002</v>
      </c>
    </row>
    <row r="1894" spans="2:24" ht="18.75" customHeight="1" x14ac:dyDescent="0.2">
      <c r="B1894" s="32">
        <v>43891</v>
      </c>
      <c r="C1894" s="33">
        <v>438</v>
      </c>
      <c r="D1894" s="33">
        <v>370</v>
      </c>
      <c r="E1894" s="34">
        <v>431.17</v>
      </c>
      <c r="H1894" s="8">
        <v>569.70000000000005</v>
      </c>
      <c r="I1894" s="8"/>
      <c r="L1894" s="4">
        <v>1.2130000000000001</v>
      </c>
      <c r="M1894" s="5">
        <v>0.49099999999999999</v>
      </c>
      <c r="N1894" s="8">
        <f t="shared" si="138"/>
        <v>1.2130000000000001</v>
      </c>
      <c r="O1894" s="11">
        <f t="shared" si="139"/>
        <v>0.41299999999993187</v>
      </c>
      <c r="P1894" s="10">
        <v>0</v>
      </c>
      <c r="Q1894" s="39">
        <f t="shared" si="140"/>
        <v>77.863372093023273</v>
      </c>
      <c r="R1894" s="33">
        <v>430</v>
      </c>
      <c r="S1894" s="8"/>
      <c r="T1894" s="8"/>
      <c r="U1894" s="60">
        <v>431.17200000000003</v>
      </c>
      <c r="V1894" s="8">
        <f t="shared" si="136"/>
        <v>105.422</v>
      </c>
      <c r="X1894" s="8">
        <f t="shared" si="137"/>
        <v>188.62200000000001</v>
      </c>
    </row>
    <row r="1895" spans="2:24" ht="18.75" customHeight="1" x14ac:dyDescent="0.2">
      <c r="B1895" s="32">
        <v>43892</v>
      </c>
      <c r="C1895" s="33">
        <v>438</v>
      </c>
      <c r="D1895" s="33">
        <v>370</v>
      </c>
      <c r="E1895" s="34">
        <v>431.13</v>
      </c>
      <c r="H1895" s="8">
        <v>568.9</v>
      </c>
      <c r="I1895" s="8"/>
      <c r="L1895" s="4">
        <v>2.9319999999999999</v>
      </c>
      <c r="M1895" s="5">
        <v>1.1890000000000001</v>
      </c>
      <c r="N1895" s="8">
        <f t="shared" si="138"/>
        <v>2.9319999999999999</v>
      </c>
      <c r="O1895" s="11">
        <f t="shared" si="139"/>
        <v>0.73200000000006815</v>
      </c>
      <c r="P1895" s="10">
        <v>0</v>
      </c>
      <c r="Q1895" s="39">
        <f t="shared" si="140"/>
        <v>77.747093023255815</v>
      </c>
      <c r="R1895" s="33">
        <v>430</v>
      </c>
      <c r="S1895" s="8"/>
      <c r="T1895" s="8"/>
      <c r="U1895" s="60">
        <v>431.13900000000001</v>
      </c>
      <c r="V1895" s="8">
        <f t="shared" si="136"/>
        <v>106.15400000000007</v>
      </c>
      <c r="X1895" s="8">
        <f t="shared" si="137"/>
        <v>191.554</v>
      </c>
    </row>
    <row r="1896" spans="2:24" ht="18.75" customHeight="1" x14ac:dyDescent="0.2">
      <c r="B1896" s="32">
        <v>43893</v>
      </c>
      <c r="C1896" s="33">
        <v>438</v>
      </c>
      <c r="D1896" s="33">
        <v>370</v>
      </c>
      <c r="E1896" s="34">
        <v>431.02</v>
      </c>
      <c r="H1896" s="8">
        <v>566.70000000000005</v>
      </c>
      <c r="I1896" s="8"/>
      <c r="L1896" s="4">
        <v>2.665</v>
      </c>
      <c r="M1896" s="5">
        <v>1.079</v>
      </c>
      <c r="N1896" s="8">
        <f t="shared" si="138"/>
        <v>2.665</v>
      </c>
      <c r="O1896" s="11">
        <f t="shared" si="139"/>
        <v>0.86499999999993182</v>
      </c>
      <c r="P1896" s="10">
        <v>0</v>
      </c>
      <c r="Q1896" s="39">
        <f t="shared" si="140"/>
        <v>77.427325581395365</v>
      </c>
      <c r="R1896" s="33">
        <v>430</v>
      </c>
      <c r="S1896" s="8"/>
      <c r="T1896" s="8"/>
      <c r="U1896" s="60">
        <v>431.029</v>
      </c>
      <c r="V1896" s="8">
        <f t="shared" si="136"/>
        <v>107.01900000000001</v>
      </c>
      <c r="X1896" s="8">
        <f t="shared" si="137"/>
        <v>194.21899999999999</v>
      </c>
    </row>
    <row r="1897" spans="2:24" ht="18.75" customHeight="1" x14ac:dyDescent="0.2">
      <c r="B1897" s="32">
        <v>43894</v>
      </c>
      <c r="C1897" s="33">
        <v>438</v>
      </c>
      <c r="D1897" s="33">
        <v>370</v>
      </c>
      <c r="E1897" s="34">
        <v>430.93</v>
      </c>
      <c r="H1897" s="8">
        <v>564.9</v>
      </c>
      <c r="I1897" s="8"/>
      <c r="L1897" s="4">
        <v>2.7</v>
      </c>
      <c r="M1897" s="5">
        <v>1.093</v>
      </c>
      <c r="N1897" s="8">
        <f t="shared" si="138"/>
        <v>2.7</v>
      </c>
      <c r="O1897" s="11">
        <f t="shared" si="139"/>
        <v>0.70000000000000018</v>
      </c>
      <c r="P1897" s="10">
        <v>0</v>
      </c>
      <c r="Q1897" s="39">
        <f t="shared" si="140"/>
        <v>77.16569767441861</v>
      </c>
      <c r="R1897" s="33">
        <v>430</v>
      </c>
      <c r="S1897" s="8"/>
      <c r="T1897" s="8"/>
      <c r="U1897" s="60">
        <v>430.93099999999998</v>
      </c>
      <c r="V1897" s="8">
        <f t="shared" si="136"/>
        <v>107.71900000000001</v>
      </c>
      <c r="X1897" s="8">
        <f t="shared" si="137"/>
        <v>196.91899999999998</v>
      </c>
    </row>
    <row r="1898" spans="2:24" ht="18.75" customHeight="1" x14ac:dyDescent="0.2">
      <c r="B1898" s="32">
        <v>43895</v>
      </c>
      <c r="C1898" s="33">
        <v>438</v>
      </c>
      <c r="D1898" s="33">
        <v>370</v>
      </c>
      <c r="E1898" s="34">
        <v>430.83</v>
      </c>
      <c r="H1898" s="8">
        <v>562.9</v>
      </c>
      <c r="I1898" s="8"/>
      <c r="L1898" s="4">
        <v>3.5619999999999998</v>
      </c>
      <c r="M1898" s="5">
        <v>1.4419999999999999</v>
      </c>
      <c r="N1898" s="8">
        <f t="shared" si="138"/>
        <v>3.5619999999999998</v>
      </c>
      <c r="O1898" s="11">
        <f t="shared" si="139"/>
        <v>0.39200000000004076</v>
      </c>
      <c r="P1898" s="10">
        <v>0</v>
      </c>
      <c r="Q1898" s="39">
        <f t="shared" si="140"/>
        <v>76.875</v>
      </c>
      <c r="R1898" s="33">
        <v>430</v>
      </c>
      <c r="S1898" s="8"/>
      <c r="T1898" s="8"/>
      <c r="U1898" s="60">
        <v>430.82400000000001</v>
      </c>
      <c r="V1898" s="8">
        <f t="shared" si="136"/>
        <v>108.11100000000005</v>
      </c>
      <c r="X1898" s="8">
        <f t="shared" si="137"/>
        <v>200.48099999999999</v>
      </c>
    </row>
    <row r="1899" spans="2:24" ht="18.75" customHeight="1" x14ac:dyDescent="0.2">
      <c r="B1899" s="32">
        <v>43896</v>
      </c>
      <c r="C1899" s="33">
        <v>438</v>
      </c>
      <c r="D1899" s="33">
        <v>370</v>
      </c>
      <c r="E1899" s="34">
        <v>430.67</v>
      </c>
      <c r="H1899" s="8">
        <v>559.73</v>
      </c>
      <c r="I1899" s="8"/>
      <c r="L1899" s="4">
        <v>2.996</v>
      </c>
      <c r="M1899" s="5">
        <v>1.2130000000000001</v>
      </c>
      <c r="N1899" s="8">
        <f t="shared" si="138"/>
        <v>2.996</v>
      </c>
      <c r="O1899" s="11">
        <f t="shared" si="139"/>
        <v>0.86600000000000454</v>
      </c>
      <c r="P1899" s="10">
        <v>0</v>
      </c>
      <c r="Q1899" s="39">
        <f t="shared" si="140"/>
        <v>76.414244186046517</v>
      </c>
      <c r="R1899" s="33">
        <v>430</v>
      </c>
      <c r="S1899" s="8"/>
      <c r="T1899" s="8"/>
      <c r="U1899" s="60">
        <v>430.67700000000002</v>
      </c>
      <c r="V1899" s="8">
        <f t="shared" si="136"/>
        <v>108.97700000000005</v>
      </c>
      <c r="X1899" s="8">
        <f t="shared" si="137"/>
        <v>203.477</v>
      </c>
    </row>
    <row r="1900" spans="2:24" ht="18.75" customHeight="1" x14ac:dyDescent="0.2">
      <c r="B1900" s="32">
        <v>43897</v>
      </c>
      <c r="C1900" s="33">
        <v>438</v>
      </c>
      <c r="D1900" s="33">
        <v>370</v>
      </c>
      <c r="E1900" s="34">
        <v>430.56</v>
      </c>
      <c r="H1900" s="8">
        <v>557.6</v>
      </c>
      <c r="I1900" s="8"/>
      <c r="L1900" s="4">
        <v>2.5609999999999999</v>
      </c>
      <c r="M1900" s="5">
        <v>1.0369999999999999</v>
      </c>
      <c r="N1900" s="8">
        <f t="shared" si="138"/>
        <v>2.5609999999999999</v>
      </c>
      <c r="O1900" s="11">
        <f t="shared" si="139"/>
        <v>1.5609999999999999</v>
      </c>
      <c r="P1900" s="10">
        <v>0</v>
      </c>
      <c r="Q1900" s="39">
        <f t="shared" si="140"/>
        <v>76.104651162790702</v>
      </c>
      <c r="R1900" s="33">
        <v>430</v>
      </c>
      <c r="S1900" s="8"/>
      <c r="T1900" s="8"/>
      <c r="U1900" s="60">
        <v>430.553</v>
      </c>
      <c r="V1900" s="8">
        <f t="shared" si="136"/>
        <v>110.53800000000004</v>
      </c>
      <c r="X1900" s="8">
        <f t="shared" si="137"/>
        <v>206.03800000000001</v>
      </c>
    </row>
    <row r="1901" spans="2:24" ht="18.75" customHeight="1" x14ac:dyDescent="0.2">
      <c r="B1901" s="32">
        <v>43898</v>
      </c>
      <c r="C1901" s="33">
        <v>438</v>
      </c>
      <c r="D1901" s="33">
        <v>370</v>
      </c>
      <c r="E1901" s="34">
        <v>430.51</v>
      </c>
      <c r="H1901" s="8">
        <v>556.6</v>
      </c>
      <c r="I1901" s="8"/>
      <c r="L1901" s="4">
        <v>2.6230000000000002</v>
      </c>
      <c r="M1901" s="5">
        <v>1.0620000000000001</v>
      </c>
      <c r="N1901" s="8">
        <f t="shared" si="138"/>
        <v>2.6230000000000002</v>
      </c>
      <c r="O1901" s="11">
        <f t="shared" si="139"/>
        <v>0.62300000000000022</v>
      </c>
      <c r="P1901" s="10">
        <v>0</v>
      </c>
      <c r="Q1901" s="39">
        <f t="shared" si="140"/>
        <v>75.95930232558139</v>
      </c>
      <c r="R1901" s="33">
        <v>430</v>
      </c>
      <c r="S1901" s="8"/>
      <c r="T1901" s="8"/>
      <c r="U1901" s="60">
        <v>430.51100000000002</v>
      </c>
      <c r="V1901" s="8">
        <f t="shared" ref="V1901:V1964" si="141">+V1900+O1901</f>
        <v>111.16100000000004</v>
      </c>
      <c r="X1901" s="8">
        <f t="shared" ref="X1901:X1964" si="142">+X1900+L1901</f>
        <v>208.661</v>
      </c>
    </row>
    <row r="1902" spans="2:24" ht="18.75" customHeight="1" x14ac:dyDescent="0.2">
      <c r="B1902" s="32">
        <v>43899</v>
      </c>
      <c r="C1902" s="33">
        <v>438</v>
      </c>
      <c r="D1902" s="33">
        <v>370</v>
      </c>
      <c r="E1902" s="34">
        <v>430.41</v>
      </c>
      <c r="H1902" s="8">
        <v>554.6</v>
      </c>
      <c r="I1902" s="8"/>
      <c r="L1902" s="4">
        <v>2.4860000000000002</v>
      </c>
      <c r="M1902" s="5">
        <v>1.006</v>
      </c>
      <c r="N1902" s="8">
        <f t="shared" si="138"/>
        <v>2.4860000000000002</v>
      </c>
      <c r="O1902" s="11">
        <f t="shared" si="139"/>
        <v>0.95600000000002749</v>
      </c>
      <c r="P1902" s="10">
        <v>0</v>
      </c>
      <c r="Q1902" s="39">
        <f t="shared" si="140"/>
        <v>75.668604651162795</v>
      </c>
      <c r="R1902" s="33">
        <v>430</v>
      </c>
      <c r="S1902" s="8"/>
      <c r="T1902" s="8"/>
      <c r="U1902" s="60">
        <v>430.416</v>
      </c>
      <c r="V1902" s="8">
        <f t="shared" si="141"/>
        <v>112.11700000000008</v>
      </c>
      <c r="X1902" s="8">
        <f t="shared" si="142"/>
        <v>211.14699999999999</v>
      </c>
    </row>
    <row r="1903" spans="2:24" ht="18.75" customHeight="1" x14ac:dyDescent="0.2">
      <c r="B1903" s="32">
        <v>43900</v>
      </c>
      <c r="C1903" s="33">
        <v>438</v>
      </c>
      <c r="D1903" s="33">
        <v>370</v>
      </c>
      <c r="E1903" s="34">
        <v>430.33</v>
      </c>
      <c r="H1903" s="8">
        <v>553.07000000000005</v>
      </c>
      <c r="I1903" s="8"/>
      <c r="L1903" s="4">
        <v>5.2910000000000004</v>
      </c>
      <c r="M1903" s="5">
        <v>2.1419999999999999</v>
      </c>
      <c r="N1903" s="8">
        <f t="shared" si="138"/>
        <v>5.2910000000000004</v>
      </c>
      <c r="O1903" s="11">
        <f t="shared" si="139"/>
        <v>0.62099999999992761</v>
      </c>
      <c r="P1903" s="10">
        <v>0</v>
      </c>
      <c r="Q1903" s="39">
        <f t="shared" si="140"/>
        <v>75.44622093023257</v>
      </c>
      <c r="R1903" s="33">
        <v>430</v>
      </c>
      <c r="S1903" s="8"/>
      <c r="T1903" s="8"/>
      <c r="U1903" s="60">
        <v>430.31799999999998</v>
      </c>
      <c r="V1903" s="8">
        <f t="shared" si="141"/>
        <v>112.738</v>
      </c>
      <c r="X1903" s="8">
        <f t="shared" si="142"/>
        <v>216.43799999999999</v>
      </c>
    </row>
    <row r="1904" spans="2:24" ht="18.75" customHeight="1" x14ac:dyDescent="0.2">
      <c r="B1904" s="32">
        <v>43901</v>
      </c>
      <c r="C1904" s="33">
        <v>438</v>
      </c>
      <c r="D1904" s="33">
        <v>370</v>
      </c>
      <c r="E1904" s="34">
        <v>430.09</v>
      </c>
      <c r="H1904" s="8">
        <v>548.4</v>
      </c>
      <c r="I1904" s="8"/>
      <c r="L1904" s="4">
        <v>5.343</v>
      </c>
      <c r="M1904" s="5">
        <v>2.1629999999999998</v>
      </c>
      <c r="N1904" s="8">
        <f t="shared" si="138"/>
        <v>5.343</v>
      </c>
      <c r="O1904" s="11">
        <f t="shared" si="139"/>
        <v>0.84299999999999997</v>
      </c>
      <c r="P1904" s="10">
        <v>0</v>
      </c>
      <c r="Q1904" s="39">
        <f t="shared" si="140"/>
        <v>74.767441860465112</v>
      </c>
      <c r="R1904" s="33">
        <v>430</v>
      </c>
      <c r="S1904" s="8"/>
      <c r="T1904" s="8"/>
      <c r="U1904" s="60">
        <v>430.09699999999998</v>
      </c>
      <c r="V1904" s="8">
        <f t="shared" si="141"/>
        <v>113.581</v>
      </c>
      <c r="X1904" s="8">
        <f t="shared" si="142"/>
        <v>221.78099999999998</v>
      </c>
    </row>
    <row r="1905" spans="2:24" ht="18.75" customHeight="1" x14ac:dyDescent="0.2">
      <c r="B1905" s="32">
        <v>43902</v>
      </c>
      <c r="C1905" s="33">
        <v>438</v>
      </c>
      <c r="D1905" s="33">
        <v>370</v>
      </c>
      <c r="E1905" s="34">
        <v>429.86</v>
      </c>
      <c r="H1905" s="8">
        <v>543.9</v>
      </c>
      <c r="I1905" s="8"/>
      <c r="L1905" s="4">
        <v>4.1079999999999997</v>
      </c>
      <c r="M1905" s="5">
        <v>1.663</v>
      </c>
      <c r="N1905" s="8">
        <f t="shared" si="138"/>
        <v>4.1079999999999997</v>
      </c>
      <c r="O1905" s="11">
        <f t="shared" si="139"/>
        <v>0.40800000000006786</v>
      </c>
      <c r="P1905" s="10">
        <v>0</v>
      </c>
      <c r="Q1905" s="39">
        <f t="shared" si="140"/>
        <v>74.113372093023258</v>
      </c>
      <c r="R1905" s="33">
        <v>430</v>
      </c>
      <c r="S1905" s="8"/>
      <c r="T1905" s="8"/>
      <c r="U1905" s="60">
        <v>429.863</v>
      </c>
      <c r="V1905" s="8">
        <f t="shared" si="141"/>
        <v>113.98900000000008</v>
      </c>
      <c r="X1905" s="8">
        <f t="shared" si="142"/>
        <v>225.88899999999998</v>
      </c>
    </row>
    <row r="1906" spans="2:24" ht="18.75" customHeight="1" x14ac:dyDescent="0.2">
      <c r="B1906" s="32">
        <v>43903</v>
      </c>
      <c r="C1906" s="33">
        <v>438</v>
      </c>
      <c r="D1906" s="33">
        <v>370</v>
      </c>
      <c r="E1906" s="34">
        <v>429.67</v>
      </c>
      <c r="H1906" s="8">
        <v>540.20000000000005</v>
      </c>
      <c r="I1906" s="8"/>
      <c r="L1906" s="4">
        <v>3.84</v>
      </c>
      <c r="M1906" s="5">
        <v>1.5549999999999999</v>
      </c>
      <c r="N1906" s="8">
        <f t="shared" si="138"/>
        <v>3.84</v>
      </c>
      <c r="O1906" s="11">
        <f t="shared" si="139"/>
        <v>0.9199999999999271</v>
      </c>
      <c r="P1906" s="10">
        <v>0</v>
      </c>
      <c r="Q1906" s="39">
        <f t="shared" si="140"/>
        <v>73.575581395348848</v>
      </c>
      <c r="R1906" s="33">
        <v>430</v>
      </c>
      <c r="S1906" s="8"/>
      <c r="T1906" s="8"/>
      <c r="U1906" s="60">
        <v>429.69099999999997</v>
      </c>
      <c r="V1906" s="8">
        <f t="shared" si="141"/>
        <v>114.90900000000001</v>
      </c>
      <c r="X1906" s="8">
        <f t="shared" si="142"/>
        <v>229.72899999999998</v>
      </c>
    </row>
    <row r="1907" spans="2:24" ht="18.75" customHeight="1" x14ac:dyDescent="0.2">
      <c r="B1907" s="32">
        <v>43904</v>
      </c>
      <c r="C1907" s="33">
        <v>438</v>
      </c>
      <c r="D1907" s="33">
        <v>370</v>
      </c>
      <c r="E1907" s="34">
        <v>429.52</v>
      </c>
      <c r="H1907" s="8">
        <v>537.28</v>
      </c>
      <c r="I1907" s="8"/>
      <c r="L1907" s="4">
        <v>2.7170000000000001</v>
      </c>
      <c r="M1907" s="5">
        <v>1.1000000000000001</v>
      </c>
      <c r="N1907" s="8">
        <f t="shared" si="138"/>
        <v>2.7170000000000001</v>
      </c>
      <c r="O1907" s="11">
        <f t="shared" si="139"/>
        <v>0.2469999999999728</v>
      </c>
      <c r="P1907" s="10">
        <v>0</v>
      </c>
      <c r="Q1907" s="39">
        <f t="shared" si="140"/>
        <v>73.151162790697668</v>
      </c>
      <c r="R1907" s="33">
        <v>430</v>
      </c>
      <c r="S1907" s="8"/>
      <c r="T1907" s="8"/>
      <c r="U1907" s="60">
        <v>429.51299999999998</v>
      </c>
      <c r="V1907" s="8">
        <f t="shared" si="141"/>
        <v>115.15599999999998</v>
      </c>
      <c r="X1907" s="8">
        <f t="shared" si="142"/>
        <v>232.446</v>
      </c>
    </row>
    <row r="1908" spans="2:24" ht="18.75" customHeight="1" x14ac:dyDescent="0.2">
      <c r="B1908" s="32">
        <v>43905</v>
      </c>
      <c r="C1908" s="33">
        <v>438</v>
      </c>
      <c r="D1908" s="33">
        <v>370</v>
      </c>
      <c r="E1908" s="34">
        <v>429.39</v>
      </c>
      <c r="H1908" s="8">
        <v>534.80999999999995</v>
      </c>
      <c r="I1908" s="8"/>
      <c r="L1908" s="4">
        <v>2.5219999999999998</v>
      </c>
      <c r="M1908" s="5">
        <v>1.0169999999999999</v>
      </c>
      <c r="N1908" s="8">
        <f t="shared" si="138"/>
        <v>2.5219999999999998</v>
      </c>
      <c r="O1908" s="11">
        <f t="shared" si="139"/>
        <v>0.61200000000003163</v>
      </c>
      <c r="P1908" s="10">
        <v>0</v>
      </c>
      <c r="Q1908" s="39">
        <f t="shared" si="140"/>
        <v>72.792151162790688</v>
      </c>
      <c r="R1908" s="33">
        <v>430</v>
      </c>
      <c r="S1908" s="8"/>
      <c r="T1908" s="8"/>
      <c r="U1908" s="60">
        <v>429.40199999999999</v>
      </c>
      <c r="V1908" s="8">
        <f t="shared" si="141"/>
        <v>115.76800000000001</v>
      </c>
      <c r="X1908" s="8">
        <f t="shared" si="142"/>
        <v>234.96799999999999</v>
      </c>
    </row>
    <row r="1909" spans="2:24" ht="18.75" customHeight="1" x14ac:dyDescent="0.2">
      <c r="B1909" s="32">
        <v>43906</v>
      </c>
      <c r="C1909" s="33">
        <v>438</v>
      </c>
      <c r="D1909" s="33">
        <v>370</v>
      </c>
      <c r="E1909" s="34">
        <v>429.29</v>
      </c>
      <c r="H1909" s="8">
        <v>532.9</v>
      </c>
      <c r="I1909" s="8"/>
      <c r="L1909" s="4">
        <v>2.371</v>
      </c>
      <c r="M1909" s="5">
        <v>0.95599999999999996</v>
      </c>
      <c r="N1909" s="8">
        <f t="shared" si="138"/>
        <v>2.371</v>
      </c>
      <c r="O1909" s="11">
        <f t="shared" si="139"/>
        <v>0.19100000000005002</v>
      </c>
      <c r="P1909" s="10">
        <v>3</v>
      </c>
      <c r="Q1909" s="39">
        <f t="shared" si="140"/>
        <v>72.514534883720927</v>
      </c>
      <c r="R1909" s="33">
        <v>430</v>
      </c>
      <c r="S1909" s="8"/>
      <c r="T1909" s="8"/>
      <c r="U1909" s="60">
        <v>429.28899999999999</v>
      </c>
      <c r="V1909" s="8">
        <f t="shared" si="141"/>
        <v>115.95900000000006</v>
      </c>
      <c r="X1909" s="8">
        <f t="shared" si="142"/>
        <v>237.339</v>
      </c>
    </row>
    <row r="1910" spans="2:24" ht="18.75" customHeight="1" x14ac:dyDescent="0.2">
      <c r="B1910" s="32">
        <v>43907</v>
      </c>
      <c r="C1910" s="33">
        <v>438</v>
      </c>
      <c r="D1910" s="33">
        <v>370</v>
      </c>
      <c r="E1910" s="34">
        <v>429.18</v>
      </c>
      <c r="H1910" s="8">
        <v>530.72</v>
      </c>
      <c r="L1910" s="4">
        <v>2.3959999999999999</v>
      </c>
      <c r="M1910" s="5">
        <v>0.96599999999999997</v>
      </c>
      <c r="N1910" s="8">
        <f t="shared" si="138"/>
        <v>2.3959999999999999</v>
      </c>
      <c r="O1910" s="11">
        <f t="shared" si="139"/>
        <v>0.68599999999996353</v>
      </c>
      <c r="P1910" s="10">
        <v>5.3</v>
      </c>
      <c r="Q1910" s="39">
        <f t="shared" si="140"/>
        <v>72.197674418604649</v>
      </c>
      <c r="R1910" s="33">
        <v>430</v>
      </c>
      <c r="S1910" s="8"/>
      <c r="T1910" s="8"/>
      <c r="U1910" s="225">
        <v>429.18200000000002</v>
      </c>
      <c r="V1910" s="8">
        <f t="shared" si="141"/>
        <v>116.64500000000002</v>
      </c>
      <c r="X1910" s="8">
        <f t="shared" si="142"/>
        <v>239.73499999999999</v>
      </c>
    </row>
    <row r="1911" spans="2:24" ht="18.75" customHeight="1" x14ac:dyDescent="0.2">
      <c r="B1911" s="32">
        <v>43908</v>
      </c>
      <c r="C1911" s="33">
        <v>438</v>
      </c>
      <c r="D1911" s="33">
        <v>370</v>
      </c>
      <c r="E1911" s="34">
        <v>429.09</v>
      </c>
      <c r="H1911" s="8">
        <v>529.01</v>
      </c>
      <c r="L1911" s="4">
        <v>1.7529999999999999</v>
      </c>
      <c r="M1911" s="5">
        <v>0.70699999999999996</v>
      </c>
      <c r="N1911" s="8">
        <f t="shared" si="138"/>
        <v>1.7529999999999999</v>
      </c>
      <c r="O1911" s="11">
        <f t="shared" si="139"/>
        <v>0.61300000000001353</v>
      </c>
      <c r="P1911" s="10">
        <v>0</v>
      </c>
      <c r="Q1911" s="39">
        <f t="shared" si="140"/>
        <v>71.949127906976742</v>
      </c>
      <c r="R1911" s="33">
        <v>430</v>
      </c>
      <c r="S1911" s="8"/>
      <c r="T1911" s="8"/>
      <c r="U1911" s="225">
        <v>429.09500000000003</v>
      </c>
      <c r="V1911" s="8">
        <f t="shared" si="141"/>
        <v>117.25800000000004</v>
      </c>
      <c r="X1911" s="8">
        <f t="shared" si="142"/>
        <v>241.48799999999997</v>
      </c>
    </row>
    <row r="1912" spans="2:24" ht="18.75" customHeight="1" x14ac:dyDescent="0.2">
      <c r="B1912" s="32">
        <v>43909</v>
      </c>
      <c r="C1912" s="33">
        <v>438</v>
      </c>
      <c r="D1912" s="33">
        <v>370</v>
      </c>
      <c r="E1912" s="34">
        <v>429.03</v>
      </c>
      <c r="H1912" s="8">
        <v>527.87</v>
      </c>
      <c r="L1912" s="4">
        <v>2.4300000000000002</v>
      </c>
      <c r="M1912" s="5">
        <v>0.98</v>
      </c>
      <c r="N1912" s="8">
        <f t="shared" si="138"/>
        <v>2.4300000000000002</v>
      </c>
      <c r="O1912" s="11">
        <f t="shared" si="139"/>
        <v>0.33999999999996833</v>
      </c>
      <c r="P1912" s="10">
        <v>0</v>
      </c>
      <c r="Q1912" s="39">
        <f t="shared" si="140"/>
        <v>71.783430232558146</v>
      </c>
      <c r="R1912" s="33">
        <v>430</v>
      </c>
      <c r="S1912" s="8"/>
      <c r="T1912" s="8"/>
      <c r="U1912" s="225">
        <v>429.02300000000002</v>
      </c>
      <c r="V1912" s="8">
        <f t="shared" si="141"/>
        <v>117.59800000000001</v>
      </c>
      <c r="W1912" s="8"/>
      <c r="X1912" s="8">
        <f>+X1911+L1912</f>
        <v>243.91799999999998</v>
      </c>
    </row>
    <row r="1913" spans="2:24" ht="18.75" customHeight="1" x14ac:dyDescent="0.2">
      <c r="B1913" s="32">
        <v>43910</v>
      </c>
      <c r="C1913" s="33">
        <v>438</v>
      </c>
      <c r="D1913" s="33">
        <v>370</v>
      </c>
      <c r="E1913" s="34">
        <v>428.92</v>
      </c>
      <c r="H1913" s="8">
        <v>525.78</v>
      </c>
      <c r="L1913" s="4">
        <v>2.37</v>
      </c>
      <c r="M1913" s="5">
        <v>0.95</v>
      </c>
      <c r="N1913" s="8">
        <f t="shared" si="138"/>
        <v>2.37</v>
      </c>
      <c r="O1913" s="11">
        <f t="shared" si="139"/>
        <v>0.28000000000008196</v>
      </c>
      <c r="P1913" s="10">
        <v>0</v>
      </c>
      <c r="Q1913" s="39">
        <f t="shared" si="140"/>
        <v>71.479651162790702</v>
      </c>
      <c r="R1913" s="33">
        <v>430</v>
      </c>
      <c r="U1913" s="225">
        <v>428.92200000000003</v>
      </c>
      <c r="V1913" s="8">
        <f t="shared" si="141"/>
        <v>117.8780000000001</v>
      </c>
      <c r="X1913" s="8">
        <f>+X1912+L1913</f>
        <v>246.28799999999998</v>
      </c>
    </row>
    <row r="1914" spans="2:24" ht="18.75" customHeight="1" x14ac:dyDescent="0.2">
      <c r="B1914" s="32">
        <v>43911</v>
      </c>
      <c r="C1914" s="33">
        <v>438</v>
      </c>
      <c r="D1914" s="33">
        <v>370</v>
      </c>
      <c r="E1914" s="34">
        <v>428.81</v>
      </c>
      <c r="H1914" s="8">
        <v>523.69000000000005</v>
      </c>
      <c r="K1914" s="68"/>
      <c r="L1914" s="4">
        <v>2.5169999999999999</v>
      </c>
      <c r="M1914" s="5">
        <v>1.0109999999999999</v>
      </c>
      <c r="N1914" s="8">
        <f t="shared" si="138"/>
        <v>2.5169999999999999</v>
      </c>
      <c r="O1914" s="11">
        <f t="shared" si="139"/>
        <v>0.61699999999990895</v>
      </c>
      <c r="P1914" s="10">
        <v>0</v>
      </c>
      <c r="Q1914" s="39">
        <f t="shared" si="140"/>
        <v>71.175872093023273</v>
      </c>
      <c r="R1914" s="33">
        <v>430</v>
      </c>
      <c r="U1914" s="225">
        <v>428.81900000000002</v>
      </c>
      <c r="V1914" s="8">
        <f t="shared" si="141"/>
        <v>118.495</v>
      </c>
      <c r="X1914" s="8">
        <f>+X1913+L1914</f>
        <v>248.80499999999998</v>
      </c>
    </row>
    <row r="1915" spans="2:24" ht="18.75" customHeight="1" x14ac:dyDescent="0.2">
      <c r="B1915" s="32">
        <v>43912</v>
      </c>
      <c r="C1915" s="33">
        <v>438</v>
      </c>
      <c r="D1915" s="33">
        <v>370</v>
      </c>
      <c r="E1915" s="226">
        <v>428.71</v>
      </c>
      <c r="H1915" s="11">
        <v>521.79</v>
      </c>
      <c r="K1915" s="68"/>
      <c r="L1915" s="4">
        <v>2.5169999999999999</v>
      </c>
      <c r="M1915" s="5">
        <v>1.0109999999999999</v>
      </c>
      <c r="N1915" s="8">
        <f t="shared" si="138"/>
        <v>2.5169999999999999</v>
      </c>
      <c r="O1915" s="11">
        <f t="shared" si="139"/>
        <v>0.42700000000008176</v>
      </c>
      <c r="P1915" s="10">
        <v>0</v>
      </c>
      <c r="Q1915" s="39">
        <f t="shared" si="140"/>
        <v>70.899709302325576</v>
      </c>
      <c r="R1915" s="33">
        <v>430</v>
      </c>
      <c r="U1915" s="225">
        <v>428.71100000000001</v>
      </c>
      <c r="V1915" s="8">
        <f t="shared" si="141"/>
        <v>118.92200000000008</v>
      </c>
      <c r="X1915" s="8">
        <f t="shared" si="142"/>
        <v>251.32199999999997</v>
      </c>
    </row>
    <row r="1916" spans="2:24" ht="18.75" customHeight="1" x14ac:dyDescent="0.2">
      <c r="B1916" s="32">
        <v>43913</v>
      </c>
      <c r="C1916" s="33">
        <v>438</v>
      </c>
      <c r="D1916" s="33">
        <v>370</v>
      </c>
      <c r="E1916" s="226">
        <v>428.6</v>
      </c>
      <c r="H1916" s="11">
        <v>519.70000000000005</v>
      </c>
      <c r="K1916" s="68"/>
      <c r="L1916" s="4">
        <v>2.6709999999999998</v>
      </c>
      <c r="M1916" s="5">
        <v>1.077</v>
      </c>
      <c r="N1916" s="8">
        <f t="shared" si="138"/>
        <v>2.6709999999999998</v>
      </c>
      <c r="O1916" s="11">
        <f t="shared" si="139"/>
        <v>0.41100000000000891</v>
      </c>
      <c r="P1916" s="10">
        <v>0</v>
      </c>
      <c r="Q1916" s="39">
        <f t="shared" si="140"/>
        <v>70.595930232558146</v>
      </c>
      <c r="R1916" s="33">
        <v>430</v>
      </c>
      <c r="U1916" s="225">
        <v>428.601</v>
      </c>
      <c r="V1916" s="8">
        <f t="shared" si="141"/>
        <v>119.3330000000001</v>
      </c>
      <c r="X1916" s="8">
        <f t="shared" si="142"/>
        <v>253.99299999999997</v>
      </c>
    </row>
    <row r="1917" spans="2:24" ht="18.75" customHeight="1" x14ac:dyDescent="0.2">
      <c r="B1917" s="32">
        <v>43914</v>
      </c>
      <c r="C1917" s="33">
        <v>438</v>
      </c>
      <c r="D1917" s="33">
        <v>370</v>
      </c>
      <c r="E1917" s="226">
        <v>428.48</v>
      </c>
      <c r="H1917" s="11">
        <v>517.44000000000005</v>
      </c>
      <c r="K1917" s="68"/>
      <c r="L1917" s="4">
        <v>2.5670000000000002</v>
      </c>
      <c r="M1917" s="5">
        <v>1.0349999999999999</v>
      </c>
      <c r="N1917" s="8">
        <f t="shared" si="138"/>
        <v>2.5670000000000002</v>
      </c>
      <c r="O1917" s="11">
        <f t="shared" si="139"/>
        <v>0.3669999999999547</v>
      </c>
      <c r="P1917" s="10">
        <v>0</v>
      </c>
      <c r="Q1917" s="39">
        <f t="shared" si="140"/>
        <v>70.267441860465127</v>
      </c>
      <c r="R1917" s="33">
        <v>430</v>
      </c>
      <c r="U1917" s="225">
        <v>428.47800000000001</v>
      </c>
      <c r="V1917" s="8">
        <f t="shared" si="141"/>
        <v>119.70000000000005</v>
      </c>
      <c r="X1917" s="8">
        <f t="shared" si="142"/>
        <v>256.55999999999995</v>
      </c>
    </row>
    <row r="1918" spans="2:24" ht="18.75" customHeight="1" x14ac:dyDescent="0.2">
      <c r="B1918" s="32">
        <v>43915</v>
      </c>
      <c r="C1918" s="33">
        <v>438</v>
      </c>
      <c r="D1918" s="33">
        <v>370</v>
      </c>
      <c r="E1918" s="34">
        <v>428.36</v>
      </c>
      <c r="H1918" s="8">
        <v>515.24</v>
      </c>
      <c r="K1918" s="68"/>
      <c r="L1918" s="4">
        <v>2.4</v>
      </c>
      <c r="M1918" s="5">
        <v>0.96799999999999997</v>
      </c>
      <c r="N1918" s="8">
        <f t="shared" si="138"/>
        <v>2.4</v>
      </c>
      <c r="O1918" s="11">
        <f t="shared" si="139"/>
        <v>0.50000000000002265</v>
      </c>
      <c r="P1918" s="10">
        <v>0</v>
      </c>
      <c r="Q1918" s="39">
        <f t="shared" si="140"/>
        <v>69.947674418604649</v>
      </c>
      <c r="R1918" s="33">
        <v>430</v>
      </c>
      <c r="U1918" s="225">
        <v>428.36799999999999</v>
      </c>
      <c r="V1918" s="8">
        <f t="shared" si="141"/>
        <v>120.20000000000007</v>
      </c>
      <c r="X1918" s="8">
        <f t="shared" si="142"/>
        <v>258.95999999999992</v>
      </c>
    </row>
    <row r="1919" spans="2:24" ht="18.75" customHeight="1" x14ac:dyDescent="0.2">
      <c r="B1919" s="32">
        <v>43916</v>
      </c>
      <c r="C1919" s="33">
        <v>438</v>
      </c>
      <c r="D1919" s="33">
        <v>370</v>
      </c>
      <c r="E1919" s="1">
        <v>428.26</v>
      </c>
      <c r="H1919" s="8">
        <v>513.34</v>
      </c>
      <c r="K1919" s="68"/>
      <c r="L1919" s="4">
        <v>2.5550000000000002</v>
      </c>
      <c r="M1919" s="5">
        <v>1.026</v>
      </c>
      <c r="N1919" s="8">
        <f t="shared" si="138"/>
        <v>2.5550000000000002</v>
      </c>
      <c r="O1919" s="11">
        <f t="shared" si="139"/>
        <v>0.2749999999999706</v>
      </c>
      <c r="P1919" s="10">
        <v>0</v>
      </c>
      <c r="Q1919" s="39">
        <f t="shared" si="140"/>
        <v>69.67151162790698</v>
      </c>
      <c r="R1919" s="33">
        <v>430</v>
      </c>
      <c r="U1919" s="225">
        <v>428.25299999999999</v>
      </c>
      <c r="V1919" s="8">
        <f t="shared" si="141"/>
        <v>120.47500000000005</v>
      </c>
      <c r="X1919" s="8">
        <f t="shared" si="142"/>
        <v>261.51499999999993</v>
      </c>
    </row>
    <row r="1920" spans="2:24" ht="18.75" customHeight="1" x14ac:dyDescent="0.2">
      <c r="B1920" s="32">
        <v>43917</v>
      </c>
      <c r="C1920" s="33">
        <v>438</v>
      </c>
      <c r="D1920" s="33">
        <v>370</v>
      </c>
      <c r="E1920" s="1">
        <v>428.14</v>
      </c>
      <c r="H1920" s="8">
        <v>511.06</v>
      </c>
      <c r="K1920" s="68"/>
      <c r="L1920" s="4">
        <v>2.7290000000000001</v>
      </c>
      <c r="M1920" s="5">
        <v>1.0960000000000001</v>
      </c>
      <c r="N1920" s="8">
        <f t="shared" si="138"/>
        <v>2.7290000000000001</v>
      </c>
      <c r="O1920" s="11">
        <f t="shared" si="139"/>
        <v>0.52900000000001146</v>
      </c>
      <c r="P1920" s="10">
        <v>0</v>
      </c>
      <c r="Q1920" s="39">
        <f t="shared" si="140"/>
        <v>69.340116279069761</v>
      </c>
      <c r="R1920" s="33">
        <v>430</v>
      </c>
      <c r="U1920" s="225">
        <v>428.13299999999998</v>
      </c>
      <c r="V1920" s="8">
        <f t="shared" si="141"/>
        <v>121.00400000000006</v>
      </c>
      <c r="X1920" s="8">
        <f t="shared" si="142"/>
        <v>264.24399999999991</v>
      </c>
    </row>
    <row r="1921" spans="2:24" ht="18.75" customHeight="1" x14ac:dyDescent="0.2">
      <c r="B1921" s="32">
        <v>43918</v>
      </c>
      <c r="C1921" s="33">
        <v>438</v>
      </c>
      <c r="D1921" s="33">
        <v>370</v>
      </c>
      <c r="E1921" s="1">
        <v>428.02</v>
      </c>
      <c r="H1921" s="8">
        <v>508.86</v>
      </c>
      <c r="K1921" s="68"/>
      <c r="L1921" s="4">
        <v>2.7290000000000001</v>
      </c>
      <c r="M1921" s="5">
        <v>1.0960000000000001</v>
      </c>
      <c r="N1921" s="8">
        <f t="shared" si="138"/>
        <v>2.7290000000000001</v>
      </c>
      <c r="O1921" s="11">
        <f t="shared" si="139"/>
        <v>0.46900000000000919</v>
      </c>
      <c r="P1921" s="10">
        <v>0</v>
      </c>
      <c r="Q1921" s="39">
        <f t="shared" si="140"/>
        <v>69.020348837209298</v>
      </c>
      <c r="R1921" s="33">
        <v>430</v>
      </c>
      <c r="U1921" s="225">
        <v>428.00700000000001</v>
      </c>
      <c r="V1921" s="8">
        <f t="shared" si="141"/>
        <v>121.47300000000007</v>
      </c>
      <c r="X1921" s="8">
        <f t="shared" si="142"/>
        <v>266.9729999999999</v>
      </c>
    </row>
    <row r="1922" spans="2:24" ht="18.75" customHeight="1" x14ac:dyDescent="0.2">
      <c r="B1922" s="32">
        <v>43919</v>
      </c>
      <c r="C1922" s="33">
        <v>438</v>
      </c>
      <c r="D1922" s="33">
        <v>370</v>
      </c>
      <c r="E1922" s="1">
        <v>427.9</v>
      </c>
      <c r="H1922" s="8">
        <v>506.6</v>
      </c>
      <c r="K1922" s="68"/>
      <c r="L1922" s="4">
        <v>2.5019999999999998</v>
      </c>
      <c r="M1922" s="5">
        <v>1.0049999999999999</v>
      </c>
      <c r="N1922" s="8">
        <f t="shared" si="138"/>
        <v>2.5019999999999998</v>
      </c>
      <c r="O1922" s="11">
        <f t="shared" si="139"/>
        <v>0.13199999999999523</v>
      </c>
      <c r="P1922" s="10">
        <v>0</v>
      </c>
      <c r="Q1922" s="39">
        <f t="shared" si="140"/>
        <v>68.691860465116278</v>
      </c>
      <c r="R1922" s="33">
        <v>430</v>
      </c>
      <c r="U1922" s="225">
        <v>427.887</v>
      </c>
      <c r="V1922" s="8">
        <f t="shared" si="141"/>
        <v>121.60500000000006</v>
      </c>
      <c r="X1922" s="8">
        <f t="shared" si="142"/>
        <v>269.47499999999991</v>
      </c>
    </row>
    <row r="1923" spans="2:24" ht="18.75" customHeight="1" x14ac:dyDescent="0.2">
      <c r="B1923" s="32">
        <v>43920</v>
      </c>
      <c r="C1923" s="33">
        <v>438</v>
      </c>
      <c r="D1923" s="33">
        <v>370</v>
      </c>
      <c r="E1923" s="1">
        <v>427.77</v>
      </c>
      <c r="H1923" s="8">
        <v>504.23</v>
      </c>
      <c r="K1923" s="68"/>
      <c r="L1923" s="4">
        <v>2.976</v>
      </c>
      <c r="M1923" s="5">
        <v>1.1950000000000001</v>
      </c>
      <c r="N1923" s="8">
        <f t="shared" si="138"/>
        <v>2.976</v>
      </c>
      <c r="O1923" s="11">
        <f t="shared" si="139"/>
        <v>0.38599999999996815</v>
      </c>
      <c r="P1923" s="10">
        <v>0</v>
      </c>
      <c r="Q1923" s="39">
        <f t="shared" si="140"/>
        <v>68.347383720930239</v>
      </c>
      <c r="R1923" s="33">
        <v>430</v>
      </c>
      <c r="U1923" s="225">
        <v>427.767</v>
      </c>
      <c r="V1923" s="8">
        <f t="shared" si="141"/>
        <v>121.99100000000003</v>
      </c>
      <c r="X1923" s="8">
        <f t="shared" si="142"/>
        <v>272.45099999999991</v>
      </c>
    </row>
    <row r="1924" spans="2:24" ht="18.75" customHeight="1" x14ac:dyDescent="0.2">
      <c r="B1924" s="32">
        <v>43921</v>
      </c>
      <c r="C1924" s="33">
        <v>438</v>
      </c>
      <c r="D1924" s="33">
        <v>370</v>
      </c>
      <c r="E1924" s="1">
        <v>427.63</v>
      </c>
      <c r="H1924" s="8">
        <v>501.64</v>
      </c>
      <c r="L1924" s="4">
        <v>3.1629999999999998</v>
      </c>
      <c r="M1924" s="5">
        <v>1.2649999999999999</v>
      </c>
      <c r="N1924" s="8">
        <f t="shared" si="138"/>
        <v>3.1629999999999998</v>
      </c>
      <c r="O1924" s="11">
        <f t="shared" si="139"/>
        <v>0.44300000000002937</v>
      </c>
      <c r="P1924" s="10">
        <v>0</v>
      </c>
      <c r="Q1924" s="39">
        <f t="shared" si="140"/>
        <v>67.970930232558146</v>
      </c>
      <c r="R1924" s="33">
        <v>430</v>
      </c>
      <c r="T1924" s="8"/>
      <c r="U1924" s="225">
        <v>427.62</v>
      </c>
      <c r="V1924" s="8">
        <f t="shared" si="141"/>
        <v>122.43400000000005</v>
      </c>
      <c r="X1924" s="8">
        <f t="shared" si="142"/>
        <v>275.61399999999992</v>
      </c>
    </row>
    <row r="1925" spans="2:24" ht="18.75" customHeight="1" x14ac:dyDescent="0.2">
      <c r="B1925" s="32">
        <v>43922</v>
      </c>
      <c r="C1925" s="33">
        <v>438</v>
      </c>
      <c r="D1925" s="33">
        <v>370</v>
      </c>
      <c r="E1925" s="1">
        <v>427.48</v>
      </c>
      <c r="H1925" s="8">
        <v>498.92</v>
      </c>
      <c r="L1925" s="4">
        <v>3.15</v>
      </c>
      <c r="M1925" s="5">
        <v>1.26</v>
      </c>
      <c r="N1925" s="8">
        <f t="shared" si="138"/>
        <v>3.15</v>
      </c>
      <c r="O1925" s="11">
        <f t="shared" si="139"/>
        <v>0.36999999999997035</v>
      </c>
      <c r="P1925" s="10">
        <v>0</v>
      </c>
      <c r="Q1925" s="39">
        <f t="shared" si="140"/>
        <v>67.575581395348834</v>
      </c>
      <c r="R1925" s="33">
        <v>430</v>
      </c>
      <c r="U1925" s="225">
        <v>427.471</v>
      </c>
      <c r="V1925" s="8">
        <f t="shared" si="141"/>
        <v>122.80400000000003</v>
      </c>
      <c r="X1925" s="8">
        <f t="shared" si="142"/>
        <v>278.7639999999999</v>
      </c>
    </row>
    <row r="1926" spans="2:24" ht="18.75" customHeight="1" x14ac:dyDescent="0.2">
      <c r="B1926" s="32">
        <v>43923</v>
      </c>
      <c r="C1926" s="33">
        <v>438</v>
      </c>
      <c r="D1926" s="33">
        <v>370</v>
      </c>
      <c r="E1926" s="1">
        <v>427.33</v>
      </c>
      <c r="H1926" s="8">
        <v>496.14</v>
      </c>
      <c r="L1926" s="4">
        <v>2.6949999999999998</v>
      </c>
      <c r="M1926" s="5">
        <v>1.0780000000000001</v>
      </c>
      <c r="N1926" s="8">
        <f t="shared" si="138"/>
        <v>2.6949999999999998</v>
      </c>
      <c r="O1926" s="11">
        <f t="shared" si="139"/>
        <v>0.16500000000002712</v>
      </c>
      <c r="P1926" s="10">
        <v>0</v>
      </c>
      <c r="Q1926" s="39">
        <f t="shared" si="140"/>
        <v>67.17151162790698</v>
      </c>
      <c r="R1926" s="33">
        <v>430</v>
      </c>
      <c r="U1926" s="225">
        <v>427.32</v>
      </c>
      <c r="V1926" s="8">
        <f t="shared" si="141"/>
        <v>122.96900000000005</v>
      </c>
      <c r="X1926" s="8">
        <f t="shared" si="142"/>
        <v>281.45899999999989</v>
      </c>
    </row>
    <row r="1927" spans="2:24" ht="18.75" customHeight="1" x14ac:dyDescent="0.2">
      <c r="B1927" s="32">
        <v>43924</v>
      </c>
      <c r="C1927" s="33">
        <v>438</v>
      </c>
      <c r="D1927" s="33">
        <v>370</v>
      </c>
      <c r="E1927" s="1">
        <v>427.19</v>
      </c>
      <c r="H1927" s="8">
        <v>493.61</v>
      </c>
      <c r="L1927" s="4">
        <v>2.3849999999999998</v>
      </c>
      <c r="M1927" s="5">
        <v>0.95399999999999996</v>
      </c>
      <c r="N1927" s="8">
        <f t="shared" si="138"/>
        <v>2.3849999999999998</v>
      </c>
      <c r="O1927" s="11">
        <f t="shared" si="139"/>
        <v>0.31500000000000661</v>
      </c>
      <c r="P1927" s="10">
        <v>0</v>
      </c>
      <c r="Q1927" s="39">
        <f t="shared" si="140"/>
        <v>66.803779069767444</v>
      </c>
      <c r="R1927" s="33">
        <v>430</v>
      </c>
      <c r="U1927" s="227">
        <v>427.19200000000001</v>
      </c>
      <c r="V1927" s="8">
        <f t="shared" si="141"/>
        <v>123.28400000000006</v>
      </c>
      <c r="X1927" s="8">
        <f t="shared" si="142"/>
        <v>283.84399999999988</v>
      </c>
    </row>
    <row r="1928" spans="2:24" ht="18.75" customHeight="1" x14ac:dyDescent="0.2">
      <c r="B1928" s="32">
        <v>43925</v>
      </c>
      <c r="C1928" s="33">
        <v>438</v>
      </c>
      <c r="D1928" s="33">
        <v>370</v>
      </c>
      <c r="E1928" s="1">
        <v>427.08</v>
      </c>
      <c r="H1928" s="8">
        <v>491.54</v>
      </c>
      <c r="L1928" s="4">
        <v>2.36</v>
      </c>
      <c r="M1928" s="5">
        <v>0.94399999999999995</v>
      </c>
      <c r="N1928" s="8">
        <f t="shared" si="138"/>
        <v>2.36</v>
      </c>
      <c r="O1928" s="11">
        <f t="shared" si="139"/>
        <v>0.55999999999998851</v>
      </c>
      <c r="P1928" s="10">
        <v>0</v>
      </c>
      <c r="Q1928" s="39">
        <f t="shared" si="140"/>
        <v>66.502906976744185</v>
      </c>
      <c r="R1928" s="33">
        <v>430</v>
      </c>
      <c r="U1928" s="227">
        <v>427.07100000000003</v>
      </c>
      <c r="V1928" s="8">
        <f t="shared" si="141"/>
        <v>123.84400000000005</v>
      </c>
      <c r="X1928" s="8">
        <f t="shared" si="142"/>
        <v>286.20399999999989</v>
      </c>
    </row>
    <row r="1929" spans="2:24" ht="18.75" customHeight="1" x14ac:dyDescent="0.2">
      <c r="B1929" s="32">
        <v>43926</v>
      </c>
      <c r="C1929" s="33">
        <v>438</v>
      </c>
      <c r="D1929" s="33">
        <v>370</v>
      </c>
      <c r="E1929" s="1">
        <v>426.98</v>
      </c>
      <c r="H1929" s="8">
        <v>489.74</v>
      </c>
      <c r="L1929" s="4">
        <v>2.88</v>
      </c>
      <c r="M1929" s="5">
        <v>1.1519999999999999</v>
      </c>
      <c r="N1929" s="8">
        <f t="shared" ref="N1929:N1992" si="143">I1929+J1929+K1929+L1929</f>
        <v>2.88</v>
      </c>
      <c r="O1929" s="11">
        <f t="shared" si="139"/>
        <v>0.18000000000001126</v>
      </c>
      <c r="P1929" s="10">
        <v>0</v>
      </c>
      <c r="Q1929" s="39">
        <f t="shared" si="140"/>
        <v>66.241279069767444</v>
      </c>
      <c r="R1929" s="33">
        <v>430</v>
      </c>
      <c r="U1929" s="227">
        <v>426.96899999999999</v>
      </c>
      <c r="V1929" s="8">
        <f t="shared" si="141"/>
        <v>124.02400000000006</v>
      </c>
      <c r="X1929" s="8">
        <f t="shared" si="142"/>
        <v>289.08399999999989</v>
      </c>
    </row>
    <row r="1930" spans="2:24" ht="18.75" customHeight="1" x14ac:dyDescent="0.2">
      <c r="B1930" s="32">
        <v>43927</v>
      </c>
      <c r="C1930" s="33">
        <v>438</v>
      </c>
      <c r="D1930" s="33">
        <v>370</v>
      </c>
      <c r="E1930" s="1">
        <v>426.83</v>
      </c>
      <c r="H1930" s="8">
        <v>487.04</v>
      </c>
      <c r="L1930" s="4">
        <v>2.9049999999999998</v>
      </c>
      <c r="M1930" s="5">
        <v>1.1619999999999999</v>
      </c>
      <c r="N1930" s="8">
        <f t="shared" si="143"/>
        <v>2.9049999999999998</v>
      </c>
      <c r="O1930" s="11">
        <f t="shared" si="139"/>
        <v>0.38499999999996115</v>
      </c>
      <c r="P1930" s="10">
        <v>0</v>
      </c>
      <c r="Q1930" s="39">
        <f t="shared" si="140"/>
        <v>65.848837209302332</v>
      </c>
      <c r="R1930" s="33">
        <v>430</v>
      </c>
      <c r="U1930" s="227">
        <v>426.83199999999999</v>
      </c>
      <c r="V1930" s="8">
        <f t="shared" si="141"/>
        <v>124.40900000000002</v>
      </c>
      <c r="X1930" s="8">
        <f t="shared" si="142"/>
        <v>291.98899999999986</v>
      </c>
    </row>
    <row r="1931" spans="2:24" ht="18.75" customHeight="1" x14ac:dyDescent="0.2">
      <c r="B1931" s="32">
        <v>43928</v>
      </c>
      <c r="C1931" s="33">
        <v>438</v>
      </c>
      <c r="D1931" s="33">
        <v>370</v>
      </c>
      <c r="E1931" s="1">
        <v>426.69</v>
      </c>
      <c r="H1931" s="8">
        <v>484.52</v>
      </c>
      <c r="L1931" s="4">
        <v>2.68</v>
      </c>
      <c r="M1931" s="5">
        <v>1.0720000000000001</v>
      </c>
      <c r="N1931" s="8">
        <f t="shared" si="143"/>
        <v>2.68</v>
      </c>
      <c r="O1931" s="11">
        <f t="shared" si="139"/>
        <v>0.34000000000002517</v>
      </c>
      <c r="P1931" s="10">
        <v>0</v>
      </c>
      <c r="Q1931" s="39">
        <f t="shared" si="140"/>
        <v>65.482558139534888</v>
      </c>
      <c r="R1931" s="33">
        <v>430</v>
      </c>
      <c r="U1931" s="227">
        <v>426.68700000000001</v>
      </c>
      <c r="V1931" s="8">
        <f t="shared" si="141"/>
        <v>124.74900000000005</v>
      </c>
      <c r="X1931" s="8">
        <f t="shared" si="142"/>
        <v>294.66899999999987</v>
      </c>
    </row>
    <row r="1932" spans="2:24" ht="18.75" customHeight="1" x14ac:dyDescent="0.2">
      <c r="B1932" s="32">
        <v>43929</v>
      </c>
      <c r="C1932" s="33">
        <v>438</v>
      </c>
      <c r="D1932" s="33">
        <v>370</v>
      </c>
      <c r="E1932" s="1">
        <v>426.56</v>
      </c>
      <c r="H1932" s="8">
        <v>482.18</v>
      </c>
      <c r="L1932" s="4">
        <v>2.9950000000000001</v>
      </c>
      <c r="M1932" s="5">
        <v>1.198</v>
      </c>
      <c r="N1932" s="8">
        <f t="shared" si="143"/>
        <v>2.9950000000000001</v>
      </c>
      <c r="O1932" s="11">
        <f t="shared" si="139"/>
        <v>0.21499999999997055</v>
      </c>
      <c r="P1932" s="10">
        <v>0</v>
      </c>
      <c r="Q1932" s="39">
        <f t="shared" si="140"/>
        <v>65.142441860465112</v>
      </c>
      <c r="R1932" s="33">
        <v>430</v>
      </c>
      <c r="U1932" s="227">
        <v>426.55399999999997</v>
      </c>
      <c r="V1932" s="8">
        <f t="shared" si="141"/>
        <v>124.96400000000003</v>
      </c>
      <c r="X1932" s="8">
        <f t="shared" si="142"/>
        <v>297.66399999999987</v>
      </c>
    </row>
    <row r="1933" spans="2:24" ht="18.75" customHeight="1" x14ac:dyDescent="0.2">
      <c r="B1933" s="32">
        <v>43930</v>
      </c>
      <c r="C1933" s="33">
        <v>438</v>
      </c>
      <c r="D1933" s="33">
        <v>370</v>
      </c>
      <c r="E1933" s="1">
        <v>426.4</v>
      </c>
      <c r="H1933" s="8">
        <v>479.4</v>
      </c>
      <c r="L1933" s="4">
        <v>2.9079999999999999</v>
      </c>
      <c r="M1933" s="5">
        <v>1.163</v>
      </c>
      <c r="N1933" s="8">
        <f t="shared" si="143"/>
        <v>2.9079999999999999</v>
      </c>
      <c r="O1933" s="11">
        <f t="shared" si="139"/>
        <v>0.38800000000001811</v>
      </c>
      <c r="P1933" s="10">
        <v>0</v>
      </c>
      <c r="Q1933" s="39">
        <f t="shared" si="140"/>
        <v>64.738372093023258</v>
      </c>
      <c r="R1933" s="33">
        <v>430</v>
      </c>
      <c r="U1933" s="227">
        <v>426.40300000000002</v>
      </c>
      <c r="V1933" s="8">
        <f t="shared" si="141"/>
        <v>125.35200000000005</v>
      </c>
      <c r="X1933" s="8">
        <f t="shared" si="142"/>
        <v>300.57199999999989</v>
      </c>
    </row>
    <row r="1934" spans="2:24" ht="18.75" customHeight="1" x14ac:dyDescent="0.2">
      <c r="B1934" s="32">
        <v>43931</v>
      </c>
      <c r="C1934" s="33">
        <v>438</v>
      </c>
      <c r="D1934" s="33">
        <v>370</v>
      </c>
      <c r="E1934" s="1">
        <v>426.26</v>
      </c>
      <c r="H1934" s="8">
        <v>476.88</v>
      </c>
      <c r="L1934" s="4">
        <v>2.4350000000000001</v>
      </c>
      <c r="M1934" s="5">
        <v>0.97399999999999998</v>
      </c>
      <c r="N1934" s="8">
        <f t="shared" si="143"/>
        <v>2.4350000000000001</v>
      </c>
      <c r="O1934" s="11">
        <f t="shared" si="139"/>
        <v>0.45499999999998186</v>
      </c>
      <c r="P1934" s="10">
        <v>0</v>
      </c>
      <c r="Q1934" s="39">
        <f t="shared" si="140"/>
        <v>64.372093023255815</v>
      </c>
      <c r="R1934" s="33">
        <v>430</v>
      </c>
      <c r="U1934" s="227">
        <v>426.26299999999998</v>
      </c>
      <c r="V1934" s="8">
        <f t="shared" si="141"/>
        <v>125.80700000000003</v>
      </c>
      <c r="X1934" s="8">
        <f t="shared" si="142"/>
        <v>303.00699999999989</v>
      </c>
    </row>
    <row r="1935" spans="2:24" ht="18.75" customHeight="1" x14ac:dyDescent="0.2">
      <c r="B1935" s="32">
        <v>43932</v>
      </c>
      <c r="C1935" s="33">
        <v>438</v>
      </c>
      <c r="D1935" s="33">
        <v>370</v>
      </c>
      <c r="E1935" s="1">
        <v>426.15</v>
      </c>
      <c r="H1935" s="8">
        <v>474.9</v>
      </c>
      <c r="L1935" s="4">
        <v>2.8279999999999998</v>
      </c>
      <c r="M1935" s="5">
        <v>1.131</v>
      </c>
      <c r="N1935" s="8">
        <f t="shared" si="143"/>
        <v>2.8279999999999998</v>
      </c>
      <c r="O1935" s="11">
        <f t="shared" si="139"/>
        <v>0.39800000000004987</v>
      </c>
      <c r="P1935" s="10">
        <v>0</v>
      </c>
      <c r="Q1935" s="39">
        <f t="shared" si="140"/>
        <v>64.08430232558139</v>
      </c>
      <c r="R1935" s="33">
        <v>430</v>
      </c>
      <c r="U1935" s="227">
        <v>426.13600000000002</v>
      </c>
      <c r="V1935" s="8">
        <f t="shared" si="141"/>
        <v>126.20500000000008</v>
      </c>
      <c r="X1935" s="8">
        <f t="shared" si="142"/>
        <v>305.83499999999987</v>
      </c>
    </row>
    <row r="1936" spans="2:24" ht="18.75" customHeight="1" x14ac:dyDescent="0.2">
      <c r="B1936" s="32">
        <v>43933</v>
      </c>
      <c r="C1936" s="33">
        <v>438</v>
      </c>
      <c r="D1936" s="33">
        <v>370</v>
      </c>
      <c r="E1936" s="1">
        <v>426.01</v>
      </c>
      <c r="H1936" s="8">
        <v>472.47</v>
      </c>
      <c r="L1936" s="4">
        <v>2.6230000000000002</v>
      </c>
      <c r="M1936" s="5">
        <v>1.0489999999999999</v>
      </c>
      <c r="N1936" s="8">
        <f t="shared" si="143"/>
        <v>2.6230000000000002</v>
      </c>
      <c r="O1936" s="11">
        <f t="shared" si="139"/>
        <v>-2.7000000000033886E-2</v>
      </c>
      <c r="P1936" s="10">
        <v>0</v>
      </c>
      <c r="Q1936" s="39">
        <f t="shared" si="140"/>
        <v>63.731104651162788</v>
      </c>
      <c r="R1936" s="33">
        <v>430</v>
      </c>
      <c r="U1936" s="227">
        <v>425.99599999999998</v>
      </c>
      <c r="V1936" s="8">
        <f t="shared" si="141"/>
        <v>126.17800000000005</v>
      </c>
      <c r="X1936" s="8">
        <f t="shared" si="142"/>
        <v>308.45799999999986</v>
      </c>
    </row>
    <row r="1937" spans="2:24" ht="18.75" customHeight="1" x14ac:dyDescent="0.2">
      <c r="B1937" s="32">
        <v>43934</v>
      </c>
      <c r="C1937" s="33">
        <v>438</v>
      </c>
      <c r="D1937" s="33">
        <v>370</v>
      </c>
      <c r="E1937" s="1">
        <v>425.86</v>
      </c>
      <c r="H1937" s="8">
        <v>469.82</v>
      </c>
      <c r="L1937" s="4">
        <v>2.7749999999999999</v>
      </c>
      <c r="M1937" s="5">
        <v>1.1100000000000001</v>
      </c>
      <c r="N1937" s="8">
        <f t="shared" si="143"/>
        <v>2.7749999999999999</v>
      </c>
      <c r="O1937" s="11">
        <f t="shared" si="139"/>
        <v>0.31500000000002037</v>
      </c>
      <c r="P1937" s="10">
        <v>0</v>
      </c>
      <c r="Q1937" s="39">
        <f t="shared" si="140"/>
        <v>63.345930232558139</v>
      </c>
      <c r="R1937" s="33">
        <v>430</v>
      </c>
      <c r="U1937" s="227">
        <v>425.86</v>
      </c>
      <c r="V1937" s="8">
        <f t="shared" si="141"/>
        <v>126.49300000000008</v>
      </c>
      <c r="X1937" s="8">
        <f t="shared" si="142"/>
        <v>311.23299999999983</v>
      </c>
    </row>
    <row r="1938" spans="2:24" ht="18.75" customHeight="1" x14ac:dyDescent="0.2">
      <c r="B1938" s="32">
        <v>43935</v>
      </c>
      <c r="C1938" s="33">
        <v>438</v>
      </c>
      <c r="D1938" s="33">
        <v>370</v>
      </c>
      <c r="E1938" s="1">
        <v>425.72</v>
      </c>
      <c r="H1938" s="8">
        <v>467.36</v>
      </c>
      <c r="L1938" s="4">
        <v>2.5150000000000001</v>
      </c>
      <c r="M1938" s="5">
        <v>1.006</v>
      </c>
      <c r="N1938" s="8">
        <f t="shared" si="143"/>
        <v>2.5150000000000001</v>
      </c>
      <c r="O1938" s="11">
        <f t="shared" si="139"/>
        <v>0.62500000000001377</v>
      </c>
      <c r="P1938" s="10">
        <v>1.2</v>
      </c>
      <c r="Q1938" s="39">
        <f t="shared" si="140"/>
        <v>62.988372093023258</v>
      </c>
      <c r="R1938" s="33">
        <v>430</v>
      </c>
      <c r="U1938" s="227">
        <v>425.714</v>
      </c>
      <c r="V1938" s="8">
        <f t="shared" si="141"/>
        <v>127.11800000000009</v>
      </c>
      <c r="X1938" s="8">
        <f t="shared" si="142"/>
        <v>313.74799999999982</v>
      </c>
    </row>
    <row r="1939" spans="2:24" ht="18.75" customHeight="1" x14ac:dyDescent="0.2">
      <c r="B1939" s="32">
        <v>43936</v>
      </c>
      <c r="C1939" s="33">
        <v>438</v>
      </c>
      <c r="D1939" s="33">
        <v>370</v>
      </c>
      <c r="E1939" s="1">
        <v>425.61</v>
      </c>
      <c r="H1939" s="8">
        <v>465.47</v>
      </c>
      <c r="L1939" s="4">
        <v>2.9350000000000001</v>
      </c>
      <c r="M1939" s="5">
        <v>1.1739999999999999</v>
      </c>
      <c r="N1939" s="8">
        <f t="shared" si="143"/>
        <v>2.9350000000000001</v>
      </c>
      <c r="O1939" s="11">
        <f t="shared" si="139"/>
        <v>0.28499999999996595</v>
      </c>
      <c r="P1939" s="10">
        <v>0</v>
      </c>
      <c r="Q1939" s="39">
        <f t="shared" si="140"/>
        <v>62.713662790697676</v>
      </c>
      <c r="R1939" s="33">
        <v>430</v>
      </c>
      <c r="U1939" s="227">
        <v>425.60500000000002</v>
      </c>
      <c r="V1939" s="8">
        <f t="shared" si="141"/>
        <v>127.40300000000006</v>
      </c>
      <c r="X1939" s="8">
        <f t="shared" si="142"/>
        <v>316.68299999999982</v>
      </c>
    </row>
    <row r="1940" spans="2:24" ht="18.75" customHeight="1" x14ac:dyDescent="0.2">
      <c r="B1940" s="32">
        <v>43937</v>
      </c>
      <c r="C1940" s="33">
        <v>438</v>
      </c>
      <c r="D1940" s="33">
        <v>370</v>
      </c>
      <c r="E1940" s="1">
        <v>425.46</v>
      </c>
      <c r="H1940" s="8">
        <v>462.82</v>
      </c>
      <c r="L1940" s="4">
        <v>2.5049999999999999</v>
      </c>
      <c r="M1940" s="5">
        <v>0.998</v>
      </c>
      <c r="N1940" s="8">
        <f t="shared" si="143"/>
        <v>2.5049999999999999</v>
      </c>
      <c r="O1940" s="11">
        <f t="shared" si="139"/>
        <v>0.58499999999998398</v>
      </c>
      <c r="P1940" s="10">
        <v>0</v>
      </c>
      <c r="Q1940" s="39">
        <f t="shared" si="140"/>
        <v>62.328488372093027</v>
      </c>
      <c r="R1940" s="33">
        <v>430</v>
      </c>
      <c r="U1940" s="227">
        <v>425.46100000000001</v>
      </c>
      <c r="V1940" s="8">
        <f t="shared" si="141"/>
        <v>127.98800000000004</v>
      </c>
      <c r="X1940" s="8">
        <f t="shared" si="142"/>
        <v>319.18799999999982</v>
      </c>
    </row>
    <row r="1941" spans="2:24" ht="18.75" customHeight="1" x14ac:dyDescent="0.2">
      <c r="B1941" s="32">
        <v>43938</v>
      </c>
      <c r="C1941" s="33">
        <v>438</v>
      </c>
      <c r="D1941" s="33">
        <v>370</v>
      </c>
      <c r="E1941" s="1">
        <v>425.35</v>
      </c>
      <c r="H1941" s="8">
        <v>460.9</v>
      </c>
      <c r="L1941" s="4">
        <v>2.4319999999999999</v>
      </c>
      <c r="M1941" s="5">
        <v>0.96899999999999997</v>
      </c>
      <c r="N1941" s="8">
        <f t="shared" si="143"/>
        <v>2.4319999999999999</v>
      </c>
      <c r="O1941" s="11">
        <f t="shared" si="139"/>
        <v>0.85200000000001586</v>
      </c>
      <c r="P1941" s="10">
        <v>1.1000000000000001</v>
      </c>
      <c r="Q1941" s="39">
        <f t="shared" si="140"/>
        <v>62.049418604651166</v>
      </c>
      <c r="R1941" s="33">
        <v>430</v>
      </c>
      <c r="U1941" s="227">
        <v>425.34199999999998</v>
      </c>
      <c r="V1941" s="8">
        <f t="shared" si="141"/>
        <v>128.84000000000006</v>
      </c>
      <c r="X1941" s="8">
        <f t="shared" si="142"/>
        <v>321.61999999999983</v>
      </c>
    </row>
    <row r="1942" spans="2:24" ht="18.75" customHeight="1" x14ac:dyDescent="0.2">
      <c r="B1942" s="32">
        <v>43939</v>
      </c>
      <c r="C1942" s="33">
        <v>438</v>
      </c>
      <c r="D1942" s="33">
        <v>370</v>
      </c>
      <c r="E1942" s="1">
        <v>425.26</v>
      </c>
      <c r="H1942" s="8">
        <v>459.32</v>
      </c>
      <c r="L1942" s="4">
        <v>2.7130000000000001</v>
      </c>
      <c r="M1942" s="5">
        <v>1.081</v>
      </c>
      <c r="N1942" s="8">
        <f t="shared" si="143"/>
        <v>2.7130000000000001</v>
      </c>
      <c r="O1942" s="11">
        <f t="shared" si="139"/>
        <v>1.0130000000000114</v>
      </c>
      <c r="P1942" s="10">
        <v>15.5</v>
      </c>
      <c r="Q1942" s="39">
        <f t="shared" si="140"/>
        <v>61.819767441860463</v>
      </c>
      <c r="R1942" s="33">
        <v>430</v>
      </c>
      <c r="U1942" s="227">
        <v>425.24900000000002</v>
      </c>
      <c r="V1942" s="8">
        <f t="shared" si="141"/>
        <v>129.85300000000007</v>
      </c>
      <c r="X1942" s="8">
        <f t="shared" si="142"/>
        <v>324.33299999999986</v>
      </c>
    </row>
    <row r="1943" spans="2:24" ht="18.75" customHeight="1" x14ac:dyDescent="0.2">
      <c r="B1943" s="32">
        <v>43940</v>
      </c>
      <c r="C1943" s="33">
        <v>438</v>
      </c>
      <c r="D1943" s="33">
        <v>370</v>
      </c>
      <c r="E1943" s="1">
        <v>425.16</v>
      </c>
      <c r="H1943" s="8">
        <v>457.62</v>
      </c>
      <c r="L1943" s="4">
        <v>3.5059999999999998</v>
      </c>
      <c r="M1943" s="5">
        <v>1.397</v>
      </c>
      <c r="N1943" s="8">
        <f t="shared" si="143"/>
        <v>3.5059999999999998</v>
      </c>
      <c r="O1943" s="11">
        <f t="shared" si="139"/>
        <v>0.44599999999999751</v>
      </c>
      <c r="P1943" s="10">
        <v>0</v>
      </c>
      <c r="Q1943" s="39">
        <f t="shared" si="140"/>
        <v>61.572674418604649</v>
      </c>
      <c r="R1943" s="33">
        <v>430</v>
      </c>
      <c r="S1943" s="8"/>
      <c r="T1943" s="8"/>
      <c r="U1943" s="227">
        <v>425.15499999999997</v>
      </c>
      <c r="V1943" s="8">
        <f t="shared" si="141"/>
        <v>130.29900000000006</v>
      </c>
      <c r="X1943" s="8">
        <f t="shared" si="142"/>
        <v>327.83899999999983</v>
      </c>
    </row>
    <row r="1944" spans="2:24" ht="18.75" customHeight="1" x14ac:dyDescent="0.2">
      <c r="B1944" s="32">
        <v>43941</v>
      </c>
      <c r="C1944" s="33">
        <v>438</v>
      </c>
      <c r="D1944" s="33">
        <v>370</v>
      </c>
      <c r="E1944" s="1">
        <v>424.98</v>
      </c>
      <c r="F1944" s="33">
        <v>722</v>
      </c>
      <c r="G1944" s="33">
        <v>34</v>
      </c>
      <c r="H1944" s="8">
        <v>454.56</v>
      </c>
      <c r="I1944" s="8"/>
      <c r="L1944" s="4">
        <v>3.0950000000000002</v>
      </c>
      <c r="M1944" s="5">
        <v>1.2330000000000001</v>
      </c>
      <c r="N1944" s="8">
        <f t="shared" si="143"/>
        <v>3.0950000000000002</v>
      </c>
      <c r="O1944" s="11">
        <f t="shared" si="139"/>
        <v>0.11499999999998201</v>
      </c>
      <c r="P1944" s="10">
        <v>0</v>
      </c>
      <c r="Q1944" s="39">
        <f t="shared" si="140"/>
        <v>61.127906976744185</v>
      </c>
      <c r="R1944" s="33">
        <v>430</v>
      </c>
      <c r="S1944" s="8"/>
      <c r="T1944" s="8"/>
      <c r="U1944" s="227">
        <v>424.97699999999998</v>
      </c>
      <c r="V1944" s="8">
        <f t="shared" si="141"/>
        <v>130.41400000000004</v>
      </c>
      <c r="X1944" s="8">
        <f t="shared" si="142"/>
        <v>330.93399999999986</v>
      </c>
    </row>
    <row r="1945" spans="2:24" ht="18.75" customHeight="1" x14ac:dyDescent="0.2">
      <c r="B1945" s="32">
        <v>43942</v>
      </c>
      <c r="C1945" s="33">
        <v>438</v>
      </c>
      <c r="D1945" s="33">
        <v>370</v>
      </c>
      <c r="E1945" s="1">
        <v>424.81</v>
      </c>
      <c r="F1945" s="33">
        <v>722</v>
      </c>
      <c r="G1945" s="33">
        <v>34</v>
      </c>
      <c r="H1945" s="8">
        <v>451.58</v>
      </c>
      <c r="I1945" s="8"/>
      <c r="L1945" s="4">
        <v>3.7930000000000001</v>
      </c>
      <c r="M1945" s="5">
        <v>1.5109999999999999</v>
      </c>
      <c r="N1945" s="8">
        <f t="shared" si="143"/>
        <v>3.7930000000000001</v>
      </c>
      <c r="O1945" s="11">
        <f t="shared" si="139"/>
        <v>0.89300000000002289</v>
      </c>
      <c r="P1945" s="10">
        <v>0.8</v>
      </c>
      <c r="Q1945" s="39">
        <f t="shared" si="140"/>
        <v>60.694767441860463</v>
      </c>
      <c r="R1945" s="33">
        <v>430</v>
      </c>
      <c r="S1945" s="8"/>
      <c r="T1945" s="8"/>
      <c r="U1945" s="227">
        <v>424.81400000000002</v>
      </c>
      <c r="V1945" s="8">
        <f t="shared" si="141"/>
        <v>131.30700000000007</v>
      </c>
      <c r="X1945" s="8">
        <f t="shared" si="142"/>
        <v>334.72699999999986</v>
      </c>
    </row>
    <row r="1946" spans="2:24" ht="18.75" customHeight="1" x14ac:dyDescent="0.2">
      <c r="B1946" s="32">
        <v>43943</v>
      </c>
      <c r="C1946" s="33">
        <v>438</v>
      </c>
      <c r="D1946" s="33">
        <v>370</v>
      </c>
      <c r="E1946" s="1">
        <v>424.64</v>
      </c>
      <c r="F1946" s="33">
        <v>722</v>
      </c>
      <c r="G1946" s="33">
        <v>34</v>
      </c>
      <c r="H1946" s="8">
        <v>448.68</v>
      </c>
      <c r="I1946" s="8"/>
      <c r="L1946" s="4">
        <v>4.569</v>
      </c>
      <c r="M1946" s="5">
        <v>1.8129999999999999</v>
      </c>
      <c r="N1946" s="8">
        <f t="shared" si="143"/>
        <v>4.569</v>
      </c>
      <c r="O1946" s="11">
        <f t="shared" si="139"/>
        <v>0.32899999999999086</v>
      </c>
      <c r="P1946" s="10">
        <v>0</v>
      </c>
      <c r="Q1946" s="39">
        <f t="shared" si="140"/>
        <v>60.27325581395349</v>
      </c>
      <c r="R1946" s="33">
        <v>430</v>
      </c>
      <c r="S1946" s="8"/>
      <c r="T1946" s="8"/>
      <c r="U1946" s="227">
        <v>424.62900000000002</v>
      </c>
      <c r="V1946" s="8">
        <f t="shared" si="141"/>
        <v>131.63600000000005</v>
      </c>
      <c r="X1946" s="8">
        <f t="shared" si="142"/>
        <v>339.29599999999988</v>
      </c>
    </row>
    <row r="1947" spans="2:24" ht="18.75" customHeight="1" x14ac:dyDescent="0.2">
      <c r="B1947" s="32">
        <v>43944</v>
      </c>
      <c r="C1947" s="33">
        <v>438</v>
      </c>
      <c r="D1947" s="33">
        <v>370</v>
      </c>
      <c r="E1947" s="1">
        <v>424.39</v>
      </c>
      <c r="F1947" s="33">
        <v>722</v>
      </c>
      <c r="G1947" s="33">
        <v>34</v>
      </c>
      <c r="H1947" s="8">
        <v>444.44</v>
      </c>
      <c r="I1947" s="8"/>
      <c r="L1947" s="4">
        <v>2.8580000000000001</v>
      </c>
      <c r="M1947" s="5">
        <v>1.1339999999999999</v>
      </c>
      <c r="N1947" s="8">
        <f t="shared" si="143"/>
        <v>2.8580000000000001</v>
      </c>
      <c r="O1947" s="11">
        <f t="shared" si="139"/>
        <v>0.56799999999997963</v>
      </c>
      <c r="P1947" s="10">
        <v>0</v>
      </c>
      <c r="Q1947" s="39">
        <f t="shared" si="140"/>
        <v>59.656976744186046</v>
      </c>
      <c r="R1947" s="33">
        <v>430</v>
      </c>
      <c r="S1947" s="8"/>
      <c r="T1947" s="8"/>
      <c r="U1947" s="227">
        <v>424.39600000000002</v>
      </c>
      <c r="V1947" s="8">
        <f t="shared" si="141"/>
        <v>132.20400000000004</v>
      </c>
      <c r="X1947" s="8">
        <f t="shared" si="142"/>
        <v>342.15399999999988</v>
      </c>
    </row>
    <row r="1948" spans="2:24" ht="18.75" customHeight="1" x14ac:dyDescent="0.2">
      <c r="B1948" s="32">
        <v>43945</v>
      </c>
      <c r="C1948" s="33">
        <v>438</v>
      </c>
      <c r="D1948" s="33">
        <v>370</v>
      </c>
      <c r="E1948" s="1">
        <v>424.25</v>
      </c>
      <c r="F1948" s="33">
        <v>722</v>
      </c>
      <c r="G1948" s="33">
        <v>34</v>
      </c>
      <c r="H1948" s="8">
        <v>442.15</v>
      </c>
      <c r="I1948" s="8"/>
      <c r="L1948" s="4">
        <v>3.1219999999999999</v>
      </c>
      <c r="M1948" s="5">
        <v>1.2390000000000001</v>
      </c>
      <c r="N1948" s="8">
        <f t="shared" si="143"/>
        <v>3.1219999999999999</v>
      </c>
      <c r="O1948" s="11">
        <f t="shared" si="139"/>
        <v>0.57200000000004536</v>
      </c>
      <c r="P1948" s="10">
        <v>0</v>
      </c>
      <c r="Q1948" s="39">
        <f t="shared" si="140"/>
        <v>59.324127906976742</v>
      </c>
      <c r="R1948" s="33">
        <v>430</v>
      </c>
      <c r="S1948" s="8"/>
      <c r="T1948" s="8"/>
      <c r="U1948" s="227">
        <v>424.25700000000001</v>
      </c>
      <c r="V1948" s="8">
        <f t="shared" si="141"/>
        <v>132.77600000000007</v>
      </c>
      <c r="X1948" s="8">
        <f t="shared" si="142"/>
        <v>345.2759999999999</v>
      </c>
    </row>
    <row r="1949" spans="2:24" ht="18.75" customHeight="1" x14ac:dyDescent="0.2">
      <c r="B1949" s="32">
        <v>43946</v>
      </c>
      <c r="C1949" s="33">
        <v>438</v>
      </c>
      <c r="D1949" s="33">
        <v>370</v>
      </c>
      <c r="E1949" s="1">
        <v>424.1</v>
      </c>
      <c r="F1949" s="33">
        <v>722</v>
      </c>
      <c r="G1949" s="33">
        <v>34</v>
      </c>
      <c r="H1949" s="8">
        <v>439.6</v>
      </c>
      <c r="I1949" s="8"/>
      <c r="L1949" s="4">
        <v>2.2480000000000002</v>
      </c>
      <c r="M1949" s="5">
        <v>0.89200000000000002</v>
      </c>
      <c r="N1949" s="8">
        <f t="shared" si="143"/>
        <v>2.2480000000000002</v>
      </c>
      <c r="O1949" s="11">
        <f t="shared" si="139"/>
        <v>0.20799999999997976</v>
      </c>
      <c r="P1949" s="10">
        <v>0</v>
      </c>
      <c r="Q1949" s="39">
        <f t="shared" si="140"/>
        <v>58.953488372093027</v>
      </c>
      <c r="R1949" s="33">
        <v>430</v>
      </c>
      <c r="S1949" s="8"/>
      <c r="T1949" s="8"/>
      <c r="U1949" s="227">
        <v>424.09100000000001</v>
      </c>
      <c r="V1949" s="8">
        <f t="shared" si="141"/>
        <v>132.98400000000004</v>
      </c>
      <c r="X1949" s="8">
        <f t="shared" si="142"/>
        <v>347.52399999999989</v>
      </c>
    </row>
    <row r="1950" spans="2:24" ht="18.75" customHeight="1" x14ac:dyDescent="0.2">
      <c r="B1950" s="32">
        <v>43947</v>
      </c>
      <c r="C1950" s="33">
        <v>438</v>
      </c>
      <c r="D1950" s="33">
        <v>370</v>
      </c>
      <c r="E1950" s="1">
        <v>423.98</v>
      </c>
      <c r="F1950" s="33">
        <v>722</v>
      </c>
      <c r="G1950" s="33">
        <v>34</v>
      </c>
      <c r="H1950" s="8">
        <v>437.56</v>
      </c>
      <c r="I1950" s="8"/>
      <c r="L1950" s="4">
        <v>4.6070000000000002</v>
      </c>
      <c r="M1950" s="5">
        <v>1.8280000000000001</v>
      </c>
      <c r="N1950" s="8">
        <f t="shared" si="143"/>
        <v>4.6070000000000002</v>
      </c>
      <c r="O1950" s="11">
        <f t="shared" si="139"/>
        <v>0.45700000000002294</v>
      </c>
      <c r="P1950" s="10">
        <v>1.3</v>
      </c>
      <c r="Q1950" s="39">
        <f t="shared" si="140"/>
        <v>58.656976744186046</v>
      </c>
      <c r="R1950" s="33">
        <v>430</v>
      </c>
      <c r="S1950" s="8"/>
      <c r="T1950" s="8"/>
      <c r="U1950" s="227">
        <v>423.97300000000001</v>
      </c>
      <c r="V1950" s="8">
        <f t="shared" si="141"/>
        <v>133.44100000000006</v>
      </c>
      <c r="X1950" s="8">
        <f t="shared" si="142"/>
        <v>352.13099999999991</v>
      </c>
    </row>
    <row r="1951" spans="2:24" ht="18.75" customHeight="1" x14ac:dyDescent="0.2">
      <c r="B1951" s="32">
        <v>43948</v>
      </c>
      <c r="C1951" s="33">
        <v>438</v>
      </c>
      <c r="D1951" s="33">
        <v>370</v>
      </c>
      <c r="E1951" s="1">
        <v>423.73</v>
      </c>
      <c r="F1951" s="33">
        <v>722</v>
      </c>
      <c r="G1951" s="33">
        <v>34</v>
      </c>
      <c r="H1951" s="8">
        <v>433.41</v>
      </c>
      <c r="I1951" s="8"/>
      <c r="L1951" s="4">
        <v>1.86</v>
      </c>
      <c r="M1951" s="5">
        <v>0.73799999999999999</v>
      </c>
      <c r="N1951" s="8">
        <f t="shared" si="143"/>
        <v>1.86</v>
      </c>
      <c r="O1951" s="11">
        <f t="shared" ref="O1951:O2014" si="144">H1952-H1951+N1951</f>
        <v>6.9999999999979634E-2</v>
      </c>
      <c r="P1951" s="10">
        <v>0.46</v>
      </c>
      <c r="Q1951" s="39">
        <f t="shared" ref="Q1951:Q2014" si="145">(H1951-34)*100/(722-34)</f>
        <v>58.053779069767444</v>
      </c>
      <c r="R1951" s="33">
        <v>430</v>
      </c>
      <c r="S1951" s="8"/>
      <c r="T1951" s="8"/>
      <c r="U1951" s="227">
        <v>423.73200000000003</v>
      </c>
      <c r="V1951" s="8">
        <f t="shared" si="141"/>
        <v>133.51100000000005</v>
      </c>
      <c r="X1951" s="8">
        <f t="shared" si="142"/>
        <v>353.99099999999993</v>
      </c>
    </row>
    <row r="1952" spans="2:24" ht="18.75" customHeight="1" x14ac:dyDescent="0.2">
      <c r="B1952" s="32">
        <v>43949</v>
      </c>
      <c r="C1952" s="33">
        <v>438</v>
      </c>
      <c r="D1952" s="33">
        <v>370</v>
      </c>
      <c r="E1952" s="1">
        <v>423.62</v>
      </c>
      <c r="F1952" s="33">
        <v>722</v>
      </c>
      <c r="G1952" s="33">
        <v>34</v>
      </c>
      <c r="H1952" s="8">
        <v>431.62</v>
      </c>
      <c r="I1952" s="8"/>
      <c r="L1952" s="4">
        <v>3.319</v>
      </c>
      <c r="M1952" s="5">
        <v>1.3120000000000001</v>
      </c>
      <c r="N1952" s="8">
        <f t="shared" si="143"/>
        <v>3.319</v>
      </c>
      <c r="O1952" s="11">
        <f t="shared" si="144"/>
        <v>0.65899999999997494</v>
      </c>
      <c r="P1952" s="10">
        <v>0.9</v>
      </c>
      <c r="Q1952" s="39">
        <f t="shared" si="145"/>
        <v>57.793604651162788</v>
      </c>
      <c r="R1952" s="33">
        <v>430</v>
      </c>
      <c r="S1952" s="8"/>
      <c r="T1952" s="8"/>
      <c r="U1952" s="227">
        <v>423.625</v>
      </c>
      <c r="V1952" s="8">
        <f t="shared" si="141"/>
        <v>134.17000000000002</v>
      </c>
      <c r="X1952" s="8">
        <f t="shared" si="142"/>
        <v>357.30999999999995</v>
      </c>
    </row>
    <row r="1953" spans="2:24" ht="18.75" customHeight="1" x14ac:dyDescent="0.2">
      <c r="B1953" s="32">
        <v>43950</v>
      </c>
      <c r="C1953" s="33">
        <v>438</v>
      </c>
      <c r="D1953" s="33">
        <v>370</v>
      </c>
      <c r="E1953" s="1">
        <v>423.46</v>
      </c>
      <c r="F1953" s="33">
        <v>722</v>
      </c>
      <c r="G1953" s="33">
        <v>34</v>
      </c>
      <c r="H1953" s="8">
        <v>428.96</v>
      </c>
      <c r="I1953" s="8"/>
      <c r="L1953" s="4">
        <v>4.4219999999999997</v>
      </c>
      <c r="M1953" s="5">
        <v>1.748</v>
      </c>
      <c r="N1953" s="8">
        <f t="shared" si="143"/>
        <v>4.4219999999999997</v>
      </c>
      <c r="O1953" s="11">
        <f t="shared" si="144"/>
        <v>0.64200000000002699</v>
      </c>
      <c r="P1953" s="10">
        <v>20</v>
      </c>
      <c r="Q1953" s="39">
        <f t="shared" si="145"/>
        <v>57.406976744186046</v>
      </c>
      <c r="R1953" s="33">
        <v>430</v>
      </c>
      <c r="S1953" s="8"/>
      <c r="T1953" s="8"/>
      <c r="U1953" s="227">
        <v>423.45100000000002</v>
      </c>
      <c r="V1953" s="8">
        <f t="shared" si="141"/>
        <v>134.81200000000004</v>
      </c>
      <c r="X1953" s="8">
        <f t="shared" si="142"/>
        <v>361.73199999999997</v>
      </c>
    </row>
    <row r="1954" spans="2:24" ht="18.75" customHeight="1" x14ac:dyDescent="0.2">
      <c r="B1954" s="32">
        <v>43951</v>
      </c>
      <c r="C1954" s="33">
        <v>438</v>
      </c>
      <c r="D1954" s="33">
        <v>370</v>
      </c>
      <c r="E1954" s="1">
        <v>423.23</v>
      </c>
      <c r="F1954" s="33">
        <v>722</v>
      </c>
      <c r="G1954" s="33">
        <v>34</v>
      </c>
      <c r="H1954" s="8">
        <v>425.18</v>
      </c>
      <c r="I1954" s="8"/>
      <c r="L1954" s="4">
        <v>5.08</v>
      </c>
      <c r="M1954" s="5">
        <v>2.008</v>
      </c>
      <c r="N1954" s="8">
        <f t="shared" si="143"/>
        <v>5.08</v>
      </c>
      <c r="O1954" s="11">
        <f t="shared" si="144"/>
        <v>0.82000000000000917</v>
      </c>
      <c r="P1954" s="10">
        <v>0</v>
      </c>
      <c r="Q1954" s="39">
        <f t="shared" si="145"/>
        <v>56.857558139534881</v>
      </c>
      <c r="R1954" s="33">
        <v>430</v>
      </c>
      <c r="S1954" s="8"/>
      <c r="T1954" s="8"/>
      <c r="U1954" s="227">
        <v>423.22800000000001</v>
      </c>
      <c r="V1954" s="8">
        <f t="shared" si="141"/>
        <v>135.63200000000006</v>
      </c>
      <c r="X1954" s="8">
        <f t="shared" si="142"/>
        <v>366.81199999999995</v>
      </c>
    </row>
    <row r="1955" spans="2:24" ht="18.75" customHeight="1" x14ac:dyDescent="0.2">
      <c r="B1955" s="32">
        <v>43952</v>
      </c>
      <c r="C1955" s="33">
        <v>438</v>
      </c>
      <c r="D1955" s="33">
        <v>370</v>
      </c>
      <c r="E1955" s="1">
        <v>422.97</v>
      </c>
      <c r="F1955" s="33">
        <v>722</v>
      </c>
      <c r="G1955" s="33">
        <v>34</v>
      </c>
      <c r="H1955" s="8">
        <v>420.92</v>
      </c>
      <c r="I1955" s="8"/>
      <c r="L1955" s="4">
        <v>2.371</v>
      </c>
      <c r="M1955" s="5">
        <v>0.93700000000000006</v>
      </c>
      <c r="N1955" s="8">
        <f t="shared" si="143"/>
        <v>2.371</v>
      </c>
      <c r="O1955" s="11">
        <f t="shared" si="144"/>
        <v>0.29099999999995907</v>
      </c>
      <c r="P1955" s="10">
        <v>0</v>
      </c>
      <c r="Q1955" s="39">
        <f t="shared" si="145"/>
        <v>56.238372093023258</v>
      </c>
      <c r="R1955" s="33">
        <v>430</v>
      </c>
      <c r="S1955" s="8"/>
      <c r="T1955" s="8"/>
      <c r="U1955" s="227">
        <v>422.964</v>
      </c>
      <c r="V1955" s="8">
        <f t="shared" si="141"/>
        <v>135.92300000000003</v>
      </c>
      <c r="X1955" s="8">
        <f t="shared" si="142"/>
        <v>369.18299999999994</v>
      </c>
    </row>
    <row r="1956" spans="2:24" ht="18.75" customHeight="1" x14ac:dyDescent="0.2">
      <c r="B1956" s="32">
        <v>43953</v>
      </c>
      <c r="C1956" s="33">
        <v>438</v>
      </c>
      <c r="D1956" s="33">
        <v>370</v>
      </c>
      <c r="E1956" s="1">
        <v>422.84</v>
      </c>
      <c r="F1956" s="33">
        <v>722</v>
      </c>
      <c r="G1956" s="33">
        <v>34</v>
      </c>
      <c r="H1956" s="8">
        <v>418.84</v>
      </c>
      <c r="I1956" s="8"/>
      <c r="L1956" s="4">
        <v>5.242</v>
      </c>
      <c r="M1956" s="5">
        <v>2.0720000000000001</v>
      </c>
      <c r="N1956" s="8">
        <f t="shared" si="143"/>
        <v>5.242</v>
      </c>
      <c r="O1956" s="11">
        <f t="shared" si="144"/>
        <v>0.12200000000005229</v>
      </c>
      <c r="P1956" s="10">
        <v>0</v>
      </c>
      <c r="Q1956" s="39">
        <f t="shared" si="145"/>
        <v>55.936046511627907</v>
      </c>
      <c r="R1956" s="33">
        <v>430</v>
      </c>
      <c r="S1956" s="8"/>
      <c r="T1956" s="8"/>
      <c r="U1956" s="227">
        <v>422.84100000000001</v>
      </c>
      <c r="V1956" s="8">
        <f t="shared" si="141"/>
        <v>136.04500000000007</v>
      </c>
      <c r="X1956" s="8">
        <f t="shared" si="142"/>
        <v>374.42499999999995</v>
      </c>
    </row>
    <row r="1957" spans="2:24" ht="18.75" customHeight="1" x14ac:dyDescent="0.2">
      <c r="B1957" s="32">
        <v>43954</v>
      </c>
      <c r="C1957" s="33">
        <v>438</v>
      </c>
      <c r="D1957" s="33">
        <v>370</v>
      </c>
      <c r="E1957" s="1">
        <v>422.52</v>
      </c>
      <c r="F1957" s="33">
        <v>722</v>
      </c>
      <c r="G1957" s="33">
        <v>34</v>
      </c>
      <c r="H1957" s="8">
        <v>413.72</v>
      </c>
      <c r="I1957" s="8"/>
      <c r="L1957" s="4">
        <v>4.63</v>
      </c>
      <c r="M1957" s="5">
        <v>1.88</v>
      </c>
      <c r="N1957" s="8">
        <f t="shared" si="143"/>
        <v>4.63</v>
      </c>
      <c r="O1957" s="11">
        <f t="shared" si="144"/>
        <v>0.78999999999996806</v>
      </c>
      <c r="P1957" s="10">
        <v>0</v>
      </c>
      <c r="Q1957" s="39">
        <f t="shared" si="145"/>
        <v>55.191860465116278</v>
      </c>
      <c r="R1957" s="33">
        <v>430</v>
      </c>
      <c r="S1957" s="8"/>
      <c r="T1957" s="8"/>
      <c r="U1957" s="227">
        <v>422.55</v>
      </c>
      <c r="V1957" s="8">
        <f t="shared" si="141"/>
        <v>136.83500000000004</v>
      </c>
      <c r="X1957" s="8">
        <f t="shared" si="142"/>
        <v>379.05499999999995</v>
      </c>
    </row>
    <row r="1958" spans="2:24" ht="18.75" customHeight="1" x14ac:dyDescent="0.2">
      <c r="B1958" s="32">
        <v>43955</v>
      </c>
      <c r="C1958" s="33">
        <v>438</v>
      </c>
      <c r="D1958" s="33">
        <v>370</v>
      </c>
      <c r="E1958" s="1">
        <v>422.28</v>
      </c>
      <c r="F1958" s="33">
        <v>722</v>
      </c>
      <c r="G1958" s="33">
        <v>34</v>
      </c>
      <c r="H1958" s="8">
        <v>409.88</v>
      </c>
      <c r="I1958" s="8"/>
      <c r="L1958" s="4">
        <v>3.8330000000000002</v>
      </c>
      <c r="M1958" s="5">
        <v>1.5149999999999999</v>
      </c>
      <c r="N1958" s="8">
        <f t="shared" si="143"/>
        <v>3.8330000000000002</v>
      </c>
      <c r="O1958" s="11">
        <f t="shared" si="144"/>
        <v>0.31300000000001837</v>
      </c>
      <c r="P1958" s="10">
        <v>7.6</v>
      </c>
      <c r="Q1958" s="39">
        <f t="shared" si="145"/>
        <v>54.633720930232556</v>
      </c>
      <c r="R1958" s="33">
        <v>430</v>
      </c>
      <c r="S1958" s="8"/>
      <c r="T1958" s="8"/>
      <c r="U1958" s="227">
        <v>422.27300000000002</v>
      </c>
      <c r="V1958" s="8">
        <f t="shared" si="141"/>
        <v>137.14800000000005</v>
      </c>
      <c r="X1958" s="8">
        <f t="shared" si="142"/>
        <v>382.88799999999998</v>
      </c>
    </row>
    <row r="1959" spans="2:24" ht="18.75" customHeight="1" x14ac:dyDescent="0.2">
      <c r="B1959" s="32">
        <v>43956</v>
      </c>
      <c r="C1959" s="33">
        <v>438</v>
      </c>
      <c r="D1959" s="33">
        <v>370</v>
      </c>
      <c r="E1959" s="1">
        <v>422.06</v>
      </c>
      <c r="F1959" s="33">
        <v>722</v>
      </c>
      <c r="G1959" s="33">
        <v>34</v>
      </c>
      <c r="H1959" s="8">
        <v>406.36</v>
      </c>
      <c r="I1959" s="8"/>
      <c r="L1959" s="4">
        <v>0.66300000000000003</v>
      </c>
      <c r="M1959" s="5">
        <v>0.26200000000000001</v>
      </c>
      <c r="N1959" s="8">
        <f t="shared" si="143"/>
        <v>0.66300000000000003</v>
      </c>
      <c r="O1959" s="11">
        <f t="shared" si="144"/>
        <v>1.1429999999999614</v>
      </c>
      <c r="P1959" s="10">
        <v>38.200000000000003</v>
      </c>
      <c r="Q1959" s="39">
        <f t="shared" si="145"/>
        <v>54.122093023255815</v>
      </c>
      <c r="R1959" s="33">
        <v>430</v>
      </c>
      <c r="S1959" s="8"/>
      <c r="T1959" s="8"/>
      <c r="U1959" s="227">
        <v>422.06299999999999</v>
      </c>
      <c r="V1959" s="8">
        <f t="shared" si="141"/>
        <v>138.29100000000003</v>
      </c>
      <c r="X1959" s="8">
        <f t="shared" si="142"/>
        <v>383.55099999999999</v>
      </c>
    </row>
    <row r="1960" spans="2:24" ht="18.75" customHeight="1" x14ac:dyDescent="0.2">
      <c r="B1960" s="32">
        <v>43957</v>
      </c>
      <c r="C1960" s="33">
        <v>438</v>
      </c>
      <c r="D1960" s="33">
        <v>370</v>
      </c>
      <c r="E1960" s="1">
        <v>422.09</v>
      </c>
      <c r="F1960" s="33">
        <v>722</v>
      </c>
      <c r="G1960" s="33">
        <v>34</v>
      </c>
      <c r="H1960" s="8">
        <v>406.84</v>
      </c>
      <c r="I1960" s="8"/>
      <c r="L1960" s="4">
        <v>1.139</v>
      </c>
      <c r="M1960" s="5">
        <v>0.45</v>
      </c>
      <c r="N1960" s="8">
        <f t="shared" si="143"/>
        <v>1.139</v>
      </c>
      <c r="O1960" s="11">
        <f t="shared" si="144"/>
        <v>1.299000000000025</v>
      </c>
      <c r="P1960" s="10">
        <v>0</v>
      </c>
      <c r="Q1960" s="39">
        <f t="shared" si="145"/>
        <v>54.191860465116278</v>
      </c>
      <c r="R1960" s="33">
        <v>430</v>
      </c>
      <c r="S1960" s="8"/>
      <c r="T1960" s="8"/>
      <c r="U1960" s="227">
        <v>422.08300000000003</v>
      </c>
      <c r="V1960" s="8">
        <f t="shared" si="141"/>
        <v>139.59000000000006</v>
      </c>
      <c r="X1960" s="8">
        <f t="shared" si="142"/>
        <v>384.69</v>
      </c>
    </row>
    <row r="1961" spans="2:24" ht="18.75" customHeight="1" x14ac:dyDescent="0.2">
      <c r="B1961" s="32">
        <v>43958</v>
      </c>
      <c r="C1961" s="228">
        <v>438</v>
      </c>
      <c r="D1961" s="33">
        <v>370</v>
      </c>
      <c r="E1961" s="1">
        <v>422.1</v>
      </c>
      <c r="F1961" s="33">
        <v>722</v>
      </c>
      <c r="G1961" s="33">
        <v>34</v>
      </c>
      <c r="H1961" s="8">
        <v>407</v>
      </c>
      <c r="I1961" s="8"/>
      <c r="L1961" s="4">
        <v>1.7410000000000001</v>
      </c>
      <c r="M1961" s="5">
        <v>0.68799999999999994</v>
      </c>
      <c r="N1961" s="8">
        <f t="shared" si="143"/>
        <v>1.7410000000000001</v>
      </c>
      <c r="O1961" s="11">
        <f t="shared" si="144"/>
        <v>5.9010000000000247</v>
      </c>
      <c r="P1961" s="10">
        <v>70.2</v>
      </c>
      <c r="Q1961" s="39">
        <f t="shared" si="145"/>
        <v>54.215116279069768</v>
      </c>
      <c r="R1961" s="33">
        <v>430</v>
      </c>
      <c r="S1961" s="8"/>
      <c r="T1961" s="8"/>
      <c r="U1961" s="227">
        <v>422.10599999999999</v>
      </c>
      <c r="V1961" s="8">
        <f t="shared" si="141"/>
        <v>145.4910000000001</v>
      </c>
      <c r="X1961" s="8">
        <f t="shared" si="142"/>
        <v>386.43099999999998</v>
      </c>
    </row>
    <row r="1962" spans="2:24" ht="18.75" customHeight="1" x14ac:dyDescent="0.2">
      <c r="B1962" s="32">
        <v>43959</v>
      </c>
      <c r="C1962" s="228">
        <v>438</v>
      </c>
      <c r="D1962" s="33">
        <v>370</v>
      </c>
      <c r="E1962" s="1">
        <v>422.36</v>
      </c>
      <c r="F1962" s="33">
        <v>722</v>
      </c>
      <c r="G1962" s="33">
        <v>34</v>
      </c>
      <c r="H1962" s="8">
        <v>411.16</v>
      </c>
      <c r="I1962" s="8"/>
      <c r="L1962" s="4">
        <v>1.9910000000000001</v>
      </c>
      <c r="M1962" s="5">
        <v>0.78700000000000003</v>
      </c>
      <c r="N1962" s="8">
        <f t="shared" si="143"/>
        <v>1.9910000000000001</v>
      </c>
      <c r="O1962" s="11">
        <f t="shared" si="144"/>
        <v>5.8309999999999746</v>
      </c>
      <c r="P1962" s="10">
        <v>28.3</v>
      </c>
      <c r="Q1962" s="39">
        <f t="shared" si="145"/>
        <v>54.819767441860463</v>
      </c>
      <c r="R1962" s="33">
        <v>430</v>
      </c>
      <c r="S1962" s="1"/>
      <c r="T1962" s="1"/>
      <c r="U1962" s="8">
        <f>12.35+410</f>
        <v>422.35</v>
      </c>
      <c r="V1962" s="8">
        <f t="shared" si="141"/>
        <v>151.32200000000006</v>
      </c>
      <c r="X1962" s="8">
        <f t="shared" si="142"/>
        <v>388.42199999999997</v>
      </c>
    </row>
    <row r="1963" spans="2:24" ht="18.75" customHeight="1" x14ac:dyDescent="0.2">
      <c r="B1963" s="32">
        <v>43960</v>
      </c>
      <c r="C1963" s="228">
        <v>438</v>
      </c>
      <c r="D1963" s="33">
        <v>370</v>
      </c>
      <c r="E1963" s="1">
        <v>422.6</v>
      </c>
      <c r="F1963" s="33">
        <v>722</v>
      </c>
      <c r="G1963" s="33">
        <v>34</v>
      </c>
      <c r="H1963" s="8">
        <v>415</v>
      </c>
      <c r="I1963" s="8"/>
      <c r="L1963" s="4">
        <v>2.5529999999999999</v>
      </c>
      <c r="M1963" s="5">
        <v>1.0089999999999999</v>
      </c>
      <c r="N1963" s="8">
        <f t="shared" si="143"/>
        <v>2.5529999999999999</v>
      </c>
      <c r="O1963" s="11">
        <f t="shared" si="144"/>
        <v>3.2730000000000272</v>
      </c>
      <c r="P1963" s="10">
        <v>0.6</v>
      </c>
      <c r="Q1963" s="39">
        <f t="shared" si="145"/>
        <v>55.377906976744185</v>
      </c>
      <c r="R1963" s="33">
        <v>430</v>
      </c>
      <c r="S1963" s="1"/>
      <c r="T1963" s="1"/>
      <c r="U1963" s="8">
        <f>410+12.606</f>
        <v>422.60599999999999</v>
      </c>
      <c r="V1963" s="8">
        <f t="shared" si="141"/>
        <v>154.59500000000008</v>
      </c>
      <c r="X1963" s="8">
        <f t="shared" si="142"/>
        <v>390.97499999999997</v>
      </c>
    </row>
    <row r="1964" spans="2:24" ht="18.75" customHeight="1" x14ac:dyDescent="0.2">
      <c r="B1964" s="32">
        <v>43961</v>
      </c>
      <c r="C1964" s="228">
        <v>438</v>
      </c>
      <c r="D1964" s="33">
        <v>370</v>
      </c>
      <c r="E1964" s="1">
        <v>422.64</v>
      </c>
      <c r="F1964" s="33">
        <v>722</v>
      </c>
      <c r="G1964" s="33">
        <v>34</v>
      </c>
      <c r="H1964" s="8">
        <v>415.72</v>
      </c>
      <c r="I1964" s="8"/>
      <c r="L1964" s="4">
        <v>1.599</v>
      </c>
      <c r="M1964" s="5">
        <v>0.63200000000000001</v>
      </c>
      <c r="N1964" s="8">
        <f t="shared" si="143"/>
        <v>1.599</v>
      </c>
      <c r="O1964" s="11">
        <f t="shared" si="144"/>
        <v>5.8389999999999525</v>
      </c>
      <c r="P1964" s="10">
        <v>17</v>
      </c>
      <c r="Q1964" s="39">
        <f t="shared" si="145"/>
        <v>55.482558139534881</v>
      </c>
      <c r="R1964" s="33">
        <v>430</v>
      </c>
      <c r="S1964" s="1"/>
      <c r="T1964" s="1"/>
      <c r="U1964" s="8">
        <f>410+12.636</f>
        <v>422.63600000000002</v>
      </c>
      <c r="V1964" s="8">
        <f t="shared" si="141"/>
        <v>160.43400000000003</v>
      </c>
      <c r="X1964" s="8">
        <f t="shared" si="142"/>
        <v>392.57399999999996</v>
      </c>
    </row>
    <row r="1965" spans="2:24" ht="18.75" customHeight="1" x14ac:dyDescent="0.2">
      <c r="B1965" s="32">
        <v>43962</v>
      </c>
      <c r="C1965" s="228">
        <v>438</v>
      </c>
      <c r="D1965" s="33">
        <v>370</v>
      </c>
      <c r="E1965" s="1">
        <v>422.91</v>
      </c>
      <c r="F1965" s="33">
        <v>722</v>
      </c>
      <c r="G1965" s="33">
        <v>34</v>
      </c>
      <c r="H1965" s="8">
        <v>419.96</v>
      </c>
      <c r="I1965" s="8"/>
      <c r="L1965" s="4">
        <v>2.33</v>
      </c>
      <c r="M1965" s="5">
        <v>0.92100000000000004</v>
      </c>
      <c r="N1965" s="8">
        <f t="shared" si="143"/>
        <v>2.33</v>
      </c>
      <c r="O1965" s="11">
        <f t="shared" si="144"/>
        <v>2.33</v>
      </c>
      <c r="P1965" s="10">
        <v>0</v>
      </c>
      <c r="Q1965" s="39">
        <f t="shared" si="145"/>
        <v>56.098837209302324</v>
      </c>
      <c r="R1965" s="33">
        <v>430</v>
      </c>
      <c r="S1965" s="1"/>
      <c r="T1965" s="1"/>
      <c r="U1965" s="8">
        <f>410+12.901</f>
        <v>422.90100000000001</v>
      </c>
      <c r="V1965" s="8">
        <f t="shared" ref="V1965:V2028" si="146">+V1964+O1965</f>
        <v>162.76400000000004</v>
      </c>
      <c r="X1965" s="8">
        <f t="shared" ref="X1965:X2028" si="147">+X1964+L1965</f>
        <v>394.90399999999994</v>
      </c>
    </row>
    <row r="1966" spans="2:24" ht="18.75" customHeight="1" x14ac:dyDescent="0.2">
      <c r="B1966" s="32">
        <v>43963</v>
      </c>
      <c r="C1966" s="228">
        <v>438</v>
      </c>
      <c r="D1966" s="33">
        <v>370</v>
      </c>
      <c r="E1966" s="1">
        <v>422.91</v>
      </c>
      <c r="F1966" s="33">
        <v>722</v>
      </c>
      <c r="G1966" s="33">
        <v>34</v>
      </c>
      <c r="H1966" s="8">
        <v>419.96</v>
      </c>
      <c r="I1966" s="8"/>
      <c r="L1966" s="4">
        <v>3.0609999999999999</v>
      </c>
      <c r="M1966" s="5">
        <v>1.21</v>
      </c>
      <c r="N1966" s="8">
        <f t="shared" si="143"/>
        <v>3.0609999999999999</v>
      </c>
      <c r="O1966" s="11">
        <f t="shared" si="144"/>
        <v>2.7410000000000068</v>
      </c>
      <c r="P1966" s="10">
        <v>12.2</v>
      </c>
      <c r="Q1966" s="39">
        <f t="shared" si="145"/>
        <v>56.098837209302324</v>
      </c>
      <c r="R1966" s="33">
        <v>430</v>
      </c>
      <c r="S1966" s="1"/>
      <c r="T1966" s="1"/>
      <c r="U1966" s="8">
        <f>410+12.91</f>
        <v>422.91</v>
      </c>
      <c r="V1966" s="8">
        <f t="shared" si="146"/>
        <v>165.50500000000005</v>
      </c>
      <c r="X1966" s="8">
        <f t="shared" si="147"/>
        <v>397.96499999999992</v>
      </c>
    </row>
    <row r="1967" spans="2:24" ht="18.75" customHeight="1" x14ac:dyDescent="0.2">
      <c r="B1967" s="32">
        <v>43964</v>
      </c>
      <c r="C1967" s="228">
        <v>438</v>
      </c>
      <c r="D1967" s="33">
        <v>370</v>
      </c>
      <c r="E1967" s="1">
        <v>422.89</v>
      </c>
      <c r="F1967" s="33">
        <v>722</v>
      </c>
      <c r="G1967" s="33">
        <v>34</v>
      </c>
      <c r="H1967" s="8">
        <v>419.64</v>
      </c>
      <c r="I1967" s="8"/>
      <c r="L1967" s="4">
        <v>2.786</v>
      </c>
      <c r="M1967" s="5">
        <v>1.101</v>
      </c>
      <c r="N1967" s="8">
        <f t="shared" si="143"/>
        <v>2.786</v>
      </c>
      <c r="O1967" s="11">
        <f t="shared" si="144"/>
        <v>1.8260000000000205</v>
      </c>
      <c r="P1967" s="10">
        <v>0</v>
      </c>
      <c r="Q1967" s="39">
        <f t="shared" si="145"/>
        <v>56.052325581395351</v>
      </c>
      <c r="R1967" s="33">
        <v>430</v>
      </c>
      <c r="S1967" s="8"/>
      <c r="T1967" s="8"/>
      <c r="U1967" s="8">
        <f>410+12.885</f>
        <v>422.88499999999999</v>
      </c>
      <c r="V1967" s="8">
        <f t="shared" si="146"/>
        <v>167.33100000000007</v>
      </c>
      <c r="X1967" s="8">
        <f t="shared" si="147"/>
        <v>400.75099999999992</v>
      </c>
    </row>
    <row r="1968" spans="2:24" ht="18.75" customHeight="1" x14ac:dyDescent="0.2">
      <c r="B1968" s="32">
        <v>43965</v>
      </c>
      <c r="C1968" s="228">
        <v>438</v>
      </c>
      <c r="D1968" s="33">
        <v>370</v>
      </c>
      <c r="E1968" s="1">
        <v>422.83</v>
      </c>
      <c r="F1968" s="33">
        <v>722</v>
      </c>
      <c r="G1968" s="33">
        <v>34</v>
      </c>
      <c r="H1968" s="8">
        <v>418.68</v>
      </c>
      <c r="I1968" s="8"/>
      <c r="L1968" s="4">
        <v>2.4359999999999999</v>
      </c>
      <c r="M1968" s="5">
        <v>0.96299999999999997</v>
      </c>
      <c r="N1968" s="8">
        <f t="shared" si="143"/>
        <v>2.4359999999999999</v>
      </c>
      <c r="O1968" s="11">
        <f t="shared" si="144"/>
        <v>3.5560000000000045</v>
      </c>
      <c r="P1968" s="12">
        <v>31.8</v>
      </c>
      <c r="Q1968" s="39">
        <f t="shared" si="145"/>
        <v>55.912790697674417</v>
      </c>
      <c r="R1968" s="33">
        <v>430</v>
      </c>
      <c r="S1968" s="8"/>
      <c r="T1968" s="8"/>
      <c r="U1968" s="8">
        <f>410+12.833</f>
        <v>422.83300000000003</v>
      </c>
      <c r="V1968" s="8">
        <f t="shared" si="146"/>
        <v>170.88700000000009</v>
      </c>
      <c r="X1968" s="8">
        <f t="shared" si="147"/>
        <v>403.1869999999999</v>
      </c>
    </row>
    <row r="1969" spans="2:24" ht="18.75" customHeight="1" x14ac:dyDescent="0.2">
      <c r="B1969" s="32">
        <v>43966</v>
      </c>
      <c r="C1969" s="228">
        <v>438</v>
      </c>
      <c r="D1969" s="33">
        <v>370</v>
      </c>
      <c r="E1969" s="1">
        <v>422.9</v>
      </c>
      <c r="F1969" s="33">
        <v>722</v>
      </c>
      <c r="G1969" s="33">
        <v>34</v>
      </c>
      <c r="H1969" s="8">
        <v>419.8</v>
      </c>
      <c r="I1969" s="8"/>
      <c r="L1969" s="4">
        <v>2.355</v>
      </c>
      <c r="M1969" s="5">
        <v>0.93100000000000005</v>
      </c>
      <c r="N1969" s="8">
        <f t="shared" si="143"/>
        <v>2.355</v>
      </c>
      <c r="O1969" s="11">
        <f t="shared" si="144"/>
        <v>2.5149999999999681</v>
      </c>
      <c r="P1969" s="12">
        <v>9.4</v>
      </c>
      <c r="Q1969" s="39">
        <f t="shared" si="145"/>
        <v>56.075581395348834</v>
      </c>
      <c r="R1969" s="33">
        <v>430</v>
      </c>
      <c r="S1969" s="8"/>
      <c r="T1969" s="8"/>
      <c r="U1969" s="8">
        <f>410+12.898</f>
        <v>422.89800000000002</v>
      </c>
      <c r="V1969" s="8">
        <f t="shared" si="146"/>
        <v>173.40200000000004</v>
      </c>
      <c r="X1969" s="8">
        <f t="shared" si="147"/>
        <v>405.54199999999992</v>
      </c>
    </row>
    <row r="1970" spans="2:24" ht="18.75" customHeight="1" x14ac:dyDescent="0.2">
      <c r="B1970" s="32">
        <v>43967</v>
      </c>
      <c r="C1970" s="228">
        <v>438</v>
      </c>
      <c r="D1970" s="33">
        <v>370</v>
      </c>
      <c r="E1970" s="1">
        <v>422.91</v>
      </c>
      <c r="F1970" s="33">
        <v>722</v>
      </c>
      <c r="G1970" s="33">
        <v>34</v>
      </c>
      <c r="H1970" s="8">
        <v>419.96</v>
      </c>
      <c r="I1970" s="8"/>
      <c r="L1970" s="4">
        <v>4.5289999999999999</v>
      </c>
      <c r="M1970" s="5">
        <v>1.79</v>
      </c>
      <c r="N1970" s="8">
        <f t="shared" si="143"/>
        <v>4.5289999999999999</v>
      </c>
      <c r="O1970" s="11">
        <f t="shared" si="144"/>
        <v>10.389000000000014</v>
      </c>
      <c r="P1970" s="12">
        <v>0</v>
      </c>
      <c r="Q1970" s="39">
        <f t="shared" si="145"/>
        <v>56.098837209302324</v>
      </c>
      <c r="R1970" s="33">
        <v>430</v>
      </c>
      <c r="S1970" s="8"/>
      <c r="T1970" s="8"/>
      <c r="U1970" s="8">
        <f>410+12.909</f>
        <v>422.90899999999999</v>
      </c>
      <c r="V1970" s="8">
        <f t="shared" si="146"/>
        <v>183.79100000000005</v>
      </c>
      <c r="X1970" s="8">
        <f t="shared" si="147"/>
        <v>410.07099999999991</v>
      </c>
    </row>
    <row r="1971" spans="2:24" ht="18.75" customHeight="1" x14ac:dyDescent="0.2">
      <c r="B1971" s="32">
        <v>43968</v>
      </c>
      <c r="C1971" s="228">
        <v>438</v>
      </c>
      <c r="D1971" s="33">
        <v>370</v>
      </c>
      <c r="E1971" s="1">
        <v>423.27</v>
      </c>
      <c r="F1971" s="33">
        <v>722</v>
      </c>
      <c r="G1971" s="33">
        <v>34</v>
      </c>
      <c r="H1971" s="8">
        <v>425.82</v>
      </c>
      <c r="I1971" s="8"/>
      <c r="L1971" s="4">
        <v>3.044</v>
      </c>
      <c r="M1971" s="5">
        <v>1.2030000000000001</v>
      </c>
      <c r="N1971" s="8">
        <f t="shared" si="143"/>
        <v>3.044</v>
      </c>
      <c r="O1971" s="11">
        <f t="shared" si="144"/>
        <v>3.3639999999999932</v>
      </c>
      <c r="P1971" s="12">
        <v>31.3</v>
      </c>
      <c r="Q1971" s="39">
        <f t="shared" si="145"/>
        <v>56.950581395348834</v>
      </c>
      <c r="R1971" s="33">
        <v>430</v>
      </c>
      <c r="S1971" s="8"/>
      <c r="T1971" s="8"/>
      <c r="U1971" s="8">
        <f>410+13.259</f>
        <v>423.25900000000001</v>
      </c>
      <c r="V1971" s="8">
        <f t="shared" si="146"/>
        <v>187.15500000000006</v>
      </c>
      <c r="X1971" s="8">
        <f t="shared" si="147"/>
        <v>413.1149999999999</v>
      </c>
    </row>
    <row r="1972" spans="2:24" ht="18.75" customHeight="1" x14ac:dyDescent="0.2">
      <c r="B1972" s="32">
        <v>43969</v>
      </c>
      <c r="C1972" s="228">
        <v>438</v>
      </c>
      <c r="D1972" s="33">
        <v>370</v>
      </c>
      <c r="E1972" s="1">
        <v>423.29</v>
      </c>
      <c r="F1972" s="33">
        <v>722</v>
      </c>
      <c r="G1972" s="33">
        <v>34</v>
      </c>
      <c r="H1972" s="8">
        <v>426.14</v>
      </c>
      <c r="I1972" s="8"/>
      <c r="L1972" s="4">
        <v>2.3969999999999998</v>
      </c>
      <c r="M1972" s="5">
        <v>0.95099999999999996</v>
      </c>
      <c r="N1972" s="8">
        <f t="shared" si="143"/>
        <v>2.3969999999999998</v>
      </c>
      <c r="O1972" s="11">
        <f t="shared" si="144"/>
        <v>12.137000000000009</v>
      </c>
      <c r="P1972" s="12">
        <v>0</v>
      </c>
      <c r="Q1972" s="39">
        <f t="shared" si="145"/>
        <v>56.997093023255815</v>
      </c>
      <c r="R1972" s="33">
        <v>430</v>
      </c>
      <c r="S1972" s="8"/>
      <c r="T1972" s="8"/>
      <c r="U1972" s="8">
        <f>410+13.285</f>
        <v>423.28500000000003</v>
      </c>
      <c r="V1972" s="8">
        <f t="shared" si="146"/>
        <v>199.29200000000006</v>
      </c>
      <c r="X1972" s="8">
        <f t="shared" si="147"/>
        <v>415.51199999999989</v>
      </c>
    </row>
    <row r="1973" spans="2:24" ht="18.75" customHeight="1" x14ac:dyDescent="0.2">
      <c r="B1973" s="32">
        <v>43970</v>
      </c>
      <c r="C1973" s="228">
        <v>438</v>
      </c>
      <c r="D1973" s="33">
        <v>370</v>
      </c>
      <c r="E1973" s="1">
        <v>423.88</v>
      </c>
      <c r="F1973" s="33">
        <v>722</v>
      </c>
      <c r="G1973" s="33">
        <v>34</v>
      </c>
      <c r="H1973" s="8">
        <v>435.88</v>
      </c>
      <c r="I1973" s="8"/>
      <c r="L1973" s="4">
        <v>2.367</v>
      </c>
      <c r="M1973" s="5">
        <v>0.94299999999999995</v>
      </c>
      <c r="N1973" s="8">
        <f t="shared" si="143"/>
        <v>2.367</v>
      </c>
      <c r="O1973" s="11">
        <f t="shared" si="144"/>
        <v>17.547000000000008</v>
      </c>
      <c r="P1973" s="12">
        <v>2.2999999999999998</v>
      </c>
      <c r="Q1973" s="39">
        <f t="shared" si="145"/>
        <v>58.412790697674417</v>
      </c>
      <c r="R1973" s="33">
        <v>430</v>
      </c>
      <c r="S1973" s="8">
        <v>410</v>
      </c>
      <c r="T1973" s="8">
        <v>13.887</v>
      </c>
      <c r="U1973" s="8">
        <f>+S1973+T1973</f>
        <v>423.887</v>
      </c>
      <c r="V1973" s="8">
        <f t="shared" si="146"/>
        <v>216.83900000000006</v>
      </c>
      <c r="X1973" s="8">
        <f t="shared" si="147"/>
        <v>417.87899999999991</v>
      </c>
    </row>
    <row r="1974" spans="2:24" ht="18.75" customHeight="1" x14ac:dyDescent="0.2">
      <c r="B1974" s="32">
        <v>43971</v>
      </c>
      <c r="C1974" s="228">
        <v>438.04</v>
      </c>
      <c r="D1974" s="33">
        <v>370</v>
      </c>
      <c r="E1974" s="1">
        <v>424.78</v>
      </c>
      <c r="F1974" s="33">
        <v>722</v>
      </c>
      <c r="G1974" s="33">
        <v>34</v>
      </c>
      <c r="H1974" s="8">
        <v>451.06</v>
      </c>
      <c r="I1974" s="8"/>
      <c r="L1974" s="4">
        <v>2.5630000000000002</v>
      </c>
      <c r="M1974" s="5">
        <v>1.0209999999999999</v>
      </c>
      <c r="N1974" s="8">
        <f t="shared" si="143"/>
        <v>2.5630000000000002</v>
      </c>
      <c r="O1974" s="11">
        <f t="shared" si="144"/>
        <v>3.9830000000000161</v>
      </c>
      <c r="P1974" s="12">
        <v>0</v>
      </c>
      <c r="Q1974" s="39">
        <f t="shared" si="145"/>
        <v>60.619186046511629</v>
      </c>
      <c r="R1974" s="33">
        <v>430</v>
      </c>
      <c r="S1974" s="8">
        <v>410</v>
      </c>
      <c r="T1974" s="8">
        <v>14.776999999999999</v>
      </c>
      <c r="U1974" s="8">
        <f t="shared" ref="U1974:U2037" si="148">+S1974+T1974</f>
        <v>424.77699999999999</v>
      </c>
      <c r="V1974" s="8">
        <f t="shared" si="146"/>
        <v>220.82200000000006</v>
      </c>
      <c r="X1974" s="8">
        <f t="shared" si="147"/>
        <v>420.44199999999989</v>
      </c>
    </row>
    <row r="1975" spans="2:24" ht="18.75" customHeight="1" x14ac:dyDescent="0.2">
      <c r="B1975" s="32">
        <v>43972</v>
      </c>
      <c r="C1975" s="228">
        <v>438.04</v>
      </c>
      <c r="D1975" s="33">
        <v>370</v>
      </c>
      <c r="E1975" s="1">
        <v>424.86</v>
      </c>
      <c r="F1975" s="33">
        <v>722</v>
      </c>
      <c r="G1975" s="33">
        <v>34</v>
      </c>
      <c r="H1975" s="8">
        <v>452.48</v>
      </c>
      <c r="I1975" s="8"/>
      <c r="L1975" s="4">
        <v>2.8109999999999999</v>
      </c>
      <c r="M1975" s="5">
        <v>1.1200000000000001</v>
      </c>
      <c r="N1975" s="8">
        <f t="shared" si="143"/>
        <v>2.8109999999999999</v>
      </c>
      <c r="O1975" s="11">
        <f t="shared" si="144"/>
        <v>2.4509999999999863</v>
      </c>
      <c r="P1975" s="12">
        <v>2.2000000000000002</v>
      </c>
      <c r="Q1975" s="39">
        <f t="shared" si="145"/>
        <v>60.825581395348834</v>
      </c>
      <c r="R1975" s="33">
        <v>430</v>
      </c>
      <c r="S1975" s="8">
        <v>410</v>
      </c>
      <c r="T1975" s="8">
        <v>14.853999999999999</v>
      </c>
      <c r="U1975" s="8">
        <f t="shared" si="148"/>
        <v>424.85399999999998</v>
      </c>
      <c r="V1975" s="8">
        <f t="shared" si="146"/>
        <v>223.27300000000005</v>
      </c>
      <c r="X1975" s="8">
        <f t="shared" si="147"/>
        <v>423.25299999999987</v>
      </c>
    </row>
    <row r="1976" spans="2:24" ht="18.75" customHeight="1" x14ac:dyDescent="0.2">
      <c r="B1976" s="32">
        <v>43973</v>
      </c>
      <c r="C1976" s="228">
        <v>438.04</v>
      </c>
      <c r="D1976" s="33">
        <v>370</v>
      </c>
      <c r="E1976" s="1">
        <v>424.84</v>
      </c>
      <c r="F1976" s="33">
        <v>722</v>
      </c>
      <c r="G1976" s="33">
        <v>34</v>
      </c>
      <c r="H1976" s="8">
        <v>452.12</v>
      </c>
      <c r="I1976" s="8"/>
      <c r="L1976" s="4">
        <v>2.8690000000000002</v>
      </c>
      <c r="M1976" s="5">
        <v>1.143</v>
      </c>
      <c r="N1976" s="8">
        <f t="shared" si="143"/>
        <v>2.8690000000000002</v>
      </c>
      <c r="O1976" s="11">
        <f t="shared" si="144"/>
        <v>2.8690000000000002</v>
      </c>
      <c r="P1976" s="12">
        <v>3.3</v>
      </c>
      <c r="Q1976" s="39">
        <f t="shared" si="145"/>
        <v>60.77325581395349</v>
      </c>
      <c r="R1976" s="33">
        <v>430</v>
      </c>
      <c r="S1976" s="8">
        <v>410</v>
      </c>
      <c r="T1976" s="8">
        <v>14.837</v>
      </c>
      <c r="U1976" s="8">
        <f t="shared" si="148"/>
        <v>424.83699999999999</v>
      </c>
      <c r="V1976" s="8">
        <f t="shared" si="146"/>
        <v>226.14200000000005</v>
      </c>
      <c r="X1976" s="8">
        <f t="shared" si="147"/>
        <v>426.1219999999999</v>
      </c>
    </row>
    <row r="1977" spans="2:24" ht="18.75" customHeight="1" x14ac:dyDescent="0.2">
      <c r="B1977" s="32">
        <v>43974</v>
      </c>
      <c r="C1977" s="228">
        <v>438.04</v>
      </c>
      <c r="D1977" s="33">
        <v>370</v>
      </c>
      <c r="E1977" s="1">
        <v>424.84</v>
      </c>
      <c r="F1977" s="33">
        <v>722</v>
      </c>
      <c r="G1977" s="33">
        <v>34</v>
      </c>
      <c r="H1977" s="8">
        <v>452.12</v>
      </c>
      <c r="L1977" s="4">
        <v>4.234</v>
      </c>
      <c r="M1977" s="5">
        <v>1.6870000000000001</v>
      </c>
      <c r="N1977" s="8">
        <f t="shared" si="143"/>
        <v>4.234</v>
      </c>
      <c r="O1977" s="11">
        <f t="shared" si="144"/>
        <v>1.984</v>
      </c>
      <c r="P1977" s="12">
        <v>0</v>
      </c>
      <c r="Q1977" s="39">
        <f t="shared" si="145"/>
        <v>60.77325581395349</v>
      </c>
      <c r="R1977" s="33">
        <v>430</v>
      </c>
      <c r="S1977" s="8">
        <v>410</v>
      </c>
      <c r="T1977" s="8">
        <v>14.842000000000001</v>
      </c>
      <c r="U1977" s="8">
        <f t="shared" si="148"/>
        <v>424.84199999999998</v>
      </c>
      <c r="V1977" s="8">
        <f t="shared" si="146"/>
        <v>228.12600000000006</v>
      </c>
      <c r="X1977" s="8">
        <f t="shared" si="147"/>
        <v>430.35599999999988</v>
      </c>
    </row>
    <row r="1978" spans="2:24" ht="18.75" customHeight="1" x14ac:dyDescent="0.2">
      <c r="B1978" s="32">
        <v>43975</v>
      </c>
      <c r="C1978" s="228">
        <v>438.04</v>
      </c>
      <c r="D1978" s="33">
        <v>370</v>
      </c>
      <c r="E1978" s="1">
        <v>424.71</v>
      </c>
      <c r="F1978" s="33">
        <v>722</v>
      </c>
      <c r="G1978" s="33">
        <v>34</v>
      </c>
      <c r="H1978" s="8">
        <v>449.87</v>
      </c>
      <c r="L1978" s="4">
        <v>2.62</v>
      </c>
      <c r="M1978" s="5">
        <v>1.044</v>
      </c>
      <c r="N1978" s="8">
        <f t="shared" si="143"/>
        <v>2.62</v>
      </c>
      <c r="O1978" s="11">
        <f t="shared" si="144"/>
        <v>2.4499999999999842</v>
      </c>
      <c r="P1978" s="12">
        <v>0</v>
      </c>
      <c r="Q1978" s="39">
        <f t="shared" si="145"/>
        <v>60.446220930232556</v>
      </c>
      <c r="R1978" s="33">
        <v>430</v>
      </c>
      <c r="S1978" s="8">
        <v>410</v>
      </c>
      <c r="T1978" s="8">
        <v>14.698</v>
      </c>
      <c r="U1978" s="8">
        <f t="shared" si="148"/>
        <v>424.69799999999998</v>
      </c>
      <c r="V1978" s="8">
        <f t="shared" si="146"/>
        <v>230.57600000000005</v>
      </c>
      <c r="X1978" s="8">
        <f t="shared" si="147"/>
        <v>432.97599999999989</v>
      </c>
    </row>
    <row r="1979" spans="2:24" ht="18.75" customHeight="1" x14ac:dyDescent="0.2">
      <c r="B1979" s="32">
        <v>43976</v>
      </c>
      <c r="C1979" s="228">
        <v>438.04</v>
      </c>
      <c r="D1979" s="33">
        <v>370</v>
      </c>
      <c r="E1979" s="1">
        <v>424.7</v>
      </c>
      <c r="F1979" s="33">
        <v>722</v>
      </c>
      <c r="G1979" s="33">
        <v>34</v>
      </c>
      <c r="H1979" s="8">
        <v>449.7</v>
      </c>
      <c r="L1979" s="4">
        <v>4.8490000000000002</v>
      </c>
      <c r="M1979" s="5">
        <v>1.9319999999999999</v>
      </c>
      <c r="N1979" s="8">
        <f t="shared" si="143"/>
        <v>4.8490000000000002</v>
      </c>
      <c r="O1979" s="11">
        <f t="shared" si="144"/>
        <v>1.279000000000007</v>
      </c>
      <c r="P1979" s="12">
        <v>0</v>
      </c>
      <c r="Q1979" s="39">
        <f t="shared" si="145"/>
        <v>60.421511627906973</v>
      </c>
      <c r="R1979" s="33">
        <v>430</v>
      </c>
      <c r="S1979" s="8">
        <v>410</v>
      </c>
      <c r="T1979" s="8">
        <v>14.691000000000001</v>
      </c>
      <c r="U1979" s="8">
        <f t="shared" si="148"/>
        <v>424.69099999999997</v>
      </c>
      <c r="V1979" s="8">
        <f t="shared" si="146"/>
        <v>231.85500000000005</v>
      </c>
      <c r="X1979" s="8">
        <f t="shared" si="147"/>
        <v>437.82499999999987</v>
      </c>
    </row>
    <row r="1980" spans="2:24" ht="18.75" customHeight="1" x14ac:dyDescent="0.2">
      <c r="B1980" s="32">
        <v>43977</v>
      </c>
      <c r="C1980" s="228">
        <v>438.04</v>
      </c>
      <c r="D1980" s="33">
        <v>370</v>
      </c>
      <c r="E1980" s="1">
        <v>424.49</v>
      </c>
      <c r="F1980" s="33">
        <v>722</v>
      </c>
      <c r="G1980" s="33">
        <v>34</v>
      </c>
      <c r="H1980" s="8">
        <v>446.13</v>
      </c>
      <c r="L1980" s="4">
        <v>4.0919999999999996</v>
      </c>
      <c r="M1980" s="5">
        <v>1.6240000000000001</v>
      </c>
      <c r="N1980" s="8">
        <f t="shared" si="143"/>
        <v>4.0919999999999996</v>
      </c>
      <c r="O1980" s="11">
        <f t="shared" si="144"/>
        <v>0.96200000000000419</v>
      </c>
      <c r="P1980" s="12">
        <v>1.8</v>
      </c>
      <c r="Q1980" s="39">
        <f t="shared" si="145"/>
        <v>59.902616279069768</v>
      </c>
      <c r="R1980" s="33">
        <v>430</v>
      </c>
      <c r="S1980" s="8">
        <v>410</v>
      </c>
      <c r="T1980" s="8">
        <v>14.484999999999999</v>
      </c>
      <c r="U1980" s="8">
        <f t="shared" si="148"/>
        <v>424.48500000000001</v>
      </c>
      <c r="V1980" s="8">
        <f t="shared" si="146"/>
        <v>232.81700000000006</v>
      </c>
      <c r="X1980" s="8">
        <f t="shared" si="147"/>
        <v>441.91699999999986</v>
      </c>
    </row>
    <row r="1981" spans="2:24" ht="18.75" customHeight="1" x14ac:dyDescent="0.2">
      <c r="B1981" s="32">
        <v>43978</v>
      </c>
      <c r="C1981" s="228">
        <v>438.04</v>
      </c>
      <c r="D1981" s="33">
        <v>370</v>
      </c>
      <c r="E1981" s="1">
        <v>424.3</v>
      </c>
      <c r="F1981" s="33">
        <v>722</v>
      </c>
      <c r="G1981" s="33">
        <v>34</v>
      </c>
      <c r="H1981" s="8">
        <v>443</v>
      </c>
      <c r="L1981" s="4">
        <v>1.331</v>
      </c>
      <c r="M1981" s="5">
        <v>0.52800000000000002</v>
      </c>
      <c r="N1981" s="8">
        <f t="shared" si="143"/>
        <v>1.331</v>
      </c>
      <c r="O1981" s="11">
        <f t="shared" si="144"/>
        <v>0.99100000000002497</v>
      </c>
      <c r="P1981" s="12">
        <v>1.8</v>
      </c>
      <c r="Q1981" s="39">
        <f t="shared" si="145"/>
        <v>59.447674418604649</v>
      </c>
      <c r="R1981" s="33">
        <v>430</v>
      </c>
      <c r="S1981" s="8">
        <v>410</v>
      </c>
      <c r="T1981" s="8">
        <v>14.289</v>
      </c>
      <c r="U1981" s="8">
        <f t="shared" si="148"/>
        <v>424.28899999999999</v>
      </c>
      <c r="V1981" s="8">
        <f t="shared" si="146"/>
        <v>233.80800000000008</v>
      </c>
      <c r="X1981" s="8">
        <f t="shared" si="147"/>
        <v>443.24799999999988</v>
      </c>
    </row>
    <row r="1982" spans="2:24" ht="18.75" customHeight="1" x14ac:dyDescent="0.2">
      <c r="B1982" s="32">
        <v>43979</v>
      </c>
      <c r="C1982" s="228">
        <v>438.04</v>
      </c>
      <c r="D1982" s="33">
        <v>370</v>
      </c>
      <c r="E1982" s="1">
        <v>424.28</v>
      </c>
      <c r="F1982" s="33">
        <v>722</v>
      </c>
      <c r="G1982" s="33">
        <v>34</v>
      </c>
      <c r="H1982" s="8">
        <v>442.66</v>
      </c>
      <c r="L1982" s="4">
        <v>0.45900000000000002</v>
      </c>
      <c r="M1982" s="5">
        <v>0.182</v>
      </c>
      <c r="N1982" s="8">
        <f t="shared" si="143"/>
        <v>0.45900000000000002</v>
      </c>
      <c r="O1982" s="11">
        <f t="shared" si="144"/>
        <v>1.2789999999999933</v>
      </c>
      <c r="P1982" s="12">
        <v>0</v>
      </c>
      <c r="Q1982" s="39">
        <f t="shared" si="145"/>
        <v>59.39825581395349</v>
      </c>
      <c r="R1982" s="33">
        <v>430</v>
      </c>
      <c r="S1982" s="8">
        <v>410</v>
      </c>
      <c r="T1982" s="8">
        <v>14.278</v>
      </c>
      <c r="U1982" s="8">
        <f t="shared" si="148"/>
        <v>424.27800000000002</v>
      </c>
      <c r="V1982" s="8">
        <f t="shared" si="146"/>
        <v>235.08700000000007</v>
      </c>
      <c r="X1982" s="8">
        <f t="shared" si="147"/>
        <v>443.70699999999988</v>
      </c>
    </row>
    <row r="1983" spans="2:24" ht="18.75" customHeight="1" x14ac:dyDescent="0.2">
      <c r="B1983" s="32">
        <v>43980</v>
      </c>
      <c r="C1983" s="228">
        <v>438.04</v>
      </c>
      <c r="D1983" s="33">
        <v>370</v>
      </c>
      <c r="E1983" s="1">
        <v>424.33</v>
      </c>
      <c r="F1983" s="33">
        <v>722</v>
      </c>
      <c r="G1983" s="33">
        <v>34</v>
      </c>
      <c r="H1983" s="8">
        <v>443.48</v>
      </c>
      <c r="L1983" s="4">
        <v>0.51700000000000002</v>
      </c>
      <c r="M1983" s="5">
        <v>0.20499999999999999</v>
      </c>
      <c r="N1983" s="8">
        <f t="shared" si="143"/>
        <v>0.51700000000000002</v>
      </c>
      <c r="O1983" s="11">
        <f t="shared" si="144"/>
        <v>1.1569999999999863</v>
      </c>
      <c r="P1983" s="12">
        <v>0</v>
      </c>
      <c r="Q1983" s="39">
        <f t="shared" si="145"/>
        <v>59.517441860465119</v>
      </c>
      <c r="R1983" s="33">
        <v>430</v>
      </c>
      <c r="S1983" s="8">
        <v>410</v>
      </c>
      <c r="T1983" s="8">
        <v>14.321999999999999</v>
      </c>
      <c r="U1983" s="8">
        <f t="shared" si="148"/>
        <v>424.322</v>
      </c>
      <c r="V1983" s="8">
        <f t="shared" si="146"/>
        <v>236.24400000000006</v>
      </c>
      <c r="X1983" s="8">
        <f t="shared" si="147"/>
        <v>444.22399999999988</v>
      </c>
    </row>
    <row r="1984" spans="2:24" ht="18.75" customHeight="1" x14ac:dyDescent="0.2">
      <c r="B1984" s="32">
        <v>43981</v>
      </c>
      <c r="C1984" s="228">
        <v>438.04</v>
      </c>
      <c r="D1984" s="33">
        <v>370</v>
      </c>
      <c r="E1984" s="1">
        <v>424.37</v>
      </c>
      <c r="F1984" s="33">
        <v>722</v>
      </c>
      <c r="G1984" s="33">
        <v>34</v>
      </c>
      <c r="H1984" s="8">
        <v>444.12</v>
      </c>
      <c r="L1984" s="4">
        <v>1.8120000000000001</v>
      </c>
      <c r="M1984" s="5">
        <v>0.71899999999999997</v>
      </c>
      <c r="N1984" s="8">
        <f t="shared" si="143"/>
        <v>1.8120000000000001</v>
      </c>
      <c r="O1984" s="11">
        <f t="shared" si="144"/>
        <v>1.0119999999999887</v>
      </c>
      <c r="P1984" s="12">
        <v>0</v>
      </c>
      <c r="Q1984" s="39">
        <f t="shared" si="145"/>
        <v>59.610465116279073</v>
      </c>
      <c r="R1984" s="33">
        <v>430</v>
      </c>
      <c r="S1984" s="8">
        <v>410</v>
      </c>
      <c r="T1984" s="11">
        <v>14.358000000000001</v>
      </c>
      <c r="U1984" s="8">
        <f t="shared" si="148"/>
        <v>424.358</v>
      </c>
      <c r="V1984" s="8">
        <f t="shared" si="146"/>
        <v>237.25600000000006</v>
      </c>
      <c r="X1984" s="8">
        <f t="shared" si="147"/>
        <v>446.03599999999989</v>
      </c>
    </row>
    <row r="1985" spans="2:24" ht="18.75" customHeight="1" x14ac:dyDescent="0.2">
      <c r="B1985" s="32">
        <v>43982</v>
      </c>
      <c r="C1985" s="228">
        <v>438.04</v>
      </c>
      <c r="D1985" s="33">
        <v>370</v>
      </c>
      <c r="E1985" s="1">
        <v>424.32</v>
      </c>
      <c r="F1985" s="33">
        <v>722</v>
      </c>
      <c r="G1985" s="33">
        <v>34</v>
      </c>
      <c r="H1985" s="8">
        <v>443.32</v>
      </c>
      <c r="L1985" s="4">
        <v>3.2530000000000001</v>
      </c>
      <c r="M1985" s="5">
        <v>1.2909999999999999</v>
      </c>
      <c r="N1985" s="8">
        <f t="shared" si="143"/>
        <v>3.2530000000000001</v>
      </c>
      <c r="O1985" s="11">
        <f t="shared" si="144"/>
        <v>0.21299999999997965</v>
      </c>
      <c r="P1985" s="12">
        <v>0</v>
      </c>
      <c r="Q1985" s="39">
        <f t="shared" si="145"/>
        <v>59.494186046511629</v>
      </c>
      <c r="R1985" s="33">
        <v>430</v>
      </c>
      <c r="S1985" s="8">
        <v>410</v>
      </c>
      <c r="T1985" s="8">
        <v>14.304</v>
      </c>
      <c r="U1985" s="8">
        <f t="shared" si="148"/>
        <v>424.30399999999997</v>
      </c>
      <c r="V1985" s="8">
        <f t="shared" si="146"/>
        <v>237.46900000000005</v>
      </c>
      <c r="X1985" s="8">
        <f t="shared" si="147"/>
        <v>449.28899999999987</v>
      </c>
    </row>
    <row r="1986" spans="2:24" ht="18.75" customHeight="1" x14ac:dyDescent="0.2">
      <c r="B1986" s="32">
        <v>43983</v>
      </c>
      <c r="C1986" s="228">
        <v>438.04</v>
      </c>
      <c r="D1986" s="33">
        <v>370</v>
      </c>
      <c r="E1986" s="1">
        <v>424.14</v>
      </c>
      <c r="F1986" s="33">
        <v>722</v>
      </c>
      <c r="G1986" s="33">
        <v>34</v>
      </c>
      <c r="H1986" s="8">
        <v>440.28</v>
      </c>
      <c r="L1986" s="4">
        <v>2.843</v>
      </c>
      <c r="M1986" s="5">
        <v>1.1279999999999999</v>
      </c>
      <c r="N1986" s="8">
        <f t="shared" si="143"/>
        <v>2.843</v>
      </c>
      <c r="O1986" s="11">
        <f t="shared" si="144"/>
        <v>0.29300000000004545</v>
      </c>
      <c r="P1986" s="12">
        <v>0</v>
      </c>
      <c r="Q1986" s="39">
        <f t="shared" si="145"/>
        <v>59.052325581395351</v>
      </c>
      <c r="R1986" s="33">
        <v>430</v>
      </c>
      <c r="S1986" s="8">
        <v>410</v>
      </c>
      <c r="T1986" s="8">
        <v>14.141</v>
      </c>
      <c r="U1986" s="8">
        <f t="shared" si="148"/>
        <v>424.14100000000002</v>
      </c>
      <c r="V1986" s="8">
        <f t="shared" si="146"/>
        <v>237.76200000000009</v>
      </c>
      <c r="X1986" s="8">
        <f t="shared" si="147"/>
        <v>452.13199999999989</v>
      </c>
    </row>
    <row r="1987" spans="2:24" ht="18.75" customHeight="1" x14ac:dyDescent="0.2">
      <c r="B1987" s="32">
        <v>43984</v>
      </c>
      <c r="C1987" s="228">
        <v>438.04</v>
      </c>
      <c r="D1987" s="33">
        <v>370</v>
      </c>
      <c r="E1987" s="1">
        <v>423.99</v>
      </c>
      <c r="F1987" s="33">
        <v>722</v>
      </c>
      <c r="G1987" s="33">
        <v>34</v>
      </c>
      <c r="H1987" s="8">
        <v>437.73</v>
      </c>
      <c r="L1987" s="6">
        <v>0.96</v>
      </c>
      <c r="M1987" s="5">
        <v>0.38100000000000001</v>
      </c>
      <c r="N1987" s="8">
        <f t="shared" si="143"/>
        <v>0.96</v>
      </c>
      <c r="O1987" s="11">
        <f t="shared" si="144"/>
        <v>0.10999999999997723</v>
      </c>
      <c r="P1987" s="12">
        <v>0</v>
      </c>
      <c r="Q1987" s="39">
        <f t="shared" si="145"/>
        <v>58.681686046511629</v>
      </c>
      <c r="R1987" s="33">
        <v>430</v>
      </c>
      <c r="S1987" s="8">
        <v>410</v>
      </c>
      <c r="T1987" s="8">
        <v>13.99</v>
      </c>
      <c r="U1987" s="8">
        <f t="shared" si="148"/>
        <v>423.99</v>
      </c>
      <c r="V1987" s="8">
        <f t="shared" si="146"/>
        <v>237.87200000000007</v>
      </c>
      <c r="X1987" s="8">
        <f t="shared" si="147"/>
        <v>453.09199999999987</v>
      </c>
    </row>
    <row r="1988" spans="2:24" ht="18.75" customHeight="1" x14ac:dyDescent="0.2">
      <c r="B1988" s="32">
        <v>43985</v>
      </c>
      <c r="C1988" s="228">
        <v>438.04</v>
      </c>
      <c r="D1988" s="33">
        <v>370</v>
      </c>
      <c r="E1988" s="1">
        <v>423.94200000000001</v>
      </c>
      <c r="F1988" s="33">
        <v>722</v>
      </c>
      <c r="G1988" s="33">
        <v>34</v>
      </c>
      <c r="H1988" s="8">
        <v>436.88</v>
      </c>
      <c r="L1988" s="6">
        <v>1.5980000000000001</v>
      </c>
      <c r="M1988" s="5">
        <v>0.63400000000000001</v>
      </c>
      <c r="N1988" s="8">
        <f t="shared" si="143"/>
        <v>1.5980000000000001</v>
      </c>
      <c r="O1988" s="11">
        <f t="shared" si="144"/>
        <v>0.43800000000003192</v>
      </c>
      <c r="P1988" s="12">
        <v>0</v>
      </c>
      <c r="Q1988" s="39">
        <f t="shared" si="145"/>
        <v>58.558139534883722</v>
      </c>
      <c r="R1988" s="33">
        <v>430</v>
      </c>
      <c r="S1988" s="8">
        <v>410</v>
      </c>
      <c r="T1988" s="8">
        <v>13.95</v>
      </c>
      <c r="U1988" s="8">
        <f t="shared" si="148"/>
        <v>423.95</v>
      </c>
      <c r="V1988" s="8">
        <f t="shared" si="146"/>
        <v>238.31000000000012</v>
      </c>
      <c r="X1988" s="8">
        <f t="shared" si="147"/>
        <v>454.68999999999988</v>
      </c>
    </row>
    <row r="1989" spans="2:24" ht="18.75" customHeight="1" x14ac:dyDescent="0.2">
      <c r="B1989" s="32">
        <v>43986</v>
      </c>
      <c r="C1989" s="228">
        <v>438.04</v>
      </c>
      <c r="D1989" s="33">
        <v>370</v>
      </c>
      <c r="E1989" s="1">
        <v>423.87400000000002</v>
      </c>
      <c r="F1989" s="33">
        <v>722</v>
      </c>
      <c r="G1989" s="33">
        <v>34</v>
      </c>
      <c r="H1989" s="8">
        <v>435.72</v>
      </c>
      <c r="L1989" s="6">
        <v>2.57</v>
      </c>
      <c r="M1989" s="5">
        <v>1.02</v>
      </c>
      <c r="N1989" s="8">
        <f t="shared" si="143"/>
        <v>2.57</v>
      </c>
      <c r="O1989" s="11">
        <f t="shared" si="144"/>
        <v>1.2799999999999794</v>
      </c>
      <c r="P1989" s="12">
        <v>0</v>
      </c>
      <c r="Q1989" s="39">
        <f t="shared" si="145"/>
        <v>58.389534883720927</v>
      </c>
      <c r="R1989" s="33">
        <v>430</v>
      </c>
      <c r="S1989" s="8">
        <v>410</v>
      </c>
      <c r="T1989" s="8">
        <v>13.874000000000001</v>
      </c>
      <c r="U1989" s="8">
        <f t="shared" si="148"/>
        <v>423.87400000000002</v>
      </c>
      <c r="V1989" s="8">
        <f t="shared" si="146"/>
        <v>239.59000000000009</v>
      </c>
      <c r="X1989" s="8">
        <f t="shared" si="147"/>
        <v>457.25999999999988</v>
      </c>
    </row>
    <row r="1990" spans="2:24" ht="18.75" customHeight="1" x14ac:dyDescent="0.2">
      <c r="B1990" s="32">
        <v>43987</v>
      </c>
      <c r="C1990" s="228">
        <v>438.04</v>
      </c>
      <c r="D1990" s="33">
        <v>370</v>
      </c>
      <c r="E1990" s="1">
        <v>423.79</v>
      </c>
      <c r="F1990" s="33">
        <v>722</v>
      </c>
      <c r="G1990" s="33">
        <v>34</v>
      </c>
      <c r="H1990" s="8">
        <v>434.43</v>
      </c>
      <c r="L1990" s="6">
        <v>2.0609999999999999</v>
      </c>
      <c r="M1990" s="5">
        <v>0.81799999999999995</v>
      </c>
      <c r="N1990" s="8">
        <f t="shared" si="143"/>
        <v>2.0609999999999999</v>
      </c>
      <c r="O1990" s="11">
        <f t="shared" si="144"/>
        <v>5.1000000000009038E-2</v>
      </c>
      <c r="P1990" s="12">
        <v>0</v>
      </c>
      <c r="Q1990" s="39">
        <f t="shared" si="145"/>
        <v>58.202034883720927</v>
      </c>
      <c r="R1990" s="33">
        <v>430</v>
      </c>
      <c r="S1990" s="8">
        <v>410</v>
      </c>
      <c r="T1990" s="8">
        <v>13.74</v>
      </c>
      <c r="U1990" s="8">
        <f t="shared" si="148"/>
        <v>423.74</v>
      </c>
      <c r="V1990" s="8">
        <f t="shared" si="146"/>
        <v>239.6410000000001</v>
      </c>
      <c r="X1990" s="8">
        <f t="shared" si="147"/>
        <v>459.32099999999986</v>
      </c>
    </row>
    <row r="1991" spans="2:24" ht="18.75" customHeight="1" x14ac:dyDescent="0.2">
      <c r="B1991" s="32">
        <v>43988</v>
      </c>
      <c r="C1991" s="228">
        <v>438.04</v>
      </c>
      <c r="D1991" s="33">
        <v>370</v>
      </c>
      <c r="E1991" s="1">
        <v>423.67</v>
      </c>
      <c r="F1991" s="33">
        <v>722</v>
      </c>
      <c r="G1991" s="33">
        <v>34</v>
      </c>
      <c r="H1991" s="8">
        <v>432.42</v>
      </c>
      <c r="L1991" s="6">
        <v>1.3859999999999999</v>
      </c>
      <c r="M1991" s="5">
        <v>0.55000000000000004</v>
      </c>
      <c r="N1991" s="8">
        <f t="shared" si="143"/>
        <v>1.3859999999999999</v>
      </c>
      <c r="O1991" s="11">
        <f t="shared" si="144"/>
        <v>-0.24399999999999555</v>
      </c>
      <c r="P1991" s="12">
        <v>0</v>
      </c>
      <c r="Q1991" s="39">
        <f t="shared" si="145"/>
        <v>57.909883720930232</v>
      </c>
      <c r="R1991" s="33">
        <v>430</v>
      </c>
      <c r="S1991" s="8">
        <v>410</v>
      </c>
      <c r="T1991" s="8">
        <v>13.628</v>
      </c>
      <c r="U1991" s="8">
        <f t="shared" si="148"/>
        <v>423.62799999999999</v>
      </c>
      <c r="V1991" s="8">
        <f t="shared" si="146"/>
        <v>239.39700000000011</v>
      </c>
      <c r="X1991" s="8">
        <f t="shared" si="147"/>
        <v>460.70699999999988</v>
      </c>
    </row>
    <row r="1992" spans="2:24" ht="18.75" customHeight="1" x14ac:dyDescent="0.2">
      <c r="B1992" s="32">
        <v>43989</v>
      </c>
      <c r="C1992" s="228">
        <v>438.04</v>
      </c>
      <c r="D1992" s="33">
        <v>370</v>
      </c>
      <c r="E1992" s="1">
        <v>423.57</v>
      </c>
      <c r="F1992" s="33">
        <v>722</v>
      </c>
      <c r="G1992" s="33">
        <v>34</v>
      </c>
      <c r="H1992" s="8">
        <v>430.79</v>
      </c>
      <c r="L1992" s="6">
        <v>1.802</v>
      </c>
      <c r="M1992" s="5">
        <v>0.71499999999999997</v>
      </c>
      <c r="N1992" s="8">
        <f t="shared" si="143"/>
        <v>1.802</v>
      </c>
      <c r="O1992" s="11">
        <f t="shared" si="144"/>
        <v>0.61200000000000232</v>
      </c>
      <c r="P1992" s="12">
        <v>22</v>
      </c>
      <c r="Q1992" s="39">
        <f t="shared" si="145"/>
        <v>57.672965116279073</v>
      </c>
      <c r="R1992" s="33">
        <v>430</v>
      </c>
      <c r="S1992" s="8">
        <v>410</v>
      </c>
      <c r="T1992" s="8">
        <v>13.558</v>
      </c>
      <c r="U1992" s="8">
        <f t="shared" si="148"/>
        <v>423.55799999999999</v>
      </c>
      <c r="V1992" s="8">
        <f t="shared" si="146"/>
        <v>240.0090000000001</v>
      </c>
      <c r="X1992" s="8">
        <f t="shared" si="147"/>
        <v>462.5089999999999</v>
      </c>
    </row>
    <row r="1993" spans="2:24" ht="18.75" customHeight="1" x14ac:dyDescent="0.2">
      <c r="B1993" s="32">
        <v>43990</v>
      </c>
      <c r="C1993" s="228">
        <v>438.04</v>
      </c>
      <c r="D1993" s="33">
        <v>370</v>
      </c>
      <c r="E1993" s="1">
        <v>423.5</v>
      </c>
      <c r="F1993" s="33">
        <v>722</v>
      </c>
      <c r="G1993" s="33">
        <v>34</v>
      </c>
      <c r="H1993" s="8">
        <v>429.6</v>
      </c>
      <c r="L1993" s="4">
        <v>2.8180000000000001</v>
      </c>
      <c r="M1993" s="5">
        <v>1.1140000000000001</v>
      </c>
      <c r="N1993" s="8">
        <f t="shared" ref="N1993:N2056" si="149">I1993+J1993+K1993+L1993</f>
        <v>2.8180000000000001</v>
      </c>
      <c r="O1993" s="11">
        <f t="shared" si="144"/>
        <v>0.5379999999999705</v>
      </c>
      <c r="P1993" s="12">
        <v>0</v>
      </c>
      <c r="Q1993" s="39">
        <f t="shared" si="145"/>
        <v>57.5</v>
      </c>
      <c r="R1993" s="33">
        <v>430</v>
      </c>
      <c r="S1993" s="8">
        <v>410</v>
      </c>
      <c r="T1993" s="8">
        <v>13.491</v>
      </c>
      <c r="U1993" s="8">
        <f t="shared" si="148"/>
        <v>423.49099999999999</v>
      </c>
      <c r="V1993" s="8">
        <f t="shared" si="146"/>
        <v>240.54700000000008</v>
      </c>
      <c r="X1993" s="8">
        <f t="shared" si="147"/>
        <v>465.32699999999988</v>
      </c>
    </row>
    <row r="1994" spans="2:24" ht="18.75" customHeight="1" x14ac:dyDescent="0.2">
      <c r="B1994" s="32">
        <v>43991</v>
      </c>
      <c r="C1994" s="228">
        <v>438.04</v>
      </c>
      <c r="D1994" s="33">
        <v>370</v>
      </c>
      <c r="E1994" s="1">
        <v>423.36</v>
      </c>
      <c r="F1994" s="33">
        <v>722</v>
      </c>
      <c r="G1994" s="33">
        <v>34</v>
      </c>
      <c r="H1994" s="8">
        <v>427.32</v>
      </c>
      <c r="L1994" s="4">
        <v>0.99399999999999999</v>
      </c>
      <c r="M1994" s="5">
        <v>0.39300000000000002</v>
      </c>
      <c r="N1994" s="8">
        <f t="shared" si="149"/>
        <v>0.99399999999999999</v>
      </c>
      <c r="O1994" s="11">
        <f t="shared" si="144"/>
        <v>0.48400000000000909</v>
      </c>
      <c r="P1994" s="12">
        <v>0</v>
      </c>
      <c r="Q1994" s="39">
        <f t="shared" si="145"/>
        <v>57.168604651162788</v>
      </c>
      <c r="R1994" s="33">
        <v>430</v>
      </c>
      <c r="S1994" s="8">
        <v>410</v>
      </c>
      <c r="T1994" s="8">
        <v>13.369</v>
      </c>
      <c r="U1994" s="8">
        <f t="shared" si="148"/>
        <v>423.36900000000003</v>
      </c>
      <c r="V1994" s="8">
        <f t="shared" si="146"/>
        <v>241.03100000000009</v>
      </c>
      <c r="X1994" s="8">
        <f t="shared" si="147"/>
        <v>466.32099999999991</v>
      </c>
    </row>
    <row r="1995" spans="2:24" ht="18.75" customHeight="1" x14ac:dyDescent="0.2">
      <c r="B1995" s="32">
        <v>43992</v>
      </c>
      <c r="C1995" s="228">
        <v>438.04</v>
      </c>
      <c r="D1995" s="33">
        <v>370</v>
      </c>
      <c r="E1995" s="1">
        <v>423.33</v>
      </c>
      <c r="F1995" s="33">
        <v>722</v>
      </c>
      <c r="G1995" s="33">
        <v>34</v>
      </c>
      <c r="H1995" s="8">
        <v>426.81</v>
      </c>
      <c r="L1995" s="4">
        <v>4.2709999999999999</v>
      </c>
      <c r="M1995" s="5">
        <v>1.6879999999999999</v>
      </c>
      <c r="N1995" s="8">
        <f t="shared" si="149"/>
        <v>4.2709999999999999</v>
      </c>
      <c r="O1995" s="11">
        <f t="shared" si="144"/>
        <v>0.72099999999998854</v>
      </c>
      <c r="P1995" s="12">
        <v>1.5</v>
      </c>
      <c r="Q1995" s="39">
        <f t="shared" si="145"/>
        <v>57.094476744186046</v>
      </c>
      <c r="R1995" s="33">
        <v>430</v>
      </c>
      <c r="S1995" s="8">
        <v>410</v>
      </c>
      <c r="T1995" s="8">
        <v>13.323</v>
      </c>
      <c r="U1995" s="8">
        <f t="shared" si="148"/>
        <v>423.32299999999998</v>
      </c>
      <c r="V1995" s="8">
        <f t="shared" si="146"/>
        <v>241.75200000000007</v>
      </c>
      <c r="X1995" s="8">
        <f t="shared" si="147"/>
        <v>470.59199999999993</v>
      </c>
    </row>
    <row r="1996" spans="2:24" ht="18.75" customHeight="1" x14ac:dyDescent="0.2">
      <c r="B1996" s="32">
        <v>43993</v>
      </c>
      <c r="C1996" s="228">
        <v>438.04</v>
      </c>
      <c r="D1996" s="33">
        <v>370</v>
      </c>
      <c r="E1996" s="1">
        <v>423.11</v>
      </c>
      <c r="F1996" s="33">
        <v>722</v>
      </c>
      <c r="G1996" s="33">
        <v>34</v>
      </c>
      <c r="H1996" s="8">
        <v>423.26</v>
      </c>
      <c r="L1996" s="4">
        <v>4.056</v>
      </c>
      <c r="M1996" s="5">
        <v>1.603</v>
      </c>
      <c r="N1996" s="8">
        <f t="shared" si="149"/>
        <v>4.056</v>
      </c>
      <c r="O1996" s="11">
        <f t="shared" si="144"/>
        <v>3.0460000000000091</v>
      </c>
      <c r="P1996" s="12">
        <v>0.8</v>
      </c>
      <c r="Q1996" s="39">
        <f t="shared" si="145"/>
        <v>56.578488372093027</v>
      </c>
      <c r="R1996" s="33">
        <v>430</v>
      </c>
      <c r="S1996" s="8">
        <v>410</v>
      </c>
      <c r="T1996" s="8">
        <v>13.111000000000001</v>
      </c>
      <c r="U1996" s="8">
        <f t="shared" si="148"/>
        <v>423.11099999999999</v>
      </c>
      <c r="V1996" s="8">
        <f t="shared" si="146"/>
        <v>244.79800000000009</v>
      </c>
      <c r="X1996" s="8">
        <f t="shared" si="147"/>
        <v>474.64799999999991</v>
      </c>
    </row>
    <row r="1997" spans="2:24" ht="18.75" customHeight="1" x14ac:dyDescent="0.2">
      <c r="B1997" s="32">
        <v>43994</v>
      </c>
      <c r="C1997" s="228">
        <v>438</v>
      </c>
      <c r="D1997" s="33">
        <v>370</v>
      </c>
      <c r="E1997" s="1">
        <v>423.05</v>
      </c>
      <c r="F1997" s="33">
        <v>722</v>
      </c>
      <c r="G1997" s="33">
        <v>34</v>
      </c>
      <c r="H1997" s="8">
        <v>422.25</v>
      </c>
      <c r="L1997" s="4">
        <v>4.2430000000000003</v>
      </c>
      <c r="M1997" s="5">
        <v>1.6739999999999999</v>
      </c>
      <c r="N1997" s="8">
        <f t="shared" si="149"/>
        <v>4.2430000000000003</v>
      </c>
      <c r="O1997" s="11">
        <f t="shared" si="144"/>
        <v>5.4130000000000162</v>
      </c>
      <c r="P1997" s="12">
        <v>0.8</v>
      </c>
      <c r="Q1997" s="39">
        <f t="shared" si="145"/>
        <v>56.431686046511629</v>
      </c>
      <c r="R1997" s="33">
        <v>430</v>
      </c>
      <c r="S1997" s="8">
        <v>410</v>
      </c>
      <c r="T1997" s="8">
        <v>13.045999999999999</v>
      </c>
      <c r="U1997" s="8">
        <f t="shared" si="148"/>
        <v>423.04599999999999</v>
      </c>
      <c r="V1997" s="8">
        <f t="shared" si="146"/>
        <v>250.2110000000001</v>
      </c>
      <c r="X1997" s="8">
        <f t="shared" si="147"/>
        <v>478.89099999999991</v>
      </c>
    </row>
    <row r="1998" spans="2:24" ht="18.75" customHeight="1" x14ac:dyDescent="0.2">
      <c r="B1998" s="32">
        <v>43995</v>
      </c>
      <c r="C1998" s="228">
        <v>438</v>
      </c>
      <c r="D1998" s="33">
        <v>370</v>
      </c>
      <c r="E1998" s="1">
        <v>423.12</v>
      </c>
      <c r="F1998" s="33">
        <v>722</v>
      </c>
      <c r="G1998" s="33">
        <v>34</v>
      </c>
      <c r="H1998" s="8">
        <v>423.42</v>
      </c>
      <c r="L1998" s="4">
        <v>1.1060000000000001</v>
      </c>
      <c r="M1998" s="5">
        <v>0.437</v>
      </c>
      <c r="N1998" s="8">
        <f t="shared" si="149"/>
        <v>1.1060000000000001</v>
      </c>
      <c r="O1998" s="11">
        <f t="shared" si="144"/>
        <v>1.7459999999999865</v>
      </c>
      <c r="P1998" s="12">
        <v>0</v>
      </c>
      <c r="Q1998" s="39">
        <f t="shared" si="145"/>
        <v>56.60174418604651</v>
      </c>
      <c r="R1998" s="33">
        <v>430</v>
      </c>
      <c r="S1998" s="8">
        <v>410</v>
      </c>
      <c r="T1998" s="8">
        <v>13.127000000000001</v>
      </c>
      <c r="U1998" s="8">
        <f t="shared" si="148"/>
        <v>423.12700000000001</v>
      </c>
      <c r="V1998" s="8">
        <f t="shared" si="146"/>
        <v>251.95700000000008</v>
      </c>
      <c r="X1998" s="8">
        <f t="shared" si="147"/>
        <v>479.9969999999999</v>
      </c>
    </row>
    <row r="1999" spans="2:24" ht="18.75" customHeight="1" x14ac:dyDescent="0.2">
      <c r="B1999" s="32">
        <v>43996</v>
      </c>
      <c r="C1999" s="228">
        <v>438</v>
      </c>
      <c r="D1999" s="33">
        <v>370</v>
      </c>
      <c r="E1999" s="1">
        <v>423.16</v>
      </c>
      <c r="F1999" s="33">
        <v>722</v>
      </c>
      <c r="G1999" s="33">
        <v>34</v>
      </c>
      <c r="H1999" s="8">
        <v>424.06</v>
      </c>
      <c r="L1999" s="4">
        <v>1.627</v>
      </c>
      <c r="M1999" s="5">
        <v>0.64300000000000002</v>
      </c>
      <c r="N1999" s="8">
        <f t="shared" si="149"/>
        <v>1.627</v>
      </c>
      <c r="O1999" s="11">
        <f t="shared" si="144"/>
        <v>2.7470000000000043</v>
      </c>
      <c r="P1999" s="12">
        <v>0</v>
      </c>
      <c r="Q1999" s="39">
        <f t="shared" si="145"/>
        <v>56.694767441860463</v>
      </c>
      <c r="R1999" s="33">
        <v>430</v>
      </c>
      <c r="S1999" s="8">
        <v>410</v>
      </c>
      <c r="T1999" s="8">
        <v>13.163</v>
      </c>
      <c r="U1999" s="8">
        <f t="shared" si="148"/>
        <v>423.16300000000001</v>
      </c>
      <c r="V1999" s="8">
        <f t="shared" si="146"/>
        <v>254.70400000000009</v>
      </c>
      <c r="X1999" s="8">
        <f t="shared" si="147"/>
        <v>481.62399999999991</v>
      </c>
    </row>
    <row r="2000" spans="2:24" ht="18.75" customHeight="1" x14ac:dyDescent="0.2">
      <c r="B2000" s="32">
        <v>43997</v>
      </c>
      <c r="C2000" s="228">
        <v>438</v>
      </c>
      <c r="D2000" s="33">
        <v>370</v>
      </c>
      <c r="E2000" s="1">
        <v>423.23</v>
      </c>
      <c r="F2000" s="33">
        <v>722</v>
      </c>
      <c r="G2000" s="33">
        <v>34</v>
      </c>
      <c r="H2000" s="8">
        <v>425.18</v>
      </c>
      <c r="L2000" s="4">
        <v>2.7829999999999999</v>
      </c>
      <c r="M2000" s="5">
        <v>1.1000000000000001</v>
      </c>
      <c r="N2000" s="8">
        <f t="shared" si="149"/>
        <v>2.7829999999999999</v>
      </c>
      <c r="O2000" s="11">
        <f t="shared" si="144"/>
        <v>3.4229999999999863</v>
      </c>
      <c r="P2000" s="12">
        <v>0</v>
      </c>
      <c r="Q2000" s="39">
        <f t="shared" si="145"/>
        <v>56.857558139534881</v>
      </c>
      <c r="R2000" s="33">
        <v>430</v>
      </c>
      <c r="S2000" s="8">
        <v>410</v>
      </c>
      <c r="T2000" s="8">
        <v>13.225</v>
      </c>
      <c r="U2000" s="8">
        <f t="shared" si="148"/>
        <v>423.22500000000002</v>
      </c>
      <c r="V2000" s="8">
        <f t="shared" si="146"/>
        <v>258.12700000000007</v>
      </c>
      <c r="X2000" s="8">
        <f t="shared" si="147"/>
        <v>484.40699999999993</v>
      </c>
    </row>
    <row r="2001" spans="2:24" ht="18.75" customHeight="1" x14ac:dyDescent="0.2">
      <c r="B2001" s="32">
        <v>43998</v>
      </c>
      <c r="C2001" s="228">
        <v>438</v>
      </c>
      <c r="D2001" s="33">
        <v>370</v>
      </c>
      <c r="E2001" s="1">
        <v>423.27</v>
      </c>
      <c r="F2001" s="33">
        <v>722</v>
      </c>
      <c r="G2001" s="33">
        <v>34</v>
      </c>
      <c r="H2001" s="8">
        <v>425.82</v>
      </c>
      <c r="L2001" s="4">
        <v>3.4660000000000002</v>
      </c>
      <c r="M2001" s="5">
        <v>1.37</v>
      </c>
      <c r="N2001" s="8">
        <f t="shared" si="149"/>
        <v>3.4660000000000002</v>
      </c>
      <c r="O2001" s="11">
        <f t="shared" si="144"/>
        <v>2.6659999999999888</v>
      </c>
      <c r="P2001" s="12">
        <v>0</v>
      </c>
      <c r="Q2001" s="39">
        <f t="shared" si="145"/>
        <v>56.950581395348834</v>
      </c>
      <c r="R2001" s="33">
        <v>430</v>
      </c>
      <c r="S2001" s="8">
        <v>410</v>
      </c>
      <c r="T2001" s="8">
        <v>13.266999999999999</v>
      </c>
      <c r="U2001" s="8">
        <f t="shared" si="148"/>
        <v>423.267</v>
      </c>
      <c r="V2001" s="8">
        <f t="shared" si="146"/>
        <v>260.79300000000006</v>
      </c>
      <c r="X2001" s="8">
        <f t="shared" si="147"/>
        <v>487.87299999999993</v>
      </c>
    </row>
    <row r="2002" spans="2:24" ht="18.75" customHeight="1" x14ac:dyDescent="0.2">
      <c r="B2002" s="32">
        <v>43999</v>
      </c>
      <c r="C2002" s="228">
        <v>438</v>
      </c>
      <c r="D2002" s="33">
        <v>370</v>
      </c>
      <c r="E2002" s="1">
        <v>423.22</v>
      </c>
      <c r="F2002" s="33">
        <v>722</v>
      </c>
      <c r="G2002" s="33">
        <v>34</v>
      </c>
      <c r="H2002" s="8">
        <v>425.02</v>
      </c>
      <c r="L2002" s="4">
        <v>3.8660000000000001</v>
      </c>
      <c r="M2002" s="5">
        <v>1.528</v>
      </c>
      <c r="N2002" s="8">
        <f t="shared" si="149"/>
        <v>3.8660000000000001</v>
      </c>
      <c r="O2002" s="11">
        <f t="shared" si="144"/>
        <v>1.7760000000000251</v>
      </c>
      <c r="P2002" s="12">
        <v>0</v>
      </c>
      <c r="Q2002" s="39">
        <f t="shared" si="145"/>
        <v>56.834302325581397</v>
      </c>
      <c r="R2002" s="33">
        <v>430</v>
      </c>
      <c r="S2002" s="8">
        <v>410</v>
      </c>
      <c r="T2002" s="8">
        <v>13.212</v>
      </c>
      <c r="U2002" s="8">
        <f t="shared" si="148"/>
        <v>423.21199999999999</v>
      </c>
      <c r="V2002" s="8">
        <f t="shared" si="146"/>
        <v>262.56900000000007</v>
      </c>
      <c r="X2002" s="8">
        <f t="shared" si="147"/>
        <v>491.73899999999992</v>
      </c>
    </row>
    <row r="2003" spans="2:24" ht="18.75" customHeight="1" x14ac:dyDescent="0.2">
      <c r="B2003" s="32">
        <v>44000</v>
      </c>
      <c r="C2003" s="228">
        <v>438</v>
      </c>
      <c r="D2003" s="33">
        <v>370</v>
      </c>
      <c r="E2003" s="1">
        <v>423.09</v>
      </c>
      <c r="F2003" s="33">
        <v>722</v>
      </c>
      <c r="G2003" s="33">
        <v>34</v>
      </c>
      <c r="H2003" s="8">
        <v>422.93</v>
      </c>
      <c r="L2003" s="4">
        <v>1.9079999999999999</v>
      </c>
      <c r="M2003" s="5">
        <v>0.754</v>
      </c>
      <c r="N2003" s="8">
        <f t="shared" si="149"/>
        <v>1.9079999999999999</v>
      </c>
      <c r="O2003" s="11">
        <f t="shared" si="144"/>
        <v>0.54799999999998628</v>
      </c>
      <c r="P2003" s="12">
        <v>0</v>
      </c>
      <c r="Q2003" s="39">
        <f t="shared" si="145"/>
        <v>56.530523255813954</v>
      </c>
      <c r="R2003" s="33">
        <v>430</v>
      </c>
      <c r="S2003" s="8">
        <v>410</v>
      </c>
      <c r="T2003" s="8">
        <v>13.077999999999999</v>
      </c>
      <c r="U2003" s="8">
        <f t="shared" si="148"/>
        <v>423.07799999999997</v>
      </c>
      <c r="V2003" s="8">
        <f t="shared" si="146"/>
        <v>263.11700000000008</v>
      </c>
      <c r="X2003" s="8">
        <f t="shared" si="147"/>
        <v>493.64699999999993</v>
      </c>
    </row>
    <row r="2004" spans="2:24" ht="18.75" customHeight="1" x14ac:dyDescent="0.2">
      <c r="B2004" s="32">
        <v>44001</v>
      </c>
      <c r="C2004" s="228">
        <v>438</v>
      </c>
      <c r="D2004" s="33">
        <v>370</v>
      </c>
      <c r="E2004" s="1">
        <v>423.01</v>
      </c>
      <c r="F2004" s="33">
        <v>722</v>
      </c>
      <c r="G2004" s="33">
        <v>34</v>
      </c>
      <c r="H2004" s="8">
        <v>421.57</v>
      </c>
      <c r="L2004" s="4">
        <v>2.6669999999999998</v>
      </c>
      <c r="M2004" s="5">
        <v>1.054</v>
      </c>
      <c r="N2004" s="8">
        <f t="shared" si="149"/>
        <v>2.6669999999999998</v>
      </c>
      <c r="O2004" s="11">
        <f t="shared" si="144"/>
        <v>0.57700000000002483</v>
      </c>
      <c r="P2004" s="12">
        <v>0</v>
      </c>
      <c r="Q2004" s="39">
        <f t="shared" si="145"/>
        <v>56.332848837209305</v>
      </c>
      <c r="R2004" s="33">
        <v>430</v>
      </c>
      <c r="S2004" s="8">
        <v>410</v>
      </c>
      <c r="T2004" s="8">
        <v>13.009</v>
      </c>
      <c r="U2004" s="8">
        <f t="shared" si="148"/>
        <v>423.00900000000001</v>
      </c>
      <c r="V2004" s="8">
        <f t="shared" si="146"/>
        <v>263.69400000000007</v>
      </c>
      <c r="X2004" s="8">
        <f t="shared" si="147"/>
        <v>496.31399999999991</v>
      </c>
    </row>
    <row r="2005" spans="2:24" ht="18.75" customHeight="1" x14ac:dyDescent="0.2">
      <c r="B2005" s="32">
        <v>44002</v>
      </c>
      <c r="C2005" s="228">
        <v>438</v>
      </c>
      <c r="D2005" s="33">
        <v>370</v>
      </c>
      <c r="E2005" s="1">
        <v>422.88</v>
      </c>
      <c r="F2005" s="33">
        <v>722</v>
      </c>
      <c r="G2005" s="33">
        <v>34</v>
      </c>
      <c r="H2005" s="8">
        <v>419.48</v>
      </c>
      <c r="L2005" s="4">
        <v>2.4359999999999999</v>
      </c>
      <c r="M2005" s="5">
        <v>0.96299999999999997</v>
      </c>
      <c r="N2005" s="8">
        <f t="shared" si="149"/>
        <v>2.4359999999999999</v>
      </c>
      <c r="O2005" s="11">
        <f t="shared" si="144"/>
        <v>0.3159999999999954</v>
      </c>
      <c r="P2005" s="12">
        <v>0</v>
      </c>
      <c r="Q2005" s="39">
        <f t="shared" si="145"/>
        <v>56.029069767441861</v>
      </c>
      <c r="R2005" s="33">
        <v>430</v>
      </c>
      <c r="S2005" s="8">
        <v>410</v>
      </c>
      <c r="T2005" s="8">
        <v>12.872</v>
      </c>
      <c r="U2005" s="8">
        <f t="shared" si="148"/>
        <v>422.87200000000001</v>
      </c>
      <c r="V2005" s="8">
        <f t="shared" si="146"/>
        <v>264.01000000000005</v>
      </c>
      <c r="X2005" s="8">
        <f t="shared" si="147"/>
        <v>498.74999999999989</v>
      </c>
    </row>
    <row r="2006" spans="2:24" ht="18.75" customHeight="1" x14ac:dyDescent="0.2">
      <c r="B2006" s="32">
        <v>44003</v>
      </c>
      <c r="C2006" s="228">
        <v>438</v>
      </c>
      <c r="D2006" s="33">
        <v>370</v>
      </c>
      <c r="E2006" s="1">
        <v>422.74</v>
      </c>
      <c r="F2006" s="33">
        <v>722</v>
      </c>
      <c r="G2006" s="33">
        <v>34</v>
      </c>
      <c r="H2006" s="8">
        <v>417.36</v>
      </c>
      <c r="L2006" s="4">
        <v>2.8029999999999999</v>
      </c>
      <c r="M2006" s="5">
        <v>1.1080000000000001</v>
      </c>
      <c r="N2006" s="8">
        <f t="shared" si="149"/>
        <v>2.8029999999999999</v>
      </c>
      <c r="O2006" s="11">
        <f t="shared" si="144"/>
        <v>0.12299999999999311</v>
      </c>
      <c r="P2006" s="12">
        <v>0</v>
      </c>
      <c r="Q2006" s="39">
        <f t="shared" si="145"/>
        <v>55.720930232558139</v>
      </c>
      <c r="R2006" s="33">
        <v>430</v>
      </c>
      <c r="S2006" s="8">
        <v>410</v>
      </c>
      <c r="T2006" s="8">
        <v>12.738</v>
      </c>
      <c r="U2006" s="8">
        <f t="shared" si="148"/>
        <v>422.738</v>
      </c>
      <c r="V2006" s="8">
        <f t="shared" si="146"/>
        <v>264.13300000000004</v>
      </c>
      <c r="X2006" s="8">
        <f t="shared" si="147"/>
        <v>501.55299999999988</v>
      </c>
    </row>
    <row r="2007" spans="2:24" ht="18.75" customHeight="1" x14ac:dyDescent="0.2">
      <c r="B2007" s="32">
        <v>44004</v>
      </c>
      <c r="C2007" s="228">
        <v>438</v>
      </c>
      <c r="D2007" s="33">
        <v>370</v>
      </c>
      <c r="E2007" s="1">
        <v>422.58</v>
      </c>
      <c r="F2007" s="33">
        <v>722</v>
      </c>
      <c r="G2007" s="33">
        <v>34</v>
      </c>
      <c r="H2007" s="8">
        <v>414.68</v>
      </c>
      <c r="L2007" s="4">
        <v>2.3759999999999999</v>
      </c>
      <c r="M2007" s="5">
        <v>0.93899999999999995</v>
      </c>
      <c r="N2007" s="8">
        <f t="shared" si="149"/>
        <v>2.3759999999999999</v>
      </c>
      <c r="O2007" s="11">
        <f t="shared" si="144"/>
        <v>0.45599999999998397</v>
      </c>
      <c r="P2007" s="12">
        <v>0</v>
      </c>
      <c r="Q2007" s="39">
        <f t="shared" si="145"/>
        <v>55.331395348837212</v>
      </c>
      <c r="R2007" s="33">
        <v>430</v>
      </c>
      <c r="S2007" s="8">
        <v>410</v>
      </c>
      <c r="T2007" s="8">
        <v>12.584</v>
      </c>
      <c r="U2007" s="8">
        <f t="shared" si="148"/>
        <v>422.584</v>
      </c>
      <c r="V2007" s="8">
        <f t="shared" si="146"/>
        <v>264.589</v>
      </c>
      <c r="X2007" s="8">
        <f t="shared" si="147"/>
        <v>503.92899999999986</v>
      </c>
    </row>
    <row r="2008" spans="2:24" ht="18.75" customHeight="1" x14ac:dyDescent="0.2">
      <c r="B2008" s="32">
        <v>44005</v>
      </c>
      <c r="C2008" s="228">
        <v>438</v>
      </c>
      <c r="D2008" s="33">
        <v>370</v>
      </c>
      <c r="E2008" s="1">
        <v>422.46</v>
      </c>
      <c r="F2008" s="33">
        <v>722</v>
      </c>
      <c r="G2008" s="33">
        <v>34</v>
      </c>
      <c r="H2008" s="8">
        <v>412.76</v>
      </c>
      <c r="L2008" s="4">
        <v>2.5830000000000002</v>
      </c>
      <c r="M2008" s="5">
        <v>1.0209999999999999</v>
      </c>
      <c r="N2008" s="8">
        <f t="shared" si="149"/>
        <v>2.5830000000000002</v>
      </c>
      <c r="O2008" s="11">
        <f t="shared" si="144"/>
        <v>0.34299999999999109</v>
      </c>
      <c r="P2008" s="12">
        <v>0</v>
      </c>
      <c r="Q2008" s="39">
        <f t="shared" si="145"/>
        <v>55.052325581395351</v>
      </c>
      <c r="R2008" s="33">
        <v>430</v>
      </c>
      <c r="S2008" s="8">
        <v>410</v>
      </c>
      <c r="T2008" s="8">
        <v>12.452</v>
      </c>
      <c r="U2008" s="8">
        <f t="shared" si="148"/>
        <v>422.452</v>
      </c>
      <c r="V2008" s="8">
        <f t="shared" si="146"/>
        <v>264.93200000000002</v>
      </c>
      <c r="X2008" s="8">
        <f t="shared" si="147"/>
        <v>506.51199999999989</v>
      </c>
    </row>
    <row r="2009" spans="2:24" ht="18.75" customHeight="1" x14ac:dyDescent="0.2">
      <c r="B2009" s="32">
        <v>44006</v>
      </c>
      <c r="C2009" s="228">
        <v>438</v>
      </c>
      <c r="D2009" s="33">
        <v>370</v>
      </c>
      <c r="E2009" s="1">
        <v>422.32</v>
      </c>
      <c r="F2009" s="33">
        <v>722</v>
      </c>
      <c r="G2009" s="33">
        <v>34</v>
      </c>
      <c r="H2009" s="8">
        <v>410.52</v>
      </c>
      <c r="L2009" s="4">
        <v>2.677</v>
      </c>
      <c r="M2009" s="5">
        <v>1.0580000000000001</v>
      </c>
      <c r="N2009" s="8">
        <f t="shared" si="149"/>
        <v>2.677</v>
      </c>
      <c r="O2009" s="11">
        <f t="shared" si="144"/>
        <v>0.43699999999999095</v>
      </c>
      <c r="P2009" s="12">
        <v>8.6</v>
      </c>
      <c r="Q2009" s="39">
        <f t="shared" si="145"/>
        <v>54.72674418604651</v>
      </c>
      <c r="R2009" s="33">
        <v>430</v>
      </c>
      <c r="S2009" s="8">
        <v>410</v>
      </c>
      <c r="T2009" s="8">
        <v>12.315</v>
      </c>
      <c r="U2009" s="8">
        <f t="shared" si="148"/>
        <v>422.315</v>
      </c>
      <c r="V2009" s="8">
        <f t="shared" si="146"/>
        <v>265.36900000000003</v>
      </c>
      <c r="X2009" s="8">
        <f t="shared" si="147"/>
        <v>509.18899999999991</v>
      </c>
    </row>
    <row r="2010" spans="2:24" ht="18.75" customHeight="1" x14ac:dyDescent="0.2">
      <c r="B2010" s="32">
        <v>44007</v>
      </c>
      <c r="C2010" s="228">
        <v>438</v>
      </c>
      <c r="D2010" s="33">
        <v>370</v>
      </c>
      <c r="E2010" s="1">
        <v>422.18</v>
      </c>
      <c r="F2010" s="33">
        <v>722</v>
      </c>
      <c r="G2010" s="33">
        <v>34</v>
      </c>
      <c r="H2010" s="8">
        <v>408.28</v>
      </c>
      <c r="L2010" s="4">
        <v>2.5099999999999998</v>
      </c>
      <c r="M2010" s="5">
        <v>0.99199999999999999</v>
      </c>
      <c r="N2010" s="8">
        <f t="shared" si="149"/>
        <v>2.5099999999999998</v>
      </c>
      <c r="O2010" s="11">
        <f t="shared" si="144"/>
        <v>0.59000000000004071</v>
      </c>
      <c r="P2010" s="12">
        <v>12.4</v>
      </c>
      <c r="Q2010" s="39">
        <f t="shared" si="145"/>
        <v>54.401162790697676</v>
      </c>
      <c r="R2010" s="33">
        <v>430</v>
      </c>
      <c r="S2010" s="8"/>
      <c r="T2010" s="33">
        <v>422.17500000000001</v>
      </c>
      <c r="U2010" s="8">
        <f t="shared" si="148"/>
        <v>422.17500000000001</v>
      </c>
      <c r="V2010" s="8">
        <f t="shared" si="146"/>
        <v>265.95900000000006</v>
      </c>
      <c r="X2010" s="8">
        <f t="shared" si="147"/>
        <v>511.6989999999999</v>
      </c>
    </row>
    <row r="2011" spans="2:24" ht="18.75" customHeight="1" x14ac:dyDescent="0.2">
      <c r="B2011" s="32">
        <v>44008</v>
      </c>
      <c r="C2011" s="228">
        <v>438</v>
      </c>
      <c r="D2011" s="33">
        <v>370</v>
      </c>
      <c r="E2011" s="1">
        <v>422.06</v>
      </c>
      <c r="F2011" s="33">
        <v>722</v>
      </c>
      <c r="G2011" s="33">
        <v>34</v>
      </c>
      <c r="H2011" s="8">
        <v>406.36</v>
      </c>
      <c r="L2011" s="4">
        <v>0.36199999999999999</v>
      </c>
      <c r="M2011" s="5">
        <v>0.14299999999999999</v>
      </c>
      <c r="N2011" s="8">
        <f t="shared" si="149"/>
        <v>0.36199999999999999</v>
      </c>
      <c r="O2011" s="11">
        <f t="shared" si="144"/>
        <v>13.162000000000011</v>
      </c>
      <c r="P2011" s="12">
        <v>10.8</v>
      </c>
      <c r="Q2011" s="39">
        <f t="shared" si="145"/>
        <v>54.122093023255815</v>
      </c>
      <c r="R2011" s="33">
        <v>430</v>
      </c>
      <c r="S2011" s="8">
        <v>410</v>
      </c>
      <c r="T2011" s="8">
        <v>12.058999999999999</v>
      </c>
      <c r="U2011" s="8">
        <f t="shared" si="148"/>
        <v>422.05900000000003</v>
      </c>
      <c r="V2011" s="8">
        <f t="shared" si="146"/>
        <v>279.12100000000009</v>
      </c>
      <c r="X2011" s="8">
        <f t="shared" si="147"/>
        <v>512.06099999999992</v>
      </c>
    </row>
    <row r="2012" spans="2:24" ht="18.75" customHeight="1" x14ac:dyDescent="0.2">
      <c r="B2012" s="32">
        <v>44009</v>
      </c>
      <c r="C2012" s="228">
        <v>438</v>
      </c>
      <c r="D2012" s="33">
        <v>370</v>
      </c>
      <c r="E2012" s="1">
        <v>422.86</v>
      </c>
      <c r="F2012" s="33">
        <v>722</v>
      </c>
      <c r="G2012" s="33">
        <v>34</v>
      </c>
      <c r="H2012" s="8">
        <v>419.16</v>
      </c>
      <c r="L2012" s="4">
        <v>0.21</v>
      </c>
      <c r="M2012" s="5">
        <v>8.3000000000000004E-2</v>
      </c>
      <c r="N2012" s="8">
        <f t="shared" si="149"/>
        <v>0.21</v>
      </c>
      <c r="O2012" s="11">
        <f t="shared" si="144"/>
        <v>2.789999999999984</v>
      </c>
      <c r="P2012" s="12">
        <v>0</v>
      </c>
      <c r="Q2012" s="39">
        <f t="shared" si="145"/>
        <v>55.982558139534881</v>
      </c>
      <c r="R2012" s="33">
        <v>430</v>
      </c>
      <c r="S2012" s="8">
        <v>410</v>
      </c>
      <c r="T2012" s="8">
        <v>12.849</v>
      </c>
      <c r="U2012" s="8">
        <f t="shared" si="148"/>
        <v>422.84899999999999</v>
      </c>
      <c r="V2012" s="8">
        <f t="shared" si="146"/>
        <v>281.91100000000006</v>
      </c>
      <c r="X2012" s="8">
        <f t="shared" si="147"/>
        <v>512.27099999999996</v>
      </c>
    </row>
    <row r="2013" spans="2:24" ht="18.75" customHeight="1" x14ac:dyDescent="0.2">
      <c r="B2013" s="32">
        <v>44010</v>
      </c>
      <c r="C2013" s="228">
        <v>438</v>
      </c>
      <c r="D2013" s="33">
        <v>370</v>
      </c>
      <c r="E2013" s="1">
        <v>423.02</v>
      </c>
      <c r="F2013" s="33">
        <v>722</v>
      </c>
      <c r="G2013" s="33">
        <v>34</v>
      </c>
      <c r="H2013" s="8">
        <v>421.74</v>
      </c>
      <c r="L2013" s="4">
        <v>0.92900000000000005</v>
      </c>
      <c r="M2013" s="5">
        <v>0.36699999999999999</v>
      </c>
      <c r="N2013" s="8">
        <f t="shared" si="149"/>
        <v>0.92900000000000005</v>
      </c>
      <c r="O2013" s="11">
        <f t="shared" si="144"/>
        <v>1.9489999999999819</v>
      </c>
      <c r="P2013" s="12">
        <v>0</v>
      </c>
      <c r="Q2013" s="39">
        <f t="shared" si="145"/>
        <v>56.357558139534881</v>
      </c>
      <c r="R2013" s="33">
        <v>430</v>
      </c>
      <c r="S2013" s="8">
        <v>410</v>
      </c>
      <c r="T2013" s="8">
        <v>13.019</v>
      </c>
      <c r="U2013" s="8">
        <f t="shared" si="148"/>
        <v>423.01900000000001</v>
      </c>
      <c r="V2013" s="8">
        <f t="shared" si="146"/>
        <v>283.86</v>
      </c>
      <c r="X2013" s="8">
        <f t="shared" si="147"/>
        <v>513.19999999999993</v>
      </c>
    </row>
    <row r="2014" spans="2:24" ht="18.75" customHeight="1" x14ac:dyDescent="0.2">
      <c r="B2014" s="32">
        <v>44011</v>
      </c>
      <c r="C2014" s="228">
        <v>438</v>
      </c>
      <c r="D2014" s="33">
        <v>370</v>
      </c>
      <c r="E2014" s="1">
        <v>423.08</v>
      </c>
      <c r="F2014" s="33">
        <v>722</v>
      </c>
      <c r="G2014" s="33">
        <v>34</v>
      </c>
      <c r="H2014" s="8">
        <v>422.76</v>
      </c>
      <c r="L2014" s="4">
        <v>0.75900000000000001</v>
      </c>
      <c r="M2014" s="5">
        <v>0.3</v>
      </c>
      <c r="N2014" s="8">
        <f t="shared" si="149"/>
        <v>0.75900000000000001</v>
      </c>
      <c r="O2014" s="11">
        <f t="shared" si="144"/>
        <v>1.7390000000000181</v>
      </c>
      <c r="P2014" s="12">
        <v>0</v>
      </c>
      <c r="Q2014" s="39">
        <f t="shared" si="145"/>
        <v>56.505813953488371</v>
      </c>
      <c r="R2014" s="33">
        <v>430</v>
      </c>
      <c r="S2014" s="8">
        <v>410</v>
      </c>
      <c r="T2014" s="8">
        <v>13.068</v>
      </c>
      <c r="U2014" s="8">
        <f t="shared" si="148"/>
        <v>423.06799999999998</v>
      </c>
      <c r="V2014" s="8">
        <f t="shared" si="146"/>
        <v>285.59900000000005</v>
      </c>
      <c r="X2014" s="8">
        <f t="shared" si="147"/>
        <v>513.95899999999995</v>
      </c>
    </row>
    <row r="2015" spans="2:24" ht="18.75" customHeight="1" x14ac:dyDescent="0.2">
      <c r="B2015" s="32">
        <v>44012</v>
      </c>
      <c r="C2015" s="228">
        <v>438</v>
      </c>
      <c r="D2015" s="33">
        <v>370</v>
      </c>
      <c r="E2015" s="1">
        <v>423.14</v>
      </c>
      <c r="F2015" s="33">
        <v>722</v>
      </c>
      <c r="G2015" s="33">
        <v>34</v>
      </c>
      <c r="H2015" s="8">
        <v>423.74</v>
      </c>
      <c r="L2015" s="4">
        <v>0.46</v>
      </c>
      <c r="M2015" s="5">
        <v>0.182</v>
      </c>
      <c r="N2015" s="8">
        <f t="shared" si="149"/>
        <v>0.46</v>
      </c>
      <c r="O2015" s="11">
        <f t="shared" ref="O2015:O2078" si="150">H2016-H2015+N2015</f>
        <v>2.8599999999999772</v>
      </c>
      <c r="P2015" s="12">
        <v>0</v>
      </c>
      <c r="Q2015" s="39">
        <f t="shared" ref="Q2015:Q2078" si="151">(H2015-34)*100/(722-34)</f>
        <v>56.64825581395349</v>
      </c>
      <c r="R2015" s="33">
        <v>430</v>
      </c>
      <c r="S2015" s="8">
        <v>410</v>
      </c>
      <c r="T2015" s="8">
        <v>13.143000000000001</v>
      </c>
      <c r="U2015" s="8">
        <f t="shared" si="148"/>
        <v>423.14300000000003</v>
      </c>
      <c r="V2015" s="8">
        <f t="shared" si="146"/>
        <v>288.459</v>
      </c>
      <c r="X2015" s="8">
        <f t="shared" si="147"/>
        <v>514.41899999999998</v>
      </c>
    </row>
    <row r="2016" spans="2:24" ht="18.75" customHeight="1" x14ac:dyDescent="0.2">
      <c r="B2016" s="32">
        <v>44013</v>
      </c>
      <c r="C2016" s="228">
        <v>438</v>
      </c>
      <c r="D2016" s="33">
        <v>370</v>
      </c>
      <c r="E2016" s="1">
        <v>423.29</v>
      </c>
      <c r="F2016" s="33">
        <v>722</v>
      </c>
      <c r="G2016" s="33">
        <v>34</v>
      </c>
      <c r="H2016" s="8">
        <v>426.14</v>
      </c>
      <c r="L2016" s="4">
        <v>0.28599999999999998</v>
      </c>
      <c r="M2016" s="5">
        <v>0.113</v>
      </c>
      <c r="N2016" s="8">
        <f t="shared" si="149"/>
        <v>0.28599999999999998</v>
      </c>
      <c r="O2016" s="11">
        <f t="shared" si="150"/>
        <v>1.1260000000000319</v>
      </c>
      <c r="P2016" s="12">
        <v>0</v>
      </c>
      <c r="Q2016" s="39">
        <f t="shared" si="151"/>
        <v>56.997093023255815</v>
      </c>
      <c r="R2016" s="33">
        <v>430</v>
      </c>
      <c r="S2016" s="8">
        <v>410</v>
      </c>
      <c r="T2016" s="8">
        <v>13.285</v>
      </c>
      <c r="U2016" s="8">
        <f t="shared" si="148"/>
        <v>423.28500000000003</v>
      </c>
      <c r="V2016" s="8">
        <f t="shared" si="146"/>
        <v>289.58500000000004</v>
      </c>
      <c r="X2016" s="8">
        <f t="shared" si="147"/>
        <v>514.70499999999993</v>
      </c>
    </row>
    <row r="2017" spans="2:24" ht="18.75" customHeight="1" x14ac:dyDescent="0.2">
      <c r="B2017" s="32">
        <v>44014</v>
      </c>
      <c r="C2017" s="228">
        <v>438</v>
      </c>
      <c r="D2017" s="33">
        <v>370</v>
      </c>
      <c r="E2017" s="1">
        <v>423.34</v>
      </c>
      <c r="F2017" s="33">
        <v>722</v>
      </c>
      <c r="G2017" s="33">
        <v>34</v>
      </c>
      <c r="H2017" s="8">
        <v>426.98</v>
      </c>
      <c r="L2017" s="4">
        <v>0.71099999999999997</v>
      </c>
      <c r="M2017" s="5">
        <v>0.28100000000000003</v>
      </c>
      <c r="N2017" s="8">
        <f t="shared" si="149"/>
        <v>0.71099999999999997</v>
      </c>
      <c r="O2017" s="11">
        <f t="shared" si="150"/>
        <v>1.0509999999999748</v>
      </c>
      <c r="P2017" s="12">
        <v>0</v>
      </c>
      <c r="Q2017" s="39">
        <f t="shared" si="151"/>
        <v>57.119186046511629</v>
      </c>
      <c r="R2017" s="33">
        <v>430</v>
      </c>
      <c r="S2017" s="8">
        <v>410</v>
      </c>
      <c r="T2017" s="8">
        <v>13.334</v>
      </c>
      <c r="U2017" s="8">
        <f t="shared" si="148"/>
        <v>423.334</v>
      </c>
      <c r="V2017" s="8">
        <f t="shared" si="146"/>
        <v>290.63600000000002</v>
      </c>
      <c r="X2017" s="8">
        <f t="shared" si="147"/>
        <v>515.41599999999994</v>
      </c>
    </row>
    <row r="2018" spans="2:24" ht="18.75" customHeight="1" x14ac:dyDescent="0.2">
      <c r="B2018" s="32">
        <v>44015</v>
      </c>
      <c r="C2018" s="228">
        <v>438</v>
      </c>
      <c r="D2018" s="33">
        <v>370</v>
      </c>
      <c r="E2018" s="1">
        <v>423.36</v>
      </c>
      <c r="F2018" s="33">
        <v>722</v>
      </c>
      <c r="G2018" s="33">
        <v>34</v>
      </c>
      <c r="H2018" s="8">
        <v>427.32</v>
      </c>
      <c r="L2018" s="4">
        <v>0</v>
      </c>
      <c r="M2018" s="5">
        <v>0</v>
      </c>
      <c r="N2018" s="8">
        <f t="shared" si="149"/>
        <v>0</v>
      </c>
      <c r="O2018" s="11">
        <f t="shared" si="150"/>
        <v>1.4800000000000182</v>
      </c>
      <c r="P2018" s="12">
        <v>0</v>
      </c>
      <c r="Q2018" s="39">
        <f t="shared" si="151"/>
        <v>57.168604651162788</v>
      </c>
      <c r="R2018" s="33">
        <v>430</v>
      </c>
      <c r="S2018" s="8">
        <v>410</v>
      </c>
      <c r="T2018" s="8">
        <v>13.352</v>
      </c>
      <c r="U2018" s="8">
        <f t="shared" si="148"/>
        <v>423.35199999999998</v>
      </c>
      <c r="V2018" s="8">
        <f t="shared" si="146"/>
        <v>292.11600000000004</v>
      </c>
      <c r="X2018" s="8">
        <f t="shared" si="147"/>
        <v>515.41599999999994</v>
      </c>
    </row>
    <row r="2019" spans="2:24" ht="18.75" customHeight="1" x14ac:dyDescent="0.2">
      <c r="B2019" s="32">
        <v>44016</v>
      </c>
      <c r="C2019" s="228">
        <v>438</v>
      </c>
      <c r="D2019" s="33">
        <v>370</v>
      </c>
      <c r="E2019" s="1">
        <v>423.45</v>
      </c>
      <c r="F2019" s="33">
        <v>722</v>
      </c>
      <c r="G2019" s="33">
        <v>34</v>
      </c>
      <c r="H2019" s="8">
        <v>428.8</v>
      </c>
      <c r="L2019" s="4">
        <v>1.204</v>
      </c>
      <c r="M2019" s="5">
        <v>0.47599999999999998</v>
      </c>
      <c r="N2019" s="8">
        <f t="shared" si="149"/>
        <v>1.204</v>
      </c>
      <c r="O2019" s="11">
        <f t="shared" si="150"/>
        <v>0.72399999999998177</v>
      </c>
      <c r="P2019" s="12">
        <v>0</v>
      </c>
      <c r="Q2019" s="39">
        <f t="shared" si="151"/>
        <v>57.383720930232556</v>
      </c>
      <c r="R2019" s="33">
        <v>430</v>
      </c>
      <c r="S2019" s="8">
        <v>410</v>
      </c>
      <c r="T2019" s="8">
        <v>13.445</v>
      </c>
      <c r="U2019" s="8">
        <f t="shared" si="148"/>
        <v>423.44499999999999</v>
      </c>
      <c r="V2019" s="8">
        <f t="shared" si="146"/>
        <v>292.84000000000003</v>
      </c>
      <c r="X2019" s="8">
        <f t="shared" si="147"/>
        <v>516.61999999999989</v>
      </c>
    </row>
    <row r="2020" spans="2:24" ht="18.75" customHeight="1" x14ac:dyDescent="0.2">
      <c r="B2020" s="32">
        <v>44017</v>
      </c>
      <c r="C2020" s="228">
        <v>438</v>
      </c>
      <c r="D2020" s="33">
        <v>370</v>
      </c>
      <c r="E2020" s="1">
        <v>423.42</v>
      </c>
      <c r="F2020" s="33">
        <v>722</v>
      </c>
      <c r="G2020" s="33">
        <v>34</v>
      </c>
      <c r="H2020" s="8">
        <v>428.32</v>
      </c>
      <c r="L2020" s="4">
        <v>2.3860000000000001</v>
      </c>
      <c r="M2020" s="5">
        <v>0.94299999999999995</v>
      </c>
      <c r="N2020" s="8">
        <f t="shared" si="149"/>
        <v>2.3860000000000001</v>
      </c>
      <c r="O2020" s="11">
        <f t="shared" si="150"/>
        <v>1.895999999999991</v>
      </c>
      <c r="P2020" s="12">
        <v>0</v>
      </c>
      <c r="Q2020" s="39">
        <f t="shared" si="151"/>
        <v>57.313953488372093</v>
      </c>
      <c r="R2020" s="33">
        <v>430</v>
      </c>
      <c r="S2020" s="8">
        <v>410</v>
      </c>
      <c r="T2020" s="8">
        <v>13.414</v>
      </c>
      <c r="U2020" s="8">
        <f t="shared" si="148"/>
        <v>423.41399999999999</v>
      </c>
      <c r="V2020" s="8">
        <f t="shared" si="146"/>
        <v>294.73600000000005</v>
      </c>
      <c r="X2020" s="8">
        <f t="shared" si="147"/>
        <v>519.00599999999986</v>
      </c>
    </row>
    <row r="2021" spans="2:24" ht="18.75" customHeight="1" x14ac:dyDescent="0.2">
      <c r="B2021" s="32">
        <v>44018</v>
      </c>
      <c r="C2021" s="228">
        <v>438</v>
      </c>
      <c r="D2021" s="33">
        <v>370</v>
      </c>
      <c r="E2021" s="1">
        <v>423.39</v>
      </c>
      <c r="F2021" s="33">
        <v>722</v>
      </c>
      <c r="G2021" s="33">
        <v>34</v>
      </c>
      <c r="H2021" s="8">
        <v>427.83</v>
      </c>
      <c r="L2021" s="4">
        <v>2.7</v>
      </c>
      <c r="M2021" s="5">
        <v>1.0669999999999999</v>
      </c>
      <c r="N2021" s="8">
        <f t="shared" si="149"/>
        <v>2.7</v>
      </c>
      <c r="O2021" s="11">
        <f t="shared" si="150"/>
        <v>2.5300000000000411</v>
      </c>
      <c r="P2021" s="12">
        <v>2.9</v>
      </c>
      <c r="Q2021" s="39">
        <f t="shared" si="151"/>
        <v>57.242732558139537</v>
      </c>
      <c r="R2021" s="33">
        <v>430</v>
      </c>
      <c r="S2021" s="8">
        <v>410</v>
      </c>
      <c r="T2021" s="8">
        <v>13.382999999999999</v>
      </c>
      <c r="U2021" s="8">
        <f t="shared" si="148"/>
        <v>423.38299999999998</v>
      </c>
      <c r="V2021" s="8">
        <f t="shared" si="146"/>
        <v>297.26600000000008</v>
      </c>
      <c r="X2021" s="8">
        <f t="shared" si="147"/>
        <v>521.7059999999999</v>
      </c>
    </row>
    <row r="2022" spans="2:24" ht="18.75" customHeight="1" x14ac:dyDescent="0.2">
      <c r="B2022" s="32">
        <v>44019</v>
      </c>
      <c r="C2022" s="33">
        <v>438</v>
      </c>
      <c r="D2022" s="33">
        <v>370</v>
      </c>
      <c r="E2022" s="1">
        <v>423.38</v>
      </c>
      <c r="F2022" s="33">
        <v>722</v>
      </c>
      <c r="G2022" s="33">
        <v>34</v>
      </c>
      <c r="H2022" s="8">
        <v>427.66</v>
      </c>
      <c r="L2022" s="4">
        <v>0.97199999999999998</v>
      </c>
      <c r="M2022" s="5">
        <v>0.38400000000000001</v>
      </c>
      <c r="N2022" s="8">
        <f t="shared" si="149"/>
        <v>0.97199999999999998</v>
      </c>
      <c r="O2022" s="11">
        <f t="shared" si="150"/>
        <v>0.80199999999998406</v>
      </c>
      <c r="P2022" s="12">
        <v>0</v>
      </c>
      <c r="Q2022" s="39">
        <f t="shared" si="151"/>
        <v>57.218023255813954</v>
      </c>
      <c r="R2022" s="33">
        <v>430</v>
      </c>
      <c r="S2022" s="8">
        <v>410</v>
      </c>
      <c r="T2022" s="8">
        <v>13.366</v>
      </c>
      <c r="U2022" s="8">
        <f t="shared" si="148"/>
        <v>423.36599999999999</v>
      </c>
      <c r="V2022" s="8">
        <f t="shared" si="146"/>
        <v>298.06800000000004</v>
      </c>
      <c r="X2022" s="8">
        <f t="shared" si="147"/>
        <v>522.67799999999988</v>
      </c>
    </row>
    <row r="2023" spans="2:24" ht="18.75" customHeight="1" x14ac:dyDescent="0.2">
      <c r="B2023" s="32">
        <v>44020</v>
      </c>
      <c r="C2023" s="33">
        <v>438</v>
      </c>
      <c r="D2023" s="33">
        <v>370</v>
      </c>
      <c r="E2023" s="1">
        <v>423.37</v>
      </c>
      <c r="F2023" s="33">
        <v>722</v>
      </c>
      <c r="G2023" s="33">
        <v>34</v>
      </c>
      <c r="H2023" s="8">
        <v>427.49</v>
      </c>
      <c r="L2023" s="4">
        <v>0.56399999999999995</v>
      </c>
      <c r="M2023" s="5">
        <v>0.223</v>
      </c>
      <c r="N2023" s="8">
        <f t="shared" si="149"/>
        <v>0.56399999999999995</v>
      </c>
      <c r="O2023" s="11">
        <f t="shared" si="150"/>
        <v>0.73400000000001586</v>
      </c>
      <c r="P2023" s="12">
        <v>5.6</v>
      </c>
      <c r="Q2023" s="39">
        <f t="shared" si="151"/>
        <v>57.193313953488371</v>
      </c>
      <c r="R2023" s="33">
        <v>430</v>
      </c>
      <c r="S2023" s="8">
        <v>410</v>
      </c>
      <c r="T2023" s="8">
        <v>13.353999999999999</v>
      </c>
      <c r="U2023" s="8">
        <f t="shared" si="148"/>
        <v>423.35399999999998</v>
      </c>
      <c r="V2023" s="8">
        <f t="shared" si="146"/>
        <v>298.80200000000008</v>
      </c>
      <c r="X2023" s="8">
        <f t="shared" si="147"/>
        <v>523.24199999999985</v>
      </c>
    </row>
    <row r="2024" spans="2:24" ht="18.75" customHeight="1" x14ac:dyDescent="0.2">
      <c r="B2024" s="32">
        <v>44021</v>
      </c>
      <c r="C2024" s="33">
        <v>438</v>
      </c>
      <c r="D2024" s="33">
        <v>370</v>
      </c>
      <c r="E2024" s="1">
        <v>423.38</v>
      </c>
      <c r="F2024" s="33">
        <v>722</v>
      </c>
      <c r="G2024" s="33">
        <v>34</v>
      </c>
      <c r="H2024" s="8">
        <v>427.66</v>
      </c>
      <c r="L2024" s="4">
        <v>0</v>
      </c>
      <c r="M2024" s="5">
        <v>0</v>
      </c>
      <c r="N2024" s="8">
        <f t="shared" si="149"/>
        <v>0</v>
      </c>
      <c r="O2024" s="11">
        <f t="shared" si="150"/>
        <v>2.4499999999999886</v>
      </c>
      <c r="P2024" s="12">
        <v>32.5</v>
      </c>
      <c r="Q2024" s="39">
        <f t="shared" si="151"/>
        <v>57.218023255813954</v>
      </c>
      <c r="R2024" s="33">
        <v>430</v>
      </c>
      <c r="S2024" s="8">
        <v>410</v>
      </c>
      <c r="T2024" s="8">
        <v>13.382999999999999</v>
      </c>
      <c r="U2024" s="8">
        <f t="shared" si="148"/>
        <v>423.38299999999998</v>
      </c>
      <c r="V2024" s="8">
        <f t="shared" si="146"/>
        <v>301.25200000000007</v>
      </c>
      <c r="X2024" s="8">
        <f t="shared" si="147"/>
        <v>523.24199999999985</v>
      </c>
    </row>
    <row r="2025" spans="2:24" ht="18.75" customHeight="1" x14ac:dyDescent="0.2">
      <c r="B2025" s="32">
        <v>44022</v>
      </c>
      <c r="C2025" s="33">
        <v>438</v>
      </c>
      <c r="D2025" s="33">
        <v>370</v>
      </c>
      <c r="E2025" s="1">
        <v>423.53</v>
      </c>
      <c r="F2025" s="33">
        <v>722</v>
      </c>
      <c r="G2025" s="33">
        <v>34</v>
      </c>
      <c r="H2025" s="8">
        <v>430.11</v>
      </c>
      <c r="L2025" s="4">
        <v>0.63800000000000001</v>
      </c>
      <c r="M2025" s="5">
        <v>0.253</v>
      </c>
      <c r="N2025" s="8">
        <f t="shared" si="149"/>
        <v>0.63800000000000001</v>
      </c>
      <c r="O2025" s="11">
        <f t="shared" si="150"/>
        <v>1.4879999999999658</v>
      </c>
      <c r="P2025" s="12">
        <v>0</v>
      </c>
      <c r="Q2025" s="39">
        <f t="shared" si="151"/>
        <v>57.574127906976742</v>
      </c>
      <c r="R2025" s="33">
        <v>430</v>
      </c>
      <c r="S2025" s="8">
        <v>410</v>
      </c>
      <c r="T2025" s="8">
        <v>13.53</v>
      </c>
      <c r="U2025" s="8">
        <f t="shared" si="148"/>
        <v>423.53</v>
      </c>
      <c r="V2025" s="8">
        <f t="shared" si="146"/>
        <v>302.74</v>
      </c>
      <c r="X2025" s="8">
        <f t="shared" si="147"/>
        <v>523.87999999999988</v>
      </c>
    </row>
    <row r="2026" spans="2:24" ht="18.75" customHeight="1" x14ac:dyDescent="0.2">
      <c r="B2026" s="32">
        <v>44023</v>
      </c>
      <c r="C2026" s="33">
        <v>438</v>
      </c>
      <c r="D2026" s="33">
        <v>370</v>
      </c>
      <c r="E2026" s="1">
        <v>423.58</v>
      </c>
      <c r="F2026" s="33">
        <v>722</v>
      </c>
      <c r="G2026" s="33">
        <v>34</v>
      </c>
      <c r="H2026" s="8">
        <v>430.96</v>
      </c>
      <c r="L2026" s="4">
        <v>0.874</v>
      </c>
      <c r="M2026" s="5">
        <v>0.34699999999999998</v>
      </c>
      <c r="N2026" s="8">
        <f t="shared" si="149"/>
        <v>0.874</v>
      </c>
      <c r="O2026" s="11">
        <f t="shared" si="150"/>
        <v>1.044000000000016</v>
      </c>
      <c r="P2026" s="12">
        <v>0</v>
      </c>
      <c r="Q2026" s="39">
        <f t="shared" si="151"/>
        <v>57.697674418604649</v>
      </c>
      <c r="R2026" s="33">
        <v>430</v>
      </c>
      <c r="S2026" s="8">
        <v>410</v>
      </c>
      <c r="T2026" s="8">
        <v>13.577999999999999</v>
      </c>
      <c r="U2026" s="8">
        <f t="shared" si="148"/>
        <v>423.57799999999997</v>
      </c>
      <c r="V2026" s="8">
        <f t="shared" si="146"/>
        <v>303.78400000000005</v>
      </c>
      <c r="X2026" s="8">
        <f t="shared" si="147"/>
        <v>524.75399999999991</v>
      </c>
    </row>
    <row r="2027" spans="2:24" ht="18.75" customHeight="1" x14ac:dyDescent="0.2">
      <c r="B2027" s="32">
        <v>44024</v>
      </c>
      <c r="C2027" s="33">
        <v>438</v>
      </c>
      <c r="D2027" s="33">
        <v>370</v>
      </c>
      <c r="E2027" s="1">
        <v>423.59</v>
      </c>
      <c r="F2027" s="33">
        <v>722</v>
      </c>
      <c r="G2027" s="33">
        <v>34</v>
      </c>
      <c r="H2027" s="8">
        <v>431.13</v>
      </c>
      <c r="L2027" s="4">
        <v>1.9630000000000001</v>
      </c>
      <c r="M2027" s="5">
        <v>0.77900000000000003</v>
      </c>
      <c r="N2027" s="8">
        <f t="shared" si="149"/>
        <v>1.9630000000000001</v>
      </c>
      <c r="O2027" s="11">
        <f t="shared" si="150"/>
        <v>1.7929999999999842</v>
      </c>
      <c r="P2027" s="12">
        <v>0</v>
      </c>
      <c r="Q2027" s="39">
        <f t="shared" si="151"/>
        <v>57.722383720930232</v>
      </c>
      <c r="R2027" s="33">
        <v>430</v>
      </c>
      <c r="S2027" s="8">
        <v>410</v>
      </c>
      <c r="T2027" s="8">
        <v>13.584</v>
      </c>
      <c r="U2027" s="8">
        <f t="shared" si="148"/>
        <v>423.584</v>
      </c>
      <c r="V2027" s="8">
        <f t="shared" si="146"/>
        <v>305.57700000000006</v>
      </c>
      <c r="X2027" s="8">
        <f t="shared" si="147"/>
        <v>526.71699999999987</v>
      </c>
    </row>
    <row r="2028" spans="2:24" ht="18.75" customHeight="1" x14ac:dyDescent="0.2">
      <c r="B2028" s="32">
        <v>44025</v>
      </c>
      <c r="C2028" s="33">
        <v>438</v>
      </c>
      <c r="D2028" s="33">
        <v>370</v>
      </c>
      <c r="E2028" s="1">
        <v>423.58</v>
      </c>
      <c r="F2028" s="33">
        <v>722</v>
      </c>
      <c r="G2028" s="33">
        <v>34</v>
      </c>
      <c r="H2028" s="8">
        <v>430.96</v>
      </c>
      <c r="L2028" s="4">
        <v>0.88700000000000001</v>
      </c>
      <c r="M2028" s="5">
        <v>0.35199999999999998</v>
      </c>
      <c r="N2028" s="8">
        <f t="shared" si="149"/>
        <v>0.88700000000000001</v>
      </c>
      <c r="O2028" s="11">
        <f t="shared" si="150"/>
        <v>0.88700000000000001</v>
      </c>
      <c r="P2028" s="12">
        <v>0</v>
      </c>
      <c r="Q2028" s="39">
        <f t="shared" si="151"/>
        <v>57.697674418604649</v>
      </c>
      <c r="R2028" s="33">
        <v>430</v>
      </c>
      <c r="S2028" s="8">
        <v>410</v>
      </c>
      <c r="T2028" s="8">
        <v>13.579000000000001</v>
      </c>
      <c r="U2028" s="8">
        <f t="shared" si="148"/>
        <v>423.57900000000001</v>
      </c>
      <c r="V2028" s="8">
        <f t="shared" si="146"/>
        <v>306.46400000000006</v>
      </c>
      <c r="X2028" s="8">
        <f t="shared" si="147"/>
        <v>527.60399999999981</v>
      </c>
    </row>
    <row r="2029" spans="2:24" ht="18.75" customHeight="1" x14ac:dyDescent="0.2">
      <c r="B2029" s="32">
        <v>44026</v>
      </c>
      <c r="C2029" s="33">
        <v>438</v>
      </c>
      <c r="D2029" s="33">
        <v>370</v>
      </c>
      <c r="E2029" s="1">
        <v>423.58</v>
      </c>
      <c r="F2029" s="33">
        <v>722</v>
      </c>
      <c r="G2029" s="33">
        <v>34</v>
      </c>
      <c r="H2029" s="8">
        <v>430.96</v>
      </c>
      <c r="L2029" s="4">
        <v>0.375</v>
      </c>
      <c r="M2029" s="5">
        <v>0.14899999999999999</v>
      </c>
      <c r="N2029" s="8">
        <f t="shared" si="149"/>
        <v>0.375</v>
      </c>
      <c r="O2029" s="11">
        <f t="shared" si="150"/>
        <v>0.54500000000001592</v>
      </c>
      <c r="P2029" s="12">
        <v>0</v>
      </c>
      <c r="Q2029" s="39">
        <f t="shared" si="151"/>
        <v>57.697674418604649</v>
      </c>
      <c r="R2029" s="33">
        <v>430</v>
      </c>
      <c r="S2029" s="8">
        <v>410</v>
      </c>
      <c r="T2029" s="8">
        <v>13.571999999999999</v>
      </c>
      <c r="U2029" s="8">
        <f t="shared" si="148"/>
        <v>423.572</v>
      </c>
      <c r="V2029" s="8">
        <f t="shared" ref="V2029:V2092" si="152">+V2028+O2029</f>
        <v>307.00900000000007</v>
      </c>
      <c r="X2029" s="8">
        <f t="shared" ref="X2029:X2092" si="153">+X2028+L2029</f>
        <v>527.97899999999981</v>
      </c>
    </row>
    <row r="2030" spans="2:24" ht="18.75" customHeight="1" x14ac:dyDescent="0.2">
      <c r="B2030" s="32">
        <v>44027</v>
      </c>
      <c r="C2030" s="33">
        <v>438</v>
      </c>
      <c r="D2030" s="33">
        <v>370</v>
      </c>
      <c r="E2030" s="1">
        <v>423.59</v>
      </c>
      <c r="F2030" s="33">
        <v>722</v>
      </c>
      <c r="G2030" s="33">
        <v>34</v>
      </c>
      <c r="H2030" s="8">
        <v>431.13</v>
      </c>
      <c r="L2030" s="4">
        <v>0.34799999999999998</v>
      </c>
      <c r="M2030" s="5">
        <v>0.13800000000000001</v>
      </c>
      <c r="N2030" s="8">
        <f t="shared" si="149"/>
        <v>0.34799999999999998</v>
      </c>
      <c r="O2030" s="11">
        <f t="shared" si="150"/>
        <v>0.34799999999999998</v>
      </c>
      <c r="P2030" s="12">
        <v>0</v>
      </c>
      <c r="Q2030" s="39">
        <f t="shared" si="151"/>
        <v>57.722383720930232</v>
      </c>
      <c r="R2030" s="33">
        <v>430</v>
      </c>
      <c r="S2030" s="8">
        <v>410</v>
      </c>
      <c r="T2030" s="8">
        <v>13.596</v>
      </c>
      <c r="U2030" s="8">
        <f t="shared" si="148"/>
        <v>423.596</v>
      </c>
      <c r="V2030" s="8">
        <f t="shared" si="152"/>
        <v>307.35700000000008</v>
      </c>
      <c r="X2030" s="8">
        <f t="shared" si="153"/>
        <v>528.32699999999977</v>
      </c>
    </row>
    <row r="2031" spans="2:24" ht="18.75" customHeight="1" x14ac:dyDescent="0.2">
      <c r="B2031" s="32">
        <v>44028</v>
      </c>
      <c r="C2031" s="33">
        <v>438</v>
      </c>
      <c r="D2031" s="33">
        <v>370</v>
      </c>
      <c r="E2031" s="1">
        <v>423.59</v>
      </c>
      <c r="F2031" s="33">
        <v>722</v>
      </c>
      <c r="G2031" s="33">
        <v>34</v>
      </c>
      <c r="H2031" s="8">
        <v>431.13</v>
      </c>
      <c r="L2031" s="4">
        <v>0</v>
      </c>
      <c r="M2031" s="5">
        <v>0</v>
      </c>
      <c r="N2031" s="8">
        <f t="shared" si="149"/>
        <v>0</v>
      </c>
      <c r="O2031" s="11">
        <f t="shared" si="150"/>
        <v>0.32999999999998408</v>
      </c>
      <c r="P2031" s="12">
        <v>0</v>
      </c>
      <c r="Q2031" s="39">
        <f t="shared" si="151"/>
        <v>57.722383720930232</v>
      </c>
      <c r="R2031" s="33">
        <v>430</v>
      </c>
      <c r="S2031" s="8">
        <v>410</v>
      </c>
      <c r="T2031" s="8">
        <v>13.590999999999999</v>
      </c>
      <c r="U2031" s="8">
        <f t="shared" si="148"/>
        <v>423.59100000000001</v>
      </c>
      <c r="V2031" s="8">
        <f t="shared" si="152"/>
        <v>307.68700000000007</v>
      </c>
      <c r="X2031" s="8">
        <f t="shared" si="153"/>
        <v>528.32699999999977</v>
      </c>
    </row>
    <row r="2032" spans="2:24" ht="18.75" customHeight="1" x14ac:dyDescent="0.2">
      <c r="B2032" s="32">
        <v>44029</v>
      </c>
      <c r="C2032" s="33">
        <v>438</v>
      </c>
      <c r="D2032" s="33">
        <v>370</v>
      </c>
      <c r="E2032" s="1">
        <v>423.61</v>
      </c>
      <c r="F2032" s="33">
        <v>722</v>
      </c>
      <c r="G2032" s="33">
        <v>34</v>
      </c>
      <c r="H2032" s="8">
        <v>431.46</v>
      </c>
      <c r="L2032" s="4">
        <v>1.633</v>
      </c>
      <c r="M2032" s="5">
        <v>0.64800000000000002</v>
      </c>
      <c r="N2032" s="8">
        <f t="shared" si="149"/>
        <v>1.633</v>
      </c>
      <c r="O2032" s="11">
        <f t="shared" si="150"/>
        <v>1.633</v>
      </c>
      <c r="P2032" s="12">
        <v>0</v>
      </c>
      <c r="Q2032" s="39">
        <f t="shared" si="151"/>
        <v>57.770348837209305</v>
      </c>
      <c r="R2032" s="33">
        <v>430</v>
      </c>
      <c r="S2032" s="8">
        <v>410</v>
      </c>
      <c r="T2032" s="8">
        <v>13.608000000000001</v>
      </c>
      <c r="U2032" s="8">
        <f t="shared" si="148"/>
        <v>423.608</v>
      </c>
      <c r="V2032" s="8">
        <f t="shared" si="152"/>
        <v>309.32000000000005</v>
      </c>
      <c r="X2032" s="8">
        <f t="shared" si="153"/>
        <v>529.95999999999981</v>
      </c>
    </row>
    <row r="2033" spans="2:24" ht="18.75" customHeight="1" x14ac:dyDescent="0.2">
      <c r="B2033" s="32">
        <v>44030</v>
      </c>
      <c r="C2033" s="33">
        <v>438</v>
      </c>
      <c r="D2033" s="33">
        <v>370</v>
      </c>
      <c r="E2033" s="1">
        <v>423.61</v>
      </c>
      <c r="F2033" s="33">
        <v>722</v>
      </c>
      <c r="G2033" s="33">
        <v>34</v>
      </c>
      <c r="H2033" s="8">
        <v>431.46</v>
      </c>
      <c r="L2033" s="4">
        <v>1.4239999999999999</v>
      </c>
      <c r="M2033" s="5">
        <v>0.56299999999999994</v>
      </c>
      <c r="N2033" s="8">
        <f t="shared" si="149"/>
        <v>1.4239999999999999</v>
      </c>
      <c r="O2033" s="11">
        <f t="shared" si="150"/>
        <v>1.7439999999999931</v>
      </c>
      <c r="P2033" s="12">
        <v>24</v>
      </c>
      <c r="Q2033" s="39">
        <f t="shared" si="151"/>
        <v>57.770348837209305</v>
      </c>
      <c r="R2033" s="33">
        <v>430</v>
      </c>
      <c r="S2033" s="8">
        <v>410</v>
      </c>
      <c r="T2033" s="8">
        <v>13.601000000000001</v>
      </c>
      <c r="U2033" s="8">
        <f t="shared" si="148"/>
        <v>423.601</v>
      </c>
      <c r="V2033" s="8">
        <f t="shared" si="152"/>
        <v>311.06400000000002</v>
      </c>
      <c r="X2033" s="8">
        <f t="shared" si="153"/>
        <v>531.38399999999979</v>
      </c>
    </row>
    <row r="2034" spans="2:24" ht="18.75" customHeight="1" x14ac:dyDescent="0.2">
      <c r="B2034" s="32">
        <v>44031</v>
      </c>
      <c r="C2034" s="33">
        <v>438</v>
      </c>
      <c r="D2034" s="33">
        <v>370</v>
      </c>
      <c r="E2034" s="1">
        <v>423.63</v>
      </c>
      <c r="F2034" s="33">
        <v>722</v>
      </c>
      <c r="G2034" s="33">
        <v>34</v>
      </c>
      <c r="H2034" s="8">
        <v>431.78</v>
      </c>
      <c r="L2034" s="4">
        <v>2.6230000000000002</v>
      </c>
      <c r="M2034" s="5">
        <v>1.0409999999999999</v>
      </c>
      <c r="N2034" s="8">
        <f t="shared" si="149"/>
        <v>2.6230000000000002</v>
      </c>
      <c r="O2034" s="11">
        <f t="shared" si="150"/>
        <v>5.1030000000000184</v>
      </c>
      <c r="P2034" s="12">
        <v>0</v>
      </c>
      <c r="Q2034" s="39">
        <f t="shared" si="151"/>
        <v>57.816860465116278</v>
      </c>
      <c r="R2034" s="33">
        <v>430</v>
      </c>
      <c r="S2034" s="8">
        <v>410</v>
      </c>
      <c r="T2034" s="8">
        <v>13.631</v>
      </c>
      <c r="U2034" s="8">
        <f t="shared" si="148"/>
        <v>423.63099999999997</v>
      </c>
      <c r="V2034" s="8">
        <f t="shared" si="152"/>
        <v>316.16700000000003</v>
      </c>
      <c r="X2034" s="8">
        <f t="shared" si="153"/>
        <v>534.00699999999983</v>
      </c>
    </row>
    <row r="2035" spans="2:24" ht="18.75" customHeight="1" x14ac:dyDescent="0.2">
      <c r="B2035" s="32">
        <v>44032</v>
      </c>
      <c r="C2035" s="33">
        <v>438</v>
      </c>
      <c r="D2035" s="33">
        <v>370</v>
      </c>
      <c r="E2035" s="1">
        <v>423.78</v>
      </c>
      <c r="F2035" s="33">
        <v>722</v>
      </c>
      <c r="G2035" s="33">
        <v>34</v>
      </c>
      <c r="H2035" s="8">
        <v>434.26</v>
      </c>
      <c r="L2035" s="4">
        <v>1.966</v>
      </c>
      <c r="M2035" s="5">
        <v>0.78</v>
      </c>
      <c r="N2035" s="8">
        <f t="shared" si="149"/>
        <v>1.966</v>
      </c>
      <c r="O2035" s="11">
        <f t="shared" si="150"/>
        <v>1.7959999999999841</v>
      </c>
      <c r="P2035" s="12">
        <v>2.7</v>
      </c>
      <c r="Q2035" s="39">
        <f t="shared" si="151"/>
        <v>58.177325581395351</v>
      </c>
      <c r="R2035" s="33">
        <v>430</v>
      </c>
      <c r="S2035" s="8">
        <v>410</v>
      </c>
      <c r="T2035" s="8">
        <v>13.789</v>
      </c>
      <c r="U2035" s="8">
        <f t="shared" si="148"/>
        <v>423.78899999999999</v>
      </c>
      <c r="V2035" s="8">
        <f t="shared" si="152"/>
        <v>317.96300000000002</v>
      </c>
      <c r="X2035" s="8">
        <f t="shared" si="153"/>
        <v>535.97299999999984</v>
      </c>
    </row>
    <row r="2036" spans="2:24" ht="18.75" customHeight="1" x14ac:dyDescent="0.2">
      <c r="B2036" s="32">
        <v>44033</v>
      </c>
      <c r="C2036" s="33">
        <v>438</v>
      </c>
      <c r="D2036" s="33">
        <v>370</v>
      </c>
      <c r="E2036" s="1">
        <v>423.77</v>
      </c>
      <c r="F2036" s="33">
        <v>722</v>
      </c>
      <c r="G2036" s="33">
        <v>34</v>
      </c>
      <c r="H2036" s="8">
        <v>434.09</v>
      </c>
      <c r="L2036" s="4">
        <v>2.016</v>
      </c>
      <c r="M2036" s="5">
        <v>0.8</v>
      </c>
      <c r="N2036" s="8">
        <f t="shared" si="149"/>
        <v>2.016</v>
      </c>
      <c r="O2036" s="11">
        <f t="shared" si="150"/>
        <v>0.66600000000003412</v>
      </c>
      <c r="P2036" s="12">
        <v>0</v>
      </c>
      <c r="Q2036" s="39">
        <f t="shared" si="151"/>
        <v>58.152616279069768</v>
      </c>
      <c r="R2036" s="33">
        <v>430</v>
      </c>
      <c r="S2036" s="8">
        <v>410</v>
      </c>
      <c r="T2036" s="8">
        <v>13.771000000000001</v>
      </c>
      <c r="U2036" s="8">
        <f t="shared" si="148"/>
        <v>423.77100000000002</v>
      </c>
      <c r="V2036" s="8">
        <f t="shared" si="152"/>
        <v>318.62900000000008</v>
      </c>
      <c r="X2036" s="8">
        <f t="shared" si="153"/>
        <v>537.98899999999981</v>
      </c>
    </row>
    <row r="2037" spans="2:24" ht="18.75" customHeight="1" x14ac:dyDescent="0.2">
      <c r="B2037" s="32">
        <v>44034</v>
      </c>
      <c r="C2037" s="33">
        <v>438</v>
      </c>
      <c r="D2037" s="33">
        <v>370</v>
      </c>
      <c r="E2037" s="1">
        <v>423.69</v>
      </c>
      <c r="F2037" s="33">
        <v>722</v>
      </c>
      <c r="G2037" s="33">
        <v>34</v>
      </c>
      <c r="H2037" s="8">
        <v>432.74</v>
      </c>
      <c r="L2037" s="4">
        <v>1.6879999999999999</v>
      </c>
      <c r="M2037" s="5">
        <v>0.67</v>
      </c>
      <c r="N2037" s="8">
        <f t="shared" si="149"/>
        <v>1.6879999999999999</v>
      </c>
      <c r="O2037" s="11">
        <f t="shared" si="150"/>
        <v>1.3680000000000068</v>
      </c>
      <c r="P2037" s="12">
        <v>31.7</v>
      </c>
      <c r="Q2037" s="39">
        <f t="shared" si="151"/>
        <v>57.956395348837212</v>
      </c>
      <c r="R2037" s="33">
        <v>430</v>
      </c>
      <c r="S2037" s="8">
        <v>410</v>
      </c>
      <c r="T2037" s="8">
        <v>13.683</v>
      </c>
      <c r="U2037" s="8">
        <f t="shared" si="148"/>
        <v>423.68299999999999</v>
      </c>
      <c r="V2037" s="8">
        <f t="shared" si="152"/>
        <v>319.99700000000007</v>
      </c>
      <c r="X2037" s="8">
        <f t="shared" si="153"/>
        <v>539.67699999999979</v>
      </c>
    </row>
    <row r="2038" spans="2:24" ht="18.75" customHeight="1" x14ac:dyDescent="0.2">
      <c r="B2038" s="32">
        <v>44035</v>
      </c>
      <c r="C2038" s="33">
        <v>438</v>
      </c>
      <c r="D2038" s="33">
        <v>370</v>
      </c>
      <c r="E2038" s="1">
        <v>423.67</v>
      </c>
      <c r="F2038" s="33">
        <v>722</v>
      </c>
      <c r="G2038" s="33">
        <v>34</v>
      </c>
      <c r="H2038" s="8">
        <v>432.42</v>
      </c>
      <c r="L2038" s="4">
        <v>1.389</v>
      </c>
      <c r="M2038" s="5">
        <v>0.55100000000000005</v>
      </c>
      <c r="N2038" s="8">
        <f t="shared" si="149"/>
        <v>1.389</v>
      </c>
      <c r="O2038" s="11">
        <f t="shared" si="150"/>
        <v>0.42899999999996363</v>
      </c>
      <c r="P2038" s="12">
        <v>0</v>
      </c>
      <c r="Q2038" s="39">
        <f t="shared" si="151"/>
        <v>57.909883720930232</v>
      </c>
      <c r="R2038" s="33">
        <v>430</v>
      </c>
      <c r="S2038" s="8">
        <v>410</v>
      </c>
      <c r="T2038" s="8">
        <v>13.657999999999999</v>
      </c>
      <c r="U2038" s="8">
        <f t="shared" ref="U2038:U2056" si="154">+S2038+T2038</f>
        <v>423.65800000000002</v>
      </c>
      <c r="V2038" s="8">
        <f t="shared" si="152"/>
        <v>320.42600000000004</v>
      </c>
      <c r="X2038" s="8">
        <f t="shared" si="153"/>
        <v>541.0659999999998</v>
      </c>
    </row>
    <row r="2039" spans="2:24" ht="18.75" customHeight="1" x14ac:dyDescent="0.2">
      <c r="B2039" s="32">
        <v>44036</v>
      </c>
      <c r="C2039" s="33">
        <v>438</v>
      </c>
      <c r="D2039" s="33">
        <v>370</v>
      </c>
      <c r="E2039" s="1">
        <v>423.61</v>
      </c>
      <c r="F2039" s="33">
        <v>722</v>
      </c>
      <c r="G2039" s="33">
        <v>34</v>
      </c>
      <c r="H2039" s="8">
        <v>431.46</v>
      </c>
      <c r="L2039" s="4">
        <v>1.6279999999999999</v>
      </c>
      <c r="M2039" s="5">
        <v>0.64600000000000002</v>
      </c>
      <c r="N2039" s="8">
        <f t="shared" si="149"/>
        <v>1.6279999999999999</v>
      </c>
      <c r="O2039" s="11">
        <f t="shared" si="150"/>
        <v>0.278000000000034</v>
      </c>
      <c r="P2039" s="12">
        <v>0</v>
      </c>
      <c r="Q2039" s="39">
        <f t="shared" si="151"/>
        <v>57.770348837209305</v>
      </c>
      <c r="R2039" s="33">
        <v>430</v>
      </c>
      <c r="S2039" s="8">
        <v>410</v>
      </c>
      <c r="T2039" s="8">
        <v>13.602</v>
      </c>
      <c r="U2039" s="8">
        <f t="shared" si="154"/>
        <v>423.60199999999998</v>
      </c>
      <c r="V2039" s="8">
        <f t="shared" si="152"/>
        <v>320.70400000000006</v>
      </c>
      <c r="X2039" s="8">
        <f t="shared" si="153"/>
        <v>542.69399999999985</v>
      </c>
    </row>
    <row r="2040" spans="2:24" ht="18.75" customHeight="1" x14ac:dyDescent="0.2">
      <c r="B2040" s="32">
        <v>44037</v>
      </c>
      <c r="C2040" s="33">
        <v>438</v>
      </c>
      <c r="D2040" s="33">
        <v>370</v>
      </c>
      <c r="E2040" s="1">
        <v>423.53</v>
      </c>
      <c r="F2040" s="33">
        <v>722</v>
      </c>
      <c r="G2040" s="33">
        <v>34</v>
      </c>
      <c r="H2040" s="8">
        <v>430.11</v>
      </c>
      <c r="L2040" s="4">
        <v>1.3740000000000001</v>
      </c>
      <c r="M2040" s="5">
        <v>0.54300000000000004</v>
      </c>
      <c r="N2040" s="8">
        <f t="shared" si="149"/>
        <v>1.3740000000000001</v>
      </c>
      <c r="O2040" s="11">
        <f t="shared" si="150"/>
        <v>0.38399999999999102</v>
      </c>
      <c r="P2040" s="12">
        <v>0</v>
      </c>
      <c r="Q2040" s="39">
        <f t="shared" si="151"/>
        <v>57.574127906976742</v>
      </c>
      <c r="R2040" s="33">
        <v>430</v>
      </c>
      <c r="S2040" s="8">
        <v>410</v>
      </c>
      <c r="T2040" s="8">
        <v>13.526999999999999</v>
      </c>
      <c r="U2040" s="8">
        <f t="shared" si="154"/>
        <v>423.52699999999999</v>
      </c>
      <c r="V2040" s="8">
        <f t="shared" si="152"/>
        <v>321.08800000000008</v>
      </c>
      <c r="X2040" s="8">
        <f t="shared" si="153"/>
        <v>544.06799999999987</v>
      </c>
    </row>
    <row r="2041" spans="2:24" ht="18.75" customHeight="1" x14ac:dyDescent="0.2">
      <c r="B2041" s="32">
        <v>44038</v>
      </c>
      <c r="C2041" s="33">
        <v>438</v>
      </c>
      <c r="D2041" s="33">
        <v>370</v>
      </c>
      <c r="E2041" s="1">
        <v>423.47</v>
      </c>
      <c r="F2041" s="33">
        <v>722</v>
      </c>
      <c r="G2041" s="33">
        <v>34</v>
      </c>
      <c r="H2041" s="8">
        <v>429.12</v>
      </c>
      <c r="L2041" s="4">
        <v>1.538</v>
      </c>
      <c r="M2041" s="5">
        <v>0.60799999999999998</v>
      </c>
      <c r="N2041" s="8">
        <f t="shared" si="149"/>
        <v>1.538</v>
      </c>
      <c r="O2041" s="11">
        <f t="shared" si="150"/>
        <v>0.24799999999997957</v>
      </c>
      <c r="P2041" s="12">
        <v>0</v>
      </c>
      <c r="Q2041" s="39">
        <f t="shared" si="151"/>
        <v>57.430232558139537</v>
      </c>
      <c r="R2041" s="33">
        <v>430</v>
      </c>
      <c r="S2041" s="8">
        <v>410</v>
      </c>
      <c r="T2041" s="8">
        <v>13.461</v>
      </c>
      <c r="U2041" s="8">
        <f t="shared" si="154"/>
        <v>423.46100000000001</v>
      </c>
      <c r="V2041" s="8">
        <f t="shared" si="152"/>
        <v>321.33600000000007</v>
      </c>
      <c r="X2041" s="8">
        <f t="shared" si="153"/>
        <v>545.60599999999988</v>
      </c>
    </row>
    <row r="2042" spans="2:24" ht="18.75" customHeight="1" x14ac:dyDescent="0.2">
      <c r="B2042" s="32">
        <v>44039</v>
      </c>
      <c r="C2042" s="33">
        <v>438</v>
      </c>
      <c r="D2042" s="33">
        <v>370</v>
      </c>
      <c r="E2042" s="1">
        <v>423.39</v>
      </c>
      <c r="F2042" s="33">
        <v>722</v>
      </c>
      <c r="G2042" s="33">
        <v>34</v>
      </c>
      <c r="H2042" s="8">
        <v>427.83</v>
      </c>
      <c r="L2042" s="4">
        <v>1.0369999999999999</v>
      </c>
      <c r="M2042" s="5">
        <v>0.41</v>
      </c>
      <c r="N2042" s="8">
        <f t="shared" si="149"/>
        <v>1.0369999999999999</v>
      </c>
      <c r="O2042" s="11">
        <f t="shared" si="150"/>
        <v>0.3569999999999931</v>
      </c>
      <c r="P2042" s="12">
        <v>0.8</v>
      </c>
      <c r="Q2042" s="39">
        <f t="shared" si="151"/>
        <v>57.242732558139537</v>
      </c>
      <c r="R2042" s="33">
        <v>430</v>
      </c>
      <c r="S2042" s="8">
        <v>410</v>
      </c>
      <c r="T2042" s="8">
        <v>13.381</v>
      </c>
      <c r="U2042" s="8">
        <f t="shared" si="154"/>
        <v>423.38099999999997</v>
      </c>
      <c r="V2042" s="8">
        <f t="shared" si="152"/>
        <v>321.69300000000004</v>
      </c>
      <c r="X2042" s="8">
        <f t="shared" si="153"/>
        <v>546.64299999999992</v>
      </c>
    </row>
    <row r="2043" spans="2:24" ht="18.75" customHeight="1" x14ac:dyDescent="0.2">
      <c r="B2043" s="32">
        <v>44040</v>
      </c>
      <c r="C2043" s="33">
        <v>438</v>
      </c>
      <c r="D2043" s="33">
        <v>370</v>
      </c>
      <c r="E2043" s="1">
        <v>423.35</v>
      </c>
      <c r="F2043" s="33">
        <v>722</v>
      </c>
      <c r="G2043" s="33">
        <v>34</v>
      </c>
      <c r="H2043" s="8">
        <v>427.15</v>
      </c>
      <c r="L2043" s="4">
        <v>1.409</v>
      </c>
      <c r="M2043" s="5">
        <v>0.55700000000000005</v>
      </c>
      <c r="N2043" s="8">
        <f t="shared" si="149"/>
        <v>1.409</v>
      </c>
      <c r="O2043" s="11">
        <f t="shared" si="150"/>
        <v>0.39900000000000913</v>
      </c>
      <c r="P2043" s="12">
        <v>12.2</v>
      </c>
      <c r="Q2043" s="39">
        <f t="shared" si="151"/>
        <v>57.143895348837212</v>
      </c>
      <c r="R2043" s="33">
        <v>430</v>
      </c>
      <c r="S2043" s="8">
        <v>410</v>
      </c>
      <c r="T2043" s="8">
        <v>13.336</v>
      </c>
      <c r="U2043" s="8">
        <f t="shared" si="154"/>
        <v>423.33600000000001</v>
      </c>
      <c r="V2043" s="8">
        <f t="shared" si="152"/>
        <v>322.09200000000004</v>
      </c>
      <c r="X2043" s="8">
        <f t="shared" si="153"/>
        <v>548.05199999999991</v>
      </c>
    </row>
    <row r="2044" spans="2:24" ht="18.75" customHeight="1" x14ac:dyDescent="0.2">
      <c r="B2044" s="32">
        <v>44041</v>
      </c>
      <c r="C2044" s="33">
        <v>438</v>
      </c>
      <c r="D2044" s="33">
        <v>370</v>
      </c>
      <c r="E2044" s="1">
        <v>423.29</v>
      </c>
      <c r="F2044" s="33">
        <v>722</v>
      </c>
      <c r="G2044" s="33">
        <v>34</v>
      </c>
      <c r="H2044" s="8">
        <v>426.14</v>
      </c>
      <c r="L2044" s="4">
        <v>1.25</v>
      </c>
      <c r="M2044" s="5">
        <v>0.49399999999999999</v>
      </c>
      <c r="N2044" s="8">
        <f t="shared" si="149"/>
        <v>1.25</v>
      </c>
      <c r="O2044" s="11">
        <f t="shared" si="150"/>
        <v>3.2700000000000387</v>
      </c>
      <c r="P2044" s="12">
        <v>7.9</v>
      </c>
      <c r="Q2044" s="39">
        <f t="shared" si="151"/>
        <v>56.997093023255815</v>
      </c>
      <c r="R2044" s="33">
        <v>430</v>
      </c>
      <c r="S2044" s="8">
        <v>410</v>
      </c>
      <c r="T2044" s="8">
        <v>13.286</v>
      </c>
      <c r="U2044" s="8">
        <f t="shared" si="154"/>
        <v>423.286</v>
      </c>
      <c r="V2044" s="8">
        <f t="shared" si="152"/>
        <v>325.36200000000008</v>
      </c>
      <c r="X2044" s="8">
        <f t="shared" si="153"/>
        <v>549.30199999999991</v>
      </c>
    </row>
    <row r="2045" spans="2:24" ht="18.75" customHeight="1" x14ac:dyDescent="0.2">
      <c r="B2045" s="32">
        <v>44042</v>
      </c>
      <c r="C2045" s="33">
        <v>438</v>
      </c>
      <c r="D2045" s="33">
        <v>370</v>
      </c>
      <c r="E2045" s="1">
        <v>423.41</v>
      </c>
      <c r="F2045" s="33">
        <v>722</v>
      </c>
      <c r="G2045" s="33">
        <v>34</v>
      </c>
      <c r="H2045" s="8">
        <v>428.16</v>
      </c>
      <c r="L2045" s="4">
        <v>2.649</v>
      </c>
      <c r="M2045" s="5">
        <v>1.0469999999999999</v>
      </c>
      <c r="N2045" s="8">
        <f t="shared" si="149"/>
        <v>2.649</v>
      </c>
      <c r="O2045" s="11">
        <f t="shared" si="150"/>
        <v>1.2989999999999773</v>
      </c>
      <c r="P2045" s="12">
        <v>0.8</v>
      </c>
      <c r="Q2045" s="39">
        <f t="shared" si="151"/>
        <v>57.290697674418603</v>
      </c>
      <c r="R2045" s="33">
        <v>430</v>
      </c>
      <c r="S2045" s="8">
        <v>410</v>
      </c>
      <c r="T2045" s="8">
        <v>13.393000000000001</v>
      </c>
      <c r="U2045" s="8">
        <f t="shared" si="154"/>
        <v>423.39300000000003</v>
      </c>
      <c r="V2045" s="8">
        <f t="shared" si="152"/>
        <v>326.66100000000006</v>
      </c>
      <c r="X2045" s="8">
        <f t="shared" si="153"/>
        <v>551.95099999999991</v>
      </c>
    </row>
    <row r="2046" spans="2:24" ht="18.75" customHeight="1" x14ac:dyDescent="0.2">
      <c r="B2046" s="32">
        <v>44043</v>
      </c>
      <c r="C2046" s="33">
        <v>438</v>
      </c>
      <c r="D2046" s="33">
        <v>370</v>
      </c>
      <c r="E2046" s="1">
        <v>423.33</v>
      </c>
      <c r="F2046" s="33">
        <v>722</v>
      </c>
      <c r="G2046" s="33">
        <v>34</v>
      </c>
      <c r="H2046" s="8">
        <v>426.81</v>
      </c>
      <c r="L2046" s="4">
        <v>1.103</v>
      </c>
      <c r="M2046" s="5">
        <v>0.436</v>
      </c>
      <c r="N2046" s="8">
        <f t="shared" si="149"/>
        <v>1.103</v>
      </c>
      <c r="O2046" s="11">
        <f t="shared" si="150"/>
        <v>0.11299999999999089</v>
      </c>
      <c r="P2046" s="12">
        <v>0</v>
      </c>
      <c r="Q2046" s="39">
        <f t="shared" si="151"/>
        <v>57.094476744186046</v>
      </c>
      <c r="R2046" s="33">
        <v>430</v>
      </c>
      <c r="S2046" s="8">
        <v>410</v>
      </c>
      <c r="T2046" s="8">
        <v>13.318</v>
      </c>
      <c r="U2046" s="8">
        <f t="shared" si="154"/>
        <v>423.31799999999998</v>
      </c>
      <c r="V2046" s="8">
        <f t="shared" si="152"/>
        <v>326.77400000000006</v>
      </c>
      <c r="X2046" s="8">
        <f t="shared" si="153"/>
        <v>553.05399999999986</v>
      </c>
    </row>
    <row r="2047" spans="2:24" ht="18.75" customHeight="1" x14ac:dyDescent="0.2">
      <c r="B2047" s="32">
        <v>44044</v>
      </c>
      <c r="C2047" s="33">
        <v>438</v>
      </c>
      <c r="D2047" s="33">
        <v>370</v>
      </c>
      <c r="E2047" s="1">
        <v>423.27</v>
      </c>
      <c r="F2047" s="33">
        <v>722</v>
      </c>
      <c r="G2047" s="33">
        <v>34</v>
      </c>
      <c r="H2047" s="8">
        <v>425.82</v>
      </c>
      <c r="L2047" s="4">
        <v>0.94899999999999995</v>
      </c>
      <c r="M2047" s="5">
        <v>0.375</v>
      </c>
      <c r="N2047" s="8">
        <f t="shared" si="149"/>
        <v>0.94899999999999995</v>
      </c>
      <c r="O2047" s="11">
        <f t="shared" si="150"/>
        <v>1.1090000000000249</v>
      </c>
      <c r="P2047" s="12">
        <v>4.9000000000000004</v>
      </c>
      <c r="Q2047" s="39">
        <f t="shared" si="151"/>
        <v>56.950581395348834</v>
      </c>
      <c r="R2047" s="33">
        <v>430</v>
      </c>
      <c r="S2047" s="8">
        <v>410</v>
      </c>
      <c r="T2047" s="8">
        <v>13.278</v>
      </c>
      <c r="U2047" s="8">
        <f t="shared" si="154"/>
        <v>423.27800000000002</v>
      </c>
      <c r="V2047" s="8">
        <f t="shared" si="152"/>
        <v>327.8830000000001</v>
      </c>
      <c r="X2047" s="8">
        <f t="shared" si="153"/>
        <v>554.00299999999982</v>
      </c>
    </row>
    <row r="2048" spans="2:24" ht="18.75" customHeight="1" x14ac:dyDescent="0.2">
      <c r="B2048" s="32">
        <v>44045</v>
      </c>
      <c r="C2048" s="33">
        <v>438</v>
      </c>
      <c r="D2048" s="33">
        <v>370</v>
      </c>
      <c r="E2048" s="1">
        <v>423.28</v>
      </c>
      <c r="F2048" s="33">
        <v>722</v>
      </c>
      <c r="G2048" s="33">
        <v>34</v>
      </c>
      <c r="H2048" s="8">
        <v>425.98</v>
      </c>
      <c r="L2048" s="4">
        <v>1.123</v>
      </c>
      <c r="M2048" s="5">
        <v>0.44400000000000001</v>
      </c>
      <c r="N2048" s="8">
        <f t="shared" si="149"/>
        <v>1.123</v>
      </c>
      <c r="O2048" s="11">
        <f t="shared" si="150"/>
        <v>3.7829999999999684</v>
      </c>
      <c r="P2048" s="12">
        <v>1.1000000000000001</v>
      </c>
      <c r="Q2048" s="39">
        <f t="shared" si="151"/>
        <v>56.973837209302324</v>
      </c>
      <c r="R2048" s="33">
        <v>430</v>
      </c>
      <c r="S2048" s="8">
        <v>410</v>
      </c>
      <c r="T2048" s="8">
        <v>13.275</v>
      </c>
      <c r="U2048" s="8">
        <f t="shared" si="154"/>
        <v>423.27499999999998</v>
      </c>
      <c r="V2048" s="8">
        <f t="shared" si="152"/>
        <v>331.66600000000005</v>
      </c>
      <c r="X2048" s="8">
        <f t="shared" si="153"/>
        <v>555.12599999999986</v>
      </c>
    </row>
    <row r="2049" spans="2:24" ht="18.75" customHeight="1" x14ac:dyDescent="0.2">
      <c r="B2049" s="32">
        <v>44046</v>
      </c>
      <c r="C2049" s="33">
        <v>438</v>
      </c>
      <c r="D2049" s="33">
        <v>370</v>
      </c>
      <c r="E2049" s="1">
        <v>423.44</v>
      </c>
      <c r="F2049" s="33">
        <v>722</v>
      </c>
      <c r="G2049" s="33">
        <v>34</v>
      </c>
      <c r="H2049" s="8">
        <v>428.64</v>
      </c>
      <c r="L2049" s="4">
        <v>1.4239999999999999</v>
      </c>
      <c r="M2049" s="5">
        <v>0.56499999999999995</v>
      </c>
      <c r="N2049" s="8">
        <f t="shared" si="149"/>
        <v>1.4239999999999999</v>
      </c>
      <c r="O2049" s="11">
        <f t="shared" si="150"/>
        <v>3.914000000000009</v>
      </c>
      <c r="P2049" s="12">
        <v>0.8</v>
      </c>
      <c r="Q2049" s="39">
        <f t="shared" si="151"/>
        <v>57.360465116279073</v>
      </c>
      <c r="R2049" s="33">
        <v>430</v>
      </c>
      <c r="S2049" s="8">
        <v>410</v>
      </c>
      <c r="T2049" s="8">
        <v>13.425000000000001</v>
      </c>
      <c r="U2049" s="8">
        <f t="shared" si="154"/>
        <v>423.42500000000001</v>
      </c>
      <c r="V2049" s="8">
        <f t="shared" si="152"/>
        <v>335.58000000000004</v>
      </c>
      <c r="X2049" s="8">
        <f t="shared" si="153"/>
        <v>556.54999999999984</v>
      </c>
    </row>
    <row r="2050" spans="2:24" ht="18.75" customHeight="1" x14ac:dyDescent="0.2">
      <c r="B2050" s="32">
        <v>44047</v>
      </c>
      <c r="C2050" s="33">
        <v>438</v>
      </c>
      <c r="D2050" s="33">
        <v>370</v>
      </c>
      <c r="E2050" s="1">
        <v>423.59</v>
      </c>
      <c r="F2050" s="33">
        <v>722</v>
      </c>
      <c r="G2050" s="33">
        <v>34</v>
      </c>
      <c r="H2050" s="8">
        <v>431.13</v>
      </c>
      <c r="L2050" s="4">
        <v>0.78900000000000003</v>
      </c>
      <c r="M2050" s="5">
        <v>0.313</v>
      </c>
      <c r="N2050" s="8">
        <f t="shared" si="149"/>
        <v>0.78900000000000003</v>
      </c>
      <c r="O2050" s="11">
        <f t="shared" si="150"/>
        <v>7.5589999999999815</v>
      </c>
      <c r="P2050" s="12">
        <v>2.1</v>
      </c>
      <c r="Q2050" s="39">
        <f t="shared" si="151"/>
        <v>57.722383720930232</v>
      </c>
      <c r="R2050" s="33">
        <v>430</v>
      </c>
      <c r="S2050" s="8">
        <v>410</v>
      </c>
      <c r="T2050" s="8">
        <v>13.595000000000001</v>
      </c>
      <c r="U2050" s="8">
        <f t="shared" si="154"/>
        <v>423.59500000000003</v>
      </c>
      <c r="V2050" s="8">
        <f t="shared" si="152"/>
        <v>343.13900000000001</v>
      </c>
      <c r="X2050" s="8">
        <f t="shared" si="153"/>
        <v>557.33899999999983</v>
      </c>
    </row>
    <row r="2051" spans="2:24" ht="18.75" customHeight="1" x14ac:dyDescent="0.2">
      <c r="B2051" s="32">
        <v>44048</v>
      </c>
      <c r="C2051" s="33">
        <v>438</v>
      </c>
      <c r="D2051" s="33">
        <v>370</v>
      </c>
      <c r="E2051" s="1">
        <v>424</v>
      </c>
      <c r="F2051" s="33">
        <v>722</v>
      </c>
      <c r="G2051" s="33">
        <v>34</v>
      </c>
      <c r="H2051" s="8">
        <v>437.9</v>
      </c>
      <c r="L2051" s="4">
        <v>0.41799999999999998</v>
      </c>
      <c r="M2051" s="5">
        <v>0.16600000000000001</v>
      </c>
      <c r="N2051" s="8">
        <f t="shared" si="149"/>
        <v>0.41799999999999998</v>
      </c>
      <c r="O2051" s="11">
        <f t="shared" si="150"/>
        <v>5.348000000000007</v>
      </c>
      <c r="P2051" s="12">
        <v>8.4</v>
      </c>
      <c r="Q2051" s="39">
        <f t="shared" si="151"/>
        <v>58.706395348837212</v>
      </c>
      <c r="R2051" s="33">
        <v>430</v>
      </c>
      <c r="S2051" s="8">
        <v>410</v>
      </c>
      <c r="T2051" s="8">
        <v>13.996</v>
      </c>
      <c r="U2051" s="8">
        <f t="shared" si="154"/>
        <v>423.99599999999998</v>
      </c>
      <c r="V2051" s="8">
        <f t="shared" si="152"/>
        <v>348.48700000000002</v>
      </c>
      <c r="X2051" s="8">
        <f t="shared" si="153"/>
        <v>557.75699999999983</v>
      </c>
    </row>
    <row r="2052" spans="2:24" ht="18.75" customHeight="1" x14ac:dyDescent="0.2">
      <c r="B2052" s="32">
        <v>44049</v>
      </c>
      <c r="C2052" s="33">
        <v>438</v>
      </c>
      <c r="D2052" s="33">
        <v>370</v>
      </c>
      <c r="E2052" s="1">
        <v>424.29</v>
      </c>
      <c r="F2052" s="33">
        <v>722</v>
      </c>
      <c r="G2052" s="33">
        <v>34</v>
      </c>
      <c r="H2052" s="8">
        <v>442.83</v>
      </c>
      <c r="L2052" s="4">
        <v>0.74099999999999999</v>
      </c>
      <c r="M2052" s="5">
        <v>0.29399999999999998</v>
      </c>
      <c r="N2052" s="8">
        <f t="shared" si="149"/>
        <v>0.74099999999999999</v>
      </c>
      <c r="O2052" s="11">
        <f t="shared" si="150"/>
        <v>13.661000000000016</v>
      </c>
      <c r="P2052" s="12">
        <v>18.2</v>
      </c>
      <c r="Q2052" s="39">
        <f t="shared" si="151"/>
        <v>59.422965116279073</v>
      </c>
      <c r="R2052" s="33">
        <v>430</v>
      </c>
      <c r="S2052" s="8">
        <v>410</v>
      </c>
      <c r="T2052" s="8">
        <v>14.288</v>
      </c>
      <c r="U2052" s="8">
        <f t="shared" si="154"/>
        <v>424.28800000000001</v>
      </c>
      <c r="V2052" s="8">
        <f t="shared" si="152"/>
        <v>362.14800000000002</v>
      </c>
      <c r="X2052" s="8">
        <f t="shared" si="153"/>
        <v>558.49799999999982</v>
      </c>
    </row>
    <row r="2053" spans="2:24" ht="18.75" customHeight="1" x14ac:dyDescent="0.2">
      <c r="B2053" s="32">
        <v>44050</v>
      </c>
      <c r="C2053" s="33">
        <v>438</v>
      </c>
      <c r="D2053" s="33">
        <v>370</v>
      </c>
      <c r="E2053" s="1">
        <v>425.05</v>
      </c>
      <c r="F2053" s="33">
        <v>722</v>
      </c>
      <c r="G2053" s="33">
        <v>34</v>
      </c>
      <c r="H2053" s="8">
        <v>455.75</v>
      </c>
      <c r="L2053" s="4">
        <v>2.605</v>
      </c>
      <c r="M2053" s="5">
        <v>1.1419999999999999</v>
      </c>
      <c r="N2053" s="8">
        <f t="shared" si="149"/>
        <v>2.605</v>
      </c>
      <c r="O2053" s="11">
        <f t="shared" si="150"/>
        <v>25.174999999999994</v>
      </c>
      <c r="P2053" s="12">
        <v>12.9</v>
      </c>
      <c r="Q2053" s="39">
        <f t="shared" si="151"/>
        <v>61.300872093023258</v>
      </c>
      <c r="R2053" s="33">
        <v>430</v>
      </c>
      <c r="S2053" s="8">
        <v>410</v>
      </c>
      <c r="T2053" s="8">
        <v>15.034000000000001</v>
      </c>
      <c r="U2053" s="8">
        <f t="shared" si="154"/>
        <v>425.03399999999999</v>
      </c>
      <c r="V2053" s="8">
        <f t="shared" si="152"/>
        <v>387.32300000000004</v>
      </c>
      <c r="X2053" s="8">
        <f t="shared" si="153"/>
        <v>561.10299999999984</v>
      </c>
    </row>
    <row r="2054" spans="2:24" ht="18.75" customHeight="1" x14ac:dyDescent="0.2">
      <c r="B2054" s="32">
        <v>44051</v>
      </c>
      <c r="C2054" s="33">
        <v>438</v>
      </c>
      <c r="D2054" s="33">
        <v>370</v>
      </c>
      <c r="E2054" s="1">
        <v>426.34</v>
      </c>
      <c r="F2054" s="33">
        <v>722</v>
      </c>
      <c r="G2054" s="33">
        <v>34</v>
      </c>
      <c r="H2054" s="8">
        <v>478.32</v>
      </c>
      <c r="L2054" s="4">
        <v>2.97</v>
      </c>
      <c r="M2054" s="5">
        <v>1.1879999999999999</v>
      </c>
      <c r="N2054" s="8">
        <f t="shared" si="149"/>
        <v>2.97</v>
      </c>
      <c r="O2054" s="11">
        <f t="shared" si="150"/>
        <v>17.690000000000026</v>
      </c>
      <c r="P2054" s="12">
        <v>5.5</v>
      </c>
      <c r="Q2054" s="39">
        <f t="shared" si="151"/>
        <v>64.581395348837205</v>
      </c>
      <c r="R2054" s="33">
        <v>430</v>
      </c>
      <c r="S2054" s="8">
        <v>410</v>
      </c>
      <c r="T2054" s="8">
        <v>16.323</v>
      </c>
      <c r="U2054" s="8">
        <f t="shared" si="154"/>
        <v>426.32299999999998</v>
      </c>
      <c r="V2054" s="8">
        <f t="shared" si="152"/>
        <v>405.01300000000003</v>
      </c>
      <c r="X2054" s="8">
        <f t="shared" si="153"/>
        <v>564.07299999999987</v>
      </c>
    </row>
    <row r="2055" spans="2:24" ht="18.75" customHeight="1" x14ac:dyDescent="0.2">
      <c r="B2055" s="32">
        <v>44052</v>
      </c>
      <c r="C2055" s="33">
        <v>438</v>
      </c>
      <c r="D2055" s="33">
        <v>370</v>
      </c>
      <c r="E2055" s="1">
        <v>427.16</v>
      </c>
      <c r="F2055" s="33">
        <v>722</v>
      </c>
      <c r="G2055" s="33">
        <v>34</v>
      </c>
      <c r="H2055" s="8">
        <v>493.04</v>
      </c>
      <c r="L2055" s="4">
        <v>2.8490000000000002</v>
      </c>
      <c r="M2055" s="5">
        <v>1.1439999999999999</v>
      </c>
      <c r="N2055" s="8">
        <f t="shared" si="149"/>
        <v>2.8490000000000002</v>
      </c>
      <c r="O2055" s="11">
        <f t="shared" si="150"/>
        <v>23.529000000000007</v>
      </c>
      <c r="P2055" s="12">
        <v>9.8000000000000007</v>
      </c>
      <c r="Q2055" s="39">
        <f t="shared" si="151"/>
        <v>66.720930232558146</v>
      </c>
      <c r="R2055" s="33">
        <v>430</v>
      </c>
      <c r="S2055" s="8">
        <v>410</v>
      </c>
      <c r="T2055" s="8">
        <v>17.164999999999999</v>
      </c>
      <c r="U2055" s="8">
        <f t="shared" si="154"/>
        <v>427.16500000000002</v>
      </c>
      <c r="V2055" s="8">
        <f t="shared" si="152"/>
        <v>428.54200000000003</v>
      </c>
      <c r="X2055" s="8">
        <f t="shared" si="153"/>
        <v>566.92199999999991</v>
      </c>
    </row>
    <row r="2056" spans="2:24" ht="18.75" customHeight="1" x14ac:dyDescent="0.2">
      <c r="B2056" s="32">
        <v>44053</v>
      </c>
      <c r="C2056" s="33">
        <v>438</v>
      </c>
      <c r="D2056" s="33">
        <v>370</v>
      </c>
      <c r="E2056" s="1">
        <v>428.28</v>
      </c>
      <c r="F2056" s="33">
        <v>722</v>
      </c>
      <c r="G2056" s="33">
        <v>34</v>
      </c>
      <c r="H2056" s="8">
        <v>513.72</v>
      </c>
      <c r="L2056" s="4">
        <v>3.2709999999999999</v>
      </c>
      <c r="M2056" s="5">
        <v>1.319</v>
      </c>
      <c r="N2056" s="8">
        <f t="shared" si="149"/>
        <v>3.2709999999999999</v>
      </c>
      <c r="O2056" s="11">
        <f t="shared" si="150"/>
        <v>19.891000000000005</v>
      </c>
      <c r="P2056" s="12">
        <v>0.6</v>
      </c>
      <c r="Q2056" s="39">
        <f t="shared" si="151"/>
        <v>69.726744186046517</v>
      </c>
      <c r="R2056" s="33">
        <v>430</v>
      </c>
      <c r="S2056" s="8">
        <v>410</v>
      </c>
      <c r="T2056" s="8">
        <v>18.285</v>
      </c>
      <c r="U2056" s="8">
        <f t="shared" si="154"/>
        <v>428.28500000000003</v>
      </c>
      <c r="V2056" s="8">
        <f t="shared" si="152"/>
        <v>448.43300000000005</v>
      </c>
      <c r="X2056" s="8">
        <f t="shared" si="153"/>
        <v>570.19299999999987</v>
      </c>
    </row>
    <row r="2057" spans="2:24" ht="18.75" customHeight="1" x14ac:dyDescent="0.2">
      <c r="B2057" s="32">
        <v>44054</v>
      </c>
      <c r="C2057" s="33">
        <v>438</v>
      </c>
      <c r="D2057" s="33">
        <v>370</v>
      </c>
      <c r="E2057" s="1">
        <v>429.16</v>
      </c>
      <c r="F2057" s="33">
        <v>722</v>
      </c>
      <c r="G2057" s="33">
        <v>34</v>
      </c>
      <c r="H2057" s="8">
        <v>530.34</v>
      </c>
      <c r="L2057" s="4">
        <v>3.1589999999999998</v>
      </c>
      <c r="M2057" s="5">
        <v>1.2789999999999999</v>
      </c>
      <c r="N2057" s="8">
        <f t="shared" ref="N2057:N2120" si="155">I2057+J2057+K2057+L2057</f>
        <v>3.1589999999999998</v>
      </c>
      <c r="O2057" s="11">
        <f t="shared" si="150"/>
        <v>17.118999999999922</v>
      </c>
      <c r="P2057" s="12">
        <v>2.5</v>
      </c>
      <c r="Q2057" s="39">
        <f t="shared" si="151"/>
        <v>72.142441860465112</v>
      </c>
      <c r="R2057" s="33">
        <v>430</v>
      </c>
      <c r="S2057" s="8">
        <v>410</v>
      </c>
      <c r="T2057" s="229"/>
      <c r="U2057" s="8"/>
      <c r="V2057" s="8">
        <f t="shared" si="152"/>
        <v>465.55199999999996</v>
      </c>
      <c r="X2057" s="8">
        <f t="shared" si="153"/>
        <v>573.35199999999986</v>
      </c>
    </row>
    <row r="2058" spans="2:24" ht="18.75" customHeight="1" x14ac:dyDescent="0.2">
      <c r="B2058" s="32">
        <v>44055</v>
      </c>
      <c r="C2058" s="33">
        <v>438</v>
      </c>
      <c r="D2058" s="33">
        <v>370</v>
      </c>
      <c r="E2058" s="1">
        <v>429.88</v>
      </c>
      <c r="F2058" s="33">
        <v>722</v>
      </c>
      <c r="G2058" s="33">
        <v>34</v>
      </c>
      <c r="H2058" s="8">
        <v>544.29999999999995</v>
      </c>
      <c r="L2058" s="4">
        <v>4.4390000000000001</v>
      </c>
      <c r="M2058" s="5">
        <v>1.7969999999999999</v>
      </c>
      <c r="N2058" s="8">
        <f t="shared" si="155"/>
        <v>4.4390000000000001</v>
      </c>
      <c r="O2058" s="11">
        <f t="shared" si="150"/>
        <v>12.039000000000023</v>
      </c>
      <c r="P2058" s="12">
        <v>0</v>
      </c>
      <c r="Q2058" s="39">
        <f t="shared" si="151"/>
        <v>74.171511627906966</v>
      </c>
      <c r="R2058" s="33">
        <v>430</v>
      </c>
      <c r="S2058" s="8">
        <v>410</v>
      </c>
      <c r="T2058" s="8">
        <v>19.890999999999998</v>
      </c>
      <c r="U2058" s="8">
        <f>+S2058+T2058</f>
        <v>429.89100000000002</v>
      </c>
      <c r="V2058" s="8">
        <f t="shared" si="152"/>
        <v>477.59100000000001</v>
      </c>
      <c r="X2058" s="8">
        <f t="shared" si="153"/>
        <v>577.79099999999983</v>
      </c>
    </row>
    <row r="2059" spans="2:24" ht="18.75" customHeight="1" x14ac:dyDescent="0.2">
      <c r="B2059" s="32">
        <v>44056</v>
      </c>
      <c r="C2059" s="33">
        <v>438</v>
      </c>
      <c r="D2059" s="33">
        <v>370</v>
      </c>
      <c r="E2059" s="1">
        <v>430.27</v>
      </c>
      <c r="F2059" s="33">
        <v>722</v>
      </c>
      <c r="G2059" s="33">
        <v>34</v>
      </c>
      <c r="H2059" s="8">
        <v>551.9</v>
      </c>
      <c r="L2059" s="4">
        <v>3.3740000000000001</v>
      </c>
      <c r="M2059" s="5">
        <v>1.3660000000000001</v>
      </c>
      <c r="N2059" s="8">
        <f t="shared" si="155"/>
        <v>3.3740000000000001</v>
      </c>
      <c r="O2059" s="11">
        <f t="shared" si="150"/>
        <v>11.013999999999987</v>
      </c>
      <c r="P2059" s="12">
        <v>0</v>
      </c>
      <c r="Q2059" s="39">
        <f t="shared" si="151"/>
        <v>75.276162790697668</v>
      </c>
      <c r="R2059" s="33">
        <v>430</v>
      </c>
      <c r="S2059" s="8">
        <v>410</v>
      </c>
      <c r="T2059" s="8">
        <v>20.297000000000001</v>
      </c>
      <c r="U2059" s="8">
        <f t="shared" ref="U2059:U2107" si="156">+S2059+T2059</f>
        <v>430.29700000000003</v>
      </c>
      <c r="V2059" s="8">
        <f t="shared" si="152"/>
        <v>488.60500000000002</v>
      </c>
      <c r="X2059" s="8">
        <f t="shared" si="153"/>
        <v>581.16499999999985</v>
      </c>
    </row>
    <row r="2060" spans="2:24" ht="18.75" customHeight="1" x14ac:dyDescent="0.2">
      <c r="B2060" s="32">
        <v>44057</v>
      </c>
      <c r="C2060" s="33">
        <v>438</v>
      </c>
      <c r="D2060" s="33">
        <v>370</v>
      </c>
      <c r="E2060" s="1">
        <v>430.66</v>
      </c>
      <c r="F2060" s="33">
        <v>722</v>
      </c>
      <c r="G2060" s="33">
        <v>34</v>
      </c>
      <c r="H2060" s="8">
        <v>559.54</v>
      </c>
      <c r="L2060" s="4">
        <v>4.0709999999999997</v>
      </c>
      <c r="M2060" s="5">
        <v>1.6479999999999999</v>
      </c>
      <c r="N2060" s="8">
        <f t="shared" si="155"/>
        <v>4.0709999999999997</v>
      </c>
      <c r="O2060" s="11">
        <f t="shared" si="150"/>
        <v>9.4310000000000134</v>
      </c>
      <c r="P2060" s="12">
        <v>0</v>
      </c>
      <c r="Q2060" s="39">
        <f t="shared" si="151"/>
        <v>76.386627906976742</v>
      </c>
      <c r="R2060" s="33">
        <v>430</v>
      </c>
      <c r="S2060" s="8">
        <v>410</v>
      </c>
      <c r="T2060" s="8">
        <v>20.663</v>
      </c>
      <c r="U2060" s="8">
        <f t="shared" si="156"/>
        <v>430.66300000000001</v>
      </c>
      <c r="V2060" s="8">
        <f t="shared" si="152"/>
        <v>498.03600000000006</v>
      </c>
      <c r="X2060" s="8">
        <f t="shared" si="153"/>
        <v>585.23599999999988</v>
      </c>
    </row>
    <row r="2061" spans="2:24" ht="18.75" customHeight="1" x14ac:dyDescent="0.2">
      <c r="B2061" s="32">
        <v>44058</v>
      </c>
      <c r="C2061" s="33">
        <v>438</v>
      </c>
      <c r="D2061" s="33">
        <v>370</v>
      </c>
      <c r="E2061" s="1">
        <v>430.93</v>
      </c>
      <c r="F2061" s="33">
        <v>722</v>
      </c>
      <c r="G2061" s="33">
        <v>34</v>
      </c>
      <c r="H2061" s="8">
        <v>564.9</v>
      </c>
      <c r="L2061" s="4">
        <v>4.6040000000000001</v>
      </c>
      <c r="M2061" s="5">
        <v>1.8640000000000001</v>
      </c>
      <c r="N2061" s="8">
        <f t="shared" si="155"/>
        <v>4.6040000000000001</v>
      </c>
      <c r="O2061" s="11">
        <f t="shared" si="150"/>
        <v>9.2040000000000219</v>
      </c>
      <c r="P2061" s="12">
        <v>0</v>
      </c>
      <c r="Q2061" s="39">
        <f t="shared" si="151"/>
        <v>77.16569767441861</v>
      </c>
      <c r="R2061" s="33">
        <v>430</v>
      </c>
      <c r="S2061" s="8">
        <v>410</v>
      </c>
      <c r="T2061" s="8">
        <v>20.940999999999999</v>
      </c>
      <c r="U2061" s="8">
        <f t="shared" si="156"/>
        <v>430.94099999999997</v>
      </c>
      <c r="V2061" s="8">
        <f t="shared" si="152"/>
        <v>507.24000000000007</v>
      </c>
      <c r="X2061" s="8">
        <f t="shared" si="153"/>
        <v>589.83999999999992</v>
      </c>
    </row>
    <row r="2062" spans="2:24" ht="18.75" customHeight="1" x14ac:dyDescent="0.2">
      <c r="B2062" s="32">
        <v>44059</v>
      </c>
      <c r="C2062" s="33">
        <v>438</v>
      </c>
      <c r="D2062" s="33">
        <v>370</v>
      </c>
      <c r="E2062" s="1">
        <v>431.16</v>
      </c>
      <c r="F2062" s="33">
        <v>722</v>
      </c>
      <c r="G2062" s="33">
        <v>34</v>
      </c>
      <c r="H2062" s="8">
        <v>569.5</v>
      </c>
      <c r="L2062" s="4">
        <v>2.8029999999999999</v>
      </c>
      <c r="M2062" s="5">
        <v>1.135</v>
      </c>
      <c r="N2062" s="8">
        <f t="shared" si="155"/>
        <v>2.8029999999999999</v>
      </c>
      <c r="O2062" s="11">
        <f t="shared" si="150"/>
        <v>9.0030000000000463</v>
      </c>
      <c r="P2062" s="12">
        <v>0</v>
      </c>
      <c r="Q2062" s="39">
        <f t="shared" si="151"/>
        <v>77.83430232558139</v>
      </c>
      <c r="R2062" s="33">
        <v>430</v>
      </c>
      <c r="S2062" s="8">
        <v>410</v>
      </c>
      <c r="T2062" s="8">
        <v>21.183</v>
      </c>
      <c r="U2062" s="8">
        <f t="shared" si="156"/>
        <v>431.18299999999999</v>
      </c>
      <c r="V2062" s="8">
        <f t="shared" si="152"/>
        <v>516.24300000000017</v>
      </c>
      <c r="X2062" s="8">
        <f t="shared" si="153"/>
        <v>592.64299999999992</v>
      </c>
    </row>
    <row r="2063" spans="2:24" ht="18.75" customHeight="1" x14ac:dyDescent="0.2">
      <c r="B2063" s="32">
        <v>44060</v>
      </c>
      <c r="C2063" s="33">
        <v>438</v>
      </c>
      <c r="D2063" s="33">
        <v>370</v>
      </c>
      <c r="E2063" s="1">
        <v>431.47</v>
      </c>
      <c r="F2063" s="33">
        <v>722</v>
      </c>
      <c r="G2063" s="33">
        <v>34</v>
      </c>
      <c r="H2063" s="8">
        <v>575.70000000000005</v>
      </c>
      <c r="L2063" s="4">
        <v>3.1930000000000001</v>
      </c>
      <c r="M2063" s="5">
        <v>1.298</v>
      </c>
      <c r="N2063" s="8">
        <f t="shared" si="155"/>
        <v>3.1930000000000001</v>
      </c>
      <c r="O2063" s="11">
        <f t="shared" si="150"/>
        <v>6.6929999999999996</v>
      </c>
      <c r="P2063" s="12">
        <v>0</v>
      </c>
      <c r="Q2063" s="39">
        <f t="shared" si="151"/>
        <v>78.735465116279087</v>
      </c>
      <c r="R2063" s="33">
        <v>430</v>
      </c>
      <c r="S2063" s="8">
        <v>410</v>
      </c>
      <c r="T2063" s="8">
        <v>21.48</v>
      </c>
      <c r="U2063" s="8">
        <f t="shared" si="156"/>
        <v>431.48</v>
      </c>
      <c r="V2063" s="8">
        <f t="shared" si="152"/>
        <v>522.93600000000015</v>
      </c>
      <c r="X2063" s="8">
        <f t="shared" si="153"/>
        <v>595.8359999999999</v>
      </c>
    </row>
    <row r="2064" spans="2:24" ht="18.75" customHeight="1" x14ac:dyDescent="0.2">
      <c r="B2064" s="32">
        <v>44061</v>
      </c>
      <c r="C2064" s="33">
        <v>438</v>
      </c>
      <c r="D2064" s="33">
        <v>370</v>
      </c>
      <c r="E2064" s="1">
        <v>431.64</v>
      </c>
      <c r="F2064" s="33">
        <v>722</v>
      </c>
      <c r="G2064" s="33">
        <v>34</v>
      </c>
      <c r="H2064" s="8">
        <v>579.20000000000005</v>
      </c>
      <c r="L2064" s="4">
        <v>6.6050000000000004</v>
      </c>
      <c r="M2064" s="5">
        <v>2.6850000000000001</v>
      </c>
      <c r="N2064" s="8">
        <f t="shared" si="155"/>
        <v>6.6050000000000004</v>
      </c>
      <c r="O2064" s="11">
        <f t="shared" si="150"/>
        <v>6.8049999999999322</v>
      </c>
      <c r="P2064" s="12">
        <v>0</v>
      </c>
      <c r="Q2064" s="39">
        <f t="shared" si="151"/>
        <v>79.244186046511643</v>
      </c>
      <c r="R2064" s="33">
        <v>430</v>
      </c>
      <c r="S2064" s="8">
        <v>410</v>
      </c>
      <c r="T2064" s="8">
        <v>21.651</v>
      </c>
      <c r="U2064" s="8">
        <f t="shared" si="156"/>
        <v>431.65100000000001</v>
      </c>
      <c r="V2064" s="8">
        <f t="shared" si="152"/>
        <v>529.7410000000001</v>
      </c>
      <c r="X2064" s="8">
        <f t="shared" si="153"/>
        <v>602.44099999999992</v>
      </c>
    </row>
    <row r="2065" spans="2:24" ht="18.75" customHeight="1" x14ac:dyDescent="0.2">
      <c r="B2065" s="32">
        <v>44062</v>
      </c>
      <c r="C2065" s="33">
        <v>438</v>
      </c>
      <c r="D2065" s="33">
        <v>370</v>
      </c>
      <c r="E2065" s="1">
        <v>431.65</v>
      </c>
      <c r="F2065" s="33">
        <v>722</v>
      </c>
      <c r="G2065" s="33">
        <v>34</v>
      </c>
      <c r="H2065" s="8">
        <v>579.4</v>
      </c>
      <c r="L2065" s="4">
        <v>7.5670000000000002</v>
      </c>
      <c r="M2065" s="5">
        <v>3.0760000000000001</v>
      </c>
      <c r="N2065" s="8">
        <f t="shared" si="155"/>
        <v>7.5670000000000002</v>
      </c>
      <c r="O2065" s="11">
        <f t="shared" si="150"/>
        <v>5.3070000000000093</v>
      </c>
      <c r="P2065" s="12">
        <v>0</v>
      </c>
      <c r="Q2065" s="39">
        <f t="shared" si="151"/>
        <v>79.273255813953483</v>
      </c>
      <c r="R2065" s="33">
        <v>430</v>
      </c>
      <c r="S2065" s="8">
        <v>410</v>
      </c>
      <c r="T2065" s="8">
        <v>21.664000000000001</v>
      </c>
      <c r="U2065" s="8">
        <f t="shared" si="156"/>
        <v>431.66399999999999</v>
      </c>
      <c r="V2065" s="8">
        <f t="shared" si="152"/>
        <v>535.04800000000012</v>
      </c>
      <c r="X2065" s="8">
        <f t="shared" si="153"/>
        <v>610.00799999999992</v>
      </c>
    </row>
    <row r="2066" spans="2:24" ht="18.75" customHeight="1" x14ac:dyDescent="0.2">
      <c r="B2066" s="32">
        <v>44063</v>
      </c>
      <c r="C2066" s="33">
        <v>438</v>
      </c>
      <c r="D2066" s="33">
        <v>370</v>
      </c>
      <c r="E2066" s="1">
        <v>431.54</v>
      </c>
      <c r="F2066" s="33">
        <v>722</v>
      </c>
      <c r="G2066" s="33">
        <v>34</v>
      </c>
      <c r="H2066" s="8">
        <v>577.14</v>
      </c>
      <c r="L2066" s="4">
        <v>8.9220000000000006</v>
      </c>
      <c r="M2066" s="5">
        <v>3.6120000000000001</v>
      </c>
      <c r="N2066" s="8">
        <f t="shared" si="155"/>
        <v>8.9220000000000006</v>
      </c>
      <c r="O2066" s="11">
        <f t="shared" si="150"/>
        <v>4.2820000000000142</v>
      </c>
      <c r="P2066" s="12">
        <v>0</v>
      </c>
      <c r="Q2066" s="39">
        <f t="shared" si="151"/>
        <v>78.944767441860463</v>
      </c>
      <c r="R2066" s="33">
        <v>430</v>
      </c>
      <c r="S2066" s="8">
        <v>410</v>
      </c>
      <c r="T2066" s="8">
        <v>21.562000000000001</v>
      </c>
      <c r="U2066" s="8">
        <f t="shared" si="156"/>
        <v>431.56200000000001</v>
      </c>
      <c r="V2066" s="8">
        <f t="shared" si="152"/>
        <v>539.33000000000015</v>
      </c>
      <c r="X2066" s="8">
        <f t="shared" si="153"/>
        <v>618.92999999999995</v>
      </c>
    </row>
    <row r="2067" spans="2:24" ht="18.75" customHeight="1" x14ac:dyDescent="0.2">
      <c r="B2067" s="32">
        <v>44064</v>
      </c>
      <c r="C2067" s="33">
        <v>438</v>
      </c>
      <c r="D2067" s="33">
        <v>370</v>
      </c>
      <c r="E2067" s="1">
        <v>431.31</v>
      </c>
      <c r="F2067" s="33">
        <v>722</v>
      </c>
      <c r="G2067" s="33">
        <v>34</v>
      </c>
      <c r="H2067" s="8">
        <v>572.5</v>
      </c>
      <c r="L2067" s="4">
        <v>9.7590000000000003</v>
      </c>
      <c r="M2067" s="5">
        <v>3.9580000000000002</v>
      </c>
      <c r="N2067" s="8">
        <f t="shared" si="155"/>
        <v>9.7590000000000003</v>
      </c>
      <c r="O2067" s="11">
        <f t="shared" si="150"/>
        <v>3.1589999999999776</v>
      </c>
      <c r="P2067" s="12">
        <v>0</v>
      </c>
      <c r="Q2067" s="39">
        <f t="shared" si="151"/>
        <v>78.270348837209298</v>
      </c>
      <c r="R2067" s="33">
        <v>430</v>
      </c>
      <c r="S2067" s="8">
        <v>410</v>
      </c>
      <c r="T2067" s="8">
        <v>21.32</v>
      </c>
      <c r="U2067" s="8">
        <f t="shared" si="156"/>
        <v>431.32</v>
      </c>
      <c r="V2067" s="8">
        <f t="shared" si="152"/>
        <v>542.48900000000015</v>
      </c>
      <c r="X2067" s="8">
        <f t="shared" si="153"/>
        <v>628.68899999999996</v>
      </c>
    </row>
    <row r="2068" spans="2:24" ht="18.75" customHeight="1" x14ac:dyDescent="0.2">
      <c r="B2068" s="32">
        <v>44065</v>
      </c>
      <c r="C2068" s="33">
        <v>438</v>
      </c>
      <c r="D2068" s="33">
        <v>370</v>
      </c>
      <c r="E2068" s="1">
        <v>430.98</v>
      </c>
      <c r="F2068" s="33">
        <v>722</v>
      </c>
      <c r="G2068" s="33">
        <v>34</v>
      </c>
      <c r="H2068" s="8">
        <v>565.9</v>
      </c>
      <c r="L2068" s="4">
        <v>6.7530000000000001</v>
      </c>
      <c r="M2068" s="5">
        <v>2.734</v>
      </c>
      <c r="N2068" s="8">
        <f t="shared" si="155"/>
        <v>6.7530000000000001</v>
      </c>
      <c r="O2068" s="11">
        <f t="shared" si="150"/>
        <v>1.7530000000000001</v>
      </c>
      <c r="P2068" s="12">
        <v>0</v>
      </c>
      <c r="Q2068" s="39">
        <f t="shared" si="151"/>
        <v>77.311046511627907</v>
      </c>
      <c r="R2068" s="33">
        <v>430</v>
      </c>
      <c r="S2068" s="8">
        <v>410</v>
      </c>
      <c r="T2068" s="8">
        <v>21.004999999999999</v>
      </c>
      <c r="U2068" s="8">
        <f t="shared" si="156"/>
        <v>431.005</v>
      </c>
      <c r="V2068" s="8">
        <f t="shared" si="152"/>
        <v>544.24200000000019</v>
      </c>
      <c r="X2068" s="8">
        <f t="shared" si="153"/>
        <v>635.44200000000001</v>
      </c>
    </row>
    <row r="2069" spans="2:24" ht="18.75" customHeight="1" x14ac:dyDescent="0.2">
      <c r="B2069" s="32">
        <v>44066</v>
      </c>
      <c r="C2069" s="33">
        <v>438</v>
      </c>
      <c r="D2069" s="33">
        <v>370</v>
      </c>
      <c r="E2069" s="1">
        <v>430.73</v>
      </c>
      <c r="F2069" s="33">
        <v>722</v>
      </c>
      <c r="G2069" s="33">
        <v>34</v>
      </c>
      <c r="H2069" s="8">
        <v>560.9</v>
      </c>
      <c r="L2069" s="4">
        <v>4.4089999999999998</v>
      </c>
      <c r="M2069" s="5">
        <v>1.7849999999999999</v>
      </c>
      <c r="N2069" s="8">
        <f t="shared" si="155"/>
        <v>4.4089999999999998</v>
      </c>
      <c r="O2069" s="11">
        <f t="shared" si="150"/>
        <v>1.5090000000000225</v>
      </c>
      <c r="P2069" s="12">
        <v>0</v>
      </c>
      <c r="Q2069" s="39">
        <f t="shared" si="151"/>
        <v>76.58430232558139</v>
      </c>
      <c r="R2069" s="33">
        <v>430</v>
      </c>
      <c r="S2069" s="8">
        <v>410</v>
      </c>
      <c r="T2069" s="8">
        <v>20.762</v>
      </c>
      <c r="U2069" s="8">
        <f t="shared" si="156"/>
        <v>430.762</v>
      </c>
      <c r="V2069" s="8">
        <f t="shared" si="152"/>
        <v>545.7510000000002</v>
      </c>
      <c r="X2069" s="8">
        <f t="shared" si="153"/>
        <v>639.851</v>
      </c>
    </row>
    <row r="2070" spans="2:24" ht="18.75" customHeight="1" x14ac:dyDescent="0.2">
      <c r="B2070" s="32">
        <v>44067</v>
      </c>
      <c r="C2070" s="33">
        <v>438</v>
      </c>
      <c r="D2070" s="33">
        <v>370</v>
      </c>
      <c r="E2070" s="1">
        <v>430.58</v>
      </c>
      <c r="F2070" s="33">
        <v>722</v>
      </c>
      <c r="G2070" s="33">
        <v>34</v>
      </c>
      <c r="H2070" s="8">
        <v>558</v>
      </c>
      <c r="L2070" s="4">
        <v>6.9180000000000001</v>
      </c>
      <c r="M2070" s="5">
        <v>2.8010000000000002</v>
      </c>
      <c r="N2070" s="8">
        <f t="shared" si="155"/>
        <v>6.9180000000000001</v>
      </c>
      <c r="O2070" s="11">
        <f t="shared" si="150"/>
        <v>2.3680000000000456</v>
      </c>
      <c r="P2070" s="12">
        <v>0</v>
      </c>
      <c r="Q2070" s="39">
        <f t="shared" si="151"/>
        <v>76.162790697674424</v>
      </c>
      <c r="R2070" s="33">
        <v>430</v>
      </c>
      <c r="S2070" s="8">
        <v>410</v>
      </c>
      <c r="T2070" s="8">
        <v>20.596</v>
      </c>
      <c r="U2070" s="8">
        <f t="shared" si="156"/>
        <v>430.596</v>
      </c>
      <c r="V2070" s="8">
        <f t="shared" si="152"/>
        <v>548.11900000000026</v>
      </c>
      <c r="X2070" s="8">
        <f t="shared" si="153"/>
        <v>646.76900000000001</v>
      </c>
    </row>
    <row r="2071" spans="2:24" ht="18.75" customHeight="1" x14ac:dyDescent="0.2">
      <c r="B2071" s="32">
        <v>44068</v>
      </c>
      <c r="C2071" s="33">
        <v>438</v>
      </c>
      <c r="D2071" s="33">
        <v>370</v>
      </c>
      <c r="E2071" s="1">
        <v>430.35</v>
      </c>
      <c r="F2071" s="33">
        <v>722</v>
      </c>
      <c r="G2071" s="33">
        <v>34</v>
      </c>
      <c r="H2071" s="8">
        <v>553.45000000000005</v>
      </c>
      <c r="L2071" s="4">
        <v>9.5139999999999993</v>
      </c>
      <c r="M2071" s="5">
        <v>3.8519999999999999</v>
      </c>
      <c r="N2071" s="8">
        <f t="shared" si="155"/>
        <v>9.5139999999999993</v>
      </c>
      <c r="O2071" s="11">
        <f t="shared" si="150"/>
        <v>3.6639999999999766</v>
      </c>
      <c r="P2071" s="12">
        <v>0</v>
      </c>
      <c r="Q2071" s="39">
        <f t="shared" si="151"/>
        <v>75.501453488372107</v>
      </c>
      <c r="R2071" s="33">
        <v>430</v>
      </c>
      <c r="S2071" s="8">
        <v>410</v>
      </c>
      <c r="T2071" s="8">
        <v>20.363</v>
      </c>
      <c r="U2071" s="8">
        <f t="shared" si="156"/>
        <v>430.363</v>
      </c>
      <c r="V2071" s="8">
        <f t="shared" si="152"/>
        <v>551.78300000000024</v>
      </c>
      <c r="X2071" s="8">
        <f t="shared" si="153"/>
        <v>656.28300000000002</v>
      </c>
    </row>
    <row r="2072" spans="2:24" ht="18.75" customHeight="1" x14ac:dyDescent="0.2">
      <c r="B2072" s="32">
        <v>44069</v>
      </c>
      <c r="C2072" s="33">
        <v>438</v>
      </c>
      <c r="D2072" s="33">
        <v>370</v>
      </c>
      <c r="E2072" s="1">
        <v>430.05</v>
      </c>
      <c r="F2072" s="33">
        <v>722</v>
      </c>
      <c r="G2072" s="33">
        <v>34</v>
      </c>
      <c r="H2072" s="8">
        <v>547.6</v>
      </c>
      <c r="L2072" s="4">
        <v>8.5909999999999993</v>
      </c>
      <c r="M2072" s="5">
        <v>3.4780000000000002</v>
      </c>
      <c r="N2072" s="8">
        <f t="shared" si="155"/>
        <v>8.5909999999999993</v>
      </c>
      <c r="O2072" s="11">
        <f t="shared" si="150"/>
        <v>2.7409999999999766</v>
      </c>
      <c r="P2072" s="12">
        <v>16.399999999999999</v>
      </c>
      <c r="Q2072" s="39">
        <f t="shared" si="151"/>
        <v>74.651162790697668</v>
      </c>
      <c r="R2072" s="33">
        <v>430</v>
      </c>
      <c r="S2072" s="8">
        <v>410</v>
      </c>
      <c r="T2072" s="8">
        <v>20.052</v>
      </c>
      <c r="U2072" s="8">
        <f t="shared" si="156"/>
        <v>430.05200000000002</v>
      </c>
      <c r="V2072" s="8">
        <f t="shared" si="152"/>
        <v>554.52400000000023</v>
      </c>
      <c r="X2072" s="8">
        <f t="shared" si="153"/>
        <v>664.87400000000002</v>
      </c>
    </row>
    <row r="2073" spans="2:24" ht="18.75" customHeight="1" x14ac:dyDescent="0.2">
      <c r="B2073" s="32">
        <v>44070</v>
      </c>
      <c r="C2073" s="33">
        <v>438</v>
      </c>
      <c r="D2073" s="33">
        <v>370</v>
      </c>
      <c r="E2073" s="1">
        <v>429.75</v>
      </c>
      <c r="F2073" s="33">
        <v>722</v>
      </c>
      <c r="G2073" s="33">
        <v>34</v>
      </c>
      <c r="H2073" s="8">
        <v>541.75</v>
      </c>
      <c r="L2073" s="4">
        <v>8.2810000000000006</v>
      </c>
      <c r="M2073" s="5">
        <v>3.339</v>
      </c>
      <c r="N2073" s="8">
        <f t="shared" si="155"/>
        <v>8.2810000000000006</v>
      </c>
      <c r="O2073" s="11">
        <f t="shared" si="150"/>
        <v>2.2909999999999915</v>
      </c>
      <c r="P2073" s="12">
        <v>0</v>
      </c>
      <c r="Q2073" s="39">
        <f t="shared" si="151"/>
        <v>73.800872093023258</v>
      </c>
      <c r="R2073" s="33">
        <v>430</v>
      </c>
      <c r="S2073" s="8">
        <v>410</v>
      </c>
      <c r="T2073" s="8">
        <v>19.774999999999999</v>
      </c>
      <c r="U2073" s="8">
        <f t="shared" si="156"/>
        <v>429.77499999999998</v>
      </c>
      <c r="V2073" s="8">
        <f t="shared" si="152"/>
        <v>556.81500000000017</v>
      </c>
      <c r="X2073" s="8">
        <f t="shared" si="153"/>
        <v>673.15499999999997</v>
      </c>
    </row>
    <row r="2074" spans="2:24" ht="18.75" customHeight="1" x14ac:dyDescent="0.2">
      <c r="B2074" s="32">
        <v>44071</v>
      </c>
      <c r="C2074" s="33">
        <v>438</v>
      </c>
      <c r="D2074" s="33">
        <v>370</v>
      </c>
      <c r="E2074" s="1">
        <v>429.44</v>
      </c>
      <c r="F2074" s="33">
        <v>722</v>
      </c>
      <c r="G2074" s="33">
        <v>34</v>
      </c>
      <c r="H2074" s="8">
        <v>535.76</v>
      </c>
      <c r="L2074" s="4">
        <v>9.5210000000000008</v>
      </c>
      <c r="M2074" s="5">
        <v>3.839</v>
      </c>
      <c r="N2074" s="8">
        <f t="shared" si="155"/>
        <v>9.5210000000000008</v>
      </c>
      <c r="O2074" s="11">
        <f t="shared" si="150"/>
        <v>1.8209999999999553</v>
      </c>
      <c r="P2074" s="12">
        <v>0</v>
      </c>
      <c r="Q2074" s="39">
        <f t="shared" si="151"/>
        <v>72.930232558139537</v>
      </c>
      <c r="R2074" s="33">
        <v>430</v>
      </c>
      <c r="S2074" s="8">
        <v>410</v>
      </c>
      <c r="T2074" s="8">
        <v>19.452999999999999</v>
      </c>
      <c r="U2074" s="8">
        <f t="shared" si="156"/>
        <v>429.45299999999997</v>
      </c>
      <c r="V2074" s="8">
        <f t="shared" si="152"/>
        <v>558.63600000000008</v>
      </c>
      <c r="X2074" s="8">
        <f t="shared" si="153"/>
        <v>682.67599999999993</v>
      </c>
    </row>
    <row r="2075" spans="2:24" ht="18.75" customHeight="1" x14ac:dyDescent="0.2">
      <c r="B2075" s="32">
        <v>44072</v>
      </c>
      <c r="C2075" s="33">
        <v>438</v>
      </c>
      <c r="D2075" s="33">
        <v>370</v>
      </c>
      <c r="E2075" s="1">
        <v>429.04</v>
      </c>
      <c r="F2075" s="33">
        <v>722</v>
      </c>
      <c r="G2075" s="33">
        <v>34</v>
      </c>
      <c r="H2075" s="8">
        <v>528.05999999999995</v>
      </c>
      <c r="L2075" s="4">
        <v>7.4</v>
      </c>
      <c r="M2075" s="5">
        <v>2.984</v>
      </c>
      <c r="N2075" s="8">
        <f t="shared" si="155"/>
        <v>7.4</v>
      </c>
      <c r="O2075" s="11">
        <f t="shared" si="150"/>
        <v>1.1300000000000185</v>
      </c>
      <c r="P2075" s="12">
        <v>0</v>
      </c>
      <c r="Q2075" s="39">
        <f t="shared" si="151"/>
        <v>71.811046511627893</v>
      </c>
      <c r="R2075" s="33">
        <v>430</v>
      </c>
      <c r="S2075" s="8">
        <v>410</v>
      </c>
      <c r="T2075" s="8">
        <v>19.05</v>
      </c>
      <c r="U2075" s="8">
        <f t="shared" si="156"/>
        <v>429.05</v>
      </c>
      <c r="V2075" s="8">
        <f t="shared" si="152"/>
        <v>559.76600000000008</v>
      </c>
      <c r="X2075" s="8">
        <f t="shared" si="153"/>
        <v>690.07599999999991</v>
      </c>
    </row>
    <row r="2076" spans="2:24" ht="18.75" customHeight="1" x14ac:dyDescent="0.2">
      <c r="B2076" s="32">
        <v>44073</v>
      </c>
      <c r="C2076" s="33">
        <v>438</v>
      </c>
      <c r="D2076" s="33">
        <v>370</v>
      </c>
      <c r="E2076" s="1">
        <v>428.71</v>
      </c>
      <c r="F2076" s="33">
        <v>722</v>
      </c>
      <c r="G2076" s="33">
        <v>34</v>
      </c>
      <c r="H2076" s="8">
        <v>521.79</v>
      </c>
      <c r="L2076" s="4">
        <v>7.9930000000000003</v>
      </c>
      <c r="M2076" s="5">
        <v>3.21</v>
      </c>
      <c r="N2076" s="8">
        <f t="shared" si="155"/>
        <v>7.9930000000000003</v>
      </c>
      <c r="O2076" s="11">
        <f t="shared" si="150"/>
        <v>1.0630000000000503</v>
      </c>
      <c r="P2076" s="12">
        <v>0</v>
      </c>
      <c r="Q2076" s="39">
        <f t="shared" si="151"/>
        <v>70.899709302325576</v>
      </c>
      <c r="R2076" s="33">
        <v>430</v>
      </c>
      <c r="S2076" s="8">
        <v>410</v>
      </c>
      <c r="T2076" s="8">
        <v>18.73</v>
      </c>
      <c r="U2076" s="8">
        <f t="shared" si="156"/>
        <v>428.73</v>
      </c>
      <c r="V2076" s="8">
        <f t="shared" si="152"/>
        <v>560.82900000000018</v>
      </c>
      <c r="X2076" s="8">
        <f t="shared" si="153"/>
        <v>698.06899999999996</v>
      </c>
    </row>
    <row r="2077" spans="2:24" ht="18.75" customHeight="1" x14ac:dyDescent="0.2">
      <c r="B2077" s="32">
        <v>44074</v>
      </c>
      <c r="C2077" s="33">
        <v>438</v>
      </c>
      <c r="D2077" s="33">
        <v>370</v>
      </c>
      <c r="E2077" s="1">
        <v>428.34</v>
      </c>
      <c r="F2077" s="33">
        <v>722</v>
      </c>
      <c r="G2077" s="33">
        <v>34</v>
      </c>
      <c r="H2077" s="8">
        <v>514.86</v>
      </c>
      <c r="L2077" s="4">
        <v>10.039999999999999</v>
      </c>
      <c r="M2077" s="5">
        <v>4.032</v>
      </c>
      <c r="N2077" s="8">
        <f t="shared" si="155"/>
        <v>10.039999999999999</v>
      </c>
      <c r="O2077" s="11">
        <f t="shared" si="150"/>
        <v>1.4199999999999946</v>
      </c>
      <c r="P2077" s="12">
        <v>1.5</v>
      </c>
      <c r="Q2077" s="39">
        <f t="shared" si="151"/>
        <v>69.892441860465112</v>
      </c>
      <c r="R2077" s="33">
        <v>430</v>
      </c>
      <c r="S2077" s="8">
        <v>410</v>
      </c>
      <c r="T2077" s="8">
        <v>18.37</v>
      </c>
      <c r="U2077" s="8">
        <f t="shared" si="156"/>
        <v>428.37</v>
      </c>
      <c r="V2077" s="8">
        <f t="shared" si="152"/>
        <v>562.24900000000014</v>
      </c>
      <c r="X2077" s="8">
        <f t="shared" si="153"/>
        <v>708.10899999999992</v>
      </c>
    </row>
    <row r="2078" spans="2:24" ht="18.75" customHeight="1" x14ac:dyDescent="0.2">
      <c r="B2078" s="32">
        <v>44075</v>
      </c>
      <c r="C2078" s="33">
        <v>438</v>
      </c>
      <c r="D2078" s="33">
        <v>370</v>
      </c>
      <c r="E2078" s="1">
        <v>427.88</v>
      </c>
      <c r="F2078" s="33">
        <v>722</v>
      </c>
      <c r="G2078" s="33">
        <v>34</v>
      </c>
      <c r="H2078" s="8">
        <v>506.24</v>
      </c>
      <c r="L2078" s="4">
        <v>5.274</v>
      </c>
      <c r="M2078" s="5">
        <v>2.1179999999999999</v>
      </c>
      <c r="N2078" s="8">
        <f t="shared" si="155"/>
        <v>5.274</v>
      </c>
      <c r="O2078" s="11">
        <f t="shared" si="150"/>
        <v>1.3940000000000046</v>
      </c>
      <c r="P2078" s="12">
        <v>0</v>
      </c>
      <c r="Q2078" s="39">
        <f t="shared" si="151"/>
        <v>68.639534883720927</v>
      </c>
      <c r="R2078" s="33">
        <v>430</v>
      </c>
      <c r="S2078" s="8">
        <v>410</v>
      </c>
      <c r="T2078" s="8">
        <v>17.904</v>
      </c>
      <c r="U2078" s="8">
        <f t="shared" si="156"/>
        <v>427.904</v>
      </c>
      <c r="V2078" s="8">
        <f t="shared" si="152"/>
        <v>563.64300000000014</v>
      </c>
      <c r="X2078" s="8">
        <f t="shared" si="153"/>
        <v>713.38299999999992</v>
      </c>
    </row>
    <row r="2079" spans="2:24" ht="18.75" customHeight="1" x14ac:dyDescent="0.2">
      <c r="B2079" s="32">
        <v>44076</v>
      </c>
      <c r="C2079" s="33">
        <v>438</v>
      </c>
      <c r="D2079" s="33">
        <v>370</v>
      </c>
      <c r="E2079" s="1">
        <v>427.67</v>
      </c>
      <c r="F2079" s="33">
        <v>722</v>
      </c>
      <c r="G2079" s="33">
        <v>34</v>
      </c>
      <c r="H2079" s="8">
        <v>502.36</v>
      </c>
      <c r="L2079" s="4">
        <v>4.8209999999999997</v>
      </c>
      <c r="M2079" s="5">
        <v>1.9359999999999999</v>
      </c>
      <c r="N2079" s="8">
        <f t="shared" si="155"/>
        <v>4.8209999999999997</v>
      </c>
      <c r="O2079" s="11">
        <f t="shared" ref="O2079:O2142" si="157">H2080-H2079+N2079</f>
        <v>1.5709999999999997</v>
      </c>
      <c r="P2079" s="12">
        <v>0</v>
      </c>
      <c r="Q2079" s="39">
        <f t="shared" ref="Q2079:Q2142" si="158">(H2079-34)*100/(722-34)</f>
        <v>68.075581395348834</v>
      </c>
      <c r="R2079" s="33">
        <v>430</v>
      </c>
      <c r="S2079" s="8">
        <v>410</v>
      </c>
      <c r="T2079" s="8">
        <v>17.681000000000001</v>
      </c>
      <c r="U2079" s="8">
        <f t="shared" si="156"/>
        <v>427.68099999999998</v>
      </c>
      <c r="V2079" s="8">
        <f t="shared" si="152"/>
        <v>565.21400000000017</v>
      </c>
      <c r="X2079" s="8">
        <f t="shared" si="153"/>
        <v>718.20399999999995</v>
      </c>
    </row>
    <row r="2080" spans="2:24" ht="18.75" customHeight="1" x14ac:dyDescent="0.2">
      <c r="B2080" s="32">
        <v>44077</v>
      </c>
      <c r="C2080" s="33">
        <v>438</v>
      </c>
      <c r="D2080" s="33">
        <v>370</v>
      </c>
      <c r="E2080" s="1">
        <v>427.49</v>
      </c>
      <c r="F2080" s="33">
        <v>722</v>
      </c>
      <c r="G2080" s="33">
        <v>34</v>
      </c>
      <c r="H2080" s="8">
        <v>499.11</v>
      </c>
      <c r="L2080" s="4">
        <v>4.0839999999999996</v>
      </c>
      <c r="M2080" s="5">
        <v>1.6359999999999999</v>
      </c>
      <c r="N2080" s="8">
        <f t="shared" si="155"/>
        <v>4.0839999999999996</v>
      </c>
      <c r="O2080" s="11">
        <f t="shared" si="157"/>
        <v>1.1139999999999723</v>
      </c>
      <c r="P2080" s="12">
        <v>0</v>
      </c>
      <c r="Q2080" s="39">
        <f t="shared" si="158"/>
        <v>67.60319767441861</v>
      </c>
      <c r="R2080" s="33">
        <v>430</v>
      </c>
      <c r="S2080" s="8">
        <v>410</v>
      </c>
      <c r="T2080" s="8">
        <v>17.68</v>
      </c>
      <c r="U2080" s="8">
        <f t="shared" si="156"/>
        <v>427.68</v>
      </c>
      <c r="V2080" s="8">
        <f t="shared" si="152"/>
        <v>566.32800000000009</v>
      </c>
      <c r="X2080" s="8">
        <f t="shared" si="153"/>
        <v>722.2879999999999</v>
      </c>
    </row>
    <row r="2081" spans="2:24" ht="18.75" customHeight="1" x14ac:dyDescent="0.2">
      <c r="B2081" s="32">
        <v>44078</v>
      </c>
      <c r="C2081" s="33">
        <v>438</v>
      </c>
      <c r="D2081" s="33">
        <v>370</v>
      </c>
      <c r="E2081" s="1">
        <v>427.33</v>
      </c>
      <c r="F2081" s="33">
        <v>722</v>
      </c>
      <c r="G2081" s="33">
        <v>34</v>
      </c>
      <c r="H2081" s="8">
        <v>496.14</v>
      </c>
      <c r="L2081" s="4">
        <v>10.103</v>
      </c>
      <c r="M2081" s="5">
        <v>4.0410000000000004</v>
      </c>
      <c r="N2081" s="8">
        <f t="shared" si="155"/>
        <v>10.103</v>
      </c>
      <c r="O2081" s="11">
        <f t="shared" si="157"/>
        <v>3.3430000000000089</v>
      </c>
      <c r="P2081" s="12">
        <v>0</v>
      </c>
      <c r="Q2081" s="39">
        <f t="shared" si="158"/>
        <v>67.17151162790698</v>
      </c>
      <c r="R2081" s="33">
        <v>430</v>
      </c>
      <c r="S2081" s="8">
        <v>410</v>
      </c>
      <c r="T2081" s="8">
        <v>17.681000000000001</v>
      </c>
      <c r="U2081" s="8">
        <f t="shared" si="156"/>
        <v>427.68099999999998</v>
      </c>
      <c r="V2081" s="8">
        <f t="shared" si="152"/>
        <v>569.67100000000005</v>
      </c>
      <c r="X2081" s="8">
        <f t="shared" si="153"/>
        <v>732.39099999999985</v>
      </c>
    </row>
    <row r="2082" spans="2:24" ht="18.75" customHeight="1" x14ac:dyDescent="0.2">
      <c r="B2082" s="32">
        <v>44079</v>
      </c>
      <c r="C2082" s="33">
        <v>438</v>
      </c>
      <c r="D2082" s="33">
        <v>370</v>
      </c>
      <c r="E2082" s="1">
        <v>426.96</v>
      </c>
      <c r="F2082" s="33">
        <v>722</v>
      </c>
      <c r="G2082" s="33">
        <v>34</v>
      </c>
      <c r="H2082" s="8">
        <v>489.38</v>
      </c>
      <c r="L2082" s="4">
        <v>4.3049999999999997</v>
      </c>
      <c r="M2082" s="5">
        <v>1.722</v>
      </c>
      <c r="N2082" s="8">
        <f t="shared" si="155"/>
        <v>4.3049999999999997</v>
      </c>
      <c r="O2082" s="11">
        <f t="shared" si="157"/>
        <v>2.865000000000002</v>
      </c>
      <c r="P2082" s="12">
        <v>0</v>
      </c>
      <c r="Q2082" s="39">
        <f t="shared" si="158"/>
        <v>66.188953488372093</v>
      </c>
      <c r="R2082" s="33">
        <v>430</v>
      </c>
      <c r="S2082" s="8">
        <v>410</v>
      </c>
      <c r="T2082" s="8">
        <v>17.68</v>
      </c>
      <c r="U2082" s="8">
        <f t="shared" si="156"/>
        <v>427.68</v>
      </c>
      <c r="V2082" s="8">
        <f t="shared" si="152"/>
        <v>572.53600000000006</v>
      </c>
      <c r="X2082" s="8">
        <f t="shared" si="153"/>
        <v>736.6959999999998</v>
      </c>
    </row>
    <row r="2083" spans="2:24" ht="18.75" customHeight="1" x14ac:dyDescent="0.2">
      <c r="B2083" s="32">
        <v>44080</v>
      </c>
      <c r="C2083" s="33">
        <v>438</v>
      </c>
      <c r="D2083" s="33">
        <v>370</v>
      </c>
      <c r="E2083" s="1">
        <v>426.88</v>
      </c>
      <c r="F2083" s="33">
        <v>722</v>
      </c>
      <c r="G2083" s="33">
        <v>34</v>
      </c>
      <c r="H2083" s="8">
        <v>487.94</v>
      </c>
      <c r="L2083" s="4">
        <v>3.6030000000000002</v>
      </c>
      <c r="M2083" s="5">
        <v>1.4410000000000001</v>
      </c>
      <c r="N2083" s="8">
        <f t="shared" si="155"/>
        <v>3.6030000000000002</v>
      </c>
      <c r="O2083" s="11">
        <f t="shared" si="157"/>
        <v>6.1229999999999816</v>
      </c>
      <c r="P2083" s="12">
        <v>29.7</v>
      </c>
      <c r="Q2083" s="39">
        <f t="shared" si="158"/>
        <v>65.979651162790702</v>
      </c>
      <c r="R2083" s="33">
        <v>430</v>
      </c>
      <c r="S2083" s="8">
        <v>410</v>
      </c>
      <c r="T2083" s="8">
        <v>17.68</v>
      </c>
      <c r="U2083" s="8">
        <f t="shared" si="156"/>
        <v>427.68</v>
      </c>
      <c r="V2083" s="8">
        <f t="shared" si="152"/>
        <v>578.65899999999999</v>
      </c>
      <c r="X2083" s="8">
        <f t="shared" si="153"/>
        <v>740.29899999999975</v>
      </c>
    </row>
    <row r="2084" spans="2:24" ht="18.75" customHeight="1" x14ac:dyDescent="0.2">
      <c r="B2084" s="32">
        <v>44081</v>
      </c>
      <c r="C2084" s="33">
        <v>438</v>
      </c>
      <c r="D2084" s="33">
        <v>370</v>
      </c>
      <c r="E2084" s="1">
        <v>427.02</v>
      </c>
      <c r="F2084" s="33">
        <v>722</v>
      </c>
      <c r="G2084" s="33">
        <v>34</v>
      </c>
      <c r="H2084" s="8">
        <v>490.46</v>
      </c>
      <c r="L2084" s="4">
        <v>4.4279999999999999</v>
      </c>
      <c r="M2084" s="5">
        <v>1.7709999999999999</v>
      </c>
      <c r="N2084" s="8">
        <f t="shared" si="155"/>
        <v>4.4279999999999999</v>
      </c>
      <c r="O2084" s="11">
        <f t="shared" si="157"/>
        <v>7.0080000000000409</v>
      </c>
      <c r="P2084" s="12">
        <v>0</v>
      </c>
      <c r="Q2084" s="39">
        <f t="shared" si="158"/>
        <v>66.345930232558146</v>
      </c>
      <c r="R2084" s="33">
        <v>430</v>
      </c>
      <c r="S2084" s="8">
        <v>410</v>
      </c>
      <c r="T2084" s="8">
        <v>17.68</v>
      </c>
      <c r="U2084" s="8">
        <f t="shared" si="156"/>
        <v>427.68</v>
      </c>
      <c r="V2084" s="8">
        <f t="shared" si="152"/>
        <v>585.66700000000003</v>
      </c>
      <c r="X2084" s="8">
        <f t="shared" si="153"/>
        <v>744.72699999999975</v>
      </c>
    </row>
    <row r="2085" spans="2:24" ht="18.75" customHeight="1" x14ac:dyDescent="0.2">
      <c r="B2085" s="32">
        <v>44082</v>
      </c>
      <c r="C2085" s="33">
        <v>438</v>
      </c>
      <c r="D2085" s="33">
        <v>370</v>
      </c>
      <c r="E2085" s="1">
        <v>427.16</v>
      </c>
      <c r="F2085" s="33">
        <v>722</v>
      </c>
      <c r="G2085" s="33">
        <v>34</v>
      </c>
      <c r="H2085" s="8">
        <v>493.04</v>
      </c>
      <c r="L2085" s="4">
        <v>5.883</v>
      </c>
      <c r="M2085" s="5">
        <v>2.3530000000000002</v>
      </c>
      <c r="N2085" s="8">
        <f t="shared" si="155"/>
        <v>5.883</v>
      </c>
      <c r="O2085" s="11">
        <f t="shared" si="157"/>
        <v>4.383</v>
      </c>
      <c r="P2085" s="12">
        <v>0.4</v>
      </c>
      <c r="Q2085" s="39">
        <f t="shared" si="158"/>
        <v>66.720930232558146</v>
      </c>
      <c r="R2085" s="33">
        <v>430</v>
      </c>
      <c r="S2085" s="8">
        <v>410</v>
      </c>
      <c r="T2085" s="8">
        <v>17.683</v>
      </c>
      <c r="U2085" s="8">
        <f t="shared" si="156"/>
        <v>427.68299999999999</v>
      </c>
      <c r="V2085" s="8">
        <f t="shared" si="152"/>
        <v>590.05000000000007</v>
      </c>
      <c r="X2085" s="8">
        <f t="shared" si="153"/>
        <v>750.60999999999979</v>
      </c>
    </row>
    <row r="2086" spans="2:24" ht="18.75" customHeight="1" x14ac:dyDescent="0.2">
      <c r="B2086" s="32">
        <v>44083</v>
      </c>
      <c r="C2086" s="33">
        <v>438</v>
      </c>
      <c r="D2086" s="33">
        <v>370</v>
      </c>
      <c r="E2086" s="1">
        <v>427.08</v>
      </c>
      <c r="F2086" s="33">
        <v>722</v>
      </c>
      <c r="G2086" s="33">
        <v>34</v>
      </c>
      <c r="H2086" s="8">
        <v>491.54</v>
      </c>
      <c r="L2086" s="4">
        <v>5.3390000000000004</v>
      </c>
      <c r="M2086" s="5">
        <v>2.1349999999999998</v>
      </c>
      <c r="N2086" s="8">
        <f t="shared" si="155"/>
        <v>5.3390000000000004</v>
      </c>
      <c r="O2086" s="11">
        <f t="shared" si="157"/>
        <v>4.4389999999999663</v>
      </c>
      <c r="P2086" s="12">
        <v>2.2000000000000002</v>
      </c>
      <c r="Q2086" s="39">
        <f t="shared" si="158"/>
        <v>66.502906976744185</v>
      </c>
      <c r="R2086" s="33">
        <v>430</v>
      </c>
      <c r="S2086" s="8">
        <v>410</v>
      </c>
      <c r="T2086" s="8">
        <v>17.683</v>
      </c>
      <c r="U2086" s="8">
        <f t="shared" si="156"/>
        <v>427.68299999999999</v>
      </c>
      <c r="V2086" s="8">
        <f t="shared" si="152"/>
        <v>594.48900000000003</v>
      </c>
      <c r="X2086" s="8">
        <f t="shared" si="153"/>
        <v>755.94899999999984</v>
      </c>
    </row>
    <row r="2087" spans="2:24" ht="18.75" customHeight="1" x14ac:dyDescent="0.2">
      <c r="B2087" s="32">
        <v>44084</v>
      </c>
      <c r="C2087" s="33">
        <v>438</v>
      </c>
      <c r="D2087" s="33">
        <v>370</v>
      </c>
      <c r="E2087" s="1">
        <v>427.03</v>
      </c>
      <c r="F2087" s="33">
        <v>722</v>
      </c>
      <c r="G2087" s="33">
        <v>34</v>
      </c>
      <c r="H2087" s="8">
        <v>490.64</v>
      </c>
      <c r="L2087" s="4">
        <v>5.7629999999999999</v>
      </c>
      <c r="M2087" s="5">
        <v>2.3050000000000002</v>
      </c>
      <c r="N2087" s="8">
        <f t="shared" si="155"/>
        <v>5.7629999999999999</v>
      </c>
      <c r="O2087" s="11">
        <f t="shared" si="157"/>
        <v>9.2830000000000386</v>
      </c>
      <c r="P2087" s="12">
        <v>0.8</v>
      </c>
      <c r="Q2087" s="39">
        <f t="shared" si="158"/>
        <v>66.372093023255815</v>
      </c>
      <c r="R2087" s="33">
        <v>430</v>
      </c>
      <c r="S2087" s="8">
        <v>410</v>
      </c>
      <c r="T2087" s="8">
        <v>17.681999999999999</v>
      </c>
      <c r="U2087" s="8">
        <f t="shared" si="156"/>
        <v>427.68200000000002</v>
      </c>
      <c r="V2087" s="8">
        <f t="shared" si="152"/>
        <v>603.77200000000005</v>
      </c>
      <c r="X2087" s="8">
        <f t="shared" si="153"/>
        <v>761.71199999999988</v>
      </c>
    </row>
    <row r="2088" spans="2:24" ht="18.75" customHeight="1" x14ac:dyDescent="0.2">
      <c r="B2088" s="32">
        <v>44085</v>
      </c>
      <c r="C2088" s="33">
        <v>438</v>
      </c>
      <c r="D2088" s="33">
        <v>370</v>
      </c>
      <c r="E2088" s="1">
        <v>427.22</v>
      </c>
      <c r="F2088" s="33">
        <v>722</v>
      </c>
      <c r="G2088" s="33">
        <v>34</v>
      </c>
      <c r="H2088" s="8">
        <v>494.16</v>
      </c>
      <c r="L2088" s="4">
        <v>6.5350000000000001</v>
      </c>
      <c r="M2088" s="5">
        <v>2.6139999999999999</v>
      </c>
      <c r="N2088" s="8">
        <f t="shared" si="155"/>
        <v>6.5350000000000001</v>
      </c>
      <c r="O2088" s="11">
        <f t="shared" si="157"/>
        <v>7.2549999999999706</v>
      </c>
      <c r="P2088" s="12">
        <v>0</v>
      </c>
      <c r="Q2088" s="39">
        <f t="shared" si="158"/>
        <v>66.883720930232556</v>
      </c>
      <c r="R2088" s="33">
        <v>430</v>
      </c>
      <c r="S2088" s="8">
        <v>410</v>
      </c>
      <c r="T2088" s="8">
        <v>17.681999999999999</v>
      </c>
      <c r="U2088" s="8">
        <f t="shared" si="156"/>
        <v>427.68200000000002</v>
      </c>
      <c r="V2088" s="8">
        <f t="shared" si="152"/>
        <v>611.02700000000004</v>
      </c>
      <c r="X2088" s="8">
        <f t="shared" si="153"/>
        <v>768.24699999999984</v>
      </c>
    </row>
    <row r="2089" spans="2:24" ht="18.75" customHeight="1" x14ac:dyDescent="0.2">
      <c r="B2089" s="32">
        <v>44086</v>
      </c>
      <c r="C2089" s="33">
        <v>438</v>
      </c>
      <c r="D2089" s="33">
        <v>370</v>
      </c>
      <c r="E2089" s="1">
        <v>427.26</v>
      </c>
      <c r="F2089" s="33">
        <v>722</v>
      </c>
      <c r="G2089" s="33">
        <v>34</v>
      </c>
      <c r="H2089" s="8">
        <v>494.88</v>
      </c>
      <c r="L2089" s="4">
        <v>6.4980000000000002</v>
      </c>
      <c r="M2089" s="5">
        <v>2.5990000000000002</v>
      </c>
      <c r="N2089" s="8">
        <f t="shared" si="155"/>
        <v>6.4980000000000002</v>
      </c>
      <c r="O2089" s="11">
        <f t="shared" si="157"/>
        <v>5.9579999999999798</v>
      </c>
      <c r="P2089" s="12">
        <v>0.9</v>
      </c>
      <c r="Q2089" s="39">
        <f t="shared" si="158"/>
        <v>66.988372093023258</v>
      </c>
      <c r="R2089" s="33">
        <v>430</v>
      </c>
      <c r="S2089" s="8">
        <v>410</v>
      </c>
      <c r="T2089" s="8">
        <v>17.681999999999999</v>
      </c>
      <c r="U2089" s="8">
        <f t="shared" si="156"/>
        <v>427.68200000000002</v>
      </c>
      <c r="V2089" s="8">
        <f t="shared" si="152"/>
        <v>616.98500000000001</v>
      </c>
      <c r="X2089" s="8">
        <f t="shared" si="153"/>
        <v>774.74499999999989</v>
      </c>
    </row>
    <row r="2090" spans="2:24" ht="18.75" customHeight="1" x14ac:dyDescent="0.2">
      <c r="B2090" s="32">
        <v>44087</v>
      </c>
      <c r="C2090" s="33">
        <v>438</v>
      </c>
      <c r="D2090" s="33">
        <v>370</v>
      </c>
      <c r="E2090" s="1">
        <v>427.23</v>
      </c>
      <c r="F2090" s="33">
        <v>722</v>
      </c>
      <c r="G2090" s="33">
        <v>34</v>
      </c>
      <c r="H2090" s="8">
        <v>494.34</v>
      </c>
      <c r="L2090" s="4">
        <v>5.47</v>
      </c>
      <c r="M2090" s="5">
        <v>2.1880000000000002</v>
      </c>
      <c r="N2090" s="8">
        <f t="shared" si="155"/>
        <v>5.47</v>
      </c>
      <c r="O2090" s="11">
        <f t="shared" si="157"/>
        <v>4.360000000000043</v>
      </c>
      <c r="P2090" s="12">
        <v>1.4</v>
      </c>
      <c r="Q2090" s="39">
        <f t="shared" si="158"/>
        <v>66.909883720930239</v>
      </c>
      <c r="R2090" s="33">
        <v>430</v>
      </c>
      <c r="S2090" s="8">
        <v>410</v>
      </c>
      <c r="T2090" s="8">
        <v>17.681999999999999</v>
      </c>
      <c r="U2090" s="8">
        <f t="shared" si="156"/>
        <v>427.68200000000002</v>
      </c>
      <c r="V2090" s="8">
        <f t="shared" si="152"/>
        <v>621.34500000000003</v>
      </c>
      <c r="X2090" s="8">
        <f t="shared" si="153"/>
        <v>780.21499999999992</v>
      </c>
    </row>
    <row r="2091" spans="2:24" ht="18.75" customHeight="1" x14ac:dyDescent="0.2">
      <c r="B2091" s="32">
        <v>44088</v>
      </c>
      <c r="C2091" s="33">
        <v>438</v>
      </c>
      <c r="D2091" s="33">
        <v>370</v>
      </c>
      <c r="E2091" s="1">
        <v>427.17</v>
      </c>
      <c r="F2091" s="33">
        <v>722</v>
      </c>
      <c r="G2091" s="33">
        <v>34</v>
      </c>
      <c r="H2091" s="8">
        <v>493.23</v>
      </c>
      <c r="L2091" s="4">
        <v>7.1050000000000004</v>
      </c>
      <c r="M2091" s="5">
        <v>2.8420000000000001</v>
      </c>
      <c r="N2091" s="8">
        <f t="shared" si="155"/>
        <v>7.1050000000000004</v>
      </c>
      <c r="O2091" s="11">
        <f t="shared" si="157"/>
        <v>3.7949999999999982</v>
      </c>
      <c r="P2091" s="12">
        <v>0</v>
      </c>
      <c r="Q2091" s="39">
        <f t="shared" si="158"/>
        <v>66.748546511627907</v>
      </c>
      <c r="R2091" s="33">
        <v>430</v>
      </c>
      <c r="S2091" s="8">
        <v>410</v>
      </c>
      <c r="T2091" s="8">
        <v>17.684999999999999</v>
      </c>
      <c r="U2091" s="8">
        <f t="shared" si="156"/>
        <v>427.685</v>
      </c>
      <c r="V2091" s="8">
        <f t="shared" si="152"/>
        <v>625.14</v>
      </c>
      <c r="X2091" s="8">
        <f t="shared" si="153"/>
        <v>787.31999999999994</v>
      </c>
    </row>
    <row r="2092" spans="2:24" ht="18.75" customHeight="1" x14ac:dyDescent="0.2">
      <c r="B2092" s="32">
        <v>44089</v>
      </c>
      <c r="C2092" s="33">
        <v>438</v>
      </c>
      <c r="D2092" s="33">
        <v>370</v>
      </c>
      <c r="E2092" s="1">
        <v>426.99</v>
      </c>
      <c r="F2092" s="33">
        <v>722</v>
      </c>
      <c r="G2092" s="33">
        <v>34</v>
      </c>
      <c r="H2092" s="8">
        <v>489.92</v>
      </c>
      <c r="L2092" s="4">
        <v>6.5149999999999997</v>
      </c>
      <c r="M2092" s="5">
        <v>2.6059999999999999</v>
      </c>
      <c r="N2092" s="8">
        <f t="shared" si="155"/>
        <v>6.5149999999999997</v>
      </c>
      <c r="O2092" s="11">
        <f t="shared" si="157"/>
        <v>5.6149999999999656</v>
      </c>
      <c r="P2092" s="12">
        <v>0</v>
      </c>
      <c r="Q2092" s="39">
        <f t="shared" si="158"/>
        <v>66.267441860465112</v>
      </c>
      <c r="R2092" s="33">
        <v>430</v>
      </c>
      <c r="S2092" s="8">
        <v>410</v>
      </c>
      <c r="T2092" s="8">
        <v>17.684999999999999</v>
      </c>
      <c r="U2092" s="8">
        <f t="shared" si="156"/>
        <v>427.685</v>
      </c>
      <c r="V2092" s="8">
        <f t="shared" si="152"/>
        <v>630.755</v>
      </c>
      <c r="X2092" s="8">
        <f t="shared" si="153"/>
        <v>793.83499999999992</v>
      </c>
    </row>
    <row r="2093" spans="2:24" ht="18.75" customHeight="1" x14ac:dyDescent="0.2">
      <c r="B2093" s="32">
        <v>44090</v>
      </c>
      <c r="C2093" s="33">
        <v>438</v>
      </c>
      <c r="D2093" s="33">
        <v>370</v>
      </c>
      <c r="E2093" s="1">
        <v>426.94</v>
      </c>
      <c r="F2093" s="33">
        <v>722</v>
      </c>
      <c r="G2093" s="33">
        <v>34</v>
      </c>
      <c r="H2093" s="8">
        <v>489.02</v>
      </c>
      <c r="L2093" s="4">
        <v>7.9</v>
      </c>
      <c r="M2093" s="5">
        <v>3.16</v>
      </c>
      <c r="N2093" s="8">
        <f t="shared" si="155"/>
        <v>7.9</v>
      </c>
      <c r="O2093" s="11">
        <f t="shared" si="157"/>
        <v>5.5600000000000254</v>
      </c>
      <c r="P2093" s="12">
        <v>0</v>
      </c>
      <c r="Q2093" s="39">
        <f t="shared" si="158"/>
        <v>66.136627906976742</v>
      </c>
      <c r="R2093" s="33">
        <v>430</v>
      </c>
      <c r="S2093" s="8">
        <v>410</v>
      </c>
      <c r="T2093" s="8">
        <v>17.684999999999999</v>
      </c>
      <c r="U2093" s="8">
        <f t="shared" si="156"/>
        <v>427.685</v>
      </c>
      <c r="V2093" s="8">
        <f t="shared" ref="V2093:V2103" si="159">+V2092+O2093</f>
        <v>636.31500000000005</v>
      </c>
      <c r="X2093" s="8">
        <f t="shared" ref="X2093:X2156" si="160">+X2092+L2093</f>
        <v>801.7349999999999</v>
      </c>
    </row>
    <row r="2094" spans="2:24" ht="18.75" customHeight="1" x14ac:dyDescent="0.2">
      <c r="B2094" s="32">
        <v>44091</v>
      </c>
      <c r="C2094" s="33">
        <v>438</v>
      </c>
      <c r="D2094" s="33">
        <v>370</v>
      </c>
      <c r="E2094" s="1">
        <v>426.81</v>
      </c>
      <c r="F2094" s="33">
        <v>722</v>
      </c>
      <c r="G2094" s="33">
        <v>34</v>
      </c>
      <c r="H2094" s="8">
        <v>486.68</v>
      </c>
      <c r="L2094" s="4">
        <v>7.4530000000000003</v>
      </c>
      <c r="M2094" s="5">
        <v>2.9809999999999999</v>
      </c>
      <c r="N2094" s="8">
        <f t="shared" si="155"/>
        <v>7.4530000000000003</v>
      </c>
      <c r="O2094" s="11">
        <f t="shared" si="157"/>
        <v>4.392999999999998</v>
      </c>
      <c r="P2094" s="12">
        <v>0</v>
      </c>
      <c r="Q2094" s="39">
        <f t="shared" si="158"/>
        <v>65.79651162790698</v>
      </c>
      <c r="R2094" s="33">
        <v>430</v>
      </c>
      <c r="S2094" s="8">
        <v>410</v>
      </c>
      <c r="T2094" s="8">
        <v>17.684000000000001</v>
      </c>
      <c r="U2094" s="8">
        <f t="shared" si="156"/>
        <v>427.68400000000003</v>
      </c>
      <c r="V2094" s="8">
        <f t="shared" si="159"/>
        <v>640.70800000000008</v>
      </c>
      <c r="X2094" s="8">
        <f t="shared" si="160"/>
        <v>809.18799999999987</v>
      </c>
    </row>
    <row r="2095" spans="2:24" ht="18.75" customHeight="1" x14ac:dyDescent="0.2">
      <c r="B2095" s="32">
        <v>44092</v>
      </c>
      <c r="C2095" s="33">
        <v>438</v>
      </c>
      <c r="D2095" s="33">
        <v>370</v>
      </c>
      <c r="E2095" s="1">
        <v>426.64</v>
      </c>
      <c r="F2095" s="33">
        <v>722</v>
      </c>
      <c r="G2095" s="33">
        <v>34</v>
      </c>
      <c r="H2095" s="8">
        <v>483.62</v>
      </c>
      <c r="L2095" s="4">
        <v>7.69</v>
      </c>
      <c r="M2095" s="5">
        <v>3.0760000000000001</v>
      </c>
      <c r="N2095" s="8">
        <f t="shared" si="155"/>
        <v>7.69</v>
      </c>
      <c r="O2095" s="11">
        <f t="shared" si="157"/>
        <v>17.110000000000017</v>
      </c>
      <c r="P2095" s="12">
        <v>19.100000000000001</v>
      </c>
      <c r="Q2095" s="39">
        <f t="shared" si="158"/>
        <v>65.351744186046517</v>
      </c>
      <c r="R2095" s="33">
        <v>430</v>
      </c>
      <c r="S2095" s="8">
        <v>410</v>
      </c>
      <c r="T2095" s="8">
        <v>17.684000000000001</v>
      </c>
      <c r="U2095" s="8">
        <f t="shared" si="156"/>
        <v>427.68400000000003</v>
      </c>
      <c r="V2095" s="8">
        <f t="shared" si="159"/>
        <v>657.8180000000001</v>
      </c>
      <c r="X2095" s="8">
        <f t="shared" si="160"/>
        <v>816.87799999999993</v>
      </c>
    </row>
    <row r="2096" spans="2:24" ht="18.75" customHeight="1" x14ac:dyDescent="0.2">
      <c r="B2096" s="32">
        <v>44093</v>
      </c>
      <c r="C2096" s="33">
        <v>438</v>
      </c>
      <c r="D2096" s="33">
        <v>370</v>
      </c>
      <c r="E2096" s="1">
        <v>427.16</v>
      </c>
      <c r="F2096" s="33">
        <v>722</v>
      </c>
      <c r="G2096" s="33">
        <v>34</v>
      </c>
      <c r="H2096" s="8">
        <v>493.04</v>
      </c>
      <c r="L2096" s="4">
        <v>7.5069999999999997</v>
      </c>
      <c r="M2096" s="5">
        <v>3.0150000000000001</v>
      </c>
      <c r="N2096" s="8">
        <f t="shared" si="155"/>
        <v>7.5069999999999997</v>
      </c>
      <c r="O2096" s="11">
        <f t="shared" si="157"/>
        <v>18.506999999999998</v>
      </c>
      <c r="P2096" s="12">
        <v>5.4</v>
      </c>
      <c r="Q2096" s="39">
        <f t="shared" si="158"/>
        <v>66.720930232558146</v>
      </c>
      <c r="R2096" s="33">
        <v>430</v>
      </c>
      <c r="S2096" s="8">
        <v>410</v>
      </c>
      <c r="T2096" s="8">
        <v>17.684000000000001</v>
      </c>
      <c r="U2096" s="8">
        <f t="shared" si="156"/>
        <v>427.68400000000003</v>
      </c>
      <c r="V2096" s="8">
        <f t="shared" si="159"/>
        <v>676.32500000000005</v>
      </c>
      <c r="X2096" s="8">
        <f t="shared" si="160"/>
        <v>824.38499999999988</v>
      </c>
    </row>
    <row r="2097" spans="2:24" ht="18.75" customHeight="1" x14ac:dyDescent="0.2">
      <c r="B2097" s="32">
        <v>44094</v>
      </c>
      <c r="C2097" s="33">
        <v>438</v>
      </c>
      <c r="D2097" s="33">
        <v>370</v>
      </c>
      <c r="E2097" s="1">
        <v>427.76</v>
      </c>
      <c r="F2097" s="33">
        <v>722</v>
      </c>
      <c r="G2097" s="33">
        <v>34</v>
      </c>
      <c r="H2097" s="8">
        <v>504.04</v>
      </c>
      <c r="L2097" s="4">
        <v>4.4020000000000001</v>
      </c>
      <c r="M2097" s="5">
        <v>1.7749999999999999</v>
      </c>
      <c r="N2097" s="8">
        <f t="shared" si="155"/>
        <v>4.4020000000000001</v>
      </c>
      <c r="O2097" s="11">
        <f t="shared" si="157"/>
        <v>20.442000000000021</v>
      </c>
      <c r="P2097" s="12">
        <v>16.3</v>
      </c>
      <c r="Q2097" s="39">
        <f t="shared" si="158"/>
        <v>68.319767441860463</v>
      </c>
      <c r="R2097" s="33">
        <v>430</v>
      </c>
      <c r="S2097" s="8">
        <v>410</v>
      </c>
      <c r="T2097" s="8">
        <v>17.762</v>
      </c>
      <c r="U2097" s="8">
        <f t="shared" si="156"/>
        <v>427.762</v>
      </c>
      <c r="V2097" s="8">
        <f t="shared" si="159"/>
        <v>696.76700000000005</v>
      </c>
      <c r="X2097" s="8">
        <f t="shared" si="160"/>
        <v>828.78699999999992</v>
      </c>
    </row>
    <row r="2098" spans="2:24" ht="18.75" customHeight="1" x14ac:dyDescent="0.2">
      <c r="B2098" s="32">
        <v>44095</v>
      </c>
      <c r="C2098" s="33">
        <v>438</v>
      </c>
      <c r="D2098" s="33">
        <v>370</v>
      </c>
      <c r="E2098" s="1">
        <v>428.62</v>
      </c>
      <c r="F2098" s="33">
        <v>722</v>
      </c>
      <c r="G2098" s="33">
        <v>34</v>
      </c>
      <c r="H2098" s="8">
        <v>520.08000000000004</v>
      </c>
      <c r="L2098" s="4">
        <v>5.5869999999999997</v>
      </c>
      <c r="M2098" s="5">
        <v>2.2530000000000001</v>
      </c>
      <c r="N2098" s="8">
        <f t="shared" si="155"/>
        <v>5.5869999999999997</v>
      </c>
      <c r="O2098" s="11">
        <f t="shared" si="157"/>
        <v>18.796999999999922</v>
      </c>
      <c r="P2098" s="12">
        <v>0.3</v>
      </c>
      <c r="Q2098" s="39">
        <f t="shared" si="158"/>
        <v>70.651162790697683</v>
      </c>
      <c r="R2098" s="33">
        <v>430</v>
      </c>
      <c r="S2098" s="8">
        <v>410</v>
      </c>
      <c r="T2098" s="8">
        <v>18.635999999999999</v>
      </c>
      <c r="U2098" s="8">
        <f t="shared" si="156"/>
        <v>428.63600000000002</v>
      </c>
      <c r="V2098" s="8">
        <f t="shared" si="159"/>
        <v>715.56399999999996</v>
      </c>
      <c r="X2098" s="8">
        <f t="shared" si="160"/>
        <v>834.37399999999991</v>
      </c>
    </row>
    <row r="2099" spans="2:24" ht="18.75" customHeight="1" x14ac:dyDescent="0.2">
      <c r="B2099" s="32">
        <v>44096</v>
      </c>
      <c r="C2099" s="33">
        <v>438</v>
      </c>
      <c r="D2099" s="33">
        <v>370</v>
      </c>
      <c r="E2099" s="1">
        <v>429.31</v>
      </c>
      <c r="F2099" s="33">
        <v>722</v>
      </c>
      <c r="G2099" s="33">
        <v>34</v>
      </c>
      <c r="H2099" s="8">
        <v>533.29</v>
      </c>
      <c r="L2099" s="4">
        <v>5.8739999999999997</v>
      </c>
      <c r="M2099" s="5">
        <v>2.3780000000000001</v>
      </c>
      <c r="N2099" s="8">
        <f t="shared" si="155"/>
        <v>5.8739999999999997</v>
      </c>
      <c r="O2099" s="11">
        <f t="shared" si="157"/>
        <v>15.484000000000012</v>
      </c>
      <c r="P2099" s="12">
        <v>1.1000000000000001</v>
      </c>
      <c r="Q2099" s="39">
        <f t="shared" si="158"/>
        <v>72.571220930232556</v>
      </c>
      <c r="R2099" s="33">
        <v>430</v>
      </c>
      <c r="S2099" s="8">
        <v>410</v>
      </c>
      <c r="T2099" s="8">
        <v>19.315000000000001</v>
      </c>
      <c r="U2099" s="8">
        <f t="shared" si="156"/>
        <v>429.315</v>
      </c>
      <c r="V2099" s="8">
        <f t="shared" si="159"/>
        <v>731.048</v>
      </c>
      <c r="X2099" s="8">
        <f t="shared" si="160"/>
        <v>840.24799999999993</v>
      </c>
    </row>
    <row r="2100" spans="2:24" ht="18.75" customHeight="1" x14ac:dyDescent="0.2">
      <c r="B2100" s="32">
        <v>44097</v>
      </c>
      <c r="C2100" s="33">
        <v>438</v>
      </c>
      <c r="D2100" s="33">
        <v>370</v>
      </c>
      <c r="E2100" s="1">
        <v>429.81</v>
      </c>
      <c r="F2100" s="33">
        <v>722</v>
      </c>
      <c r="G2100" s="33">
        <v>34</v>
      </c>
      <c r="H2100" s="8">
        <v>542.9</v>
      </c>
      <c r="L2100" s="4">
        <v>6.3209999999999997</v>
      </c>
      <c r="M2100" s="5">
        <v>2.5590000000000002</v>
      </c>
      <c r="N2100" s="8">
        <f t="shared" si="155"/>
        <v>6.3209999999999997</v>
      </c>
      <c r="O2100" s="11">
        <f t="shared" si="157"/>
        <v>12.970999999999977</v>
      </c>
      <c r="P2100" s="12">
        <v>0</v>
      </c>
      <c r="Q2100" s="39">
        <f t="shared" si="158"/>
        <v>73.968023255813947</v>
      </c>
      <c r="R2100" s="33">
        <v>430</v>
      </c>
      <c r="S2100" s="8">
        <v>410</v>
      </c>
      <c r="T2100" s="8">
        <v>19.815000000000001</v>
      </c>
      <c r="U2100" s="8">
        <f t="shared" si="156"/>
        <v>429.815</v>
      </c>
      <c r="V2100" s="8">
        <f t="shared" si="159"/>
        <v>744.01900000000001</v>
      </c>
      <c r="X2100" s="8">
        <f t="shared" si="160"/>
        <v>846.56899999999996</v>
      </c>
    </row>
    <row r="2101" spans="2:24" ht="18.75" customHeight="1" x14ac:dyDescent="0.2">
      <c r="B2101" s="32">
        <v>44098</v>
      </c>
      <c r="C2101" s="33">
        <v>438</v>
      </c>
      <c r="D2101" s="33">
        <v>370</v>
      </c>
      <c r="E2101" s="1">
        <v>430.15</v>
      </c>
      <c r="F2101" s="33">
        <v>722</v>
      </c>
      <c r="G2101" s="33">
        <v>34</v>
      </c>
      <c r="H2101" s="8">
        <v>549.54999999999995</v>
      </c>
      <c r="L2101" s="4">
        <v>7.2910000000000004</v>
      </c>
      <c r="M2101" s="5">
        <v>2.952</v>
      </c>
      <c r="N2101" s="8">
        <f t="shared" si="155"/>
        <v>7.2910000000000004</v>
      </c>
      <c r="O2101" s="11">
        <f t="shared" si="157"/>
        <v>12.341000000000069</v>
      </c>
      <c r="P2101" s="12">
        <v>1.1000000000000001</v>
      </c>
      <c r="Q2101" s="39">
        <f t="shared" si="158"/>
        <v>74.9345930232558</v>
      </c>
      <c r="R2101" s="33">
        <v>430</v>
      </c>
      <c r="S2101" s="8">
        <v>410</v>
      </c>
      <c r="T2101" s="8">
        <v>20.155999999999999</v>
      </c>
      <c r="U2101" s="8">
        <f t="shared" si="156"/>
        <v>430.15600000000001</v>
      </c>
      <c r="V2101" s="8">
        <f t="shared" si="159"/>
        <v>756.36000000000013</v>
      </c>
      <c r="X2101" s="8">
        <f t="shared" si="160"/>
        <v>853.86</v>
      </c>
    </row>
    <row r="2102" spans="2:24" ht="18.75" customHeight="1" x14ac:dyDescent="0.2">
      <c r="B2102" s="32">
        <v>44099</v>
      </c>
      <c r="C2102" s="33">
        <v>438</v>
      </c>
      <c r="D2102" s="33">
        <v>370</v>
      </c>
      <c r="E2102" s="1">
        <v>430.41</v>
      </c>
      <c r="F2102" s="33">
        <v>722</v>
      </c>
      <c r="G2102" s="33">
        <v>34</v>
      </c>
      <c r="H2102" s="8">
        <v>554.6</v>
      </c>
      <c r="L2102" s="4">
        <v>10.339</v>
      </c>
      <c r="M2102" s="5">
        <v>4.1859999999999999</v>
      </c>
      <c r="N2102" s="8">
        <f t="shared" si="155"/>
        <v>10.339</v>
      </c>
      <c r="O2102" s="11">
        <f t="shared" si="157"/>
        <v>8.9989999999999686</v>
      </c>
      <c r="P2102" s="12">
        <v>0</v>
      </c>
      <c r="Q2102" s="39">
        <f t="shared" si="158"/>
        <v>75.668604651162795</v>
      </c>
      <c r="R2102" s="33">
        <v>430</v>
      </c>
      <c r="S2102" s="8">
        <v>410</v>
      </c>
      <c r="T2102" s="8">
        <v>20.417999999999999</v>
      </c>
      <c r="U2102" s="8">
        <f t="shared" si="156"/>
        <v>430.41800000000001</v>
      </c>
      <c r="V2102" s="8">
        <f t="shared" si="159"/>
        <v>765.35900000000015</v>
      </c>
      <c r="X2102" s="8">
        <f t="shared" si="160"/>
        <v>864.19900000000007</v>
      </c>
    </row>
    <row r="2103" spans="2:24" ht="18.75" customHeight="1" x14ac:dyDescent="0.2">
      <c r="B2103" s="32">
        <v>44100</v>
      </c>
      <c r="C2103" s="33">
        <v>438</v>
      </c>
      <c r="D2103" s="33">
        <v>370</v>
      </c>
      <c r="E2103" s="1">
        <v>430.34</v>
      </c>
      <c r="F2103" s="33">
        <v>722</v>
      </c>
      <c r="G2103" s="33">
        <v>34</v>
      </c>
      <c r="H2103" s="8">
        <v>553.26</v>
      </c>
      <c r="L2103" s="4">
        <v>7.61</v>
      </c>
      <c r="M2103" s="5">
        <v>3.081</v>
      </c>
      <c r="N2103" s="8">
        <f t="shared" si="155"/>
        <v>7.61</v>
      </c>
      <c r="O2103" s="11">
        <f t="shared" si="157"/>
        <v>6.2499999999999867</v>
      </c>
      <c r="P2103" s="12">
        <v>0</v>
      </c>
      <c r="Q2103" s="39">
        <f t="shared" si="158"/>
        <v>75.473837209302332</v>
      </c>
      <c r="R2103" s="33">
        <v>430</v>
      </c>
      <c r="S2103" s="8">
        <v>410</v>
      </c>
      <c r="T2103" s="8">
        <v>20.344999999999999</v>
      </c>
      <c r="U2103" s="8">
        <f t="shared" si="156"/>
        <v>430.34500000000003</v>
      </c>
      <c r="V2103" s="8">
        <f t="shared" si="159"/>
        <v>771.60900000000015</v>
      </c>
      <c r="X2103" s="8">
        <f t="shared" si="160"/>
        <v>871.80900000000008</v>
      </c>
    </row>
    <row r="2104" spans="2:24" ht="18.75" customHeight="1" x14ac:dyDescent="0.2">
      <c r="B2104" s="32">
        <v>44101</v>
      </c>
      <c r="C2104" s="33">
        <v>438</v>
      </c>
      <c r="D2104" s="33">
        <v>370</v>
      </c>
      <c r="E2104" s="1">
        <v>430.27</v>
      </c>
      <c r="F2104" s="33">
        <v>722</v>
      </c>
      <c r="G2104" s="33">
        <v>34</v>
      </c>
      <c r="H2104" s="8">
        <v>551.9</v>
      </c>
      <c r="L2104" s="4">
        <v>7</v>
      </c>
      <c r="M2104" s="5">
        <v>2.8340000000000001</v>
      </c>
      <c r="N2104" s="8">
        <f t="shared" si="155"/>
        <v>7</v>
      </c>
      <c r="O2104" s="11">
        <f t="shared" si="157"/>
        <v>4.8400000000000318</v>
      </c>
      <c r="P2104" s="12">
        <v>0</v>
      </c>
      <c r="Q2104" s="39">
        <f t="shared" si="158"/>
        <v>75.276162790697668</v>
      </c>
      <c r="R2104" s="33">
        <v>430</v>
      </c>
      <c r="S2104" s="8">
        <v>410</v>
      </c>
      <c r="T2104" s="8">
        <v>20.28</v>
      </c>
      <c r="U2104" s="8">
        <f t="shared" si="156"/>
        <v>430.28</v>
      </c>
      <c r="V2104" s="8">
        <f>+V2103+O2104</f>
        <v>776.44900000000018</v>
      </c>
      <c r="W2104" s="8"/>
      <c r="X2104" s="8">
        <f t="shared" si="160"/>
        <v>878.80900000000008</v>
      </c>
    </row>
    <row r="2105" spans="2:24" ht="18.75" customHeight="1" x14ac:dyDescent="0.2">
      <c r="B2105" s="32">
        <v>44102</v>
      </c>
      <c r="C2105" s="33">
        <v>438</v>
      </c>
      <c r="D2105" s="33">
        <v>370</v>
      </c>
      <c r="E2105" s="1">
        <v>430.16</v>
      </c>
      <c r="F2105" s="33">
        <v>722</v>
      </c>
      <c r="G2105" s="33">
        <v>34</v>
      </c>
      <c r="H2105" s="8">
        <v>549.74</v>
      </c>
      <c r="L2105" s="4">
        <v>8.7119999999999997</v>
      </c>
      <c r="M2105" s="5">
        <v>3.5270000000000001</v>
      </c>
      <c r="N2105" s="8">
        <f t="shared" si="155"/>
        <v>8.7119999999999997</v>
      </c>
      <c r="O2105" s="11">
        <f t="shared" si="157"/>
        <v>7.1720000000000361</v>
      </c>
      <c r="P2105" s="12">
        <v>0</v>
      </c>
      <c r="Q2105" s="39">
        <f t="shared" si="158"/>
        <v>74.962209302325576</v>
      </c>
      <c r="R2105" s="33">
        <v>430</v>
      </c>
      <c r="S2105" s="8"/>
      <c r="T2105" s="33">
        <v>430.16500000000002</v>
      </c>
      <c r="U2105" s="8">
        <f t="shared" si="156"/>
        <v>430.16500000000002</v>
      </c>
      <c r="V2105" s="8">
        <f>+V2104+O2105</f>
        <v>783.62100000000021</v>
      </c>
      <c r="X2105" s="8">
        <f t="shared" si="160"/>
        <v>887.52100000000007</v>
      </c>
    </row>
    <row r="2106" spans="2:24" ht="18.75" customHeight="1" x14ac:dyDescent="0.2">
      <c r="B2106" s="32">
        <v>44103</v>
      </c>
      <c r="C2106" s="33">
        <v>438</v>
      </c>
      <c r="D2106" s="33">
        <v>370</v>
      </c>
      <c r="E2106" s="1">
        <v>430.08</v>
      </c>
      <c r="F2106" s="33">
        <v>722</v>
      </c>
      <c r="G2106" s="33">
        <v>34</v>
      </c>
      <c r="H2106" s="8">
        <v>548.20000000000005</v>
      </c>
      <c r="L2106" s="4">
        <v>8.734</v>
      </c>
      <c r="M2106" s="5">
        <v>3.536</v>
      </c>
      <c r="N2106" s="8">
        <f t="shared" si="155"/>
        <v>8.734</v>
      </c>
      <c r="O2106" s="11">
        <f t="shared" si="157"/>
        <v>7.9339999999999318</v>
      </c>
      <c r="P2106" s="12">
        <v>0</v>
      </c>
      <c r="Q2106" s="39">
        <f t="shared" si="158"/>
        <v>74.738372093023273</v>
      </c>
      <c r="R2106" s="33">
        <v>430</v>
      </c>
      <c r="S2106" s="8"/>
      <c r="T2106" s="33">
        <v>430.07499999999999</v>
      </c>
      <c r="U2106" s="8">
        <f t="shared" si="156"/>
        <v>430.07499999999999</v>
      </c>
      <c r="V2106" s="8">
        <f>+V2105+O2106</f>
        <v>791.55500000000018</v>
      </c>
      <c r="X2106" s="8">
        <f t="shared" si="160"/>
        <v>896.25500000000011</v>
      </c>
    </row>
    <row r="2107" spans="2:24" ht="18.75" customHeight="1" x14ac:dyDescent="0.2">
      <c r="B2107" s="32">
        <v>44104</v>
      </c>
      <c r="C2107" s="33">
        <v>438</v>
      </c>
      <c r="D2107" s="33">
        <v>370</v>
      </c>
      <c r="E2107" s="1">
        <v>430.04</v>
      </c>
      <c r="F2107" s="33">
        <v>722</v>
      </c>
      <c r="G2107" s="33">
        <v>34</v>
      </c>
      <c r="H2107" s="8">
        <v>547.4</v>
      </c>
      <c r="L2107" s="4">
        <v>8.6150000000000002</v>
      </c>
      <c r="M2107" s="5">
        <v>3.488</v>
      </c>
      <c r="N2107" s="8">
        <f t="shared" si="155"/>
        <v>8.6150000000000002</v>
      </c>
      <c r="O2107" s="11">
        <f t="shared" si="157"/>
        <v>8.0149999999999775</v>
      </c>
      <c r="P2107" s="12">
        <v>0</v>
      </c>
      <c r="Q2107" s="39">
        <f t="shared" si="158"/>
        <v>74.622093023255815</v>
      </c>
      <c r="R2107" s="33">
        <v>430</v>
      </c>
      <c r="S2107" s="8"/>
      <c r="T2107" s="33">
        <v>430.048</v>
      </c>
      <c r="U2107" s="8">
        <f t="shared" si="156"/>
        <v>430.048</v>
      </c>
      <c r="V2107" s="8">
        <f>+V2106+O2107</f>
        <v>799.57000000000016</v>
      </c>
      <c r="X2107" s="8">
        <f t="shared" si="160"/>
        <v>904.87000000000012</v>
      </c>
    </row>
    <row r="2108" spans="2:24" ht="18.75" customHeight="1" x14ac:dyDescent="0.2">
      <c r="B2108" s="32">
        <v>44105</v>
      </c>
      <c r="C2108" s="33">
        <v>438</v>
      </c>
      <c r="D2108" s="33">
        <v>370</v>
      </c>
      <c r="E2108" s="1">
        <v>430.01</v>
      </c>
      <c r="F2108" s="33">
        <v>722</v>
      </c>
      <c r="G2108" s="33">
        <v>34</v>
      </c>
      <c r="H2108" s="8">
        <v>546.79999999999995</v>
      </c>
      <c r="L2108" s="4">
        <v>8.4649999999999999</v>
      </c>
      <c r="M2108" s="5">
        <v>3.427</v>
      </c>
      <c r="N2108" s="8">
        <f t="shared" si="155"/>
        <v>8.4649999999999999</v>
      </c>
      <c r="O2108" s="11">
        <f t="shared" si="157"/>
        <v>5.1650000000000453</v>
      </c>
      <c r="P2108" s="13">
        <v>0</v>
      </c>
      <c r="Q2108" s="39">
        <f t="shared" si="158"/>
        <v>74.534883720930225</v>
      </c>
      <c r="R2108" s="33">
        <v>430</v>
      </c>
      <c r="S2108" s="8"/>
      <c r="U2108" s="8">
        <v>430.01600000000002</v>
      </c>
      <c r="V2108" s="8">
        <f t="shared" ref="V2108:V2171" si="161">+V2107+O2108</f>
        <v>804.73500000000024</v>
      </c>
      <c r="X2108" s="8">
        <f t="shared" si="160"/>
        <v>913.33500000000015</v>
      </c>
    </row>
    <row r="2109" spans="2:24" ht="18.75" customHeight="1" x14ac:dyDescent="0.2">
      <c r="B2109" s="32">
        <v>44106</v>
      </c>
      <c r="C2109" s="33">
        <v>438</v>
      </c>
      <c r="D2109" s="33">
        <v>370</v>
      </c>
      <c r="E2109" s="1">
        <v>429.84</v>
      </c>
      <c r="F2109" s="33">
        <v>722</v>
      </c>
      <c r="G2109" s="33">
        <v>34</v>
      </c>
      <c r="H2109" s="8">
        <v>543.5</v>
      </c>
      <c r="L2109" s="4">
        <v>7.9459999999999997</v>
      </c>
      <c r="M2109" s="5">
        <v>3.2170000000000001</v>
      </c>
      <c r="N2109" s="8">
        <f t="shared" si="155"/>
        <v>7.9459999999999997</v>
      </c>
      <c r="O2109" s="11">
        <f t="shared" si="157"/>
        <v>4.6460000000000452</v>
      </c>
      <c r="P2109" s="13">
        <v>0</v>
      </c>
      <c r="Q2109" s="39">
        <f t="shared" si="158"/>
        <v>74.055232558139537</v>
      </c>
      <c r="R2109" s="33">
        <v>430</v>
      </c>
      <c r="S2109" s="8"/>
      <c r="U2109" s="8">
        <v>429.84800000000001</v>
      </c>
      <c r="V2109" s="8">
        <f t="shared" si="161"/>
        <v>809.38100000000031</v>
      </c>
      <c r="X2109" s="8">
        <f t="shared" si="160"/>
        <v>921.28100000000018</v>
      </c>
    </row>
    <row r="2110" spans="2:24" ht="18.75" customHeight="1" x14ac:dyDescent="0.2">
      <c r="B2110" s="32">
        <v>44107</v>
      </c>
      <c r="C2110" s="33">
        <v>438</v>
      </c>
      <c r="D2110" s="33">
        <v>370</v>
      </c>
      <c r="E2110" s="1">
        <v>429.67</v>
      </c>
      <c r="F2110" s="33">
        <v>722</v>
      </c>
      <c r="G2110" s="33">
        <v>34</v>
      </c>
      <c r="H2110" s="8">
        <v>540.20000000000005</v>
      </c>
      <c r="L2110" s="4">
        <v>6.0910000000000002</v>
      </c>
      <c r="M2110" s="5">
        <v>2.456</v>
      </c>
      <c r="N2110" s="8">
        <f t="shared" si="155"/>
        <v>6.0910000000000002</v>
      </c>
      <c r="O2110" s="11">
        <f t="shared" si="157"/>
        <v>2.6009999999999911</v>
      </c>
      <c r="P2110" s="13">
        <v>0</v>
      </c>
      <c r="Q2110" s="39">
        <f t="shared" si="158"/>
        <v>73.575581395348848</v>
      </c>
      <c r="R2110" s="33">
        <v>430</v>
      </c>
      <c r="S2110" s="8"/>
      <c r="U2110" s="8">
        <v>429.68200000000002</v>
      </c>
      <c r="V2110" s="8">
        <f t="shared" si="161"/>
        <v>811.98200000000031</v>
      </c>
      <c r="X2110" s="8">
        <f t="shared" si="160"/>
        <v>927.37200000000018</v>
      </c>
    </row>
    <row r="2111" spans="2:24" ht="18.75" customHeight="1" x14ac:dyDescent="0.2">
      <c r="B2111" s="32">
        <v>44108</v>
      </c>
      <c r="C2111" s="33">
        <v>438</v>
      </c>
      <c r="D2111" s="33">
        <v>370</v>
      </c>
      <c r="E2111" s="1">
        <v>429.49</v>
      </c>
      <c r="F2111" s="33">
        <v>722</v>
      </c>
      <c r="G2111" s="33">
        <v>34</v>
      </c>
      <c r="H2111" s="8">
        <v>536.71</v>
      </c>
      <c r="L2111" s="4">
        <v>5.7110000000000003</v>
      </c>
      <c r="M2111" s="5">
        <v>2.3029999999999999</v>
      </c>
      <c r="N2111" s="8">
        <f t="shared" si="155"/>
        <v>5.7110000000000003</v>
      </c>
      <c r="O2111" s="11">
        <f t="shared" si="157"/>
        <v>1.9009999999999412</v>
      </c>
      <c r="P2111" s="13">
        <v>0</v>
      </c>
      <c r="Q2111" s="39">
        <f t="shared" si="158"/>
        <v>73.068313953488371</v>
      </c>
      <c r="R2111" s="33">
        <v>430</v>
      </c>
      <c r="S2111" s="8"/>
      <c r="U2111" s="8">
        <v>429.49799999999999</v>
      </c>
      <c r="V2111" s="8">
        <f t="shared" si="161"/>
        <v>813.88300000000027</v>
      </c>
      <c r="X2111" s="8">
        <f t="shared" si="160"/>
        <v>933.0830000000002</v>
      </c>
    </row>
    <row r="2112" spans="2:24" ht="18.75" customHeight="1" x14ac:dyDescent="0.2">
      <c r="B2112" s="32">
        <v>44109</v>
      </c>
      <c r="C2112" s="33">
        <v>438</v>
      </c>
      <c r="D2112" s="33">
        <v>370</v>
      </c>
      <c r="E2112" s="1">
        <v>429.29</v>
      </c>
      <c r="F2112" s="33">
        <v>722</v>
      </c>
      <c r="G2112" s="33">
        <v>34</v>
      </c>
      <c r="H2112" s="8">
        <v>532.9</v>
      </c>
      <c r="L2112" s="4">
        <v>10.724</v>
      </c>
      <c r="M2112" s="61">
        <v>4.3239999999999998</v>
      </c>
      <c r="N2112" s="8">
        <f t="shared" si="155"/>
        <v>10.724</v>
      </c>
      <c r="O2112" s="11">
        <f t="shared" si="157"/>
        <v>3.0340000000000593</v>
      </c>
      <c r="P2112" s="13">
        <v>0</v>
      </c>
      <c r="Q2112" s="39">
        <f t="shared" si="158"/>
        <v>72.514534883720927</v>
      </c>
      <c r="R2112" s="33">
        <v>430</v>
      </c>
      <c r="S2112" s="8"/>
      <c r="U2112" s="8">
        <v>429.298</v>
      </c>
      <c r="V2112" s="8">
        <f t="shared" si="161"/>
        <v>816.91700000000037</v>
      </c>
      <c r="X2112" s="8">
        <f t="shared" si="160"/>
        <v>943.80700000000024</v>
      </c>
    </row>
    <row r="2113" spans="2:24" ht="18.75" customHeight="1" x14ac:dyDescent="0.2">
      <c r="B2113" s="32">
        <v>44110</v>
      </c>
      <c r="C2113" s="33">
        <v>438</v>
      </c>
      <c r="D2113" s="33">
        <v>370</v>
      </c>
      <c r="E2113" s="1">
        <v>428.89</v>
      </c>
      <c r="F2113" s="33">
        <v>722</v>
      </c>
      <c r="G2113" s="33">
        <v>34</v>
      </c>
      <c r="H2113" s="8">
        <v>525.21</v>
      </c>
      <c r="L2113" s="4">
        <v>11.028</v>
      </c>
      <c r="M2113" s="61">
        <v>4.4290000000000003</v>
      </c>
      <c r="N2113" s="8">
        <f t="shared" si="155"/>
        <v>11.028</v>
      </c>
      <c r="O2113" s="11">
        <f t="shared" si="157"/>
        <v>3.077999999999955</v>
      </c>
      <c r="P2113" s="13">
        <v>0</v>
      </c>
      <c r="Q2113" s="39">
        <f t="shared" si="158"/>
        <v>71.39680232558139</v>
      </c>
      <c r="R2113" s="33">
        <v>430</v>
      </c>
      <c r="S2113" s="8"/>
      <c r="U2113" s="8">
        <v>428.89800000000002</v>
      </c>
      <c r="V2113" s="8">
        <f t="shared" si="161"/>
        <v>819.99500000000035</v>
      </c>
      <c r="X2113" s="8">
        <f t="shared" si="160"/>
        <v>954.83500000000026</v>
      </c>
    </row>
    <row r="2114" spans="2:24" ht="18.75" customHeight="1" x14ac:dyDescent="0.2">
      <c r="B2114" s="32">
        <v>44111</v>
      </c>
      <c r="C2114" s="33">
        <v>438</v>
      </c>
      <c r="D2114" s="33">
        <v>370</v>
      </c>
      <c r="E2114" s="1">
        <v>428.47</v>
      </c>
      <c r="F2114" s="33">
        <v>722</v>
      </c>
      <c r="G2114" s="33">
        <v>34</v>
      </c>
      <c r="H2114" s="8">
        <v>517.26</v>
      </c>
      <c r="L2114" s="4">
        <v>8.7769999999999992</v>
      </c>
      <c r="M2114" s="61">
        <v>3.5249999999999999</v>
      </c>
      <c r="N2114" s="8">
        <f t="shared" si="155"/>
        <v>8.7769999999999992</v>
      </c>
      <c r="O2114" s="11">
        <f t="shared" si="157"/>
        <v>2.3870000000000129</v>
      </c>
      <c r="P2114" s="13">
        <v>0</v>
      </c>
      <c r="Q2114" s="39">
        <f t="shared" si="158"/>
        <v>70.241279069767444</v>
      </c>
      <c r="R2114" s="33">
        <v>430</v>
      </c>
      <c r="S2114" s="8"/>
      <c r="U2114" s="8">
        <v>428.49700000000001</v>
      </c>
      <c r="V2114" s="8">
        <f>+V2113+O2114</f>
        <v>822.3820000000004</v>
      </c>
      <c r="X2114" s="8">
        <f t="shared" si="160"/>
        <v>963.61200000000031</v>
      </c>
    </row>
    <row r="2115" spans="2:24" ht="18.75" customHeight="1" x14ac:dyDescent="0.2">
      <c r="B2115" s="32">
        <v>44112</v>
      </c>
      <c r="C2115" s="33">
        <v>438</v>
      </c>
      <c r="D2115" s="33">
        <v>370</v>
      </c>
      <c r="E2115" s="1">
        <v>428.13</v>
      </c>
      <c r="F2115" s="33">
        <v>722</v>
      </c>
      <c r="G2115" s="33">
        <v>34</v>
      </c>
      <c r="H2115" s="8">
        <v>510.87</v>
      </c>
      <c r="L2115" s="4">
        <v>8.1069999999999993</v>
      </c>
      <c r="M2115" s="5">
        <v>3.2759999999999998</v>
      </c>
      <c r="N2115" s="8">
        <f t="shared" si="155"/>
        <v>8.1069999999999993</v>
      </c>
      <c r="O2115" s="11">
        <f t="shared" si="157"/>
        <v>1.8470000000000084</v>
      </c>
      <c r="P2115" s="13">
        <v>0</v>
      </c>
      <c r="Q2115" s="39">
        <f t="shared" si="158"/>
        <v>69.3125</v>
      </c>
      <c r="R2115" s="33">
        <v>430</v>
      </c>
      <c r="S2115" s="8"/>
      <c r="U2115" s="8">
        <v>428.14400000000001</v>
      </c>
      <c r="V2115" s="8">
        <f t="shared" si="161"/>
        <v>824.22900000000038</v>
      </c>
      <c r="X2115" s="8">
        <f t="shared" si="160"/>
        <v>971.71900000000028</v>
      </c>
    </row>
    <row r="2116" spans="2:24" ht="18.75" customHeight="1" x14ac:dyDescent="0.2">
      <c r="B2116" s="32">
        <v>44113</v>
      </c>
      <c r="C2116" s="33">
        <v>438</v>
      </c>
      <c r="D2116" s="33">
        <v>370</v>
      </c>
      <c r="E2116" s="1">
        <v>427.79</v>
      </c>
      <c r="F2116" s="33">
        <v>722</v>
      </c>
      <c r="G2116" s="33">
        <v>34</v>
      </c>
      <c r="H2116" s="8">
        <v>504.61</v>
      </c>
      <c r="L2116" s="4">
        <v>7.694</v>
      </c>
      <c r="M2116" s="5">
        <v>3.09</v>
      </c>
      <c r="N2116" s="8">
        <f t="shared" si="155"/>
        <v>7.694</v>
      </c>
      <c r="O2116" s="11">
        <f t="shared" si="157"/>
        <v>1.6240000000000068</v>
      </c>
      <c r="P2116" s="13">
        <v>0</v>
      </c>
      <c r="Q2116" s="39">
        <f t="shared" si="158"/>
        <v>68.402616279069761</v>
      </c>
      <c r="R2116" s="33">
        <v>430</v>
      </c>
      <c r="S2116" s="8"/>
      <c r="U2116" s="8">
        <v>427.798</v>
      </c>
      <c r="V2116" s="8">
        <f t="shared" si="161"/>
        <v>825.85300000000041</v>
      </c>
      <c r="X2116" s="8">
        <f t="shared" si="160"/>
        <v>979.41300000000024</v>
      </c>
    </row>
    <row r="2117" spans="2:24" ht="18.75" customHeight="1" x14ac:dyDescent="0.2">
      <c r="B2117" s="32">
        <v>44114</v>
      </c>
      <c r="C2117" s="33">
        <v>438</v>
      </c>
      <c r="D2117" s="33">
        <v>370</v>
      </c>
      <c r="E2117" s="1">
        <v>427.46</v>
      </c>
      <c r="F2117" s="33">
        <v>722</v>
      </c>
      <c r="G2117" s="33">
        <v>34</v>
      </c>
      <c r="H2117" s="8">
        <v>498.54</v>
      </c>
      <c r="L2117" s="4">
        <v>4.9329999999999998</v>
      </c>
      <c r="M2117" s="5">
        <v>1.573</v>
      </c>
      <c r="N2117" s="8">
        <f t="shared" si="155"/>
        <v>4.9329999999999998</v>
      </c>
      <c r="O2117" s="11">
        <f t="shared" si="157"/>
        <v>1.2729999999999748</v>
      </c>
      <c r="P2117" s="13">
        <v>0.9</v>
      </c>
      <c r="Q2117" s="39">
        <f t="shared" si="158"/>
        <v>67.520348837209298</v>
      </c>
      <c r="R2117" s="33">
        <v>430</v>
      </c>
      <c r="S2117" s="8"/>
      <c r="U2117" s="8">
        <v>427.68200000000002</v>
      </c>
      <c r="V2117" s="8">
        <f t="shared" si="161"/>
        <v>827.12600000000043</v>
      </c>
      <c r="X2117" s="8">
        <f t="shared" si="160"/>
        <v>984.34600000000023</v>
      </c>
    </row>
    <row r="2118" spans="2:24" ht="18.75" customHeight="1" x14ac:dyDescent="0.2">
      <c r="B2118" s="32">
        <v>44115</v>
      </c>
      <c r="C2118" s="33">
        <v>438</v>
      </c>
      <c r="D2118" s="33">
        <v>370</v>
      </c>
      <c r="E2118" s="1">
        <v>427.26</v>
      </c>
      <c r="F2118" s="33">
        <v>722</v>
      </c>
      <c r="G2118" s="33">
        <v>34</v>
      </c>
      <c r="H2118" s="8">
        <v>494.88</v>
      </c>
      <c r="L2118" s="4">
        <v>7.1230000000000002</v>
      </c>
      <c r="M2118" s="5">
        <v>2.8490000000000002</v>
      </c>
      <c r="N2118" s="8">
        <f t="shared" si="155"/>
        <v>7.1230000000000002</v>
      </c>
      <c r="O2118" s="11">
        <f t="shared" si="157"/>
        <v>10.973000000000024</v>
      </c>
      <c r="P2118" s="13">
        <v>7.2</v>
      </c>
      <c r="Q2118" s="39">
        <f t="shared" si="158"/>
        <v>66.988372093023258</v>
      </c>
      <c r="R2118" s="33">
        <v>430</v>
      </c>
      <c r="S2118" s="8"/>
      <c r="U2118" s="8">
        <v>427.68099999999998</v>
      </c>
      <c r="V2118" s="8">
        <f t="shared" si="161"/>
        <v>838.0990000000005</v>
      </c>
      <c r="X2118" s="8">
        <f t="shared" si="160"/>
        <v>991.46900000000028</v>
      </c>
    </row>
    <row r="2119" spans="2:24" ht="18.75" customHeight="1" x14ac:dyDescent="0.2">
      <c r="B2119" s="32">
        <v>44116</v>
      </c>
      <c r="C2119" s="33">
        <v>438</v>
      </c>
      <c r="D2119" s="33">
        <v>370</v>
      </c>
      <c r="E2119" s="1">
        <v>427.47</v>
      </c>
      <c r="F2119" s="33">
        <v>722</v>
      </c>
      <c r="G2119" s="33">
        <v>34</v>
      </c>
      <c r="H2119" s="8">
        <v>498.73</v>
      </c>
      <c r="L2119" s="4">
        <v>4.8630000000000004</v>
      </c>
      <c r="M2119" s="5">
        <v>1.9530000000000001</v>
      </c>
      <c r="N2119" s="8">
        <f t="shared" si="155"/>
        <v>4.8630000000000004</v>
      </c>
      <c r="O2119" s="11">
        <f t="shared" si="157"/>
        <v>5.2429999999999959</v>
      </c>
      <c r="P2119" s="13">
        <v>0</v>
      </c>
      <c r="Q2119" s="39">
        <f t="shared" si="158"/>
        <v>67.547965116279073</v>
      </c>
      <c r="R2119" s="33">
        <v>430</v>
      </c>
      <c r="S2119" s="8"/>
      <c r="U2119" s="8">
        <v>427.68099999999998</v>
      </c>
      <c r="V2119" s="8">
        <f t="shared" si="161"/>
        <v>843.34200000000055</v>
      </c>
      <c r="X2119" s="8">
        <f t="shared" si="160"/>
        <v>996.33200000000033</v>
      </c>
    </row>
    <row r="2120" spans="2:24" ht="18.75" customHeight="1" x14ac:dyDescent="0.2">
      <c r="B2120" s="32">
        <v>44117</v>
      </c>
      <c r="C2120" s="33">
        <v>438</v>
      </c>
      <c r="D2120" s="33">
        <v>370</v>
      </c>
      <c r="E2120" s="1">
        <v>427.49</v>
      </c>
      <c r="F2120" s="33">
        <v>722</v>
      </c>
      <c r="G2120" s="33">
        <v>34</v>
      </c>
      <c r="H2120" s="8">
        <v>499.11</v>
      </c>
      <c r="L2120" s="4">
        <v>2.4700000000000002</v>
      </c>
      <c r="M2120" s="5">
        <v>0.99199999999999999</v>
      </c>
      <c r="N2120" s="8">
        <f t="shared" si="155"/>
        <v>2.4700000000000002</v>
      </c>
      <c r="O2120" s="11">
        <f t="shared" si="157"/>
        <v>5.5399999999999938</v>
      </c>
      <c r="P2120" s="13">
        <v>2.7</v>
      </c>
      <c r="Q2120" s="39">
        <f t="shared" si="158"/>
        <v>67.60319767441861</v>
      </c>
      <c r="R2120" s="33">
        <v>430</v>
      </c>
      <c r="S2120" s="8"/>
      <c r="U2120" s="8">
        <v>427.68200000000002</v>
      </c>
      <c r="V2120" s="8">
        <f t="shared" si="161"/>
        <v>848.88200000000052</v>
      </c>
      <c r="X2120" s="8">
        <f t="shared" si="160"/>
        <v>998.80200000000036</v>
      </c>
    </row>
    <row r="2121" spans="2:24" ht="18.75" customHeight="1" x14ac:dyDescent="0.2">
      <c r="B2121" s="32">
        <v>44118</v>
      </c>
      <c r="C2121" s="33">
        <v>438</v>
      </c>
      <c r="D2121" s="33">
        <v>370</v>
      </c>
      <c r="E2121" s="1">
        <v>427.66</v>
      </c>
      <c r="F2121" s="33">
        <v>722</v>
      </c>
      <c r="G2121" s="33">
        <v>34</v>
      </c>
      <c r="H2121" s="8">
        <v>502.18</v>
      </c>
      <c r="L2121" s="4">
        <v>3.645</v>
      </c>
      <c r="M2121" s="5">
        <v>1.464</v>
      </c>
      <c r="N2121" s="8">
        <f t="shared" ref="N2121:N2184" si="162">I2121+J2121+K2121+L2121</f>
        <v>3.645</v>
      </c>
      <c r="O2121" s="11">
        <f t="shared" si="157"/>
        <v>17.084999999999997</v>
      </c>
      <c r="P2121" s="13">
        <v>12.3</v>
      </c>
      <c r="Q2121" s="39">
        <f t="shared" si="158"/>
        <v>68.049418604651166</v>
      </c>
      <c r="R2121" s="33">
        <v>430</v>
      </c>
      <c r="S2121" s="8"/>
      <c r="U2121" s="8">
        <v>427.68599999999998</v>
      </c>
      <c r="V2121" s="8">
        <f t="shared" si="161"/>
        <v>865.96700000000055</v>
      </c>
      <c r="X2121" s="8">
        <f t="shared" si="160"/>
        <v>1002.4470000000003</v>
      </c>
    </row>
    <row r="2122" spans="2:24" ht="18.75" customHeight="1" x14ac:dyDescent="0.2">
      <c r="B2122" s="32">
        <v>44119</v>
      </c>
      <c r="C2122" s="33">
        <v>438</v>
      </c>
      <c r="D2122" s="33">
        <v>370</v>
      </c>
      <c r="E2122" s="1">
        <v>428.38</v>
      </c>
      <c r="F2122" s="33">
        <v>722</v>
      </c>
      <c r="G2122" s="33">
        <v>34</v>
      </c>
      <c r="H2122" s="8">
        <v>515.62</v>
      </c>
      <c r="L2122" s="4">
        <v>3.5659999999999998</v>
      </c>
      <c r="M2122" s="5">
        <v>1.4379999999999999</v>
      </c>
      <c r="N2122" s="8">
        <f t="shared" si="162"/>
        <v>3.5659999999999998</v>
      </c>
      <c r="O2122" s="11">
        <f t="shared" si="157"/>
        <v>16.00599999999994</v>
      </c>
      <c r="P2122" s="13">
        <v>5.0999999999999996</v>
      </c>
      <c r="Q2122" s="39">
        <f t="shared" si="158"/>
        <v>70.002906976744185</v>
      </c>
      <c r="R2122" s="33">
        <v>430</v>
      </c>
      <c r="S2122" s="8"/>
      <c r="U2122" s="8">
        <v>428.39100000000002</v>
      </c>
      <c r="V2122" s="8">
        <f t="shared" si="161"/>
        <v>881.97300000000052</v>
      </c>
      <c r="X2122" s="8">
        <f t="shared" si="160"/>
        <v>1006.0130000000004</v>
      </c>
    </row>
    <row r="2123" spans="2:24" ht="18.75" customHeight="1" x14ac:dyDescent="0.2">
      <c r="B2123" s="32">
        <v>44120</v>
      </c>
      <c r="C2123" s="33">
        <v>438</v>
      </c>
      <c r="D2123" s="33">
        <v>370</v>
      </c>
      <c r="E2123" s="1">
        <v>429.04</v>
      </c>
      <c r="F2123" s="33">
        <v>722</v>
      </c>
      <c r="G2123" s="33">
        <v>34</v>
      </c>
      <c r="H2123" s="8">
        <v>528.05999999999995</v>
      </c>
      <c r="L2123" s="4">
        <v>4.04</v>
      </c>
      <c r="M2123" s="5">
        <v>1.629</v>
      </c>
      <c r="N2123" s="8">
        <f t="shared" si="162"/>
        <v>4.04</v>
      </c>
      <c r="O2123" s="11">
        <f t="shared" si="157"/>
        <v>11.740000000000045</v>
      </c>
      <c r="P2123" s="13">
        <v>0</v>
      </c>
      <c r="Q2123" s="39">
        <f t="shared" si="158"/>
        <v>71.811046511627893</v>
      </c>
      <c r="R2123" s="33">
        <v>430</v>
      </c>
      <c r="S2123" s="8"/>
      <c r="U2123" s="8">
        <v>429.05599999999998</v>
      </c>
      <c r="V2123" s="8">
        <f t="shared" si="161"/>
        <v>893.71300000000053</v>
      </c>
      <c r="X2123" s="8">
        <f t="shared" si="160"/>
        <v>1010.0530000000003</v>
      </c>
    </row>
    <row r="2124" spans="2:24" ht="18.75" customHeight="1" x14ac:dyDescent="0.2">
      <c r="B2124" s="32">
        <v>44121</v>
      </c>
      <c r="C2124" s="33">
        <v>438</v>
      </c>
      <c r="D2124" s="33">
        <v>370</v>
      </c>
      <c r="E2124" s="1">
        <v>429.44</v>
      </c>
      <c r="F2124" s="33">
        <v>722</v>
      </c>
      <c r="G2124" s="33">
        <v>34</v>
      </c>
      <c r="H2124" s="8">
        <v>535.76</v>
      </c>
      <c r="L2124" s="4">
        <v>4.9080000000000004</v>
      </c>
      <c r="M2124" s="5">
        <v>1.9870000000000001</v>
      </c>
      <c r="N2124" s="8">
        <f t="shared" si="162"/>
        <v>4.9080000000000004</v>
      </c>
      <c r="O2124" s="11">
        <f t="shared" si="157"/>
        <v>10.138000000000019</v>
      </c>
      <c r="P2124" s="13">
        <v>0</v>
      </c>
      <c r="Q2124" s="39">
        <f t="shared" si="158"/>
        <v>72.930232558139537</v>
      </c>
      <c r="R2124" s="33">
        <v>430</v>
      </c>
      <c r="S2124" s="8"/>
      <c r="U2124" s="8">
        <v>429.46100000000001</v>
      </c>
      <c r="V2124" s="8">
        <f t="shared" si="161"/>
        <v>903.85100000000057</v>
      </c>
      <c r="X2124" s="8">
        <f t="shared" si="160"/>
        <v>1014.9610000000004</v>
      </c>
    </row>
    <row r="2125" spans="2:24" ht="18.75" customHeight="1" x14ac:dyDescent="0.2">
      <c r="B2125" s="32">
        <v>44122</v>
      </c>
      <c r="C2125" s="33">
        <v>438</v>
      </c>
      <c r="D2125" s="33">
        <v>370</v>
      </c>
      <c r="E2125" s="1">
        <v>429.71</v>
      </c>
      <c r="F2125" s="33">
        <v>722</v>
      </c>
      <c r="G2125" s="33">
        <v>34</v>
      </c>
      <c r="H2125" s="8">
        <v>540.99</v>
      </c>
      <c r="L2125" s="4">
        <v>3.5219999999999998</v>
      </c>
      <c r="M2125" s="5">
        <v>1.4379999999999999</v>
      </c>
      <c r="N2125" s="8">
        <f t="shared" si="162"/>
        <v>3.5219999999999998</v>
      </c>
      <c r="O2125" s="11">
        <f t="shared" si="157"/>
        <v>8.372000000000023</v>
      </c>
      <c r="P2125" s="13">
        <v>0</v>
      </c>
      <c r="Q2125" s="39">
        <f t="shared" si="158"/>
        <v>73.690406976744185</v>
      </c>
      <c r="R2125" s="33">
        <v>430</v>
      </c>
      <c r="S2125" s="8"/>
      <c r="U2125" s="8">
        <v>429.72</v>
      </c>
      <c r="V2125" s="8">
        <f t="shared" si="161"/>
        <v>912.22300000000064</v>
      </c>
      <c r="X2125" s="8">
        <f t="shared" si="160"/>
        <v>1018.4830000000004</v>
      </c>
    </row>
    <row r="2126" spans="2:24" ht="18.75" customHeight="1" x14ac:dyDescent="0.2">
      <c r="B2126" s="32">
        <v>44123</v>
      </c>
      <c r="C2126" s="33">
        <v>438</v>
      </c>
      <c r="D2126" s="33">
        <v>370</v>
      </c>
      <c r="E2126" s="1">
        <v>429.96</v>
      </c>
      <c r="F2126" s="33">
        <v>722</v>
      </c>
      <c r="G2126" s="33">
        <v>34</v>
      </c>
      <c r="H2126" s="8">
        <v>545.84</v>
      </c>
      <c r="L2126" s="4">
        <v>6.625</v>
      </c>
      <c r="M2126" s="5">
        <v>2.6819999999999999</v>
      </c>
      <c r="N2126" s="8">
        <f t="shared" si="162"/>
        <v>6.625</v>
      </c>
      <c r="O2126" s="11">
        <f t="shared" si="157"/>
        <v>5.4850000000000136</v>
      </c>
      <c r="P2126" s="13">
        <v>0</v>
      </c>
      <c r="Q2126" s="39">
        <f t="shared" si="158"/>
        <v>74.395348837209298</v>
      </c>
      <c r="R2126" s="33">
        <v>430</v>
      </c>
      <c r="S2126" s="8"/>
      <c r="U2126" s="8">
        <v>429.97899999999998</v>
      </c>
      <c r="V2126" s="8">
        <f t="shared" si="161"/>
        <v>917.70800000000065</v>
      </c>
      <c r="X2126" s="8">
        <f t="shared" si="160"/>
        <v>1025.1080000000004</v>
      </c>
    </row>
    <row r="2127" spans="2:24" ht="18.75" customHeight="1" x14ac:dyDescent="0.2">
      <c r="B2127" s="32">
        <v>44124</v>
      </c>
      <c r="C2127" s="33">
        <v>438</v>
      </c>
      <c r="D2127" s="33">
        <v>370</v>
      </c>
      <c r="E2127" s="1">
        <v>429.9</v>
      </c>
      <c r="F2127" s="33">
        <v>722</v>
      </c>
      <c r="G2127" s="33">
        <v>34</v>
      </c>
      <c r="H2127" s="8">
        <v>544.70000000000005</v>
      </c>
      <c r="L2127" s="4">
        <v>4.8259999999999996</v>
      </c>
      <c r="M2127" s="5">
        <v>1.954</v>
      </c>
      <c r="N2127" s="8">
        <f t="shared" si="162"/>
        <v>4.8259999999999996</v>
      </c>
      <c r="O2127" s="11">
        <f t="shared" si="157"/>
        <v>4.0259999999999314</v>
      </c>
      <c r="P2127" s="13">
        <v>0</v>
      </c>
      <c r="Q2127" s="39">
        <f t="shared" si="158"/>
        <v>74.229651162790702</v>
      </c>
      <c r="R2127" s="33">
        <v>430</v>
      </c>
      <c r="S2127" s="8"/>
      <c r="U2127" s="8">
        <v>429.91699999999997</v>
      </c>
      <c r="V2127" s="8">
        <f t="shared" si="161"/>
        <v>921.73400000000061</v>
      </c>
      <c r="X2127" s="8">
        <f t="shared" si="160"/>
        <v>1029.9340000000004</v>
      </c>
    </row>
    <row r="2128" spans="2:24" ht="18.75" customHeight="1" x14ac:dyDescent="0.2">
      <c r="B2128" s="32">
        <v>44125</v>
      </c>
      <c r="C2128" s="33">
        <v>438</v>
      </c>
      <c r="D2128" s="33">
        <v>370</v>
      </c>
      <c r="E2128" s="1">
        <v>429.86</v>
      </c>
      <c r="F2128" s="33">
        <v>722</v>
      </c>
      <c r="G2128" s="33">
        <v>34</v>
      </c>
      <c r="H2128" s="8">
        <v>543.9</v>
      </c>
      <c r="L2128" s="4">
        <v>5.508</v>
      </c>
      <c r="M2128" s="5">
        <v>2.23</v>
      </c>
      <c r="N2128" s="8">
        <f t="shared" si="162"/>
        <v>5.508</v>
      </c>
      <c r="O2128" s="11">
        <f t="shared" si="157"/>
        <v>3.1679999999999682</v>
      </c>
      <c r="P2128" s="13">
        <v>0</v>
      </c>
      <c r="Q2128" s="39">
        <f t="shared" si="158"/>
        <v>74.113372093023258</v>
      </c>
      <c r="R2128" s="33">
        <v>430</v>
      </c>
      <c r="S2128" s="8"/>
      <c r="U2128" s="8">
        <v>429.88400000000001</v>
      </c>
      <c r="V2128" s="8">
        <f t="shared" si="161"/>
        <v>924.90200000000061</v>
      </c>
      <c r="X2128" s="8">
        <f t="shared" si="160"/>
        <v>1035.4420000000005</v>
      </c>
    </row>
    <row r="2129" spans="2:24" ht="18.75" customHeight="1" x14ac:dyDescent="0.2">
      <c r="B2129" s="32">
        <v>44126</v>
      </c>
      <c r="C2129" s="33">
        <v>438</v>
      </c>
      <c r="D2129" s="33">
        <v>370</v>
      </c>
      <c r="E2129" s="1">
        <v>429.74</v>
      </c>
      <c r="F2129" s="33">
        <v>722</v>
      </c>
      <c r="G2129" s="33">
        <v>34</v>
      </c>
      <c r="H2129" s="8">
        <v>541.55999999999995</v>
      </c>
      <c r="L2129" s="4">
        <v>4.09</v>
      </c>
      <c r="M2129" s="5">
        <v>1.6559999999999999</v>
      </c>
      <c r="N2129" s="8">
        <f t="shared" si="162"/>
        <v>4.09</v>
      </c>
      <c r="O2129" s="11">
        <f t="shared" si="157"/>
        <v>3.5200000000000635</v>
      </c>
      <c r="P2129" s="13">
        <v>0</v>
      </c>
      <c r="Q2129" s="39">
        <f t="shared" si="158"/>
        <v>73.773255813953483</v>
      </c>
      <c r="R2129" s="33">
        <v>430</v>
      </c>
      <c r="S2129" s="8"/>
      <c r="U2129" s="8">
        <v>429.75599999999997</v>
      </c>
      <c r="V2129" s="8">
        <f t="shared" si="161"/>
        <v>928.42200000000071</v>
      </c>
      <c r="X2129" s="8">
        <f t="shared" si="160"/>
        <v>1039.5320000000004</v>
      </c>
    </row>
    <row r="2130" spans="2:24" ht="18.75" customHeight="1" x14ac:dyDescent="0.2">
      <c r="B2130" s="32">
        <v>44127</v>
      </c>
      <c r="C2130" s="33">
        <v>438</v>
      </c>
      <c r="D2130" s="33">
        <v>370</v>
      </c>
      <c r="E2130" s="1">
        <v>429.71</v>
      </c>
      <c r="F2130" s="33">
        <v>722</v>
      </c>
      <c r="G2130" s="33">
        <v>34</v>
      </c>
      <c r="H2130" s="8">
        <v>540.99</v>
      </c>
      <c r="L2130" s="4">
        <v>5.5010000000000003</v>
      </c>
      <c r="M2130" s="5">
        <v>2.2269999999999999</v>
      </c>
      <c r="N2130" s="8">
        <f t="shared" si="162"/>
        <v>5.5010000000000003</v>
      </c>
      <c r="O2130" s="11">
        <f t="shared" si="157"/>
        <v>3.7110000000000367</v>
      </c>
      <c r="P2130" s="13">
        <v>0</v>
      </c>
      <c r="Q2130" s="39">
        <f t="shared" si="158"/>
        <v>73.690406976744185</v>
      </c>
      <c r="R2130" s="33">
        <v>430</v>
      </c>
      <c r="S2130" s="8"/>
      <c r="U2130" s="8">
        <v>429.71499999999997</v>
      </c>
      <c r="V2130" s="8">
        <f t="shared" si="161"/>
        <v>932.13300000000072</v>
      </c>
      <c r="X2130" s="8">
        <f t="shared" si="160"/>
        <v>1045.0330000000004</v>
      </c>
    </row>
    <row r="2131" spans="2:24" ht="18.75" customHeight="1" x14ac:dyDescent="0.2">
      <c r="B2131" s="32">
        <v>44128</v>
      </c>
      <c r="C2131" s="33">
        <v>438</v>
      </c>
      <c r="D2131" s="33">
        <v>370</v>
      </c>
      <c r="E2131" s="1">
        <v>429.62</v>
      </c>
      <c r="F2131" s="33">
        <v>722</v>
      </c>
      <c r="G2131" s="33">
        <v>34</v>
      </c>
      <c r="H2131" s="8">
        <v>539.20000000000005</v>
      </c>
      <c r="L2131" s="4">
        <v>4.5670000000000002</v>
      </c>
      <c r="M2131" s="5">
        <v>1.849</v>
      </c>
      <c r="N2131" s="8">
        <f t="shared" si="162"/>
        <v>4.5670000000000002</v>
      </c>
      <c r="O2131" s="11">
        <f t="shared" si="157"/>
        <v>2.0769999999999911</v>
      </c>
      <c r="P2131" s="13">
        <v>0</v>
      </c>
      <c r="Q2131" s="39">
        <f t="shared" si="158"/>
        <v>73.430232558139551</v>
      </c>
      <c r="R2131" s="33">
        <v>430</v>
      </c>
      <c r="S2131" s="8"/>
      <c r="U2131" s="59">
        <v>429.63600000000002</v>
      </c>
      <c r="V2131" s="8">
        <f t="shared" si="161"/>
        <v>934.21000000000072</v>
      </c>
      <c r="X2131" s="8">
        <f t="shared" si="160"/>
        <v>1049.6000000000004</v>
      </c>
    </row>
    <row r="2132" spans="2:24" ht="18.75" customHeight="1" x14ac:dyDescent="0.2">
      <c r="B2132" s="32">
        <v>44129</v>
      </c>
      <c r="C2132" s="33">
        <v>438</v>
      </c>
      <c r="D2132" s="33">
        <v>370</v>
      </c>
      <c r="E2132" s="1">
        <v>429.49</v>
      </c>
      <c r="F2132" s="33">
        <v>722</v>
      </c>
      <c r="G2132" s="33">
        <v>34</v>
      </c>
      <c r="H2132" s="8">
        <v>536.71</v>
      </c>
      <c r="L2132" s="4">
        <v>3.794</v>
      </c>
      <c r="M2132" s="5">
        <v>1.53</v>
      </c>
      <c r="N2132" s="8">
        <f t="shared" si="162"/>
        <v>3.794</v>
      </c>
      <c r="O2132" s="11">
        <f t="shared" si="157"/>
        <v>1.3239999999999728</v>
      </c>
      <c r="P2132" s="13">
        <v>0</v>
      </c>
      <c r="Q2132" s="39">
        <f t="shared" si="158"/>
        <v>73.068313953488371</v>
      </c>
      <c r="R2132" s="33">
        <v>430</v>
      </c>
      <c r="S2132" s="8"/>
      <c r="U2132" s="59">
        <v>429.51100000000002</v>
      </c>
      <c r="V2132" s="8">
        <f t="shared" si="161"/>
        <v>935.53400000000067</v>
      </c>
      <c r="X2132" s="8">
        <f t="shared" si="160"/>
        <v>1053.3940000000005</v>
      </c>
    </row>
    <row r="2133" spans="2:24" ht="18.75" customHeight="1" x14ac:dyDescent="0.2">
      <c r="B2133" s="32">
        <v>44130</v>
      </c>
      <c r="C2133" s="33">
        <v>438</v>
      </c>
      <c r="D2133" s="33">
        <v>370</v>
      </c>
      <c r="E2133" s="1">
        <v>429.36</v>
      </c>
      <c r="F2133" s="33">
        <v>722</v>
      </c>
      <c r="G2133" s="33">
        <v>34</v>
      </c>
      <c r="H2133" s="8">
        <v>534.24</v>
      </c>
      <c r="L2133" s="4">
        <v>6.83</v>
      </c>
      <c r="M2133" s="5">
        <v>2.754</v>
      </c>
      <c r="N2133" s="8">
        <f t="shared" si="162"/>
        <v>6.83</v>
      </c>
      <c r="O2133" s="11">
        <f t="shared" si="157"/>
        <v>3.1199999999999637</v>
      </c>
      <c r="P2133" s="13">
        <v>0</v>
      </c>
      <c r="Q2133" s="39">
        <f t="shared" si="158"/>
        <v>72.70930232558139</v>
      </c>
      <c r="R2133" s="33">
        <v>430</v>
      </c>
      <c r="S2133" s="8"/>
      <c r="U2133" s="59">
        <v>429.36799999999999</v>
      </c>
      <c r="V2133" s="8">
        <f t="shared" si="161"/>
        <v>938.65400000000068</v>
      </c>
      <c r="X2133" s="8">
        <f t="shared" si="160"/>
        <v>1060.2240000000004</v>
      </c>
    </row>
    <row r="2134" spans="2:24" ht="18.75" customHeight="1" x14ac:dyDescent="0.2">
      <c r="B2134" s="32">
        <v>44131</v>
      </c>
      <c r="C2134" s="33">
        <v>438</v>
      </c>
      <c r="D2134" s="33">
        <v>370</v>
      </c>
      <c r="E2134" s="1">
        <v>429.17</v>
      </c>
      <c r="F2134" s="33">
        <v>722</v>
      </c>
      <c r="G2134" s="33">
        <v>34</v>
      </c>
      <c r="H2134" s="8">
        <v>530.53</v>
      </c>
      <c r="L2134" s="4">
        <v>4.3920000000000003</v>
      </c>
      <c r="M2134" s="5">
        <v>1.7709999999999999</v>
      </c>
      <c r="N2134" s="8">
        <f t="shared" si="162"/>
        <v>4.3920000000000003</v>
      </c>
      <c r="O2134" s="11">
        <f t="shared" si="157"/>
        <v>0.97200000000004128</v>
      </c>
      <c r="P2134" s="13">
        <v>0</v>
      </c>
      <c r="Q2134" s="39">
        <f t="shared" si="158"/>
        <v>72.170058139534888</v>
      </c>
      <c r="R2134" s="33">
        <v>430</v>
      </c>
      <c r="S2134" s="8"/>
      <c r="U2134" s="59">
        <v>429.19099999999997</v>
      </c>
      <c r="V2134" s="8">
        <f t="shared" si="161"/>
        <v>939.62600000000077</v>
      </c>
      <c r="X2134" s="8">
        <f t="shared" si="160"/>
        <v>1064.6160000000004</v>
      </c>
    </row>
    <row r="2135" spans="2:24" ht="18.75" customHeight="1" x14ac:dyDescent="0.2">
      <c r="B2135" s="32">
        <v>44132</v>
      </c>
      <c r="C2135" s="33">
        <v>438</v>
      </c>
      <c r="D2135" s="33">
        <v>370</v>
      </c>
      <c r="E2135" s="1">
        <v>428.99</v>
      </c>
      <c r="F2135" s="33">
        <v>722</v>
      </c>
      <c r="G2135" s="33">
        <v>34</v>
      </c>
      <c r="H2135" s="8">
        <v>527.11</v>
      </c>
      <c r="L2135" s="4">
        <v>3.4620000000000002</v>
      </c>
      <c r="M2135" s="5">
        <v>1.3959999999999999</v>
      </c>
      <c r="N2135" s="8">
        <f t="shared" si="162"/>
        <v>3.4620000000000002</v>
      </c>
      <c r="O2135" s="11">
        <f t="shared" si="157"/>
        <v>1.3719999999999684</v>
      </c>
      <c r="P2135" s="13">
        <v>0</v>
      </c>
      <c r="Q2135" s="39">
        <f t="shared" si="158"/>
        <v>71.672965116279073</v>
      </c>
      <c r="R2135" s="33">
        <v>430</v>
      </c>
      <c r="S2135" s="8"/>
      <c r="U2135" s="59">
        <v>429.01400000000001</v>
      </c>
      <c r="V2135" s="8">
        <f t="shared" si="161"/>
        <v>940.99800000000073</v>
      </c>
      <c r="X2135" s="8">
        <f t="shared" si="160"/>
        <v>1068.0780000000004</v>
      </c>
    </row>
    <row r="2136" spans="2:24" ht="18.75" customHeight="1" x14ac:dyDescent="0.2">
      <c r="B2136" s="32">
        <v>44133</v>
      </c>
      <c r="C2136" s="33">
        <v>438</v>
      </c>
      <c r="D2136" s="33">
        <v>370</v>
      </c>
      <c r="E2136" s="1">
        <v>428.88</v>
      </c>
      <c r="F2136" s="33">
        <v>722</v>
      </c>
      <c r="G2136" s="33">
        <v>34</v>
      </c>
      <c r="H2136" s="8">
        <v>525.02</v>
      </c>
      <c r="L2136" s="4">
        <v>4.34</v>
      </c>
      <c r="M2136" s="5">
        <v>1.75</v>
      </c>
      <c r="N2136" s="8">
        <f t="shared" si="162"/>
        <v>4.34</v>
      </c>
      <c r="O2136" s="11">
        <f t="shared" si="157"/>
        <v>0.92000000000004079</v>
      </c>
      <c r="P2136" s="13">
        <v>0</v>
      </c>
      <c r="Q2136" s="39">
        <f t="shared" si="158"/>
        <v>71.369186046511629</v>
      </c>
      <c r="R2136" s="33">
        <v>430</v>
      </c>
      <c r="S2136" s="8"/>
      <c r="U2136" s="59">
        <v>428.89</v>
      </c>
      <c r="V2136" s="8">
        <f t="shared" si="161"/>
        <v>941.9180000000008</v>
      </c>
      <c r="X2136" s="8">
        <f t="shared" si="160"/>
        <v>1072.4180000000003</v>
      </c>
    </row>
    <row r="2137" spans="2:24" ht="18.75" customHeight="1" x14ac:dyDescent="0.2">
      <c r="B2137" s="32">
        <v>44134</v>
      </c>
      <c r="C2137" s="33">
        <v>438</v>
      </c>
      <c r="D2137" s="33">
        <v>370</v>
      </c>
      <c r="E2137" s="1">
        <v>428.7</v>
      </c>
      <c r="F2137" s="33">
        <v>722</v>
      </c>
      <c r="G2137" s="33">
        <v>34</v>
      </c>
      <c r="H2137" s="8">
        <v>521.6</v>
      </c>
      <c r="L2137" s="4">
        <v>4.2359999999999998</v>
      </c>
      <c r="M2137" s="5">
        <v>1.708</v>
      </c>
      <c r="N2137" s="8">
        <f t="shared" si="162"/>
        <v>4.2359999999999998</v>
      </c>
      <c r="O2137" s="11">
        <f t="shared" si="157"/>
        <v>0.62599999999998612</v>
      </c>
      <c r="P2137" s="13">
        <v>0</v>
      </c>
      <c r="Q2137" s="39">
        <f t="shared" si="158"/>
        <v>70.872093023255815</v>
      </c>
      <c r="R2137" s="33">
        <v>430</v>
      </c>
      <c r="S2137" s="8"/>
      <c r="U2137" s="59">
        <v>428.71</v>
      </c>
      <c r="V2137" s="8">
        <f t="shared" si="161"/>
        <v>942.54400000000078</v>
      </c>
      <c r="X2137" s="8">
        <f t="shared" si="160"/>
        <v>1076.6540000000005</v>
      </c>
    </row>
    <row r="2138" spans="2:24" ht="18.75" customHeight="1" x14ac:dyDescent="0.2">
      <c r="B2138" s="32">
        <v>44135</v>
      </c>
      <c r="C2138" s="33">
        <v>438</v>
      </c>
      <c r="D2138" s="33">
        <v>370</v>
      </c>
      <c r="E2138" s="1">
        <v>428.51</v>
      </c>
      <c r="F2138" s="33">
        <v>722</v>
      </c>
      <c r="G2138" s="33">
        <v>34</v>
      </c>
      <c r="H2138" s="8">
        <v>517.99</v>
      </c>
      <c r="L2138" s="4">
        <v>4.2110000000000003</v>
      </c>
      <c r="M2138" s="5">
        <v>1.6910000000000001</v>
      </c>
      <c r="N2138" s="8">
        <f t="shared" si="162"/>
        <v>4.2110000000000003</v>
      </c>
      <c r="O2138" s="11">
        <f t="shared" si="157"/>
        <v>1.0810000000000048</v>
      </c>
      <c r="P2138" s="13">
        <v>0</v>
      </c>
      <c r="Q2138" s="39">
        <f t="shared" si="158"/>
        <v>70.347383720930239</v>
      </c>
      <c r="R2138" s="33">
        <v>430</v>
      </c>
      <c r="S2138" s="8"/>
      <c r="U2138" s="59">
        <v>428.536</v>
      </c>
      <c r="V2138" s="8">
        <f t="shared" si="161"/>
        <v>943.6250000000008</v>
      </c>
      <c r="X2138" s="8">
        <f t="shared" si="160"/>
        <v>1080.8650000000005</v>
      </c>
    </row>
    <row r="2139" spans="2:24" ht="18.75" customHeight="1" x14ac:dyDescent="0.2">
      <c r="B2139" s="32">
        <v>44136</v>
      </c>
      <c r="C2139" s="33">
        <v>438</v>
      </c>
      <c r="D2139" s="33">
        <v>370</v>
      </c>
      <c r="E2139" s="1">
        <v>428.34</v>
      </c>
      <c r="F2139" s="33">
        <v>722</v>
      </c>
      <c r="G2139" s="33">
        <v>34</v>
      </c>
      <c r="H2139" s="8">
        <v>514.86</v>
      </c>
      <c r="L2139" s="4">
        <v>4.1980000000000004</v>
      </c>
      <c r="M2139" s="5">
        <v>1.6859999999999999</v>
      </c>
      <c r="N2139" s="8">
        <f t="shared" si="162"/>
        <v>4.1980000000000004</v>
      </c>
      <c r="O2139" s="11">
        <f t="shared" si="157"/>
        <v>0.96799999999998221</v>
      </c>
      <c r="P2139" s="13">
        <v>0.7</v>
      </c>
      <c r="Q2139" s="39">
        <f t="shared" si="158"/>
        <v>69.892441860465112</v>
      </c>
      <c r="R2139" s="33">
        <v>430</v>
      </c>
      <c r="S2139" s="8"/>
      <c r="U2139" s="59">
        <v>428.35899999999998</v>
      </c>
      <c r="V2139" s="8">
        <f t="shared" si="161"/>
        <v>944.59300000000076</v>
      </c>
      <c r="X2139" s="8">
        <f t="shared" si="160"/>
        <v>1085.0630000000006</v>
      </c>
    </row>
    <row r="2140" spans="2:24" ht="18.75" customHeight="1" x14ac:dyDescent="0.2">
      <c r="B2140" s="32">
        <v>44137</v>
      </c>
      <c r="C2140" s="33">
        <v>438</v>
      </c>
      <c r="D2140" s="33">
        <v>370</v>
      </c>
      <c r="E2140" s="1">
        <v>428.17</v>
      </c>
      <c r="F2140" s="33">
        <v>722</v>
      </c>
      <c r="G2140" s="33">
        <v>34</v>
      </c>
      <c r="H2140" s="8">
        <v>511.63</v>
      </c>
      <c r="L2140" s="4">
        <v>5.2359999999999998</v>
      </c>
      <c r="M2140" s="5">
        <v>2.1030000000000002</v>
      </c>
      <c r="N2140" s="8">
        <f t="shared" si="162"/>
        <v>5.2359999999999998</v>
      </c>
      <c r="O2140" s="11">
        <f t="shared" si="157"/>
        <v>1.1560000000000157</v>
      </c>
      <c r="P2140" s="13">
        <v>2</v>
      </c>
      <c r="Q2140" s="39">
        <f t="shared" si="158"/>
        <v>69.422965116279073</v>
      </c>
      <c r="R2140" s="33">
        <v>430</v>
      </c>
      <c r="S2140" s="8"/>
      <c r="U2140" s="8">
        <v>428.17899999999997</v>
      </c>
      <c r="V2140" s="8">
        <f t="shared" si="161"/>
        <v>945.74900000000082</v>
      </c>
      <c r="X2140" s="8">
        <f t="shared" si="160"/>
        <v>1090.2990000000007</v>
      </c>
    </row>
    <row r="2141" spans="2:24" ht="18.75" customHeight="1" x14ac:dyDescent="0.2">
      <c r="B2141" s="32">
        <v>44138</v>
      </c>
      <c r="C2141" s="33">
        <v>438</v>
      </c>
      <c r="D2141" s="33">
        <v>370</v>
      </c>
      <c r="E2141" s="1">
        <v>427.95</v>
      </c>
      <c r="F2141" s="33">
        <v>722</v>
      </c>
      <c r="G2141" s="33">
        <v>34</v>
      </c>
      <c r="H2141" s="8">
        <v>507.55</v>
      </c>
      <c r="L2141" s="4">
        <v>4.1630000000000003</v>
      </c>
      <c r="M2141" s="5">
        <v>1.6719999999999999</v>
      </c>
      <c r="N2141" s="8">
        <f t="shared" si="162"/>
        <v>4.1630000000000003</v>
      </c>
      <c r="O2141" s="11">
        <f t="shared" si="157"/>
        <v>1.2230000000000025</v>
      </c>
      <c r="P2141" s="13">
        <v>1.1000000000000001</v>
      </c>
      <c r="Q2141" s="39">
        <f t="shared" si="158"/>
        <v>68.829941860465112</v>
      </c>
      <c r="R2141" s="33">
        <v>430</v>
      </c>
      <c r="S2141" s="8"/>
      <c r="U2141" s="8">
        <v>427.96499999999997</v>
      </c>
      <c r="V2141" s="8">
        <f t="shared" si="161"/>
        <v>946.97200000000078</v>
      </c>
      <c r="X2141" s="8">
        <f t="shared" si="160"/>
        <v>1094.4620000000007</v>
      </c>
    </row>
    <row r="2142" spans="2:24" ht="18.75" customHeight="1" x14ac:dyDescent="0.2">
      <c r="B2142" s="32">
        <v>44139</v>
      </c>
      <c r="C2142" s="33">
        <v>438</v>
      </c>
      <c r="D2142" s="33">
        <v>370</v>
      </c>
      <c r="E2142" s="1">
        <v>427.79</v>
      </c>
      <c r="F2142" s="33">
        <v>722</v>
      </c>
      <c r="G2142" s="33">
        <v>34</v>
      </c>
      <c r="H2142" s="8">
        <v>504.61</v>
      </c>
      <c r="L2142" s="4">
        <v>4.3</v>
      </c>
      <c r="M2142" s="5">
        <v>1.7270000000000001</v>
      </c>
      <c r="N2142" s="8">
        <f t="shared" si="162"/>
        <v>4.3</v>
      </c>
      <c r="O2142" s="11">
        <f t="shared" si="157"/>
        <v>3.3500000000000112</v>
      </c>
      <c r="P2142" s="13">
        <v>19.7</v>
      </c>
      <c r="Q2142" s="39">
        <f t="shared" si="158"/>
        <v>68.402616279069761</v>
      </c>
      <c r="R2142" s="33">
        <v>430</v>
      </c>
      <c r="S2142" s="8"/>
      <c r="U2142" s="8">
        <v>427.80900000000003</v>
      </c>
      <c r="V2142" s="8">
        <f t="shared" si="161"/>
        <v>950.3220000000008</v>
      </c>
      <c r="X2142" s="8">
        <f t="shared" si="160"/>
        <v>1098.7620000000006</v>
      </c>
    </row>
    <row r="2143" spans="2:24" ht="18.75" customHeight="1" x14ac:dyDescent="0.2">
      <c r="B2143" s="32">
        <v>44140</v>
      </c>
      <c r="C2143" s="33">
        <v>438</v>
      </c>
      <c r="D2143" s="33">
        <v>370</v>
      </c>
      <c r="E2143" s="1">
        <v>427.74</v>
      </c>
      <c r="F2143" s="33">
        <v>722</v>
      </c>
      <c r="G2143" s="33">
        <v>34</v>
      </c>
      <c r="H2143" s="8">
        <v>503.66</v>
      </c>
      <c r="L2143" s="4">
        <v>2.2959999999999998</v>
      </c>
      <c r="M2143" s="5">
        <v>0.92200000000000004</v>
      </c>
      <c r="N2143" s="8">
        <f t="shared" si="162"/>
        <v>2.2959999999999998</v>
      </c>
      <c r="O2143" s="11">
        <f t="shared" ref="O2143:O2206" si="163">H2144-H2143+N2143</f>
        <v>10.26599999999997</v>
      </c>
      <c r="P2143" s="13">
        <v>47</v>
      </c>
      <c r="Q2143" s="39">
        <f t="shared" ref="Q2143:Q2199" si="164">(H2143-34)*100/(722-34)</f>
        <v>68.264534883720927</v>
      </c>
      <c r="R2143" s="33">
        <v>430</v>
      </c>
      <c r="S2143" s="8"/>
      <c r="U2143" s="8">
        <v>427.767</v>
      </c>
      <c r="V2143" s="8">
        <f t="shared" si="161"/>
        <v>960.58800000000076</v>
      </c>
      <c r="X2143" s="8">
        <f t="shared" si="160"/>
        <v>1101.0580000000007</v>
      </c>
    </row>
    <row r="2144" spans="2:24" ht="18.75" customHeight="1" x14ac:dyDescent="0.2">
      <c r="B2144" s="32">
        <v>44141</v>
      </c>
      <c r="C2144" s="33">
        <v>438</v>
      </c>
      <c r="D2144" s="33">
        <v>370</v>
      </c>
      <c r="E2144" s="1">
        <v>428.17</v>
      </c>
      <c r="F2144" s="33">
        <v>722</v>
      </c>
      <c r="G2144" s="33">
        <v>34</v>
      </c>
      <c r="H2144" s="8">
        <v>511.63</v>
      </c>
      <c r="L2144" s="4">
        <v>4.1909999999999998</v>
      </c>
      <c r="M2144" s="5">
        <v>1.6830000000000001</v>
      </c>
      <c r="N2144" s="8">
        <f t="shared" si="162"/>
        <v>4.1909999999999998</v>
      </c>
      <c r="O2144" s="11">
        <f t="shared" si="163"/>
        <v>6.850999999999968</v>
      </c>
      <c r="P2144" s="13">
        <v>19.399999999999999</v>
      </c>
      <c r="Q2144" s="39">
        <f t="shared" si="164"/>
        <v>69.422965116279073</v>
      </c>
      <c r="R2144" s="33">
        <v>430</v>
      </c>
      <c r="S2144" s="8"/>
      <c r="U2144" s="8">
        <v>428.19</v>
      </c>
      <c r="V2144" s="8">
        <f t="shared" si="161"/>
        <v>967.43900000000076</v>
      </c>
      <c r="X2144" s="8">
        <f t="shared" si="160"/>
        <v>1105.2490000000007</v>
      </c>
    </row>
    <row r="2145" spans="2:24" ht="18.75" customHeight="1" x14ac:dyDescent="0.2">
      <c r="B2145" s="32">
        <v>44142</v>
      </c>
      <c r="C2145" s="33">
        <v>438</v>
      </c>
      <c r="D2145" s="33">
        <v>370</v>
      </c>
      <c r="E2145" s="1">
        <v>428.31</v>
      </c>
      <c r="F2145" s="33">
        <v>722</v>
      </c>
      <c r="G2145" s="33">
        <v>34</v>
      </c>
      <c r="H2145" s="8">
        <v>514.29</v>
      </c>
      <c r="L2145" s="4">
        <v>6.4489999999999998</v>
      </c>
      <c r="M2145" s="5">
        <v>2.59</v>
      </c>
      <c r="N2145" s="8">
        <f t="shared" si="162"/>
        <v>6.4489999999999998</v>
      </c>
      <c r="O2145" s="11">
        <f t="shared" si="163"/>
        <v>3.9790000000000294</v>
      </c>
      <c r="P2145" s="13">
        <v>9</v>
      </c>
      <c r="Q2145" s="39">
        <f t="shared" si="164"/>
        <v>69.809593023255815</v>
      </c>
      <c r="R2145" s="33">
        <v>430</v>
      </c>
      <c r="S2145" s="8"/>
      <c r="U2145" s="8">
        <v>428.334</v>
      </c>
      <c r="V2145" s="8">
        <f t="shared" si="161"/>
        <v>971.4180000000008</v>
      </c>
      <c r="X2145" s="8">
        <f t="shared" si="160"/>
        <v>1111.6980000000008</v>
      </c>
    </row>
    <row r="2146" spans="2:24" ht="18.75" customHeight="1" x14ac:dyDescent="0.2">
      <c r="B2146" s="32">
        <v>44143</v>
      </c>
      <c r="C2146" s="33">
        <v>438</v>
      </c>
      <c r="D2146" s="33">
        <v>370</v>
      </c>
      <c r="E2146" s="1">
        <v>428.18</v>
      </c>
      <c r="F2146" s="33">
        <v>722</v>
      </c>
      <c r="G2146" s="33">
        <v>34</v>
      </c>
      <c r="H2146" s="8">
        <v>511.82</v>
      </c>
      <c r="L2146" s="4">
        <v>3.86</v>
      </c>
      <c r="M2146" s="5">
        <v>1.55</v>
      </c>
      <c r="N2146" s="8">
        <f t="shared" si="162"/>
        <v>3.86</v>
      </c>
      <c r="O2146" s="11">
        <f t="shared" si="163"/>
        <v>2.3400000000000181</v>
      </c>
      <c r="P2146" s="13">
        <v>2.5</v>
      </c>
      <c r="Q2146" s="39">
        <f t="shared" si="164"/>
        <v>69.450581395348834</v>
      </c>
      <c r="R2146" s="33">
        <v>430</v>
      </c>
      <c r="S2146" s="8"/>
      <c r="U2146" s="8">
        <v>428.20499999999998</v>
      </c>
      <c r="V2146" s="8">
        <f t="shared" si="161"/>
        <v>973.75800000000083</v>
      </c>
      <c r="X2146" s="8">
        <f t="shared" si="160"/>
        <v>1115.5580000000007</v>
      </c>
    </row>
    <row r="2147" spans="2:24" ht="18.75" customHeight="1" x14ac:dyDescent="0.2">
      <c r="B2147" s="32">
        <v>44144</v>
      </c>
      <c r="C2147" s="33">
        <v>438</v>
      </c>
      <c r="D2147" s="33">
        <v>370</v>
      </c>
      <c r="E2147" s="1">
        <v>428.1</v>
      </c>
      <c r="F2147" s="33">
        <v>722</v>
      </c>
      <c r="G2147" s="33">
        <v>34</v>
      </c>
      <c r="H2147" s="8">
        <v>510.3</v>
      </c>
      <c r="L2147" s="4">
        <v>4.8579999999999997</v>
      </c>
      <c r="M2147" s="5">
        <v>1.9510000000000001</v>
      </c>
      <c r="N2147" s="8">
        <f t="shared" si="162"/>
        <v>4.8579999999999997</v>
      </c>
      <c r="O2147" s="11">
        <f t="shared" si="163"/>
        <v>2.8679999999999906</v>
      </c>
      <c r="P2147" s="13">
        <v>4.2</v>
      </c>
      <c r="Q2147" s="39">
        <f t="shared" si="164"/>
        <v>69.229651162790702</v>
      </c>
      <c r="R2147" s="33">
        <v>430</v>
      </c>
      <c r="S2147" s="8"/>
      <c r="U2147" s="8">
        <v>428.11900000000003</v>
      </c>
      <c r="V2147" s="8">
        <f t="shared" si="161"/>
        <v>976.62600000000077</v>
      </c>
      <c r="X2147" s="8">
        <f t="shared" si="160"/>
        <v>1120.4160000000006</v>
      </c>
    </row>
    <row r="2148" spans="2:24" ht="18.75" customHeight="1" x14ac:dyDescent="0.2">
      <c r="B2148" s="32">
        <v>44145</v>
      </c>
      <c r="C2148" s="33">
        <v>438</v>
      </c>
      <c r="D2148" s="33">
        <v>370</v>
      </c>
      <c r="E2148" s="1">
        <v>427.99</v>
      </c>
      <c r="F2148" s="33">
        <v>722</v>
      </c>
      <c r="G2148" s="33">
        <v>34</v>
      </c>
      <c r="H2148" s="8">
        <v>508.31</v>
      </c>
      <c r="L2148" s="4">
        <v>5.0119999999999996</v>
      </c>
      <c r="M2148" s="5">
        <v>2.0129999999999999</v>
      </c>
      <c r="N2148" s="8">
        <f t="shared" si="162"/>
        <v>5.0119999999999996</v>
      </c>
      <c r="O2148" s="11">
        <f t="shared" si="163"/>
        <v>3.1220000000000132</v>
      </c>
      <c r="P2148" s="13">
        <v>29.2</v>
      </c>
      <c r="Q2148" s="39">
        <f t="shared" si="164"/>
        <v>68.940406976744185</v>
      </c>
      <c r="R2148" s="33">
        <v>430</v>
      </c>
      <c r="S2148" s="8"/>
      <c r="U2148" s="8">
        <v>428.005</v>
      </c>
      <c r="V2148" s="8">
        <f t="shared" si="161"/>
        <v>979.74800000000073</v>
      </c>
      <c r="X2148" s="8">
        <f t="shared" si="160"/>
        <v>1125.4280000000006</v>
      </c>
    </row>
    <row r="2149" spans="2:24" ht="18.75" customHeight="1" x14ac:dyDescent="0.2">
      <c r="B2149" s="32">
        <v>44146</v>
      </c>
      <c r="C2149" s="33">
        <v>438</v>
      </c>
      <c r="D2149" s="33">
        <v>370</v>
      </c>
      <c r="E2149" s="1">
        <v>427.89</v>
      </c>
      <c r="F2149" s="33">
        <v>722</v>
      </c>
      <c r="G2149" s="33">
        <v>34</v>
      </c>
      <c r="H2149" s="8">
        <v>506.42</v>
      </c>
      <c r="L2149" s="4">
        <v>5.3849999999999998</v>
      </c>
      <c r="M2149" s="5">
        <v>2.1539999999999999</v>
      </c>
      <c r="N2149" s="8">
        <f t="shared" si="162"/>
        <v>5.3849999999999998</v>
      </c>
      <c r="O2149" s="11">
        <f t="shared" si="163"/>
        <v>4.3049999999999589</v>
      </c>
      <c r="P2149" s="13">
        <v>10.5</v>
      </c>
      <c r="Q2149" s="39">
        <f t="shared" si="164"/>
        <v>68.66569767441861</v>
      </c>
      <c r="R2149" s="33">
        <v>430</v>
      </c>
      <c r="S2149" s="8"/>
      <c r="U2149" s="8">
        <v>427.90600000000001</v>
      </c>
      <c r="V2149" s="8">
        <f t="shared" si="161"/>
        <v>984.05300000000068</v>
      </c>
      <c r="X2149" s="8">
        <f t="shared" si="160"/>
        <v>1130.8130000000006</v>
      </c>
    </row>
    <row r="2150" spans="2:24" ht="18.75" customHeight="1" x14ac:dyDescent="0.2">
      <c r="B2150" s="32">
        <v>44147</v>
      </c>
      <c r="C2150" s="33">
        <v>438</v>
      </c>
      <c r="D2150" s="33">
        <v>370</v>
      </c>
      <c r="E2150" s="1">
        <v>427.83</v>
      </c>
      <c r="F2150" s="33">
        <v>722</v>
      </c>
      <c r="G2150" s="33">
        <v>34</v>
      </c>
      <c r="H2150" s="8">
        <v>505.34</v>
      </c>
      <c r="L2150" s="4">
        <v>5.8319999999999999</v>
      </c>
      <c r="M2150" s="5">
        <v>2.3420000000000001</v>
      </c>
      <c r="N2150" s="8">
        <f t="shared" si="162"/>
        <v>5.8319999999999999</v>
      </c>
      <c r="O2150" s="11">
        <f t="shared" si="163"/>
        <v>3.2120000000000521</v>
      </c>
      <c r="P2150" s="14">
        <v>0</v>
      </c>
      <c r="Q2150" s="39">
        <f t="shared" si="164"/>
        <v>68.508720930232556</v>
      </c>
      <c r="R2150" s="33">
        <v>430</v>
      </c>
      <c r="S2150" s="8"/>
      <c r="U2150" s="8">
        <v>427.84399999999999</v>
      </c>
      <c r="V2150" s="8">
        <f t="shared" si="161"/>
        <v>987.26500000000078</v>
      </c>
      <c r="X2150" s="8">
        <f t="shared" si="160"/>
        <v>1136.6450000000007</v>
      </c>
    </row>
    <row r="2151" spans="2:24" ht="18.75" customHeight="1" x14ac:dyDescent="0.2">
      <c r="B2151" s="32">
        <v>44148</v>
      </c>
      <c r="C2151" s="33">
        <v>438</v>
      </c>
      <c r="D2151" s="33">
        <v>370</v>
      </c>
      <c r="E2151" s="1">
        <v>427.69</v>
      </c>
      <c r="F2151" s="33">
        <v>722</v>
      </c>
      <c r="G2151" s="33">
        <v>34</v>
      </c>
      <c r="H2151" s="8">
        <v>502.72</v>
      </c>
      <c r="L2151" s="36">
        <v>4.0810000000000004</v>
      </c>
      <c r="M2151" s="5">
        <v>1.639</v>
      </c>
      <c r="N2151" s="8">
        <f t="shared" si="162"/>
        <v>4.0810000000000004</v>
      </c>
      <c r="O2151" s="11">
        <f t="shared" si="163"/>
        <v>3.5409999999999799</v>
      </c>
      <c r="P2151" s="14">
        <v>7.4</v>
      </c>
      <c r="Q2151" s="39">
        <f t="shared" si="164"/>
        <v>68.127906976744185</v>
      </c>
      <c r="R2151" s="33">
        <v>430</v>
      </c>
      <c r="S2151" s="8"/>
      <c r="T2151" s="8"/>
      <c r="U2151" s="8">
        <v>427.697</v>
      </c>
      <c r="V2151" s="8">
        <f t="shared" si="161"/>
        <v>990.80600000000072</v>
      </c>
      <c r="X2151" s="8">
        <f t="shared" si="160"/>
        <v>1140.7260000000006</v>
      </c>
    </row>
    <row r="2152" spans="2:24" ht="18.75" customHeight="1" x14ac:dyDescent="0.2">
      <c r="B2152" s="32">
        <v>44149</v>
      </c>
      <c r="C2152" s="33">
        <v>438</v>
      </c>
      <c r="D2152" s="33">
        <v>370</v>
      </c>
      <c r="E2152" s="1">
        <v>427.66</v>
      </c>
      <c r="F2152" s="33">
        <v>722</v>
      </c>
      <c r="G2152" s="33">
        <v>34</v>
      </c>
      <c r="H2152" s="8">
        <v>502.18</v>
      </c>
      <c r="L2152" s="36">
        <v>3.3039999999999998</v>
      </c>
      <c r="M2152" s="5">
        <v>1.327</v>
      </c>
      <c r="N2152" s="8">
        <f t="shared" si="162"/>
        <v>3.3039999999999998</v>
      </c>
      <c r="O2152" s="11">
        <f t="shared" si="163"/>
        <v>2.5839999999999725</v>
      </c>
      <c r="P2152" s="14">
        <v>6.2</v>
      </c>
      <c r="Q2152" s="39">
        <f t="shared" si="164"/>
        <v>68.049418604651166</v>
      </c>
      <c r="R2152" s="33">
        <v>430</v>
      </c>
      <c r="S2152" s="8"/>
      <c r="T2152" s="8"/>
      <c r="U2152" s="8">
        <v>427.69</v>
      </c>
      <c r="V2152" s="8">
        <f t="shared" si="161"/>
        <v>993.39000000000067</v>
      </c>
      <c r="X2152" s="8">
        <f t="shared" si="160"/>
        <v>1144.0300000000007</v>
      </c>
    </row>
    <row r="2153" spans="2:24" ht="18.75" customHeight="1" x14ac:dyDescent="0.2">
      <c r="B2153" s="32">
        <v>44150</v>
      </c>
      <c r="C2153" s="33">
        <v>438</v>
      </c>
      <c r="D2153" s="33">
        <v>370</v>
      </c>
      <c r="E2153" s="1">
        <v>427.62</v>
      </c>
      <c r="F2153" s="33">
        <v>722</v>
      </c>
      <c r="G2153" s="33">
        <v>34</v>
      </c>
      <c r="H2153" s="8">
        <v>501.46</v>
      </c>
      <c r="L2153" s="36">
        <v>5.05</v>
      </c>
      <c r="M2153" s="5">
        <v>2.02</v>
      </c>
      <c r="N2153" s="8">
        <f t="shared" si="162"/>
        <v>5.05</v>
      </c>
      <c r="O2153" s="11">
        <f t="shared" si="163"/>
        <v>3.9700000000000157</v>
      </c>
      <c r="P2153" s="14">
        <v>2</v>
      </c>
      <c r="Q2153" s="39">
        <f t="shared" si="164"/>
        <v>67.944767441860463</v>
      </c>
      <c r="R2153" s="33">
        <v>430</v>
      </c>
      <c r="S2153" s="8"/>
      <c r="T2153" s="8"/>
      <c r="U2153" s="8">
        <v>427.69</v>
      </c>
      <c r="V2153" s="8">
        <f t="shared" si="161"/>
        <v>997.3600000000007</v>
      </c>
      <c r="X2153" s="8">
        <f t="shared" si="160"/>
        <v>1149.0800000000006</v>
      </c>
    </row>
    <row r="2154" spans="2:24" ht="18.75" customHeight="1" x14ac:dyDescent="0.2">
      <c r="B2154" s="32">
        <v>44151</v>
      </c>
      <c r="C2154" s="33">
        <v>438</v>
      </c>
      <c r="D2154" s="33">
        <v>370</v>
      </c>
      <c r="E2154" s="1">
        <v>427.56</v>
      </c>
      <c r="F2154" s="33">
        <v>722</v>
      </c>
      <c r="G2154" s="33">
        <v>34</v>
      </c>
      <c r="H2154" s="8">
        <v>500.38</v>
      </c>
      <c r="L2154" s="36">
        <v>3.3340000000000001</v>
      </c>
      <c r="M2154" s="5">
        <v>1.339</v>
      </c>
      <c r="N2154" s="8">
        <f t="shared" si="162"/>
        <v>3.3340000000000001</v>
      </c>
      <c r="O2154" s="11">
        <f t="shared" si="163"/>
        <v>2.0640000000000183</v>
      </c>
      <c r="P2154" s="14">
        <v>3.8</v>
      </c>
      <c r="Q2154" s="39">
        <f t="shared" si="164"/>
        <v>67.787790697674424</v>
      </c>
      <c r="R2154" s="33">
        <v>430</v>
      </c>
      <c r="S2154" s="8"/>
      <c r="T2154" s="8"/>
      <c r="U2154" s="8">
        <v>427.69</v>
      </c>
      <c r="V2154" s="8">
        <f t="shared" si="161"/>
        <v>999.42400000000066</v>
      </c>
      <c r="X2154" s="8">
        <f t="shared" si="160"/>
        <v>1152.4140000000007</v>
      </c>
    </row>
    <row r="2155" spans="2:24" ht="18.75" customHeight="1" x14ac:dyDescent="0.2">
      <c r="B2155" s="32">
        <v>44152</v>
      </c>
      <c r="C2155" s="33">
        <v>438</v>
      </c>
      <c r="D2155" s="33">
        <v>370</v>
      </c>
      <c r="E2155" s="1">
        <v>427.49</v>
      </c>
      <c r="F2155" s="33">
        <v>722</v>
      </c>
      <c r="G2155" s="33">
        <v>34</v>
      </c>
      <c r="H2155" s="8">
        <v>499.11</v>
      </c>
      <c r="L2155" s="36">
        <v>2.7069999999999999</v>
      </c>
      <c r="M2155" s="5">
        <v>1.087</v>
      </c>
      <c r="N2155" s="8">
        <f t="shared" si="162"/>
        <v>2.7069999999999999</v>
      </c>
      <c r="O2155" s="11">
        <f t="shared" si="163"/>
        <v>2.1370000000000067</v>
      </c>
      <c r="P2155" s="14">
        <v>0.5</v>
      </c>
      <c r="Q2155" s="39">
        <f t="shared" si="164"/>
        <v>67.60319767441861</v>
      </c>
      <c r="R2155" s="33">
        <v>430</v>
      </c>
      <c r="S2155" s="8"/>
      <c r="T2155" s="8"/>
      <c r="U2155" s="8">
        <v>427.48399999999998</v>
      </c>
      <c r="V2155" s="8">
        <f t="shared" si="161"/>
        <v>1001.5610000000007</v>
      </c>
      <c r="X2155" s="8">
        <f t="shared" si="160"/>
        <v>1155.1210000000008</v>
      </c>
    </row>
    <row r="2156" spans="2:24" ht="18.75" customHeight="1" x14ac:dyDescent="0.2">
      <c r="B2156" s="32">
        <v>44153</v>
      </c>
      <c r="C2156" s="33">
        <v>438</v>
      </c>
      <c r="D2156" s="33">
        <v>370</v>
      </c>
      <c r="E2156" s="1">
        <v>427.46</v>
      </c>
      <c r="F2156" s="33">
        <v>722</v>
      </c>
      <c r="G2156" s="33">
        <v>34</v>
      </c>
      <c r="H2156" s="8">
        <v>498.54</v>
      </c>
      <c r="L2156" s="36">
        <v>1.123</v>
      </c>
      <c r="M2156" s="5">
        <v>0.45100000000000001</v>
      </c>
      <c r="N2156" s="8">
        <f t="shared" si="162"/>
        <v>1.123</v>
      </c>
      <c r="O2156" s="11">
        <f t="shared" si="163"/>
        <v>6.8129999999999979</v>
      </c>
      <c r="P2156" s="14">
        <v>35.4</v>
      </c>
      <c r="Q2156" s="39">
        <f t="shared" si="164"/>
        <v>67.520348837209298</v>
      </c>
      <c r="R2156" s="33">
        <v>430</v>
      </c>
      <c r="S2156" s="8"/>
      <c r="T2156" s="8"/>
      <c r="U2156" s="8">
        <v>427.47300000000001</v>
      </c>
      <c r="V2156" s="8">
        <f t="shared" si="161"/>
        <v>1008.3740000000007</v>
      </c>
      <c r="X2156" s="8">
        <f t="shared" si="160"/>
        <v>1156.2440000000008</v>
      </c>
    </row>
    <row r="2157" spans="2:24" ht="18.75" customHeight="1" x14ac:dyDescent="0.2">
      <c r="B2157" s="32">
        <v>44154</v>
      </c>
      <c r="C2157" s="33">
        <v>438</v>
      </c>
      <c r="D2157" s="33">
        <v>370</v>
      </c>
      <c r="E2157" s="1">
        <v>427.77</v>
      </c>
      <c r="F2157" s="33">
        <v>722</v>
      </c>
      <c r="G2157" s="33">
        <v>34</v>
      </c>
      <c r="H2157" s="8">
        <v>504.23</v>
      </c>
      <c r="L2157" s="36">
        <v>0.374</v>
      </c>
      <c r="M2157" s="5">
        <v>0.15</v>
      </c>
      <c r="N2157" s="8">
        <f t="shared" si="162"/>
        <v>0.374</v>
      </c>
      <c r="O2157" s="11">
        <f t="shared" si="163"/>
        <v>5.1840000000000019</v>
      </c>
      <c r="P2157" s="14">
        <v>0</v>
      </c>
      <c r="Q2157" s="39">
        <f t="shared" si="164"/>
        <v>68.347383720930239</v>
      </c>
      <c r="R2157" s="33">
        <v>430</v>
      </c>
      <c r="S2157" s="8"/>
      <c r="T2157" s="8"/>
      <c r="U2157" s="8">
        <v>427.767</v>
      </c>
      <c r="V2157" s="8">
        <f t="shared" si="161"/>
        <v>1013.5580000000007</v>
      </c>
      <c r="X2157" s="8">
        <f t="shared" ref="X2157:X2193" si="165">+X2156+L2157</f>
        <v>1156.6180000000008</v>
      </c>
    </row>
    <row r="2158" spans="2:24" ht="18.75" customHeight="1" x14ac:dyDescent="0.2">
      <c r="B2158" s="32">
        <v>44155</v>
      </c>
      <c r="C2158" s="33">
        <v>438</v>
      </c>
      <c r="D2158" s="33">
        <v>370</v>
      </c>
      <c r="E2158" s="1">
        <v>428.03</v>
      </c>
      <c r="F2158" s="33">
        <v>722</v>
      </c>
      <c r="G2158" s="33">
        <v>34</v>
      </c>
      <c r="H2158" s="8">
        <v>509.04</v>
      </c>
      <c r="L2158" s="36">
        <v>0.82899999999999996</v>
      </c>
      <c r="M2158" s="5">
        <v>0.33300000000000002</v>
      </c>
      <c r="N2158" s="8">
        <f t="shared" si="162"/>
        <v>0.82899999999999996</v>
      </c>
      <c r="O2158" s="11">
        <f t="shared" si="163"/>
        <v>3.228999999999977</v>
      </c>
      <c r="P2158" s="14">
        <v>1.7</v>
      </c>
      <c r="Q2158" s="39">
        <f t="shared" si="164"/>
        <v>69.04651162790698</v>
      </c>
      <c r="R2158" s="33">
        <v>430</v>
      </c>
      <c r="S2158" s="8"/>
      <c r="T2158" s="8"/>
      <c r="U2158" s="8">
        <v>428.02600000000001</v>
      </c>
      <c r="V2158" s="8">
        <f t="shared" si="161"/>
        <v>1016.7870000000006</v>
      </c>
      <c r="X2158" s="8">
        <f t="shared" si="165"/>
        <v>1157.4470000000008</v>
      </c>
    </row>
    <row r="2159" spans="2:24" ht="18.75" customHeight="1" x14ac:dyDescent="0.2">
      <c r="B2159" s="32">
        <v>44156</v>
      </c>
      <c r="C2159" s="33">
        <v>438</v>
      </c>
      <c r="D2159" s="33">
        <v>370</v>
      </c>
      <c r="E2159" s="1">
        <v>428.16</v>
      </c>
      <c r="F2159" s="33">
        <v>722</v>
      </c>
      <c r="G2159" s="33">
        <v>34</v>
      </c>
      <c r="H2159" s="8">
        <v>511.44</v>
      </c>
      <c r="L2159" s="36">
        <v>1.1599999999999999</v>
      </c>
      <c r="M2159" s="5">
        <v>0.46600000000000003</v>
      </c>
      <c r="N2159" s="8">
        <f t="shared" si="162"/>
        <v>1.1599999999999999</v>
      </c>
      <c r="O2159" s="11">
        <f t="shared" si="163"/>
        <v>3.6299999999999706</v>
      </c>
      <c r="P2159" s="14">
        <v>11.1</v>
      </c>
      <c r="Q2159" s="39">
        <f t="shared" si="164"/>
        <v>69.395348837209298</v>
      </c>
      <c r="R2159" s="33">
        <v>430</v>
      </c>
      <c r="S2159" s="8"/>
      <c r="T2159" s="8"/>
      <c r="U2159" s="8">
        <v>428.16199999999998</v>
      </c>
      <c r="V2159" s="8">
        <f t="shared" si="161"/>
        <v>1020.4170000000006</v>
      </c>
      <c r="X2159" s="8">
        <f t="shared" si="165"/>
        <v>1158.6070000000009</v>
      </c>
    </row>
    <row r="2160" spans="2:24" ht="18.75" customHeight="1" x14ac:dyDescent="0.2">
      <c r="B2160" s="32">
        <v>44157</v>
      </c>
      <c r="C2160" s="33">
        <v>438</v>
      </c>
      <c r="D2160" s="33">
        <v>370</v>
      </c>
      <c r="E2160" s="1">
        <v>428.29</v>
      </c>
      <c r="F2160" s="33">
        <v>722</v>
      </c>
      <c r="G2160" s="33">
        <v>34</v>
      </c>
      <c r="H2160" s="8">
        <v>513.91</v>
      </c>
      <c r="L2160" s="36">
        <v>1.2849999999999999</v>
      </c>
      <c r="M2160" s="5">
        <v>0.51600000000000001</v>
      </c>
      <c r="N2160" s="8">
        <f t="shared" si="162"/>
        <v>1.2849999999999999</v>
      </c>
      <c r="O2160" s="11">
        <f t="shared" si="163"/>
        <v>2.2350000000000456</v>
      </c>
      <c r="P2160" s="14">
        <v>0</v>
      </c>
      <c r="Q2160" s="39">
        <f t="shared" si="164"/>
        <v>69.754360465116278</v>
      </c>
      <c r="R2160" s="33">
        <v>430</v>
      </c>
      <c r="S2160" s="8"/>
      <c r="T2160" s="8"/>
      <c r="U2160" s="8">
        <v>428.29500000000002</v>
      </c>
      <c r="V2160" s="8">
        <f t="shared" si="161"/>
        <v>1022.6520000000006</v>
      </c>
      <c r="X2160" s="8">
        <f t="shared" si="165"/>
        <v>1159.892000000001</v>
      </c>
    </row>
    <row r="2161" spans="2:24" ht="18.75" customHeight="1" x14ac:dyDescent="0.2">
      <c r="B2161" s="32">
        <v>44158</v>
      </c>
      <c r="C2161" s="33">
        <v>438</v>
      </c>
      <c r="D2161" s="33">
        <v>370</v>
      </c>
      <c r="E2161" s="1">
        <v>428.34</v>
      </c>
      <c r="F2161" s="33">
        <v>722</v>
      </c>
      <c r="G2161" s="33">
        <v>34</v>
      </c>
      <c r="H2161" s="8">
        <v>514.86</v>
      </c>
      <c r="L2161" s="36">
        <v>2.0790000000000002</v>
      </c>
      <c r="M2161" s="5">
        <v>0.83499999999999996</v>
      </c>
      <c r="N2161" s="8">
        <f t="shared" si="162"/>
        <v>2.0790000000000002</v>
      </c>
      <c r="O2161" s="11">
        <f t="shared" si="163"/>
        <v>1.3190000000000093</v>
      </c>
      <c r="P2161" s="14">
        <v>0</v>
      </c>
      <c r="Q2161" s="39">
        <f t="shared" si="164"/>
        <v>69.892441860465112</v>
      </c>
      <c r="R2161" s="33">
        <v>430</v>
      </c>
      <c r="S2161" s="8"/>
      <c r="T2161" s="8"/>
      <c r="U2161" s="8">
        <v>428.34300000000002</v>
      </c>
      <c r="V2161" s="8">
        <f t="shared" si="161"/>
        <v>1023.9710000000006</v>
      </c>
      <c r="X2161" s="8">
        <f t="shared" si="165"/>
        <v>1161.9710000000009</v>
      </c>
    </row>
    <row r="2162" spans="2:24" ht="18.75" customHeight="1" x14ac:dyDescent="0.2">
      <c r="B2162" s="32">
        <v>44159</v>
      </c>
      <c r="C2162" s="33">
        <v>438</v>
      </c>
      <c r="D2162" s="33">
        <v>370</v>
      </c>
      <c r="E2162" s="1">
        <v>428.3</v>
      </c>
      <c r="F2162" s="33">
        <v>722</v>
      </c>
      <c r="G2162" s="33">
        <v>34</v>
      </c>
      <c r="H2162" s="8">
        <v>514.1</v>
      </c>
      <c r="L2162" s="36">
        <v>2.0590000000000002</v>
      </c>
      <c r="M2162" s="5">
        <v>0.82699999999999996</v>
      </c>
      <c r="N2162" s="8">
        <f t="shared" si="162"/>
        <v>2.0590000000000002</v>
      </c>
      <c r="O2162" s="11">
        <f t="shared" si="163"/>
        <v>2.248999999999941</v>
      </c>
      <c r="P2162" s="14">
        <v>7.5</v>
      </c>
      <c r="Q2162" s="39">
        <f t="shared" si="164"/>
        <v>69.781976744186053</v>
      </c>
      <c r="R2162" s="33">
        <v>430</v>
      </c>
      <c r="S2162" s="8"/>
      <c r="T2162" s="8"/>
      <c r="U2162" s="8">
        <v>428.30200000000002</v>
      </c>
      <c r="V2162" s="8">
        <f t="shared" si="161"/>
        <v>1026.2200000000005</v>
      </c>
      <c r="X2162" s="8">
        <f t="shared" si="165"/>
        <v>1164.0300000000009</v>
      </c>
    </row>
    <row r="2163" spans="2:24" ht="18.75" customHeight="1" x14ac:dyDescent="0.2">
      <c r="B2163" s="32">
        <v>44160</v>
      </c>
      <c r="C2163" s="33">
        <v>438</v>
      </c>
      <c r="D2163" s="33">
        <v>370</v>
      </c>
      <c r="E2163" s="1">
        <v>428.31</v>
      </c>
      <c r="F2163" s="33">
        <v>722</v>
      </c>
      <c r="G2163" s="33">
        <v>34</v>
      </c>
      <c r="H2163" s="8">
        <v>514.29</v>
      </c>
      <c r="L2163" s="36">
        <v>1.175</v>
      </c>
      <c r="M2163" s="5">
        <v>0.47199999999999998</v>
      </c>
      <c r="N2163" s="8">
        <f t="shared" si="162"/>
        <v>1.175</v>
      </c>
      <c r="O2163" s="11">
        <f t="shared" si="163"/>
        <v>1.5549999999999955</v>
      </c>
      <c r="P2163" s="14">
        <v>0</v>
      </c>
      <c r="Q2163" s="39">
        <f t="shared" si="164"/>
        <v>69.809593023255815</v>
      </c>
      <c r="R2163" s="33">
        <v>430</v>
      </c>
      <c r="S2163" s="8"/>
      <c r="T2163" s="8"/>
      <c r="U2163" s="8">
        <v>428.29700000000003</v>
      </c>
      <c r="V2163" s="8">
        <f t="shared" si="161"/>
        <v>1027.7750000000005</v>
      </c>
      <c r="X2163" s="8">
        <f t="shared" si="165"/>
        <v>1165.2050000000008</v>
      </c>
    </row>
    <row r="2164" spans="2:24" ht="18.75" customHeight="1" x14ac:dyDescent="0.2">
      <c r="B2164" s="32">
        <v>44161</v>
      </c>
      <c r="C2164" s="33">
        <v>438</v>
      </c>
      <c r="D2164" s="33">
        <v>370</v>
      </c>
      <c r="E2164" s="1">
        <v>428.33</v>
      </c>
      <c r="F2164" s="33">
        <v>722</v>
      </c>
      <c r="G2164" s="33">
        <v>34</v>
      </c>
      <c r="H2164" s="8">
        <v>514.66999999999996</v>
      </c>
      <c r="L2164" s="36">
        <v>1.6379999999999999</v>
      </c>
      <c r="M2164" s="5">
        <v>0.65800000000000003</v>
      </c>
      <c r="N2164" s="8">
        <f t="shared" si="162"/>
        <v>1.6379999999999999</v>
      </c>
      <c r="O2164" s="11">
        <f t="shared" si="163"/>
        <v>0.878000000000009</v>
      </c>
      <c r="P2164" s="14">
        <v>0</v>
      </c>
      <c r="Q2164" s="39">
        <f t="shared" si="164"/>
        <v>69.864825581395337</v>
      </c>
      <c r="R2164" s="33">
        <v>430</v>
      </c>
      <c r="S2164" s="8"/>
      <c r="T2164" s="8"/>
      <c r="U2164" s="8">
        <v>428.327</v>
      </c>
      <c r="V2164" s="8">
        <f t="shared" si="161"/>
        <v>1028.6530000000005</v>
      </c>
      <c r="X2164" s="8">
        <f t="shared" si="165"/>
        <v>1166.8430000000008</v>
      </c>
    </row>
    <row r="2165" spans="2:24" ht="18.75" customHeight="1" x14ac:dyDescent="0.2">
      <c r="B2165" s="32">
        <v>44162</v>
      </c>
      <c r="C2165" s="33">
        <v>438</v>
      </c>
      <c r="D2165" s="33">
        <v>370</v>
      </c>
      <c r="E2165" s="1">
        <v>428.29</v>
      </c>
      <c r="F2165" s="33">
        <v>722</v>
      </c>
      <c r="G2165" s="33">
        <v>34</v>
      </c>
      <c r="H2165" s="8">
        <v>513.91</v>
      </c>
      <c r="L2165" s="36">
        <v>1.34</v>
      </c>
      <c r="M2165" s="5">
        <v>0.53800000000000003</v>
      </c>
      <c r="N2165" s="8">
        <f t="shared" si="162"/>
        <v>1.34</v>
      </c>
      <c r="O2165" s="11">
        <f t="shared" si="163"/>
        <v>0.96000000000000463</v>
      </c>
      <c r="P2165" s="14">
        <v>0</v>
      </c>
      <c r="Q2165" s="39">
        <f t="shared" si="164"/>
        <v>69.754360465116278</v>
      </c>
      <c r="R2165" s="33">
        <v>430</v>
      </c>
      <c r="S2165" s="8"/>
      <c r="T2165" s="8"/>
      <c r="U2165" s="8">
        <v>428.29500000000002</v>
      </c>
      <c r="V2165" s="8">
        <f t="shared" si="161"/>
        <v>1029.6130000000005</v>
      </c>
      <c r="X2165" s="8">
        <f t="shared" si="165"/>
        <v>1168.1830000000007</v>
      </c>
    </row>
    <row r="2166" spans="2:24" ht="18.75" customHeight="1" x14ac:dyDescent="0.2">
      <c r="B2166" s="32">
        <v>44163</v>
      </c>
      <c r="C2166" s="33">
        <v>438</v>
      </c>
      <c r="D2166" s="33">
        <v>370</v>
      </c>
      <c r="E2166" s="1">
        <v>428.27</v>
      </c>
      <c r="F2166" s="33">
        <v>722</v>
      </c>
      <c r="G2166" s="33">
        <v>34</v>
      </c>
      <c r="H2166" s="8">
        <v>513.53</v>
      </c>
      <c r="L2166" s="36">
        <v>1.4219999999999999</v>
      </c>
      <c r="M2166" s="5">
        <v>0.57099999999999995</v>
      </c>
      <c r="N2166" s="8">
        <f t="shared" si="162"/>
        <v>1.4219999999999999</v>
      </c>
      <c r="O2166" s="11">
        <f t="shared" si="163"/>
        <v>0.66200000000000903</v>
      </c>
      <c r="P2166" s="14">
        <v>0</v>
      </c>
      <c r="Q2166" s="39">
        <f t="shared" si="164"/>
        <v>69.699127906976742</v>
      </c>
      <c r="R2166" s="33">
        <v>430</v>
      </c>
      <c r="S2166" s="8"/>
      <c r="T2166" s="8"/>
      <c r="U2166" s="8">
        <v>428.26799999999997</v>
      </c>
      <c r="V2166" s="8">
        <f t="shared" si="161"/>
        <v>1030.2750000000005</v>
      </c>
      <c r="X2166" s="8">
        <f t="shared" si="165"/>
        <v>1169.6050000000007</v>
      </c>
    </row>
    <row r="2167" spans="2:24" ht="18.75" customHeight="1" x14ac:dyDescent="0.2">
      <c r="B2167" s="32">
        <v>44164</v>
      </c>
      <c r="C2167" s="33">
        <v>438</v>
      </c>
      <c r="D2167" s="33">
        <v>370</v>
      </c>
      <c r="E2167" s="1">
        <v>428.23</v>
      </c>
      <c r="F2167" s="33">
        <v>722</v>
      </c>
      <c r="G2167" s="33">
        <v>34</v>
      </c>
      <c r="H2167" s="8">
        <v>512.77</v>
      </c>
      <c r="L2167" s="36">
        <v>1.113</v>
      </c>
      <c r="M2167" s="5">
        <v>0.44700000000000001</v>
      </c>
      <c r="N2167" s="8">
        <f t="shared" si="162"/>
        <v>1.113</v>
      </c>
      <c r="O2167" s="11">
        <f t="shared" si="163"/>
        <v>0.73300000000000454</v>
      </c>
      <c r="P2167" s="14">
        <v>0</v>
      </c>
      <c r="Q2167" s="39">
        <f t="shared" si="164"/>
        <v>69.588662790697668</v>
      </c>
      <c r="R2167" s="33">
        <v>430</v>
      </c>
      <c r="S2167" s="8"/>
      <c r="T2167" s="8"/>
      <c r="U2167" s="8">
        <v>428.24</v>
      </c>
      <c r="V2167" s="8">
        <f t="shared" si="161"/>
        <v>1031.0080000000005</v>
      </c>
      <c r="X2167" s="8">
        <f t="shared" si="165"/>
        <v>1170.7180000000008</v>
      </c>
    </row>
    <row r="2168" spans="2:24" ht="18.75" customHeight="1" x14ac:dyDescent="0.2">
      <c r="B2168" s="32">
        <v>44165</v>
      </c>
      <c r="C2168" s="33">
        <v>438</v>
      </c>
      <c r="D2168" s="33">
        <v>370</v>
      </c>
      <c r="E2168" s="34">
        <v>428.21</v>
      </c>
      <c r="F2168" s="33">
        <v>722</v>
      </c>
      <c r="G2168" s="33">
        <v>34</v>
      </c>
      <c r="H2168" s="8">
        <v>512.39</v>
      </c>
      <c r="L2168" s="36">
        <v>4.069</v>
      </c>
      <c r="M2168" s="37">
        <v>1.6339999999999999</v>
      </c>
      <c r="N2168" s="8">
        <f t="shared" si="162"/>
        <v>4.069</v>
      </c>
      <c r="O2168" s="11">
        <f t="shared" si="163"/>
        <v>1.2589999999999977</v>
      </c>
      <c r="P2168" s="14">
        <v>0</v>
      </c>
      <c r="Q2168" s="39">
        <f t="shared" si="164"/>
        <v>69.533430232558146</v>
      </c>
      <c r="R2168" s="33">
        <v>430</v>
      </c>
      <c r="S2168" s="8"/>
      <c r="T2168" s="8"/>
      <c r="U2168" s="8">
        <v>428.21899999999999</v>
      </c>
      <c r="V2168" s="8">
        <f t="shared" si="161"/>
        <v>1032.2670000000005</v>
      </c>
      <c r="X2168" s="8">
        <f t="shared" si="165"/>
        <v>1174.7870000000007</v>
      </c>
    </row>
    <row r="2169" spans="2:24" ht="18.75" customHeight="1" x14ac:dyDescent="0.2">
      <c r="B2169" s="32">
        <v>44166</v>
      </c>
      <c r="C2169" s="33">
        <v>438</v>
      </c>
      <c r="D2169" s="33">
        <v>370</v>
      </c>
      <c r="E2169" s="34">
        <v>428.06</v>
      </c>
      <c r="F2169" s="33">
        <v>722</v>
      </c>
      <c r="G2169" s="33">
        <v>34</v>
      </c>
      <c r="H2169" s="8">
        <v>509.58</v>
      </c>
      <c r="L2169" s="36">
        <v>1.84</v>
      </c>
      <c r="M2169" s="37">
        <v>0.73899999999999999</v>
      </c>
      <c r="N2169" s="8">
        <f t="shared" si="162"/>
        <v>1.84</v>
      </c>
      <c r="O2169" s="11">
        <f t="shared" si="163"/>
        <v>1.1200000000000296</v>
      </c>
      <c r="P2169" s="14">
        <v>6.3</v>
      </c>
      <c r="Q2169" s="39">
        <f t="shared" si="164"/>
        <v>69.125</v>
      </c>
      <c r="R2169" s="33">
        <v>430</v>
      </c>
      <c r="S2169" s="8"/>
      <c r="T2169" s="8"/>
      <c r="U2169" s="8">
        <v>428.06200000000001</v>
      </c>
      <c r="V2169" s="8">
        <f t="shared" si="161"/>
        <v>1033.3870000000006</v>
      </c>
      <c r="X2169" s="8">
        <f t="shared" si="165"/>
        <v>1176.6270000000006</v>
      </c>
    </row>
    <row r="2170" spans="2:24" ht="18.75" customHeight="1" x14ac:dyDescent="0.2">
      <c r="B2170" s="32">
        <v>44167</v>
      </c>
      <c r="C2170" s="33">
        <v>438</v>
      </c>
      <c r="D2170" s="33">
        <v>370</v>
      </c>
      <c r="E2170" s="34">
        <v>428.02</v>
      </c>
      <c r="F2170" s="33">
        <v>722</v>
      </c>
      <c r="G2170" s="33">
        <v>34</v>
      </c>
      <c r="H2170" s="8">
        <v>508.86</v>
      </c>
      <c r="L2170" s="36">
        <v>1.526</v>
      </c>
      <c r="M2170" s="37">
        <v>0.61299999999999999</v>
      </c>
      <c r="N2170" s="8">
        <f t="shared" si="162"/>
        <v>1.526</v>
      </c>
      <c r="O2170" s="11">
        <f t="shared" si="163"/>
        <v>8.6659999999999862</v>
      </c>
      <c r="P2170" s="14">
        <v>35.200000000000003</v>
      </c>
      <c r="Q2170" s="39">
        <f t="shared" si="164"/>
        <v>69.020348837209298</v>
      </c>
      <c r="R2170" s="33">
        <v>430</v>
      </c>
      <c r="S2170" s="8"/>
      <c r="T2170" s="8"/>
      <c r="U2170" s="8">
        <v>428.01900000000001</v>
      </c>
      <c r="V2170" s="8">
        <f t="shared" si="161"/>
        <v>1042.0530000000006</v>
      </c>
      <c r="X2170" s="8">
        <f t="shared" si="165"/>
        <v>1178.1530000000007</v>
      </c>
    </row>
    <row r="2171" spans="2:24" ht="18.75" customHeight="1" x14ac:dyDescent="0.2">
      <c r="B2171" s="32">
        <v>44168</v>
      </c>
      <c r="C2171" s="33">
        <v>438</v>
      </c>
      <c r="D2171" s="33">
        <v>370</v>
      </c>
      <c r="E2171" s="34">
        <v>428.4</v>
      </c>
      <c r="F2171" s="33">
        <v>722</v>
      </c>
      <c r="G2171" s="33">
        <v>34</v>
      </c>
      <c r="H2171" s="8">
        <v>516</v>
      </c>
      <c r="L2171" s="36">
        <v>1.7090000000000001</v>
      </c>
      <c r="M2171" s="37">
        <v>0.68899999999999995</v>
      </c>
      <c r="N2171" s="8">
        <f t="shared" si="162"/>
        <v>1.7090000000000001</v>
      </c>
      <c r="O2171" s="11">
        <f t="shared" si="163"/>
        <v>11.488999999999972</v>
      </c>
      <c r="P2171" s="14">
        <v>0.5</v>
      </c>
      <c r="Q2171" s="39">
        <f t="shared" si="164"/>
        <v>70.058139534883722</v>
      </c>
      <c r="R2171" s="33">
        <v>430</v>
      </c>
      <c r="S2171" s="8"/>
      <c r="T2171" s="8"/>
      <c r="U2171" s="8">
        <v>428.40699999999998</v>
      </c>
      <c r="V2171" s="8">
        <f t="shared" si="161"/>
        <v>1053.5420000000006</v>
      </c>
      <c r="X2171" s="8">
        <f t="shared" si="165"/>
        <v>1179.8620000000008</v>
      </c>
    </row>
    <row r="2172" spans="2:24" ht="18.75" customHeight="1" x14ac:dyDescent="0.2">
      <c r="B2172" s="32">
        <v>44169</v>
      </c>
      <c r="C2172" s="33">
        <v>438</v>
      </c>
      <c r="D2172" s="33">
        <v>370</v>
      </c>
      <c r="E2172" s="34">
        <v>428.92</v>
      </c>
      <c r="F2172" s="33">
        <v>722</v>
      </c>
      <c r="G2172" s="33">
        <v>34</v>
      </c>
      <c r="H2172" s="8">
        <v>525.78</v>
      </c>
      <c r="L2172" s="36">
        <v>0.34699999999999998</v>
      </c>
      <c r="M2172" s="37">
        <v>0.14000000000000001</v>
      </c>
      <c r="N2172" s="8">
        <f t="shared" si="162"/>
        <v>0.34699999999999998</v>
      </c>
      <c r="O2172" s="11">
        <f t="shared" si="163"/>
        <v>7.6670000000000496</v>
      </c>
      <c r="P2172" s="14">
        <v>2.7</v>
      </c>
      <c r="Q2172" s="39">
        <f t="shared" si="164"/>
        <v>71.479651162790702</v>
      </c>
      <c r="R2172" s="33">
        <v>430</v>
      </c>
      <c r="S2172" s="8"/>
      <c r="T2172" s="8"/>
      <c r="U2172" s="8">
        <v>428.93400000000003</v>
      </c>
      <c r="V2172" s="8">
        <f t="shared" ref="V2172:V2194" si="166">+V2171+O2172</f>
        <v>1061.2090000000007</v>
      </c>
      <c r="X2172" s="8">
        <f t="shared" si="165"/>
        <v>1180.2090000000007</v>
      </c>
    </row>
    <row r="2173" spans="2:24" ht="18.75" customHeight="1" x14ac:dyDescent="0.2">
      <c r="B2173" s="32">
        <v>44170</v>
      </c>
      <c r="C2173" s="33">
        <v>438</v>
      </c>
      <c r="D2173" s="33">
        <v>370</v>
      </c>
      <c r="E2173" s="34">
        <v>429.3</v>
      </c>
      <c r="F2173" s="33">
        <v>722</v>
      </c>
      <c r="G2173" s="33">
        <v>34</v>
      </c>
      <c r="H2173" s="8">
        <v>533.1</v>
      </c>
      <c r="L2173" s="36">
        <v>0.52400000000000002</v>
      </c>
      <c r="M2173" s="37">
        <v>0.112</v>
      </c>
      <c r="N2173" s="8">
        <f t="shared" si="162"/>
        <v>0.52400000000000002</v>
      </c>
      <c r="O2173" s="11">
        <f t="shared" si="163"/>
        <v>9.5539999999999736</v>
      </c>
      <c r="P2173" s="14">
        <v>0</v>
      </c>
      <c r="Q2173" s="39">
        <f t="shared" si="164"/>
        <v>72.543604651162795</v>
      </c>
      <c r="R2173" s="33">
        <v>430</v>
      </c>
      <c r="S2173" s="8"/>
      <c r="T2173" s="8"/>
      <c r="U2173" s="8">
        <v>429.30500000000001</v>
      </c>
      <c r="V2173" s="8">
        <f t="shared" si="166"/>
        <v>1070.7630000000008</v>
      </c>
      <c r="X2173" s="8">
        <f t="shared" si="165"/>
        <v>1180.7330000000006</v>
      </c>
    </row>
    <row r="2174" spans="2:24" ht="18.75" customHeight="1" x14ac:dyDescent="0.2">
      <c r="B2174" s="32">
        <v>44171</v>
      </c>
      <c r="C2174" s="33">
        <v>438</v>
      </c>
      <c r="D2174" s="33">
        <v>370</v>
      </c>
      <c r="E2174" s="34">
        <v>429.77</v>
      </c>
      <c r="F2174" s="33">
        <v>722</v>
      </c>
      <c r="G2174" s="33">
        <v>34</v>
      </c>
      <c r="H2174" s="8">
        <v>542.13</v>
      </c>
      <c r="L2174" s="36">
        <v>0.20300000000000001</v>
      </c>
      <c r="M2174" s="37">
        <v>8.2000000000000003E-2</v>
      </c>
      <c r="N2174" s="8">
        <f t="shared" si="162"/>
        <v>0.20300000000000001</v>
      </c>
      <c r="O2174" s="11">
        <f t="shared" si="163"/>
        <v>7.2429999999999639</v>
      </c>
      <c r="P2174" s="14">
        <v>0</v>
      </c>
      <c r="Q2174" s="39">
        <f t="shared" si="164"/>
        <v>73.856104651162795</v>
      </c>
      <c r="R2174" s="33">
        <v>430</v>
      </c>
      <c r="S2174" s="8"/>
      <c r="T2174" s="8"/>
      <c r="U2174" s="8">
        <v>429.77300000000002</v>
      </c>
      <c r="V2174" s="8">
        <f t="shared" si="166"/>
        <v>1078.0060000000008</v>
      </c>
      <c r="X2174" s="8">
        <f t="shared" si="165"/>
        <v>1180.9360000000006</v>
      </c>
    </row>
    <row r="2175" spans="2:24" ht="18.75" customHeight="1" x14ac:dyDescent="0.2">
      <c r="B2175" s="32">
        <v>44172</v>
      </c>
      <c r="C2175" s="33">
        <v>438</v>
      </c>
      <c r="D2175" s="33">
        <v>370</v>
      </c>
      <c r="E2175" s="34">
        <v>430.13</v>
      </c>
      <c r="F2175" s="33">
        <v>722</v>
      </c>
      <c r="G2175" s="33">
        <v>34</v>
      </c>
      <c r="H2175" s="8">
        <v>549.16999999999996</v>
      </c>
      <c r="L2175" s="36">
        <v>2.8849999999999998</v>
      </c>
      <c r="M2175" s="37">
        <v>1.1599999999999999</v>
      </c>
      <c r="N2175" s="8">
        <f t="shared" si="162"/>
        <v>2.8849999999999998</v>
      </c>
      <c r="O2175" s="11">
        <f t="shared" si="163"/>
        <v>4.2150000000000407</v>
      </c>
      <c r="P2175" s="14">
        <v>0</v>
      </c>
      <c r="Q2175" s="39">
        <f t="shared" si="164"/>
        <v>74.879360465116264</v>
      </c>
      <c r="R2175" s="33">
        <v>430</v>
      </c>
      <c r="S2175" s="8"/>
      <c r="T2175" s="8"/>
      <c r="U2175" s="8">
        <v>430.13299999999998</v>
      </c>
      <c r="V2175" s="8">
        <f t="shared" si="166"/>
        <v>1082.2210000000009</v>
      </c>
      <c r="X2175" s="8">
        <f t="shared" si="165"/>
        <v>1183.8210000000006</v>
      </c>
    </row>
    <row r="2176" spans="2:24" ht="18.75" customHeight="1" x14ac:dyDescent="0.2">
      <c r="B2176" s="32">
        <v>44173</v>
      </c>
      <c r="C2176" s="33">
        <v>438</v>
      </c>
      <c r="D2176" s="33">
        <v>370</v>
      </c>
      <c r="E2176" s="34">
        <v>430.2</v>
      </c>
      <c r="F2176" s="33">
        <v>722</v>
      </c>
      <c r="G2176" s="33">
        <v>34</v>
      </c>
      <c r="H2176" s="8">
        <v>550.5</v>
      </c>
      <c r="L2176" s="36">
        <v>2.7469999999999999</v>
      </c>
      <c r="M2176" s="37">
        <v>1.1120000000000001</v>
      </c>
      <c r="N2176" s="8">
        <f t="shared" si="162"/>
        <v>2.7469999999999999</v>
      </c>
      <c r="O2176" s="11">
        <f t="shared" si="163"/>
        <v>4.9370000000000545</v>
      </c>
      <c r="P2176" s="14">
        <v>0</v>
      </c>
      <c r="Q2176" s="39">
        <f t="shared" si="164"/>
        <v>75.072674418604649</v>
      </c>
      <c r="R2176" s="33">
        <v>430</v>
      </c>
      <c r="S2176" s="8"/>
      <c r="T2176" s="8"/>
      <c r="U2176" s="8">
        <v>430.19499999999999</v>
      </c>
      <c r="V2176" s="8">
        <f t="shared" si="166"/>
        <v>1087.158000000001</v>
      </c>
      <c r="X2176" s="8">
        <f t="shared" si="165"/>
        <v>1186.5680000000007</v>
      </c>
    </row>
    <row r="2177" spans="2:24" ht="18.75" customHeight="1" x14ac:dyDescent="0.2">
      <c r="B2177" s="32">
        <v>44174</v>
      </c>
      <c r="C2177" s="33">
        <v>438</v>
      </c>
      <c r="D2177" s="33">
        <v>370</v>
      </c>
      <c r="E2177" s="34">
        <v>430.31</v>
      </c>
      <c r="F2177" s="33">
        <v>722</v>
      </c>
      <c r="G2177" s="33">
        <v>34</v>
      </c>
      <c r="H2177" s="8">
        <v>552.69000000000005</v>
      </c>
      <c r="L2177" s="36">
        <v>3.8109999999999999</v>
      </c>
      <c r="M2177" s="37">
        <v>1.5429999999999999</v>
      </c>
      <c r="N2177" s="8">
        <f t="shared" si="162"/>
        <v>3.8109999999999999</v>
      </c>
      <c r="O2177" s="11">
        <f t="shared" si="163"/>
        <v>3.2209999999999681</v>
      </c>
      <c r="P2177" s="14">
        <v>0</v>
      </c>
      <c r="Q2177" s="39">
        <f t="shared" si="164"/>
        <v>75.390988372093034</v>
      </c>
      <c r="R2177" s="33">
        <v>430</v>
      </c>
      <c r="S2177" s="8"/>
      <c r="T2177" s="8"/>
      <c r="U2177" s="8">
        <v>430.3</v>
      </c>
      <c r="V2177" s="8">
        <f t="shared" si="166"/>
        <v>1090.379000000001</v>
      </c>
      <c r="X2177" s="8">
        <f t="shared" si="165"/>
        <v>1190.3790000000006</v>
      </c>
    </row>
    <row r="2178" spans="2:24" ht="18.75" customHeight="1" x14ac:dyDescent="0.2">
      <c r="B2178" s="32">
        <v>44175</v>
      </c>
      <c r="C2178" s="33">
        <v>438</v>
      </c>
      <c r="D2178" s="33">
        <v>370</v>
      </c>
      <c r="E2178" s="34">
        <v>430.28</v>
      </c>
      <c r="F2178" s="33">
        <v>722</v>
      </c>
      <c r="G2178" s="33">
        <v>34</v>
      </c>
      <c r="H2178" s="8">
        <v>552.1</v>
      </c>
      <c r="L2178" s="36">
        <v>4.7080000000000002</v>
      </c>
      <c r="M2178" s="37">
        <v>1.9059999999999999</v>
      </c>
      <c r="N2178" s="8">
        <f t="shared" si="162"/>
        <v>4.7080000000000002</v>
      </c>
      <c r="O2178" s="11">
        <f t="shared" si="163"/>
        <v>2.727999999999982</v>
      </c>
      <c r="P2178" s="14">
        <v>0</v>
      </c>
      <c r="Q2178" s="39">
        <f t="shared" si="164"/>
        <v>75.305232558139537</v>
      </c>
      <c r="R2178" s="33">
        <v>430</v>
      </c>
      <c r="S2178" s="8"/>
      <c r="T2178" s="8"/>
      <c r="U2178" s="8">
        <v>430.27800000000002</v>
      </c>
      <c r="V2178" s="8">
        <f t="shared" si="166"/>
        <v>1093.1070000000011</v>
      </c>
      <c r="X2178" s="8">
        <f t="shared" si="165"/>
        <v>1195.0870000000007</v>
      </c>
    </row>
    <row r="2179" spans="2:24" ht="18.75" customHeight="1" x14ac:dyDescent="0.2">
      <c r="B2179" s="32">
        <v>44176</v>
      </c>
      <c r="C2179" s="33">
        <v>438</v>
      </c>
      <c r="D2179" s="33">
        <v>370</v>
      </c>
      <c r="E2179" s="34">
        <v>430.18</v>
      </c>
      <c r="F2179" s="33">
        <v>722</v>
      </c>
      <c r="G2179" s="33">
        <v>34</v>
      </c>
      <c r="H2179" s="8">
        <v>550.12</v>
      </c>
      <c r="L2179" s="36">
        <v>3.5739999999999998</v>
      </c>
      <c r="M2179" s="37">
        <v>1.4470000000000001</v>
      </c>
      <c r="N2179" s="8">
        <f t="shared" si="162"/>
        <v>3.5739999999999998</v>
      </c>
      <c r="O2179" s="11">
        <f t="shared" si="163"/>
        <v>1.4539999999999953</v>
      </c>
      <c r="P2179" s="38">
        <v>0</v>
      </c>
      <c r="Q2179" s="39">
        <f t="shared" si="164"/>
        <v>75.017441860465112</v>
      </c>
      <c r="R2179" s="33">
        <v>430</v>
      </c>
      <c r="S2179" s="8"/>
      <c r="T2179" s="8"/>
      <c r="U2179" s="8">
        <v>430.18200000000002</v>
      </c>
      <c r="V2179" s="8">
        <f t="shared" si="166"/>
        <v>1094.5610000000011</v>
      </c>
      <c r="X2179" s="8">
        <f t="shared" si="165"/>
        <v>1198.6610000000007</v>
      </c>
    </row>
    <row r="2180" spans="2:24" ht="18.75" customHeight="1" x14ac:dyDescent="0.2">
      <c r="B2180" s="32">
        <v>44177</v>
      </c>
      <c r="C2180" s="33">
        <v>438</v>
      </c>
      <c r="D2180" s="33">
        <v>370</v>
      </c>
      <c r="E2180" s="34">
        <v>430.07</v>
      </c>
      <c r="F2180" s="33">
        <v>722</v>
      </c>
      <c r="G2180" s="33">
        <v>34</v>
      </c>
      <c r="H2180" s="8">
        <v>548</v>
      </c>
      <c r="J2180" s="42">
        <v>1.6199999999999999E-2</v>
      </c>
      <c r="K2180" s="42"/>
      <c r="L2180" s="36">
        <v>2.198</v>
      </c>
      <c r="M2180" s="37">
        <v>0.89</v>
      </c>
      <c r="N2180" s="8">
        <f t="shared" si="162"/>
        <v>2.2141999999999999</v>
      </c>
      <c r="O2180" s="11">
        <f t="shared" si="163"/>
        <v>1.4142000000000454</v>
      </c>
      <c r="P2180" s="38">
        <v>0</v>
      </c>
      <c r="Q2180" s="39">
        <f t="shared" si="164"/>
        <v>74.70930232558139</v>
      </c>
      <c r="R2180" s="33">
        <v>430</v>
      </c>
      <c r="S2180" s="8"/>
      <c r="T2180" s="8"/>
      <c r="U2180" s="8">
        <v>430.06799999999998</v>
      </c>
      <c r="V2180" s="8">
        <f t="shared" si="166"/>
        <v>1095.975200000001</v>
      </c>
      <c r="X2180" s="8">
        <f t="shared" si="165"/>
        <v>1200.8590000000008</v>
      </c>
    </row>
    <row r="2181" spans="2:24" ht="18.75" customHeight="1" x14ac:dyDescent="0.2">
      <c r="B2181" s="32">
        <v>44178</v>
      </c>
      <c r="C2181" s="33">
        <v>438</v>
      </c>
      <c r="D2181" s="33">
        <v>370</v>
      </c>
      <c r="E2181" s="34">
        <v>430.03</v>
      </c>
      <c r="F2181" s="33">
        <v>722</v>
      </c>
      <c r="G2181" s="33">
        <v>34</v>
      </c>
      <c r="H2181" s="8">
        <v>547.20000000000005</v>
      </c>
      <c r="J2181" s="63"/>
      <c r="K2181" s="63"/>
      <c r="L2181" s="36">
        <v>1.2</v>
      </c>
      <c r="M2181" s="37">
        <v>0.48599999999999999</v>
      </c>
      <c r="N2181" s="8">
        <f t="shared" si="162"/>
        <v>1.2</v>
      </c>
      <c r="O2181" s="11">
        <f t="shared" si="163"/>
        <v>1.2</v>
      </c>
      <c r="P2181" s="38">
        <v>0</v>
      </c>
      <c r="Q2181" s="39">
        <f t="shared" si="164"/>
        <v>74.593023255813961</v>
      </c>
      <c r="R2181" s="33">
        <v>430</v>
      </c>
      <c r="S2181" s="8"/>
      <c r="T2181" s="8"/>
      <c r="U2181" s="8">
        <v>430.012</v>
      </c>
      <c r="V2181" s="8">
        <f t="shared" si="166"/>
        <v>1097.175200000001</v>
      </c>
      <c r="X2181" s="8">
        <f t="shared" si="165"/>
        <v>1202.0590000000009</v>
      </c>
    </row>
    <row r="2182" spans="2:24" ht="18.75" customHeight="1" x14ac:dyDescent="0.2">
      <c r="B2182" s="32">
        <v>44179</v>
      </c>
      <c r="C2182" s="33">
        <v>438</v>
      </c>
      <c r="D2182" s="33">
        <v>370</v>
      </c>
      <c r="E2182" s="34">
        <v>430.03</v>
      </c>
      <c r="F2182" s="33">
        <v>722</v>
      </c>
      <c r="G2182" s="33">
        <v>34</v>
      </c>
      <c r="H2182" s="8">
        <v>547.20000000000005</v>
      </c>
      <c r="J2182" s="42"/>
      <c r="K2182" s="42"/>
      <c r="L2182" s="36">
        <v>3.4260000000000002</v>
      </c>
      <c r="M2182" s="37">
        <v>1.387</v>
      </c>
      <c r="N2182" s="8">
        <f t="shared" si="162"/>
        <v>3.4260000000000002</v>
      </c>
      <c r="O2182" s="11">
        <f t="shared" si="163"/>
        <v>0.72599999999995468</v>
      </c>
      <c r="P2182" s="38">
        <v>0</v>
      </c>
      <c r="Q2182" s="39">
        <f t="shared" si="164"/>
        <v>74.593023255813961</v>
      </c>
      <c r="R2182" s="33">
        <v>430</v>
      </c>
      <c r="S2182" s="8"/>
      <c r="T2182" s="8"/>
      <c r="U2182" s="8">
        <v>430.00799999999998</v>
      </c>
      <c r="V2182" s="8">
        <f t="shared" si="166"/>
        <v>1097.9012000000009</v>
      </c>
      <c r="X2182" s="8">
        <f t="shared" si="165"/>
        <v>1205.4850000000008</v>
      </c>
    </row>
    <row r="2183" spans="2:24" ht="18.75" customHeight="1" x14ac:dyDescent="0.2">
      <c r="B2183" s="32">
        <v>44180</v>
      </c>
      <c r="C2183" s="33">
        <v>438</v>
      </c>
      <c r="D2183" s="33">
        <v>370</v>
      </c>
      <c r="E2183" s="34">
        <v>429.89</v>
      </c>
      <c r="F2183" s="33">
        <v>722</v>
      </c>
      <c r="G2183" s="33">
        <v>34</v>
      </c>
      <c r="H2183" s="8">
        <v>544.5</v>
      </c>
      <c r="J2183" s="36"/>
      <c r="K2183" s="36"/>
      <c r="L2183" s="36">
        <v>5.4930000000000003</v>
      </c>
      <c r="M2183" s="37">
        <v>2.2240000000000002</v>
      </c>
      <c r="N2183" s="8">
        <f t="shared" si="162"/>
        <v>5.4930000000000003</v>
      </c>
      <c r="O2183" s="11">
        <f t="shared" si="163"/>
        <v>1.3929999999999776</v>
      </c>
      <c r="P2183" s="38">
        <v>0</v>
      </c>
      <c r="Q2183" s="39">
        <f t="shared" si="164"/>
        <v>74.200581395348834</v>
      </c>
      <c r="R2183" s="33">
        <v>430</v>
      </c>
      <c r="S2183" s="8"/>
      <c r="T2183" s="8"/>
      <c r="U2183" s="8">
        <v>429.89400000000001</v>
      </c>
      <c r="V2183" s="8">
        <f t="shared" si="166"/>
        <v>1099.294200000001</v>
      </c>
      <c r="X2183" s="8">
        <f t="shared" si="165"/>
        <v>1210.9780000000007</v>
      </c>
    </row>
    <row r="2184" spans="2:24" ht="18.75" customHeight="1" x14ac:dyDescent="0.2">
      <c r="B2184" s="32">
        <v>44181</v>
      </c>
      <c r="C2184" s="33">
        <v>438</v>
      </c>
      <c r="D2184" s="33">
        <v>370</v>
      </c>
      <c r="E2184" s="34">
        <v>429.68</v>
      </c>
      <c r="F2184" s="33">
        <v>722</v>
      </c>
      <c r="G2184" s="33">
        <v>34</v>
      </c>
      <c r="H2184" s="8">
        <v>540.4</v>
      </c>
      <c r="J2184" s="42"/>
      <c r="K2184" s="42"/>
      <c r="L2184" s="36">
        <v>5.6440000000000001</v>
      </c>
      <c r="M2184" s="37">
        <v>2.2759999999999998</v>
      </c>
      <c r="N2184" s="8">
        <f t="shared" si="162"/>
        <v>5.6440000000000001</v>
      </c>
      <c r="O2184" s="11">
        <f t="shared" si="163"/>
        <v>1.3840000000000092</v>
      </c>
      <c r="P2184" s="38">
        <v>0</v>
      </c>
      <c r="Q2184" s="39">
        <f t="shared" si="164"/>
        <v>73.604651162790702</v>
      </c>
      <c r="R2184" s="33">
        <v>430</v>
      </c>
      <c r="S2184" s="8"/>
      <c r="T2184" s="8"/>
      <c r="U2184" s="8">
        <v>429.67500000000001</v>
      </c>
      <c r="V2184" s="8">
        <f t="shared" si="166"/>
        <v>1100.678200000001</v>
      </c>
      <c r="X2184" s="8">
        <f t="shared" si="165"/>
        <v>1216.6220000000008</v>
      </c>
    </row>
    <row r="2185" spans="2:24" ht="18.75" customHeight="1" x14ac:dyDescent="0.2">
      <c r="B2185" s="32">
        <v>44182</v>
      </c>
      <c r="C2185" s="33">
        <v>438</v>
      </c>
      <c r="D2185" s="33">
        <v>370</v>
      </c>
      <c r="E2185" s="34">
        <v>429.46</v>
      </c>
      <c r="F2185" s="33">
        <v>722</v>
      </c>
      <c r="G2185" s="33">
        <v>34</v>
      </c>
      <c r="H2185" s="8">
        <v>536.14</v>
      </c>
      <c r="J2185" s="42"/>
      <c r="K2185" s="42"/>
      <c r="L2185" s="36">
        <v>6.3040000000000003</v>
      </c>
      <c r="M2185" s="37">
        <v>2.5419999999999998</v>
      </c>
      <c r="N2185" s="8">
        <f t="shared" ref="N2185:N2248" si="167">I2185+J2185+K2185+L2185</f>
        <v>6.3040000000000003</v>
      </c>
      <c r="O2185" s="11">
        <f t="shared" si="163"/>
        <v>1.6640000000000139</v>
      </c>
      <c r="P2185" s="38">
        <v>2.6</v>
      </c>
      <c r="Q2185" s="39">
        <f t="shared" si="164"/>
        <v>72.985465116279073</v>
      </c>
      <c r="R2185" s="33">
        <v>430</v>
      </c>
      <c r="S2185" s="8"/>
      <c r="T2185" s="8"/>
      <c r="U2185" s="8">
        <v>429.46100000000001</v>
      </c>
      <c r="V2185" s="8">
        <f t="shared" si="166"/>
        <v>1102.342200000001</v>
      </c>
      <c r="X2185" s="8">
        <f t="shared" si="165"/>
        <v>1222.9260000000008</v>
      </c>
    </row>
    <row r="2186" spans="2:24" ht="18.75" customHeight="1" x14ac:dyDescent="0.2">
      <c r="B2186" s="32">
        <v>44183</v>
      </c>
      <c r="C2186" s="33">
        <v>438</v>
      </c>
      <c r="D2186" s="33">
        <v>370</v>
      </c>
      <c r="E2186" s="34">
        <v>429.22</v>
      </c>
      <c r="F2186" s="33">
        <v>722</v>
      </c>
      <c r="G2186" s="33">
        <v>34</v>
      </c>
      <c r="H2186" s="8">
        <v>531.5</v>
      </c>
      <c r="J2186" s="42"/>
      <c r="K2186" s="42"/>
      <c r="L2186" s="36">
        <v>8.7520000000000007</v>
      </c>
      <c r="M2186" s="37">
        <v>3.5289999999999999</v>
      </c>
      <c r="N2186" s="8">
        <f t="shared" si="167"/>
        <v>8.7520000000000007</v>
      </c>
      <c r="O2186" s="11">
        <f t="shared" si="163"/>
        <v>3.4119999999999688</v>
      </c>
      <c r="P2186" s="38">
        <v>12.1</v>
      </c>
      <c r="Q2186" s="39">
        <f t="shared" si="164"/>
        <v>72.311046511627907</v>
      </c>
      <c r="R2186" s="33">
        <v>430</v>
      </c>
      <c r="S2186" s="8"/>
      <c r="T2186" s="8"/>
      <c r="U2186" s="8">
        <v>429.22199999999998</v>
      </c>
      <c r="V2186" s="8">
        <f t="shared" si="166"/>
        <v>1105.754200000001</v>
      </c>
      <c r="X2186" s="8">
        <f t="shared" si="165"/>
        <v>1231.6780000000008</v>
      </c>
    </row>
    <row r="2187" spans="2:24" ht="18.75" customHeight="1" x14ac:dyDescent="0.2">
      <c r="B2187" s="32">
        <v>44184</v>
      </c>
      <c r="C2187" s="33">
        <v>438</v>
      </c>
      <c r="D2187" s="33">
        <v>370</v>
      </c>
      <c r="E2187" s="34">
        <v>428.94</v>
      </c>
      <c r="F2187" s="33">
        <v>722</v>
      </c>
      <c r="G2187" s="33">
        <v>34</v>
      </c>
      <c r="H2187" s="8">
        <v>526.16</v>
      </c>
      <c r="J2187" s="63">
        <v>7.0000000000000001E-3</v>
      </c>
      <c r="K2187" s="63"/>
      <c r="L2187" s="36">
        <v>4.4660000000000002</v>
      </c>
      <c r="M2187" s="37">
        <v>1.8009999999999999</v>
      </c>
      <c r="N2187" s="8">
        <f t="shared" si="167"/>
        <v>4.4729999999999999</v>
      </c>
      <c r="O2187" s="11">
        <f t="shared" si="163"/>
        <v>2.9530000000000181</v>
      </c>
      <c r="P2187" s="38">
        <v>41.6</v>
      </c>
      <c r="Q2187" s="39">
        <f t="shared" si="164"/>
        <v>71.534883720930239</v>
      </c>
      <c r="R2187" s="33">
        <v>430</v>
      </c>
      <c r="S2187" s="8"/>
      <c r="T2187" s="8"/>
      <c r="U2187" s="8">
        <v>428.94099999999997</v>
      </c>
      <c r="V2187" s="8">
        <f t="shared" si="166"/>
        <v>1108.707200000001</v>
      </c>
      <c r="X2187" s="8">
        <f t="shared" si="165"/>
        <v>1236.1440000000007</v>
      </c>
    </row>
    <row r="2188" spans="2:24" ht="18.75" customHeight="1" x14ac:dyDescent="0.2">
      <c r="B2188" s="32">
        <v>44185</v>
      </c>
      <c r="C2188" s="33">
        <v>438</v>
      </c>
      <c r="D2188" s="33">
        <v>370</v>
      </c>
      <c r="E2188" s="34">
        <v>428.86</v>
      </c>
      <c r="F2188" s="33">
        <v>722</v>
      </c>
      <c r="G2188" s="33">
        <v>34</v>
      </c>
      <c r="H2188" s="8">
        <v>524.64</v>
      </c>
      <c r="J2188" s="63"/>
      <c r="K2188" s="63"/>
      <c r="L2188" s="36">
        <v>2.9609999999999999</v>
      </c>
      <c r="M2188" s="37">
        <v>1.194</v>
      </c>
      <c r="N2188" s="8">
        <f t="shared" si="167"/>
        <v>2.9609999999999999</v>
      </c>
      <c r="O2188" s="11">
        <f t="shared" si="163"/>
        <v>11.220999999999991</v>
      </c>
      <c r="P2188" s="38">
        <v>24.2</v>
      </c>
      <c r="Q2188" s="39">
        <f t="shared" si="164"/>
        <v>71.313953488372093</v>
      </c>
      <c r="R2188" s="33">
        <v>430</v>
      </c>
      <c r="S2188" s="8"/>
      <c r="T2188" s="8"/>
      <c r="U2188" s="8">
        <v>428.86799999999999</v>
      </c>
      <c r="V2188" s="8">
        <f t="shared" si="166"/>
        <v>1119.928200000001</v>
      </c>
      <c r="X2188" s="8">
        <f t="shared" si="165"/>
        <v>1239.1050000000007</v>
      </c>
    </row>
    <row r="2189" spans="2:24" ht="18.75" customHeight="1" x14ac:dyDescent="0.2">
      <c r="B2189" s="32">
        <v>44186</v>
      </c>
      <c r="C2189" s="33">
        <v>438</v>
      </c>
      <c r="D2189" s="33">
        <v>370</v>
      </c>
      <c r="E2189" s="34">
        <v>429.29</v>
      </c>
      <c r="F2189" s="33">
        <v>722</v>
      </c>
      <c r="G2189" s="33">
        <v>34</v>
      </c>
      <c r="H2189" s="8">
        <v>532.9</v>
      </c>
      <c r="J2189" s="42"/>
      <c r="K2189" s="42"/>
      <c r="L2189" s="36">
        <v>4.4710000000000001</v>
      </c>
      <c r="M2189" s="37">
        <v>1.81</v>
      </c>
      <c r="N2189" s="8">
        <f t="shared" si="167"/>
        <v>4.4710000000000001</v>
      </c>
      <c r="O2189" s="11">
        <f t="shared" si="163"/>
        <v>7.5210000000000683</v>
      </c>
      <c r="P2189" s="38">
        <v>13.6</v>
      </c>
      <c r="Q2189" s="39">
        <f t="shared" si="164"/>
        <v>72.514534883720927</v>
      </c>
      <c r="R2189" s="33">
        <v>430</v>
      </c>
      <c r="S2189" s="8"/>
      <c r="T2189" s="8"/>
      <c r="U2189" s="8">
        <v>429.28</v>
      </c>
      <c r="V2189" s="8">
        <f t="shared" si="166"/>
        <v>1127.4492000000009</v>
      </c>
      <c r="X2189" s="8">
        <f t="shared" si="165"/>
        <v>1243.5760000000007</v>
      </c>
    </row>
    <row r="2190" spans="2:24" ht="18.75" customHeight="1" x14ac:dyDescent="0.2">
      <c r="B2190" s="32">
        <v>44187</v>
      </c>
      <c r="C2190" s="33">
        <v>438</v>
      </c>
      <c r="D2190" s="33">
        <v>370</v>
      </c>
      <c r="E2190" s="34">
        <v>429.45</v>
      </c>
      <c r="F2190" s="33">
        <v>722</v>
      </c>
      <c r="G2190" s="33">
        <v>34</v>
      </c>
      <c r="H2190" s="8">
        <v>535.95000000000005</v>
      </c>
      <c r="J2190" s="42"/>
      <c r="K2190" s="42"/>
      <c r="L2190" s="36">
        <v>4.2480000000000002</v>
      </c>
      <c r="M2190" s="37">
        <v>1.72</v>
      </c>
      <c r="N2190" s="8">
        <f t="shared" si="167"/>
        <v>4.2480000000000002</v>
      </c>
      <c r="O2190" s="11">
        <f t="shared" si="163"/>
        <v>7.4980000000000002</v>
      </c>
      <c r="P2190" s="38">
        <v>4.8</v>
      </c>
      <c r="Q2190" s="39">
        <f t="shared" si="164"/>
        <v>72.957848837209312</v>
      </c>
      <c r="R2190" s="33">
        <v>430</v>
      </c>
      <c r="S2190" s="8"/>
      <c r="T2190" s="8"/>
      <c r="U2190" s="8">
        <v>429.45</v>
      </c>
      <c r="V2190" s="8">
        <f t="shared" si="166"/>
        <v>1134.947200000001</v>
      </c>
      <c r="X2190" s="8">
        <f t="shared" si="165"/>
        <v>1247.8240000000008</v>
      </c>
    </row>
    <row r="2191" spans="2:24" ht="18.75" customHeight="1" x14ac:dyDescent="0.2">
      <c r="B2191" s="32">
        <v>44188</v>
      </c>
      <c r="C2191" s="33">
        <v>438</v>
      </c>
      <c r="D2191" s="33">
        <v>370</v>
      </c>
      <c r="E2191" s="34">
        <v>429.62</v>
      </c>
      <c r="F2191" s="33">
        <v>722</v>
      </c>
      <c r="G2191" s="33">
        <v>34</v>
      </c>
      <c r="H2191" s="8">
        <v>539.20000000000005</v>
      </c>
      <c r="J2191" s="42"/>
      <c r="K2191" s="42"/>
      <c r="L2191" s="36">
        <v>0.97299999999999998</v>
      </c>
      <c r="M2191" s="37">
        <v>0.39400000000000002</v>
      </c>
      <c r="N2191" s="8">
        <f t="shared" si="167"/>
        <v>0.97299999999999998</v>
      </c>
      <c r="O2191" s="11">
        <f t="shared" si="163"/>
        <v>6.6629999999999407</v>
      </c>
      <c r="P2191" s="38">
        <v>0.7</v>
      </c>
      <c r="Q2191" s="39">
        <f t="shared" si="164"/>
        <v>73.430232558139551</v>
      </c>
      <c r="R2191" s="33">
        <v>430</v>
      </c>
      <c r="S2191" s="8"/>
      <c r="T2191" s="8"/>
      <c r="U2191" s="8">
        <v>429.61799999999999</v>
      </c>
      <c r="V2191" s="8">
        <f t="shared" si="166"/>
        <v>1141.610200000001</v>
      </c>
      <c r="X2191" s="8">
        <f t="shared" si="165"/>
        <v>1248.7970000000007</v>
      </c>
    </row>
    <row r="2192" spans="2:24" ht="18.75" customHeight="1" x14ac:dyDescent="0.2">
      <c r="B2192" s="32">
        <v>44189</v>
      </c>
      <c r="C2192" s="33">
        <v>438</v>
      </c>
      <c r="D2192" s="33">
        <v>370</v>
      </c>
      <c r="E2192" s="34">
        <v>429.91</v>
      </c>
      <c r="F2192" s="33">
        <v>722</v>
      </c>
      <c r="G2192" s="33">
        <v>34</v>
      </c>
      <c r="H2192" s="8">
        <v>544.89</v>
      </c>
      <c r="J2192" s="42"/>
      <c r="K2192" s="42"/>
      <c r="L2192" s="36">
        <v>0.53400000000000003</v>
      </c>
      <c r="M2192" s="37">
        <v>0.216</v>
      </c>
      <c r="N2192" s="8">
        <f t="shared" si="167"/>
        <v>0.53400000000000003</v>
      </c>
      <c r="O2192" s="11">
        <f t="shared" si="163"/>
        <v>7.3440000000000589</v>
      </c>
      <c r="P2192" s="38">
        <v>0</v>
      </c>
      <c r="Q2192" s="39">
        <f t="shared" si="164"/>
        <v>74.257267441860463</v>
      </c>
      <c r="R2192" s="33">
        <v>430</v>
      </c>
      <c r="S2192" s="8"/>
      <c r="T2192" s="8"/>
      <c r="U2192" s="8">
        <v>429.88400000000001</v>
      </c>
      <c r="V2192" s="8">
        <f t="shared" si="166"/>
        <v>1148.954200000001</v>
      </c>
      <c r="X2192" s="8">
        <f t="shared" si="165"/>
        <v>1249.3310000000008</v>
      </c>
    </row>
    <row r="2193" spans="2:24" ht="18.75" customHeight="1" x14ac:dyDescent="0.2">
      <c r="B2193" s="32">
        <v>44190</v>
      </c>
      <c r="C2193" s="33">
        <v>438</v>
      </c>
      <c r="D2193" s="33">
        <v>370</v>
      </c>
      <c r="E2193" s="34">
        <v>430.26</v>
      </c>
      <c r="F2193" s="33">
        <v>722</v>
      </c>
      <c r="G2193" s="33">
        <v>34</v>
      </c>
      <c r="H2193" s="8">
        <v>551.70000000000005</v>
      </c>
      <c r="J2193" s="42"/>
      <c r="K2193" s="42"/>
      <c r="L2193" s="36">
        <v>1.8620000000000001</v>
      </c>
      <c r="M2193" s="37">
        <v>0.754</v>
      </c>
      <c r="N2193" s="8">
        <f t="shared" si="167"/>
        <v>1.8620000000000001</v>
      </c>
      <c r="O2193" s="11">
        <f t="shared" si="163"/>
        <v>2.6619999999999546</v>
      </c>
      <c r="P2193" s="38">
        <v>3.2</v>
      </c>
      <c r="Q2193" s="39">
        <f t="shared" si="164"/>
        <v>75.247093023255829</v>
      </c>
      <c r="R2193" s="33">
        <v>430</v>
      </c>
      <c r="S2193" s="8"/>
      <c r="T2193" s="8"/>
      <c r="U2193" s="8">
        <v>430.23899999999998</v>
      </c>
      <c r="V2193" s="8">
        <f t="shared" si="166"/>
        <v>1151.6162000000011</v>
      </c>
      <c r="X2193" s="8">
        <f t="shared" si="165"/>
        <v>1251.1930000000009</v>
      </c>
    </row>
    <row r="2194" spans="2:24" ht="18.75" customHeight="1" x14ac:dyDescent="0.2">
      <c r="B2194" s="32">
        <v>44191</v>
      </c>
      <c r="C2194" s="33">
        <v>438</v>
      </c>
      <c r="D2194" s="33">
        <v>370</v>
      </c>
      <c r="E2194" s="34">
        <v>430.3</v>
      </c>
      <c r="F2194" s="33">
        <v>722</v>
      </c>
      <c r="G2194" s="33">
        <v>34</v>
      </c>
      <c r="H2194" s="8">
        <v>552.5</v>
      </c>
      <c r="J2194" s="42"/>
      <c r="K2194" s="42"/>
      <c r="L2194" s="36">
        <v>1.798</v>
      </c>
      <c r="M2194" s="37">
        <v>0.79800000000000004</v>
      </c>
      <c r="N2194" s="8">
        <f t="shared" si="167"/>
        <v>1.798</v>
      </c>
      <c r="O2194" s="11">
        <f t="shared" si="163"/>
        <v>1.9880000000000546</v>
      </c>
      <c r="P2194" s="38">
        <v>4.9000000000000004</v>
      </c>
      <c r="Q2194" s="39">
        <f t="shared" si="164"/>
        <v>75.363372093023258</v>
      </c>
      <c r="R2194" s="33">
        <v>430</v>
      </c>
      <c r="S2194" s="8"/>
      <c r="T2194" s="8"/>
      <c r="U2194" s="8">
        <v>430.28500000000003</v>
      </c>
      <c r="V2194" s="8">
        <f t="shared" si="166"/>
        <v>1153.6042000000011</v>
      </c>
      <c r="X2194" s="8">
        <f t="shared" ref="X2194:X2199" si="168">+X2193+L2194</f>
        <v>1252.9910000000009</v>
      </c>
    </row>
    <row r="2195" spans="2:24" ht="18.75" customHeight="1" x14ac:dyDescent="0.2">
      <c r="B2195" s="32">
        <v>44192</v>
      </c>
      <c r="C2195" s="33">
        <v>438</v>
      </c>
      <c r="D2195" s="33">
        <v>370</v>
      </c>
      <c r="E2195" s="34">
        <v>430.31</v>
      </c>
      <c r="F2195" s="33">
        <v>722</v>
      </c>
      <c r="G2195" s="33">
        <v>34</v>
      </c>
      <c r="H2195" s="8">
        <v>552.69000000000005</v>
      </c>
      <c r="J2195" s="42"/>
      <c r="K2195" s="42"/>
      <c r="L2195" s="36">
        <v>1.5169999999999999</v>
      </c>
      <c r="M2195" s="37">
        <v>0.61399999999999999</v>
      </c>
      <c r="N2195" s="8">
        <f t="shared" si="167"/>
        <v>1.5169999999999999</v>
      </c>
      <c r="O2195" s="11">
        <f t="shared" si="163"/>
        <v>2.2769999999999908</v>
      </c>
      <c r="P2195" s="38">
        <v>0</v>
      </c>
      <c r="Q2195" s="39">
        <f t="shared" si="164"/>
        <v>75.390988372093034</v>
      </c>
      <c r="R2195" s="33">
        <v>430</v>
      </c>
      <c r="S2195" s="8"/>
      <c r="T2195" s="8"/>
      <c r="U2195" s="8">
        <v>430.286</v>
      </c>
      <c r="V2195" s="8">
        <f>+V2194+O2195</f>
        <v>1155.8812000000012</v>
      </c>
      <c r="X2195" s="8">
        <f t="shared" si="168"/>
        <v>1254.5080000000009</v>
      </c>
    </row>
    <row r="2196" spans="2:24" ht="18.75" customHeight="1" x14ac:dyDescent="0.2">
      <c r="B2196" s="32">
        <v>44193</v>
      </c>
      <c r="C2196" s="33">
        <v>438</v>
      </c>
      <c r="D2196" s="33">
        <v>370</v>
      </c>
      <c r="E2196" s="64">
        <v>430.35</v>
      </c>
      <c r="F2196" s="33">
        <v>722</v>
      </c>
      <c r="G2196" s="33">
        <v>34</v>
      </c>
      <c r="H2196" s="7">
        <v>553.45000000000005</v>
      </c>
      <c r="I2196" s="9"/>
      <c r="J2196" s="64"/>
      <c r="K2196" s="64"/>
      <c r="L2196" s="7">
        <v>0.52600000000000002</v>
      </c>
      <c r="M2196" s="7">
        <v>0.21299999999999999</v>
      </c>
      <c r="N2196" s="8">
        <f t="shared" si="167"/>
        <v>0.52600000000000002</v>
      </c>
      <c r="O2196" s="11">
        <f t="shared" si="163"/>
        <v>3.2759999999999998</v>
      </c>
      <c r="P2196" s="64">
        <v>12.5</v>
      </c>
      <c r="Q2196" s="39">
        <f t="shared" si="164"/>
        <v>75.501453488372107</v>
      </c>
      <c r="R2196" s="33">
        <v>430</v>
      </c>
      <c r="S2196" s="8"/>
      <c r="T2196" s="8"/>
      <c r="U2196" s="8">
        <v>430.33100000000002</v>
      </c>
      <c r="V2196" s="8">
        <f>+V2195+O2196</f>
        <v>1159.1572000000012</v>
      </c>
      <c r="X2196" s="8">
        <f t="shared" si="168"/>
        <v>1255.034000000001</v>
      </c>
    </row>
    <row r="2197" spans="2:24" ht="18.75" customHeight="1" x14ac:dyDescent="0.2">
      <c r="B2197" s="32">
        <v>44194</v>
      </c>
      <c r="C2197" s="33">
        <v>438</v>
      </c>
      <c r="D2197" s="33">
        <v>370</v>
      </c>
      <c r="E2197" s="64">
        <v>430.49</v>
      </c>
      <c r="F2197" s="33">
        <v>722</v>
      </c>
      <c r="G2197" s="33">
        <v>34</v>
      </c>
      <c r="H2197" s="7">
        <v>556.20000000000005</v>
      </c>
      <c r="I2197" s="9"/>
      <c r="J2197" s="9"/>
      <c r="K2197" s="9"/>
      <c r="L2197" s="7">
        <v>1.0049999999999999</v>
      </c>
      <c r="M2197" s="7">
        <v>0.40699999999999997</v>
      </c>
      <c r="N2197" s="8">
        <f t="shared" si="167"/>
        <v>1.0049999999999999</v>
      </c>
      <c r="O2197" s="11">
        <f t="shared" si="163"/>
        <v>4.5349999999999726</v>
      </c>
      <c r="P2197" s="64">
        <v>0</v>
      </c>
      <c r="Q2197" s="39">
        <f t="shared" si="164"/>
        <v>75.901162790697683</v>
      </c>
      <c r="R2197" s="33">
        <v>430</v>
      </c>
      <c r="S2197" s="8"/>
      <c r="T2197" s="8"/>
      <c r="U2197" s="8">
        <v>430.476</v>
      </c>
      <c r="V2197" s="8">
        <f>+V2196+O2197</f>
        <v>1163.6922000000013</v>
      </c>
      <c r="X2197" s="8">
        <f t="shared" si="168"/>
        <v>1256.0390000000011</v>
      </c>
    </row>
    <row r="2198" spans="2:24" ht="18.75" customHeight="1" x14ac:dyDescent="0.2">
      <c r="B2198" s="32">
        <v>44195</v>
      </c>
      <c r="C2198" s="33">
        <v>438</v>
      </c>
      <c r="D2198" s="33">
        <v>370</v>
      </c>
      <c r="E2198" s="64">
        <v>430.67</v>
      </c>
      <c r="F2198" s="33">
        <v>722</v>
      </c>
      <c r="G2198" s="33">
        <v>34</v>
      </c>
      <c r="H2198" s="7">
        <v>559.73</v>
      </c>
      <c r="I2198" s="9">
        <v>1E-3</v>
      </c>
      <c r="J2198" s="64"/>
      <c r="K2198" s="64"/>
      <c r="L2198" s="7">
        <v>3.1739999999999999</v>
      </c>
      <c r="M2198" s="7">
        <v>1.2849999999999999</v>
      </c>
      <c r="N2198" s="8">
        <f t="shared" si="167"/>
        <v>3.1749999999999998</v>
      </c>
      <c r="O2198" s="11">
        <f t="shared" si="163"/>
        <v>3.3649999999999407</v>
      </c>
      <c r="P2198" s="64">
        <v>15.4</v>
      </c>
      <c r="Q2198" s="39">
        <f t="shared" si="164"/>
        <v>76.414244186046517</v>
      </c>
      <c r="R2198" s="33">
        <v>430</v>
      </c>
      <c r="S2198" s="8"/>
      <c r="T2198" s="8"/>
      <c r="U2198" s="8">
        <v>430.65699999999998</v>
      </c>
      <c r="V2198" s="8">
        <f>+V2197+O2198</f>
        <v>1167.0572000000013</v>
      </c>
      <c r="X2198" s="8">
        <f t="shared" si="168"/>
        <v>1259.2130000000011</v>
      </c>
    </row>
    <row r="2199" spans="2:24" ht="18.75" customHeight="1" x14ac:dyDescent="0.2">
      <c r="B2199" s="32">
        <v>44196</v>
      </c>
      <c r="C2199" s="33">
        <v>438</v>
      </c>
      <c r="D2199" s="33">
        <v>370</v>
      </c>
      <c r="E2199" s="64">
        <v>430.68</v>
      </c>
      <c r="F2199" s="33">
        <v>722</v>
      </c>
      <c r="G2199" s="33">
        <v>34</v>
      </c>
      <c r="H2199" s="7">
        <v>559.91999999999996</v>
      </c>
      <c r="I2199" s="66"/>
      <c r="J2199" s="64"/>
      <c r="K2199" s="64"/>
      <c r="L2199" s="7">
        <v>0.63500000000000001</v>
      </c>
      <c r="M2199" s="7">
        <v>0.25700000000000001</v>
      </c>
      <c r="N2199" s="8">
        <f t="shared" si="167"/>
        <v>0.63500000000000001</v>
      </c>
      <c r="O2199" s="11">
        <f>H2200-H2199+N2199</f>
        <v>5.2150000000000407</v>
      </c>
      <c r="P2199" s="64">
        <v>14.8</v>
      </c>
      <c r="Q2199" s="39">
        <f t="shared" si="164"/>
        <v>76.441860465116264</v>
      </c>
      <c r="R2199" s="33">
        <v>430</v>
      </c>
      <c r="S2199" s="8"/>
      <c r="T2199" s="8"/>
      <c r="U2199" s="8">
        <v>430.649</v>
      </c>
      <c r="V2199" s="8">
        <f>+V2198+O2199</f>
        <v>1172.2722000000015</v>
      </c>
      <c r="X2199" s="8">
        <f t="shared" si="168"/>
        <v>1259.8480000000011</v>
      </c>
    </row>
    <row r="2200" spans="2:24" ht="18.75" customHeight="1" x14ac:dyDescent="0.2">
      <c r="B2200" s="32">
        <v>44197</v>
      </c>
      <c r="C2200" s="33">
        <v>438</v>
      </c>
      <c r="D2200" s="33">
        <v>370</v>
      </c>
      <c r="E2200" s="1">
        <v>430.91</v>
      </c>
      <c r="F2200" s="33">
        <v>722</v>
      </c>
      <c r="G2200" s="33">
        <v>34</v>
      </c>
      <c r="H2200" s="8">
        <v>564.5</v>
      </c>
      <c r="L2200" s="4">
        <v>0.13300000000000001</v>
      </c>
      <c r="M2200" s="5">
        <v>5.3999999999999999E-2</v>
      </c>
      <c r="N2200" s="8">
        <f t="shared" si="167"/>
        <v>0.13300000000000001</v>
      </c>
      <c r="O2200" s="11">
        <f t="shared" si="163"/>
        <v>3.3330000000000455</v>
      </c>
      <c r="P2200" s="10">
        <v>3.8</v>
      </c>
      <c r="Q2200" s="39">
        <f>(H2200-34)*100/(722-34)</f>
        <v>77.107558139534888</v>
      </c>
      <c r="R2200" s="33">
        <v>430</v>
      </c>
      <c r="U2200" s="8">
        <v>430.88299999999998</v>
      </c>
      <c r="V2200" s="8">
        <f>+O2200</f>
        <v>3.3330000000000455</v>
      </c>
      <c r="X2200" s="8">
        <f>+N2200</f>
        <v>0.13300000000000001</v>
      </c>
    </row>
    <row r="2201" spans="2:24" ht="18.75" customHeight="1" x14ac:dyDescent="0.2">
      <c r="B2201" s="32">
        <v>44198</v>
      </c>
      <c r="C2201" s="33">
        <v>438</v>
      </c>
      <c r="D2201" s="33">
        <v>370</v>
      </c>
      <c r="E2201" s="1">
        <v>431.07</v>
      </c>
      <c r="F2201" s="33">
        <v>722</v>
      </c>
      <c r="G2201" s="33">
        <v>34</v>
      </c>
      <c r="H2201" s="8">
        <v>567.70000000000005</v>
      </c>
      <c r="L2201" s="4">
        <v>3.6110000000000002</v>
      </c>
      <c r="M2201" s="5">
        <v>1.462</v>
      </c>
      <c r="N2201" s="8">
        <f t="shared" si="167"/>
        <v>3.6110000000000002</v>
      </c>
      <c r="O2201" s="11">
        <f t="shared" si="163"/>
        <v>3.0109999999999775</v>
      </c>
      <c r="P2201" s="10">
        <v>5.3</v>
      </c>
      <c r="Q2201" s="39">
        <f t="shared" ref="Q2201:Q2264" si="169">(H2201-34)*100/(722-34)</f>
        <v>77.572674418604663</v>
      </c>
      <c r="R2201" s="33">
        <v>430</v>
      </c>
      <c r="U2201" s="8">
        <v>431.04399999999998</v>
      </c>
      <c r="V2201" s="8">
        <f t="shared" ref="V2201:V2263" si="170">+V2200+O2201</f>
        <v>6.3440000000000225</v>
      </c>
      <c r="X2201" s="8">
        <f t="shared" ref="X2201:X2263" si="171">+X2200+L2201</f>
        <v>3.7440000000000002</v>
      </c>
    </row>
    <row r="2202" spans="2:24" ht="18.75" customHeight="1" x14ac:dyDescent="0.2">
      <c r="B2202" s="32">
        <v>44199</v>
      </c>
      <c r="C2202" s="33">
        <v>438</v>
      </c>
      <c r="D2202" s="33">
        <v>370</v>
      </c>
      <c r="E2202" s="1">
        <v>431.04</v>
      </c>
      <c r="F2202" s="33">
        <v>722</v>
      </c>
      <c r="G2202" s="33">
        <v>34</v>
      </c>
      <c r="H2202" s="8">
        <v>567.1</v>
      </c>
      <c r="L2202" s="4">
        <v>2.2080000000000002</v>
      </c>
      <c r="M2202" s="5">
        <v>0.89400000000000002</v>
      </c>
      <c r="N2202" s="8">
        <f t="shared" si="167"/>
        <v>2.2080000000000002</v>
      </c>
      <c r="O2202" s="11">
        <f t="shared" si="163"/>
        <v>2.6079999999999774</v>
      </c>
      <c r="P2202" s="10">
        <v>14.8</v>
      </c>
      <c r="Q2202" s="39">
        <f t="shared" si="169"/>
        <v>77.485465116279073</v>
      </c>
      <c r="R2202" s="33">
        <v>430</v>
      </c>
      <c r="U2202" s="8">
        <v>431.01</v>
      </c>
      <c r="V2202" s="8">
        <f t="shared" si="170"/>
        <v>8.952</v>
      </c>
      <c r="X2202" s="8">
        <f t="shared" si="171"/>
        <v>5.952</v>
      </c>
    </row>
    <row r="2203" spans="2:24" ht="18.75" customHeight="1" x14ac:dyDescent="0.2">
      <c r="B2203" s="32">
        <v>44200</v>
      </c>
      <c r="C2203" s="33">
        <v>438</v>
      </c>
      <c r="D2203" s="33">
        <v>370</v>
      </c>
      <c r="E2203" s="1">
        <v>431.06</v>
      </c>
      <c r="F2203" s="33">
        <v>722</v>
      </c>
      <c r="G2203" s="33">
        <v>34</v>
      </c>
      <c r="H2203" s="8">
        <v>567.5</v>
      </c>
      <c r="L2203" s="4">
        <v>2.2010000000000001</v>
      </c>
      <c r="M2203" s="5">
        <v>0.89100000000000001</v>
      </c>
      <c r="N2203" s="8">
        <f t="shared" si="167"/>
        <v>2.2010000000000001</v>
      </c>
      <c r="O2203" s="11">
        <f t="shared" si="163"/>
        <v>4.2010000000000005</v>
      </c>
      <c r="P2203" s="10">
        <v>18.2</v>
      </c>
      <c r="Q2203" s="39">
        <f t="shared" si="169"/>
        <v>77.543604651162795</v>
      </c>
      <c r="R2203" s="33">
        <v>430</v>
      </c>
      <c r="U2203" s="8">
        <v>431.04500000000002</v>
      </c>
      <c r="V2203" s="8">
        <f t="shared" si="170"/>
        <v>13.153</v>
      </c>
      <c r="X2203" s="8">
        <f t="shared" si="171"/>
        <v>8.1530000000000005</v>
      </c>
    </row>
    <row r="2204" spans="2:24" ht="18.75" customHeight="1" x14ac:dyDescent="0.2">
      <c r="B2204" s="32">
        <v>44201</v>
      </c>
      <c r="C2204" s="33">
        <v>438</v>
      </c>
      <c r="D2204" s="33">
        <v>370</v>
      </c>
      <c r="E2204" s="1">
        <v>431.16</v>
      </c>
      <c r="F2204" s="33">
        <v>722</v>
      </c>
      <c r="G2204" s="33">
        <v>34</v>
      </c>
      <c r="H2204" s="8">
        <v>569.5</v>
      </c>
      <c r="I2204" s="33">
        <v>2E-3</v>
      </c>
      <c r="L2204" s="4">
        <v>2.8010000000000002</v>
      </c>
      <c r="M2204" s="5">
        <v>1.1339999999999999</v>
      </c>
      <c r="N2204" s="8">
        <f t="shared" si="167"/>
        <v>2.8029999999999999</v>
      </c>
      <c r="O2204" s="11">
        <f t="shared" si="163"/>
        <v>5.6029999999999545</v>
      </c>
      <c r="P2204" s="10">
        <v>0</v>
      </c>
      <c r="Q2204" s="39">
        <f t="shared" si="169"/>
        <v>77.83430232558139</v>
      </c>
      <c r="R2204" s="33">
        <v>430</v>
      </c>
      <c r="U2204" s="8">
        <v>431.15499999999997</v>
      </c>
      <c r="V2204" s="8">
        <f t="shared" si="170"/>
        <v>18.755999999999954</v>
      </c>
      <c r="X2204" s="8">
        <f t="shared" si="171"/>
        <v>10.954000000000001</v>
      </c>
    </row>
    <row r="2205" spans="2:24" ht="18.75" customHeight="1" x14ac:dyDescent="0.2">
      <c r="B2205" s="32">
        <v>44202</v>
      </c>
      <c r="C2205" s="33">
        <v>438</v>
      </c>
      <c r="D2205" s="33">
        <v>370</v>
      </c>
      <c r="E2205" s="1">
        <v>431.3</v>
      </c>
      <c r="F2205" s="33">
        <v>722</v>
      </c>
      <c r="G2205" s="33">
        <v>34</v>
      </c>
      <c r="H2205" s="8">
        <v>572.29999999999995</v>
      </c>
      <c r="L2205" s="4">
        <v>2.1190000000000002</v>
      </c>
      <c r="M2205" s="5">
        <v>0.85899999999999999</v>
      </c>
      <c r="N2205" s="8">
        <f t="shared" si="167"/>
        <v>2.1190000000000002</v>
      </c>
      <c r="O2205" s="11">
        <f t="shared" si="163"/>
        <v>18.209000000000032</v>
      </c>
      <c r="P2205" s="10">
        <v>7.4</v>
      </c>
      <c r="Q2205" s="39">
        <f t="shared" si="169"/>
        <v>78.24127906976743</v>
      </c>
      <c r="R2205" s="33">
        <v>430</v>
      </c>
      <c r="U2205" s="8">
        <v>431.27300000000002</v>
      </c>
      <c r="V2205" s="8">
        <f t="shared" si="170"/>
        <v>36.964999999999989</v>
      </c>
      <c r="X2205" s="8">
        <f t="shared" si="171"/>
        <v>13.073</v>
      </c>
    </row>
    <row r="2206" spans="2:24" ht="18.75" customHeight="1" x14ac:dyDescent="0.2">
      <c r="B2206" s="32">
        <v>44203</v>
      </c>
      <c r="C2206" s="33">
        <v>438</v>
      </c>
      <c r="D2206" s="33">
        <v>370</v>
      </c>
      <c r="E2206" s="1">
        <v>432.09</v>
      </c>
      <c r="F2206" s="33">
        <v>722</v>
      </c>
      <c r="G2206" s="33">
        <v>34</v>
      </c>
      <c r="H2206" s="8">
        <v>588.39</v>
      </c>
      <c r="L2206" s="4">
        <v>1.7609999999999999</v>
      </c>
      <c r="M2206" s="5">
        <v>0.71599999999999997</v>
      </c>
      <c r="N2206" s="8">
        <f t="shared" si="167"/>
        <v>1.7609999999999999</v>
      </c>
      <c r="O2206" s="11">
        <f t="shared" si="163"/>
        <v>6.2809999999999819</v>
      </c>
      <c r="P2206" s="10">
        <v>0</v>
      </c>
      <c r="Q2206" s="39">
        <f t="shared" si="169"/>
        <v>80.579941860465112</v>
      </c>
      <c r="R2206" s="33">
        <v>430</v>
      </c>
      <c r="U2206" s="8">
        <v>432.06599999999997</v>
      </c>
      <c r="V2206" s="8">
        <f t="shared" si="170"/>
        <v>43.245999999999974</v>
      </c>
      <c r="X2206" s="8">
        <f t="shared" si="171"/>
        <v>14.834</v>
      </c>
    </row>
    <row r="2207" spans="2:24" ht="18.75" customHeight="1" x14ac:dyDescent="0.2">
      <c r="B2207" s="32">
        <v>44204</v>
      </c>
      <c r="C2207" s="33">
        <v>438</v>
      </c>
      <c r="D2207" s="33">
        <v>370</v>
      </c>
      <c r="E2207" s="1">
        <v>432.31</v>
      </c>
      <c r="F2207" s="33">
        <v>722</v>
      </c>
      <c r="G2207" s="33">
        <v>34</v>
      </c>
      <c r="H2207" s="8">
        <v>592.91</v>
      </c>
      <c r="L2207" s="4">
        <v>2.3809999999999998</v>
      </c>
      <c r="M2207" s="5">
        <v>0.96799999999999997</v>
      </c>
      <c r="N2207" s="8">
        <f t="shared" si="167"/>
        <v>2.3809999999999998</v>
      </c>
      <c r="O2207" s="11">
        <f t="shared" ref="O2207:O2270" si="172">H2208-H2207+N2207</f>
        <v>4.0610000000000639</v>
      </c>
      <c r="P2207" s="10">
        <v>5.5</v>
      </c>
      <c r="Q2207" s="39">
        <f t="shared" si="169"/>
        <v>81.236918604651166</v>
      </c>
      <c r="R2207" s="33">
        <v>430</v>
      </c>
      <c r="U2207" s="8">
        <v>432.28500000000003</v>
      </c>
      <c r="V2207" s="8">
        <f t="shared" si="170"/>
        <v>47.307000000000038</v>
      </c>
      <c r="X2207" s="8">
        <f t="shared" si="171"/>
        <v>17.215</v>
      </c>
    </row>
    <row r="2208" spans="2:24" ht="18.75" customHeight="1" x14ac:dyDescent="0.2">
      <c r="B2208" s="32">
        <v>44205</v>
      </c>
      <c r="C2208" s="33">
        <v>438</v>
      </c>
      <c r="D2208" s="33">
        <v>370</v>
      </c>
      <c r="E2208" s="1">
        <v>432.39</v>
      </c>
      <c r="F2208" s="33">
        <v>722</v>
      </c>
      <c r="G2208" s="33">
        <v>34</v>
      </c>
      <c r="H2208" s="8">
        <v>594.59</v>
      </c>
      <c r="L2208" s="4">
        <v>2.71</v>
      </c>
      <c r="M2208" s="5">
        <v>1.1060000000000001</v>
      </c>
      <c r="N2208" s="8">
        <f t="shared" si="167"/>
        <v>2.71</v>
      </c>
      <c r="O2208" s="11">
        <f t="shared" si="172"/>
        <v>7.4400000000000182</v>
      </c>
      <c r="P2208" s="10">
        <v>14.8</v>
      </c>
      <c r="Q2208" s="39">
        <f t="shared" si="169"/>
        <v>81.481104651162795</v>
      </c>
      <c r="R2208" s="33">
        <v>430</v>
      </c>
      <c r="U2208" s="8">
        <v>432.387</v>
      </c>
      <c r="V2208" s="8">
        <f t="shared" si="170"/>
        <v>54.747000000000057</v>
      </c>
      <c r="X2208" s="8">
        <f t="shared" si="171"/>
        <v>19.925000000000001</v>
      </c>
    </row>
    <row r="2209" spans="2:24" ht="18.75" customHeight="1" x14ac:dyDescent="0.2">
      <c r="B2209" s="32">
        <v>44206</v>
      </c>
      <c r="C2209" s="33">
        <v>438</v>
      </c>
      <c r="D2209" s="33">
        <v>370</v>
      </c>
      <c r="E2209" s="1">
        <v>432.62</v>
      </c>
      <c r="F2209" s="33">
        <v>722</v>
      </c>
      <c r="G2209" s="33">
        <v>34</v>
      </c>
      <c r="H2209" s="8">
        <v>599.32000000000005</v>
      </c>
      <c r="L2209" s="4">
        <v>2.3540000000000001</v>
      </c>
      <c r="M2209" s="5">
        <v>0.96099999999999997</v>
      </c>
      <c r="N2209" s="8">
        <f t="shared" si="167"/>
        <v>2.3540000000000001</v>
      </c>
      <c r="O2209" s="11">
        <f t="shared" si="172"/>
        <v>5.5039999999999774</v>
      </c>
      <c r="P2209" s="10">
        <v>12.4</v>
      </c>
      <c r="Q2209" s="39">
        <f t="shared" si="169"/>
        <v>82.168604651162795</v>
      </c>
      <c r="R2209" s="33">
        <v>430</v>
      </c>
      <c r="U2209" s="8">
        <v>432.59</v>
      </c>
      <c r="V2209" s="8">
        <f t="shared" si="170"/>
        <v>60.251000000000033</v>
      </c>
      <c r="X2209" s="8">
        <f t="shared" si="171"/>
        <v>22.279</v>
      </c>
    </row>
    <row r="2210" spans="2:24" ht="18.75" customHeight="1" x14ac:dyDescent="0.2">
      <c r="B2210" s="32">
        <v>44207</v>
      </c>
      <c r="C2210" s="33">
        <v>438</v>
      </c>
      <c r="D2210" s="33">
        <v>370</v>
      </c>
      <c r="E2210" s="1">
        <v>432.77</v>
      </c>
      <c r="F2210" s="33">
        <v>722</v>
      </c>
      <c r="G2210" s="33">
        <v>34</v>
      </c>
      <c r="H2210" s="8">
        <v>602.47</v>
      </c>
      <c r="L2210" s="4">
        <v>0.46100000000000002</v>
      </c>
      <c r="M2210" s="5">
        <v>0.188</v>
      </c>
      <c r="N2210" s="8">
        <f t="shared" si="167"/>
        <v>0.46100000000000002</v>
      </c>
      <c r="O2210" s="11">
        <f t="shared" si="172"/>
        <v>4.4510000000000094</v>
      </c>
      <c r="P2210" s="10">
        <v>3.4</v>
      </c>
      <c r="Q2210" s="39">
        <f t="shared" si="169"/>
        <v>82.626453488372093</v>
      </c>
      <c r="R2210" s="33">
        <v>430</v>
      </c>
      <c r="U2210" s="8">
        <v>432.75099999999998</v>
      </c>
      <c r="V2210" s="8">
        <f t="shared" si="170"/>
        <v>64.702000000000041</v>
      </c>
      <c r="X2210" s="8">
        <f t="shared" si="171"/>
        <v>22.74</v>
      </c>
    </row>
    <row r="2211" spans="2:24" ht="18.75" customHeight="1" x14ac:dyDescent="0.2">
      <c r="B2211" s="32">
        <v>44208</v>
      </c>
      <c r="C2211" s="33">
        <v>438</v>
      </c>
      <c r="D2211" s="33">
        <v>370</v>
      </c>
      <c r="E2211" s="1">
        <v>432.96</v>
      </c>
      <c r="F2211" s="33">
        <v>722</v>
      </c>
      <c r="G2211" s="33">
        <v>34</v>
      </c>
      <c r="H2211" s="8">
        <v>606.46</v>
      </c>
      <c r="L2211" s="4">
        <v>0.33300000000000002</v>
      </c>
      <c r="M2211" s="5">
        <v>0.13600000000000001</v>
      </c>
      <c r="N2211" s="8">
        <f t="shared" si="167"/>
        <v>0.33300000000000002</v>
      </c>
      <c r="O2211" s="11">
        <f t="shared" si="172"/>
        <v>4.532999999999932</v>
      </c>
      <c r="P2211" s="10">
        <v>1.9</v>
      </c>
      <c r="Q2211" s="39">
        <f t="shared" si="169"/>
        <v>83.206395348837205</v>
      </c>
      <c r="R2211" s="33">
        <v>430</v>
      </c>
      <c r="U2211" s="8">
        <v>432.94</v>
      </c>
      <c r="V2211" s="8">
        <f t="shared" si="170"/>
        <v>69.234999999999971</v>
      </c>
      <c r="X2211" s="8">
        <f t="shared" si="171"/>
        <v>23.072999999999997</v>
      </c>
    </row>
    <row r="2212" spans="2:24" ht="18.75" customHeight="1" x14ac:dyDescent="0.2">
      <c r="B2212" s="32">
        <v>44209</v>
      </c>
      <c r="C2212" s="33">
        <v>438</v>
      </c>
      <c r="D2212" s="33">
        <v>370</v>
      </c>
      <c r="E2212" s="1">
        <v>433.16</v>
      </c>
      <c r="F2212" s="33">
        <v>722</v>
      </c>
      <c r="G2212" s="33">
        <v>34</v>
      </c>
      <c r="H2212" s="8">
        <v>610.66</v>
      </c>
      <c r="L2212" s="4">
        <v>2.056</v>
      </c>
      <c r="M2212" s="5">
        <v>0.83899999999999997</v>
      </c>
      <c r="N2212" s="8">
        <f t="shared" si="167"/>
        <v>2.056</v>
      </c>
      <c r="O2212" s="11">
        <f t="shared" si="172"/>
        <v>5.6560000000000228</v>
      </c>
      <c r="P2212" s="10">
        <v>3.2</v>
      </c>
      <c r="Q2212" s="39">
        <f t="shared" si="169"/>
        <v>83.816860465116278</v>
      </c>
      <c r="R2212" s="33">
        <v>430</v>
      </c>
      <c r="U2212" s="8">
        <v>433.12900000000002</v>
      </c>
      <c r="V2212" s="8">
        <f t="shared" si="170"/>
        <v>74.890999999999991</v>
      </c>
      <c r="X2212" s="8">
        <f t="shared" si="171"/>
        <v>25.128999999999998</v>
      </c>
    </row>
    <row r="2213" spans="2:24" ht="18.75" customHeight="1" x14ac:dyDescent="0.2">
      <c r="B2213" s="32">
        <v>44210</v>
      </c>
      <c r="C2213" s="33">
        <v>438</v>
      </c>
      <c r="D2213" s="33">
        <v>370</v>
      </c>
      <c r="E2213" s="1">
        <v>433.33</v>
      </c>
      <c r="F2213" s="33">
        <v>722</v>
      </c>
      <c r="G2213" s="33">
        <v>34</v>
      </c>
      <c r="H2213" s="8">
        <v>614.26</v>
      </c>
      <c r="L2213" s="4">
        <v>0.78200000000000003</v>
      </c>
      <c r="M2213" s="5">
        <v>0.31900000000000001</v>
      </c>
      <c r="N2213" s="8">
        <f t="shared" si="167"/>
        <v>0.78200000000000003</v>
      </c>
      <c r="O2213" s="11">
        <f t="shared" si="172"/>
        <v>3.1619999999999955</v>
      </c>
      <c r="P2213" s="10">
        <v>5.8</v>
      </c>
      <c r="Q2213" s="39">
        <f t="shared" si="169"/>
        <v>84.340116279069761</v>
      </c>
      <c r="R2213" s="33">
        <v>430</v>
      </c>
      <c r="U2213" s="8">
        <v>433.303</v>
      </c>
      <c r="V2213" s="8">
        <f t="shared" si="170"/>
        <v>78.052999999999983</v>
      </c>
      <c r="X2213" s="8">
        <f t="shared" si="171"/>
        <v>25.910999999999998</v>
      </c>
    </row>
    <row r="2214" spans="2:24" ht="18.75" customHeight="1" x14ac:dyDescent="0.2">
      <c r="B2214" s="32">
        <v>44211</v>
      </c>
      <c r="C2214" s="33">
        <v>438</v>
      </c>
      <c r="D2214" s="33">
        <v>370</v>
      </c>
      <c r="E2214" s="1">
        <v>433.44</v>
      </c>
      <c r="F2214" s="33">
        <v>722</v>
      </c>
      <c r="G2214" s="33">
        <v>34</v>
      </c>
      <c r="H2214" s="8">
        <v>616.64</v>
      </c>
      <c r="L2214" s="4">
        <v>3.2759999999999998</v>
      </c>
      <c r="M2214" s="5">
        <v>1.337</v>
      </c>
      <c r="N2214" s="8">
        <f t="shared" si="167"/>
        <v>3.2759999999999998</v>
      </c>
      <c r="O2214" s="11">
        <f t="shared" si="172"/>
        <v>4.1160000000000316</v>
      </c>
      <c r="P2214" s="10">
        <v>0</v>
      </c>
      <c r="Q2214" s="39">
        <f t="shared" si="169"/>
        <v>84.686046511627907</v>
      </c>
      <c r="R2214" s="33">
        <v>430</v>
      </c>
      <c r="U2214" s="8">
        <v>433.41300000000001</v>
      </c>
      <c r="V2214" s="8">
        <f t="shared" si="170"/>
        <v>82.169000000000011</v>
      </c>
      <c r="X2214" s="8">
        <f t="shared" si="171"/>
        <v>29.186999999999998</v>
      </c>
    </row>
    <row r="2215" spans="2:24" ht="18.75" customHeight="1" x14ac:dyDescent="0.2">
      <c r="B2215" s="32">
        <v>44212</v>
      </c>
      <c r="C2215" s="33">
        <v>438</v>
      </c>
      <c r="D2215" s="33">
        <v>370</v>
      </c>
      <c r="E2215" s="1">
        <v>433.48</v>
      </c>
      <c r="F2215" s="33">
        <v>722</v>
      </c>
      <c r="G2215" s="33">
        <v>34</v>
      </c>
      <c r="H2215" s="8">
        <v>617.48</v>
      </c>
      <c r="L2215" s="4">
        <v>1.014</v>
      </c>
      <c r="M2215" s="5">
        <v>0.41399999999999998</v>
      </c>
      <c r="N2215" s="8">
        <f t="shared" si="167"/>
        <v>1.014</v>
      </c>
      <c r="O2215" s="11">
        <f t="shared" si="172"/>
        <v>2.7540000000000093</v>
      </c>
      <c r="P2215" s="10">
        <v>0</v>
      </c>
      <c r="Q2215" s="39">
        <f t="shared" si="169"/>
        <v>84.808139534883722</v>
      </c>
      <c r="R2215" s="33">
        <v>430</v>
      </c>
      <c r="U2215" s="8">
        <v>433.46199999999999</v>
      </c>
      <c r="V2215" s="8">
        <f t="shared" si="170"/>
        <v>84.923000000000016</v>
      </c>
      <c r="X2215" s="8">
        <f t="shared" si="171"/>
        <v>30.200999999999997</v>
      </c>
    </row>
    <row r="2216" spans="2:24" ht="18.75" customHeight="1" x14ac:dyDescent="0.2">
      <c r="B2216" s="32">
        <v>44213</v>
      </c>
      <c r="C2216" s="33">
        <v>438</v>
      </c>
      <c r="D2216" s="33">
        <v>370</v>
      </c>
      <c r="E2216" s="1">
        <v>433.56</v>
      </c>
      <c r="F2216" s="33">
        <v>722</v>
      </c>
      <c r="G2216" s="33">
        <v>34</v>
      </c>
      <c r="H2216" s="8">
        <v>619.22</v>
      </c>
      <c r="L2216" s="4">
        <v>1.615</v>
      </c>
      <c r="M2216" s="5">
        <v>0.66200000000000003</v>
      </c>
      <c r="N2216" s="8">
        <f t="shared" si="167"/>
        <v>1.615</v>
      </c>
      <c r="O2216" s="11">
        <f t="shared" si="172"/>
        <v>2.0549999999999411</v>
      </c>
      <c r="P2216" s="10">
        <v>0</v>
      </c>
      <c r="Q2216" s="39">
        <f t="shared" si="169"/>
        <v>85.061046511627907</v>
      </c>
      <c r="R2216" s="33">
        <v>430</v>
      </c>
      <c r="U2216" s="8">
        <v>433.54300000000001</v>
      </c>
      <c r="V2216" s="8">
        <f t="shared" si="170"/>
        <v>86.977999999999952</v>
      </c>
      <c r="X2216" s="8">
        <f t="shared" si="171"/>
        <v>31.815999999999995</v>
      </c>
    </row>
    <row r="2217" spans="2:24" ht="18.75" customHeight="1" x14ac:dyDescent="0.2">
      <c r="B2217" s="32">
        <v>44214</v>
      </c>
      <c r="C2217" s="33">
        <v>438</v>
      </c>
      <c r="D2217" s="33">
        <v>370</v>
      </c>
      <c r="E2217" s="1">
        <v>433.58</v>
      </c>
      <c r="F2217" s="33">
        <v>722</v>
      </c>
      <c r="G2217" s="33">
        <v>34</v>
      </c>
      <c r="H2217" s="8">
        <v>619.66</v>
      </c>
      <c r="L2217" s="4">
        <v>2.1349999999999998</v>
      </c>
      <c r="M2217" s="5">
        <v>0.875</v>
      </c>
      <c r="N2217" s="8">
        <f t="shared" si="167"/>
        <v>2.1349999999999998</v>
      </c>
      <c r="O2217" s="11">
        <f t="shared" si="172"/>
        <v>2.3550000000000271</v>
      </c>
      <c r="P2217" s="10">
        <v>0.5</v>
      </c>
      <c r="Q2217" s="39">
        <f t="shared" si="169"/>
        <v>85.125</v>
      </c>
      <c r="R2217" s="33">
        <v>430</v>
      </c>
      <c r="U2217" s="8">
        <v>433.54399999999998</v>
      </c>
      <c r="V2217" s="8">
        <f t="shared" si="170"/>
        <v>89.332999999999984</v>
      </c>
      <c r="X2217" s="8">
        <f t="shared" si="171"/>
        <v>33.950999999999993</v>
      </c>
    </row>
    <row r="2218" spans="2:24" ht="18.75" customHeight="1" x14ac:dyDescent="0.2">
      <c r="B2218" s="32">
        <v>44215</v>
      </c>
      <c r="C2218" s="33">
        <v>438</v>
      </c>
      <c r="D2218" s="33">
        <v>370</v>
      </c>
      <c r="E2218" s="1">
        <v>433.59</v>
      </c>
      <c r="F2218" s="33">
        <v>722</v>
      </c>
      <c r="G2218" s="33">
        <v>34</v>
      </c>
      <c r="H2218" s="8">
        <v>619.88</v>
      </c>
      <c r="L2218" s="4">
        <v>3.1040000000000001</v>
      </c>
      <c r="M2218" s="5">
        <v>1.272</v>
      </c>
      <c r="N2218" s="8">
        <f t="shared" si="167"/>
        <v>3.1040000000000001</v>
      </c>
      <c r="O2218" s="11">
        <f t="shared" si="172"/>
        <v>2.0039999999999774</v>
      </c>
      <c r="P2218" s="10">
        <v>0</v>
      </c>
      <c r="Q2218" s="39">
        <f t="shared" si="169"/>
        <v>85.156976744186053</v>
      </c>
      <c r="R2218" s="33">
        <v>430</v>
      </c>
      <c r="U2218" s="8">
        <v>433.55500000000001</v>
      </c>
      <c r="V2218" s="8">
        <f t="shared" si="170"/>
        <v>91.336999999999961</v>
      </c>
      <c r="X2218" s="8">
        <f t="shared" si="171"/>
        <v>37.054999999999993</v>
      </c>
    </row>
    <row r="2219" spans="2:24" ht="18.75" customHeight="1" x14ac:dyDescent="0.2">
      <c r="B2219" s="32">
        <v>44216</v>
      </c>
      <c r="C2219" s="33">
        <v>438</v>
      </c>
      <c r="D2219" s="33">
        <v>370</v>
      </c>
      <c r="E2219" s="1">
        <v>433.54</v>
      </c>
      <c r="F2219" s="33">
        <v>722</v>
      </c>
      <c r="G2219" s="33">
        <v>34</v>
      </c>
      <c r="H2219" s="8">
        <v>618.78</v>
      </c>
      <c r="L2219" s="4">
        <v>2.42</v>
      </c>
      <c r="M2219" s="5">
        <v>0.99199999999999999</v>
      </c>
      <c r="N2219" s="8">
        <f t="shared" si="167"/>
        <v>2.42</v>
      </c>
      <c r="O2219" s="11">
        <f t="shared" si="172"/>
        <v>2.1999999999999726</v>
      </c>
      <c r="P2219" s="10">
        <v>3.2</v>
      </c>
      <c r="Q2219" s="39">
        <f t="shared" si="169"/>
        <v>84.997093023255815</v>
      </c>
      <c r="R2219" s="33">
        <v>430</v>
      </c>
      <c r="U2219" s="8">
        <v>433.51900000000001</v>
      </c>
      <c r="V2219" s="8">
        <f t="shared" si="170"/>
        <v>93.536999999999935</v>
      </c>
      <c r="X2219" s="8">
        <f t="shared" si="171"/>
        <v>39.474999999999994</v>
      </c>
    </row>
    <row r="2220" spans="2:24" ht="18.75" customHeight="1" x14ac:dyDescent="0.2">
      <c r="B2220" s="32">
        <v>44217</v>
      </c>
      <c r="C2220" s="33">
        <v>438</v>
      </c>
      <c r="D2220" s="33">
        <v>370</v>
      </c>
      <c r="E2220" s="1">
        <v>433.53</v>
      </c>
      <c r="F2220" s="33">
        <v>722</v>
      </c>
      <c r="G2220" s="33">
        <v>34</v>
      </c>
      <c r="H2220" s="8">
        <v>618.55999999999995</v>
      </c>
      <c r="L2220" s="4">
        <v>3.1720000000000002</v>
      </c>
      <c r="M2220" s="5">
        <v>1.3</v>
      </c>
      <c r="N2220" s="8">
        <f t="shared" si="167"/>
        <v>3.1720000000000002</v>
      </c>
      <c r="O2220" s="11">
        <f t="shared" si="172"/>
        <v>2.0920000000000729</v>
      </c>
      <c r="P2220" s="10">
        <v>0</v>
      </c>
      <c r="Q2220" s="39">
        <f t="shared" si="169"/>
        <v>84.965116279069761</v>
      </c>
      <c r="R2220" s="33">
        <v>430</v>
      </c>
      <c r="U2220" s="8">
        <v>433.49099999999999</v>
      </c>
      <c r="V2220" s="8">
        <f t="shared" si="170"/>
        <v>95.629000000000005</v>
      </c>
      <c r="X2220" s="8">
        <f t="shared" si="171"/>
        <v>42.646999999999991</v>
      </c>
    </row>
    <row r="2221" spans="2:24" ht="18.75" customHeight="1" x14ac:dyDescent="0.2">
      <c r="B2221" s="32">
        <v>44218</v>
      </c>
      <c r="C2221" s="33">
        <v>438</v>
      </c>
      <c r="D2221" s="33">
        <v>370</v>
      </c>
      <c r="E2221" s="1">
        <v>433.48</v>
      </c>
      <c r="F2221" s="33">
        <v>722</v>
      </c>
      <c r="G2221" s="33">
        <v>34</v>
      </c>
      <c r="H2221" s="8">
        <v>617.48</v>
      </c>
      <c r="L2221" s="4">
        <v>2.1949999999999998</v>
      </c>
      <c r="M2221" s="5">
        <v>0.89600000000000002</v>
      </c>
      <c r="N2221" s="8">
        <f t="shared" si="167"/>
        <v>2.1949999999999998</v>
      </c>
      <c r="O2221" s="11">
        <f t="shared" si="172"/>
        <v>1.354999999999968</v>
      </c>
      <c r="P2221" s="10">
        <v>0</v>
      </c>
      <c r="Q2221" s="39">
        <f t="shared" si="169"/>
        <v>84.808139534883722</v>
      </c>
      <c r="R2221" s="33">
        <v>430</v>
      </c>
      <c r="U2221" s="8">
        <v>433.45600000000002</v>
      </c>
      <c r="V2221" s="8">
        <f t="shared" si="170"/>
        <v>96.983999999999966</v>
      </c>
      <c r="X2221" s="8">
        <f t="shared" si="171"/>
        <v>44.841999999999992</v>
      </c>
    </row>
    <row r="2222" spans="2:24" ht="18.75" customHeight="1" x14ac:dyDescent="0.2">
      <c r="B2222" s="32">
        <v>44219</v>
      </c>
      <c r="C2222" s="33">
        <v>438</v>
      </c>
      <c r="D2222" s="33">
        <v>370</v>
      </c>
      <c r="E2222" s="1">
        <v>433.44</v>
      </c>
      <c r="F2222" s="33">
        <v>722</v>
      </c>
      <c r="G2222" s="33">
        <v>34</v>
      </c>
      <c r="H2222" s="8">
        <v>616.64</v>
      </c>
      <c r="L2222" s="4">
        <v>1.0189999999999999</v>
      </c>
      <c r="M2222" s="5">
        <v>0.41599999999999998</v>
      </c>
      <c r="N2222" s="8">
        <f t="shared" si="167"/>
        <v>1.0189999999999999</v>
      </c>
      <c r="O2222" s="11">
        <f t="shared" si="172"/>
        <v>0.80899999999996353</v>
      </c>
      <c r="P2222" s="10">
        <v>0</v>
      </c>
      <c r="Q2222" s="39">
        <f t="shared" si="169"/>
        <v>84.686046511627907</v>
      </c>
      <c r="R2222" s="33">
        <v>430</v>
      </c>
      <c r="U2222" s="8">
        <v>433.416</v>
      </c>
      <c r="V2222" s="8">
        <f t="shared" si="170"/>
        <v>97.792999999999935</v>
      </c>
      <c r="X2222" s="8">
        <f t="shared" si="171"/>
        <v>45.86099999999999</v>
      </c>
    </row>
    <row r="2223" spans="2:24" ht="18.75" customHeight="1" x14ac:dyDescent="0.2">
      <c r="B2223" s="32">
        <v>44220</v>
      </c>
      <c r="C2223" s="33">
        <v>438</v>
      </c>
      <c r="D2223" s="33">
        <v>370</v>
      </c>
      <c r="E2223" s="1">
        <v>433.43</v>
      </c>
      <c r="F2223" s="33">
        <v>722</v>
      </c>
      <c r="G2223" s="33">
        <v>34</v>
      </c>
      <c r="H2223" s="8">
        <v>616.42999999999995</v>
      </c>
      <c r="L2223" s="4">
        <v>0.59499999999999997</v>
      </c>
      <c r="M2223" s="5">
        <v>0.24299999999999999</v>
      </c>
      <c r="N2223" s="8">
        <f t="shared" si="167"/>
        <v>0.59499999999999997</v>
      </c>
      <c r="O2223" s="11">
        <f t="shared" si="172"/>
        <v>0.80500000000003635</v>
      </c>
      <c r="P2223" s="10">
        <v>0</v>
      </c>
      <c r="Q2223" s="39">
        <f t="shared" si="169"/>
        <v>84.655523255813947</v>
      </c>
      <c r="R2223" s="33">
        <v>430</v>
      </c>
      <c r="U2223" s="8">
        <v>433.41399999999999</v>
      </c>
      <c r="V2223" s="8">
        <f t="shared" si="170"/>
        <v>98.597999999999971</v>
      </c>
      <c r="X2223" s="8">
        <f t="shared" si="171"/>
        <v>46.455999999999989</v>
      </c>
    </row>
    <row r="2224" spans="2:24" ht="18.75" customHeight="1" x14ac:dyDescent="0.2">
      <c r="B2224" s="32">
        <v>44221</v>
      </c>
      <c r="C2224" s="33">
        <v>438</v>
      </c>
      <c r="D2224" s="33">
        <v>370</v>
      </c>
      <c r="E2224" s="1">
        <v>433.44</v>
      </c>
      <c r="F2224" s="33">
        <v>722</v>
      </c>
      <c r="G2224" s="33">
        <v>34</v>
      </c>
      <c r="H2224" s="8">
        <v>616.64</v>
      </c>
      <c r="L2224" s="4">
        <v>1.615</v>
      </c>
      <c r="M2224" s="5">
        <v>0.66500000000000004</v>
      </c>
      <c r="N2224" s="8">
        <f t="shared" si="167"/>
        <v>1.615</v>
      </c>
      <c r="O2224" s="11">
        <f t="shared" si="172"/>
        <v>1.1950000000000409</v>
      </c>
      <c r="P2224" s="10">
        <v>0</v>
      </c>
      <c r="Q2224" s="39">
        <f t="shared" si="169"/>
        <v>84.686046511627907</v>
      </c>
      <c r="R2224" s="33">
        <v>430</v>
      </c>
      <c r="U2224" s="8">
        <v>433.42200000000003</v>
      </c>
      <c r="V2224" s="8">
        <f t="shared" si="170"/>
        <v>99.793000000000006</v>
      </c>
      <c r="X2224" s="8">
        <f t="shared" si="171"/>
        <v>48.070999999999991</v>
      </c>
    </row>
    <row r="2225" spans="2:24" ht="18.75" customHeight="1" x14ac:dyDescent="0.2">
      <c r="B2225" s="32">
        <v>44222</v>
      </c>
      <c r="C2225" s="33">
        <v>438</v>
      </c>
      <c r="D2225" s="33">
        <v>370</v>
      </c>
      <c r="E2225" s="1">
        <v>433.42</v>
      </c>
      <c r="F2225" s="33">
        <v>722</v>
      </c>
      <c r="G2225" s="33">
        <v>34</v>
      </c>
      <c r="H2225" s="8">
        <v>616.22</v>
      </c>
      <c r="L2225" s="4">
        <v>2.508</v>
      </c>
      <c r="M2225" s="5">
        <v>1.028</v>
      </c>
      <c r="N2225" s="8">
        <f t="shared" si="167"/>
        <v>2.508</v>
      </c>
      <c r="O2225" s="11">
        <f t="shared" si="172"/>
        <v>1.2079999999999318</v>
      </c>
      <c r="P2225" s="10">
        <v>0</v>
      </c>
      <c r="Q2225" s="39">
        <f t="shared" si="169"/>
        <v>84.625</v>
      </c>
      <c r="R2225" s="33">
        <v>430</v>
      </c>
      <c r="U2225" s="8">
        <v>433.392</v>
      </c>
      <c r="V2225" s="8">
        <f t="shared" si="170"/>
        <v>101.00099999999993</v>
      </c>
      <c r="X2225" s="8">
        <f t="shared" si="171"/>
        <v>50.578999999999994</v>
      </c>
    </row>
    <row r="2226" spans="2:24" ht="18.75" customHeight="1" x14ac:dyDescent="0.2">
      <c r="B2226" s="32">
        <v>44223</v>
      </c>
      <c r="C2226" s="33">
        <v>438</v>
      </c>
      <c r="D2226" s="33">
        <v>370</v>
      </c>
      <c r="E2226" s="1">
        <v>433.36</v>
      </c>
      <c r="F2226" s="33">
        <v>722</v>
      </c>
      <c r="G2226" s="33">
        <v>34</v>
      </c>
      <c r="H2226" s="8">
        <v>614.91999999999996</v>
      </c>
      <c r="L2226" s="4">
        <v>1.254</v>
      </c>
      <c r="M2226" s="5">
        <v>0.51200000000000001</v>
      </c>
      <c r="N2226" s="8">
        <f t="shared" si="167"/>
        <v>1.254</v>
      </c>
      <c r="O2226" s="11">
        <f t="shared" si="172"/>
        <v>0.59400000000003184</v>
      </c>
      <c r="P2226" s="10">
        <v>0</v>
      </c>
      <c r="Q2226" s="39">
        <f t="shared" si="169"/>
        <v>84.436046511627893</v>
      </c>
      <c r="R2226" s="33">
        <v>430</v>
      </c>
      <c r="U2226" s="8">
        <v>433.31700000000001</v>
      </c>
      <c r="V2226" s="8">
        <f t="shared" si="170"/>
        <v>101.59499999999997</v>
      </c>
      <c r="X2226" s="8">
        <f t="shared" si="171"/>
        <v>51.832999999999991</v>
      </c>
    </row>
    <row r="2227" spans="2:24" ht="18.75" customHeight="1" x14ac:dyDescent="0.2">
      <c r="B2227" s="32">
        <v>44224</v>
      </c>
      <c r="C2227" s="33">
        <v>438</v>
      </c>
      <c r="D2227" s="33">
        <v>370</v>
      </c>
      <c r="E2227" s="1">
        <v>433.33</v>
      </c>
      <c r="F2227" s="33">
        <v>722</v>
      </c>
      <c r="G2227" s="33">
        <v>34</v>
      </c>
      <c r="H2227" s="8">
        <v>614.26</v>
      </c>
      <c r="L2227" s="4">
        <v>2.0649999999999999</v>
      </c>
      <c r="M2227" s="5">
        <v>0.84299999999999997</v>
      </c>
      <c r="N2227" s="8">
        <f t="shared" si="167"/>
        <v>2.0649999999999999</v>
      </c>
      <c r="O2227" s="11">
        <f t="shared" si="172"/>
        <v>1.1949999999999954</v>
      </c>
      <c r="P2227" s="10">
        <v>0</v>
      </c>
      <c r="Q2227" s="39">
        <f t="shared" si="169"/>
        <v>84.340116279069761</v>
      </c>
      <c r="R2227" s="33">
        <v>430</v>
      </c>
      <c r="U2227" s="8">
        <v>433.29500000000002</v>
      </c>
      <c r="V2227" s="8">
        <f t="shared" si="170"/>
        <v>102.78999999999996</v>
      </c>
      <c r="X2227" s="8">
        <f t="shared" si="171"/>
        <v>53.897999999999989</v>
      </c>
    </row>
    <row r="2228" spans="2:24" ht="18.75" customHeight="1" x14ac:dyDescent="0.2">
      <c r="B2228" s="32">
        <v>44225</v>
      </c>
      <c r="C2228" s="33">
        <v>438</v>
      </c>
      <c r="D2228" s="33">
        <v>370</v>
      </c>
      <c r="E2228" s="1">
        <v>433.29</v>
      </c>
      <c r="F2228" s="33">
        <v>722</v>
      </c>
      <c r="G2228" s="33">
        <v>34</v>
      </c>
      <c r="H2228" s="8">
        <v>613.39</v>
      </c>
      <c r="L2228" s="4">
        <v>4.4269999999999996</v>
      </c>
      <c r="M2228" s="5">
        <v>1.8069999999999999</v>
      </c>
      <c r="N2228" s="8">
        <f t="shared" si="167"/>
        <v>4.4269999999999996</v>
      </c>
      <c r="O2228" s="11">
        <f t="shared" si="172"/>
        <v>1.4870000000000587</v>
      </c>
      <c r="P2228" s="10">
        <v>2.2000000000000002</v>
      </c>
      <c r="Q2228" s="39">
        <f t="shared" si="169"/>
        <v>84.213662790697668</v>
      </c>
      <c r="R2228" s="33">
        <v>430</v>
      </c>
      <c r="U2228" s="8">
        <v>433.25099999999998</v>
      </c>
      <c r="V2228" s="8">
        <f t="shared" si="170"/>
        <v>104.27700000000002</v>
      </c>
      <c r="X2228" s="8">
        <f t="shared" si="171"/>
        <v>58.324999999999989</v>
      </c>
    </row>
    <row r="2229" spans="2:24" ht="18.75" customHeight="1" x14ac:dyDescent="0.2">
      <c r="B2229" s="32">
        <v>44226</v>
      </c>
      <c r="C2229" s="33">
        <v>438</v>
      </c>
      <c r="D2229" s="33">
        <v>370</v>
      </c>
      <c r="E2229" s="1">
        <v>433.15</v>
      </c>
      <c r="F2229" s="33">
        <v>722</v>
      </c>
      <c r="G2229" s="33">
        <v>34</v>
      </c>
      <c r="H2229" s="8">
        <v>610.45000000000005</v>
      </c>
      <c r="L2229" s="4">
        <v>0.90700000000000003</v>
      </c>
      <c r="M2229" s="5">
        <v>0.37</v>
      </c>
      <c r="N2229" s="8">
        <f t="shared" si="167"/>
        <v>0.90700000000000003</v>
      </c>
      <c r="O2229" s="11">
        <f t="shared" si="172"/>
        <v>1.1169999999999227</v>
      </c>
      <c r="P2229" s="10">
        <v>3.3</v>
      </c>
      <c r="Q2229" s="39">
        <f t="shared" si="169"/>
        <v>83.786337209302332</v>
      </c>
      <c r="R2229" s="33">
        <v>430</v>
      </c>
      <c r="U2229" s="8">
        <v>433.11200000000002</v>
      </c>
      <c r="V2229" s="8">
        <f t="shared" si="170"/>
        <v>105.39399999999993</v>
      </c>
      <c r="X2229" s="8">
        <f t="shared" si="171"/>
        <v>59.231999999999985</v>
      </c>
    </row>
    <row r="2230" spans="2:24" ht="18.75" customHeight="1" x14ac:dyDescent="0.2">
      <c r="B2230" s="32">
        <v>44227</v>
      </c>
      <c r="C2230" s="33">
        <v>438</v>
      </c>
      <c r="D2230" s="33">
        <v>370</v>
      </c>
      <c r="E2230" s="1">
        <v>433.16</v>
      </c>
      <c r="F2230" s="33">
        <v>722</v>
      </c>
      <c r="G2230" s="33">
        <v>34</v>
      </c>
      <c r="H2230" s="8">
        <v>610.66</v>
      </c>
      <c r="L2230" s="4">
        <v>1.2589999999999999</v>
      </c>
      <c r="M2230" s="5">
        <v>0.51400000000000001</v>
      </c>
      <c r="N2230" s="8">
        <f t="shared" si="167"/>
        <v>1.2589999999999999</v>
      </c>
      <c r="O2230" s="11">
        <f t="shared" si="172"/>
        <v>1.2589999999999999</v>
      </c>
      <c r="P2230" s="10">
        <v>13.2</v>
      </c>
      <c r="Q2230" s="39">
        <f t="shared" si="169"/>
        <v>83.816860465116278</v>
      </c>
      <c r="R2230" s="33">
        <v>430</v>
      </c>
      <c r="U2230" s="8">
        <v>433.10700000000003</v>
      </c>
      <c r="V2230" s="8">
        <f t="shared" si="170"/>
        <v>106.65299999999993</v>
      </c>
      <c r="X2230" s="8">
        <f t="shared" si="171"/>
        <v>60.490999999999985</v>
      </c>
    </row>
    <row r="2231" spans="2:24" ht="18.75" customHeight="1" x14ac:dyDescent="0.2">
      <c r="B2231" s="32">
        <v>44228</v>
      </c>
      <c r="C2231" s="33">
        <v>438</v>
      </c>
      <c r="D2231" s="33">
        <v>370</v>
      </c>
      <c r="E2231" s="1">
        <v>433.16</v>
      </c>
      <c r="F2231" s="33">
        <v>722</v>
      </c>
      <c r="G2231" s="33">
        <v>34</v>
      </c>
      <c r="H2231" s="8">
        <v>610.66</v>
      </c>
      <c r="L2231" s="4">
        <v>2.536</v>
      </c>
      <c r="M2231" s="5">
        <v>1.0349999999999999</v>
      </c>
      <c r="N2231" s="8">
        <f t="shared" si="167"/>
        <v>2.536</v>
      </c>
      <c r="O2231" s="11">
        <f t="shared" si="172"/>
        <v>2.116000000000041</v>
      </c>
      <c r="P2231" s="10">
        <v>17.3</v>
      </c>
      <c r="Q2231" s="39">
        <f t="shared" si="169"/>
        <v>83.816860465116278</v>
      </c>
      <c r="R2231" s="33">
        <v>430</v>
      </c>
      <c r="U2231" s="8">
        <v>433.12200000000001</v>
      </c>
      <c r="V2231" s="8">
        <f t="shared" si="170"/>
        <v>108.76899999999998</v>
      </c>
      <c r="X2231" s="8">
        <f t="shared" si="171"/>
        <v>63.026999999999987</v>
      </c>
    </row>
    <row r="2232" spans="2:24" ht="18.75" customHeight="1" x14ac:dyDescent="0.2">
      <c r="B2232" s="32">
        <v>44229</v>
      </c>
      <c r="C2232" s="33">
        <v>438</v>
      </c>
      <c r="D2232" s="33">
        <v>370</v>
      </c>
      <c r="E2232" s="1">
        <v>433.14</v>
      </c>
      <c r="F2232" s="33">
        <v>722</v>
      </c>
      <c r="G2232" s="33">
        <v>34</v>
      </c>
      <c r="H2232" s="8">
        <v>610.24</v>
      </c>
      <c r="L2232" s="4">
        <v>1.9379999999999999</v>
      </c>
      <c r="M2232" s="5">
        <v>0.79100000000000004</v>
      </c>
      <c r="N2232" s="8">
        <f t="shared" si="167"/>
        <v>1.9379999999999999</v>
      </c>
      <c r="O2232" s="11">
        <f t="shared" si="172"/>
        <v>1.7279999999999636</v>
      </c>
      <c r="P2232" s="10">
        <v>4.8</v>
      </c>
      <c r="Q2232" s="39">
        <f t="shared" si="169"/>
        <v>83.755813953488371</v>
      </c>
      <c r="R2232" s="33">
        <v>430</v>
      </c>
      <c r="U2232" s="8">
        <v>433.101</v>
      </c>
      <c r="V2232" s="8">
        <f t="shared" si="170"/>
        <v>110.49699999999994</v>
      </c>
      <c r="X2232" s="8">
        <f t="shared" si="171"/>
        <v>64.964999999999989</v>
      </c>
    </row>
    <row r="2233" spans="2:24" ht="18.75" customHeight="1" x14ac:dyDescent="0.2">
      <c r="B2233" s="32">
        <v>44230</v>
      </c>
      <c r="C2233" s="33">
        <v>438</v>
      </c>
      <c r="D2233" s="33">
        <v>370</v>
      </c>
      <c r="E2233" s="1">
        <v>433.13</v>
      </c>
      <c r="F2233" s="33">
        <v>722</v>
      </c>
      <c r="G2233" s="33">
        <v>34</v>
      </c>
      <c r="H2233" s="8">
        <v>610.03</v>
      </c>
      <c r="L2233" s="4">
        <v>1.901</v>
      </c>
      <c r="M2233" s="5">
        <v>0.77600000000000002</v>
      </c>
      <c r="N2233" s="8">
        <f t="shared" si="167"/>
        <v>1.901</v>
      </c>
      <c r="O2233" s="11">
        <f t="shared" si="172"/>
        <v>1.6910000000000773</v>
      </c>
      <c r="P2233" s="10">
        <v>0</v>
      </c>
      <c r="Q2233" s="39">
        <f t="shared" si="169"/>
        <v>83.725290697674424</v>
      </c>
      <c r="R2233" s="33">
        <v>430</v>
      </c>
      <c r="U2233" s="8">
        <v>433.10300000000001</v>
      </c>
      <c r="V2233" s="8">
        <f t="shared" si="170"/>
        <v>112.18800000000002</v>
      </c>
      <c r="X2233" s="8">
        <f t="shared" si="171"/>
        <v>66.865999999999985</v>
      </c>
    </row>
    <row r="2234" spans="2:24" ht="18.75" customHeight="1" x14ac:dyDescent="0.2">
      <c r="B2234" s="32">
        <v>44231</v>
      </c>
      <c r="C2234" s="33">
        <v>438</v>
      </c>
      <c r="D2234" s="33">
        <v>370</v>
      </c>
      <c r="E2234" s="1">
        <v>433.12</v>
      </c>
      <c r="F2234" s="33">
        <v>722</v>
      </c>
      <c r="G2234" s="33">
        <v>34</v>
      </c>
      <c r="H2234" s="8">
        <v>609.82000000000005</v>
      </c>
      <c r="L2234" s="4">
        <v>1.35</v>
      </c>
      <c r="M2234" s="5">
        <v>0.55100000000000005</v>
      </c>
      <c r="N2234" s="8">
        <f t="shared" si="167"/>
        <v>1.35</v>
      </c>
      <c r="O2234" s="11">
        <f t="shared" si="172"/>
        <v>1.35</v>
      </c>
      <c r="P2234" s="10">
        <v>0</v>
      </c>
      <c r="Q2234" s="39">
        <f t="shared" si="169"/>
        <v>83.694767441860478</v>
      </c>
      <c r="R2234" s="33">
        <v>430</v>
      </c>
      <c r="U2234" s="8">
        <v>433.1</v>
      </c>
      <c r="V2234" s="8">
        <f t="shared" si="170"/>
        <v>113.53800000000001</v>
      </c>
      <c r="X2234" s="8">
        <f t="shared" si="171"/>
        <v>68.21599999999998</v>
      </c>
    </row>
    <row r="2235" spans="2:24" ht="18.75" customHeight="1" x14ac:dyDescent="0.2">
      <c r="B2235" s="32">
        <v>44232</v>
      </c>
      <c r="C2235" s="33">
        <v>438</v>
      </c>
      <c r="D2235" s="33">
        <v>370</v>
      </c>
      <c r="E2235" s="1">
        <v>433.12</v>
      </c>
      <c r="F2235" s="33">
        <v>722</v>
      </c>
      <c r="G2235" s="33">
        <v>34</v>
      </c>
      <c r="H2235" s="8">
        <v>609.82000000000005</v>
      </c>
      <c r="L2235" s="4">
        <v>1.833</v>
      </c>
      <c r="M2235" s="5">
        <v>0.748</v>
      </c>
      <c r="N2235" s="8">
        <f t="shared" si="167"/>
        <v>1.833</v>
      </c>
      <c r="O2235" s="11">
        <f t="shared" si="172"/>
        <v>1.2030000000000045</v>
      </c>
      <c r="P2235" s="10">
        <v>0</v>
      </c>
      <c r="Q2235" s="39">
        <f t="shared" si="169"/>
        <v>83.694767441860478</v>
      </c>
      <c r="R2235" s="33">
        <v>430</v>
      </c>
      <c r="U2235" s="8">
        <v>433.09300000000002</v>
      </c>
      <c r="V2235" s="8">
        <f t="shared" si="170"/>
        <v>114.74100000000001</v>
      </c>
      <c r="X2235" s="8">
        <f t="shared" si="171"/>
        <v>70.048999999999978</v>
      </c>
    </row>
    <row r="2236" spans="2:24" ht="18.75" customHeight="1" x14ac:dyDescent="0.2">
      <c r="B2236" s="32">
        <v>44233</v>
      </c>
      <c r="C2236" s="33">
        <v>438</v>
      </c>
      <c r="D2236" s="33">
        <v>370</v>
      </c>
      <c r="E2236" s="1">
        <v>433.09</v>
      </c>
      <c r="F2236" s="33">
        <v>722</v>
      </c>
      <c r="G2236" s="33">
        <v>34</v>
      </c>
      <c r="H2236" s="8">
        <v>609.19000000000005</v>
      </c>
      <c r="L2236" s="4">
        <v>0.94299999999999995</v>
      </c>
      <c r="M2236" s="5">
        <v>0.38500000000000001</v>
      </c>
      <c r="N2236" s="8">
        <f t="shared" si="167"/>
        <v>0.94299999999999995</v>
      </c>
      <c r="O2236" s="11">
        <f t="shared" si="172"/>
        <v>1.5729999999999955</v>
      </c>
      <c r="P2236" s="10">
        <v>13.7</v>
      </c>
      <c r="Q2236" s="39">
        <f t="shared" si="169"/>
        <v>83.60319767441861</v>
      </c>
      <c r="R2236" s="33">
        <v>430</v>
      </c>
      <c r="U2236" s="8">
        <v>433.05900000000003</v>
      </c>
      <c r="V2236" s="8">
        <f t="shared" si="170"/>
        <v>116.31400000000001</v>
      </c>
      <c r="X2236" s="8">
        <f t="shared" si="171"/>
        <v>70.991999999999976</v>
      </c>
    </row>
    <row r="2237" spans="2:24" ht="18.75" customHeight="1" x14ac:dyDescent="0.2">
      <c r="B2237" s="32">
        <v>44234</v>
      </c>
      <c r="C2237" s="33">
        <v>438</v>
      </c>
      <c r="D2237" s="33">
        <v>370</v>
      </c>
      <c r="E2237" s="1">
        <v>433.12</v>
      </c>
      <c r="F2237" s="33">
        <v>722</v>
      </c>
      <c r="G2237" s="33">
        <v>34</v>
      </c>
      <c r="H2237" s="8">
        <v>609.82000000000005</v>
      </c>
      <c r="L2237" s="4">
        <v>2.024</v>
      </c>
      <c r="M2237" s="5">
        <v>0.82599999999999996</v>
      </c>
      <c r="N2237" s="8">
        <f t="shared" si="167"/>
        <v>2.024</v>
      </c>
      <c r="O2237" s="11">
        <f t="shared" si="172"/>
        <v>2.024</v>
      </c>
      <c r="P2237" s="10">
        <v>8.1999999999999993</v>
      </c>
      <c r="Q2237" s="39">
        <f t="shared" si="169"/>
        <v>83.694767441860478</v>
      </c>
      <c r="R2237" s="33">
        <v>430</v>
      </c>
      <c r="U2237" s="8">
        <v>433.08199999999999</v>
      </c>
      <c r="V2237" s="8">
        <f t="shared" si="170"/>
        <v>118.33800000000001</v>
      </c>
      <c r="X2237" s="8">
        <f t="shared" si="171"/>
        <v>73.015999999999977</v>
      </c>
    </row>
    <row r="2238" spans="2:24" ht="18.75" customHeight="1" x14ac:dyDescent="0.2">
      <c r="B2238" s="32">
        <v>44235</v>
      </c>
      <c r="C2238" s="33">
        <v>438</v>
      </c>
      <c r="D2238" s="33">
        <v>370</v>
      </c>
      <c r="E2238" s="1">
        <v>433.12</v>
      </c>
      <c r="F2238" s="33">
        <v>722</v>
      </c>
      <c r="G2238" s="33">
        <v>34</v>
      </c>
      <c r="H2238" s="8">
        <v>609.82000000000005</v>
      </c>
      <c r="L2238" s="4">
        <v>2.4790000000000001</v>
      </c>
      <c r="M2238" s="5">
        <v>1.012</v>
      </c>
      <c r="N2238" s="8">
        <f t="shared" si="167"/>
        <v>2.4790000000000001</v>
      </c>
      <c r="O2238" s="11">
        <f t="shared" si="172"/>
        <v>2.2689999999999637</v>
      </c>
      <c r="P2238" s="10">
        <v>0</v>
      </c>
      <c r="Q2238" s="39">
        <f t="shared" si="169"/>
        <v>83.694767441860478</v>
      </c>
      <c r="R2238" s="33">
        <v>430</v>
      </c>
      <c r="U2238" s="8">
        <v>433.09800000000001</v>
      </c>
      <c r="V2238" s="8">
        <f t="shared" si="170"/>
        <v>120.60699999999997</v>
      </c>
      <c r="X2238" s="8">
        <f t="shared" si="171"/>
        <v>75.494999999999976</v>
      </c>
    </row>
    <row r="2239" spans="2:24" ht="18.75" customHeight="1" x14ac:dyDescent="0.2">
      <c r="B2239" s="32">
        <v>44236</v>
      </c>
      <c r="C2239" s="33">
        <v>438</v>
      </c>
      <c r="D2239" s="33">
        <v>370</v>
      </c>
      <c r="E2239" s="1">
        <v>433.11</v>
      </c>
      <c r="F2239" s="33">
        <v>722</v>
      </c>
      <c r="G2239" s="33">
        <v>34</v>
      </c>
      <c r="H2239" s="8">
        <v>609.61</v>
      </c>
      <c r="L2239" s="4">
        <v>2.8130000000000002</v>
      </c>
      <c r="M2239" s="5">
        <v>1.1479999999999999</v>
      </c>
      <c r="N2239" s="8">
        <f t="shared" si="167"/>
        <v>2.8130000000000002</v>
      </c>
      <c r="O2239" s="11">
        <f t="shared" si="172"/>
        <v>2.1830000000000047</v>
      </c>
      <c r="P2239" s="10">
        <v>0</v>
      </c>
      <c r="Q2239" s="39">
        <f t="shared" si="169"/>
        <v>83.664244186046517</v>
      </c>
      <c r="R2239" s="33">
        <v>430</v>
      </c>
      <c r="U2239" s="8">
        <v>433.07299999999998</v>
      </c>
      <c r="V2239" s="8">
        <f t="shared" si="170"/>
        <v>122.78999999999998</v>
      </c>
      <c r="X2239" s="8">
        <f t="shared" si="171"/>
        <v>78.307999999999979</v>
      </c>
    </row>
    <row r="2240" spans="2:24" ht="18.75" customHeight="1" x14ac:dyDescent="0.2">
      <c r="B2240" s="32">
        <v>44237</v>
      </c>
      <c r="C2240" s="33">
        <v>438</v>
      </c>
      <c r="D2240" s="33">
        <v>370</v>
      </c>
      <c r="E2240" s="1">
        <v>433.08</v>
      </c>
      <c r="F2240" s="33">
        <v>722</v>
      </c>
      <c r="G2240" s="33">
        <v>34</v>
      </c>
      <c r="H2240" s="8">
        <v>608.98</v>
      </c>
      <c r="L2240" s="4">
        <v>2.0169999999999999</v>
      </c>
      <c r="M2240" s="5">
        <v>0.82</v>
      </c>
      <c r="N2240" s="8">
        <f t="shared" si="167"/>
        <v>2.0169999999999999</v>
      </c>
      <c r="O2240" s="11">
        <f t="shared" si="172"/>
        <v>1.5969999999999271</v>
      </c>
      <c r="P2240" s="10">
        <v>0</v>
      </c>
      <c r="Q2240" s="39">
        <f t="shared" si="169"/>
        <v>83.572674418604649</v>
      </c>
      <c r="R2240" s="33">
        <v>430</v>
      </c>
      <c r="U2240" s="8">
        <v>433.04899999999998</v>
      </c>
      <c r="V2240" s="8">
        <f t="shared" si="170"/>
        <v>124.3869999999999</v>
      </c>
      <c r="X2240" s="8">
        <f t="shared" si="171"/>
        <v>80.324999999999974</v>
      </c>
    </row>
    <row r="2241" spans="1:24" ht="18.75" customHeight="1" x14ac:dyDescent="0.2">
      <c r="B2241" s="32">
        <v>44238</v>
      </c>
      <c r="C2241" s="33">
        <v>438</v>
      </c>
      <c r="D2241" s="33">
        <v>370</v>
      </c>
      <c r="E2241" s="1">
        <v>433.06</v>
      </c>
      <c r="F2241" s="33">
        <v>722</v>
      </c>
      <c r="G2241" s="33">
        <v>34</v>
      </c>
      <c r="H2241" s="8">
        <v>608.55999999999995</v>
      </c>
      <c r="L2241" s="4">
        <v>1.649</v>
      </c>
      <c r="M2241" s="5">
        <v>0.67300000000000004</v>
      </c>
      <c r="N2241" s="8">
        <f t="shared" si="167"/>
        <v>1.649</v>
      </c>
      <c r="O2241" s="11">
        <f t="shared" si="172"/>
        <v>1.0190000000000046</v>
      </c>
      <c r="P2241" s="10">
        <v>0</v>
      </c>
      <c r="Q2241" s="39">
        <f t="shared" si="169"/>
        <v>83.511627906976727</v>
      </c>
      <c r="R2241" s="33">
        <v>430</v>
      </c>
      <c r="U2241" s="8">
        <v>433.01799999999997</v>
      </c>
      <c r="V2241" s="8">
        <f t="shared" si="170"/>
        <v>125.40599999999991</v>
      </c>
      <c r="X2241" s="8">
        <f t="shared" si="171"/>
        <v>81.973999999999975</v>
      </c>
    </row>
    <row r="2242" spans="1:24" ht="18.75" customHeight="1" x14ac:dyDescent="0.2">
      <c r="B2242" s="32">
        <v>44239</v>
      </c>
      <c r="C2242" s="33">
        <v>438</v>
      </c>
      <c r="D2242" s="33">
        <v>370</v>
      </c>
      <c r="E2242" s="1">
        <v>433.03</v>
      </c>
      <c r="F2242" s="33">
        <v>722</v>
      </c>
      <c r="G2242" s="33">
        <v>34</v>
      </c>
      <c r="H2242" s="8">
        <v>607.92999999999995</v>
      </c>
      <c r="L2242" s="4">
        <v>2.1019999999999999</v>
      </c>
      <c r="M2242" s="5">
        <v>0.85799999999999998</v>
      </c>
      <c r="N2242" s="8">
        <f t="shared" si="167"/>
        <v>2.1019999999999999</v>
      </c>
      <c r="O2242" s="11">
        <f t="shared" si="172"/>
        <v>1.0520000000000453</v>
      </c>
      <c r="P2242" s="10">
        <v>0</v>
      </c>
      <c r="Q2242" s="39">
        <f t="shared" si="169"/>
        <v>83.420058139534873</v>
      </c>
      <c r="R2242" s="33">
        <v>430</v>
      </c>
      <c r="U2242" s="8">
        <v>432.98599999999999</v>
      </c>
      <c r="V2242" s="8">
        <f t="shared" si="170"/>
        <v>126.45799999999996</v>
      </c>
      <c r="X2242" s="8">
        <f t="shared" si="171"/>
        <v>84.075999999999979</v>
      </c>
    </row>
    <row r="2243" spans="1:24" ht="18.75" customHeight="1" x14ac:dyDescent="0.2">
      <c r="B2243" s="32">
        <v>44240</v>
      </c>
      <c r="C2243" s="33">
        <v>438</v>
      </c>
      <c r="D2243" s="33">
        <v>370</v>
      </c>
      <c r="E2243" s="1">
        <v>432.98</v>
      </c>
      <c r="F2243" s="33">
        <v>722</v>
      </c>
      <c r="G2243" s="33">
        <v>34</v>
      </c>
      <c r="H2243" s="8">
        <v>606.88</v>
      </c>
      <c r="L2243" s="4">
        <v>2.524</v>
      </c>
      <c r="M2243" s="5">
        <v>1.03</v>
      </c>
      <c r="N2243" s="8">
        <f t="shared" si="167"/>
        <v>2.524</v>
      </c>
      <c r="O2243" s="11">
        <f t="shared" si="172"/>
        <v>0.84400000000005004</v>
      </c>
      <c r="P2243" s="10">
        <v>0</v>
      </c>
      <c r="Q2243" s="39">
        <f t="shared" si="169"/>
        <v>83.267441860465112</v>
      </c>
      <c r="R2243" s="33">
        <v>430</v>
      </c>
      <c r="U2243" s="8">
        <v>432.93299999999999</v>
      </c>
      <c r="V2243" s="8">
        <f t="shared" si="170"/>
        <v>127.30200000000001</v>
      </c>
      <c r="X2243" s="8">
        <f t="shared" si="171"/>
        <v>86.59999999999998</v>
      </c>
    </row>
    <row r="2244" spans="1:24" ht="18.75" customHeight="1" x14ac:dyDescent="0.2">
      <c r="B2244" s="32">
        <v>44241</v>
      </c>
      <c r="C2244" s="33">
        <v>438</v>
      </c>
      <c r="D2244" s="33">
        <v>370</v>
      </c>
      <c r="E2244" s="1">
        <v>432.9</v>
      </c>
      <c r="F2244" s="33">
        <v>722</v>
      </c>
      <c r="G2244" s="33">
        <v>34</v>
      </c>
      <c r="H2244" s="8">
        <v>605.20000000000005</v>
      </c>
      <c r="L2244" s="4">
        <v>2.5259999999999998</v>
      </c>
      <c r="M2244" s="5">
        <v>1.0269999999999999</v>
      </c>
      <c r="N2244" s="8">
        <f t="shared" si="167"/>
        <v>2.5259999999999998</v>
      </c>
      <c r="O2244" s="11">
        <f t="shared" si="172"/>
        <v>1.0559999999999725</v>
      </c>
      <c r="P2244" s="10">
        <v>0</v>
      </c>
      <c r="Q2244" s="39">
        <f t="shared" si="169"/>
        <v>83.023255813953497</v>
      </c>
      <c r="R2244" s="33">
        <v>430</v>
      </c>
      <c r="U2244" s="8">
        <v>432.86099999999999</v>
      </c>
      <c r="V2244" s="8">
        <f t="shared" si="170"/>
        <v>128.35799999999998</v>
      </c>
      <c r="X2244" s="8">
        <f t="shared" si="171"/>
        <v>89.125999999999976</v>
      </c>
    </row>
    <row r="2245" spans="1:24" ht="18.75" customHeight="1" x14ac:dyDescent="0.2">
      <c r="B2245" s="32">
        <v>44242</v>
      </c>
      <c r="C2245" s="33">
        <v>438</v>
      </c>
      <c r="D2245" s="33">
        <v>370</v>
      </c>
      <c r="E2245" s="1">
        <v>432.83</v>
      </c>
      <c r="F2245" s="33">
        <v>722</v>
      </c>
      <c r="G2245" s="33">
        <v>34</v>
      </c>
      <c r="H2245" s="8">
        <v>603.73</v>
      </c>
      <c r="L2245" s="4">
        <v>3.899</v>
      </c>
      <c r="M2245" s="5">
        <v>1.585</v>
      </c>
      <c r="N2245" s="8">
        <f t="shared" si="167"/>
        <v>3.899</v>
      </c>
      <c r="O2245" s="11">
        <f t="shared" si="172"/>
        <v>1.3790000000000182</v>
      </c>
      <c r="P2245" s="10">
        <v>0</v>
      </c>
      <c r="Q2245" s="39">
        <f t="shared" si="169"/>
        <v>82.809593023255815</v>
      </c>
      <c r="R2245" s="33">
        <v>430</v>
      </c>
      <c r="U2245" s="250">
        <v>432.78699999999998</v>
      </c>
      <c r="V2245" s="8">
        <f t="shared" si="170"/>
        <v>129.73699999999999</v>
      </c>
      <c r="X2245" s="8">
        <f t="shared" si="171"/>
        <v>93.024999999999977</v>
      </c>
    </row>
    <row r="2246" spans="1:24" ht="18.75" customHeight="1" x14ac:dyDescent="0.2">
      <c r="B2246" s="32">
        <v>44243</v>
      </c>
      <c r="C2246" s="33">
        <v>438</v>
      </c>
      <c r="D2246" s="33">
        <v>370</v>
      </c>
      <c r="E2246" s="1">
        <v>432.71</v>
      </c>
      <c r="F2246" s="33">
        <v>722</v>
      </c>
      <c r="G2246" s="33">
        <v>34</v>
      </c>
      <c r="H2246" s="8">
        <v>601.21</v>
      </c>
      <c r="L2246" s="4">
        <v>3.1859999999999999</v>
      </c>
      <c r="M2246" s="5">
        <v>1.2949999999999999</v>
      </c>
      <c r="N2246" s="8">
        <f t="shared" si="167"/>
        <v>3.1859999999999999</v>
      </c>
      <c r="O2246" s="11">
        <f t="shared" si="172"/>
        <v>1.0859999999999772</v>
      </c>
      <c r="P2246" s="10">
        <v>0</v>
      </c>
      <c r="Q2246" s="39">
        <f t="shared" si="169"/>
        <v>82.443313953488371</v>
      </c>
      <c r="R2246" s="33">
        <v>430</v>
      </c>
      <c r="U2246" s="250">
        <v>432.66800000000001</v>
      </c>
      <c r="V2246" s="8">
        <f t="shared" si="170"/>
        <v>130.82299999999998</v>
      </c>
      <c r="X2246" s="8">
        <f t="shared" si="171"/>
        <v>96.210999999999984</v>
      </c>
    </row>
    <row r="2247" spans="1:24" ht="18.75" customHeight="1" x14ac:dyDescent="0.2">
      <c r="B2247" s="32">
        <v>44244</v>
      </c>
      <c r="C2247" s="33">
        <v>438</v>
      </c>
      <c r="D2247" s="33">
        <v>370</v>
      </c>
      <c r="E2247" s="1">
        <v>432.61</v>
      </c>
      <c r="F2247" s="33">
        <v>722</v>
      </c>
      <c r="G2247" s="33">
        <v>34</v>
      </c>
      <c r="H2247" s="8">
        <v>599.11</v>
      </c>
      <c r="L2247" s="4">
        <v>2.8519999999999999</v>
      </c>
      <c r="M2247" s="5">
        <v>1.1639999999999999</v>
      </c>
      <c r="N2247" s="8">
        <f t="shared" si="167"/>
        <v>2.8519999999999999</v>
      </c>
      <c r="O2247" s="11">
        <f t="shared" si="172"/>
        <v>0.96200000000001351</v>
      </c>
      <c r="P2247" s="10">
        <v>0</v>
      </c>
      <c r="Q2247" s="39">
        <f t="shared" si="169"/>
        <v>82.138081395348834</v>
      </c>
      <c r="R2247" s="33">
        <v>430</v>
      </c>
      <c r="U2247" s="250">
        <v>432.55599999999998</v>
      </c>
      <c r="V2247" s="8">
        <f t="shared" si="170"/>
        <v>131.785</v>
      </c>
      <c r="X2247" s="8">
        <f t="shared" si="171"/>
        <v>99.062999999999988</v>
      </c>
    </row>
    <row r="2248" spans="1:24" ht="18.75" customHeight="1" x14ac:dyDescent="0.2">
      <c r="A2248" s="32"/>
      <c r="B2248" s="32">
        <v>44245</v>
      </c>
      <c r="C2248" s="33">
        <v>438</v>
      </c>
      <c r="D2248" s="33">
        <v>370</v>
      </c>
      <c r="E2248" s="1">
        <v>432.52</v>
      </c>
      <c r="F2248" s="52">
        <v>722</v>
      </c>
      <c r="G2248" s="52">
        <v>34</v>
      </c>
      <c r="H2248" s="8">
        <v>597.22</v>
      </c>
      <c r="L2248" s="4">
        <v>3.052</v>
      </c>
      <c r="M2248" s="5">
        <v>1.2410000000000001</v>
      </c>
      <c r="N2248" s="8">
        <f t="shared" si="167"/>
        <v>3.052</v>
      </c>
      <c r="O2248" s="11">
        <f t="shared" si="172"/>
        <v>0.63199999999992729</v>
      </c>
      <c r="P2248" s="10">
        <v>0</v>
      </c>
      <c r="Q2248" s="39">
        <f t="shared" si="169"/>
        <v>81.863372093023258</v>
      </c>
      <c r="R2248" s="33">
        <v>430</v>
      </c>
      <c r="U2248" s="250">
        <v>432.47199999999998</v>
      </c>
      <c r="V2248" s="8">
        <f t="shared" si="170"/>
        <v>132.41699999999992</v>
      </c>
      <c r="X2248" s="8">
        <f t="shared" si="171"/>
        <v>102.11499999999999</v>
      </c>
    </row>
    <row r="2249" spans="1:24" ht="18.75" customHeight="1" x14ac:dyDescent="0.2">
      <c r="A2249" s="32"/>
      <c r="B2249" s="32">
        <v>44246</v>
      </c>
      <c r="C2249" s="33">
        <v>438</v>
      </c>
      <c r="D2249" s="33">
        <v>370</v>
      </c>
      <c r="E2249" s="1">
        <v>432.4</v>
      </c>
      <c r="F2249" s="52">
        <v>722</v>
      </c>
      <c r="G2249" s="52">
        <v>34</v>
      </c>
      <c r="H2249" s="8">
        <v>594.79999999999995</v>
      </c>
      <c r="L2249" s="4">
        <v>2.2410000000000001</v>
      </c>
      <c r="M2249" s="5">
        <v>0.91100000000000003</v>
      </c>
      <c r="N2249" s="8">
        <f t="shared" ref="N2249:N2312" si="173">I2249+J2249+K2249+L2249</f>
        <v>2.2410000000000001</v>
      </c>
      <c r="O2249" s="11">
        <f t="shared" si="172"/>
        <v>0.9810000000000092</v>
      </c>
      <c r="P2249" s="10">
        <v>0</v>
      </c>
      <c r="Q2249" s="39">
        <f t="shared" si="169"/>
        <v>81.511627906976727</v>
      </c>
      <c r="R2249" s="33">
        <v>430</v>
      </c>
      <c r="U2249" s="250">
        <v>432.35899999999998</v>
      </c>
      <c r="V2249" s="8">
        <f t="shared" si="170"/>
        <v>133.39799999999994</v>
      </c>
      <c r="X2249" s="8">
        <f t="shared" si="171"/>
        <v>104.35599999999999</v>
      </c>
    </row>
    <row r="2250" spans="1:24" ht="18.75" customHeight="1" x14ac:dyDescent="0.2">
      <c r="A2250" s="32"/>
      <c r="B2250" s="32">
        <v>44247</v>
      </c>
      <c r="C2250" s="33">
        <v>438</v>
      </c>
      <c r="D2250" s="33">
        <v>370</v>
      </c>
      <c r="E2250" s="1">
        <v>432.34</v>
      </c>
      <c r="F2250" s="52">
        <v>722</v>
      </c>
      <c r="G2250" s="52">
        <v>34</v>
      </c>
      <c r="H2250" s="8">
        <v>593.54</v>
      </c>
      <c r="L2250" s="4">
        <v>2.1970000000000001</v>
      </c>
      <c r="M2250" s="5">
        <v>0.89300000000000002</v>
      </c>
      <c r="N2250" s="8">
        <f t="shared" si="173"/>
        <v>2.1970000000000001</v>
      </c>
      <c r="O2250" s="11">
        <f t="shared" si="172"/>
        <v>0.72700000000008647</v>
      </c>
      <c r="P2250" s="10">
        <v>0</v>
      </c>
      <c r="Q2250" s="39">
        <f t="shared" si="169"/>
        <v>81.32848837209302</v>
      </c>
      <c r="R2250" s="33">
        <v>430</v>
      </c>
      <c r="U2250" s="250">
        <v>432.28500000000003</v>
      </c>
      <c r="V2250" s="8">
        <f t="shared" si="170"/>
        <v>134.12500000000003</v>
      </c>
      <c r="X2250" s="8">
        <f t="shared" si="171"/>
        <v>106.553</v>
      </c>
    </row>
    <row r="2251" spans="1:24" ht="18.75" customHeight="1" x14ac:dyDescent="0.2">
      <c r="A2251" s="32"/>
      <c r="B2251" s="32">
        <v>44248</v>
      </c>
      <c r="C2251" s="33">
        <v>438</v>
      </c>
      <c r="D2251" s="33">
        <v>370</v>
      </c>
      <c r="E2251" s="1">
        <v>432.27</v>
      </c>
      <c r="F2251" s="52">
        <v>722</v>
      </c>
      <c r="G2251" s="52">
        <v>34</v>
      </c>
      <c r="H2251" s="8">
        <v>592.07000000000005</v>
      </c>
      <c r="L2251" s="4">
        <v>1.9630000000000001</v>
      </c>
      <c r="M2251" s="5">
        <v>0.79800000000000004</v>
      </c>
      <c r="N2251" s="8">
        <f t="shared" si="173"/>
        <v>1.9630000000000001</v>
      </c>
      <c r="O2251" s="11">
        <f t="shared" si="172"/>
        <v>0.29299999999992732</v>
      </c>
      <c r="P2251" s="10">
        <v>0</v>
      </c>
      <c r="Q2251" s="39">
        <f t="shared" si="169"/>
        <v>81.114825581395365</v>
      </c>
      <c r="R2251" s="33">
        <v>430</v>
      </c>
      <c r="U2251" s="250">
        <v>432.21899999999999</v>
      </c>
      <c r="V2251" s="8">
        <f t="shared" si="170"/>
        <v>134.41799999999995</v>
      </c>
      <c r="X2251" s="8">
        <f t="shared" si="171"/>
        <v>108.51599999999999</v>
      </c>
    </row>
    <row r="2252" spans="1:24" ht="18.75" customHeight="1" x14ac:dyDescent="0.2">
      <c r="A2252" s="32"/>
      <c r="B2252" s="32">
        <v>44249</v>
      </c>
      <c r="C2252" s="33">
        <v>438</v>
      </c>
      <c r="D2252" s="33">
        <v>370</v>
      </c>
      <c r="E2252" s="1">
        <v>432.19</v>
      </c>
      <c r="F2252" s="52">
        <v>722</v>
      </c>
      <c r="G2252" s="52">
        <v>34</v>
      </c>
      <c r="H2252" s="8">
        <v>590.4</v>
      </c>
      <c r="L2252" s="4">
        <v>2.2189999999999999</v>
      </c>
      <c r="M2252" s="5">
        <v>0.90200000000000002</v>
      </c>
      <c r="N2252" s="8">
        <f t="shared" si="173"/>
        <v>2.2189999999999999</v>
      </c>
      <c r="O2252" s="11">
        <f t="shared" si="172"/>
        <v>0.8190000000000226</v>
      </c>
      <c r="P2252" s="10">
        <v>0</v>
      </c>
      <c r="Q2252" s="39">
        <f t="shared" si="169"/>
        <v>80.872093023255815</v>
      </c>
      <c r="R2252" s="33">
        <v>430</v>
      </c>
      <c r="U2252" s="250">
        <v>432.15300000000002</v>
      </c>
      <c r="V2252" s="8">
        <f t="shared" si="170"/>
        <v>135.23699999999997</v>
      </c>
      <c r="X2252" s="8">
        <f t="shared" si="171"/>
        <v>110.73499999999999</v>
      </c>
    </row>
    <row r="2253" spans="1:24" ht="18.75" customHeight="1" x14ac:dyDescent="0.2">
      <c r="A2253" s="32"/>
      <c r="B2253" s="32">
        <v>44250</v>
      </c>
      <c r="C2253" s="33">
        <v>438</v>
      </c>
      <c r="D2253" s="33">
        <v>370</v>
      </c>
      <c r="E2253" s="1">
        <v>432.12</v>
      </c>
      <c r="F2253" s="52">
        <v>722</v>
      </c>
      <c r="G2253" s="52">
        <v>34</v>
      </c>
      <c r="H2253" s="8">
        <v>589</v>
      </c>
      <c r="L2253" s="4">
        <v>3.077</v>
      </c>
      <c r="M2253" s="5">
        <v>1.2509999999999999</v>
      </c>
      <c r="N2253" s="8">
        <f t="shared" si="173"/>
        <v>3.077</v>
      </c>
      <c r="O2253" s="11">
        <f t="shared" si="172"/>
        <v>0.99699999999995903</v>
      </c>
      <c r="P2253" s="10">
        <v>0</v>
      </c>
      <c r="Q2253" s="39">
        <f t="shared" si="169"/>
        <v>80.668604651162795</v>
      </c>
      <c r="R2253" s="33">
        <v>430</v>
      </c>
      <c r="U2253" s="250">
        <v>432.08300000000003</v>
      </c>
      <c r="V2253" s="8">
        <f t="shared" si="170"/>
        <v>136.23399999999992</v>
      </c>
      <c r="X2253" s="8">
        <f t="shared" si="171"/>
        <v>113.81199999999998</v>
      </c>
    </row>
    <row r="2254" spans="1:24" ht="18.75" customHeight="1" x14ac:dyDescent="0.2">
      <c r="A2254" s="32"/>
      <c r="B2254" s="32">
        <v>44251</v>
      </c>
      <c r="C2254" s="33">
        <v>438</v>
      </c>
      <c r="D2254" s="33">
        <v>370</v>
      </c>
      <c r="E2254" s="1">
        <v>432.02</v>
      </c>
      <c r="F2254" s="52">
        <v>722</v>
      </c>
      <c r="G2254" s="52">
        <v>34</v>
      </c>
      <c r="H2254" s="8">
        <v>586.91999999999996</v>
      </c>
      <c r="L2254" s="4">
        <v>3.1960000000000002</v>
      </c>
      <c r="M2254" s="5">
        <v>1.2989999999999999</v>
      </c>
      <c r="N2254" s="8">
        <f t="shared" si="173"/>
        <v>3.1960000000000002</v>
      </c>
      <c r="O2254" s="11">
        <f t="shared" si="172"/>
        <v>1.0660000000000047</v>
      </c>
      <c r="P2254" s="10">
        <v>0</v>
      </c>
      <c r="Q2254" s="39">
        <f t="shared" si="169"/>
        <v>80.36627906976743</v>
      </c>
      <c r="R2254" s="33">
        <v>430</v>
      </c>
      <c r="U2254" s="250">
        <v>431.98200000000003</v>
      </c>
      <c r="V2254" s="8">
        <f t="shared" si="170"/>
        <v>137.29999999999993</v>
      </c>
      <c r="X2254" s="8">
        <f t="shared" si="171"/>
        <v>117.00799999999998</v>
      </c>
    </row>
    <row r="2255" spans="1:24" ht="18.75" customHeight="1" x14ac:dyDescent="0.2">
      <c r="A2255" s="32"/>
      <c r="B2255" s="32">
        <v>44252</v>
      </c>
      <c r="C2255" s="33">
        <v>438</v>
      </c>
      <c r="D2255" s="33">
        <v>370</v>
      </c>
      <c r="E2255" s="1">
        <v>431.91</v>
      </c>
      <c r="F2255" s="52">
        <v>722</v>
      </c>
      <c r="G2255" s="52">
        <v>34</v>
      </c>
      <c r="H2255" s="8">
        <v>584.79</v>
      </c>
      <c r="L2255" s="4">
        <v>2.927</v>
      </c>
      <c r="M2255" s="5">
        <v>1.19</v>
      </c>
      <c r="N2255" s="8">
        <f t="shared" si="173"/>
        <v>2.927</v>
      </c>
      <c r="O2255" s="11">
        <f t="shared" si="172"/>
        <v>0.3370000000000819</v>
      </c>
      <c r="P2255" s="10">
        <v>0</v>
      </c>
      <c r="Q2255" s="39">
        <f t="shared" si="169"/>
        <v>80.056686046511629</v>
      </c>
      <c r="R2255" s="33">
        <v>430</v>
      </c>
      <c r="U2255" s="250">
        <v>431.87</v>
      </c>
      <c r="V2255" s="8">
        <f t="shared" si="170"/>
        <v>137.637</v>
      </c>
      <c r="X2255" s="8">
        <f t="shared" si="171"/>
        <v>119.93499999999999</v>
      </c>
    </row>
    <row r="2256" spans="1:24" ht="18.75" customHeight="1" x14ac:dyDescent="0.2">
      <c r="A2256" s="32"/>
      <c r="B2256" s="32">
        <v>44253</v>
      </c>
      <c r="C2256" s="33">
        <v>438</v>
      </c>
      <c r="D2256" s="33">
        <v>370</v>
      </c>
      <c r="E2256" s="1">
        <v>431.79</v>
      </c>
      <c r="F2256" s="52">
        <v>722</v>
      </c>
      <c r="G2256" s="52">
        <v>34</v>
      </c>
      <c r="H2256" s="8">
        <v>582.20000000000005</v>
      </c>
      <c r="L2256" s="4">
        <v>1.6559999999999999</v>
      </c>
      <c r="M2256" s="5">
        <v>0.67300000000000004</v>
      </c>
      <c r="N2256" s="8">
        <f t="shared" si="173"/>
        <v>1.6559999999999999</v>
      </c>
      <c r="O2256" s="11">
        <f t="shared" si="172"/>
        <v>0.65599999999999992</v>
      </c>
      <c r="P2256" s="10">
        <v>0</v>
      </c>
      <c r="Q2256" s="39">
        <f t="shared" si="169"/>
        <v>79.680232558139551</v>
      </c>
      <c r="R2256" s="33">
        <v>430</v>
      </c>
      <c r="U2256" s="250">
        <v>431.75700000000001</v>
      </c>
      <c r="V2256" s="8">
        <f t="shared" si="170"/>
        <v>138.29300000000001</v>
      </c>
      <c r="X2256" s="8">
        <f t="shared" si="171"/>
        <v>121.59099999999999</v>
      </c>
    </row>
    <row r="2257" spans="1:24" ht="18.75" customHeight="1" x14ac:dyDescent="0.2">
      <c r="A2257" s="32"/>
      <c r="B2257" s="32">
        <v>44254</v>
      </c>
      <c r="C2257" s="33">
        <v>438</v>
      </c>
      <c r="D2257" s="33">
        <v>370</v>
      </c>
      <c r="E2257" s="1">
        <v>431.74</v>
      </c>
      <c r="F2257" s="52">
        <v>722</v>
      </c>
      <c r="G2257" s="52">
        <v>34</v>
      </c>
      <c r="H2257" s="8">
        <v>581.20000000000005</v>
      </c>
      <c r="L2257" s="4">
        <v>3.444</v>
      </c>
      <c r="M2257" s="5">
        <v>1.4</v>
      </c>
      <c r="N2257" s="8">
        <f t="shared" si="173"/>
        <v>3.444</v>
      </c>
      <c r="O2257" s="11">
        <f t="shared" si="172"/>
        <v>1.2439999999999545</v>
      </c>
      <c r="P2257" s="10">
        <v>0</v>
      </c>
      <c r="Q2257" s="39">
        <f t="shared" si="169"/>
        <v>79.534883720930239</v>
      </c>
      <c r="R2257" s="33">
        <v>430</v>
      </c>
      <c r="U2257" s="250">
        <v>431.70400000000001</v>
      </c>
      <c r="V2257" s="8">
        <f t="shared" si="170"/>
        <v>139.53699999999995</v>
      </c>
      <c r="X2257" s="8">
        <f t="shared" si="171"/>
        <v>125.035</v>
      </c>
    </row>
    <row r="2258" spans="1:24" ht="18.75" customHeight="1" x14ac:dyDescent="0.2">
      <c r="A2258" s="32"/>
      <c r="B2258" s="32">
        <v>44255</v>
      </c>
      <c r="C2258" s="33">
        <v>438</v>
      </c>
      <c r="D2258" s="33">
        <v>370</v>
      </c>
      <c r="E2258" s="1">
        <v>431.63</v>
      </c>
      <c r="F2258" s="52">
        <v>722</v>
      </c>
      <c r="G2258" s="52">
        <v>34</v>
      </c>
      <c r="H2258" s="8">
        <v>579</v>
      </c>
      <c r="L2258" s="4">
        <v>1.292</v>
      </c>
      <c r="M2258" s="5">
        <v>0.52500000000000002</v>
      </c>
      <c r="N2258" s="8">
        <f t="shared" si="173"/>
        <v>1.292</v>
      </c>
      <c r="O2258" s="11">
        <f t="shared" si="172"/>
        <v>0.27200000000001823</v>
      </c>
      <c r="P2258" s="10">
        <v>0</v>
      </c>
      <c r="Q2258" s="39">
        <f t="shared" si="169"/>
        <v>79.215116279069761</v>
      </c>
      <c r="R2258" s="33">
        <v>430</v>
      </c>
      <c r="U2258" s="250">
        <v>431.58499999999998</v>
      </c>
      <c r="V2258" s="8">
        <f t="shared" si="170"/>
        <v>139.80899999999997</v>
      </c>
      <c r="X2258" s="8">
        <f t="shared" si="171"/>
        <v>126.327</v>
      </c>
    </row>
    <row r="2259" spans="1:24" ht="18.75" customHeight="1" x14ac:dyDescent="0.2">
      <c r="A2259" s="32"/>
      <c r="B2259" s="32">
        <v>44256</v>
      </c>
      <c r="C2259" s="33">
        <v>438</v>
      </c>
      <c r="D2259" s="33">
        <v>370</v>
      </c>
      <c r="E2259" s="1">
        <v>431.58</v>
      </c>
      <c r="F2259" s="52">
        <v>722</v>
      </c>
      <c r="G2259" s="52">
        <v>34</v>
      </c>
      <c r="H2259" s="8">
        <v>577.98</v>
      </c>
      <c r="L2259" s="4">
        <v>3.3410000000000002</v>
      </c>
      <c r="M2259" s="5">
        <v>1.3580000000000001</v>
      </c>
      <c r="N2259" s="8">
        <f t="shared" si="173"/>
        <v>3.3410000000000002</v>
      </c>
      <c r="O2259" s="11">
        <f t="shared" si="172"/>
        <v>0.66099999999993653</v>
      </c>
      <c r="P2259" s="10">
        <v>0</v>
      </c>
      <c r="Q2259" s="39">
        <f t="shared" si="169"/>
        <v>79.066860465116278</v>
      </c>
      <c r="R2259" s="33">
        <v>430</v>
      </c>
      <c r="U2259" s="250">
        <v>431.53899999999999</v>
      </c>
      <c r="V2259" s="8">
        <f t="shared" si="170"/>
        <v>140.46999999999991</v>
      </c>
      <c r="X2259" s="8">
        <f t="shared" si="171"/>
        <v>129.66800000000001</v>
      </c>
    </row>
    <row r="2260" spans="1:24" ht="18.75" customHeight="1" x14ac:dyDescent="0.2">
      <c r="A2260" s="32"/>
      <c r="B2260" s="32">
        <v>44257</v>
      </c>
      <c r="C2260" s="33">
        <v>438</v>
      </c>
      <c r="D2260" s="33">
        <v>370</v>
      </c>
      <c r="E2260" s="1">
        <v>431.45</v>
      </c>
      <c r="F2260" s="52">
        <v>722</v>
      </c>
      <c r="G2260" s="52">
        <v>34</v>
      </c>
      <c r="H2260" s="8">
        <v>575.29999999999995</v>
      </c>
      <c r="L2260" s="4">
        <v>2.6480000000000001</v>
      </c>
      <c r="M2260" s="5">
        <v>1.0720000000000001</v>
      </c>
      <c r="N2260" s="8">
        <f t="shared" si="173"/>
        <v>2.6480000000000001</v>
      </c>
      <c r="O2260" s="11">
        <f t="shared" si="172"/>
        <v>0.64800000000000013</v>
      </c>
      <c r="P2260" s="10">
        <v>0</v>
      </c>
      <c r="Q2260" s="39">
        <f t="shared" si="169"/>
        <v>78.677325581395337</v>
      </c>
      <c r="R2260" s="33">
        <v>430</v>
      </c>
      <c r="U2260" s="250">
        <v>431.41199999999998</v>
      </c>
      <c r="V2260" s="8">
        <f t="shared" si="170"/>
        <v>141.11799999999991</v>
      </c>
      <c r="X2260" s="8">
        <f t="shared" si="171"/>
        <v>132.316</v>
      </c>
    </row>
    <row r="2261" spans="1:24" ht="18.75" customHeight="1" x14ac:dyDescent="0.2">
      <c r="A2261" s="32"/>
      <c r="B2261" s="32">
        <v>44258</v>
      </c>
      <c r="C2261" s="33">
        <v>438</v>
      </c>
      <c r="D2261" s="33">
        <v>370</v>
      </c>
      <c r="E2261" s="1">
        <v>431.35</v>
      </c>
      <c r="F2261" s="52">
        <v>722</v>
      </c>
      <c r="G2261" s="52">
        <v>34</v>
      </c>
      <c r="H2261" s="8">
        <v>573.29999999999995</v>
      </c>
      <c r="L2261" s="4">
        <v>2.0230000000000001</v>
      </c>
      <c r="M2261" s="5">
        <v>0.81899999999999995</v>
      </c>
      <c r="N2261" s="8">
        <f t="shared" si="173"/>
        <v>2.0230000000000001</v>
      </c>
      <c r="O2261" s="11">
        <f t="shared" si="172"/>
        <v>0.82300000000006834</v>
      </c>
      <c r="P2261" s="10">
        <v>0</v>
      </c>
      <c r="Q2261" s="39">
        <f t="shared" si="169"/>
        <v>78.386627906976727</v>
      </c>
      <c r="R2261" s="33">
        <v>430</v>
      </c>
      <c r="U2261" s="250">
        <v>431.30399999999997</v>
      </c>
      <c r="V2261" s="8">
        <f t="shared" si="170"/>
        <v>141.94099999999997</v>
      </c>
      <c r="X2261" s="8">
        <f t="shared" si="171"/>
        <v>134.339</v>
      </c>
    </row>
    <row r="2262" spans="1:24" ht="18.75" customHeight="1" x14ac:dyDescent="0.2">
      <c r="A2262" s="32"/>
      <c r="B2262" s="32">
        <v>44259</v>
      </c>
      <c r="C2262" s="33">
        <v>438</v>
      </c>
      <c r="D2262" s="33">
        <v>370</v>
      </c>
      <c r="E2262" s="1">
        <v>431.29</v>
      </c>
      <c r="F2262" s="52">
        <v>722</v>
      </c>
      <c r="G2262" s="52">
        <v>34</v>
      </c>
      <c r="H2262" s="8">
        <v>572.1</v>
      </c>
      <c r="I2262" s="68"/>
      <c r="J2262" s="68"/>
      <c r="K2262" s="68"/>
      <c r="L2262" s="4">
        <v>1.87</v>
      </c>
      <c r="M2262" s="5">
        <v>0.75700000000000001</v>
      </c>
      <c r="N2262" s="8">
        <f t="shared" si="173"/>
        <v>1.87</v>
      </c>
      <c r="O2262" s="11">
        <f t="shared" si="172"/>
        <v>0.26999999999997737</v>
      </c>
      <c r="P2262" s="10">
        <v>0</v>
      </c>
      <c r="Q2262" s="39">
        <f t="shared" si="169"/>
        <v>78.212209302325576</v>
      </c>
      <c r="R2262" s="33">
        <v>430</v>
      </c>
      <c r="U2262" s="250">
        <v>431.22699999999998</v>
      </c>
      <c r="V2262" s="8">
        <f t="shared" si="170"/>
        <v>142.21099999999996</v>
      </c>
      <c r="X2262" s="8">
        <f t="shared" si="171"/>
        <v>136.209</v>
      </c>
    </row>
    <row r="2263" spans="1:24" ht="18.75" customHeight="1" x14ac:dyDescent="0.2">
      <c r="A2263" s="32"/>
      <c r="B2263" s="32">
        <v>44260</v>
      </c>
      <c r="C2263" s="33">
        <v>438</v>
      </c>
      <c r="D2263" s="33">
        <v>370</v>
      </c>
      <c r="E2263" s="1">
        <v>431.21</v>
      </c>
      <c r="F2263" s="52">
        <v>722</v>
      </c>
      <c r="G2263" s="52">
        <v>34</v>
      </c>
      <c r="H2263" s="8">
        <v>570.5</v>
      </c>
      <c r="I2263" s="68"/>
      <c r="J2263" s="68"/>
      <c r="K2263" s="68"/>
      <c r="L2263" s="4">
        <v>2.117</v>
      </c>
      <c r="M2263" s="5">
        <v>0.85799999999999998</v>
      </c>
      <c r="N2263" s="8">
        <f t="shared" si="173"/>
        <v>2.117</v>
      </c>
      <c r="O2263" s="11">
        <f t="shared" si="172"/>
        <v>0.51699999999997726</v>
      </c>
      <c r="P2263" s="10">
        <v>0</v>
      </c>
      <c r="Q2263" s="39">
        <f t="shared" si="169"/>
        <v>77.979651162790702</v>
      </c>
      <c r="R2263" s="33">
        <v>430</v>
      </c>
      <c r="U2263" s="250">
        <v>431.15800000000002</v>
      </c>
      <c r="V2263" s="8">
        <f t="shared" si="170"/>
        <v>142.72799999999992</v>
      </c>
      <c r="X2263" s="8">
        <f t="shared" si="171"/>
        <v>138.32599999999999</v>
      </c>
    </row>
    <row r="2264" spans="1:24" ht="18.75" customHeight="1" x14ac:dyDescent="0.2">
      <c r="A2264" s="32"/>
      <c r="B2264" s="32">
        <v>44261</v>
      </c>
      <c r="C2264" s="33">
        <v>438</v>
      </c>
      <c r="D2264" s="33">
        <v>370</v>
      </c>
      <c r="E2264" s="1">
        <v>431.13</v>
      </c>
      <c r="F2264" s="52">
        <v>722</v>
      </c>
      <c r="G2264" s="52">
        <v>34</v>
      </c>
      <c r="H2264" s="8">
        <v>568.9</v>
      </c>
      <c r="I2264" s="68">
        <v>6.0000000000000001E-3</v>
      </c>
      <c r="J2264" s="68">
        <v>2.3999999999999998E-3</v>
      </c>
      <c r="K2264" s="68"/>
      <c r="L2264" s="4">
        <v>1.885</v>
      </c>
      <c r="M2264" s="5">
        <v>0.76300000000000001</v>
      </c>
      <c r="N2264" s="8">
        <f t="shared" si="173"/>
        <v>1.8934</v>
      </c>
      <c r="O2264" s="11">
        <f t="shared" si="172"/>
        <v>2.8933999999999997</v>
      </c>
      <c r="P2264" s="10">
        <v>15</v>
      </c>
      <c r="Q2264" s="39">
        <f t="shared" si="169"/>
        <v>77.747093023255815</v>
      </c>
      <c r="R2264" s="33">
        <v>430</v>
      </c>
      <c r="U2264" s="250">
        <v>431.07799999999997</v>
      </c>
      <c r="V2264" s="8">
        <f t="shared" ref="V2264:V2327" si="174">+V2263+O2264</f>
        <v>145.62139999999994</v>
      </c>
      <c r="X2264" s="8">
        <f t="shared" ref="X2264:X2327" si="175">+X2263+L2264</f>
        <v>140.21099999999998</v>
      </c>
    </row>
    <row r="2265" spans="1:24" ht="18.75" customHeight="1" x14ac:dyDescent="0.2">
      <c r="A2265" s="32"/>
      <c r="B2265" s="32">
        <v>44262</v>
      </c>
      <c r="C2265" s="33">
        <v>438</v>
      </c>
      <c r="D2265" s="33">
        <v>370</v>
      </c>
      <c r="E2265" s="1">
        <v>431.18</v>
      </c>
      <c r="F2265" s="52">
        <v>722</v>
      </c>
      <c r="G2265" s="52">
        <v>34</v>
      </c>
      <c r="H2265" s="8">
        <v>569.9</v>
      </c>
      <c r="I2265" s="68"/>
      <c r="J2265" s="68"/>
      <c r="K2265" s="68"/>
      <c r="L2265" s="4">
        <v>2.2450000000000001</v>
      </c>
      <c r="M2265" s="5">
        <v>0.90900000000000003</v>
      </c>
      <c r="N2265" s="8">
        <f t="shared" si="173"/>
        <v>2.2450000000000001</v>
      </c>
      <c r="O2265" s="11">
        <f t="shared" si="172"/>
        <v>1.0450000000000683</v>
      </c>
      <c r="P2265" s="10">
        <v>0</v>
      </c>
      <c r="Q2265" s="39">
        <f t="shared" ref="Q2265:Q2328" si="176">(H2265-34)*100/(722-34)</f>
        <v>77.892441860465112</v>
      </c>
      <c r="R2265" s="33">
        <v>430</v>
      </c>
      <c r="U2265" s="250">
        <v>431.13200000000001</v>
      </c>
      <c r="V2265" s="8">
        <f t="shared" si="174"/>
        <v>146.66640000000001</v>
      </c>
      <c r="X2265" s="8">
        <f t="shared" si="175"/>
        <v>142.45599999999999</v>
      </c>
    </row>
    <row r="2266" spans="1:24" ht="18.75" customHeight="1" x14ac:dyDescent="0.2">
      <c r="A2266" s="32"/>
      <c r="B2266" s="32">
        <v>44263</v>
      </c>
      <c r="C2266" s="33">
        <v>438</v>
      </c>
      <c r="D2266" s="33">
        <v>370</v>
      </c>
      <c r="E2266" s="1">
        <v>431.12</v>
      </c>
      <c r="F2266" s="52">
        <v>722</v>
      </c>
      <c r="G2266" s="52">
        <v>34</v>
      </c>
      <c r="H2266" s="8">
        <v>568.70000000000005</v>
      </c>
      <c r="I2266" s="68"/>
      <c r="J2266" s="68"/>
      <c r="K2266" s="68"/>
      <c r="L2266" s="4">
        <v>1.988</v>
      </c>
      <c r="M2266" s="5">
        <v>0.80500000000000005</v>
      </c>
      <c r="N2266" s="8">
        <f t="shared" si="173"/>
        <v>1.988</v>
      </c>
      <c r="O2266" s="11">
        <f t="shared" si="172"/>
        <v>0.78799999999995451</v>
      </c>
      <c r="P2266" s="10">
        <v>2.5</v>
      </c>
      <c r="Q2266" s="39">
        <f t="shared" si="176"/>
        <v>77.718023255813961</v>
      </c>
      <c r="R2266" s="33">
        <v>430</v>
      </c>
      <c r="U2266" s="250">
        <v>431.07</v>
      </c>
      <c r="V2266" s="8">
        <f t="shared" si="174"/>
        <v>147.45439999999996</v>
      </c>
      <c r="X2266" s="8">
        <f t="shared" si="175"/>
        <v>144.44399999999999</v>
      </c>
    </row>
    <row r="2267" spans="1:24" ht="18.75" customHeight="1" x14ac:dyDescent="0.2">
      <c r="A2267" s="32"/>
      <c r="B2267" s="32">
        <v>44264</v>
      </c>
      <c r="C2267" s="33">
        <v>438</v>
      </c>
      <c r="D2267" s="33">
        <v>370</v>
      </c>
      <c r="E2267" s="1">
        <v>431.06</v>
      </c>
      <c r="F2267" s="52">
        <v>722</v>
      </c>
      <c r="G2267" s="52">
        <v>34</v>
      </c>
      <c r="H2267" s="8">
        <v>567.5</v>
      </c>
      <c r="I2267" s="68"/>
      <c r="J2267" s="68"/>
      <c r="K2267" s="68"/>
      <c r="L2267" s="4">
        <v>2.5139999999999998</v>
      </c>
      <c r="M2267" s="5">
        <v>1.018</v>
      </c>
      <c r="N2267" s="8">
        <f t="shared" si="173"/>
        <v>2.5139999999999998</v>
      </c>
      <c r="O2267" s="11">
        <f t="shared" si="172"/>
        <v>1.1140000000000225</v>
      </c>
      <c r="P2267" s="10">
        <v>0</v>
      </c>
      <c r="Q2267" s="39">
        <f t="shared" si="176"/>
        <v>77.543604651162795</v>
      </c>
      <c r="R2267" s="33">
        <v>430</v>
      </c>
      <c r="U2267" s="250">
        <v>431.01799999999997</v>
      </c>
      <c r="V2267" s="8">
        <f t="shared" si="174"/>
        <v>148.5684</v>
      </c>
      <c r="X2267" s="8">
        <f t="shared" si="175"/>
        <v>146.958</v>
      </c>
    </row>
    <row r="2268" spans="1:24" ht="18.75" customHeight="1" x14ac:dyDescent="0.2">
      <c r="A2268" s="32"/>
      <c r="B2268" s="32">
        <v>44265</v>
      </c>
      <c r="C2268" s="33">
        <v>438</v>
      </c>
      <c r="D2268" s="33">
        <v>370</v>
      </c>
      <c r="E2268" s="1">
        <v>430.99</v>
      </c>
      <c r="F2268" s="52">
        <v>722</v>
      </c>
      <c r="G2268" s="52">
        <v>34</v>
      </c>
      <c r="H2268" s="8">
        <v>566.1</v>
      </c>
      <c r="I2268" s="68"/>
      <c r="J2268" s="68">
        <v>2.8000000000000001E-2</v>
      </c>
      <c r="K2268" s="230"/>
      <c r="L2268" s="4">
        <v>2.1320000000000001</v>
      </c>
      <c r="M2268" s="5">
        <v>0.86299999999999999</v>
      </c>
      <c r="N2268" s="8">
        <f t="shared" si="173"/>
        <v>2.16</v>
      </c>
      <c r="O2268" s="11">
        <f t="shared" si="172"/>
        <v>0.76000000000002288</v>
      </c>
      <c r="P2268" s="10">
        <v>7.6</v>
      </c>
      <c r="Q2268" s="39">
        <f t="shared" si="176"/>
        <v>77.340116279069761</v>
      </c>
      <c r="R2268" s="33">
        <v>430</v>
      </c>
      <c r="U2268" s="188">
        <v>430.93599999999998</v>
      </c>
      <c r="V2268" s="8">
        <f t="shared" si="174"/>
        <v>149.32840000000002</v>
      </c>
      <c r="X2268" s="8">
        <f t="shared" si="175"/>
        <v>149.09</v>
      </c>
    </row>
    <row r="2269" spans="1:24" ht="18.75" customHeight="1" x14ac:dyDescent="0.2">
      <c r="A2269" s="32"/>
      <c r="B2269" s="32">
        <v>44266</v>
      </c>
      <c r="C2269" s="33">
        <v>438</v>
      </c>
      <c r="D2269" s="33">
        <v>370</v>
      </c>
      <c r="E2269" s="1">
        <v>430.92</v>
      </c>
      <c r="F2269" s="52">
        <v>722</v>
      </c>
      <c r="G2269" s="52">
        <v>34</v>
      </c>
      <c r="H2269" s="8">
        <v>564.70000000000005</v>
      </c>
      <c r="I2269" s="68"/>
      <c r="J2269" s="68"/>
      <c r="K2269" s="230"/>
      <c r="L2269" s="4">
        <v>2.3860000000000001</v>
      </c>
      <c r="M2269" s="5">
        <v>0.96599999999999997</v>
      </c>
      <c r="N2269" s="8">
        <f t="shared" si="173"/>
        <v>2.3860000000000001</v>
      </c>
      <c r="O2269" s="11">
        <f t="shared" si="172"/>
        <v>2.7859999999999774</v>
      </c>
      <c r="P2269" s="10">
        <v>2.2000000000000002</v>
      </c>
      <c r="Q2269" s="39">
        <f t="shared" si="176"/>
        <v>77.136627906976756</v>
      </c>
      <c r="R2269" s="33">
        <v>430</v>
      </c>
      <c r="U2269" s="188">
        <v>430.87700000000001</v>
      </c>
      <c r="V2269" s="8">
        <f t="shared" si="174"/>
        <v>152.11439999999999</v>
      </c>
      <c r="X2269" s="8">
        <f t="shared" si="175"/>
        <v>151.476</v>
      </c>
    </row>
    <row r="2270" spans="1:24" ht="18.75" customHeight="1" x14ac:dyDescent="0.2">
      <c r="A2270" s="32"/>
      <c r="B2270" s="32">
        <v>44267</v>
      </c>
      <c r="C2270" s="33">
        <v>438</v>
      </c>
      <c r="D2270" s="33">
        <v>370</v>
      </c>
      <c r="E2270" s="1">
        <v>430.94</v>
      </c>
      <c r="F2270" s="52">
        <v>722</v>
      </c>
      <c r="G2270" s="52">
        <v>34</v>
      </c>
      <c r="H2270" s="8">
        <v>565.1</v>
      </c>
      <c r="I2270" s="68"/>
      <c r="J2270" s="68"/>
      <c r="K2270" s="230"/>
      <c r="L2270" s="4">
        <v>2.468</v>
      </c>
      <c r="M2270" s="5">
        <v>0.999</v>
      </c>
      <c r="N2270" s="8">
        <f t="shared" si="173"/>
        <v>2.468</v>
      </c>
      <c r="O2270" s="11">
        <f t="shared" si="172"/>
        <v>1.8679999999999772</v>
      </c>
      <c r="P2270" s="10">
        <v>0</v>
      </c>
      <c r="Q2270" s="39">
        <f t="shared" si="176"/>
        <v>77.194767441860463</v>
      </c>
      <c r="R2270" s="33">
        <v>430</v>
      </c>
      <c r="U2270" s="188">
        <v>430.89499999999998</v>
      </c>
      <c r="V2270" s="8">
        <f t="shared" si="174"/>
        <v>153.98239999999996</v>
      </c>
      <c r="X2270" s="8">
        <f t="shared" si="175"/>
        <v>153.94399999999999</v>
      </c>
    </row>
    <row r="2271" spans="1:24" ht="18.75" customHeight="1" x14ac:dyDescent="0.2">
      <c r="A2271" s="32"/>
      <c r="B2271" s="32">
        <v>44268</v>
      </c>
      <c r="C2271" s="33">
        <v>438</v>
      </c>
      <c r="D2271" s="33">
        <v>370</v>
      </c>
      <c r="E2271" s="1">
        <v>430.91</v>
      </c>
      <c r="F2271" s="52">
        <v>722</v>
      </c>
      <c r="G2271" s="52">
        <v>34</v>
      </c>
      <c r="H2271" s="8">
        <v>564.5</v>
      </c>
      <c r="I2271" s="68"/>
      <c r="J2271" s="68"/>
      <c r="K2271" s="230"/>
      <c r="L2271" s="4">
        <v>1.2969999999999999</v>
      </c>
      <c r="M2271" s="5">
        <v>0.52500000000000002</v>
      </c>
      <c r="N2271" s="8">
        <f t="shared" si="173"/>
        <v>1.2969999999999999</v>
      </c>
      <c r="O2271" s="11">
        <f t="shared" ref="O2271:O2334" si="177">H2272-H2271+N2271</f>
        <v>0.69699999999997719</v>
      </c>
      <c r="P2271" s="10">
        <v>0</v>
      </c>
      <c r="Q2271" s="39">
        <f t="shared" si="176"/>
        <v>77.107558139534888</v>
      </c>
      <c r="R2271" s="33">
        <v>430</v>
      </c>
      <c r="U2271" s="188">
        <v>430.85300000000001</v>
      </c>
      <c r="V2271" s="8">
        <f t="shared" si="174"/>
        <v>154.67939999999993</v>
      </c>
      <c r="X2271" s="8">
        <f t="shared" si="175"/>
        <v>155.24099999999999</v>
      </c>
    </row>
    <row r="2272" spans="1:24" ht="18.75" customHeight="1" x14ac:dyDescent="0.2">
      <c r="A2272" s="32"/>
      <c r="B2272" s="32">
        <v>44269</v>
      </c>
      <c r="C2272" s="33">
        <v>438</v>
      </c>
      <c r="D2272" s="33">
        <v>370</v>
      </c>
      <c r="E2272" s="1">
        <v>430.88</v>
      </c>
      <c r="F2272" s="52">
        <v>722</v>
      </c>
      <c r="G2272" s="52">
        <v>34</v>
      </c>
      <c r="H2272" s="8">
        <v>563.9</v>
      </c>
      <c r="I2272" s="68"/>
      <c r="J2272" s="68"/>
      <c r="K2272" s="230"/>
      <c r="L2272" s="4">
        <v>2.5920000000000001</v>
      </c>
      <c r="M2272" s="5">
        <v>1.052</v>
      </c>
      <c r="N2272" s="8">
        <f t="shared" si="173"/>
        <v>2.5920000000000001</v>
      </c>
      <c r="O2272" s="11">
        <f t="shared" si="177"/>
        <v>0.79200000000004556</v>
      </c>
      <c r="P2272" s="10">
        <v>1.5</v>
      </c>
      <c r="Q2272" s="39">
        <f t="shared" si="176"/>
        <v>77.020348837209298</v>
      </c>
      <c r="R2272" s="33">
        <v>430</v>
      </c>
      <c r="U2272" s="188">
        <v>430.827</v>
      </c>
      <c r="V2272" s="8">
        <f t="shared" si="174"/>
        <v>155.47139999999999</v>
      </c>
      <c r="X2272" s="8">
        <f t="shared" si="175"/>
        <v>157.833</v>
      </c>
    </row>
    <row r="2273" spans="1:24" ht="18.75" customHeight="1" x14ac:dyDescent="0.2">
      <c r="A2273" s="32"/>
      <c r="B2273" s="32">
        <v>44270</v>
      </c>
      <c r="C2273" s="33">
        <v>438</v>
      </c>
      <c r="D2273" s="33">
        <v>370</v>
      </c>
      <c r="E2273" s="1">
        <v>430.79</v>
      </c>
      <c r="F2273" s="52">
        <v>722</v>
      </c>
      <c r="G2273" s="52">
        <v>34</v>
      </c>
      <c r="H2273" s="8">
        <v>562.1</v>
      </c>
      <c r="I2273" s="68"/>
      <c r="J2273" s="68"/>
      <c r="K2273" s="230"/>
      <c r="L2273" s="4">
        <v>4.9050000000000002</v>
      </c>
      <c r="M2273" s="5">
        <v>1.986</v>
      </c>
      <c r="N2273" s="8">
        <f t="shared" si="173"/>
        <v>4.9050000000000002</v>
      </c>
      <c r="O2273" s="11">
        <f t="shared" si="177"/>
        <v>1.005000000000023</v>
      </c>
      <c r="P2273" s="10">
        <v>0</v>
      </c>
      <c r="Q2273" s="39">
        <f t="shared" si="176"/>
        <v>76.758720930232556</v>
      </c>
      <c r="R2273" s="33">
        <v>430</v>
      </c>
      <c r="U2273" s="188">
        <v>430.73899999999998</v>
      </c>
      <c r="V2273" s="8">
        <f t="shared" si="174"/>
        <v>156.47640000000001</v>
      </c>
      <c r="X2273" s="8">
        <f t="shared" si="175"/>
        <v>162.738</v>
      </c>
    </row>
    <row r="2274" spans="1:24" ht="18.75" customHeight="1" x14ac:dyDescent="0.2">
      <c r="A2274" s="32"/>
      <c r="B2274" s="32">
        <v>44271</v>
      </c>
      <c r="C2274" s="33">
        <v>438</v>
      </c>
      <c r="D2274" s="33">
        <v>370</v>
      </c>
      <c r="E2274" s="1">
        <v>430.59</v>
      </c>
      <c r="F2274" s="52">
        <v>722</v>
      </c>
      <c r="G2274" s="52">
        <v>34</v>
      </c>
      <c r="H2274" s="8">
        <v>558.20000000000005</v>
      </c>
      <c r="I2274" s="68"/>
      <c r="J2274" s="68"/>
      <c r="K2274" s="230"/>
      <c r="L2274" s="4">
        <v>3.7370000000000001</v>
      </c>
      <c r="M2274" s="5">
        <v>1.5129999999999999</v>
      </c>
      <c r="N2274" s="8">
        <f t="shared" si="173"/>
        <v>3.7370000000000001</v>
      </c>
      <c r="O2274" s="11">
        <f t="shared" si="177"/>
        <v>0.7370000000000001</v>
      </c>
      <c r="P2274" s="10">
        <v>0</v>
      </c>
      <c r="Q2274" s="39">
        <f t="shared" si="176"/>
        <v>76.191860465116292</v>
      </c>
      <c r="R2274" s="33">
        <v>430</v>
      </c>
      <c r="U2274" s="188">
        <v>430.54500000000002</v>
      </c>
      <c r="V2274" s="8">
        <f t="shared" si="174"/>
        <v>157.21340000000001</v>
      </c>
      <c r="X2274" s="8">
        <f t="shared" si="175"/>
        <v>166.47499999999999</v>
      </c>
    </row>
    <row r="2275" spans="1:24" ht="18.75" customHeight="1" x14ac:dyDescent="0.2">
      <c r="A2275" s="32"/>
      <c r="B2275" s="32">
        <v>44272</v>
      </c>
      <c r="C2275" s="33">
        <v>438</v>
      </c>
      <c r="D2275" s="33">
        <v>370</v>
      </c>
      <c r="E2275" s="1">
        <v>430.44</v>
      </c>
      <c r="F2275" s="52">
        <v>722</v>
      </c>
      <c r="G2275" s="52">
        <v>34</v>
      </c>
      <c r="H2275" s="8">
        <v>555.20000000000005</v>
      </c>
      <c r="I2275" s="68"/>
      <c r="J2275" s="68">
        <v>1.4E-2</v>
      </c>
      <c r="K2275" s="230"/>
      <c r="L2275" s="4">
        <v>5.38</v>
      </c>
      <c r="M2275" s="5">
        <v>2.1779999999999999</v>
      </c>
      <c r="N2275" s="8">
        <f t="shared" si="173"/>
        <v>5.3940000000000001</v>
      </c>
      <c r="O2275" s="11">
        <f t="shared" si="177"/>
        <v>1.4939999999999092</v>
      </c>
      <c r="P2275" s="10">
        <v>0</v>
      </c>
      <c r="Q2275" s="39">
        <f t="shared" si="176"/>
        <v>75.755813953488385</v>
      </c>
      <c r="R2275" s="33">
        <v>430</v>
      </c>
      <c r="U2275" s="188">
        <v>430.399</v>
      </c>
      <c r="V2275" s="8">
        <f t="shared" si="174"/>
        <v>158.70739999999992</v>
      </c>
      <c r="X2275" s="8">
        <f t="shared" si="175"/>
        <v>171.85499999999999</v>
      </c>
    </row>
    <row r="2276" spans="1:24" ht="18.75" customHeight="1" x14ac:dyDescent="0.2">
      <c r="A2276" s="32"/>
      <c r="B2276" s="32">
        <v>44273</v>
      </c>
      <c r="C2276" s="33">
        <v>438</v>
      </c>
      <c r="D2276" s="33">
        <v>370</v>
      </c>
      <c r="E2276" s="1">
        <v>430.24</v>
      </c>
      <c r="F2276" s="52">
        <v>722</v>
      </c>
      <c r="G2276" s="52">
        <v>34</v>
      </c>
      <c r="H2276" s="8">
        <v>551.29999999999995</v>
      </c>
      <c r="I2276" s="68"/>
      <c r="J2276" s="68"/>
      <c r="K2276" s="75"/>
      <c r="L2276" s="4">
        <v>5.0960000000000001</v>
      </c>
      <c r="M2276" s="5">
        <v>2.0630000000000002</v>
      </c>
      <c r="N2276" s="8">
        <f t="shared" si="173"/>
        <v>5.0960000000000001</v>
      </c>
      <c r="O2276" s="11">
        <f t="shared" si="177"/>
        <v>0.99600000000009103</v>
      </c>
      <c r="P2276" s="10">
        <v>0</v>
      </c>
      <c r="Q2276" s="39">
        <f t="shared" si="176"/>
        <v>75.188953488372078</v>
      </c>
      <c r="R2276" s="33">
        <v>430</v>
      </c>
      <c r="U2276" s="188">
        <v>430.17599999999999</v>
      </c>
      <c r="V2276" s="8">
        <f t="shared" si="174"/>
        <v>159.70340000000002</v>
      </c>
      <c r="X2276" s="8">
        <f t="shared" si="175"/>
        <v>176.95099999999999</v>
      </c>
    </row>
    <row r="2277" spans="1:24" ht="18.75" customHeight="1" x14ac:dyDescent="0.2">
      <c r="A2277" s="32"/>
      <c r="B2277" s="32">
        <v>44274</v>
      </c>
      <c r="C2277" s="33">
        <v>438</v>
      </c>
      <c r="D2277" s="33">
        <v>370</v>
      </c>
      <c r="E2277" s="1">
        <v>430.03</v>
      </c>
      <c r="F2277" s="52">
        <v>722</v>
      </c>
      <c r="G2277" s="52">
        <v>34</v>
      </c>
      <c r="H2277" s="8">
        <v>547.20000000000005</v>
      </c>
      <c r="I2277" s="68"/>
      <c r="J2277" s="68"/>
      <c r="K2277" s="75">
        <v>0.17199999999999999</v>
      </c>
      <c r="L2277" s="4">
        <v>3.722</v>
      </c>
      <c r="M2277" s="5">
        <v>1.5069999999999999</v>
      </c>
      <c r="N2277" s="8">
        <f t="shared" si="173"/>
        <v>3.8940000000000001</v>
      </c>
      <c r="O2277" s="11">
        <f t="shared" si="177"/>
        <v>0.79399999999997739</v>
      </c>
      <c r="P2277" s="10">
        <v>0</v>
      </c>
      <c r="Q2277" s="39">
        <f t="shared" si="176"/>
        <v>74.593023255813961</v>
      </c>
      <c r="R2277" s="33">
        <v>430</v>
      </c>
      <c r="U2277" s="188">
        <v>429.96800000000002</v>
      </c>
      <c r="V2277" s="8">
        <f t="shared" si="174"/>
        <v>160.4974</v>
      </c>
      <c r="X2277" s="8">
        <f t="shared" si="175"/>
        <v>180.673</v>
      </c>
    </row>
    <row r="2278" spans="1:24" ht="18.75" customHeight="1" x14ac:dyDescent="0.2">
      <c r="A2278" s="32"/>
      <c r="B2278" s="32">
        <v>44275</v>
      </c>
      <c r="C2278" s="33">
        <v>438</v>
      </c>
      <c r="D2278" s="33">
        <v>370</v>
      </c>
      <c r="E2278" s="1">
        <v>429.87</v>
      </c>
      <c r="F2278" s="52">
        <v>722</v>
      </c>
      <c r="G2278" s="52">
        <v>34</v>
      </c>
      <c r="H2278" s="8">
        <v>544.1</v>
      </c>
      <c r="I2278" s="68"/>
      <c r="J2278" s="68"/>
      <c r="K2278" s="75">
        <v>0.2505</v>
      </c>
      <c r="L2278" s="4">
        <v>2.472</v>
      </c>
      <c r="M2278" s="5">
        <v>1.0029999999999999</v>
      </c>
      <c r="N2278" s="8">
        <f t="shared" si="173"/>
        <v>2.7225000000000001</v>
      </c>
      <c r="O2278" s="11">
        <f t="shared" si="177"/>
        <v>0.94250000000002743</v>
      </c>
      <c r="P2278" s="10">
        <v>0</v>
      </c>
      <c r="Q2278" s="39">
        <f t="shared" si="176"/>
        <v>74.142441860465112</v>
      </c>
      <c r="R2278" s="33">
        <v>430</v>
      </c>
      <c r="U2278" s="188">
        <v>429.81400000000002</v>
      </c>
      <c r="V2278" s="8">
        <f t="shared" si="174"/>
        <v>161.43990000000002</v>
      </c>
      <c r="X2278" s="8">
        <f t="shared" si="175"/>
        <v>183.14500000000001</v>
      </c>
    </row>
    <row r="2279" spans="1:24" ht="18.75" customHeight="1" x14ac:dyDescent="0.2">
      <c r="A2279" s="32"/>
      <c r="B2279" s="32">
        <v>44276</v>
      </c>
      <c r="C2279" s="33">
        <v>438</v>
      </c>
      <c r="D2279" s="33">
        <v>370</v>
      </c>
      <c r="E2279" s="1">
        <v>429.78</v>
      </c>
      <c r="F2279" s="52">
        <v>722</v>
      </c>
      <c r="G2279" s="52">
        <v>34</v>
      </c>
      <c r="H2279" s="8">
        <v>542.32000000000005</v>
      </c>
      <c r="I2279" s="68"/>
      <c r="J2279" s="68"/>
      <c r="K2279" s="75">
        <v>0.2505</v>
      </c>
      <c r="L2279" s="4">
        <v>3.0630000000000002</v>
      </c>
      <c r="M2279" s="5">
        <v>1.24</v>
      </c>
      <c r="N2279" s="8">
        <f t="shared" si="173"/>
        <v>3.3135000000000003</v>
      </c>
      <c r="O2279" s="11">
        <f t="shared" si="177"/>
        <v>1.1934999999999958</v>
      </c>
      <c r="P2279" s="10">
        <v>6.7</v>
      </c>
      <c r="Q2279" s="39">
        <f t="shared" si="176"/>
        <v>73.88372093023257</v>
      </c>
      <c r="R2279" s="33">
        <v>430</v>
      </c>
      <c r="U2279" s="188">
        <v>429.721</v>
      </c>
      <c r="V2279" s="8">
        <f t="shared" si="174"/>
        <v>162.63340000000002</v>
      </c>
      <c r="X2279" s="8">
        <f t="shared" si="175"/>
        <v>186.208</v>
      </c>
    </row>
    <row r="2280" spans="1:24" ht="18.75" customHeight="1" x14ac:dyDescent="0.2">
      <c r="A2280" s="32"/>
      <c r="B2280" s="32">
        <v>44277</v>
      </c>
      <c r="C2280" s="33">
        <v>438</v>
      </c>
      <c r="D2280" s="33">
        <v>370</v>
      </c>
      <c r="E2280" s="1">
        <v>429.67</v>
      </c>
      <c r="F2280" s="52">
        <v>722</v>
      </c>
      <c r="G2280" s="52">
        <v>34</v>
      </c>
      <c r="H2280" s="8">
        <v>540.20000000000005</v>
      </c>
      <c r="I2280" s="68"/>
      <c r="J2280" s="68"/>
      <c r="K2280" s="75">
        <v>0.1172</v>
      </c>
      <c r="L2280" s="4">
        <v>5.2309999999999999</v>
      </c>
      <c r="M2280" s="5">
        <v>2.1179999999999999</v>
      </c>
      <c r="N2280" s="8">
        <f t="shared" si="173"/>
        <v>5.3482000000000003</v>
      </c>
      <c r="O2280" s="11">
        <f t="shared" si="177"/>
        <v>1.0982000000000003</v>
      </c>
      <c r="P2280" s="10">
        <v>0</v>
      </c>
      <c r="Q2280" s="39">
        <f t="shared" si="176"/>
        <v>73.575581395348848</v>
      </c>
      <c r="R2280" s="33">
        <v>430</v>
      </c>
      <c r="U2280" s="188">
        <v>429.60599999999999</v>
      </c>
      <c r="V2280" s="8">
        <f t="shared" si="174"/>
        <v>163.73160000000001</v>
      </c>
      <c r="X2280" s="8">
        <f t="shared" si="175"/>
        <v>191.43899999999999</v>
      </c>
    </row>
    <row r="2281" spans="1:24" ht="18.75" customHeight="1" x14ac:dyDescent="0.2">
      <c r="A2281" s="32"/>
      <c r="B2281" s="32">
        <v>44278</v>
      </c>
      <c r="C2281" s="33">
        <v>438</v>
      </c>
      <c r="D2281" s="33">
        <v>370</v>
      </c>
      <c r="E2281" s="1">
        <v>429.45</v>
      </c>
      <c r="F2281" s="52">
        <v>722</v>
      </c>
      <c r="G2281" s="52">
        <v>34</v>
      </c>
      <c r="H2281" s="8">
        <v>535.95000000000005</v>
      </c>
      <c r="I2281" s="68"/>
      <c r="J2281" s="68"/>
      <c r="K2281" s="75">
        <v>6.0499999999999998E-2</v>
      </c>
      <c r="L2281" s="4">
        <v>4.109</v>
      </c>
      <c r="M2281" s="5">
        <v>1.657</v>
      </c>
      <c r="N2281" s="8">
        <f t="shared" si="173"/>
        <v>4.1695000000000002</v>
      </c>
      <c r="O2281" s="11">
        <f t="shared" si="177"/>
        <v>0.91950000000000021</v>
      </c>
      <c r="P2281" s="10">
        <v>0</v>
      </c>
      <c r="Q2281" s="39">
        <f t="shared" si="176"/>
        <v>72.957848837209312</v>
      </c>
      <c r="R2281" s="33">
        <v>430</v>
      </c>
      <c r="U2281" s="188">
        <v>429.39299999999997</v>
      </c>
      <c r="V2281" s="8">
        <f t="shared" si="174"/>
        <v>164.65110000000001</v>
      </c>
      <c r="X2281" s="8">
        <f t="shared" si="175"/>
        <v>195.548</v>
      </c>
    </row>
    <row r="2282" spans="1:24" ht="18.75" customHeight="1" x14ac:dyDescent="0.2">
      <c r="A2282" s="32"/>
      <c r="B2282" s="32">
        <v>44279</v>
      </c>
      <c r="C2282" s="33">
        <v>438</v>
      </c>
      <c r="D2282" s="33">
        <v>370</v>
      </c>
      <c r="E2282" s="1">
        <v>429.28</v>
      </c>
      <c r="F2282" s="52">
        <v>722</v>
      </c>
      <c r="G2282" s="52">
        <v>34</v>
      </c>
      <c r="H2282" s="8">
        <v>532.70000000000005</v>
      </c>
      <c r="I2282" s="68"/>
      <c r="J2282" s="68"/>
      <c r="K2282" s="75">
        <v>6.0499999999999998E-2</v>
      </c>
      <c r="L2282" s="4">
        <v>4.2510000000000003</v>
      </c>
      <c r="M2282" s="5">
        <v>1.714</v>
      </c>
      <c r="N2282" s="8">
        <f t="shared" si="173"/>
        <v>4.3115000000000006</v>
      </c>
      <c r="O2282" s="11">
        <f t="shared" si="177"/>
        <v>0.81150000000000055</v>
      </c>
      <c r="P2282" s="10">
        <v>3.2</v>
      </c>
      <c r="Q2282" s="39">
        <f t="shared" si="176"/>
        <v>72.485465116279087</v>
      </c>
      <c r="R2282" s="33">
        <v>430</v>
      </c>
      <c r="U2282" s="188">
        <v>429.22</v>
      </c>
      <c r="V2282" s="8">
        <f t="shared" si="174"/>
        <v>165.46260000000001</v>
      </c>
      <c r="X2282" s="8">
        <f t="shared" si="175"/>
        <v>199.79900000000001</v>
      </c>
    </row>
    <row r="2283" spans="1:24" ht="18.75" customHeight="1" x14ac:dyDescent="0.2">
      <c r="A2283" s="32"/>
      <c r="B2283" s="32">
        <v>44280</v>
      </c>
      <c r="C2283" s="33">
        <v>438</v>
      </c>
      <c r="D2283" s="33">
        <v>370</v>
      </c>
      <c r="E2283" s="1">
        <v>429.1</v>
      </c>
      <c r="F2283" s="52">
        <v>722</v>
      </c>
      <c r="G2283" s="52">
        <v>34</v>
      </c>
      <c r="H2283" s="8">
        <v>529.20000000000005</v>
      </c>
      <c r="I2283" s="68"/>
      <c r="J2283" s="68"/>
      <c r="K2283" s="75">
        <v>6.0499999999999998E-2</v>
      </c>
      <c r="L2283" s="4">
        <v>4.6870000000000003</v>
      </c>
      <c r="M2283" s="5">
        <v>1.89</v>
      </c>
      <c r="N2283" s="8">
        <f t="shared" si="173"/>
        <v>4.7475000000000005</v>
      </c>
      <c r="O2283" s="11">
        <f t="shared" si="177"/>
        <v>0.94749999999993229</v>
      </c>
      <c r="P2283" s="10">
        <v>0.8</v>
      </c>
      <c r="Q2283" s="39">
        <f t="shared" si="176"/>
        <v>71.976744186046517</v>
      </c>
      <c r="R2283" s="33">
        <v>430</v>
      </c>
      <c r="U2283" s="188">
        <v>429.04199999999997</v>
      </c>
      <c r="V2283" s="8">
        <f t="shared" si="174"/>
        <v>166.41009999999994</v>
      </c>
      <c r="X2283" s="8">
        <f t="shared" si="175"/>
        <v>204.48600000000002</v>
      </c>
    </row>
    <row r="2284" spans="1:24" ht="18.75" customHeight="1" x14ac:dyDescent="0.2">
      <c r="A2284" s="32"/>
      <c r="B2284" s="32">
        <v>44281</v>
      </c>
      <c r="C2284" s="33">
        <v>438</v>
      </c>
      <c r="D2284" s="33">
        <v>370</v>
      </c>
      <c r="E2284" s="1">
        <v>428.9</v>
      </c>
      <c r="F2284" s="52">
        <v>722</v>
      </c>
      <c r="G2284" s="52">
        <v>34</v>
      </c>
      <c r="H2284" s="8">
        <v>525.4</v>
      </c>
      <c r="I2284" s="68"/>
      <c r="J2284" s="68"/>
      <c r="K2284" s="75">
        <v>6.0499999999999998E-2</v>
      </c>
      <c r="L2284" s="4">
        <v>2.738</v>
      </c>
      <c r="M2284" s="5">
        <v>1.1040000000000001</v>
      </c>
      <c r="N2284" s="8">
        <f t="shared" si="173"/>
        <v>2.7984999999999998</v>
      </c>
      <c r="O2284" s="11">
        <f t="shared" si="177"/>
        <v>1.0885000000000771</v>
      </c>
      <c r="P2284" s="10">
        <v>12.6</v>
      </c>
      <c r="Q2284" s="39">
        <f t="shared" si="176"/>
        <v>71.424418604651166</v>
      </c>
      <c r="R2284" s="33">
        <v>430</v>
      </c>
      <c r="U2284" s="188">
        <v>428.851</v>
      </c>
      <c r="V2284" s="8">
        <f t="shared" si="174"/>
        <v>167.49860000000001</v>
      </c>
      <c r="X2284" s="8">
        <f t="shared" si="175"/>
        <v>207.22400000000002</v>
      </c>
    </row>
    <row r="2285" spans="1:24" ht="18.75" customHeight="1" x14ac:dyDescent="0.2">
      <c r="A2285" s="32"/>
      <c r="B2285" s="32">
        <v>44282</v>
      </c>
      <c r="C2285" s="33">
        <v>438</v>
      </c>
      <c r="D2285" s="33">
        <v>370</v>
      </c>
      <c r="E2285" s="1">
        <v>428.81</v>
      </c>
      <c r="F2285" s="52">
        <v>722</v>
      </c>
      <c r="G2285" s="52">
        <v>34</v>
      </c>
      <c r="H2285" s="8">
        <v>523.69000000000005</v>
      </c>
      <c r="I2285" s="68"/>
      <c r="J2285" s="68"/>
      <c r="K2285" s="75">
        <v>6.0499999999999998E-2</v>
      </c>
      <c r="L2285" s="4">
        <v>0.622</v>
      </c>
      <c r="M2285" s="5">
        <v>0.251</v>
      </c>
      <c r="N2285" s="8">
        <f t="shared" si="173"/>
        <v>0.6825</v>
      </c>
      <c r="O2285" s="11">
        <f t="shared" si="177"/>
        <v>0.6825</v>
      </c>
      <c r="P2285" s="10">
        <v>4.5</v>
      </c>
      <c r="Q2285" s="39">
        <f t="shared" si="176"/>
        <v>71.175872093023273</v>
      </c>
      <c r="R2285" s="33">
        <v>430</v>
      </c>
      <c r="U2285" s="188">
        <v>428.75799999999998</v>
      </c>
      <c r="V2285" s="8">
        <f t="shared" si="174"/>
        <v>168.18110000000001</v>
      </c>
      <c r="X2285" s="8">
        <f t="shared" si="175"/>
        <v>207.84600000000003</v>
      </c>
    </row>
    <row r="2286" spans="1:24" ht="18.75" customHeight="1" x14ac:dyDescent="0.2">
      <c r="A2286" s="32"/>
      <c r="B2286" s="32">
        <v>44283</v>
      </c>
      <c r="C2286" s="33">
        <v>438</v>
      </c>
      <c r="D2286" s="33">
        <v>370</v>
      </c>
      <c r="E2286" s="1">
        <v>428.81</v>
      </c>
      <c r="F2286" s="52">
        <v>722</v>
      </c>
      <c r="G2286" s="52">
        <v>34</v>
      </c>
      <c r="H2286" s="8">
        <v>523.69000000000005</v>
      </c>
      <c r="I2286" s="68"/>
      <c r="J2286" s="68"/>
      <c r="K2286" s="75">
        <v>6.0499999999999998E-2</v>
      </c>
      <c r="L2286" s="4">
        <v>3.169</v>
      </c>
      <c r="M2286" s="5">
        <v>1.278</v>
      </c>
      <c r="N2286" s="8">
        <f t="shared" si="173"/>
        <v>3.2294999999999998</v>
      </c>
      <c r="O2286" s="11">
        <f t="shared" si="177"/>
        <v>1.3294999999999089</v>
      </c>
      <c r="P2286" s="10">
        <v>4</v>
      </c>
      <c r="Q2286" s="39">
        <f t="shared" si="176"/>
        <v>71.175872093023273</v>
      </c>
      <c r="R2286" s="33">
        <v>430</v>
      </c>
      <c r="U2286" s="188">
        <v>428.75200000000001</v>
      </c>
      <c r="V2286" s="8">
        <f t="shared" si="174"/>
        <v>169.51059999999993</v>
      </c>
      <c r="X2286" s="8">
        <f t="shared" si="175"/>
        <v>211.01500000000004</v>
      </c>
    </row>
    <row r="2287" spans="1:24" ht="18.75" customHeight="1" x14ac:dyDescent="0.2">
      <c r="A2287" s="32"/>
      <c r="B2287" s="32">
        <v>44284</v>
      </c>
      <c r="C2287" s="33">
        <v>438</v>
      </c>
      <c r="D2287" s="33">
        <v>370</v>
      </c>
      <c r="E2287" s="1">
        <v>428.71</v>
      </c>
      <c r="F2287" s="52">
        <v>722</v>
      </c>
      <c r="G2287" s="52">
        <v>34</v>
      </c>
      <c r="H2287" s="8">
        <v>521.79</v>
      </c>
      <c r="I2287" s="68"/>
      <c r="J2287" s="68"/>
      <c r="K2287" s="75">
        <v>6.0499999999999998E-2</v>
      </c>
      <c r="L2287" s="4">
        <v>2.6509999999999998</v>
      </c>
      <c r="M2287" s="5">
        <v>1.069</v>
      </c>
      <c r="N2287" s="8">
        <f t="shared" si="173"/>
        <v>2.7115</v>
      </c>
      <c r="O2287" s="11">
        <f t="shared" si="177"/>
        <v>1.9515000000000091</v>
      </c>
      <c r="P2287" s="10">
        <v>11</v>
      </c>
      <c r="Q2287" s="39">
        <f t="shared" si="176"/>
        <v>70.899709302325576</v>
      </c>
      <c r="R2287" s="33">
        <v>430</v>
      </c>
      <c r="U2287" s="188">
        <v>428.64699999999999</v>
      </c>
      <c r="V2287" s="8">
        <f t="shared" si="174"/>
        <v>171.46209999999994</v>
      </c>
      <c r="X2287" s="8">
        <f t="shared" si="175"/>
        <v>213.66600000000005</v>
      </c>
    </row>
    <row r="2288" spans="1:24" ht="18.75" customHeight="1" x14ac:dyDescent="0.2">
      <c r="A2288" s="32"/>
      <c r="B2288" s="32">
        <v>44285</v>
      </c>
      <c r="C2288" s="33">
        <v>438</v>
      </c>
      <c r="D2288" s="33">
        <v>370</v>
      </c>
      <c r="E2288" s="1">
        <v>428.67</v>
      </c>
      <c r="F2288" s="52">
        <v>722</v>
      </c>
      <c r="G2288" s="52">
        <v>34</v>
      </c>
      <c r="H2288" s="8">
        <v>521.03</v>
      </c>
      <c r="I2288" s="68"/>
      <c r="J2288" s="68"/>
      <c r="K2288" s="75">
        <v>2.8899999999999999E-2</v>
      </c>
      <c r="L2288" s="4">
        <v>3.766</v>
      </c>
      <c r="M2288" s="5">
        <v>1.5629999999999999</v>
      </c>
      <c r="N2288" s="8">
        <f t="shared" si="173"/>
        <v>3.7949000000000002</v>
      </c>
      <c r="O2288" s="11">
        <f t="shared" si="177"/>
        <v>2.6549000000000138</v>
      </c>
      <c r="P2288" s="10">
        <v>0</v>
      </c>
      <c r="Q2288" s="39">
        <f t="shared" si="176"/>
        <v>70.789244186046517</v>
      </c>
      <c r="R2288" s="33">
        <v>430</v>
      </c>
      <c r="U2288" s="188">
        <v>428.62400000000002</v>
      </c>
      <c r="V2288" s="8">
        <f t="shared" si="174"/>
        <v>174.11699999999996</v>
      </c>
      <c r="X2288" s="8">
        <f t="shared" si="175"/>
        <v>217.43200000000004</v>
      </c>
    </row>
    <row r="2289" spans="1:24" ht="18.75" customHeight="1" x14ac:dyDescent="0.2">
      <c r="A2289" s="32"/>
      <c r="B2289" s="32">
        <v>44286</v>
      </c>
      <c r="C2289" s="33">
        <v>438</v>
      </c>
      <c r="D2289" s="33">
        <v>370</v>
      </c>
      <c r="E2289" s="1">
        <v>428.61</v>
      </c>
      <c r="F2289" s="52">
        <v>722</v>
      </c>
      <c r="G2289" s="52">
        <v>34</v>
      </c>
      <c r="H2289" s="8">
        <v>519.89</v>
      </c>
      <c r="I2289" s="68"/>
      <c r="J2289" s="68"/>
      <c r="K2289" s="75">
        <v>0</v>
      </c>
      <c r="L2289" s="4">
        <v>4.7759999999999998</v>
      </c>
      <c r="M2289" s="5">
        <v>1.9179999999999999</v>
      </c>
      <c r="N2289" s="8">
        <f t="shared" si="173"/>
        <v>4.7759999999999998</v>
      </c>
      <c r="O2289" s="11">
        <f t="shared" si="177"/>
        <v>1.0659999999999634</v>
      </c>
      <c r="P2289" s="10">
        <v>0</v>
      </c>
      <c r="Q2289" s="39">
        <f t="shared" si="176"/>
        <v>70.623546511627907</v>
      </c>
      <c r="R2289" s="33">
        <v>430</v>
      </c>
      <c r="S2289" s="8">
        <f>SUM(K2259:K2289)</f>
        <v>1.2425999999999999</v>
      </c>
      <c r="T2289" s="8"/>
      <c r="U2289" s="188">
        <v>428.541</v>
      </c>
      <c r="V2289" s="8">
        <f t="shared" si="174"/>
        <v>175.18299999999994</v>
      </c>
      <c r="X2289" s="8">
        <f t="shared" si="175"/>
        <v>222.20800000000006</v>
      </c>
    </row>
    <row r="2290" spans="1:24" ht="18.75" customHeight="1" x14ac:dyDescent="0.2">
      <c r="A2290" s="32"/>
      <c r="B2290" s="32">
        <v>44287</v>
      </c>
      <c r="C2290" s="33">
        <v>438</v>
      </c>
      <c r="D2290" s="33">
        <v>370</v>
      </c>
      <c r="E2290" s="1">
        <v>428.41</v>
      </c>
      <c r="F2290" s="52">
        <v>722</v>
      </c>
      <c r="G2290" s="52">
        <v>34</v>
      </c>
      <c r="H2290" s="8">
        <v>516.17999999999995</v>
      </c>
      <c r="I2290" s="68"/>
      <c r="J2290" s="68"/>
      <c r="K2290" s="75">
        <v>0</v>
      </c>
      <c r="L2290" s="4">
        <v>3.2389999999999999</v>
      </c>
      <c r="M2290" s="5">
        <v>1.3009999999999999</v>
      </c>
      <c r="N2290" s="8">
        <f t="shared" si="173"/>
        <v>3.2389999999999999</v>
      </c>
      <c r="O2290" s="11">
        <f t="shared" si="177"/>
        <v>0.96900000000001807</v>
      </c>
      <c r="P2290" s="10">
        <v>0</v>
      </c>
      <c r="Q2290" s="39">
        <f t="shared" si="176"/>
        <v>70.08430232558139</v>
      </c>
      <c r="R2290" s="33">
        <v>430</v>
      </c>
      <c r="T2290" s="8"/>
      <c r="U2290" s="188">
        <v>428.35199999999998</v>
      </c>
      <c r="V2290" s="8">
        <f t="shared" si="174"/>
        <v>176.15199999999996</v>
      </c>
      <c r="X2290" s="8">
        <f t="shared" si="175"/>
        <v>225.44700000000006</v>
      </c>
    </row>
    <row r="2291" spans="1:24" ht="18.75" customHeight="1" x14ac:dyDescent="0.2">
      <c r="A2291" s="32"/>
      <c r="B2291" s="32">
        <v>44288</v>
      </c>
      <c r="C2291" s="33">
        <v>438</v>
      </c>
      <c r="D2291" s="33">
        <v>370</v>
      </c>
      <c r="E2291" s="1">
        <v>428.29</v>
      </c>
      <c r="F2291" s="52">
        <v>722</v>
      </c>
      <c r="G2291" s="52">
        <v>34</v>
      </c>
      <c r="H2291" s="8">
        <v>513.91</v>
      </c>
      <c r="J2291" s="68"/>
      <c r="K2291" s="75">
        <v>0</v>
      </c>
      <c r="L2291" s="4">
        <v>4.4669999999999996</v>
      </c>
      <c r="M2291" s="5">
        <v>1.794</v>
      </c>
      <c r="N2291" s="8">
        <f t="shared" si="173"/>
        <v>4.4669999999999996</v>
      </c>
      <c r="O2291" s="11">
        <f t="shared" si="177"/>
        <v>1.2370000000000383</v>
      </c>
      <c r="P2291" s="10">
        <v>0</v>
      </c>
      <c r="Q2291" s="39">
        <f t="shared" si="176"/>
        <v>69.754360465116278</v>
      </c>
      <c r="R2291" s="33">
        <v>430</v>
      </c>
      <c r="U2291" s="188">
        <v>428.21800000000002</v>
      </c>
      <c r="V2291" s="8">
        <f t="shared" si="174"/>
        <v>177.38900000000001</v>
      </c>
      <c r="X2291" s="8">
        <f t="shared" si="175"/>
        <v>229.91400000000007</v>
      </c>
    </row>
    <row r="2292" spans="1:24" ht="18.75" customHeight="1" x14ac:dyDescent="0.2">
      <c r="A2292" s="32"/>
      <c r="B2292" s="32">
        <v>44289</v>
      </c>
      <c r="C2292" s="33">
        <v>438</v>
      </c>
      <c r="D2292" s="33">
        <v>370</v>
      </c>
      <c r="E2292" s="1">
        <v>428.12</v>
      </c>
      <c r="F2292" s="52">
        <v>722</v>
      </c>
      <c r="G2292" s="52">
        <v>34</v>
      </c>
      <c r="H2292" s="8">
        <v>510.68</v>
      </c>
      <c r="J2292" s="68"/>
      <c r="K2292" s="230">
        <v>4.1599999999999998E-2</v>
      </c>
      <c r="L2292" s="4">
        <v>2.6920000000000002</v>
      </c>
      <c r="M2292" s="5">
        <v>1.081</v>
      </c>
      <c r="N2292" s="8">
        <f t="shared" si="173"/>
        <v>2.7336</v>
      </c>
      <c r="O2292" s="11">
        <f t="shared" si="177"/>
        <v>0.55359999999999321</v>
      </c>
      <c r="P2292" s="10">
        <v>0</v>
      </c>
      <c r="Q2292" s="39">
        <f t="shared" si="176"/>
        <v>69.284883720930239</v>
      </c>
      <c r="R2292" s="33">
        <v>430</v>
      </c>
      <c r="U2292" s="188">
        <v>428.03699999999998</v>
      </c>
      <c r="V2292" s="8">
        <f t="shared" si="174"/>
        <v>177.9426</v>
      </c>
      <c r="X2292" s="8">
        <f t="shared" si="175"/>
        <v>232.60600000000008</v>
      </c>
    </row>
    <row r="2293" spans="1:24" ht="18.75" customHeight="1" x14ac:dyDescent="0.2">
      <c r="A2293" s="32"/>
      <c r="B2293" s="32">
        <v>44290</v>
      </c>
      <c r="C2293" s="33">
        <v>438</v>
      </c>
      <c r="D2293" s="33">
        <v>370</v>
      </c>
      <c r="E2293" s="1">
        <v>428</v>
      </c>
      <c r="F2293" s="52">
        <v>722</v>
      </c>
      <c r="G2293" s="52">
        <v>34</v>
      </c>
      <c r="H2293" s="8">
        <v>508.5</v>
      </c>
      <c r="J2293" s="68"/>
      <c r="K2293" s="75">
        <v>6.0499999999999998E-2</v>
      </c>
      <c r="L2293" s="4">
        <v>4.8079999999999998</v>
      </c>
      <c r="M2293" s="5">
        <v>1.931</v>
      </c>
      <c r="N2293" s="8">
        <f t="shared" si="173"/>
        <v>4.8685</v>
      </c>
      <c r="O2293" s="11">
        <f t="shared" si="177"/>
        <v>0.59850000000001824</v>
      </c>
      <c r="P2293" s="10">
        <v>0</v>
      </c>
      <c r="Q2293" s="39">
        <f t="shared" si="176"/>
        <v>68.968023255813947</v>
      </c>
      <c r="R2293" s="33">
        <v>430</v>
      </c>
      <c r="U2293" s="188">
        <v>427.92200000000003</v>
      </c>
      <c r="V2293" s="8">
        <f t="shared" si="174"/>
        <v>178.54110000000003</v>
      </c>
      <c r="X2293" s="8">
        <f t="shared" si="175"/>
        <v>237.41400000000007</v>
      </c>
    </row>
    <row r="2294" spans="1:24" ht="18.75" customHeight="1" x14ac:dyDescent="0.2">
      <c r="A2294" s="32"/>
      <c r="B2294" s="32">
        <v>44291</v>
      </c>
      <c r="C2294" s="33">
        <v>438</v>
      </c>
      <c r="D2294" s="33">
        <v>370</v>
      </c>
      <c r="E2294" s="1">
        <v>427.77</v>
      </c>
      <c r="F2294" s="52">
        <v>722</v>
      </c>
      <c r="G2294" s="52">
        <v>34</v>
      </c>
      <c r="H2294" s="8">
        <v>504.23</v>
      </c>
      <c r="J2294" s="68"/>
      <c r="K2294" s="75">
        <v>6.0499999999999998E-2</v>
      </c>
      <c r="L2294" s="4">
        <v>4.0289999999999999</v>
      </c>
      <c r="M2294" s="5">
        <v>1.6180000000000001</v>
      </c>
      <c r="N2294" s="8">
        <f t="shared" si="173"/>
        <v>4.0895000000000001</v>
      </c>
      <c r="O2294" s="11">
        <f t="shared" si="177"/>
        <v>0.77949999999999786</v>
      </c>
      <c r="P2294" s="10">
        <v>0</v>
      </c>
      <c r="Q2294" s="39">
        <f t="shared" si="176"/>
        <v>68.347383720930239</v>
      </c>
      <c r="R2294" s="33">
        <v>430</v>
      </c>
      <c r="U2294" s="188">
        <v>427.702</v>
      </c>
      <c r="V2294" s="8">
        <f t="shared" si="174"/>
        <v>179.32060000000001</v>
      </c>
      <c r="X2294" s="8">
        <f t="shared" si="175"/>
        <v>241.44300000000007</v>
      </c>
    </row>
    <row r="2295" spans="1:24" ht="18.75" customHeight="1" x14ac:dyDescent="0.2">
      <c r="A2295" s="32"/>
      <c r="B2295" s="32">
        <v>44292</v>
      </c>
      <c r="C2295" s="33">
        <v>438</v>
      </c>
      <c r="D2295" s="33">
        <v>370</v>
      </c>
      <c r="E2295" s="1">
        <v>427.59</v>
      </c>
      <c r="F2295" s="52">
        <v>722</v>
      </c>
      <c r="G2295" s="52">
        <v>34</v>
      </c>
      <c r="H2295" s="8">
        <v>500.92</v>
      </c>
      <c r="J2295" s="68"/>
      <c r="K2295" s="75">
        <v>6.0499999999999998E-2</v>
      </c>
      <c r="L2295" s="4">
        <v>4.2699999999999996</v>
      </c>
      <c r="M2295" s="5">
        <v>1.7150000000000001</v>
      </c>
      <c r="N2295" s="68">
        <f>I2295+J2295+K2295+L2295</f>
        <v>4.3304999999999998</v>
      </c>
      <c r="O2295" s="11">
        <f t="shared" si="177"/>
        <v>0.63050000000001116</v>
      </c>
      <c r="P2295" s="10">
        <v>0</v>
      </c>
      <c r="Q2295" s="39">
        <f t="shared" si="176"/>
        <v>67.866279069767444</v>
      </c>
      <c r="R2295" s="33">
        <v>430</v>
      </c>
      <c r="U2295" s="188">
        <v>427.517</v>
      </c>
      <c r="V2295" s="8">
        <f t="shared" si="174"/>
        <v>179.95110000000003</v>
      </c>
      <c r="X2295" s="8">
        <f t="shared" si="175"/>
        <v>245.71300000000008</v>
      </c>
    </row>
    <row r="2296" spans="1:24" ht="18.75" customHeight="1" x14ac:dyDescent="0.2">
      <c r="A2296" s="32"/>
      <c r="B2296" s="32">
        <v>44293</v>
      </c>
      <c r="C2296" s="33">
        <v>438</v>
      </c>
      <c r="D2296" s="33">
        <v>370</v>
      </c>
      <c r="E2296" s="1">
        <v>427.39</v>
      </c>
      <c r="F2296" s="52">
        <v>722</v>
      </c>
      <c r="G2296" s="52">
        <v>34</v>
      </c>
      <c r="H2296" s="8">
        <v>497.22</v>
      </c>
      <c r="J2296" s="68"/>
      <c r="K2296" s="75">
        <v>6.0499999999999998E-2</v>
      </c>
      <c r="L2296" s="4">
        <v>3.7879999999999998</v>
      </c>
      <c r="M2296" s="5">
        <v>1.5149999999999999</v>
      </c>
      <c r="N2296" s="8">
        <f t="shared" si="173"/>
        <v>3.8484999999999996</v>
      </c>
      <c r="O2296" s="11">
        <f t="shared" si="177"/>
        <v>0.78849999999999731</v>
      </c>
      <c r="P2296" s="10">
        <v>0</v>
      </c>
      <c r="Q2296" s="39">
        <f t="shared" si="176"/>
        <v>67.32848837209302</v>
      </c>
      <c r="R2296" s="33">
        <v>430</v>
      </c>
      <c r="U2296" s="188">
        <v>427.315</v>
      </c>
      <c r="V2296" s="8">
        <f t="shared" si="174"/>
        <v>180.73960000000002</v>
      </c>
      <c r="X2296" s="8">
        <f t="shared" si="175"/>
        <v>249.50100000000009</v>
      </c>
    </row>
    <row r="2297" spans="1:24" ht="18.75" customHeight="1" x14ac:dyDescent="0.2">
      <c r="A2297" s="32"/>
      <c r="B2297" s="32">
        <v>44294</v>
      </c>
      <c r="C2297" s="33">
        <v>438</v>
      </c>
      <c r="D2297" s="33">
        <v>370</v>
      </c>
      <c r="E2297" s="1">
        <v>427.22</v>
      </c>
      <c r="F2297" s="52">
        <v>722</v>
      </c>
      <c r="G2297" s="52">
        <v>34</v>
      </c>
      <c r="H2297" s="8">
        <v>494.16</v>
      </c>
      <c r="J2297" s="68"/>
      <c r="K2297" s="75">
        <v>6.0499999999999998E-2</v>
      </c>
      <c r="L2297" s="4">
        <v>2.7850000000000001</v>
      </c>
      <c r="M2297" s="5">
        <v>1.1140000000000001</v>
      </c>
      <c r="N2297" s="8">
        <f t="shared" si="173"/>
        <v>2.8455000000000004</v>
      </c>
      <c r="O2297" s="11">
        <f t="shared" si="177"/>
        <v>0.58549999999995261</v>
      </c>
      <c r="P2297" s="10">
        <v>0</v>
      </c>
      <c r="Q2297" s="39">
        <f t="shared" si="176"/>
        <v>66.883720930232556</v>
      </c>
      <c r="R2297" s="33">
        <v>430</v>
      </c>
      <c r="U2297" s="188">
        <v>427.15100000000001</v>
      </c>
      <c r="V2297" s="8">
        <f t="shared" si="174"/>
        <v>181.32509999999996</v>
      </c>
      <c r="X2297" s="8">
        <f t="shared" si="175"/>
        <v>252.28600000000009</v>
      </c>
    </row>
    <row r="2298" spans="1:24" ht="18.75" customHeight="1" x14ac:dyDescent="0.2">
      <c r="A2298" s="32"/>
      <c r="B2298" s="32">
        <v>44295</v>
      </c>
      <c r="C2298" s="33">
        <v>438</v>
      </c>
      <c r="D2298" s="33">
        <v>370</v>
      </c>
      <c r="E2298" s="1">
        <v>427.1</v>
      </c>
      <c r="F2298" s="52">
        <v>722</v>
      </c>
      <c r="G2298" s="52">
        <v>34</v>
      </c>
      <c r="H2298" s="8">
        <v>491.9</v>
      </c>
      <c r="J2298" s="68"/>
      <c r="K2298" s="75">
        <v>6.0499999999999998E-2</v>
      </c>
      <c r="L2298" s="4">
        <v>1.585</v>
      </c>
      <c r="M2298" s="5">
        <v>0.63400000000000001</v>
      </c>
      <c r="N2298" s="8">
        <f t="shared" si="173"/>
        <v>1.6455</v>
      </c>
      <c r="O2298" s="11">
        <f t="shared" si="177"/>
        <v>0.38550000000000906</v>
      </c>
      <c r="P2298" s="10">
        <v>1.8</v>
      </c>
      <c r="Q2298" s="39">
        <f t="shared" si="176"/>
        <v>66.555232558139537</v>
      </c>
      <c r="R2298" s="33">
        <v>430</v>
      </c>
      <c r="U2298" s="188">
        <v>427.024</v>
      </c>
      <c r="V2298" s="8">
        <f t="shared" si="174"/>
        <v>181.71059999999997</v>
      </c>
      <c r="X2298" s="8">
        <f t="shared" si="175"/>
        <v>253.87100000000009</v>
      </c>
    </row>
    <row r="2299" spans="1:24" ht="18.75" customHeight="1" x14ac:dyDescent="0.2">
      <c r="A2299" s="32"/>
      <c r="B2299" s="32">
        <v>44296</v>
      </c>
      <c r="C2299" s="33">
        <v>438</v>
      </c>
      <c r="D2299" s="33">
        <v>370</v>
      </c>
      <c r="E2299" s="1">
        <v>427.03</v>
      </c>
      <c r="F2299" s="52">
        <v>722</v>
      </c>
      <c r="G2299" s="52">
        <v>34</v>
      </c>
      <c r="H2299" s="8">
        <v>490.64</v>
      </c>
      <c r="J2299" s="68"/>
      <c r="K2299" s="75">
        <v>6.0499999999999998E-2</v>
      </c>
      <c r="L2299" s="4">
        <v>1.37</v>
      </c>
      <c r="M2299" s="5">
        <v>0.54800000000000004</v>
      </c>
      <c r="N2299" s="8">
        <f t="shared" si="173"/>
        <v>1.4305000000000001</v>
      </c>
      <c r="O2299" s="11">
        <f t="shared" si="177"/>
        <v>1.0704999999999865</v>
      </c>
      <c r="P2299" s="10">
        <v>0.6</v>
      </c>
      <c r="Q2299" s="39">
        <f t="shared" si="176"/>
        <v>66.372093023255815</v>
      </c>
      <c r="R2299" s="33">
        <v>430</v>
      </c>
      <c r="U2299" s="188">
        <v>426.96</v>
      </c>
      <c r="V2299" s="8">
        <f t="shared" si="174"/>
        <v>182.78109999999995</v>
      </c>
      <c r="X2299" s="8">
        <f t="shared" si="175"/>
        <v>255.2410000000001</v>
      </c>
    </row>
    <row r="2300" spans="1:24" ht="18.75" customHeight="1" x14ac:dyDescent="0.2">
      <c r="A2300" s="32"/>
      <c r="B2300" s="32">
        <v>44297</v>
      </c>
      <c r="C2300" s="33">
        <v>438</v>
      </c>
      <c r="D2300" s="33">
        <v>370</v>
      </c>
      <c r="E2300" s="1">
        <v>427.01</v>
      </c>
      <c r="F2300" s="52">
        <v>722</v>
      </c>
      <c r="G2300" s="52">
        <v>34</v>
      </c>
      <c r="H2300" s="8">
        <v>490.28</v>
      </c>
      <c r="J2300" s="68"/>
      <c r="K2300" s="75">
        <v>6.0499999999999998E-2</v>
      </c>
      <c r="L2300" s="4">
        <v>2.6379999999999999</v>
      </c>
      <c r="M2300" s="5">
        <v>1.0549999999999999</v>
      </c>
      <c r="N2300" s="8">
        <f t="shared" si="173"/>
        <v>2.6985000000000001</v>
      </c>
      <c r="O2300" s="11">
        <f t="shared" si="177"/>
        <v>1.4385000000000092</v>
      </c>
      <c r="P2300" s="10">
        <v>6.1</v>
      </c>
      <c r="Q2300" s="39">
        <f t="shared" si="176"/>
        <v>66.319767441860463</v>
      </c>
      <c r="R2300" s="33">
        <v>430</v>
      </c>
      <c r="U2300" s="188">
        <v>426.93299999999999</v>
      </c>
      <c r="V2300" s="8">
        <f t="shared" si="174"/>
        <v>184.21959999999996</v>
      </c>
      <c r="X2300" s="8">
        <f t="shared" si="175"/>
        <v>257.87900000000008</v>
      </c>
    </row>
    <row r="2301" spans="1:24" ht="18.75" customHeight="1" x14ac:dyDescent="0.2">
      <c r="A2301" s="32"/>
      <c r="B2301" s="32">
        <v>44298</v>
      </c>
      <c r="C2301" s="33">
        <v>438</v>
      </c>
      <c r="D2301" s="33">
        <v>370</v>
      </c>
      <c r="E2301" s="1">
        <v>426.94</v>
      </c>
      <c r="F2301" s="52">
        <v>722</v>
      </c>
      <c r="G2301" s="52">
        <v>34</v>
      </c>
      <c r="H2301" s="8">
        <v>489.02</v>
      </c>
      <c r="J2301" s="68"/>
      <c r="K2301" s="75">
        <v>6.0499999999999998E-2</v>
      </c>
      <c r="L2301" s="4">
        <v>3.8149999999999999</v>
      </c>
      <c r="M2301" s="5">
        <v>1.526</v>
      </c>
      <c r="N2301" s="8">
        <f t="shared" si="173"/>
        <v>3.8754999999999997</v>
      </c>
      <c r="O2301" s="11">
        <f t="shared" si="177"/>
        <v>1.1755000000000111</v>
      </c>
      <c r="P2301" s="10">
        <v>0</v>
      </c>
      <c r="Q2301" s="39">
        <f t="shared" si="176"/>
        <v>66.136627906976742</v>
      </c>
      <c r="R2301" s="33">
        <v>430</v>
      </c>
      <c r="U2301" s="188">
        <v>426.86799999999999</v>
      </c>
      <c r="V2301" s="8">
        <f t="shared" si="174"/>
        <v>185.39509999999996</v>
      </c>
      <c r="X2301" s="8">
        <f t="shared" si="175"/>
        <v>261.69400000000007</v>
      </c>
    </row>
    <row r="2302" spans="1:24" ht="18.75" customHeight="1" x14ac:dyDescent="0.2">
      <c r="A2302" s="32"/>
      <c r="B2302" s="32">
        <v>44299</v>
      </c>
      <c r="C2302" s="33">
        <v>438</v>
      </c>
      <c r="D2302" s="33">
        <v>370</v>
      </c>
      <c r="E2302" s="1">
        <v>426.79</v>
      </c>
      <c r="F2302" s="52">
        <v>722</v>
      </c>
      <c r="G2302" s="52">
        <v>34</v>
      </c>
      <c r="H2302" s="8">
        <v>486.32</v>
      </c>
      <c r="J2302" s="68"/>
      <c r="K2302" s="75">
        <v>6.0499999999999998E-2</v>
      </c>
      <c r="L2302" s="4">
        <v>3.43</v>
      </c>
      <c r="M2302" s="5">
        <v>1.3720000000000001</v>
      </c>
      <c r="N2302" s="8">
        <f t="shared" si="173"/>
        <v>3.4904999999999999</v>
      </c>
      <c r="O2302" s="11">
        <f t="shared" si="177"/>
        <v>1.3305000000000318</v>
      </c>
      <c r="P2302" s="10">
        <v>0</v>
      </c>
      <c r="Q2302" s="39">
        <f t="shared" si="176"/>
        <v>65.744186046511629</v>
      </c>
      <c r="R2302" s="33">
        <v>430</v>
      </c>
      <c r="U2302" s="188">
        <v>426.71800000000002</v>
      </c>
      <c r="V2302" s="8">
        <f t="shared" si="174"/>
        <v>186.72559999999999</v>
      </c>
      <c r="X2302" s="8">
        <f t="shared" si="175"/>
        <v>265.12400000000008</v>
      </c>
    </row>
    <row r="2303" spans="1:24" ht="18.75" customHeight="1" x14ac:dyDescent="0.2">
      <c r="A2303" s="32"/>
      <c r="B2303" s="32">
        <v>44300</v>
      </c>
      <c r="C2303" s="33">
        <v>438</v>
      </c>
      <c r="D2303" s="33">
        <v>370</v>
      </c>
      <c r="E2303" s="1">
        <v>426.67</v>
      </c>
      <c r="F2303" s="52">
        <v>722</v>
      </c>
      <c r="G2303" s="52">
        <v>34</v>
      </c>
      <c r="H2303" s="8">
        <v>484.16</v>
      </c>
      <c r="J2303" s="68"/>
      <c r="K2303" s="75">
        <v>6.0499999999999998E-2</v>
      </c>
      <c r="L2303" s="4">
        <v>3.988</v>
      </c>
      <c r="M2303" s="5">
        <v>1.5980000000000001</v>
      </c>
      <c r="N2303" s="8">
        <f t="shared" si="173"/>
        <v>4.0484999999999998</v>
      </c>
      <c r="O2303" s="11">
        <f t="shared" si="177"/>
        <v>3.5084999999999793</v>
      </c>
      <c r="P2303" s="10">
        <v>45.8</v>
      </c>
      <c r="Q2303" s="39">
        <f t="shared" si="176"/>
        <v>65.430232558139537</v>
      </c>
      <c r="R2303" s="33">
        <v>430</v>
      </c>
      <c r="U2303" s="188">
        <v>426.58199999999999</v>
      </c>
      <c r="V2303" s="8">
        <f t="shared" si="174"/>
        <v>190.23409999999996</v>
      </c>
      <c r="X2303" s="8">
        <f t="shared" si="175"/>
        <v>269.11200000000008</v>
      </c>
    </row>
    <row r="2304" spans="1:24" ht="18.75" customHeight="1" x14ac:dyDescent="0.2">
      <c r="A2304" s="32"/>
      <c r="B2304" s="32">
        <v>44301</v>
      </c>
      <c r="C2304" s="33">
        <v>438</v>
      </c>
      <c r="D2304" s="33">
        <v>370</v>
      </c>
      <c r="E2304" s="1">
        <v>426.64</v>
      </c>
      <c r="F2304" s="52">
        <v>722</v>
      </c>
      <c r="G2304" s="52">
        <v>34</v>
      </c>
      <c r="H2304" s="8">
        <v>483.62</v>
      </c>
      <c r="J2304" s="68"/>
      <c r="K2304" s="75">
        <v>6.0499999999999998E-2</v>
      </c>
      <c r="L2304" s="4">
        <v>3.7829999999999999</v>
      </c>
      <c r="M2304" s="5">
        <v>1.5129999999999999</v>
      </c>
      <c r="N2304" s="8">
        <f t="shared" si="173"/>
        <v>3.8434999999999997</v>
      </c>
      <c r="O2304" s="11">
        <f t="shared" si="177"/>
        <v>18.193500000000022</v>
      </c>
      <c r="P2304" s="10">
        <v>36.799999999999997</v>
      </c>
      <c r="Q2304" s="39">
        <f t="shared" si="176"/>
        <v>65.351744186046517</v>
      </c>
      <c r="R2304" s="33">
        <v>430</v>
      </c>
      <c r="U2304" s="188">
        <v>426.56299999999999</v>
      </c>
      <c r="V2304" s="8">
        <f t="shared" si="174"/>
        <v>208.42759999999998</v>
      </c>
      <c r="X2304" s="8">
        <f t="shared" si="175"/>
        <v>272.8950000000001</v>
      </c>
    </row>
    <row r="2305" spans="1:24" ht="18.75" customHeight="1" x14ac:dyDescent="0.2">
      <c r="A2305" s="32"/>
      <c r="B2305" s="32">
        <v>44302</v>
      </c>
      <c r="C2305" s="33">
        <v>438</v>
      </c>
      <c r="D2305" s="33">
        <v>370</v>
      </c>
      <c r="E2305" s="1">
        <v>427.43</v>
      </c>
      <c r="F2305" s="52">
        <v>722</v>
      </c>
      <c r="G2305" s="52">
        <v>34</v>
      </c>
      <c r="H2305" s="8">
        <v>497.97</v>
      </c>
      <c r="J2305" s="68"/>
      <c r="K2305" s="75">
        <v>6.0499999999999998E-2</v>
      </c>
      <c r="L2305" s="4">
        <v>2.8290000000000002</v>
      </c>
      <c r="M2305" s="5">
        <v>1.1359999999999999</v>
      </c>
      <c r="N2305" s="8">
        <f t="shared" si="173"/>
        <v>2.8895</v>
      </c>
      <c r="O2305" s="11">
        <f t="shared" si="177"/>
        <v>13.039499999999977</v>
      </c>
      <c r="P2305" s="10">
        <v>15.7</v>
      </c>
      <c r="Q2305" s="39">
        <f t="shared" si="176"/>
        <v>67.4375</v>
      </c>
      <c r="R2305" s="33">
        <v>430</v>
      </c>
      <c r="U2305" s="188">
        <v>427.36500000000001</v>
      </c>
      <c r="V2305" s="8">
        <f t="shared" si="174"/>
        <v>221.46709999999996</v>
      </c>
      <c r="X2305" s="8">
        <f t="shared" si="175"/>
        <v>275.7240000000001</v>
      </c>
    </row>
    <row r="2306" spans="1:24" ht="18.75" customHeight="1" x14ac:dyDescent="0.2">
      <c r="A2306" s="32"/>
      <c r="B2306" s="32">
        <v>44303</v>
      </c>
      <c r="C2306" s="33">
        <v>438</v>
      </c>
      <c r="D2306" s="33">
        <v>370</v>
      </c>
      <c r="E2306" s="1">
        <v>427.98</v>
      </c>
      <c r="F2306" s="52">
        <v>722</v>
      </c>
      <c r="G2306" s="52">
        <v>34</v>
      </c>
      <c r="H2306" s="8">
        <v>508.12</v>
      </c>
      <c r="J2306" s="68"/>
      <c r="K2306" s="75">
        <v>6.0499999999999998E-2</v>
      </c>
      <c r="L2306" s="4">
        <v>2.714</v>
      </c>
      <c r="M2306" s="5">
        <v>1.0900000000000001</v>
      </c>
      <c r="N2306" s="8">
        <f t="shared" si="173"/>
        <v>2.7744999999999997</v>
      </c>
      <c r="O2306" s="11">
        <f t="shared" si="177"/>
        <v>7.6145000000000316</v>
      </c>
      <c r="P2306" s="10">
        <v>8.1</v>
      </c>
      <c r="Q2306" s="39">
        <f t="shared" si="176"/>
        <v>68.912790697674424</v>
      </c>
      <c r="R2306" s="33">
        <v>430</v>
      </c>
      <c r="U2306" s="188">
        <v>427.89600000000002</v>
      </c>
      <c r="V2306" s="8">
        <f t="shared" si="174"/>
        <v>229.08159999999998</v>
      </c>
      <c r="X2306" s="8">
        <f t="shared" si="175"/>
        <v>278.4380000000001</v>
      </c>
    </row>
    <row r="2307" spans="1:24" ht="18.75" customHeight="1" x14ac:dyDescent="0.2">
      <c r="A2307" s="32"/>
      <c r="B2307" s="32">
        <v>44304</v>
      </c>
      <c r="C2307" s="33">
        <v>438</v>
      </c>
      <c r="D2307" s="33">
        <v>370</v>
      </c>
      <c r="E2307" s="1">
        <v>428.24</v>
      </c>
      <c r="F2307" s="52">
        <v>722</v>
      </c>
      <c r="G2307" s="52">
        <v>34</v>
      </c>
      <c r="H2307" s="8">
        <v>512.96</v>
      </c>
      <c r="J2307" s="68"/>
      <c r="K2307" s="75">
        <v>6.0499999999999998E-2</v>
      </c>
      <c r="L2307" s="4">
        <v>4.26</v>
      </c>
      <c r="M2307" s="5">
        <v>1.7110000000000001</v>
      </c>
      <c r="N2307" s="8">
        <f t="shared" si="173"/>
        <v>4.3205</v>
      </c>
      <c r="O2307" s="11">
        <f t="shared" si="177"/>
        <v>4.7004999999999955</v>
      </c>
      <c r="P2307" s="10">
        <v>0</v>
      </c>
      <c r="Q2307" s="39">
        <f t="shared" si="176"/>
        <v>69.616279069767444</v>
      </c>
      <c r="R2307" s="33">
        <v>430</v>
      </c>
      <c r="U2307" s="188">
        <v>428.17099999999999</v>
      </c>
      <c r="V2307" s="8">
        <f t="shared" si="174"/>
        <v>233.78209999999999</v>
      </c>
      <c r="X2307" s="8">
        <f t="shared" si="175"/>
        <v>282.69800000000009</v>
      </c>
    </row>
    <row r="2308" spans="1:24" x14ac:dyDescent="0.2">
      <c r="A2308" s="32"/>
      <c r="B2308" s="32">
        <v>44305</v>
      </c>
      <c r="C2308" s="33">
        <v>438</v>
      </c>
      <c r="D2308" s="33">
        <v>370</v>
      </c>
      <c r="E2308" s="1">
        <v>428.26</v>
      </c>
      <c r="F2308" s="52">
        <v>722</v>
      </c>
      <c r="G2308" s="52">
        <v>34</v>
      </c>
      <c r="H2308" s="8">
        <v>513.34</v>
      </c>
      <c r="J2308" s="68"/>
      <c r="K2308" s="75">
        <v>6.0499999999999998E-2</v>
      </c>
      <c r="L2308" s="4">
        <v>3.1720000000000002</v>
      </c>
      <c r="M2308" s="5">
        <v>1.274</v>
      </c>
      <c r="N2308" s="8">
        <f t="shared" si="173"/>
        <v>3.2324999999999999</v>
      </c>
      <c r="O2308" s="11">
        <f t="shared" si="177"/>
        <v>3.2324999999999999</v>
      </c>
      <c r="P2308" s="10">
        <v>0</v>
      </c>
      <c r="Q2308" s="39">
        <f t="shared" si="176"/>
        <v>69.67151162790698</v>
      </c>
      <c r="R2308" s="33">
        <v>430</v>
      </c>
      <c r="U2308" s="188">
        <v>428.20600000000002</v>
      </c>
      <c r="V2308" s="8">
        <f t="shared" si="174"/>
        <v>237.01459999999997</v>
      </c>
      <c r="X2308" s="8">
        <f t="shared" si="175"/>
        <v>285.87000000000012</v>
      </c>
    </row>
    <row r="2309" spans="1:24" x14ac:dyDescent="0.2">
      <c r="A2309" s="32"/>
      <c r="B2309" s="32">
        <v>44306</v>
      </c>
      <c r="C2309" s="33">
        <v>438</v>
      </c>
      <c r="D2309" s="33">
        <v>370</v>
      </c>
      <c r="E2309" s="1">
        <v>428.26</v>
      </c>
      <c r="F2309" s="52">
        <v>722</v>
      </c>
      <c r="G2309" s="52">
        <v>34</v>
      </c>
      <c r="H2309" s="8">
        <v>513.34</v>
      </c>
      <c r="J2309" s="68"/>
      <c r="K2309" s="75">
        <v>6.0499999999999998E-2</v>
      </c>
      <c r="L2309" s="4">
        <v>2.5670000000000002</v>
      </c>
      <c r="M2309" s="5">
        <v>1.0309999999999999</v>
      </c>
      <c r="N2309" s="8">
        <f t="shared" si="173"/>
        <v>2.6275000000000004</v>
      </c>
      <c r="O2309" s="11">
        <f t="shared" si="177"/>
        <v>1.6774999999999549</v>
      </c>
      <c r="P2309" s="10">
        <v>0</v>
      </c>
      <c r="Q2309" s="39">
        <f t="shared" si="176"/>
        <v>69.67151162790698</v>
      </c>
      <c r="R2309" s="33">
        <v>430</v>
      </c>
      <c r="U2309" s="188">
        <v>428.19200000000001</v>
      </c>
      <c r="V2309" s="8">
        <f t="shared" si="174"/>
        <v>238.69209999999993</v>
      </c>
      <c r="X2309" s="8">
        <f t="shared" si="175"/>
        <v>288.43700000000013</v>
      </c>
    </row>
    <row r="2310" spans="1:24" x14ac:dyDescent="0.2">
      <c r="A2310" s="32"/>
      <c r="B2310" s="32">
        <v>44307</v>
      </c>
      <c r="C2310" s="33">
        <v>438</v>
      </c>
      <c r="D2310" s="33">
        <v>370</v>
      </c>
      <c r="E2310" s="1">
        <v>428.21</v>
      </c>
      <c r="F2310" s="52">
        <v>722</v>
      </c>
      <c r="G2310" s="52">
        <v>34</v>
      </c>
      <c r="H2310" s="8">
        <v>512.39</v>
      </c>
      <c r="J2310" s="68"/>
      <c r="K2310" s="75">
        <v>6.0499999999999998E-2</v>
      </c>
      <c r="L2310" s="4">
        <v>2.9950000000000001</v>
      </c>
      <c r="M2310" s="5">
        <v>1.2030000000000001</v>
      </c>
      <c r="N2310" s="8">
        <f t="shared" si="173"/>
        <v>3.0555000000000003</v>
      </c>
      <c r="O2310" s="11">
        <f t="shared" si="177"/>
        <v>1.1555000000000231</v>
      </c>
      <c r="P2310" s="10">
        <v>0</v>
      </c>
      <c r="Q2310" s="39">
        <f t="shared" si="176"/>
        <v>69.533430232558146</v>
      </c>
      <c r="R2310" s="33">
        <v>430</v>
      </c>
      <c r="U2310" s="188">
        <v>428.14699999999999</v>
      </c>
      <c r="V2310" s="8">
        <f t="shared" si="174"/>
        <v>239.84759999999994</v>
      </c>
      <c r="X2310" s="8">
        <f t="shared" si="175"/>
        <v>291.43200000000013</v>
      </c>
    </row>
    <row r="2311" spans="1:24" x14ac:dyDescent="0.2">
      <c r="A2311" s="32"/>
      <c r="B2311" s="32">
        <v>44308</v>
      </c>
      <c r="C2311" s="33">
        <v>438</v>
      </c>
      <c r="D2311" s="33">
        <v>370</v>
      </c>
      <c r="E2311" s="1">
        <v>428.11</v>
      </c>
      <c r="F2311" s="52">
        <v>722</v>
      </c>
      <c r="G2311" s="52">
        <v>34</v>
      </c>
      <c r="H2311" s="8">
        <v>510.49</v>
      </c>
      <c r="J2311" s="68"/>
      <c r="K2311" s="75">
        <v>6.0499999999999998E-2</v>
      </c>
      <c r="L2311" s="4">
        <v>5.702</v>
      </c>
      <c r="M2311" s="5">
        <v>2.29</v>
      </c>
      <c r="N2311" s="8">
        <f t="shared" si="173"/>
        <v>5.7625000000000002</v>
      </c>
      <c r="O2311" s="11">
        <f t="shared" si="177"/>
        <v>2.6325000000000047</v>
      </c>
      <c r="P2311" s="10">
        <v>0</v>
      </c>
      <c r="Q2311" s="39">
        <f t="shared" si="176"/>
        <v>69.257267441860463</v>
      </c>
      <c r="R2311" s="33">
        <v>430</v>
      </c>
      <c r="U2311" s="188">
        <v>428.04199999999997</v>
      </c>
      <c r="V2311" s="8">
        <f t="shared" si="174"/>
        <v>242.48009999999994</v>
      </c>
      <c r="X2311" s="8">
        <f t="shared" si="175"/>
        <v>297.13400000000013</v>
      </c>
    </row>
    <row r="2312" spans="1:24" x14ac:dyDescent="0.2">
      <c r="A2312" s="32"/>
      <c r="B2312" s="32">
        <v>44309</v>
      </c>
      <c r="C2312" s="33">
        <v>438</v>
      </c>
      <c r="D2312" s="33">
        <v>370</v>
      </c>
      <c r="E2312" s="1">
        <v>427.94</v>
      </c>
      <c r="F2312" s="52">
        <v>722</v>
      </c>
      <c r="G2312" s="52">
        <v>34</v>
      </c>
      <c r="H2312" s="8">
        <v>507.36</v>
      </c>
      <c r="J2312" s="68"/>
      <c r="K2312" s="75">
        <v>6.0499999999999998E-2</v>
      </c>
      <c r="L2312" s="4">
        <v>1.853</v>
      </c>
      <c r="M2312" s="5">
        <v>0.74399999999999999</v>
      </c>
      <c r="N2312" s="8">
        <f t="shared" si="173"/>
        <v>1.9135</v>
      </c>
      <c r="O2312" s="11">
        <f t="shared" si="177"/>
        <v>0.97350000000000225</v>
      </c>
      <c r="P2312" s="10">
        <v>0</v>
      </c>
      <c r="Q2312" s="39">
        <f t="shared" si="176"/>
        <v>68.802325581395351</v>
      </c>
      <c r="R2312" s="33">
        <v>430</v>
      </c>
      <c r="U2312" s="188">
        <v>427.86</v>
      </c>
      <c r="V2312" s="8">
        <f t="shared" si="174"/>
        <v>243.45359999999994</v>
      </c>
      <c r="X2312" s="8">
        <f t="shared" si="175"/>
        <v>298.98700000000014</v>
      </c>
    </row>
    <row r="2313" spans="1:24" x14ac:dyDescent="0.2">
      <c r="A2313" s="32"/>
      <c r="B2313" s="32">
        <v>44310</v>
      </c>
      <c r="C2313" s="33">
        <v>438</v>
      </c>
      <c r="D2313" s="33">
        <v>370</v>
      </c>
      <c r="E2313" s="1">
        <v>427.89</v>
      </c>
      <c r="F2313" s="52">
        <v>722</v>
      </c>
      <c r="G2313" s="52">
        <v>34</v>
      </c>
      <c r="H2313" s="8">
        <v>506.42</v>
      </c>
      <c r="J2313" s="68"/>
      <c r="K2313" s="75">
        <v>6.0499999999999998E-2</v>
      </c>
      <c r="L2313" s="4">
        <v>4.2880000000000003</v>
      </c>
      <c r="M2313" s="5">
        <v>1.722</v>
      </c>
      <c r="N2313" s="8">
        <f t="shared" ref="N2313:N2376" si="178">I2313+J2313+K2313+L2313</f>
        <v>4.3485000000000005</v>
      </c>
      <c r="O2313" s="11">
        <f t="shared" si="177"/>
        <v>1.3985000000000118</v>
      </c>
      <c r="P2313" s="10">
        <v>0</v>
      </c>
      <c r="Q2313" s="39">
        <f t="shared" si="176"/>
        <v>68.66569767441861</v>
      </c>
      <c r="R2313" s="33">
        <v>430</v>
      </c>
      <c r="U2313" s="188">
        <v>427.81200000000001</v>
      </c>
      <c r="V2313" s="8">
        <f t="shared" si="174"/>
        <v>244.85209999999995</v>
      </c>
      <c r="X2313" s="8">
        <f t="shared" si="175"/>
        <v>303.27500000000015</v>
      </c>
    </row>
    <row r="2314" spans="1:24" x14ac:dyDescent="0.2">
      <c r="A2314" s="32"/>
      <c r="B2314" s="32">
        <v>44311</v>
      </c>
      <c r="C2314" s="33">
        <v>438</v>
      </c>
      <c r="D2314" s="33">
        <v>370</v>
      </c>
      <c r="E2314" s="1">
        <v>427.73</v>
      </c>
      <c r="F2314" s="52">
        <v>722</v>
      </c>
      <c r="G2314" s="52">
        <v>34</v>
      </c>
      <c r="H2314" s="8">
        <v>503.47</v>
      </c>
      <c r="J2314" s="68"/>
      <c r="K2314" s="75">
        <v>6.0499999999999998E-2</v>
      </c>
      <c r="L2314" s="4">
        <v>6.0430000000000001</v>
      </c>
      <c r="M2314" s="5">
        <v>2.427</v>
      </c>
      <c r="N2314" s="8">
        <f t="shared" si="178"/>
        <v>6.1035000000000004</v>
      </c>
      <c r="O2314" s="11">
        <f t="shared" si="177"/>
        <v>1.3634999999999913</v>
      </c>
      <c r="P2314" s="10">
        <v>0</v>
      </c>
      <c r="Q2314" s="39">
        <f t="shared" si="176"/>
        <v>68.236918604651166</v>
      </c>
      <c r="R2314" s="33">
        <v>430</v>
      </c>
      <c r="U2314" s="188">
        <v>427.65499999999997</v>
      </c>
      <c r="V2314" s="8">
        <f t="shared" si="174"/>
        <v>246.21559999999994</v>
      </c>
      <c r="X2314" s="8">
        <f t="shared" si="175"/>
        <v>309.31800000000015</v>
      </c>
    </row>
    <row r="2315" spans="1:24" x14ac:dyDescent="0.2">
      <c r="A2315" s="32"/>
      <c r="B2315" s="32">
        <v>44312</v>
      </c>
      <c r="C2315" s="33">
        <v>438</v>
      </c>
      <c r="D2315" s="33">
        <v>370</v>
      </c>
      <c r="E2315" s="1">
        <v>427.47</v>
      </c>
      <c r="F2315" s="52">
        <v>722</v>
      </c>
      <c r="G2315" s="52">
        <v>34</v>
      </c>
      <c r="H2315" s="8">
        <v>498.73</v>
      </c>
      <c r="J2315" s="68"/>
      <c r="K2315" s="75">
        <v>6.0499999999999998E-2</v>
      </c>
      <c r="L2315" s="4">
        <v>3.8250000000000002</v>
      </c>
      <c r="M2315" s="5">
        <v>1.53</v>
      </c>
      <c r="N2315" s="8">
        <f t="shared" si="178"/>
        <v>3.8855000000000004</v>
      </c>
      <c r="O2315" s="11">
        <f t="shared" si="177"/>
        <v>1.2954999999999686</v>
      </c>
      <c r="P2315" s="10">
        <v>0</v>
      </c>
      <c r="Q2315" s="39">
        <f t="shared" si="176"/>
        <v>67.547965116279073</v>
      </c>
      <c r="R2315" s="33">
        <v>430</v>
      </c>
      <c r="U2315" s="188">
        <v>427.39699999999999</v>
      </c>
      <c r="V2315" s="8">
        <f t="shared" si="174"/>
        <v>247.51109999999991</v>
      </c>
      <c r="X2315" s="8">
        <f t="shared" si="175"/>
        <v>313.14300000000014</v>
      </c>
    </row>
    <row r="2316" spans="1:24" x14ac:dyDescent="0.2">
      <c r="A2316" s="32"/>
      <c r="B2316" s="32">
        <v>44313</v>
      </c>
      <c r="C2316" s="33">
        <v>438</v>
      </c>
      <c r="D2316" s="33">
        <v>370</v>
      </c>
      <c r="E2316" s="1">
        <v>427.33</v>
      </c>
      <c r="F2316" s="52">
        <v>722</v>
      </c>
      <c r="G2316" s="52">
        <v>34</v>
      </c>
      <c r="H2316" s="8">
        <v>496.14</v>
      </c>
      <c r="J2316" s="68"/>
      <c r="K2316" s="75">
        <v>6.0499999999999998E-2</v>
      </c>
      <c r="L2316" s="4">
        <v>4.2949999999999999</v>
      </c>
      <c r="M2316" s="5">
        <v>1.718</v>
      </c>
      <c r="N2316" s="8">
        <f t="shared" si="178"/>
        <v>4.3555000000000001</v>
      </c>
      <c r="O2316" s="11">
        <f t="shared" si="177"/>
        <v>0.68550000000004108</v>
      </c>
      <c r="P2316" s="10">
        <v>0</v>
      </c>
      <c r="Q2316" s="39">
        <f t="shared" si="176"/>
        <v>67.17151162790698</v>
      </c>
      <c r="R2316" s="33">
        <v>430</v>
      </c>
      <c r="U2316" s="188">
        <v>427.24900000000002</v>
      </c>
      <c r="V2316" s="8">
        <f t="shared" si="174"/>
        <v>248.19659999999996</v>
      </c>
      <c r="X2316" s="8">
        <f t="shared" si="175"/>
        <v>317.43800000000016</v>
      </c>
    </row>
    <row r="2317" spans="1:24" x14ac:dyDescent="0.2">
      <c r="A2317" s="32"/>
      <c r="B2317" s="32">
        <v>44314</v>
      </c>
      <c r="C2317" s="33">
        <v>438</v>
      </c>
      <c r="D2317" s="33">
        <v>370</v>
      </c>
      <c r="E2317" s="1">
        <v>427.13</v>
      </c>
      <c r="F2317" s="52">
        <v>722</v>
      </c>
      <c r="G2317" s="52">
        <v>34</v>
      </c>
      <c r="H2317" s="8">
        <v>492.47</v>
      </c>
      <c r="J2317" s="68"/>
      <c r="K2317" s="75">
        <v>6.0499999999999998E-2</v>
      </c>
      <c r="L2317" s="4">
        <v>3.3290000000000002</v>
      </c>
      <c r="M2317" s="5">
        <v>1.329</v>
      </c>
      <c r="N2317" s="8">
        <f t="shared" si="178"/>
        <v>3.3895</v>
      </c>
      <c r="O2317" s="11">
        <f t="shared" si="177"/>
        <v>1.0194999999999954</v>
      </c>
      <c r="P2317" s="10">
        <v>0</v>
      </c>
      <c r="Q2317" s="39">
        <f t="shared" si="176"/>
        <v>66.638081395348834</v>
      </c>
      <c r="R2317" s="33">
        <v>430</v>
      </c>
      <c r="U2317" s="188">
        <v>427.05900000000003</v>
      </c>
      <c r="V2317" s="8">
        <f t="shared" si="174"/>
        <v>249.21609999999995</v>
      </c>
      <c r="X2317" s="8">
        <f t="shared" si="175"/>
        <v>320.76700000000017</v>
      </c>
    </row>
    <row r="2318" spans="1:24" x14ac:dyDescent="0.2">
      <c r="A2318" s="32"/>
      <c r="B2318" s="32">
        <v>44315</v>
      </c>
      <c r="C2318" s="33">
        <v>438</v>
      </c>
      <c r="D2318" s="33">
        <v>370</v>
      </c>
      <c r="E2318" s="1">
        <v>427</v>
      </c>
      <c r="F2318" s="52">
        <v>722</v>
      </c>
      <c r="G2318" s="52">
        <v>34</v>
      </c>
      <c r="H2318" s="8">
        <v>490.1</v>
      </c>
      <c r="J2318" s="68"/>
      <c r="K2318" s="75">
        <v>6.0499999999999998E-2</v>
      </c>
      <c r="L2318" s="4">
        <v>4.1029999999999998</v>
      </c>
      <c r="M2318" s="5">
        <v>1.641</v>
      </c>
      <c r="N2318" s="8">
        <f t="shared" si="178"/>
        <v>4.1635</v>
      </c>
      <c r="O2318" s="11">
        <f t="shared" si="177"/>
        <v>0.92349999999999088</v>
      </c>
      <c r="P2318" s="10">
        <v>0</v>
      </c>
      <c r="Q2318" s="39">
        <f t="shared" si="176"/>
        <v>66.293604651162795</v>
      </c>
      <c r="R2318" s="33">
        <v>430</v>
      </c>
      <c r="U2318" s="188">
        <v>426.92200000000003</v>
      </c>
      <c r="V2318" s="8">
        <f t="shared" si="174"/>
        <v>250.13959999999994</v>
      </c>
      <c r="X2318" s="8">
        <f t="shared" si="175"/>
        <v>324.87000000000018</v>
      </c>
    </row>
    <row r="2319" spans="1:24" x14ac:dyDescent="0.2">
      <c r="A2319" s="32"/>
      <c r="B2319" s="32">
        <v>44316</v>
      </c>
      <c r="C2319" s="33">
        <v>438</v>
      </c>
      <c r="D2319" s="33">
        <v>370</v>
      </c>
      <c r="E2319" s="1">
        <v>426.82</v>
      </c>
      <c r="F2319" s="52">
        <v>722</v>
      </c>
      <c r="G2319" s="52">
        <v>34</v>
      </c>
      <c r="H2319" s="8">
        <v>486.86</v>
      </c>
      <c r="J2319" s="68"/>
      <c r="K2319" s="75">
        <v>6.0499999999999998E-2</v>
      </c>
      <c r="L2319" s="4">
        <v>3.528</v>
      </c>
      <c r="M2319" s="5">
        <v>1.411</v>
      </c>
      <c r="N2319" s="8">
        <f t="shared" si="178"/>
        <v>3.5884999999999998</v>
      </c>
      <c r="O2319" s="11">
        <f t="shared" si="177"/>
        <v>1.0684999999999611</v>
      </c>
      <c r="P2319" s="10">
        <v>1</v>
      </c>
      <c r="Q2319" s="39">
        <f t="shared" si="176"/>
        <v>65.822674418604649</v>
      </c>
      <c r="R2319" s="33">
        <v>430</v>
      </c>
      <c r="T2319" s="8">
        <f>SUM(K2290:K2319)</f>
        <v>1.6750999999999998</v>
      </c>
      <c r="U2319" s="188">
        <v>426.738</v>
      </c>
      <c r="V2319" s="8">
        <f t="shared" si="174"/>
        <v>251.20809999999992</v>
      </c>
      <c r="X2319" s="8">
        <f t="shared" si="175"/>
        <v>328.3980000000002</v>
      </c>
    </row>
    <row r="2320" spans="1:24" x14ac:dyDescent="0.2">
      <c r="A2320" s="32"/>
      <c r="B2320" s="32">
        <v>44317</v>
      </c>
      <c r="C2320" s="33">
        <v>438</v>
      </c>
      <c r="D2320" s="33">
        <v>370</v>
      </c>
      <c r="E2320" s="1">
        <v>426.68</v>
      </c>
      <c r="F2320" s="52">
        <v>722</v>
      </c>
      <c r="G2320" s="52">
        <v>34</v>
      </c>
      <c r="H2320" s="8">
        <v>484.34</v>
      </c>
      <c r="J2320" s="68"/>
      <c r="K2320" s="75">
        <v>6.0499999999999998E-2</v>
      </c>
      <c r="L2320" s="4">
        <v>3.2280000000000002</v>
      </c>
      <c r="M2320" s="5">
        <v>1.2909999999999999</v>
      </c>
      <c r="N2320" s="8">
        <f t="shared" si="178"/>
        <v>3.2885</v>
      </c>
      <c r="O2320" s="11">
        <f t="shared" si="177"/>
        <v>1.6685000000000523</v>
      </c>
      <c r="P2320" s="10">
        <v>0</v>
      </c>
      <c r="Q2320" s="39">
        <f t="shared" si="176"/>
        <v>65.456395348837205</v>
      </c>
      <c r="R2320" s="33">
        <v>430</v>
      </c>
      <c r="T2320" s="8"/>
      <c r="U2320" s="188">
        <v>426.60700000000003</v>
      </c>
      <c r="V2320" s="8">
        <f t="shared" si="174"/>
        <v>252.87659999999997</v>
      </c>
      <c r="X2320" s="8">
        <f t="shared" si="175"/>
        <v>331.6260000000002</v>
      </c>
    </row>
    <row r="2321" spans="1:24" x14ac:dyDescent="0.2">
      <c r="A2321" s="32"/>
      <c r="B2321" s="32">
        <v>44318</v>
      </c>
      <c r="C2321" s="33">
        <v>438</v>
      </c>
      <c r="D2321" s="33">
        <v>370</v>
      </c>
      <c r="E2321" s="1">
        <v>426.59</v>
      </c>
      <c r="F2321" s="52">
        <v>722</v>
      </c>
      <c r="G2321" s="52">
        <v>34</v>
      </c>
      <c r="H2321" s="8">
        <v>482.72</v>
      </c>
      <c r="J2321" s="68"/>
      <c r="K2321" s="75">
        <v>6.0499999999999998E-2</v>
      </c>
      <c r="L2321" s="4">
        <v>4.0279999999999996</v>
      </c>
      <c r="M2321" s="5">
        <v>1.611</v>
      </c>
      <c r="N2321" s="8">
        <f t="shared" si="178"/>
        <v>4.0884999999999998</v>
      </c>
      <c r="O2321" s="11">
        <f t="shared" si="177"/>
        <v>3.1884999999999657</v>
      </c>
      <c r="P2321" s="10">
        <v>0</v>
      </c>
      <c r="Q2321" s="39">
        <f t="shared" si="176"/>
        <v>65.220930232558146</v>
      </c>
      <c r="R2321" s="33">
        <v>430</v>
      </c>
      <c r="T2321" s="8"/>
      <c r="U2321" s="188">
        <v>426.51299999999998</v>
      </c>
      <c r="V2321" s="8">
        <f t="shared" si="174"/>
        <v>256.06509999999992</v>
      </c>
      <c r="X2321" s="8">
        <f t="shared" si="175"/>
        <v>335.65400000000022</v>
      </c>
    </row>
    <row r="2322" spans="1:24" x14ac:dyDescent="0.2">
      <c r="A2322" s="32"/>
      <c r="B2322" s="32">
        <v>44319</v>
      </c>
      <c r="C2322" s="33">
        <v>438</v>
      </c>
      <c r="D2322" s="33">
        <v>370</v>
      </c>
      <c r="E2322" s="1">
        <v>426.54</v>
      </c>
      <c r="F2322" s="52">
        <v>722</v>
      </c>
      <c r="G2322" s="52">
        <v>34</v>
      </c>
      <c r="H2322" s="8">
        <v>481.82</v>
      </c>
      <c r="J2322" s="68"/>
      <c r="K2322" s="75">
        <v>6.0499999999999998E-2</v>
      </c>
      <c r="L2322" s="4">
        <v>2.0129999999999999</v>
      </c>
      <c r="M2322" s="5">
        <v>0.80500000000000005</v>
      </c>
      <c r="N2322" s="8">
        <f t="shared" si="178"/>
        <v>2.0735000000000001</v>
      </c>
      <c r="O2322" s="11">
        <f t="shared" si="177"/>
        <v>9.6335000000000015</v>
      </c>
      <c r="P2322" s="10">
        <v>21</v>
      </c>
      <c r="Q2322" s="39">
        <f t="shared" si="176"/>
        <v>65.090116279069761</v>
      </c>
      <c r="R2322" s="33">
        <v>430</v>
      </c>
      <c r="U2322" s="188">
        <v>426.46100000000001</v>
      </c>
      <c r="V2322" s="8">
        <f t="shared" si="174"/>
        <v>265.69859999999994</v>
      </c>
      <c r="X2322" s="8">
        <f t="shared" si="175"/>
        <v>337.6670000000002</v>
      </c>
    </row>
    <row r="2323" spans="1:24" x14ac:dyDescent="0.2">
      <c r="A2323" s="32"/>
      <c r="B2323" s="32">
        <v>44320</v>
      </c>
      <c r="C2323" s="33">
        <v>438</v>
      </c>
      <c r="D2323" s="33">
        <v>370</v>
      </c>
      <c r="E2323" s="1">
        <v>426.96</v>
      </c>
      <c r="F2323" s="52">
        <v>722</v>
      </c>
      <c r="G2323" s="52">
        <v>34</v>
      </c>
      <c r="H2323" s="8">
        <v>489.38</v>
      </c>
      <c r="J2323" s="68"/>
      <c r="K2323" s="75">
        <v>6.0499999999999998E-2</v>
      </c>
      <c r="L2323" s="4">
        <v>3.5129999999999999</v>
      </c>
      <c r="M2323" s="5">
        <v>1.405</v>
      </c>
      <c r="N2323" s="8">
        <f t="shared" si="178"/>
        <v>3.5735000000000001</v>
      </c>
      <c r="O2323" s="11">
        <f t="shared" si="177"/>
        <v>7.8035000000000183</v>
      </c>
      <c r="P2323" s="10">
        <v>7.1</v>
      </c>
      <c r="Q2323" s="39">
        <f t="shared" si="176"/>
        <v>66.188953488372093</v>
      </c>
      <c r="R2323" s="33">
        <v>430</v>
      </c>
      <c r="U2323" s="188">
        <v>426.86399999999998</v>
      </c>
      <c r="V2323" s="8">
        <f t="shared" si="174"/>
        <v>273.50209999999998</v>
      </c>
      <c r="X2323" s="8">
        <f t="shared" si="175"/>
        <v>341.18000000000018</v>
      </c>
    </row>
    <row r="2324" spans="1:24" x14ac:dyDescent="0.2">
      <c r="A2324" s="32"/>
      <c r="B2324" s="32">
        <v>44321</v>
      </c>
      <c r="C2324" s="33">
        <v>438</v>
      </c>
      <c r="D2324" s="33">
        <v>370</v>
      </c>
      <c r="E2324" s="1">
        <v>427.19</v>
      </c>
      <c r="F2324" s="52">
        <v>722</v>
      </c>
      <c r="G2324" s="52">
        <v>34</v>
      </c>
      <c r="H2324" s="8">
        <v>493.61</v>
      </c>
      <c r="J2324" s="68"/>
      <c r="K2324" s="75">
        <v>6.0499999999999998E-2</v>
      </c>
      <c r="L2324" s="4">
        <v>6.5830000000000002</v>
      </c>
      <c r="M2324" s="5">
        <v>2.633</v>
      </c>
      <c r="N2324" s="8">
        <f t="shared" si="178"/>
        <v>6.6435000000000004</v>
      </c>
      <c r="O2324" s="11">
        <f t="shared" si="177"/>
        <v>4.0334999999999868</v>
      </c>
      <c r="P2324" s="10">
        <v>0</v>
      </c>
      <c r="Q2324" s="39">
        <f t="shared" si="176"/>
        <v>66.803779069767444</v>
      </c>
      <c r="R2324" s="33">
        <v>430</v>
      </c>
      <c r="U2324" s="188">
        <v>427.108</v>
      </c>
      <c r="V2324" s="8">
        <f t="shared" si="174"/>
        <v>277.53559999999999</v>
      </c>
      <c r="X2324" s="8">
        <f t="shared" si="175"/>
        <v>347.7630000000002</v>
      </c>
    </row>
    <row r="2325" spans="1:24" x14ac:dyDescent="0.2">
      <c r="A2325" s="32"/>
      <c r="B2325" s="32">
        <v>44322</v>
      </c>
      <c r="C2325" s="33">
        <v>438</v>
      </c>
      <c r="D2325" s="33">
        <v>370</v>
      </c>
      <c r="E2325" s="1">
        <v>427.05</v>
      </c>
      <c r="F2325" s="52">
        <v>722</v>
      </c>
      <c r="G2325" s="52">
        <v>34</v>
      </c>
      <c r="H2325" s="8">
        <v>491</v>
      </c>
      <c r="J2325" s="68"/>
      <c r="K2325" s="75">
        <v>6.0499999999999998E-2</v>
      </c>
      <c r="L2325" s="4">
        <v>5.7480000000000002</v>
      </c>
      <c r="M2325" s="5">
        <v>2.2989999999999999</v>
      </c>
      <c r="N2325" s="8">
        <f t="shared" si="178"/>
        <v>5.8085000000000004</v>
      </c>
      <c r="O2325" s="11">
        <f t="shared" si="177"/>
        <v>4.1884999999999959</v>
      </c>
      <c r="P2325" s="10">
        <v>0</v>
      </c>
      <c r="Q2325" s="39">
        <f t="shared" si="176"/>
        <v>66.424418604651166</v>
      </c>
      <c r="R2325" s="33">
        <v>430</v>
      </c>
      <c r="U2325" s="188">
        <v>426.95600000000002</v>
      </c>
      <c r="V2325" s="8">
        <f t="shared" si="174"/>
        <v>281.72409999999996</v>
      </c>
      <c r="X2325" s="8">
        <f t="shared" si="175"/>
        <v>353.51100000000019</v>
      </c>
    </row>
    <row r="2326" spans="1:24" x14ac:dyDescent="0.2">
      <c r="A2326" s="32"/>
      <c r="B2326" s="32">
        <v>44323</v>
      </c>
      <c r="C2326" s="33">
        <v>438</v>
      </c>
      <c r="D2326" s="33">
        <v>370</v>
      </c>
      <c r="E2326" s="1">
        <v>426.96</v>
      </c>
      <c r="F2326" s="52">
        <v>722</v>
      </c>
      <c r="G2326" s="52">
        <v>34</v>
      </c>
      <c r="H2326" s="8">
        <v>489.38</v>
      </c>
      <c r="J2326" s="33">
        <v>1.9E-2</v>
      </c>
      <c r="K2326" s="75">
        <v>2.3900000000000001E-2</v>
      </c>
      <c r="L2326" s="4">
        <v>6.49</v>
      </c>
      <c r="M2326" s="5">
        <v>2.5960000000000001</v>
      </c>
      <c r="N2326" s="8">
        <f t="shared" si="178"/>
        <v>6.5329000000000006</v>
      </c>
      <c r="O2326" s="11">
        <f t="shared" si="177"/>
        <v>2.9328999999999779</v>
      </c>
      <c r="P2326" s="10">
        <v>1.5</v>
      </c>
      <c r="Q2326" s="39">
        <f t="shared" si="176"/>
        <v>66.188953488372093</v>
      </c>
      <c r="R2326" s="33">
        <v>430</v>
      </c>
      <c r="U2326" s="188">
        <v>426.87099999999998</v>
      </c>
      <c r="V2326" s="8">
        <f t="shared" si="174"/>
        <v>284.65699999999993</v>
      </c>
      <c r="X2326" s="8">
        <f t="shared" si="175"/>
        <v>360.0010000000002</v>
      </c>
    </row>
    <row r="2327" spans="1:24" x14ac:dyDescent="0.2">
      <c r="B2327" s="32">
        <v>44324</v>
      </c>
      <c r="C2327" s="33">
        <v>438</v>
      </c>
      <c r="D2327" s="33">
        <v>370</v>
      </c>
      <c r="E2327" s="1">
        <v>426.76</v>
      </c>
      <c r="F2327" s="52">
        <v>722</v>
      </c>
      <c r="G2327" s="52">
        <v>34</v>
      </c>
      <c r="H2327" s="8">
        <v>485.78</v>
      </c>
      <c r="J2327" s="68"/>
      <c r="K2327" s="75">
        <v>0</v>
      </c>
      <c r="L2327" s="4">
        <v>5.71</v>
      </c>
      <c r="M2327" s="5">
        <v>2.2839999999999998</v>
      </c>
      <c r="N2327" s="8">
        <f t="shared" si="178"/>
        <v>5.71</v>
      </c>
      <c r="O2327" s="11">
        <f t="shared" si="177"/>
        <v>3.1900000000000182</v>
      </c>
      <c r="P2327" s="10">
        <v>3.3</v>
      </c>
      <c r="Q2327" s="39">
        <f t="shared" si="176"/>
        <v>65.66569767441861</v>
      </c>
      <c r="R2327" s="33">
        <v>430</v>
      </c>
      <c r="U2327" s="188">
        <v>426.68400000000003</v>
      </c>
      <c r="V2327" s="8">
        <f t="shared" si="174"/>
        <v>287.84699999999992</v>
      </c>
      <c r="X2327" s="8">
        <f t="shared" si="175"/>
        <v>365.71100000000018</v>
      </c>
    </row>
    <row r="2328" spans="1:24" x14ac:dyDescent="0.2">
      <c r="B2328" s="32">
        <v>44325</v>
      </c>
      <c r="C2328" s="33">
        <v>438</v>
      </c>
      <c r="D2328" s="33">
        <v>370</v>
      </c>
      <c r="E2328" s="1">
        <v>426.62</v>
      </c>
      <c r="F2328" s="52">
        <v>722</v>
      </c>
      <c r="G2328" s="52">
        <v>34</v>
      </c>
      <c r="H2328" s="8">
        <v>483.26</v>
      </c>
      <c r="J2328" s="68"/>
      <c r="K2328" s="75">
        <v>0</v>
      </c>
      <c r="L2328" s="4">
        <v>6.8449999999999998</v>
      </c>
      <c r="M2328" s="5">
        <v>2.738</v>
      </c>
      <c r="N2328" s="8">
        <f t="shared" si="178"/>
        <v>6.8449999999999998</v>
      </c>
      <c r="O2328" s="11">
        <f t="shared" si="177"/>
        <v>6.4849999999999861</v>
      </c>
      <c r="P2328" s="10">
        <v>16.899999999999999</v>
      </c>
      <c r="Q2328" s="39">
        <f t="shared" si="176"/>
        <v>65.299418604651166</v>
      </c>
      <c r="R2328" s="33">
        <v>430</v>
      </c>
      <c r="U2328" s="188">
        <v>426.54</v>
      </c>
      <c r="V2328" s="8">
        <f t="shared" ref="V2328:V2391" si="179">+V2327+O2328</f>
        <v>294.33199999999994</v>
      </c>
      <c r="X2328" s="8">
        <f t="shared" ref="X2328:X2391" si="180">+X2327+L2328</f>
        <v>372.55600000000021</v>
      </c>
    </row>
    <row r="2329" spans="1:24" x14ac:dyDescent="0.2">
      <c r="B2329" s="32">
        <v>44326</v>
      </c>
      <c r="C2329" s="33">
        <v>438</v>
      </c>
      <c r="D2329" s="33">
        <v>370</v>
      </c>
      <c r="E2329" s="1">
        <v>426.6</v>
      </c>
      <c r="F2329" s="52">
        <v>722</v>
      </c>
      <c r="G2329" s="52">
        <v>34</v>
      </c>
      <c r="H2329" s="8">
        <v>482.9</v>
      </c>
      <c r="K2329" s="75">
        <v>0</v>
      </c>
      <c r="L2329" s="4">
        <v>5.34</v>
      </c>
      <c r="M2329" s="5">
        <v>2.1360000000000001</v>
      </c>
      <c r="N2329" s="8">
        <f t="shared" si="178"/>
        <v>5.34</v>
      </c>
      <c r="O2329" s="11">
        <f t="shared" si="177"/>
        <v>7.8600000000000385</v>
      </c>
      <c r="P2329" s="10">
        <v>23.2</v>
      </c>
      <c r="Q2329" s="39">
        <f t="shared" ref="Q2329:Q2392" si="181">(H2329-34)*100/(722-34)</f>
        <v>65.247093023255815</v>
      </c>
      <c r="R2329" s="33">
        <v>430</v>
      </c>
      <c r="U2329" s="188">
        <v>426.512</v>
      </c>
      <c r="V2329" s="8">
        <f t="shared" si="179"/>
        <v>302.19199999999995</v>
      </c>
      <c r="X2329" s="8">
        <f t="shared" si="180"/>
        <v>377.89600000000019</v>
      </c>
    </row>
    <row r="2330" spans="1:24" x14ac:dyDescent="0.2">
      <c r="B2330" s="32">
        <v>44327</v>
      </c>
      <c r="C2330" s="33">
        <v>438</v>
      </c>
      <c r="D2330" s="33">
        <v>370</v>
      </c>
      <c r="E2330" s="1">
        <v>426.74</v>
      </c>
      <c r="F2330" s="52">
        <v>722</v>
      </c>
      <c r="G2330" s="52">
        <v>34</v>
      </c>
      <c r="H2330" s="8">
        <v>485.42</v>
      </c>
      <c r="J2330" s="68"/>
      <c r="K2330" s="75">
        <v>3.9E-2</v>
      </c>
      <c r="L2330" s="4">
        <v>5.2450000000000001</v>
      </c>
      <c r="M2330" s="5">
        <v>2.0979999999999999</v>
      </c>
      <c r="N2330" s="8">
        <f t="shared" si="178"/>
        <v>5.2839999999999998</v>
      </c>
      <c r="O2330" s="11">
        <f t="shared" si="177"/>
        <v>5.6439999999999566</v>
      </c>
      <c r="P2330" s="10">
        <v>1.4</v>
      </c>
      <c r="Q2330" s="39">
        <f t="shared" si="181"/>
        <v>65.613372093023258</v>
      </c>
      <c r="R2330" s="33">
        <v>430</v>
      </c>
      <c r="U2330" s="188">
        <v>426.51</v>
      </c>
      <c r="V2330" s="8">
        <f t="shared" si="179"/>
        <v>307.8359999999999</v>
      </c>
      <c r="X2330" s="8">
        <f t="shared" si="180"/>
        <v>383.14100000000019</v>
      </c>
    </row>
    <row r="2331" spans="1:24" x14ac:dyDescent="0.2">
      <c r="B2331" s="32">
        <v>44328</v>
      </c>
      <c r="C2331" s="33">
        <v>438</v>
      </c>
      <c r="D2331" s="33">
        <v>370</v>
      </c>
      <c r="E2331" s="1">
        <v>426.76</v>
      </c>
      <c r="F2331" s="52">
        <v>722</v>
      </c>
      <c r="G2331" s="52">
        <v>34</v>
      </c>
      <c r="H2331" s="8">
        <v>485.78</v>
      </c>
      <c r="K2331" s="75">
        <v>6.0499999999999998E-2</v>
      </c>
      <c r="L2331" s="4">
        <v>4.0030000000000001</v>
      </c>
      <c r="M2331" s="5">
        <v>1.601</v>
      </c>
      <c r="N2331" s="8">
        <f t="shared" si="178"/>
        <v>4.0635000000000003</v>
      </c>
      <c r="O2331" s="11">
        <f t="shared" si="177"/>
        <v>7.3035000000000094</v>
      </c>
      <c r="P2331" s="10">
        <v>30.5</v>
      </c>
      <c r="Q2331" s="39">
        <f t="shared" si="181"/>
        <v>65.66569767441861</v>
      </c>
      <c r="R2331" s="33">
        <v>430</v>
      </c>
      <c r="U2331" s="188">
        <v>426.46800000000002</v>
      </c>
      <c r="V2331" s="8">
        <f t="shared" si="179"/>
        <v>315.13949999999988</v>
      </c>
      <c r="X2331" s="8">
        <f t="shared" si="180"/>
        <v>387.14400000000018</v>
      </c>
    </row>
    <row r="2332" spans="1:24" x14ac:dyDescent="0.2">
      <c r="B2332" s="32">
        <v>44329</v>
      </c>
      <c r="C2332" s="33">
        <v>438</v>
      </c>
      <c r="D2332" s="33">
        <v>370</v>
      </c>
      <c r="E2332" s="1">
        <v>426.94</v>
      </c>
      <c r="F2332" s="52">
        <v>722</v>
      </c>
      <c r="G2332" s="52">
        <v>34</v>
      </c>
      <c r="H2332" s="8">
        <v>489.02</v>
      </c>
      <c r="K2332" s="75">
        <v>6.0499999999999998E-2</v>
      </c>
      <c r="L2332" s="4">
        <v>5.7329999999999997</v>
      </c>
      <c r="M2332" s="5">
        <v>2.2930000000000001</v>
      </c>
      <c r="N2332" s="8">
        <f t="shared" si="178"/>
        <v>5.7934999999999999</v>
      </c>
      <c r="O2332" s="11">
        <f t="shared" si="177"/>
        <v>9.0534999999999908</v>
      </c>
      <c r="P2332" s="10">
        <v>4.5999999999999996</v>
      </c>
      <c r="Q2332" s="39">
        <f t="shared" si="181"/>
        <v>66.136627906976742</v>
      </c>
      <c r="R2332" s="33">
        <v>430</v>
      </c>
      <c r="U2332" s="188">
        <v>426.61900000000003</v>
      </c>
      <c r="V2332" s="8">
        <f t="shared" si="179"/>
        <v>324.19299999999987</v>
      </c>
      <c r="X2332" s="8">
        <f t="shared" si="180"/>
        <v>392.87700000000018</v>
      </c>
    </row>
    <row r="2333" spans="1:24" x14ac:dyDescent="0.2">
      <c r="B2333" s="32">
        <v>44330</v>
      </c>
      <c r="C2333" s="33">
        <v>438</v>
      </c>
      <c r="D2333" s="33">
        <v>370</v>
      </c>
      <c r="E2333" s="1">
        <v>427.12</v>
      </c>
      <c r="F2333" s="52">
        <v>722</v>
      </c>
      <c r="G2333" s="52">
        <v>34</v>
      </c>
      <c r="H2333" s="8">
        <v>492.28</v>
      </c>
      <c r="K2333" s="75">
        <v>6.0499999999999998E-2</v>
      </c>
      <c r="L2333" s="4">
        <v>0.26800000000000002</v>
      </c>
      <c r="M2333" s="5">
        <v>0.108</v>
      </c>
      <c r="N2333" s="8">
        <f t="shared" si="178"/>
        <v>0.32850000000000001</v>
      </c>
      <c r="O2333" s="11">
        <f t="shared" si="177"/>
        <v>29.458499999999994</v>
      </c>
      <c r="P2333" s="10">
        <v>18.3</v>
      </c>
      <c r="Q2333" s="39">
        <f t="shared" si="181"/>
        <v>66.610465116279073</v>
      </c>
      <c r="R2333" s="33">
        <v>430</v>
      </c>
      <c r="U2333" s="188">
        <v>426.767</v>
      </c>
      <c r="V2333" s="8">
        <f t="shared" si="179"/>
        <v>353.65149999999988</v>
      </c>
      <c r="X2333" s="8">
        <f t="shared" si="180"/>
        <v>393.14500000000015</v>
      </c>
    </row>
    <row r="2334" spans="1:24" x14ac:dyDescent="0.2">
      <c r="B2334" s="32">
        <v>44331</v>
      </c>
      <c r="C2334" s="33">
        <v>438</v>
      </c>
      <c r="D2334" s="33">
        <v>370</v>
      </c>
      <c r="E2334" s="1">
        <v>428.69</v>
      </c>
      <c r="F2334" s="52">
        <v>722</v>
      </c>
      <c r="G2334" s="52">
        <v>34</v>
      </c>
      <c r="H2334" s="8">
        <v>521.41</v>
      </c>
      <c r="K2334" s="75">
        <v>6.0499999999999998E-2</v>
      </c>
      <c r="L2334" s="4">
        <v>1.9770000000000001</v>
      </c>
      <c r="M2334" s="5">
        <v>0.79700000000000004</v>
      </c>
      <c r="N2334" s="8">
        <f t="shared" si="178"/>
        <v>2.0375000000000001</v>
      </c>
      <c r="O2334" s="11">
        <f t="shared" si="177"/>
        <v>21.227500000000056</v>
      </c>
      <c r="P2334" s="10">
        <v>0</v>
      </c>
      <c r="Q2334" s="39">
        <f t="shared" si="181"/>
        <v>70.844476744186053</v>
      </c>
      <c r="R2334" s="33">
        <v>430</v>
      </c>
      <c r="U2334" s="188">
        <v>428.31</v>
      </c>
      <c r="V2334" s="8">
        <f t="shared" si="179"/>
        <v>374.87899999999996</v>
      </c>
      <c r="X2334" s="8">
        <f t="shared" si="180"/>
        <v>395.12200000000013</v>
      </c>
    </row>
    <row r="2335" spans="1:24" x14ac:dyDescent="0.2">
      <c r="B2335" s="32">
        <v>44332</v>
      </c>
      <c r="C2335" s="33">
        <v>438</v>
      </c>
      <c r="D2335" s="33">
        <v>370</v>
      </c>
      <c r="E2335" s="1">
        <v>429.69</v>
      </c>
      <c r="F2335" s="52">
        <v>722</v>
      </c>
      <c r="G2335" s="52">
        <v>34</v>
      </c>
      <c r="H2335" s="8">
        <v>540.6</v>
      </c>
      <c r="K2335" s="75">
        <v>6.0499999999999998E-2</v>
      </c>
      <c r="L2335" s="4">
        <v>2.66</v>
      </c>
      <c r="M2335" s="5">
        <v>1.077</v>
      </c>
      <c r="N2335" s="8">
        <f t="shared" si="178"/>
        <v>2.7205000000000004</v>
      </c>
      <c r="O2335" s="11">
        <f t="shared" ref="O2335:O2398" si="182">H2336-H2335+N2335</f>
        <v>11.100499999999997</v>
      </c>
      <c r="P2335" s="10">
        <v>0</v>
      </c>
      <c r="Q2335" s="39">
        <f t="shared" si="181"/>
        <v>73.633720930232556</v>
      </c>
      <c r="R2335" s="33">
        <v>430</v>
      </c>
      <c r="U2335" s="188">
        <v>429.30200000000002</v>
      </c>
      <c r="V2335" s="8">
        <f t="shared" si="179"/>
        <v>385.97949999999997</v>
      </c>
      <c r="X2335" s="8">
        <f t="shared" si="180"/>
        <v>397.78200000000015</v>
      </c>
    </row>
    <row r="2336" spans="1:24" x14ac:dyDescent="0.2">
      <c r="B2336" s="32">
        <v>44333</v>
      </c>
      <c r="C2336" s="33">
        <v>438</v>
      </c>
      <c r="D2336" s="33">
        <v>370</v>
      </c>
      <c r="E2336" s="1">
        <v>430.12</v>
      </c>
      <c r="F2336" s="52">
        <v>722</v>
      </c>
      <c r="G2336" s="52">
        <v>34</v>
      </c>
      <c r="H2336" s="8">
        <v>548.98</v>
      </c>
      <c r="K2336" s="75">
        <v>6.0499999999999998E-2</v>
      </c>
      <c r="L2336" s="4">
        <v>4.0999999999999996</v>
      </c>
      <c r="M2336" s="5">
        <v>1.66</v>
      </c>
      <c r="N2336" s="8">
        <f t="shared" si="178"/>
        <v>4.1604999999999999</v>
      </c>
      <c r="O2336" s="11">
        <f t="shared" si="182"/>
        <v>9.7805000000000035</v>
      </c>
      <c r="P2336" s="10">
        <v>0</v>
      </c>
      <c r="Q2336" s="39">
        <f t="shared" si="181"/>
        <v>74.851744186046517</v>
      </c>
      <c r="R2336" s="33">
        <v>430</v>
      </c>
      <c r="U2336" s="188">
        <v>429.71100000000001</v>
      </c>
      <c r="V2336" s="8">
        <f t="shared" si="179"/>
        <v>395.76</v>
      </c>
      <c r="X2336" s="8">
        <f t="shared" si="180"/>
        <v>401.88200000000018</v>
      </c>
    </row>
    <row r="2337" spans="2:24" x14ac:dyDescent="0.2">
      <c r="B2337" s="32">
        <v>44334</v>
      </c>
      <c r="C2337" s="33">
        <v>438</v>
      </c>
      <c r="D2337" s="33">
        <v>370</v>
      </c>
      <c r="E2337" s="1">
        <v>430.14</v>
      </c>
      <c r="F2337" s="52">
        <v>722</v>
      </c>
      <c r="G2337" s="52">
        <v>34</v>
      </c>
      <c r="H2337" s="8">
        <v>554.6</v>
      </c>
      <c r="K2337" s="75">
        <v>6.0499999999999998E-2</v>
      </c>
      <c r="L2337" s="4">
        <v>6.8129999999999997</v>
      </c>
      <c r="M2337" s="5">
        <v>2.7469999999999999</v>
      </c>
      <c r="N2337" s="8">
        <f t="shared" si="178"/>
        <v>6.8734999999999999</v>
      </c>
      <c r="O2337" s="11">
        <f t="shared" si="182"/>
        <v>8.8734999999999999</v>
      </c>
      <c r="P2337" s="10">
        <v>0</v>
      </c>
      <c r="Q2337" s="39">
        <f t="shared" si="181"/>
        <v>75.668604651162795</v>
      </c>
      <c r="R2337" s="33">
        <v>430</v>
      </c>
      <c r="U2337" s="188">
        <v>430.005</v>
      </c>
      <c r="V2337" s="8">
        <f t="shared" si="179"/>
        <v>404.63349999999997</v>
      </c>
      <c r="X2337" s="8">
        <f t="shared" si="180"/>
        <v>408.69500000000016</v>
      </c>
    </row>
    <row r="2338" spans="2:24" x14ac:dyDescent="0.2">
      <c r="B2338" s="32">
        <v>44335</v>
      </c>
      <c r="C2338" s="33">
        <v>438</v>
      </c>
      <c r="D2338" s="33">
        <v>370</v>
      </c>
      <c r="E2338" s="1">
        <v>430.51</v>
      </c>
      <c r="F2338" s="52">
        <v>722</v>
      </c>
      <c r="G2338" s="52">
        <v>34</v>
      </c>
      <c r="H2338" s="8">
        <v>556.6</v>
      </c>
      <c r="K2338" s="75">
        <v>6.0499999999999998E-2</v>
      </c>
      <c r="L2338" s="8">
        <v>7.1680000000000001</v>
      </c>
      <c r="M2338" s="5">
        <v>2.9020000000000001</v>
      </c>
      <c r="N2338" s="8">
        <f t="shared" si="178"/>
        <v>7.2285000000000004</v>
      </c>
      <c r="O2338" s="11">
        <f t="shared" si="182"/>
        <v>5.2285000000000004</v>
      </c>
      <c r="P2338" s="10">
        <v>0</v>
      </c>
      <c r="Q2338" s="39">
        <f t="shared" si="181"/>
        <v>75.95930232558139</v>
      </c>
      <c r="R2338" s="33">
        <v>430</v>
      </c>
      <c r="U2338" s="188">
        <v>430.07499999999999</v>
      </c>
      <c r="V2338" s="8">
        <f t="shared" si="179"/>
        <v>409.86199999999997</v>
      </c>
      <c r="X2338" s="8">
        <f t="shared" si="180"/>
        <v>415.86300000000017</v>
      </c>
    </row>
    <row r="2339" spans="2:24" x14ac:dyDescent="0.2">
      <c r="B2339" s="32">
        <v>44336</v>
      </c>
      <c r="C2339" s="33">
        <v>438</v>
      </c>
      <c r="D2339" s="33">
        <v>370</v>
      </c>
      <c r="E2339" s="1">
        <v>430.41</v>
      </c>
      <c r="F2339" s="52">
        <v>722</v>
      </c>
      <c r="G2339" s="52">
        <v>34</v>
      </c>
      <c r="H2339" s="8">
        <v>554.6</v>
      </c>
      <c r="K2339" s="75">
        <v>6.0499999999999998E-2</v>
      </c>
      <c r="L2339" s="4">
        <v>4.5670000000000002</v>
      </c>
      <c r="M2339" s="5">
        <v>1.849</v>
      </c>
      <c r="N2339" s="8">
        <f t="shared" si="178"/>
        <v>4.6275000000000004</v>
      </c>
      <c r="O2339" s="11">
        <f t="shared" si="182"/>
        <v>4.0474999999999595</v>
      </c>
      <c r="P2339" s="10">
        <v>0</v>
      </c>
      <c r="Q2339" s="39">
        <f t="shared" si="181"/>
        <v>75.668604651162795</v>
      </c>
      <c r="R2339" s="33">
        <v>430</v>
      </c>
      <c r="U2339" s="188">
        <v>429.95400000000001</v>
      </c>
      <c r="V2339" s="8">
        <f t="shared" si="179"/>
        <v>413.90949999999992</v>
      </c>
      <c r="X2339" s="8">
        <f t="shared" si="180"/>
        <v>420.43000000000018</v>
      </c>
    </row>
    <row r="2340" spans="2:24" x14ac:dyDescent="0.2">
      <c r="B2340" s="32">
        <v>44337</v>
      </c>
      <c r="C2340" s="33">
        <v>438</v>
      </c>
      <c r="D2340" s="33">
        <v>370</v>
      </c>
      <c r="E2340" s="1">
        <v>430.38</v>
      </c>
      <c r="F2340" s="52">
        <v>722</v>
      </c>
      <c r="G2340" s="52">
        <v>34</v>
      </c>
      <c r="H2340" s="8">
        <v>554.02</v>
      </c>
      <c r="K2340" s="75">
        <v>6.0499999999999998E-2</v>
      </c>
      <c r="L2340" s="4">
        <v>6.8810000000000002</v>
      </c>
      <c r="M2340" s="5">
        <v>2.786</v>
      </c>
      <c r="N2340" s="8">
        <f t="shared" si="178"/>
        <v>6.9415000000000004</v>
      </c>
      <c r="O2340" s="11">
        <f t="shared" si="182"/>
        <v>6.1815000000000095</v>
      </c>
      <c r="P2340" s="10">
        <v>7.5</v>
      </c>
      <c r="Q2340" s="39">
        <f t="shared" si="181"/>
        <v>75.58430232558139</v>
      </c>
      <c r="R2340" s="33">
        <v>430</v>
      </c>
      <c r="U2340" s="188">
        <v>429.92500000000001</v>
      </c>
      <c r="V2340" s="8">
        <f t="shared" si="179"/>
        <v>420.09099999999995</v>
      </c>
      <c r="X2340" s="8">
        <f t="shared" si="180"/>
        <v>427.31100000000015</v>
      </c>
    </row>
    <row r="2341" spans="2:24" x14ac:dyDescent="0.2">
      <c r="B2341" s="32">
        <v>44338</v>
      </c>
      <c r="C2341" s="33">
        <v>438</v>
      </c>
      <c r="D2341" s="33">
        <v>370</v>
      </c>
      <c r="E2341" s="1">
        <v>430.34</v>
      </c>
      <c r="F2341" s="52">
        <v>722</v>
      </c>
      <c r="G2341" s="52">
        <v>34</v>
      </c>
      <c r="H2341" s="8">
        <v>553.26</v>
      </c>
      <c r="K2341" s="75">
        <v>6.0499999999999998E-2</v>
      </c>
      <c r="L2341" s="4">
        <v>6.5229999999999997</v>
      </c>
      <c r="M2341" s="5">
        <v>2.6419999999999999</v>
      </c>
      <c r="N2341" s="8">
        <f t="shared" si="178"/>
        <v>6.5834999999999999</v>
      </c>
      <c r="O2341" s="11">
        <f t="shared" si="182"/>
        <v>6.0135000000000636</v>
      </c>
      <c r="P2341" s="10">
        <v>0</v>
      </c>
      <c r="Q2341" s="39">
        <f t="shared" si="181"/>
        <v>75.473837209302332</v>
      </c>
      <c r="R2341" s="33">
        <v>430</v>
      </c>
      <c r="U2341" s="188">
        <v>429.875</v>
      </c>
      <c r="V2341" s="8">
        <f t="shared" si="179"/>
        <v>426.10450000000003</v>
      </c>
      <c r="X2341" s="8">
        <f t="shared" si="180"/>
        <v>433.83400000000017</v>
      </c>
    </row>
    <row r="2342" spans="2:24" x14ac:dyDescent="0.2">
      <c r="B2342" s="32">
        <v>44339</v>
      </c>
      <c r="C2342" s="33">
        <v>438</v>
      </c>
      <c r="D2342" s="33">
        <v>370</v>
      </c>
      <c r="E2342" s="1">
        <v>430.31</v>
      </c>
      <c r="F2342" s="52">
        <v>722</v>
      </c>
      <c r="G2342" s="52">
        <v>34</v>
      </c>
      <c r="H2342" s="8">
        <v>552.69000000000005</v>
      </c>
      <c r="K2342" s="75">
        <v>6.0499999999999998E-2</v>
      </c>
      <c r="L2342" s="4">
        <v>5.9850000000000003</v>
      </c>
      <c r="M2342" s="5">
        <v>2.423</v>
      </c>
      <c r="N2342" s="8">
        <f t="shared" si="178"/>
        <v>6.0455000000000005</v>
      </c>
      <c r="O2342" s="11">
        <f t="shared" si="182"/>
        <v>2.525499999999905</v>
      </c>
      <c r="P2342" s="10">
        <v>0.7</v>
      </c>
      <c r="Q2342" s="39">
        <f t="shared" si="181"/>
        <v>75.390988372093034</v>
      </c>
      <c r="R2342" s="33">
        <v>430</v>
      </c>
      <c r="U2342" s="188">
        <v>429.84800000000001</v>
      </c>
      <c r="V2342" s="8">
        <f t="shared" si="179"/>
        <v>428.62999999999994</v>
      </c>
      <c r="X2342" s="8">
        <f t="shared" si="180"/>
        <v>439.81900000000019</v>
      </c>
    </row>
    <row r="2343" spans="2:24" x14ac:dyDescent="0.2">
      <c r="B2343" s="32">
        <v>44340</v>
      </c>
      <c r="C2343" s="33">
        <v>438</v>
      </c>
      <c r="D2343" s="33">
        <v>370</v>
      </c>
      <c r="E2343" s="1">
        <v>430.13</v>
      </c>
      <c r="F2343" s="52">
        <v>722</v>
      </c>
      <c r="G2343" s="52">
        <v>34</v>
      </c>
      <c r="H2343" s="8">
        <v>549.16999999999996</v>
      </c>
      <c r="K2343" s="75">
        <v>6.0499999999999998E-2</v>
      </c>
      <c r="L2343" s="4">
        <v>8.3960000000000008</v>
      </c>
      <c r="M2343" s="5">
        <v>3.4129999999999998</v>
      </c>
      <c r="N2343" s="8">
        <f t="shared" si="178"/>
        <v>8.4565000000000001</v>
      </c>
      <c r="O2343" s="11">
        <f t="shared" si="182"/>
        <v>14.086499999999996</v>
      </c>
      <c r="P2343" s="10">
        <v>12.5</v>
      </c>
      <c r="Q2343" s="39">
        <f t="shared" si="181"/>
        <v>74.879360465116264</v>
      </c>
      <c r="R2343" s="33">
        <v>430</v>
      </c>
      <c r="U2343" s="188">
        <v>429.65600000000001</v>
      </c>
      <c r="V2343" s="8">
        <f t="shared" si="179"/>
        <v>442.71649999999994</v>
      </c>
      <c r="X2343" s="8">
        <f t="shared" si="180"/>
        <v>448.2150000000002</v>
      </c>
    </row>
    <row r="2344" spans="2:24" x14ac:dyDescent="0.2">
      <c r="B2344" s="32">
        <v>44341</v>
      </c>
      <c r="C2344" s="33">
        <v>438</v>
      </c>
      <c r="D2344" s="33">
        <v>370</v>
      </c>
      <c r="E2344" s="1">
        <v>430.42</v>
      </c>
      <c r="F2344" s="52">
        <v>722</v>
      </c>
      <c r="G2344" s="52">
        <v>34</v>
      </c>
      <c r="H2344" s="8">
        <v>554.79999999999995</v>
      </c>
      <c r="K2344" s="75">
        <v>6.0499999999999998E-2</v>
      </c>
      <c r="L2344" s="4">
        <v>4.3620000000000001</v>
      </c>
      <c r="M2344" s="5">
        <v>1.7729999999999999</v>
      </c>
      <c r="N2344" s="8">
        <f t="shared" si="178"/>
        <v>4.4225000000000003</v>
      </c>
      <c r="O2344" s="11">
        <f t="shared" si="182"/>
        <v>33.342500000000072</v>
      </c>
      <c r="P2344" s="10">
        <v>3.5</v>
      </c>
      <c r="Q2344" s="39">
        <f t="shared" si="181"/>
        <v>75.697674418604635</v>
      </c>
      <c r="R2344" s="33">
        <v>430</v>
      </c>
      <c r="U2344" s="188">
        <v>429.964</v>
      </c>
      <c r="V2344" s="8">
        <f t="shared" si="179"/>
        <v>476.05900000000003</v>
      </c>
      <c r="X2344" s="8">
        <f t="shared" si="180"/>
        <v>452.57700000000023</v>
      </c>
    </row>
    <row r="2345" spans="2:24" x14ac:dyDescent="0.2">
      <c r="B2345" s="32">
        <v>44342</v>
      </c>
      <c r="C2345" s="33">
        <v>438</v>
      </c>
      <c r="D2345" s="33">
        <v>370</v>
      </c>
      <c r="E2345" s="1">
        <v>431.86</v>
      </c>
      <c r="F2345" s="52">
        <v>722</v>
      </c>
      <c r="G2345" s="52">
        <v>34</v>
      </c>
      <c r="H2345" s="8">
        <v>583.72</v>
      </c>
      <c r="K2345" s="75">
        <v>6.0499999999999998E-2</v>
      </c>
      <c r="L2345" s="4">
        <v>0.93100000000000005</v>
      </c>
      <c r="M2345" s="5">
        <v>0.38</v>
      </c>
      <c r="N2345" s="8">
        <f t="shared" si="178"/>
        <v>0.99150000000000005</v>
      </c>
      <c r="O2345" s="11">
        <f t="shared" si="182"/>
        <v>31.311499999999935</v>
      </c>
      <c r="P2345" s="10">
        <v>17.2</v>
      </c>
      <c r="Q2345" s="39">
        <f t="shared" si="181"/>
        <v>79.901162790697668</v>
      </c>
      <c r="R2345" s="33">
        <v>430</v>
      </c>
      <c r="U2345" s="188">
        <v>431.39600000000002</v>
      </c>
      <c r="V2345" s="8">
        <f t="shared" si="179"/>
        <v>507.37049999999994</v>
      </c>
      <c r="X2345" s="8">
        <f t="shared" si="180"/>
        <v>453.50800000000021</v>
      </c>
    </row>
    <row r="2346" spans="2:24" x14ac:dyDescent="0.2">
      <c r="B2346" s="32">
        <v>44343</v>
      </c>
      <c r="C2346" s="33">
        <v>438</v>
      </c>
      <c r="D2346" s="33">
        <v>370</v>
      </c>
      <c r="E2346" s="1">
        <v>433.32</v>
      </c>
      <c r="F2346" s="52">
        <v>722</v>
      </c>
      <c r="G2346" s="52">
        <v>34</v>
      </c>
      <c r="H2346" s="8">
        <v>614.04</v>
      </c>
      <c r="K2346" s="75">
        <v>6.0499999999999998E-2</v>
      </c>
      <c r="L2346" s="4">
        <v>2.194</v>
      </c>
      <c r="M2346" s="5">
        <v>0.89900000000000002</v>
      </c>
      <c r="N2346" s="8">
        <f t="shared" si="178"/>
        <v>2.2545000000000002</v>
      </c>
      <c r="O2346" s="11">
        <f t="shared" si="182"/>
        <v>24.294500000000077</v>
      </c>
      <c r="P2346" s="10">
        <v>6.8</v>
      </c>
      <c r="Q2346" s="39">
        <f t="shared" si="181"/>
        <v>84.308139534883722</v>
      </c>
      <c r="R2346" s="33">
        <v>430</v>
      </c>
      <c r="U2346" s="188">
        <v>432.85</v>
      </c>
      <c r="V2346" s="8">
        <f t="shared" si="179"/>
        <v>531.66499999999996</v>
      </c>
      <c r="X2346" s="8">
        <f t="shared" si="180"/>
        <v>455.70200000000023</v>
      </c>
    </row>
    <row r="2347" spans="2:24" x14ac:dyDescent="0.2">
      <c r="B2347" s="32">
        <v>44344</v>
      </c>
      <c r="C2347" s="33">
        <v>438</v>
      </c>
      <c r="D2347" s="33">
        <v>370</v>
      </c>
      <c r="E2347" s="1">
        <v>434.34</v>
      </c>
      <c r="F2347" s="52">
        <v>722</v>
      </c>
      <c r="G2347" s="52">
        <v>34</v>
      </c>
      <c r="H2347" s="8">
        <v>636.08000000000004</v>
      </c>
      <c r="K2347" s="75">
        <v>6.0499999999999998E-2</v>
      </c>
      <c r="L2347" s="4">
        <v>8.3640000000000008</v>
      </c>
      <c r="M2347" s="5">
        <v>3.4279999999999999</v>
      </c>
      <c r="N2347" s="8">
        <f t="shared" si="178"/>
        <v>8.4245000000000001</v>
      </c>
      <c r="O2347" s="11">
        <f t="shared" si="182"/>
        <v>21.304499999999997</v>
      </c>
      <c r="P2347" s="10">
        <v>0</v>
      </c>
      <c r="Q2347" s="39">
        <f t="shared" si="181"/>
        <v>87.511627906976756</v>
      </c>
      <c r="R2347" s="33">
        <v>430</v>
      </c>
      <c r="U2347" s="188"/>
      <c r="V2347" s="8">
        <f t="shared" si="179"/>
        <v>552.96949999999993</v>
      </c>
      <c r="X2347" s="8">
        <f t="shared" si="180"/>
        <v>464.0660000000002</v>
      </c>
    </row>
    <row r="2348" spans="2:24" x14ac:dyDescent="0.2">
      <c r="B2348" s="32">
        <v>44345</v>
      </c>
      <c r="C2348" s="33">
        <v>438</v>
      </c>
      <c r="D2348" s="33">
        <v>370</v>
      </c>
      <c r="E2348" s="1">
        <v>434.92</v>
      </c>
      <c r="F2348" s="52">
        <v>722</v>
      </c>
      <c r="G2348" s="52">
        <v>34</v>
      </c>
      <c r="H2348" s="8">
        <v>648.96</v>
      </c>
      <c r="K2348" s="75">
        <v>6.0499999999999998E-2</v>
      </c>
      <c r="L2348" s="4">
        <v>13.191000000000001</v>
      </c>
      <c r="M2348" s="5">
        <v>5.4059999999999997</v>
      </c>
      <c r="N2348" s="8">
        <f t="shared" si="178"/>
        <v>13.2515</v>
      </c>
      <c r="O2348" s="11">
        <f t="shared" si="182"/>
        <v>16.191499999999941</v>
      </c>
      <c r="P2348" s="10">
        <v>0</v>
      </c>
      <c r="Q2348" s="39">
        <f t="shared" si="181"/>
        <v>89.383720930232556</v>
      </c>
      <c r="R2348" s="33">
        <v>430</v>
      </c>
      <c r="U2348" s="188"/>
      <c r="V2348" s="8">
        <f t="shared" si="179"/>
        <v>569.16099999999983</v>
      </c>
      <c r="X2348" s="8">
        <f t="shared" si="180"/>
        <v>477.25700000000018</v>
      </c>
    </row>
    <row r="2349" spans="2:24" x14ac:dyDescent="0.2">
      <c r="B2349" s="32">
        <v>44346</v>
      </c>
      <c r="C2349" s="33">
        <v>438</v>
      </c>
      <c r="D2349" s="33">
        <v>370</v>
      </c>
      <c r="E2349" s="1">
        <v>435.05</v>
      </c>
      <c r="F2349" s="52">
        <v>722</v>
      </c>
      <c r="G2349" s="52">
        <v>34</v>
      </c>
      <c r="H2349" s="8">
        <v>651.9</v>
      </c>
      <c r="K2349" s="75">
        <v>6.0499999999999998E-2</v>
      </c>
      <c r="L2349" s="4">
        <v>8.2110000000000003</v>
      </c>
      <c r="M2349" s="5">
        <v>3.3650000000000002</v>
      </c>
      <c r="N2349" s="8">
        <f t="shared" si="178"/>
        <v>8.2714999999999996</v>
      </c>
      <c r="O2349" s="11">
        <f t="shared" si="182"/>
        <v>13.281499999999991</v>
      </c>
      <c r="P2349" s="10">
        <v>0</v>
      </c>
      <c r="Q2349" s="39">
        <f t="shared" si="181"/>
        <v>89.811046511627907</v>
      </c>
      <c r="R2349" s="33">
        <v>430</v>
      </c>
      <c r="T2349" s="8">
        <f>SUM(K2320:K2350)</f>
        <v>1.6358999999999999</v>
      </c>
      <c r="U2349" s="188"/>
      <c r="V2349" s="8">
        <f t="shared" si="179"/>
        <v>582.44249999999977</v>
      </c>
      <c r="X2349" s="8">
        <f t="shared" si="180"/>
        <v>485.46800000000019</v>
      </c>
    </row>
    <row r="2350" spans="2:24" x14ac:dyDescent="0.2">
      <c r="B2350" s="32">
        <v>44347</v>
      </c>
      <c r="C2350" s="33">
        <v>438</v>
      </c>
      <c r="D2350" s="33">
        <v>370</v>
      </c>
      <c r="E2350" s="1">
        <v>435.27</v>
      </c>
      <c r="F2350" s="52">
        <v>722</v>
      </c>
      <c r="G2350" s="52">
        <v>34</v>
      </c>
      <c r="H2350" s="8">
        <v>656.91</v>
      </c>
      <c r="K2350" s="75">
        <v>6.0499999999999998E-2</v>
      </c>
      <c r="L2350" s="4">
        <v>11.340999999999999</v>
      </c>
      <c r="M2350" s="5">
        <v>4.6479999999999997</v>
      </c>
      <c r="N2350" s="8">
        <f t="shared" si="178"/>
        <v>11.401499999999999</v>
      </c>
      <c r="O2350" s="11">
        <f t="shared" si="182"/>
        <v>11.631500000000017</v>
      </c>
      <c r="P2350" s="10">
        <v>0</v>
      </c>
      <c r="Q2350" s="39">
        <f t="shared" si="181"/>
        <v>90.539244186046517</v>
      </c>
      <c r="R2350" s="33">
        <v>430</v>
      </c>
      <c r="U2350" s="188"/>
      <c r="V2350" s="8">
        <f t="shared" si="179"/>
        <v>594.07399999999984</v>
      </c>
      <c r="X2350" s="8">
        <f t="shared" si="180"/>
        <v>496.8090000000002</v>
      </c>
    </row>
    <row r="2351" spans="2:24" x14ac:dyDescent="0.2">
      <c r="B2351" s="32">
        <v>44348</v>
      </c>
      <c r="C2351" s="33">
        <v>438</v>
      </c>
      <c r="D2351" s="33">
        <v>370</v>
      </c>
      <c r="E2351" s="1">
        <v>435.28</v>
      </c>
      <c r="F2351" s="52">
        <v>722</v>
      </c>
      <c r="G2351" s="52">
        <v>34</v>
      </c>
      <c r="H2351" s="8">
        <v>657.14</v>
      </c>
      <c r="K2351" s="75">
        <v>6.0499999999999998E-2</v>
      </c>
      <c r="L2351" s="4">
        <v>12.866</v>
      </c>
      <c r="M2351" s="5">
        <v>5.2729999999999997</v>
      </c>
      <c r="N2351" s="8">
        <f t="shared" si="178"/>
        <v>12.926499999999999</v>
      </c>
      <c r="O2351" s="11">
        <f t="shared" si="182"/>
        <v>10.626500000000044</v>
      </c>
      <c r="P2351" s="10">
        <v>0</v>
      </c>
      <c r="Q2351" s="39">
        <f t="shared" si="181"/>
        <v>90.572674418604649</v>
      </c>
      <c r="R2351" s="33">
        <v>430</v>
      </c>
      <c r="U2351" s="188">
        <v>435.274</v>
      </c>
      <c r="V2351" s="8">
        <f t="shared" si="179"/>
        <v>604.70049999999992</v>
      </c>
      <c r="X2351" s="8">
        <f t="shared" si="180"/>
        <v>509.67500000000018</v>
      </c>
    </row>
    <row r="2352" spans="2:24" x14ac:dyDescent="0.2">
      <c r="B2352" s="32">
        <v>44349</v>
      </c>
      <c r="C2352" s="33">
        <v>438</v>
      </c>
      <c r="D2352" s="33">
        <v>370</v>
      </c>
      <c r="E2352" s="1">
        <v>435.18</v>
      </c>
      <c r="F2352" s="52">
        <v>722</v>
      </c>
      <c r="G2352" s="52">
        <v>34</v>
      </c>
      <c r="H2352" s="8">
        <v>654.84</v>
      </c>
      <c r="K2352" s="75">
        <v>6.0499999999999998E-2</v>
      </c>
      <c r="L2352" s="4">
        <v>12.968999999999999</v>
      </c>
      <c r="M2352" s="5">
        <v>5.3150000000000004</v>
      </c>
      <c r="N2352" s="8">
        <f t="shared" si="178"/>
        <v>13.029499999999999</v>
      </c>
      <c r="O2352" s="11">
        <f t="shared" si="182"/>
        <v>9.429499999999976</v>
      </c>
      <c r="P2352" s="10">
        <v>0</v>
      </c>
      <c r="Q2352" s="39">
        <f t="shared" si="181"/>
        <v>90.238372093023258</v>
      </c>
      <c r="R2352" s="33">
        <v>430</v>
      </c>
      <c r="U2352" s="188">
        <v>435.13499999999999</v>
      </c>
      <c r="V2352" s="8">
        <f t="shared" si="179"/>
        <v>614.12999999999988</v>
      </c>
      <c r="X2352" s="8">
        <f t="shared" si="180"/>
        <v>522.64400000000023</v>
      </c>
    </row>
    <row r="2353" spans="2:24" x14ac:dyDescent="0.2">
      <c r="B2353" s="32">
        <v>44350</v>
      </c>
      <c r="C2353" s="33">
        <v>438</v>
      </c>
      <c r="D2353" s="33">
        <v>370</v>
      </c>
      <c r="E2353" s="1">
        <v>435.02</v>
      </c>
      <c r="F2353" s="52">
        <v>722</v>
      </c>
      <c r="G2353" s="52">
        <v>34</v>
      </c>
      <c r="H2353" s="8">
        <v>651.24</v>
      </c>
      <c r="K2353" s="75">
        <v>6.0499999999999998E-2</v>
      </c>
      <c r="L2353" s="4">
        <v>10.648</v>
      </c>
      <c r="M2353" s="5">
        <v>4.3639999999999999</v>
      </c>
      <c r="N2353" s="8">
        <f t="shared" si="178"/>
        <v>10.708499999999999</v>
      </c>
      <c r="O2353" s="11">
        <f t="shared" si="182"/>
        <v>8.1985000000000081</v>
      </c>
      <c r="P2353" s="10">
        <v>8.4</v>
      </c>
      <c r="Q2353" s="39">
        <f t="shared" si="181"/>
        <v>89.715116279069761</v>
      </c>
      <c r="R2353" s="33">
        <v>430</v>
      </c>
      <c r="U2353" s="188"/>
      <c r="V2353" s="8">
        <f t="shared" si="179"/>
        <v>622.32849999999985</v>
      </c>
      <c r="X2353" s="8">
        <f t="shared" si="180"/>
        <v>533.29200000000026</v>
      </c>
    </row>
    <row r="2354" spans="2:24" x14ac:dyDescent="0.2">
      <c r="B2354" s="32">
        <v>44351</v>
      </c>
      <c r="C2354" s="33">
        <v>438</v>
      </c>
      <c r="D2354" s="33">
        <v>370</v>
      </c>
      <c r="E2354" s="1">
        <v>434.91</v>
      </c>
      <c r="F2354" s="52">
        <v>722</v>
      </c>
      <c r="G2354" s="52">
        <v>34</v>
      </c>
      <c r="H2354" s="8">
        <v>648.73</v>
      </c>
      <c r="K2354" s="75">
        <v>6.0499999999999998E-2</v>
      </c>
      <c r="L2354" s="4">
        <v>7.5860000000000003</v>
      </c>
      <c r="M2354" s="5">
        <v>3.109</v>
      </c>
      <c r="N2354" s="8">
        <f t="shared" si="178"/>
        <v>7.6465000000000005</v>
      </c>
      <c r="O2354" s="11">
        <f t="shared" si="182"/>
        <v>13.066499999999959</v>
      </c>
      <c r="P2354" s="10">
        <v>16.2</v>
      </c>
      <c r="Q2354" s="39">
        <f t="shared" si="181"/>
        <v>89.350290697674424</v>
      </c>
      <c r="R2354" s="33">
        <v>430</v>
      </c>
      <c r="U2354" s="188"/>
      <c r="V2354" s="8">
        <f t="shared" si="179"/>
        <v>635.39499999999975</v>
      </c>
      <c r="X2354" s="8">
        <f t="shared" si="180"/>
        <v>540.87800000000027</v>
      </c>
    </row>
    <row r="2355" spans="2:24" x14ac:dyDescent="0.2">
      <c r="B2355" s="32">
        <v>44352</v>
      </c>
      <c r="C2355" s="33">
        <v>438</v>
      </c>
      <c r="D2355" s="33">
        <v>370</v>
      </c>
      <c r="E2355" s="1">
        <v>435.15</v>
      </c>
      <c r="F2355" s="52">
        <v>722</v>
      </c>
      <c r="G2355" s="52">
        <v>34</v>
      </c>
      <c r="H2355" s="8">
        <v>654.15</v>
      </c>
      <c r="K2355" s="75">
        <v>6.0499999999999998E-2</v>
      </c>
      <c r="L2355" s="4">
        <v>10.182</v>
      </c>
      <c r="M2355" s="5">
        <v>4.1900000000000004</v>
      </c>
      <c r="N2355" s="8">
        <f t="shared" si="178"/>
        <v>10.2425</v>
      </c>
      <c r="O2355" s="11">
        <f t="shared" si="182"/>
        <v>26.672500000000063</v>
      </c>
      <c r="P2355" s="10">
        <v>0</v>
      </c>
      <c r="Q2355" s="39">
        <f t="shared" si="181"/>
        <v>90.138081395348834</v>
      </c>
      <c r="R2355" s="33">
        <v>430</v>
      </c>
      <c r="U2355" s="188"/>
      <c r="V2355" s="8">
        <f t="shared" si="179"/>
        <v>662.06749999999977</v>
      </c>
      <c r="X2355" s="8">
        <f t="shared" si="180"/>
        <v>551.06000000000029</v>
      </c>
    </row>
    <row r="2356" spans="2:24" x14ac:dyDescent="0.2">
      <c r="B2356" s="32">
        <v>44353</v>
      </c>
      <c r="C2356" s="33">
        <v>438</v>
      </c>
      <c r="D2356" s="33">
        <v>370</v>
      </c>
      <c r="E2356" s="1">
        <v>435.86</v>
      </c>
      <c r="F2356" s="52">
        <v>722</v>
      </c>
      <c r="G2356" s="52">
        <v>34</v>
      </c>
      <c r="H2356" s="8">
        <v>670.58</v>
      </c>
      <c r="K2356" s="75">
        <v>6.0499999999999998E-2</v>
      </c>
      <c r="L2356" s="4">
        <v>7.4260000000000002</v>
      </c>
      <c r="M2356" s="5">
        <v>3.056</v>
      </c>
      <c r="N2356" s="8">
        <f t="shared" si="178"/>
        <v>7.4865000000000004</v>
      </c>
      <c r="O2356" s="11">
        <f t="shared" si="182"/>
        <v>10.566499999999927</v>
      </c>
      <c r="P2356" s="10">
        <v>0</v>
      </c>
      <c r="Q2356" s="39">
        <f t="shared" si="181"/>
        <v>92.526162790697683</v>
      </c>
      <c r="R2356" s="33">
        <v>430</v>
      </c>
      <c r="U2356" s="188"/>
      <c r="V2356" s="8">
        <f t="shared" si="179"/>
        <v>672.63399999999967</v>
      </c>
      <c r="X2356" s="8">
        <f t="shared" si="180"/>
        <v>558.48600000000033</v>
      </c>
    </row>
    <row r="2357" spans="2:24" x14ac:dyDescent="0.2">
      <c r="B2357" s="32">
        <v>44354</v>
      </c>
      <c r="C2357" s="33">
        <v>438</v>
      </c>
      <c r="D2357" s="33">
        <v>370</v>
      </c>
      <c r="E2357" s="1">
        <v>435.99</v>
      </c>
      <c r="F2357" s="52">
        <v>722</v>
      </c>
      <c r="G2357" s="52">
        <v>34</v>
      </c>
      <c r="H2357" s="8">
        <v>673.66</v>
      </c>
      <c r="K2357" s="75">
        <v>6.0499999999999998E-2</v>
      </c>
      <c r="L2357" s="4">
        <v>12.706</v>
      </c>
      <c r="M2357" s="5">
        <v>5.2290000000000001</v>
      </c>
      <c r="N2357" s="8">
        <f t="shared" si="178"/>
        <v>12.766499999999999</v>
      </c>
      <c r="O2357" s="11">
        <f t="shared" si="182"/>
        <v>8.7664999999999988</v>
      </c>
      <c r="P2357" s="10">
        <v>0</v>
      </c>
      <c r="Q2357" s="39">
        <f t="shared" si="181"/>
        <v>92.973837209302332</v>
      </c>
      <c r="R2357" s="33">
        <v>430</v>
      </c>
      <c r="U2357" s="188"/>
      <c r="V2357" s="8">
        <f t="shared" si="179"/>
        <v>681.40049999999962</v>
      </c>
      <c r="X2357" s="8">
        <f t="shared" si="180"/>
        <v>571.19200000000035</v>
      </c>
    </row>
    <row r="2358" spans="2:24" x14ac:dyDescent="0.2">
      <c r="B2358" s="32">
        <v>44355</v>
      </c>
      <c r="C2358" s="33">
        <v>438</v>
      </c>
      <c r="D2358" s="33">
        <v>370</v>
      </c>
      <c r="E2358" s="1">
        <v>435.82</v>
      </c>
      <c r="F2358" s="52">
        <v>722</v>
      </c>
      <c r="G2358" s="52">
        <v>34</v>
      </c>
      <c r="H2358" s="8">
        <v>669.66</v>
      </c>
      <c r="K2358" s="75">
        <v>6.0499999999999998E-2</v>
      </c>
      <c r="L2358" s="4">
        <v>9.4280000000000008</v>
      </c>
      <c r="M2358" s="5">
        <v>3.88</v>
      </c>
      <c r="N2358" s="8">
        <f t="shared" si="178"/>
        <v>9.4885000000000002</v>
      </c>
      <c r="O2358" s="11">
        <f t="shared" si="182"/>
        <v>10.408500000000073</v>
      </c>
      <c r="P2358" s="10">
        <v>4.0999999999999996</v>
      </c>
      <c r="Q2358" s="39">
        <f t="shared" si="181"/>
        <v>92.392441860465112</v>
      </c>
      <c r="R2358" s="33">
        <v>430</v>
      </c>
      <c r="U2358" s="188"/>
      <c r="V2358" s="8">
        <f t="shared" si="179"/>
        <v>691.80899999999974</v>
      </c>
      <c r="X2358" s="8">
        <f t="shared" si="180"/>
        <v>580.62000000000035</v>
      </c>
    </row>
    <row r="2359" spans="2:24" x14ac:dyDescent="0.2">
      <c r="B2359" s="32">
        <v>44356</v>
      </c>
      <c r="C2359" s="33">
        <v>438</v>
      </c>
      <c r="D2359" s="33">
        <v>370</v>
      </c>
      <c r="E2359" s="1">
        <v>435.86</v>
      </c>
      <c r="F2359" s="52">
        <v>722</v>
      </c>
      <c r="G2359" s="52">
        <v>34</v>
      </c>
      <c r="H2359" s="8">
        <v>670.58</v>
      </c>
      <c r="K2359" s="75">
        <v>6.0499999999999998E-2</v>
      </c>
      <c r="L2359" s="4">
        <v>11.907</v>
      </c>
      <c r="M2359" s="5">
        <v>4.9000000000000004</v>
      </c>
      <c r="N2359" s="8">
        <f t="shared" si="178"/>
        <v>11.967499999999999</v>
      </c>
      <c r="O2359" s="11">
        <f t="shared" si="182"/>
        <v>12.65749999999994</v>
      </c>
      <c r="P2359" s="10">
        <v>0.9</v>
      </c>
      <c r="Q2359" s="39">
        <f t="shared" si="181"/>
        <v>92.526162790697683</v>
      </c>
      <c r="R2359" s="33">
        <v>430</v>
      </c>
      <c r="U2359" s="188"/>
      <c r="V2359" s="8">
        <f t="shared" si="179"/>
        <v>704.46649999999966</v>
      </c>
      <c r="X2359" s="8">
        <f t="shared" si="180"/>
        <v>592.52700000000038</v>
      </c>
    </row>
    <row r="2360" spans="2:24" x14ac:dyDescent="0.2">
      <c r="B2360" s="32">
        <v>44357</v>
      </c>
      <c r="C2360" s="33">
        <v>438</v>
      </c>
      <c r="D2360" s="33">
        <v>370</v>
      </c>
      <c r="E2360" s="1">
        <v>435.89</v>
      </c>
      <c r="F2360" s="52">
        <v>722</v>
      </c>
      <c r="G2360" s="52">
        <v>34</v>
      </c>
      <c r="H2360" s="8">
        <v>671.27</v>
      </c>
      <c r="K2360" s="75">
        <v>6.0499999999999998E-2</v>
      </c>
      <c r="L2360" s="4">
        <v>13.058999999999999</v>
      </c>
      <c r="M2360" s="5">
        <v>5.3739999999999997</v>
      </c>
      <c r="N2360" s="8">
        <f t="shared" si="178"/>
        <v>13.119499999999999</v>
      </c>
      <c r="O2360" s="11">
        <f t="shared" si="182"/>
        <v>10.359500000000008</v>
      </c>
      <c r="P2360" s="10">
        <v>0.1</v>
      </c>
      <c r="Q2360" s="39">
        <f t="shared" si="181"/>
        <v>92.626453488372093</v>
      </c>
      <c r="R2360" s="33">
        <v>430</v>
      </c>
      <c r="U2360" s="188">
        <v>435.77699999999999</v>
      </c>
      <c r="V2360" s="8">
        <f t="shared" si="179"/>
        <v>714.82599999999968</v>
      </c>
      <c r="X2360" s="8">
        <f t="shared" si="180"/>
        <v>605.58600000000035</v>
      </c>
    </row>
    <row r="2361" spans="2:24" x14ac:dyDescent="0.2">
      <c r="B2361" s="32">
        <v>44358</v>
      </c>
      <c r="C2361" s="33">
        <v>438</v>
      </c>
      <c r="D2361" s="33">
        <v>370</v>
      </c>
      <c r="E2361" s="1">
        <v>435.77</v>
      </c>
      <c r="F2361" s="52">
        <v>722</v>
      </c>
      <c r="G2361" s="52">
        <v>34</v>
      </c>
      <c r="H2361" s="8">
        <v>668.51</v>
      </c>
      <c r="K2361" s="75">
        <v>6.0499999999999998E-2</v>
      </c>
      <c r="L2361" s="4">
        <v>12.775</v>
      </c>
      <c r="M2361" s="5">
        <v>5.2590000000000003</v>
      </c>
      <c r="N2361" s="8">
        <f t="shared" si="178"/>
        <v>12.8355</v>
      </c>
      <c r="O2361" s="11">
        <f t="shared" si="182"/>
        <v>9.7855000000000452</v>
      </c>
      <c r="P2361" s="10">
        <v>0</v>
      </c>
      <c r="Q2361" s="39">
        <f t="shared" si="181"/>
        <v>92.225290697674424</v>
      </c>
      <c r="R2361" s="33">
        <v>430</v>
      </c>
      <c r="U2361" s="188">
        <v>435.63799999999998</v>
      </c>
      <c r="V2361" s="8">
        <f t="shared" si="179"/>
        <v>724.61149999999975</v>
      </c>
      <c r="X2361" s="8">
        <f t="shared" si="180"/>
        <v>618.36100000000033</v>
      </c>
    </row>
    <row r="2362" spans="2:24" x14ac:dyDescent="0.2">
      <c r="B2362" s="32">
        <v>44359</v>
      </c>
      <c r="C2362" s="33">
        <v>438</v>
      </c>
      <c r="D2362" s="33">
        <v>370</v>
      </c>
      <c r="E2362" s="1">
        <v>435.64</v>
      </c>
      <c r="F2362" s="52">
        <v>722</v>
      </c>
      <c r="G2362" s="52">
        <v>34</v>
      </c>
      <c r="H2362" s="8">
        <v>665.46</v>
      </c>
      <c r="K2362" s="75">
        <v>6.0499999999999998E-2</v>
      </c>
      <c r="L2362" s="4">
        <v>11.489000000000001</v>
      </c>
      <c r="M2362" s="5">
        <v>4.7279999999999998</v>
      </c>
      <c r="N2362" s="8">
        <f t="shared" si="178"/>
        <v>11.5495</v>
      </c>
      <c r="O2362" s="11">
        <f t="shared" si="182"/>
        <v>8.7494999999999319</v>
      </c>
      <c r="P2362" s="10">
        <v>0</v>
      </c>
      <c r="Q2362" s="39">
        <f t="shared" si="181"/>
        <v>91.781976744186053</v>
      </c>
      <c r="R2362" s="33">
        <v>430</v>
      </c>
      <c r="U2362" s="188">
        <v>435.488</v>
      </c>
      <c r="V2362" s="8">
        <f t="shared" si="179"/>
        <v>733.36099999999965</v>
      </c>
      <c r="X2362" s="8">
        <f t="shared" si="180"/>
        <v>629.85000000000036</v>
      </c>
    </row>
    <row r="2363" spans="2:24" x14ac:dyDescent="0.2">
      <c r="B2363" s="32">
        <v>44360</v>
      </c>
      <c r="C2363" s="33">
        <v>438</v>
      </c>
      <c r="D2363" s="33">
        <v>370</v>
      </c>
      <c r="E2363" s="1">
        <v>435.52</v>
      </c>
      <c r="F2363" s="52">
        <v>722</v>
      </c>
      <c r="G2363" s="52">
        <v>34</v>
      </c>
      <c r="H2363" s="8">
        <v>662.66</v>
      </c>
      <c r="K2363" s="75">
        <v>6.0499999999999998E-2</v>
      </c>
      <c r="L2363" s="4">
        <v>7.3920000000000003</v>
      </c>
      <c r="M2363" s="5">
        <v>3.0419999999999998</v>
      </c>
      <c r="N2363" s="8">
        <f t="shared" si="178"/>
        <v>7.4525000000000006</v>
      </c>
      <c r="O2363" s="11">
        <f t="shared" si="182"/>
        <v>8.3725000000000733</v>
      </c>
      <c r="P2363" s="10">
        <v>13.9</v>
      </c>
      <c r="Q2363" s="39">
        <f t="shared" si="181"/>
        <v>91.375</v>
      </c>
      <c r="R2363" s="33">
        <v>430</v>
      </c>
      <c r="U2363" s="188">
        <v>435.358</v>
      </c>
      <c r="V2363" s="8">
        <f t="shared" si="179"/>
        <v>741.73349999999971</v>
      </c>
      <c r="X2363" s="8">
        <f t="shared" si="180"/>
        <v>637.24200000000042</v>
      </c>
    </row>
    <row r="2364" spans="2:24" x14ac:dyDescent="0.2">
      <c r="B2364" s="32">
        <v>44361</v>
      </c>
      <c r="C2364" s="33">
        <v>438</v>
      </c>
      <c r="D2364" s="33">
        <v>370</v>
      </c>
      <c r="E2364" s="1">
        <v>435.56</v>
      </c>
      <c r="F2364" s="52">
        <v>722</v>
      </c>
      <c r="G2364" s="52">
        <v>34</v>
      </c>
      <c r="H2364" s="8">
        <v>663.58</v>
      </c>
      <c r="K2364" s="75">
        <v>6.0499999999999998E-2</v>
      </c>
      <c r="L2364" s="4">
        <v>9.9649999999999999</v>
      </c>
      <c r="M2364" s="5">
        <v>4.101</v>
      </c>
      <c r="N2364" s="8">
        <f t="shared" si="178"/>
        <v>10.025499999999999</v>
      </c>
      <c r="O2364" s="11">
        <f t="shared" si="182"/>
        <v>15.415499999999986</v>
      </c>
      <c r="P2364" s="10">
        <v>0.5</v>
      </c>
      <c r="Q2364" s="39">
        <f t="shared" si="181"/>
        <v>91.50872093023257</v>
      </c>
      <c r="R2364" s="33">
        <v>430</v>
      </c>
      <c r="U2364" s="188">
        <v>435.392</v>
      </c>
      <c r="V2364" s="8">
        <f t="shared" si="179"/>
        <v>757.14899999999966</v>
      </c>
      <c r="X2364" s="8">
        <f t="shared" si="180"/>
        <v>647.20700000000045</v>
      </c>
    </row>
    <row r="2365" spans="2:24" x14ac:dyDescent="0.2">
      <c r="B2365" s="32">
        <v>44362</v>
      </c>
      <c r="C2365" s="33">
        <v>438</v>
      </c>
      <c r="D2365" s="33">
        <v>370</v>
      </c>
      <c r="E2365" s="1">
        <v>435.79</v>
      </c>
      <c r="F2365" s="52">
        <v>722</v>
      </c>
      <c r="G2365" s="52">
        <v>34</v>
      </c>
      <c r="H2365" s="8">
        <v>668.97</v>
      </c>
      <c r="K2365" s="75">
        <v>6.0499999999999998E-2</v>
      </c>
      <c r="L2365" s="4">
        <v>12.845000000000001</v>
      </c>
      <c r="M2365" s="5">
        <v>5.2859999999999996</v>
      </c>
      <c r="N2365" s="8">
        <f t="shared" si="178"/>
        <v>12.9055</v>
      </c>
      <c r="O2365" s="11">
        <f t="shared" si="182"/>
        <v>10.115499999999923</v>
      </c>
      <c r="P2365" s="10">
        <v>0</v>
      </c>
      <c r="Q2365" s="39">
        <f t="shared" si="181"/>
        <v>92.292151162790702</v>
      </c>
      <c r="R2365" s="33">
        <v>430</v>
      </c>
      <c r="U2365" s="188">
        <v>435.60399999999998</v>
      </c>
      <c r="V2365" s="8">
        <f t="shared" si="179"/>
        <v>767.26449999999954</v>
      </c>
      <c r="X2365" s="8">
        <f t="shared" si="180"/>
        <v>660.05200000000048</v>
      </c>
    </row>
    <row r="2366" spans="2:24" x14ac:dyDescent="0.2">
      <c r="B2366" s="32">
        <v>44363</v>
      </c>
      <c r="C2366" s="33">
        <v>438</v>
      </c>
      <c r="D2366" s="33">
        <v>370</v>
      </c>
      <c r="E2366" s="1">
        <v>435.67</v>
      </c>
      <c r="F2366" s="52">
        <v>722</v>
      </c>
      <c r="G2366" s="52">
        <v>34</v>
      </c>
      <c r="H2366" s="8">
        <v>666.18</v>
      </c>
      <c r="K2366" s="75">
        <v>6.0499999999999998E-2</v>
      </c>
      <c r="L2366" s="4">
        <v>12.877000000000001</v>
      </c>
      <c r="M2366" s="5">
        <v>5.2990000000000004</v>
      </c>
      <c r="N2366" s="8">
        <f t="shared" si="178"/>
        <v>12.9375</v>
      </c>
      <c r="O2366" s="11">
        <f t="shared" si="182"/>
        <v>9.4175000000000182</v>
      </c>
      <c r="P2366" s="10">
        <v>0</v>
      </c>
      <c r="Q2366" s="39">
        <f t="shared" si="181"/>
        <v>91.886627906976727</v>
      </c>
      <c r="R2366" s="33">
        <v>430</v>
      </c>
      <c r="U2366" s="188">
        <v>435.46899999999999</v>
      </c>
      <c r="V2366" s="8">
        <f t="shared" si="179"/>
        <v>776.68199999999956</v>
      </c>
      <c r="X2366" s="8">
        <f t="shared" si="180"/>
        <v>672.92900000000043</v>
      </c>
    </row>
    <row r="2367" spans="2:24" x14ac:dyDescent="0.2">
      <c r="B2367" s="32">
        <v>44364</v>
      </c>
      <c r="C2367" s="33">
        <v>438</v>
      </c>
      <c r="D2367" s="33">
        <v>370</v>
      </c>
      <c r="E2367" s="1">
        <v>435.52</v>
      </c>
      <c r="F2367" s="52">
        <v>722</v>
      </c>
      <c r="G2367" s="52">
        <v>34</v>
      </c>
      <c r="H2367" s="8">
        <v>662.66</v>
      </c>
      <c r="K2367" s="75">
        <v>6.0499999999999998E-2</v>
      </c>
      <c r="L2367" s="4">
        <v>13.576000000000001</v>
      </c>
      <c r="M2367" s="5">
        <v>5.5640000000000001</v>
      </c>
      <c r="N2367" s="8">
        <f t="shared" si="178"/>
        <v>13.6365</v>
      </c>
      <c r="O2367" s="11">
        <f t="shared" si="182"/>
        <v>9.2664999999999953</v>
      </c>
      <c r="P2367" s="10">
        <v>0</v>
      </c>
      <c r="Q2367" s="39">
        <f t="shared" si="181"/>
        <v>91.375</v>
      </c>
      <c r="R2367" s="33">
        <v>430</v>
      </c>
      <c r="U2367" s="188">
        <v>435.322</v>
      </c>
      <c r="V2367" s="8">
        <f t="shared" si="179"/>
        <v>785.94849999999951</v>
      </c>
      <c r="X2367" s="8">
        <f t="shared" si="180"/>
        <v>686.50500000000045</v>
      </c>
    </row>
    <row r="2368" spans="2:24" x14ac:dyDescent="0.2">
      <c r="B2368" s="32">
        <v>44365</v>
      </c>
      <c r="C2368" s="33">
        <v>438</v>
      </c>
      <c r="D2368" s="33">
        <v>370</v>
      </c>
      <c r="E2368" s="1">
        <v>435.33</v>
      </c>
      <c r="F2368" s="52">
        <v>722</v>
      </c>
      <c r="G2368" s="52">
        <v>34</v>
      </c>
      <c r="H2368" s="8">
        <v>658.29</v>
      </c>
      <c r="K2368" s="75">
        <v>6.0499999999999998E-2</v>
      </c>
      <c r="L2368" s="4">
        <v>13.996</v>
      </c>
      <c r="M2368" s="5">
        <v>5.7359999999999998</v>
      </c>
      <c r="N2368" s="8">
        <f t="shared" si="178"/>
        <v>14.0565</v>
      </c>
      <c r="O2368" s="11">
        <f t="shared" si="182"/>
        <v>8.106500000000068</v>
      </c>
      <c r="P2368" s="10">
        <v>0</v>
      </c>
      <c r="Q2368" s="39">
        <f t="shared" si="181"/>
        <v>90.739825581395351</v>
      </c>
      <c r="R2368" s="33">
        <v>430</v>
      </c>
      <c r="U2368" s="188">
        <v>435.11200000000002</v>
      </c>
      <c r="V2368" s="8">
        <f t="shared" si="179"/>
        <v>794.05499999999961</v>
      </c>
      <c r="X2368" s="8">
        <f t="shared" si="180"/>
        <v>700.50100000000043</v>
      </c>
    </row>
    <row r="2369" spans="2:24" x14ac:dyDescent="0.2">
      <c r="B2369" s="32">
        <v>44366</v>
      </c>
      <c r="C2369" s="33">
        <v>438</v>
      </c>
      <c r="D2369" s="33">
        <v>370</v>
      </c>
      <c r="E2369" s="1">
        <v>435.07</v>
      </c>
      <c r="F2369" s="52">
        <v>722</v>
      </c>
      <c r="G2369" s="52">
        <v>34</v>
      </c>
      <c r="H2369" s="8">
        <v>652.34</v>
      </c>
      <c r="K2369" s="75">
        <v>6.0499999999999998E-2</v>
      </c>
      <c r="L2369" s="4">
        <v>13.954000000000001</v>
      </c>
      <c r="M2369" s="5">
        <v>5.7190000000000003</v>
      </c>
      <c r="N2369" s="8">
        <f t="shared" si="178"/>
        <v>14.0145</v>
      </c>
      <c r="O2369" s="11">
        <f t="shared" si="182"/>
        <v>8.1944999999999499</v>
      </c>
      <c r="P2369" s="10">
        <v>0</v>
      </c>
      <c r="Q2369" s="39">
        <f t="shared" si="181"/>
        <v>89.875</v>
      </c>
      <c r="R2369" s="33">
        <v>430</v>
      </c>
      <c r="U2369" s="188">
        <v>434.86099999999999</v>
      </c>
      <c r="V2369" s="8">
        <f t="shared" si="179"/>
        <v>802.24949999999956</v>
      </c>
      <c r="X2369" s="8">
        <f t="shared" si="180"/>
        <v>714.45500000000038</v>
      </c>
    </row>
    <row r="2370" spans="2:24" x14ac:dyDescent="0.2">
      <c r="B2370" s="32">
        <v>44367</v>
      </c>
      <c r="C2370" s="33">
        <v>438</v>
      </c>
      <c r="D2370" s="33">
        <v>370</v>
      </c>
      <c r="E2370" s="1">
        <v>434.81</v>
      </c>
      <c r="F2370" s="52">
        <v>722</v>
      </c>
      <c r="G2370" s="52">
        <v>34</v>
      </c>
      <c r="H2370" s="8">
        <v>646.52</v>
      </c>
      <c r="K2370" s="75">
        <v>6.0499999999999998E-2</v>
      </c>
      <c r="L2370" s="4">
        <v>11.917</v>
      </c>
      <c r="M2370" s="5">
        <v>4.8840000000000003</v>
      </c>
      <c r="N2370" s="8">
        <f t="shared" si="178"/>
        <v>11.977499999999999</v>
      </c>
      <c r="O2370" s="11">
        <f t="shared" si="182"/>
        <v>7.4874999999999901</v>
      </c>
      <c r="P2370" s="10">
        <v>0</v>
      </c>
      <c r="Q2370" s="39">
        <f t="shared" si="181"/>
        <v>89.029069767441854</v>
      </c>
      <c r="R2370" s="33">
        <v>430</v>
      </c>
      <c r="U2370" s="188">
        <v>434.59100000000001</v>
      </c>
      <c r="V2370" s="8">
        <f t="shared" si="179"/>
        <v>809.73699999999951</v>
      </c>
      <c r="X2370" s="8">
        <f t="shared" si="180"/>
        <v>726.37200000000041</v>
      </c>
    </row>
    <row r="2371" spans="2:24" x14ac:dyDescent="0.2">
      <c r="B2371" s="32">
        <v>44368</v>
      </c>
      <c r="C2371" s="33">
        <v>438</v>
      </c>
      <c r="D2371" s="33">
        <v>370</v>
      </c>
      <c r="E2371" s="1">
        <v>434.61</v>
      </c>
      <c r="F2371" s="52">
        <v>722</v>
      </c>
      <c r="G2371" s="52">
        <v>34</v>
      </c>
      <c r="H2371" s="8">
        <v>642.03</v>
      </c>
      <c r="K2371" s="75">
        <v>6.0499999999999998E-2</v>
      </c>
      <c r="L2371" s="4">
        <v>12.837</v>
      </c>
      <c r="M2371" s="5">
        <v>5.2610000000000001</v>
      </c>
      <c r="N2371" s="8">
        <f t="shared" si="178"/>
        <v>12.897499999999999</v>
      </c>
      <c r="O2371" s="11">
        <f t="shared" si="182"/>
        <v>6.72750000000004</v>
      </c>
      <c r="P2371" s="10">
        <v>0</v>
      </c>
      <c r="Q2371" s="39">
        <f t="shared" si="181"/>
        <v>88.376453488372093</v>
      </c>
      <c r="R2371" s="33">
        <v>430</v>
      </c>
      <c r="U2371" s="188">
        <v>434.38299999999998</v>
      </c>
      <c r="V2371" s="8">
        <f t="shared" si="179"/>
        <v>816.46449999999959</v>
      </c>
      <c r="X2371" s="8">
        <f t="shared" si="180"/>
        <v>739.2090000000004</v>
      </c>
    </row>
    <row r="2372" spans="2:24" x14ac:dyDescent="0.2">
      <c r="B2372" s="32">
        <v>44369</v>
      </c>
      <c r="C2372" s="33">
        <v>438</v>
      </c>
      <c r="D2372" s="33">
        <v>370</v>
      </c>
      <c r="E2372" s="1">
        <v>434.33</v>
      </c>
      <c r="F2372" s="52">
        <v>722</v>
      </c>
      <c r="G2372" s="52">
        <v>34</v>
      </c>
      <c r="H2372" s="8">
        <v>635.86</v>
      </c>
      <c r="K2372" s="75">
        <v>6.0499999999999998E-2</v>
      </c>
      <c r="L2372" s="4">
        <v>12.750999999999999</v>
      </c>
      <c r="M2372" s="5">
        <v>5.226</v>
      </c>
      <c r="N2372" s="8">
        <f t="shared" si="178"/>
        <v>12.811499999999999</v>
      </c>
      <c r="O2372" s="11">
        <f t="shared" si="182"/>
        <v>4.9914999999999488</v>
      </c>
      <c r="P2372" s="10">
        <v>0</v>
      </c>
      <c r="Q2372" s="39">
        <f t="shared" si="181"/>
        <v>87.479651162790702</v>
      </c>
      <c r="R2372" s="33">
        <v>430</v>
      </c>
      <c r="U2372" s="188">
        <v>434.12299999999999</v>
      </c>
      <c r="V2372" s="8">
        <f t="shared" si="179"/>
        <v>821.45599999999956</v>
      </c>
      <c r="X2372" s="8">
        <f t="shared" si="180"/>
        <v>751.96000000000038</v>
      </c>
    </row>
    <row r="2373" spans="2:24" x14ac:dyDescent="0.2">
      <c r="B2373" s="32">
        <v>44370</v>
      </c>
      <c r="C2373" s="33">
        <v>438</v>
      </c>
      <c r="D2373" s="33">
        <v>370</v>
      </c>
      <c r="E2373" s="1">
        <v>433.97</v>
      </c>
      <c r="F2373" s="52">
        <v>722</v>
      </c>
      <c r="G2373" s="52">
        <v>34</v>
      </c>
      <c r="H2373" s="8">
        <v>628.04</v>
      </c>
      <c r="K2373" s="75">
        <v>6.0499999999999998E-2</v>
      </c>
      <c r="L2373" s="4">
        <v>11.836</v>
      </c>
      <c r="M2373" s="5">
        <v>4.851</v>
      </c>
      <c r="N2373" s="8">
        <f t="shared" si="178"/>
        <v>11.8965</v>
      </c>
      <c r="O2373" s="11">
        <f t="shared" si="182"/>
        <v>3.5165000000000042</v>
      </c>
      <c r="P2373" s="10">
        <v>5.3</v>
      </c>
      <c r="Q2373" s="39">
        <f t="shared" si="181"/>
        <v>86.343023255813947</v>
      </c>
      <c r="R2373" s="33">
        <v>430</v>
      </c>
      <c r="U2373" s="188">
        <v>433.74799999999999</v>
      </c>
      <c r="V2373" s="8">
        <f t="shared" si="179"/>
        <v>824.97249999999951</v>
      </c>
      <c r="X2373" s="8">
        <f t="shared" si="180"/>
        <v>763.79600000000039</v>
      </c>
    </row>
    <row r="2374" spans="2:24" x14ac:dyDescent="0.2">
      <c r="B2374" s="32">
        <v>44371</v>
      </c>
      <c r="C2374" s="33">
        <v>438</v>
      </c>
      <c r="D2374" s="33">
        <v>370</v>
      </c>
      <c r="E2374" s="1">
        <v>433.58</v>
      </c>
      <c r="F2374" s="52">
        <v>722</v>
      </c>
      <c r="G2374" s="52">
        <v>34</v>
      </c>
      <c r="H2374" s="8">
        <v>619.66</v>
      </c>
      <c r="K2374" s="75">
        <v>6.0499999999999998E-2</v>
      </c>
      <c r="L2374" s="4">
        <v>9.0570000000000004</v>
      </c>
      <c r="M2374" s="5">
        <v>3.7120000000000002</v>
      </c>
      <c r="N2374" s="8">
        <f t="shared" si="178"/>
        <v>9.1174999999999997</v>
      </c>
      <c r="O2374" s="11">
        <f t="shared" si="182"/>
        <v>3.7175000000000225</v>
      </c>
      <c r="P2374" s="10">
        <v>0.9</v>
      </c>
      <c r="Q2374" s="39">
        <f t="shared" si="181"/>
        <v>85.125</v>
      </c>
      <c r="R2374" s="33">
        <v>430</v>
      </c>
      <c r="U2374" s="188">
        <v>433.35300000000001</v>
      </c>
      <c r="V2374" s="8">
        <f t="shared" si="179"/>
        <v>828.68999999999949</v>
      </c>
      <c r="X2374" s="8">
        <f t="shared" si="180"/>
        <v>772.85300000000041</v>
      </c>
    </row>
    <row r="2375" spans="2:24" x14ac:dyDescent="0.2">
      <c r="B2375" s="32">
        <v>44372</v>
      </c>
      <c r="C2375" s="33">
        <v>438</v>
      </c>
      <c r="D2375" s="33">
        <v>370</v>
      </c>
      <c r="E2375" s="1">
        <v>433.33</v>
      </c>
      <c r="F2375" s="52">
        <v>722</v>
      </c>
      <c r="G2375" s="52">
        <v>34</v>
      </c>
      <c r="H2375" s="8">
        <v>614.26</v>
      </c>
      <c r="K2375" s="75">
        <v>6.0499999999999998E-2</v>
      </c>
      <c r="L2375" s="4">
        <v>10.714</v>
      </c>
      <c r="M2375" s="5">
        <v>4.3730000000000002</v>
      </c>
      <c r="N2375" s="8">
        <f t="shared" si="178"/>
        <v>10.7745</v>
      </c>
      <c r="O2375" s="11">
        <f t="shared" si="182"/>
        <v>3.3945000000000043</v>
      </c>
      <c r="P2375" s="10">
        <v>0</v>
      </c>
      <c r="Q2375" s="39">
        <f t="shared" si="181"/>
        <v>84.340116279069761</v>
      </c>
      <c r="R2375" s="33">
        <v>430</v>
      </c>
      <c r="U2375" s="188">
        <v>433.11599999999999</v>
      </c>
      <c r="V2375" s="8">
        <f t="shared" si="179"/>
        <v>832.08449999999948</v>
      </c>
      <c r="X2375" s="8">
        <f t="shared" si="180"/>
        <v>783.56700000000046</v>
      </c>
    </row>
    <row r="2376" spans="2:24" x14ac:dyDescent="0.2">
      <c r="B2376" s="32">
        <v>44373</v>
      </c>
      <c r="C2376" s="33">
        <v>438</v>
      </c>
      <c r="D2376" s="33">
        <v>370</v>
      </c>
      <c r="E2376" s="1">
        <v>432.98</v>
      </c>
      <c r="F2376" s="52">
        <v>722</v>
      </c>
      <c r="G2376" s="52">
        <v>34</v>
      </c>
      <c r="H2376" s="8">
        <v>606.88</v>
      </c>
      <c r="K2376" s="75">
        <v>6.0499999999999998E-2</v>
      </c>
      <c r="L2376" s="4">
        <v>11.429</v>
      </c>
      <c r="M2376" s="5">
        <v>4.665</v>
      </c>
      <c r="N2376" s="8">
        <f t="shared" si="178"/>
        <v>11.4895</v>
      </c>
      <c r="O2376" s="11">
        <f t="shared" si="182"/>
        <v>3.7195000000000178</v>
      </c>
      <c r="P2376" s="10">
        <v>0.5</v>
      </c>
      <c r="Q2376" s="39">
        <f t="shared" si="181"/>
        <v>83.267441860465112</v>
      </c>
      <c r="R2376" s="33">
        <v>430</v>
      </c>
      <c r="U2376" s="188">
        <v>432.75900000000001</v>
      </c>
      <c r="V2376" s="8">
        <f t="shared" si="179"/>
        <v>835.80399999999952</v>
      </c>
      <c r="X2376" s="8">
        <f t="shared" si="180"/>
        <v>794.99600000000044</v>
      </c>
    </row>
    <row r="2377" spans="2:24" x14ac:dyDescent="0.2">
      <c r="B2377" s="32">
        <v>44374</v>
      </c>
      <c r="C2377" s="33">
        <v>438</v>
      </c>
      <c r="D2377" s="33">
        <v>370</v>
      </c>
      <c r="E2377" s="1">
        <v>432.61</v>
      </c>
      <c r="F2377" s="52">
        <v>722</v>
      </c>
      <c r="G2377" s="52">
        <v>34</v>
      </c>
      <c r="H2377" s="8">
        <v>599.11</v>
      </c>
      <c r="K2377" s="75">
        <v>6.0499999999999998E-2</v>
      </c>
      <c r="L2377" s="4">
        <v>6.8940000000000001</v>
      </c>
      <c r="M2377" s="5">
        <v>2.8140000000000001</v>
      </c>
      <c r="N2377" s="8">
        <f t="shared" ref="N2377:N2440" si="183">I2377+J2377+K2377+L2377</f>
        <v>6.9545000000000003</v>
      </c>
      <c r="O2377" s="11">
        <f t="shared" si="182"/>
        <v>1.3844999999999503</v>
      </c>
      <c r="P2377" s="10">
        <v>0</v>
      </c>
      <c r="Q2377" s="39">
        <f t="shared" si="181"/>
        <v>82.138081395348834</v>
      </c>
      <c r="R2377" s="33">
        <v>430</v>
      </c>
      <c r="U2377" s="188">
        <v>432.38600000000002</v>
      </c>
      <c r="V2377" s="8">
        <f t="shared" si="179"/>
        <v>837.18849999999952</v>
      </c>
      <c r="X2377" s="8">
        <f t="shared" si="180"/>
        <v>801.89000000000044</v>
      </c>
    </row>
    <row r="2378" spans="2:24" x14ac:dyDescent="0.2">
      <c r="B2378" s="32">
        <v>44375</v>
      </c>
      <c r="C2378" s="33">
        <v>438</v>
      </c>
      <c r="D2378" s="33">
        <v>370</v>
      </c>
      <c r="E2378" s="1">
        <v>432.34</v>
      </c>
      <c r="F2378" s="52">
        <v>722</v>
      </c>
      <c r="G2378" s="52">
        <v>34</v>
      </c>
      <c r="H2378" s="8">
        <v>593.54</v>
      </c>
      <c r="K2378" s="75">
        <v>6.0499999999999998E-2</v>
      </c>
      <c r="L2378" s="4">
        <v>11.422000000000001</v>
      </c>
      <c r="M2378" s="5">
        <v>4.6429999999999998</v>
      </c>
      <c r="N2378" s="8">
        <f t="shared" si="183"/>
        <v>11.4825</v>
      </c>
      <c r="O2378" s="11">
        <f t="shared" si="182"/>
        <v>3.4924999999999908</v>
      </c>
      <c r="P2378" s="10">
        <v>0</v>
      </c>
      <c r="Q2378" s="39">
        <f t="shared" si="181"/>
        <v>81.32848837209302</v>
      </c>
      <c r="R2378" s="33">
        <v>430</v>
      </c>
      <c r="U2378" s="188">
        <v>432.12599999999998</v>
      </c>
      <c r="V2378" s="8">
        <f t="shared" si="179"/>
        <v>840.68099999999947</v>
      </c>
      <c r="X2378" s="8">
        <f t="shared" si="180"/>
        <v>813.31200000000047</v>
      </c>
    </row>
    <row r="2379" spans="2:24" x14ac:dyDescent="0.2">
      <c r="B2379" s="32">
        <v>44376</v>
      </c>
      <c r="C2379" s="33">
        <v>438</v>
      </c>
      <c r="D2379" s="33">
        <v>370</v>
      </c>
      <c r="E2379" s="1">
        <v>431.95</v>
      </c>
      <c r="F2379" s="52">
        <v>722</v>
      </c>
      <c r="G2379" s="52">
        <v>34</v>
      </c>
      <c r="H2379" s="8">
        <v>585.54999999999995</v>
      </c>
      <c r="K2379" s="75">
        <v>6.0499999999999998E-2</v>
      </c>
      <c r="L2379" s="4">
        <v>9.0009999999999994</v>
      </c>
      <c r="M2379" s="5">
        <v>3.657</v>
      </c>
      <c r="N2379" s="8">
        <f t="shared" si="183"/>
        <v>9.0614999999999988</v>
      </c>
      <c r="O2379" s="11">
        <f t="shared" si="182"/>
        <v>2.7115000000000897</v>
      </c>
      <c r="P2379" s="10">
        <v>0</v>
      </c>
      <c r="Q2379" s="39">
        <f t="shared" si="181"/>
        <v>80.167151162790688</v>
      </c>
      <c r="R2379" s="33">
        <v>430</v>
      </c>
      <c r="U2379" s="188">
        <v>431.72199999999998</v>
      </c>
      <c r="V2379" s="8">
        <f t="shared" si="179"/>
        <v>843.39249999999959</v>
      </c>
      <c r="X2379" s="8">
        <f t="shared" si="180"/>
        <v>822.31300000000044</v>
      </c>
    </row>
    <row r="2380" spans="2:24" x14ac:dyDescent="0.2">
      <c r="B2380" s="32">
        <v>44377</v>
      </c>
      <c r="C2380" s="33">
        <v>438</v>
      </c>
      <c r="D2380" s="33">
        <v>370</v>
      </c>
      <c r="E2380" s="1">
        <v>431.64</v>
      </c>
      <c r="F2380" s="52">
        <v>722</v>
      </c>
      <c r="G2380" s="52">
        <v>34</v>
      </c>
      <c r="H2380" s="8">
        <v>579.20000000000005</v>
      </c>
      <c r="K2380" s="75">
        <v>6.0499999999999998E-2</v>
      </c>
      <c r="L2380" s="4">
        <v>8.0839999999999996</v>
      </c>
      <c r="M2380" s="5">
        <v>3.2730000000000001</v>
      </c>
      <c r="N2380" s="8">
        <f t="shared" si="183"/>
        <v>8.144499999999999</v>
      </c>
      <c r="O2380" s="11">
        <f t="shared" si="182"/>
        <v>1.8444999999999308</v>
      </c>
      <c r="P2380" s="10">
        <v>0</v>
      </c>
      <c r="Q2380" s="39">
        <f t="shared" si="181"/>
        <v>79.244186046511643</v>
      </c>
      <c r="R2380" s="33">
        <v>430</v>
      </c>
      <c r="T2380" s="8">
        <f>SUM(K2351:K2380)</f>
        <v>1.8149999999999999</v>
      </c>
      <c r="U2380" s="188">
        <v>431.41</v>
      </c>
      <c r="V2380" s="8">
        <f t="shared" si="179"/>
        <v>845.23699999999951</v>
      </c>
      <c r="X2380" s="8">
        <f t="shared" si="180"/>
        <v>830.39700000000039</v>
      </c>
    </row>
    <row r="2381" spans="2:24" x14ac:dyDescent="0.2">
      <c r="B2381" s="32">
        <v>44378</v>
      </c>
      <c r="C2381" s="33">
        <v>438</v>
      </c>
      <c r="D2381" s="33">
        <v>370</v>
      </c>
      <c r="E2381" s="1">
        <v>431.33</v>
      </c>
      <c r="F2381" s="52">
        <v>722</v>
      </c>
      <c r="G2381" s="52">
        <v>34</v>
      </c>
      <c r="H2381" s="8">
        <v>572.9</v>
      </c>
      <c r="K2381" s="36">
        <v>6.0499999999999998E-2</v>
      </c>
      <c r="L2381" s="4">
        <v>5.6980000000000004</v>
      </c>
      <c r="M2381" s="61">
        <v>2.3069999999999999</v>
      </c>
      <c r="N2381" s="8">
        <f t="shared" si="183"/>
        <v>5.7585000000000006</v>
      </c>
      <c r="O2381" s="11">
        <f t="shared" si="182"/>
        <v>1.3585000000000234</v>
      </c>
      <c r="P2381" s="10">
        <v>0</v>
      </c>
      <c r="Q2381" s="39">
        <f t="shared" si="181"/>
        <v>78.32848837209302</v>
      </c>
      <c r="R2381" s="33">
        <v>430</v>
      </c>
      <c r="U2381" s="188">
        <v>431.09899999999999</v>
      </c>
      <c r="V2381" s="8">
        <f t="shared" si="179"/>
        <v>846.59549999999956</v>
      </c>
      <c r="X2381" s="8">
        <f t="shared" si="180"/>
        <v>836.09500000000037</v>
      </c>
    </row>
    <row r="2382" spans="2:24" x14ac:dyDescent="0.2">
      <c r="B2382" s="32">
        <v>44379</v>
      </c>
      <c r="C2382" s="33">
        <v>438</v>
      </c>
      <c r="D2382" s="33">
        <v>370</v>
      </c>
      <c r="E2382" s="1">
        <v>431.11</v>
      </c>
      <c r="F2382" s="52">
        <v>722</v>
      </c>
      <c r="G2382" s="52">
        <v>34</v>
      </c>
      <c r="H2382" s="8">
        <v>568.5</v>
      </c>
      <c r="K2382" s="36">
        <v>6.0499999999999998E-2</v>
      </c>
      <c r="L2382" s="4">
        <v>6.9509999999999996</v>
      </c>
      <c r="M2382" s="61">
        <v>2.8140000000000001</v>
      </c>
      <c r="N2382" s="8">
        <f t="shared" si="183"/>
        <v>7.0114999999999998</v>
      </c>
      <c r="O2382" s="11">
        <f t="shared" si="182"/>
        <v>1.4114999999999771</v>
      </c>
      <c r="P2382" s="10">
        <v>0</v>
      </c>
      <c r="Q2382" s="39">
        <f t="shared" si="181"/>
        <v>77.688953488372093</v>
      </c>
      <c r="R2382" s="33">
        <v>430</v>
      </c>
      <c r="U2382" s="188">
        <v>430.87900000000002</v>
      </c>
      <c r="V2382" s="8">
        <f t="shared" si="179"/>
        <v>848.00699999999949</v>
      </c>
      <c r="X2382" s="8">
        <f t="shared" si="180"/>
        <v>843.04600000000039</v>
      </c>
    </row>
    <row r="2383" spans="2:24" x14ac:dyDescent="0.2">
      <c r="B2383" s="32">
        <v>44380</v>
      </c>
      <c r="C2383" s="33">
        <v>438</v>
      </c>
      <c r="D2383" s="33">
        <v>370</v>
      </c>
      <c r="E2383" s="1">
        <v>430.83</v>
      </c>
      <c r="F2383" s="52">
        <v>722</v>
      </c>
      <c r="G2383" s="52">
        <v>34</v>
      </c>
      <c r="H2383" s="8">
        <v>562.9</v>
      </c>
      <c r="K2383" s="36">
        <v>6.0499999999999998E-2</v>
      </c>
      <c r="L2383" s="4">
        <v>6.81</v>
      </c>
      <c r="M2383" s="61">
        <v>2.7570000000000001</v>
      </c>
      <c r="N2383" s="8">
        <f t="shared" si="183"/>
        <v>6.8704999999999998</v>
      </c>
      <c r="O2383" s="11">
        <f t="shared" si="182"/>
        <v>1.9705000000000226</v>
      </c>
      <c r="P2383" s="10">
        <v>0</v>
      </c>
      <c r="Q2383" s="39">
        <f t="shared" si="181"/>
        <v>76.875</v>
      </c>
      <c r="R2383" s="33">
        <v>430</v>
      </c>
      <c r="U2383" s="188">
        <v>430.60199999999998</v>
      </c>
      <c r="V2383" s="8">
        <f t="shared" si="179"/>
        <v>849.97749999999951</v>
      </c>
      <c r="X2383" s="8">
        <f t="shared" si="180"/>
        <v>849.85600000000034</v>
      </c>
    </row>
    <row r="2384" spans="2:24" x14ac:dyDescent="0.2">
      <c r="B2384" s="32">
        <v>44381</v>
      </c>
      <c r="C2384" s="33">
        <v>438</v>
      </c>
      <c r="D2384" s="33">
        <v>370</v>
      </c>
      <c r="E2384" s="1">
        <v>430.58</v>
      </c>
      <c r="F2384" s="52">
        <v>722</v>
      </c>
      <c r="G2384" s="52">
        <v>34</v>
      </c>
      <c r="H2384" s="8">
        <v>558</v>
      </c>
      <c r="K2384" s="36">
        <v>6.0499999999999998E-2</v>
      </c>
      <c r="L2384" s="4">
        <v>4.4390000000000001</v>
      </c>
      <c r="M2384" s="61">
        <v>1.7969999999999999</v>
      </c>
      <c r="N2384" s="8">
        <f t="shared" si="183"/>
        <v>4.4995000000000003</v>
      </c>
      <c r="O2384" s="11">
        <f t="shared" si="182"/>
        <v>4.099500000000023</v>
      </c>
      <c r="P2384" s="10">
        <v>69.3</v>
      </c>
      <c r="Q2384" s="39">
        <f t="shared" si="181"/>
        <v>76.162790697674424</v>
      </c>
      <c r="R2384" s="33">
        <v>430</v>
      </c>
      <c r="U2384" s="188">
        <v>430.33600000000001</v>
      </c>
      <c r="V2384" s="8">
        <f t="shared" si="179"/>
        <v>854.07699999999954</v>
      </c>
      <c r="X2384" s="8">
        <f t="shared" si="180"/>
        <v>854.2950000000003</v>
      </c>
    </row>
    <row r="2385" spans="2:24" x14ac:dyDescent="0.2">
      <c r="B2385" s="32">
        <v>44382</v>
      </c>
      <c r="C2385" s="33">
        <v>438</v>
      </c>
      <c r="D2385" s="33">
        <v>370</v>
      </c>
      <c r="E2385" s="1">
        <v>430.56</v>
      </c>
      <c r="F2385" s="52">
        <v>722</v>
      </c>
      <c r="G2385" s="52">
        <v>34</v>
      </c>
      <c r="H2385" s="8">
        <v>557.6</v>
      </c>
      <c r="I2385" s="33">
        <v>1E-3</v>
      </c>
      <c r="K2385" s="36">
        <v>6.0499999999999998E-2</v>
      </c>
      <c r="L2385" s="4">
        <v>8.9190000000000005</v>
      </c>
      <c r="M2385" s="61">
        <v>3.6110000000000002</v>
      </c>
      <c r="N2385" s="8">
        <f t="shared" si="183"/>
        <v>8.980500000000001</v>
      </c>
      <c r="O2385" s="11">
        <f t="shared" si="182"/>
        <v>5.4004999999999601</v>
      </c>
      <c r="P2385" s="10">
        <v>22.5</v>
      </c>
      <c r="Q2385" s="39">
        <f t="shared" si="181"/>
        <v>76.104651162790702</v>
      </c>
      <c r="R2385" s="33">
        <v>430</v>
      </c>
      <c r="U2385" s="188">
        <v>430.33199999999999</v>
      </c>
      <c r="V2385" s="8">
        <f t="shared" si="179"/>
        <v>859.47749999999951</v>
      </c>
      <c r="X2385" s="8">
        <f t="shared" si="180"/>
        <v>863.21400000000028</v>
      </c>
    </row>
    <row r="2386" spans="2:24" x14ac:dyDescent="0.2">
      <c r="B2386" s="32">
        <v>44383</v>
      </c>
      <c r="C2386" s="33">
        <v>438</v>
      </c>
      <c r="D2386" s="33">
        <v>370</v>
      </c>
      <c r="E2386" s="1">
        <v>430.38</v>
      </c>
      <c r="F2386" s="52">
        <v>722</v>
      </c>
      <c r="G2386" s="52">
        <v>34</v>
      </c>
      <c r="H2386" s="8">
        <v>554.02</v>
      </c>
      <c r="I2386" s="33">
        <v>1E-3</v>
      </c>
      <c r="K2386" s="36">
        <v>6.0499999999999998E-2</v>
      </c>
      <c r="L2386" s="4">
        <v>6.6520000000000001</v>
      </c>
      <c r="M2386" s="61">
        <v>2.6930000000000001</v>
      </c>
      <c r="N2386" s="8">
        <f t="shared" si="183"/>
        <v>6.7134999999999998</v>
      </c>
      <c r="O2386" s="11">
        <f t="shared" si="182"/>
        <v>4.7935000000000407</v>
      </c>
      <c r="P2386" s="10">
        <v>9.5</v>
      </c>
      <c r="Q2386" s="39">
        <f t="shared" si="181"/>
        <v>75.58430232558139</v>
      </c>
      <c r="R2386" s="33">
        <v>430</v>
      </c>
      <c r="U2386" s="188">
        <v>430.2</v>
      </c>
      <c r="V2386" s="8">
        <f t="shared" si="179"/>
        <v>864.2709999999995</v>
      </c>
      <c r="X2386" s="8">
        <f t="shared" si="180"/>
        <v>869.86600000000033</v>
      </c>
    </row>
    <row r="2387" spans="2:24" x14ac:dyDescent="0.2">
      <c r="B2387" s="32">
        <v>44384</v>
      </c>
      <c r="C2387" s="33">
        <v>438</v>
      </c>
      <c r="D2387" s="33">
        <v>370</v>
      </c>
      <c r="E2387" s="1">
        <v>430.28</v>
      </c>
      <c r="F2387" s="52">
        <v>722</v>
      </c>
      <c r="G2387" s="52">
        <v>34</v>
      </c>
      <c r="H2387" s="8">
        <v>552.1</v>
      </c>
      <c r="K2387" s="36">
        <v>6.0499999999999998E-2</v>
      </c>
      <c r="L2387" s="4">
        <v>7.3280000000000003</v>
      </c>
      <c r="M2387" s="61">
        <v>2.9670000000000001</v>
      </c>
      <c r="N2387" s="8">
        <f t="shared" si="183"/>
        <v>7.3885000000000005</v>
      </c>
      <c r="O2387" s="11">
        <f t="shared" si="182"/>
        <v>3.4885000000000232</v>
      </c>
      <c r="P2387" s="10">
        <v>0</v>
      </c>
      <c r="Q2387" s="39">
        <f t="shared" si="181"/>
        <v>75.305232558139537</v>
      </c>
      <c r="R2387" s="33">
        <v>430</v>
      </c>
      <c r="U2387" s="188">
        <v>430.2</v>
      </c>
      <c r="V2387" s="8">
        <f t="shared" si="179"/>
        <v>867.75949999999955</v>
      </c>
      <c r="X2387" s="8">
        <f t="shared" si="180"/>
        <v>877.1940000000003</v>
      </c>
    </row>
    <row r="2388" spans="2:24" x14ac:dyDescent="0.2">
      <c r="B2388" s="32">
        <v>44385</v>
      </c>
      <c r="C2388" s="33">
        <v>438</v>
      </c>
      <c r="D2388" s="33">
        <v>370</v>
      </c>
      <c r="E2388" s="1">
        <v>430.08</v>
      </c>
      <c r="F2388" s="52">
        <v>722</v>
      </c>
      <c r="G2388" s="52">
        <v>34</v>
      </c>
      <c r="H2388" s="8">
        <v>548.20000000000005</v>
      </c>
      <c r="K2388" s="36">
        <v>6.0499999999999998E-2</v>
      </c>
      <c r="L2388" s="4">
        <v>5.585</v>
      </c>
      <c r="M2388" s="61">
        <v>2.2610000000000001</v>
      </c>
      <c r="N2388" s="8">
        <f t="shared" si="183"/>
        <v>5.6455000000000002</v>
      </c>
      <c r="O2388" s="11">
        <f t="shared" si="182"/>
        <v>2.1455000000000002</v>
      </c>
      <c r="P2388" s="10">
        <v>0</v>
      </c>
      <c r="Q2388" s="39">
        <f t="shared" si="181"/>
        <v>74.738372093023273</v>
      </c>
      <c r="R2388" s="33">
        <v>430</v>
      </c>
      <c r="U2388" s="188">
        <v>430.2</v>
      </c>
      <c r="V2388" s="8">
        <f t="shared" si="179"/>
        <v>869.90499999999952</v>
      </c>
      <c r="X2388" s="8">
        <f t="shared" si="180"/>
        <v>882.77900000000034</v>
      </c>
    </row>
    <row r="2389" spans="2:24" x14ac:dyDescent="0.2">
      <c r="B2389" s="32">
        <v>44386</v>
      </c>
      <c r="C2389" s="33">
        <v>438</v>
      </c>
      <c r="D2389" s="33">
        <v>370</v>
      </c>
      <c r="E2389" s="1">
        <v>429.9</v>
      </c>
      <c r="F2389" s="52">
        <v>722</v>
      </c>
      <c r="G2389" s="52">
        <v>34</v>
      </c>
      <c r="H2389" s="8">
        <v>544.70000000000005</v>
      </c>
      <c r="K2389" s="36">
        <v>6.0499999999999998E-2</v>
      </c>
      <c r="L2389" s="4">
        <v>2.2599999999999998</v>
      </c>
      <c r="M2389" s="61">
        <v>0.91500000000000004</v>
      </c>
      <c r="N2389" s="8">
        <f t="shared" si="183"/>
        <v>2.3205</v>
      </c>
      <c r="O2389" s="11">
        <f t="shared" si="182"/>
        <v>8.9204999999999082</v>
      </c>
      <c r="P2389" s="10">
        <v>54.7</v>
      </c>
      <c r="Q2389" s="39">
        <f t="shared" si="181"/>
        <v>74.229651162790702</v>
      </c>
      <c r="R2389" s="33">
        <v>430</v>
      </c>
      <c r="U2389" s="188">
        <v>430.19900000000001</v>
      </c>
      <c r="V2389" s="8">
        <f t="shared" si="179"/>
        <v>878.82549999999947</v>
      </c>
      <c r="X2389" s="8">
        <f t="shared" si="180"/>
        <v>885.03900000000033</v>
      </c>
    </row>
    <row r="2390" spans="2:24" x14ac:dyDescent="0.2">
      <c r="B2390" s="32">
        <v>44387</v>
      </c>
      <c r="C2390" s="33">
        <v>438</v>
      </c>
      <c r="D2390" s="33">
        <v>370</v>
      </c>
      <c r="E2390" s="1">
        <v>430.24</v>
      </c>
      <c r="F2390" s="52">
        <v>722</v>
      </c>
      <c r="G2390" s="52">
        <v>34</v>
      </c>
      <c r="H2390" s="8">
        <v>551.29999999999995</v>
      </c>
      <c r="K2390" s="36">
        <v>6.0499999999999998E-2</v>
      </c>
      <c r="L2390" s="4">
        <v>2.63</v>
      </c>
      <c r="M2390" s="61">
        <v>1.069</v>
      </c>
      <c r="N2390" s="8">
        <f t="shared" si="183"/>
        <v>2.6905000000000001</v>
      </c>
      <c r="O2390" s="11">
        <f t="shared" si="182"/>
        <v>45.350500000000082</v>
      </c>
      <c r="P2390" s="10">
        <v>3.4</v>
      </c>
      <c r="Q2390" s="39">
        <f t="shared" si="181"/>
        <v>75.188953488372078</v>
      </c>
      <c r="R2390" s="33">
        <v>430</v>
      </c>
      <c r="U2390" s="188">
        <v>430.19799999999998</v>
      </c>
      <c r="V2390" s="8">
        <f t="shared" si="179"/>
        <v>924.17599999999959</v>
      </c>
      <c r="X2390" s="8">
        <f t="shared" si="180"/>
        <v>887.66900000000032</v>
      </c>
    </row>
    <row r="2391" spans="2:24" x14ac:dyDescent="0.2">
      <c r="B2391" s="32">
        <v>44388</v>
      </c>
      <c r="C2391" s="33">
        <v>438</v>
      </c>
      <c r="D2391" s="33">
        <v>370</v>
      </c>
      <c r="E2391" s="1">
        <v>432.36</v>
      </c>
      <c r="F2391" s="52">
        <v>722</v>
      </c>
      <c r="G2391" s="52">
        <v>34</v>
      </c>
      <c r="H2391" s="8">
        <v>593.96</v>
      </c>
      <c r="K2391" s="36">
        <v>6.2E-2</v>
      </c>
      <c r="L2391" s="4">
        <v>2.3940000000000001</v>
      </c>
      <c r="M2391" s="61">
        <v>0.97699999999999998</v>
      </c>
      <c r="N2391" s="8">
        <f t="shared" si="183"/>
        <v>2.456</v>
      </c>
      <c r="O2391" s="11">
        <f t="shared" si="182"/>
        <v>15.585999999999995</v>
      </c>
      <c r="P2391" s="10">
        <v>0</v>
      </c>
      <c r="Q2391" s="39">
        <f t="shared" si="181"/>
        <v>81.389534883720927</v>
      </c>
      <c r="R2391" s="33">
        <v>430</v>
      </c>
      <c r="U2391" s="188">
        <v>432.09500000000003</v>
      </c>
      <c r="V2391" s="8">
        <f t="shared" si="179"/>
        <v>939.7619999999996</v>
      </c>
      <c r="X2391" s="8">
        <f t="shared" si="180"/>
        <v>890.06300000000033</v>
      </c>
    </row>
    <row r="2392" spans="2:24" x14ac:dyDescent="0.2">
      <c r="B2392" s="32">
        <v>44389</v>
      </c>
      <c r="C2392" s="33">
        <v>438</v>
      </c>
      <c r="D2392" s="33">
        <v>370</v>
      </c>
      <c r="E2392" s="1">
        <v>432.99</v>
      </c>
      <c r="F2392" s="52">
        <v>722</v>
      </c>
      <c r="G2392" s="52">
        <v>34</v>
      </c>
      <c r="H2392" s="8">
        <v>607.09</v>
      </c>
      <c r="K2392" s="36">
        <v>6.2E-2</v>
      </c>
      <c r="L2392" s="4">
        <v>6.1079999999999997</v>
      </c>
      <c r="M2392" s="61">
        <v>2.4929999999999999</v>
      </c>
      <c r="N2392" s="8">
        <f t="shared" si="183"/>
        <v>6.17</v>
      </c>
      <c r="O2392" s="11">
        <f t="shared" si="182"/>
        <v>12.469999999999954</v>
      </c>
      <c r="P2392" s="10">
        <v>0</v>
      </c>
      <c r="Q2392" s="39">
        <f t="shared" si="181"/>
        <v>83.297965116279073</v>
      </c>
      <c r="R2392" s="33">
        <v>430</v>
      </c>
      <c r="U2392" s="188">
        <v>432.74099999999999</v>
      </c>
      <c r="V2392" s="8">
        <f t="shared" ref="V2392:V2455" si="184">+V2391+O2392</f>
        <v>952.23199999999952</v>
      </c>
      <c r="X2392" s="8">
        <f t="shared" ref="X2392:X2455" si="185">+X2391+L2392</f>
        <v>896.17100000000028</v>
      </c>
    </row>
    <row r="2393" spans="2:24" x14ac:dyDescent="0.2">
      <c r="B2393" s="32">
        <v>44390</v>
      </c>
      <c r="C2393" s="33">
        <v>438</v>
      </c>
      <c r="D2393" s="33">
        <v>370</v>
      </c>
      <c r="E2393" s="1">
        <v>433.29</v>
      </c>
      <c r="F2393" s="52">
        <v>722</v>
      </c>
      <c r="G2393" s="52">
        <v>34</v>
      </c>
      <c r="H2393" s="8">
        <v>613.39</v>
      </c>
      <c r="K2393" s="36">
        <v>6.2E-2</v>
      </c>
      <c r="L2393" s="4">
        <v>5.6189999999999998</v>
      </c>
      <c r="M2393" s="61">
        <v>2.3029999999999999</v>
      </c>
      <c r="N2393" s="8">
        <f t="shared" si="183"/>
        <v>5.681</v>
      </c>
      <c r="O2393" s="11">
        <f t="shared" si="182"/>
        <v>10.631000000000046</v>
      </c>
      <c r="P2393" s="10">
        <v>0</v>
      </c>
      <c r="Q2393" s="39">
        <f t="shared" ref="Q2393:Q2456" si="186">(H2393-34)*100/(722-34)</f>
        <v>84.213662790697668</v>
      </c>
      <c r="R2393" s="33">
        <v>430</v>
      </c>
      <c r="U2393" s="188">
        <v>433.03199999999998</v>
      </c>
      <c r="V2393" s="8">
        <f t="shared" si="184"/>
        <v>962.8629999999996</v>
      </c>
      <c r="X2393" s="8">
        <f t="shared" si="185"/>
        <v>901.7900000000003</v>
      </c>
    </row>
    <row r="2394" spans="2:24" x14ac:dyDescent="0.2">
      <c r="B2394" s="32">
        <v>44391</v>
      </c>
      <c r="C2394" s="33">
        <v>438</v>
      </c>
      <c r="D2394" s="33">
        <v>370</v>
      </c>
      <c r="E2394" s="1">
        <v>433.52</v>
      </c>
      <c r="F2394" s="52">
        <v>722</v>
      </c>
      <c r="G2394" s="52">
        <v>34</v>
      </c>
      <c r="H2394" s="8">
        <v>618.34</v>
      </c>
      <c r="K2394" s="36">
        <v>6.2E-2</v>
      </c>
      <c r="L2394" s="4">
        <v>8.891</v>
      </c>
      <c r="M2394" s="61">
        <v>3.6440000000000001</v>
      </c>
      <c r="N2394" s="8">
        <f t="shared" si="183"/>
        <v>8.9529999999999994</v>
      </c>
      <c r="O2394" s="11">
        <f t="shared" si="182"/>
        <v>11.553000000000022</v>
      </c>
      <c r="P2394" s="10">
        <v>0</v>
      </c>
      <c r="Q2394" s="39">
        <f t="shared" si="186"/>
        <v>84.933139534883722</v>
      </c>
      <c r="R2394" s="33">
        <v>430</v>
      </c>
      <c r="U2394" s="188">
        <v>433.27699999999999</v>
      </c>
      <c r="V2394" s="8">
        <f t="shared" si="184"/>
        <v>974.4159999999996</v>
      </c>
      <c r="X2394" s="8">
        <f t="shared" si="185"/>
        <v>910.68100000000027</v>
      </c>
    </row>
    <row r="2395" spans="2:24" x14ac:dyDescent="0.2">
      <c r="B2395" s="32">
        <v>44392</v>
      </c>
      <c r="C2395" s="33">
        <v>438</v>
      </c>
      <c r="D2395" s="33">
        <v>370</v>
      </c>
      <c r="E2395" s="1">
        <v>433.64</v>
      </c>
      <c r="F2395" s="52">
        <v>722</v>
      </c>
      <c r="G2395" s="52">
        <v>34</v>
      </c>
      <c r="H2395" s="8">
        <v>620.94000000000005</v>
      </c>
      <c r="K2395" s="36">
        <v>6.2E-2</v>
      </c>
      <c r="L2395" s="36">
        <v>12.085000000000001</v>
      </c>
      <c r="M2395" s="61">
        <v>4.9530000000000003</v>
      </c>
      <c r="N2395" s="8">
        <f t="shared" si="183"/>
        <v>12.147</v>
      </c>
      <c r="O2395" s="11">
        <f t="shared" si="182"/>
        <v>10.426999999999973</v>
      </c>
      <c r="P2395" s="10">
        <v>0</v>
      </c>
      <c r="Q2395" s="39">
        <f t="shared" si="186"/>
        <v>85.311046511627922</v>
      </c>
      <c r="R2395" s="33">
        <v>430</v>
      </c>
      <c r="U2395" s="188">
        <v>433.37799999999999</v>
      </c>
      <c r="V2395" s="8">
        <f t="shared" si="184"/>
        <v>984.84299999999962</v>
      </c>
      <c r="X2395" s="8">
        <f t="shared" si="185"/>
        <v>922.7660000000003</v>
      </c>
    </row>
    <row r="2396" spans="2:24" x14ac:dyDescent="0.2">
      <c r="B2396" s="32">
        <v>44393</v>
      </c>
      <c r="C2396" s="33">
        <v>438</v>
      </c>
      <c r="D2396" s="33">
        <v>370</v>
      </c>
      <c r="E2396" s="1">
        <v>433.56</v>
      </c>
      <c r="F2396" s="52">
        <v>722</v>
      </c>
      <c r="G2396" s="52">
        <v>34</v>
      </c>
      <c r="H2396" s="8">
        <v>619.22</v>
      </c>
      <c r="K2396" s="36">
        <v>6.2E-2</v>
      </c>
      <c r="L2396" s="36">
        <v>11.827</v>
      </c>
      <c r="M2396" s="61">
        <v>4.8470000000000004</v>
      </c>
      <c r="N2396" s="8">
        <f t="shared" si="183"/>
        <v>11.888999999999999</v>
      </c>
      <c r="O2396" s="11">
        <f t="shared" si="182"/>
        <v>7.3690000000000175</v>
      </c>
      <c r="P2396" s="10">
        <v>0</v>
      </c>
      <c r="Q2396" s="39">
        <f t="shared" si="186"/>
        <v>85.061046511627907</v>
      </c>
      <c r="R2396" s="33">
        <v>430</v>
      </c>
      <c r="U2396" s="188">
        <v>433.30799999999999</v>
      </c>
      <c r="V2396" s="8">
        <f t="shared" si="184"/>
        <v>992.21199999999965</v>
      </c>
      <c r="X2396" s="8">
        <f t="shared" si="185"/>
        <v>934.5930000000003</v>
      </c>
    </row>
    <row r="2397" spans="2:24" x14ac:dyDescent="0.2">
      <c r="B2397" s="32">
        <v>44394</v>
      </c>
      <c r="C2397" s="33">
        <v>438</v>
      </c>
      <c r="D2397" s="33">
        <v>370</v>
      </c>
      <c r="E2397" s="1">
        <v>433.35</v>
      </c>
      <c r="F2397" s="52">
        <v>722</v>
      </c>
      <c r="G2397" s="52">
        <v>34</v>
      </c>
      <c r="H2397" s="8">
        <v>614.70000000000005</v>
      </c>
      <c r="K2397" s="36">
        <v>6.2E-2</v>
      </c>
      <c r="L2397" s="36">
        <v>9.5990000000000002</v>
      </c>
      <c r="M2397" s="61">
        <v>3.9180000000000001</v>
      </c>
      <c r="N2397" s="8">
        <f t="shared" si="183"/>
        <v>9.6609999999999996</v>
      </c>
      <c r="O2397" s="11">
        <f t="shared" si="182"/>
        <v>7.0909999999999496</v>
      </c>
      <c r="P2397" s="10">
        <v>1.3</v>
      </c>
      <c r="Q2397" s="39">
        <f t="shared" si="186"/>
        <v>84.404069767441868</v>
      </c>
      <c r="R2397" s="33">
        <v>430</v>
      </c>
      <c r="U2397" s="188">
        <v>433.09</v>
      </c>
      <c r="V2397" s="8">
        <f t="shared" si="184"/>
        <v>999.30299999999954</v>
      </c>
      <c r="X2397" s="8">
        <f t="shared" si="185"/>
        <v>944.19200000000035</v>
      </c>
    </row>
    <row r="2398" spans="2:24" x14ac:dyDescent="0.2">
      <c r="B2398" s="32">
        <v>44395</v>
      </c>
      <c r="C2398" s="33">
        <v>438</v>
      </c>
      <c r="D2398" s="33">
        <v>370</v>
      </c>
      <c r="E2398" s="1">
        <v>433.23</v>
      </c>
      <c r="F2398" s="52">
        <v>722</v>
      </c>
      <c r="G2398" s="52">
        <v>34</v>
      </c>
      <c r="H2398" s="8">
        <v>612.13</v>
      </c>
      <c r="K2398" s="36">
        <v>6.2E-2</v>
      </c>
      <c r="L2398" s="36">
        <v>5.7670000000000003</v>
      </c>
      <c r="M2398" s="61">
        <v>2.3540000000000001</v>
      </c>
      <c r="N2398" s="8">
        <f t="shared" si="183"/>
        <v>5.8290000000000006</v>
      </c>
      <c r="O2398" s="11">
        <f t="shared" si="182"/>
        <v>2.6790000000000234</v>
      </c>
      <c r="P2398" s="10">
        <v>0</v>
      </c>
      <c r="Q2398" s="39">
        <f t="shared" si="186"/>
        <v>84.030523255813947</v>
      </c>
      <c r="R2398" s="33">
        <v>430</v>
      </c>
      <c r="U2398" s="188">
        <v>432.98200000000003</v>
      </c>
      <c r="V2398" s="8">
        <f t="shared" si="184"/>
        <v>1001.9819999999995</v>
      </c>
      <c r="X2398" s="8">
        <f t="shared" si="185"/>
        <v>949.9590000000004</v>
      </c>
    </row>
    <row r="2399" spans="2:24" x14ac:dyDescent="0.2">
      <c r="B2399" s="32">
        <v>44396</v>
      </c>
      <c r="C2399" s="33">
        <v>438</v>
      </c>
      <c r="D2399" s="33">
        <v>370</v>
      </c>
      <c r="E2399" s="1">
        <v>433.08</v>
      </c>
      <c r="F2399" s="52">
        <v>722</v>
      </c>
      <c r="G2399" s="52">
        <v>34</v>
      </c>
      <c r="H2399" s="8">
        <v>608.98</v>
      </c>
      <c r="K2399" s="36">
        <v>6.2E-2</v>
      </c>
      <c r="L2399" s="36">
        <v>9.8970000000000002</v>
      </c>
      <c r="M2399" s="61">
        <v>4.0229999999999997</v>
      </c>
      <c r="N2399" s="8">
        <f t="shared" si="183"/>
        <v>9.9589999999999996</v>
      </c>
      <c r="O2399" s="11">
        <f t="shared" ref="O2399:O2462" si="187">H2400-H2399+N2399</f>
        <v>4.4989999999999633</v>
      </c>
      <c r="P2399" s="10">
        <v>0</v>
      </c>
      <c r="Q2399" s="39">
        <f t="shared" si="186"/>
        <v>83.572674418604649</v>
      </c>
      <c r="R2399" s="33">
        <v>430</v>
      </c>
      <c r="U2399" s="188">
        <v>432.72899999999998</v>
      </c>
      <c r="V2399" s="8">
        <f t="shared" si="184"/>
        <v>1006.4809999999994</v>
      </c>
      <c r="X2399" s="8">
        <f t="shared" si="185"/>
        <v>959.85600000000045</v>
      </c>
    </row>
    <row r="2400" spans="2:24" x14ac:dyDescent="0.2">
      <c r="B2400" s="32">
        <v>44397</v>
      </c>
      <c r="C2400" s="33">
        <v>438</v>
      </c>
      <c r="D2400" s="33">
        <v>370</v>
      </c>
      <c r="E2400" s="1">
        <v>432.82</v>
      </c>
      <c r="F2400" s="52">
        <v>722</v>
      </c>
      <c r="G2400" s="52">
        <v>34</v>
      </c>
      <c r="H2400" s="8">
        <v>603.52</v>
      </c>
      <c r="K2400" s="36">
        <v>6.2E-2</v>
      </c>
      <c r="L2400" s="36">
        <v>10.715999999999999</v>
      </c>
      <c r="M2400" s="61">
        <v>4.3739999999999997</v>
      </c>
      <c r="N2400" s="8">
        <f t="shared" si="183"/>
        <v>10.777999999999999</v>
      </c>
      <c r="O2400" s="11">
        <f t="shared" si="187"/>
        <v>4.2680000000000078</v>
      </c>
      <c r="P2400" s="10">
        <v>0</v>
      </c>
      <c r="Q2400" s="39">
        <f t="shared" si="186"/>
        <v>82.779069767441854</v>
      </c>
      <c r="R2400" s="33">
        <v>430</v>
      </c>
      <c r="U2400" s="188">
        <v>432.41500000000002</v>
      </c>
      <c r="V2400" s="8">
        <f t="shared" si="184"/>
        <v>1010.7489999999995</v>
      </c>
      <c r="X2400" s="8">
        <f t="shared" si="185"/>
        <v>970.57200000000046</v>
      </c>
    </row>
    <row r="2401" spans="2:24" x14ac:dyDescent="0.2">
      <c r="B2401" s="32">
        <v>44398</v>
      </c>
      <c r="C2401" s="33">
        <v>438</v>
      </c>
      <c r="D2401" s="33">
        <v>370</v>
      </c>
      <c r="E2401" s="1">
        <v>432.51</v>
      </c>
      <c r="F2401" s="52">
        <v>722</v>
      </c>
      <c r="G2401" s="52">
        <v>34</v>
      </c>
      <c r="H2401" s="8">
        <v>597.01</v>
      </c>
      <c r="K2401" s="36">
        <v>6.0999999999999999E-2</v>
      </c>
      <c r="L2401" s="36">
        <v>8.4209999999999994</v>
      </c>
      <c r="M2401" s="61">
        <v>3.423</v>
      </c>
      <c r="N2401" s="8">
        <f t="shared" si="183"/>
        <v>8.4819999999999993</v>
      </c>
      <c r="O2401" s="11">
        <f t="shared" si="187"/>
        <v>5.011999999999972</v>
      </c>
      <c r="P2401" s="10">
        <v>0</v>
      </c>
      <c r="Q2401" s="39">
        <f t="shared" si="186"/>
        <v>81.832848837209298</v>
      </c>
      <c r="R2401" s="33">
        <v>430</v>
      </c>
      <c r="U2401" s="188">
        <v>432.10700000000003</v>
      </c>
      <c r="V2401" s="8">
        <f t="shared" si="184"/>
        <v>1015.7609999999994</v>
      </c>
      <c r="X2401" s="8">
        <f t="shared" si="185"/>
        <v>978.99300000000051</v>
      </c>
    </row>
    <row r="2402" spans="2:24" x14ac:dyDescent="0.2">
      <c r="B2402" s="32">
        <v>44399</v>
      </c>
      <c r="C2402" s="33">
        <v>438</v>
      </c>
      <c r="D2402" s="33">
        <v>370</v>
      </c>
      <c r="E2402" s="1">
        <v>432.34</v>
      </c>
      <c r="F2402" s="52">
        <v>722</v>
      </c>
      <c r="G2402" s="52">
        <v>34</v>
      </c>
      <c r="H2402" s="8">
        <v>593.54</v>
      </c>
      <c r="K2402" s="36">
        <v>6.0999999999999999E-2</v>
      </c>
      <c r="L2402" s="36">
        <v>8.8360000000000003</v>
      </c>
      <c r="M2402" s="61">
        <v>3.5920000000000001</v>
      </c>
      <c r="N2402" s="8">
        <f t="shared" si="183"/>
        <v>8.8970000000000002</v>
      </c>
      <c r="O2402" s="11">
        <f t="shared" si="187"/>
        <v>4.3570000000000366</v>
      </c>
      <c r="P2402" s="10">
        <v>0.8</v>
      </c>
      <c r="Q2402" s="39">
        <f t="shared" si="186"/>
        <v>81.32848837209302</v>
      </c>
      <c r="R2402" s="33">
        <v>430</v>
      </c>
      <c r="U2402" s="188">
        <v>431.90899999999999</v>
      </c>
      <c r="V2402" s="8">
        <f t="shared" si="184"/>
        <v>1020.1179999999995</v>
      </c>
      <c r="X2402" s="8">
        <f t="shared" si="185"/>
        <v>987.82900000000052</v>
      </c>
    </row>
    <row r="2403" spans="2:24" x14ac:dyDescent="0.2">
      <c r="B2403" s="32">
        <v>44400</v>
      </c>
      <c r="C2403" s="33">
        <v>438</v>
      </c>
      <c r="D2403" s="33">
        <v>370</v>
      </c>
      <c r="E2403" s="1">
        <v>432.12</v>
      </c>
      <c r="F2403" s="52">
        <v>722</v>
      </c>
      <c r="G2403" s="52">
        <v>34</v>
      </c>
      <c r="H2403" s="8">
        <v>589</v>
      </c>
      <c r="K2403" s="36">
        <v>6.0999999999999999E-2</v>
      </c>
      <c r="L2403" s="36">
        <v>5.6920000000000002</v>
      </c>
      <c r="M2403" s="61">
        <v>2.3140000000000001</v>
      </c>
      <c r="N2403" s="8">
        <f t="shared" si="183"/>
        <v>5.7530000000000001</v>
      </c>
      <c r="O2403" s="11">
        <f t="shared" si="187"/>
        <v>3.4630000000000365</v>
      </c>
      <c r="P2403" s="10">
        <v>1.6</v>
      </c>
      <c r="Q2403" s="39">
        <f t="shared" si="186"/>
        <v>80.668604651162795</v>
      </c>
      <c r="R2403" s="33">
        <v>430</v>
      </c>
      <c r="U2403" s="188">
        <v>431.68299999999999</v>
      </c>
      <c r="V2403" s="8">
        <f t="shared" si="184"/>
        <v>1023.5809999999996</v>
      </c>
      <c r="X2403" s="8">
        <f t="shared" si="185"/>
        <v>993.52100000000053</v>
      </c>
    </row>
    <row r="2404" spans="2:24" x14ac:dyDescent="0.2">
      <c r="B2404" s="32">
        <v>44401</v>
      </c>
      <c r="C2404" s="33">
        <v>438</v>
      </c>
      <c r="D2404" s="33">
        <v>370</v>
      </c>
      <c r="E2404" s="1">
        <v>432.01</v>
      </c>
      <c r="F2404" s="52">
        <v>722</v>
      </c>
      <c r="G2404" s="52">
        <v>34</v>
      </c>
      <c r="H2404" s="8">
        <v>586.71</v>
      </c>
      <c r="K2404" s="36">
        <v>6.0999999999999999E-2</v>
      </c>
      <c r="L2404" s="36">
        <v>2.871</v>
      </c>
      <c r="M2404" s="61">
        <v>1.167</v>
      </c>
      <c r="N2404" s="8">
        <f t="shared" si="183"/>
        <v>2.9319999999999999</v>
      </c>
      <c r="O2404" s="11">
        <f t="shared" si="187"/>
        <v>3.9819999999999545</v>
      </c>
      <c r="P2404" s="10">
        <v>0</v>
      </c>
      <c r="Q2404" s="39">
        <f t="shared" si="186"/>
        <v>80.335755813953483</v>
      </c>
      <c r="R2404" s="33">
        <v>430</v>
      </c>
      <c r="U2404" s="188">
        <v>431.56400000000002</v>
      </c>
      <c r="V2404" s="8">
        <f t="shared" si="184"/>
        <v>1027.5629999999994</v>
      </c>
      <c r="X2404" s="8">
        <f t="shared" si="185"/>
        <v>996.39200000000051</v>
      </c>
    </row>
    <row r="2405" spans="2:24" x14ac:dyDescent="0.2">
      <c r="B2405" s="32">
        <v>44402</v>
      </c>
      <c r="C2405" s="33">
        <v>438</v>
      </c>
      <c r="D2405" s="33">
        <v>370</v>
      </c>
      <c r="E2405" s="1">
        <v>432.06</v>
      </c>
      <c r="F2405" s="52">
        <v>722</v>
      </c>
      <c r="G2405" s="52">
        <v>34</v>
      </c>
      <c r="H2405" s="8">
        <v>587.76</v>
      </c>
      <c r="K2405" s="36">
        <v>6.0999999999999999E-2</v>
      </c>
      <c r="L2405" s="36">
        <v>6.6029999999999998</v>
      </c>
      <c r="M2405" s="61">
        <v>2.6840000000000002</v>
      </c>
      <c r="N2405" s="8">
        <f t="shared" si="183"/>
        <v>6.6639999999999997</v>
      </c>
      <c r="O2405" s="11">
        <f t="shared" si="187"/>
        <v>4.4539999999999633</v>
      </c>
      <c r="P2405" s="10">
        <v>5.8</v>
      </c>
      <c r="Q2405" s="39">
        <f t="shared" si="186"/>
        <v>80.488372093023258</v>
      </c>
      <c r="R2405" s="33">
        <v>430</v>
      </c>
      <c r="U2405" s="188">
        <v>431.59</v>
      </c>
      <c r="V2405" s="8">
        <f t="shared" si="184"/>
        <v>1032.0169999999994</v>
      </c>
      <c r="X2405" s="8">
        <f t="shared" si="185"/>
        <v>1002.9950000000005</v>
      </c>
    </row>
    <row r="2406" spans="2:24" x14ac:dyDescent="0.2">
      <c r="B2406" s="32">
        <v>44403</v>
      </c>
      <c r="C2406" s="33">
        <v>438</v>
      </c>
      <c r="D2406" s="33">
        <v>370</v>
      </c>
      <c r="E2406" s="1">
        <v>431.95</v>
      </c>
      <c r="F2406" s="52">
        <v>722</v>
      </c>
      <c r="G2406" s="52">
        <v>34</v>
      </c>
      <c r="H2406" s="8">
        <v>585.54999999999995</v>
      </c>
      <c r="K2406" s="36">
        <v>6.0999999999999999E-2</v>
      </c>
      <c r="L2406" s="36">
        <v>2.1280000000000001</v>
      </c>
      <c r="M2406" s="61">
        <v>0.86499999999999999</v>
      </c>
      <c r="N2406" s="8">
        <f t="shared" si="183"/>
        <v>2.1890000000000001</v>
      </c>
      <c r="O2406" s="11">
        <f t="shared" si="187"/>
        <v>12.239000000000068</v>
      </c>
      <c r="P2406" s="10">
        <v>4.7</v>
      </c>
      <c r="Q2406" s="39">
        <f t="shared" si="186"/>
        <v>80.167151162790688</v>
      </c>
      <c r="R2406" s="33">
        <v>430</v>
      </c>
      <c r="U2406" s="188">
        <v>431.48700000000002</v>
      </c>
      <c r="V2406" s="8">
        <f t="shared" si="184"/>
        <v>1044.2559999999994</v>
      </c>
      <c r="X2406" s="8">
        <f t="shared" si="185"/>
        <v>1005.1230000000005</v>
      </c>
    </row>
    <row r="2407" spans="2:24" x14ac:dyDescent="0.2">
      <c r="B2407" s="32">
        <v>44404</v>
      </c>
      <c r="C2407" s="33">
        <v>438</v>
      </c>
      <c r="D2407" s="33">
        <v>370</v>
      </c>
      <c r="E2407" s="1">
        <v>432.44</v>
      </c>
      <c r="F2407" s="52">
        <v>722</v>
      </c>
      <c r="G2407" s="52">
        <v>34</v>
      </c>
      <c r="H2407" s="8">
        <v>595.6</v>
      </c>
      <c r="K2407" s="36">
        <v>6.0999999999999999E-2</v>
      </c>
      <c r="L2407" s="36">
        <v>7.1420000000000003</v>
      </c>
      <c r="M2407" s="61">
        <v>2.915</v>
      </c>
      <c r="N2407" s="8">
        <f t="shared" si="183"/>
        <v>7.2030000000000003</v>
      </c>
      <c r="O2407" s="11">
        <f t="shared" si="187"/>
        <v>8.6129999999999676</v>
      </c>
      <c r="P2407" s="10">
        <v>0</v>
      </c>
      <c r="Q2407" s="39">
        <f t="shared" si="186"/>
        <v>81.627906976744185</v>
      </c>
      <c r="R2407" s="33">
        <v>430</v>
      </c>
      <c r="U2407" s="188">
        <v>431.94600000000003</v>
      </c>
      <c r="V2407" s="8">
        <f t="shared" si="184"/>
        <v>1052.8689999999995</v>
      </c>
      <c r="X2407" s="8">
        <f t="shared" si="185"/>
        <v>1012.2650000000006</v>
      </c>
    </row>
    <row r="2408" spans="2:24" x14ac:dyDescent="0.2">
      <c r="B2408" s="32">
        <v>44405</v>
      </c>
      <c r="C2408" s="33">
        <v>438</v>
      </c>
      <c r="D2408" s="33">
        <v>370</v>
      </c>
      <c r="E2408" s="1">
        <v>432.51</v>
      </c>
      <c r="F2408" s="52">
        <v>722</v>
      </c>
      <c r="G2408" s="52">
        <v>34</v>
      </c>
      <c r="H2408" s="8">
        <v>597.01</v>
      </c>
      <c r="K2408" s="36">
        <v>6.0999999999999999E-2</v>
      </c>
      <c r="L2408" s="36">
        <v>7.8789999999999996</v>
      </c>
      <c r="M2408" s="61">
        <v>3.22</v>
      </c>
      <c r="N2408" s="8">
        <f t="shared" si="183"/>
        <v>7.9399999999999995</v>
      </c>
      <c r="O2408" s="11">
        <f t="shared" si="187"/>
        <v>8.989999999999954</v>
      </c>
      <c r="P2408" s="10">
        <v>0</v>
      </c>
      <c r="Q2408" s="39">
        <f t="shared" si="186"/>
        <v>81.832848837209298</v>
      </c>
      <c r="R2408" s="33">
        <v>430</v>
      </c>
      <c r="U2408" s="188">
        <v>431.99900000000002</v>
      </c>
      <c r="V2408" s="8">
        <f t="shared" si="184"/>
        <v>1061.8589999999995</v>
      </c>
      <c r="X2408" s="8">
        <f t="shared" si="185"/>
        <v>1020.1440000000006</v>
      </c>
    </row>
    <row r="2409" spans="2:24" x14ac:dyDescent="0.2">
      <c r="B2409" s="32">
        <v>44406</v>
      </c>
      <c r="C2409" s="33">
        <v>438</v>
      </c>
      <c r="D2409" s="33">
        <v>370</v>
      </c>
      <c r="E2409" s="1">
        <v>432.56</v>
      </c>
      <c r="F2409" s="52">
        <v>722</v>
      </c>
      <c r="G2409" s="52">
        <v>34</v>
      </c>
      <c r="H2409" s="8">
        <v>598.05999999999995</v>
      </c>
      <c r="K2409" s="36">
        <v>6.0999999999999999E-2</v>
      </c>
      <c r="L2409" s="36">
        <v>11.363</v>
      </c>
      <c r="M2409" s="61">
        <v>4.6379999999999999</v>
      </c>
      <c r="N2409" s="8">
        <f t="shared" si="183"/>
        <v>11.423999999999999</v>
      </c>
      <c r="O2409" s="11">
        <f t="shared" si="187"/>
        <v>8.3640000000000541</v>
      </c>
      <c r="P2409" s="10">
        <v>0</v>
      </c>
      <c r="Q2409" s="39">
        <f t="shared" si="186"/>
        <v>81.985465116279059</v>
      </c>
      <c r="R2409" s="33">
        <v>430</v>
      </c>
      <c r="U2409" s="188">
        <v>432.03500000000003</v>
      </c>
      <c r="V2409" s="8">
        <f t="shared" si="184"/>
        <v>1070.2229999999995</v>
      </c>
      <c r="X2409" s="8">
        <f t="shared" si="185"/>
        <v>1031.5070000000005</v>
      </c>
    </row>
    <row r="2410" spans="2:24" x14ac:dyDescent="0.2">
      <c r="B2410" s="32">
        <v>44407</v>
      </c>
      <c r="C2410" s="33">
        <v>438</v>
      </c>
      <c r="D2410" s="33">
        <v>370</v>
      </c>
      <c r="E2410" s="1">
        <v>432.41</v>
      </c>
      <c r="F2410" s="52">
        <v>722</v>
      </c>
      <c r="G2410" s="52">
        <v>34</v>
      </c>
      <c r="H2410" s="8">
        <v>595</v>
      </c>
      <c r="K2410" s="36">
        <v>6.0999999999999999E-2</v>
      </c>
      <c r="L2410" s="36">
        <v>12.23</v>
      </c>
      <c r="M2410" s="61">
        <v>4.992</v>
      </c>
      <c r="N2410" s="8">
        <f t="shared" si="183"/>
        <v>12.291</v>
      </c>
      <c r="O2410" s="11">
        <f t="shared" si="187"/>
        <v>8.1009999999999458</v>
      </c>
      <c r="P2410" s="10">
        <v>0</v>
      </c>
      <c r="Q2410" s="39">
        <f t="shared" si="186"/>
        <v>81.54069767441861</v>
      </c>
      <c r="R2410" s="33">
        <v>430</v>
      </c>
      <c r="U2410" s="188">
        <v>431.863</v>
      </c>
      <c r="V2410" s="8">
        <f t="shared" si="184"/>
        <v>1078.3239999999994</v>
      </c>
      <c r="X2410" s="8">
        <f t="shared" si="185"/>
        <v>1043.7370000000005</v>
      </c>
    </row>
    <row r="2411" spans="2:24" x14ac:dyDescent="0.2">
      <c r="B2411" s="32">
        <v>44408</v>
      </c>
      <c r="C2411" s="33">
        <v>438</v>
      </c>
      <c r="D2411" s="33">
        <v>370</v>
      </c>
      <c r="E2411" s="1">
        <v>432.21</v>
      </c>
      <c r="F2411" s="52">
        <v>722</v>
      </c>
      <c r="G2411" s="52">
        <v>34</v>
      </c>
      <c r="H2411" s="8">
        <v>590.80999999999995</v>
      </c>
      <c r="K2411" s="36">
        <v>6.0999999999999999E-2</v>
      </c>
      <c r="L2411" s="36">
        <v>8.7230000000000008</v>
      </c>
      <c r="M2411" s="61">
        <v>3.5459999999999998</v>
      </c>
      <c r="N2411" s="8">
        <f t="shared" si="183"/>
        <v>8.7840000000000007</v>
      </c>
      <c r="O2411" s="11">
        <f t="shared" si="187"/>
        <v>4.8940000000000143</v>
      </c>
      <c r="P2411" s="10">
        <v>0</v>
      </c>
      <c r="Q2411" s="39">
        <f t="shared" si="186"/>
        <v>80.931686046511615</v>
      </c>
      <c r="R2411" s="33">
        <v>430</v>
      </c>
      <c r="T2411" s="8">
        <f>SUM(K2381:K2411)</f>
        <v>1.8959999999999999</v>
      </c>
      <c r="U2411" s="188">
        <v>431.66199999999998</v>
      </c>
      <c r="V2411" s="8">
        <f t="shared" si="184"/>
        <v>1083.2179999999994</v>
      </c>
      <c r="X2411" s="8">
        <f t="shared" si="185"/>
        <v>1052.4600000000005</v>
      </c>
    </row>
    <row r="2412" spans="2:24" x14ac:dyDescent="0.2">
      <c r="B2412" s="32">
        <v>44409</v>
      </c>
      <c r="C2412" s="33">
        <v>438</v>
      </c>
      <c r="D2412" s="33">
        <v>370</v>
      </c>
      <c r="E2412" s="1">
        <v>432.02</v>
      </c>
      <c r="F2412" s="52">
        <v>722</v>
      </c>
      <c r="G2412" s="52">
        <v>34</v>
      </c>
      <c r="H2412" s="8">
        <v>586.91999999999996</v>
      </c>
      <c r="K2412" s="36">
        <v>6.0999999999999999E-2</v>
      </c>
      <c r="L2412" s="36">
        <v>2.2949999999999999</v>
      </c>
      <c r="M2412" s="61">
        <v>0.93300000000000005</v>
      </c>
      <c r="N2412" s="8">
        <f t="shared" si="183"/>
        <v>2.3559999999999999</v>
      </c>
      <c r="O2412" s="11">
        <f t="shared" si="187"/>
        <v>1.7459999999999862</v>
      </c>
      <c r="P2412" s="10">
        <v>0</v>
      </c>
      <c r="Q2412" s="39">
        <f t="shared" si="186"/>
        <v>80.36627906976743</v>
      </c>
      <c r="R2412" s="33">
        <v>430</v>
      </c>
      <c r="U2412" s="188">
        <v>431.44099999999997</v>
      </c>
      <c r="V2412" s="8">
        <f t="shared" si="184"/>
        <v>1084.9639999999995</v>
      </c>
      <c r="X2412" s="8">
        <f t="shared" si="185"/>
        <v>1054.7550000000006</v>
      </c>
    </row>
    <row r="2413" spans="2:24" x14ac:dyDescent="0.2">
      <c r="B2413" s="32">
        <v>44410</v>
      </c>
      <c r="C2413" s="33">
        <v>438</v>
      </c>
      <c r="D2413" s="33">
        <v>370</v>
      </c>
      <c r="E2413" s="1">
        <v>431.99</v>
      </c>
      <c r="F2413" s="52">
        <v>722</v>
      </c>
      <c r="G2413" s="52">
        <v>34</v>
      </c>
      <c r="H2413" s="8">
        <v>586.30999999999995</v>
      </c>
      <c r="K2413" s="36">
        <v>6.0999999999999999E-2</v>
      </c>
      <c r="L2413" s="36">
        <v>9.4719999999999995</v>
      </c>
      <c r="M2413" s="61">
        <v>3.96</v>
      </c>
      <c r="N2413" s="8">
        <f t="shared" si="183"/>
        <v>9.5329999999999995</v>
      </c>
      <c r="O2413" s="11">
        <f t="shared" si="187"/>
        <v>2.4230000000000995</v>
      </c>
      <c r="P2413" s="10">
        <v>0</v>
      </c>
      <c r="Q2413" s="39">
        <f t="shared" si="186"/>
        <v>80.277616279069761</v>
      </c>
      <c r="R2413" s="33">
        <v>430</v>
      </c>
      <c r="U2413" s="188">
        <v>431.39800000000002</v>
      </c>
      <c r="V2413" s="8">
        <f t="shared" si="184"/>
        <v>1087.3869999999995</v>
      </c>
      <c r="X2413" s="8">
        <f t="shared" si="185"/>
        <v>1064.2270000000005</v>
      </c>
    </row>
    <row r="2414" spans="2:24" x14ac:dyDescent="0.2">
      <c r="B2414" s="32">
        <v>44411</v>
      </c>
      <c r="C2414" s="33">
        <v>438</v>
      </c>
      <c r="D2414" s="33">
        <v>370</v>
      </c>
      <c r="E2414" s="1">
        <v>431.64</v>
      </c>
      <c r="F2414" s="52">
        <v>722</v>
      </c>
      <c r="G2414" s="52">
        <v>34</v>
      </c>
      <c r="H2414" s="8">
        <v>579.20000000000005</v>
      </c>
      <c r="K2414" s="36">
        <v>6.0999999999999999E-2</v>
      </c>
      <c r="L2414" s="36">
        <v>7.3159999999999998</v>
      </c>
      <c r="M2414" s="61">
        <v>2.9740000000000002</v>
      </c>
      <c r="N2414" s="8">
        <f t="shared" si="183"/>
        <v>7.3769999999999998</v>
      </c>
      <c r="O2414" s="11">
        <f t="shared" si="187"/>
        <v>1.6769999999999543</v>
      </c>
      <c r="P2414" s="10">
        <v>0</v>
      </c>
      <c r="Q2414" s="39">
        <f t="shared" si="186"/>
        <v>79.244186046511643</v>
      </c>
      <c r="R2414" s="33">
        <v>430</v>
      </c>
      <c r="U2414" s="188">
        <v>431.03899999999999</v>
      </c>
      <c r="V2414" s="8">
        <f t="shared" si="184"/>
        <v>1089.0639999999994</v>
      </c>
      <c r="X2414" s="8">
        <f t="shared" si="185"/>
        <v>1071.5430000000006</v>
      </c>
    </row>
    <row r="2415" spans="2:24" x14ac:dyDescent="0.2">
      <c r="B2415" s="32">
        <v>44412</v>
      </c>
      <c r="C2415" s="33">
        <v>438</v>
      </c>
      <c r="D2415" s="33">
        <v>370</v>
      </c>
      <c r="E2415" s="1">
        <v>431.36</v>
      </c>
      <c r="F2415" s="52">
        <v>722</v>
      </c>
      <c r="G2415" s="52">
        <v>34</v>
      </c>
      <c r="H2415" s="8">
        <v>573.5</v>
      </c>
      <c r="K2415" s="36">
        <v>6.3E-2</v>
      </c>
      <c r="L2415" s="36">
        <v>8.1609999999999996</v>
      </c>
      <c r="M2415" s="61">
        <v>3.3039999999999998</v>
      </c>
      <c r="N2415" s="8">
        <f t="shared" si="183"/>
        <v>8.2240000000000002</v>
      </c>
      <c r="O2415" s="11">
        <f t="shared" si="187"/>
        <v>2.0239999999999547</v>
      </c>
      <c r="P2415" s="10">
        <v>0</v>
      </c>
      <c r="Q2415" s="39">
        <f t="shared" si="186"/>
        <v>78.41569767441861</v>
      </c>
      <c r="R2415" s="33">
        <v>430</v>
      </c>
      <c r="U2415" s="188">
        <v>430.74200000000002</v>
      </c>
      <c r="V2415" s="8">
        <f t="shared" si="184"/>
        <v>1091.0879999999993</v>
      </c>
      <c r="X2415" s="8">
        <f t="shared" si="185"/>
        <v>1079.7040000000006</v>
      </c>
    </row>
    <row r="2416" spans="2:24" x14ac:dyDescent="0.2">
      <c r="B2416" s="32">
        <v>44413</v>
      </c>
      <c r="C2416" s="33">
        <v>438</v>
      </c>
      <c r="D2416" s="33">
        <v>370</v>
      </c>
      <c r="E2416" s="1">
        <v>431.05</v>
      </c>
      <c r="F2416" s="52">
        <v>722</v>
      </c>
      <c r="G2416" s="52">
        <v>34</v>
      </c>
      <c r="H2416" s="8">
        <v>567.29999999999995</v>
      </c>
      <c r="K2416" s="36">
        <v>6.3E-2</v>
      </c>
      <c r="L2416" s="36">
        <v>6.8860000000000001</v>
      </c>
      <c r="M2416" s="61">
        <v>2.7879999999999998</v>
      </c>
      <c r="N2416" s="8">
        <f t="shared" si="183"/>
        <v>6.9489999999999998</v>
      </c>
      <c r="O2416" s="11">
        <f t="shared" si="187"/>
        <v>1.3490000000000908</v>
      </c>
      <c r="P2416" s="10">
        <v>0</v>
      </c>
      <c r="Q2416" s="39">
        <f t="shared" si="186"/>
        <v>77.514534883720913</v>
      </c>
      <c r="R2416" s="33">
        <v>430</v>
      </c>
      <c r="U2416" s="188">
        <v>430.40899999999999</v>
      </c>
      <c r="V2416" s="8">
        <f t="shared" si="184"/>
        <v>1092.4369999999994</v>
      </c>
      <c r="X2416" s="8">
        <f t="shared" si="185"/>
        <v>1086.5900000000006</v>
      </c>
    </row>
    <row r="2417" spans="2:24" x14ac:dyDescent="0.2">
      <c r="B2417" s="32">
        <v>44414</v>
      </c>
      <c r="C2417" s="33">
        <v>438</v>
      </c>
      <c r="D2417" s="33">
        <v>370</v>
      </c>
      <c r="E2417" s="1">
        <v>430.77</v>
      </c>
      <c r="F2417" s="52">
        <v>722</v>
      </c>
      <c r="G2417" s="52">
        <v>34</v>
      </c>
      <c r="H2417" s="8">
        <v>561.70000000000005</v>
      </c>
      <c r="K2417" s="36">
        <v>6.3E-2</v>
      </c>
      <c r="L2417" s="36">
        <v>8.4939999999999998</v>
      </c>
      <c r="M2417" s="61">
        <v>3.4390000000000001</v>
      </c>
      <c r="N2417" s="8">
        <f t="shared" si="183"/>
        <v>8.5570000000000004</v>
      </c>
      <c r="O2417" s="11">
        <f t="shared" si="187"/>
        <v>2.0570000000000004</v>
      </c>
      <c r="P2417" s="10">
        <v>0</v>
      </c>
      <c r="Q2417" s="39">
        <f t="shared" si="186"/>
        <v>76.700581395348848</v>
      </c>
      <c r="R2417" s="33">
        <v>430</v>
      </c>
      <c r="U2417" s="188">
        <v>430.12900000000002</v>
      </c>
      <c r="V2417" s="8">
        <f t="shared" si="184"/>
        <v>1094.4939999999995</v>
      </c>
      <c r="X2417" s="8">
        <f t="shared" si="185"/>
        <v>1095.0840000000005</v>
      </c>
    </row>
    <row r="2418" spans="2:24" x14ac:dyDescent="0.2">
      <c r="B2418" s="32">
        <v>44415</v>
      </c>
      <c r="C2418" s="33">
        <v>438</v>
      </c>
      <c r="D2418" s="33">
        <v>370</v>
      </c>
      <c r="E2418" s="1">
        <v>430.44</v>
      </c>
      <c r="F2418" s="52">
        <v>722</v>
      </c>
      <c r="G2418" s="52">
        <v>34</v>
      </c>
      <c r="H2418" s="8">
        <v>555.20000000000005</v>
      </c>
      <c r="K2418" s="36">
        <v>6.3E-2</v>
      </c>
      <c r="L2418" s="36">
        <v>6.3680000000000003</v>
      </c>
      <c r="M2418" s="61">
        <v>2.5859999999999999</v>
      </c>
      <c r="N2418" s="8">
        <f t="shared" si="183"/>
        <v>6.431</v>
      </c>
      <c r="O2418" s="11">
        <f t="shared" si="187"/>
        <v>6.431</v>
      </c>
      <c r="P2418" s="10">
        <v>21.5</v>
      </c>
      <c r="Q2418" s="39">
        <f t="shared" si="186"/>
        <v>75.755813953488385</v>
      </c>
      <c r="R2418" s="33">
        <v>430</v>
      </c>
      <c r="U2418" s="188">
        <v>429.78399999999999</v>
      </c>
      <c r="V2418" s="8">
        <f t="shared" si="184"/>
        <v>1100.9249999999995</v>
      </c>
      <c r="X2418" s="8">
        <f t="shared" si="185"/>
        <v>1101.4520000000005</v>
      </c>
    </row>
    <row r="2419" spans="2:24" x14ac:dyDescent="0.2">
      <c r="B2419" s="32">
        <v>44416</v>
      </c>
      <c r="C2419" s="33">
        <v>438</v>
      </c>
      <c r="D2419" s="33">
        <v>370</v>
      </c>
      <c r="E2419" s="1">
        <v>430.44</v>
      </c>
      <c r="F2419" s="52">
        <v>722</v>
      </c>
      <c r="G2419" s="52">
        <v>34</v>
      </c>
      <c r="H2419" s="8">
        <v>555.20000000000005</v>
      </c>
      <c r="K2419" s="36">
        <v>6.3E-2</v>
      </c>
      <c r="L2419" s="36">
        <v>3.06</v>
      </c>
      <c r="M2419" s="61">
        <v>1.2390000000000001</v>
      </c>
      <c r="N2419" s="8">
        <f t="shared" si="183"/>
        <v>3.1230000000000002</v>
      </c>
      <c r="O2419" s="11">
        <f t="shared" si="187"/>
        <v>8.6230000000000011</v>
      </c>
      <c r="P2419" s="10">
        <v>2.1</v>
      </c>
      <c r="Q2419" s="39">
        <f t="shared" si="186"/>
        <v>75.755813953488385</v>
      </c>
      <c r="R2419" s="33">
        <v>430</v>
      </c>
      <c r="U2419" s="188">
        <v>429.76400000000001</v>
      </c>
      <c r="V2419" s="8">
        <f t="shared" si="184"/>
        <v>1109.5479999999995</v>
      </c>
      <c r="X2419" s="8">
        <f t="shared" si="185"/>
        <v>1104.5120000000004</v>
      </c>
    </row>
    <row r="2420" spans="2:24" x14ac:dyDescent="0.2">
      <c r="B2420" s="32">
        <v>44417</v>
      </c>
      <c r="C2420" s="33">
        <v>438</v>
      </c>
      <c r="D2420" s="33">
        <v>370</v>
      </c>
      <c r="E2420" s="1">
        <v>430.72</v>
      </c>
      <c r="F2420" s="52">
        <v>722</v>
      </c>
      <c r="G2420" s="52">
        <v>34</v>
      </c>
      <c r="H2420" s="8">
        <v>560.70000000000005</v>
      </c>
      <c r="K2420" s="36">
        <v>6.3E-2</v>
      </c>
      <c r="L2420" s="36">
        <v>8.42</v>
      </c>
      <c r="M2420" s="61">
        <v>3.4089999999999998</v>
      </c>
      <c r="N2420" s="8">
        <f t="shared" si="183"/>
        <v>8.4830000000000005</v>
      </c>
      <c r="O2420" s="11">
        <f t="shared" si="187"/>
        <v>8.8829999999999778</v>
      </c>
      <c r="P2420" s="10">
        <v>0</v>
      </c>
      <c r="Q2420" s="39">
        <f t="shared" si="186"/>
        <v>76.555232558139551</v>
      </c>
      <c r="R2420" s="33">
        <v>430</v>
      </c>
      <c r="U2420" s="188">
        <v>430.02199999999999</v>
      </c>
      <c r="V2420" s="8">
        <f t="shared" si="184"/>
        <v>1118.4309999999996</v>
      </c>
      <c r="X2420" s="8">
        <f t="shared" si="185"/>
        <v>1112.9320000000005</v>
      </c>
    </row>
    <row r="2421" spans="2:24" x14ac:dyDescent="0.2">
      <c r="B2421" s="32">
        <v>44418</v>
      </c>
      <c r="C2421" s="33">
        <v>438</v>
      </c>
      <c r="D2421" s="33">
        <v>370</v>
      </c>
      <c r="E2421" s="1">
        <v>430.74</v>
      </c>
      <c r="F2421" s="52">
        <v>722</v>
      </c>
      <c r="G2421" s="52">
        <v>34</v>
      </c>
      <c r="H2421" s="8">
        <v>561.1</v>
      </c>
      <c r="K2421" s="36">
        <v>6.3E-2</v>
      </c>
      <c r="L2421" s="36">
        <v>9.2579999999999991</v>
      </c>
      <c r="M2421" s="61">
        <v>3.7480000000000002</v>
      </c>
      <c r="N2421" s="8">
        <f t="shared" si="183"/>
        <v>9.3209999999999997</v>
      </c>
      <c r="O2421" s="11">
        <f t="shared" si="187"/>
        <v>8.720999999999977</v>
      </c>
      <c r="P2421" s="10">
        <v>0</v>
      </c>
      <c r="Q2421" s="39">
        <f t="shared" si="186"/>
        <v>76.613372093023258</v>
      </c>
      <c r="R2421" s="33">
        <v>430</v>
      </c>
      <c r="U2421" s="188">
        <v>430.03699999999998</v>
      </c>
      <c r="V2421" s="8">
        <f t="shared" si="184"/>
        <v>1127.1519999999996</v>
      </c>
      <c r="X2421" s="8">
        <f t="shared" si="185"/>
        <v>1122.1900000000005</v>
      </c>
    </row>
    <row r="2422" spans="2:24" x14ac:dyDescent="0.2">
      <c r="B2422" s="32">
        <v>44419</v>
      </c>
      <c r="C2422" s="33">
        <v>438</v>
      </c>
      <c r="D2422" s="33">
        <v>370</v>
      </c>
      <c r="E2422" s="1">
        <v>430.71</v>
      </c>
      <c r="F2422" s="52">
        <v>722</v>
      </c>
      <c r="G2422" s="52">
        <v>34</v>
      </c>
      <c r="H2422" s="8">
        <v>560.5</v>
      </c>
      <c r="K2422" s="36">
        <v>6.3E-2</v>
      </c>
      <c r="L2422" s="36">
        <v>9.9440000000000008</v>
      </c>
      <c r="M2422" s="61">
        <v>4.0259999999999998</v>
      </c>
      <c r="N2422" s="8">
        <f t="shared" si="183"/>
        <v>10.007000000000001</v>
      </c>
      <c r="O2422" s="11">
        <f t="shared" si="187"/>
        <v>7.306999999999956</v>
      </c>
      <c r="P2422" s="10">
        <v>1.2</v>
      </c>
      <c r="Q2422" s="39">
        <f t="shared" si="186"/>
        <v>76.526162790697668</v>
      </c>
      <c r="R2422" s="33">
        <v>430</v>
      </c>
      <c r="U2422" s="188">
        <v>429.97899999999998</v>
      </c>
      <c r="V2422" s="8">
        <f t="shared" si="184"/>
        <v>1134.4589999999996</v>
      </c>
      <c r="X2422" s="8">
        <f t="shared" si="185"/>
        <v>1132.1340000000005</v>
      </c>
    </row>
    <row r="2423" spans="2:24" x14ac:dyDescent="0.2">
      <c r="B2423" s="32">
        <v>44420</v>
      </c>
      <c r="C2423" s="33">
        <v>438</v>
      </c>
      <c r="D2423" s="33">
        <v>370</v>
      </c>
      <c r="E2423" s="1">
        <v>430.57</v>
      </c>
      <c r="F2423" s="52">
        <v>722</v>
      </c>
      <c r="G2423" s="52">
        <v>34</v>
      </c>
      <c r="H2423" s="8">
        <v>557.79999999999995</v>
      </c>
      <c r="K2423" s="36">
        <v>6.3E-2</v>
      </c>
      <c r="L2423" s="36">
        <v>11.648</v>
      </c>
      <c r="M2423" s="61">
        <v>4.7350000000000003</v>
      </c>
      <c r="N2423" s="8">
        <f t="shared" si="183"/>
        <v>11.711</v>
      </c>
      <c r="O2423" s="11">
        <f t="shared" si="187"/>
        <v>40.831000000000003</v>
      </c>
      <c r="P2423" s="10">
        <v>4.5</v>
      </c>
      <c r="Q2423" s="39">
        <f t="shared" si="186"/>
        <v>76.133720930232542</v>
      </c>
      <c r="R2423" s="33">
        <v>430</v>
      </c>
      <c r="U2423" s="188">
        <v>429.83199999999999</v>
      </c>
      <c r="V2423" s="8">
        <f t="shared" si="184"/>
        <v>1175.2899999999995</v>
      </c>
      <c r="X2423" s="8">
        <f t="shared" si="185"/>
        <v>1143.7820000000004</v>
      </c>
    </row>
    <row r="2424" spans="2:24" x14ac:dyDescent="0.2">
      <c r="B2424" s="32">
        <v>44421</v>
      </c>
      <c r="C2424" s="33">
        <v>438</v>
      </c>
      <c r="D2424" s="33">
        <v>370</v>
      </c>
      <c r="E2424" s="1">
        <v>432.02</v>
      </c>
      <c r="F2424" s="52">
        <v>722</v>
      </c>
      <c r="G2424" s="52">
        <v>34</v>
      </c>
      <c r="H2424" s="8">
        <v>586.91999999999996</v>
      </c>
      <c r="K2424" s="36">
        <v>6.3E-2</v>
      </c>
      <c r="L2424" s="36">
        <v>10.942</v>
      </c>
      <c r="M2424" s="61">
        <v>4.4420000000000002</v>
      </c>
      <c r="N2424" s="8">
        <f t="shared" si="183"/>
        <v>11.005000000000001</v>
      </c>
      <c r="O2424" s="11">
        <f t="shared" si="187"/>
        <v>15.945000000000055</v>
      </c>
      <c r="P2424" s="10">
        <v>0</v>
      </c>
      <c r="Q2424" s="39">
        <f t="shared" si="186"/>
        <v>80.36627906976743</v>
      </c>
      <c r="R2424" s="33">
        <v>430</v>
      </c>
      <c r="U2424" s="188">
        <v>431.24400000000003</v>
      </c>
      <c r="V2424" s="8">
        <f t="shared" si="184"/>
        <v>1191.2349999999997</v>
      </c>
      <c r="X2424" s="8">
        <f t="shared" si="185"/>
        <v>1154.7240000000004</v>
      </c>
    </row>
    <row r="2425" spans="2:24" x14ac:dyDescent="0.2">
      <c r="B2425" s="32">
        <v>44422</v>
      </c>
      <c r="C2425" s="33">
        <v>438</v>
      </c>
      <c r="D2425" s="33">
        <v>370</v>
      </c>
      <c r="E2425" s="1">
        <v>432.26</v>
      </c>
      <c r="F2425" s="52">
        <v>722</v>
      </c>
      <c r="G2425" s="52">
        <v>34</v>
      </c>
      <c r="H2425" s="8">
        <v>591.86</v>
      </c>
      <c r="K2425" s="36">
        <v>6.3E-2</v>
      </c>
      <c r="L2425" s="36">
        <v>10.603</v>
      </c>
      <c r="M2425" s="61">
        <v>4.3099999999999996</v>
      </c>
      <c r="N2425" s="8">
        <f t="shared" si="183"/>
        <v>10.666</v>
      </c>
      <c r="O2425" s="11">
        <f t="shared" si="187"/>
        <v>10.455999999999964</v>
      </c>
      <c r="P2425" s="10">
        <v>0</v>
      </c>
      <c r="Q2425" s="39">
        <f t="shared" si="186"/>
        <v>81.08430232558139</v>
      </c>
      <c r="R2425" s="33">
        <v>430</v>
      </c>
      <c r="U2425" s="188">
        <v>431.46699999999998</v>
      </c>
      <c r="V2425" s="8">
        <f t="shared" si="184"/>
        <v>1201.6909999999996</v>
      </c>
      <c r="X2425" s="8">
        <f t="shared" si="185"/>
        <v>1165.3270000000005</v>
      </c>
    </row>
    <row r="2426" spans="2:24" x14ac:dyDescent="0.2">
      <c r="B2426" s="32">
        <v>44423</v>
      </c>
      <c r="C2426" s="33">
        <v>438</v>
      </c>
      <c r="D2426" s="33">
        <v>370</v>
      </c>
      <c r="E2426" s="1">
        <v>432.25</v>
      </c>
      <c r="F2426" s="52">
        <v>722</v>
      </c>
      <c r="G2426" s="52">
        <v>34</v>
      </c>
      <c r="H2426" s="8">
        <v>591.65</v>
      </c>
      <c r="K2426" s="36">
        <v>6.3E-2</v>
      </c>
      <c r="L2426" s="36">
        <v>7.3680000000000003</v>
      </c>
      <c r="M2426" s="61">
        <v>2.9950000000000001</v>
      </c>
      <c r="N2426" s="8">
        <f t="shared" si="183"/>
        <v>7.431</v>
      </c>
      <c r="O2426" s="11">
        <f t="shared" si="187"/>
        <v>6.5909999999999682</v>
      </c>
      <c r="P2426" s="10">
        <v>0</v>
      </c>
      <c r="Q2426" s="39">
        <f t="shared" si="186"/>
        <v>81.053779069767444</v>
      </c>
      <c r="R2426" s="33">
        <v>430</v>
      </c>
      <c r="U2426" s="188">
        <v>431.40499999999997</v>
      </c>
      <c r="V2426" s="8">
        <f t="shared" si="184"/>
        <v>1208.2819999999995</v>
      </c>
      <c r="X2426" s="8">
        <f t="shared" si="185"/>
        <v>1172.6950000000004</v>
      </c>
    </row>
    <row r="2427" spans="2:24" x14ac:dyDescent="0.2">
      <c r="B2427" s="32">
        <v>44424</v>
      </c>
      <c r="C2427" s="33">
        <v>438</v>
      </c>
      <c r="D2427" s="33">
        <v>370</v>
      </c>
      <c r="E2427" s="1">
        <v>432.21</v>
      </c>
      <c r="F2427" s="52">
        <v>722</v>
      </c>
      <c r="G2427" s="52">
        <v>34</v>
      </c>
      <c r="H2427" s="8">
        <v>590.80999999999995</v>
      </c>
      <c r="K2427" s="36">
        <v>6.3E-2</v>
      </c>
      <c r="L2427" s="36">
        <v>10.295</v>
      </c>
      <c r="M2427" s="61">
        <v>4.1849999999999996</v>
      </c>
      <c r="N2427" s="8">
        <f t="shared" si="183"/>
        <v>10.358000000000001</v>
      </c>
      <c r="O2427" s="11">
        <f t="shared" si="187"/>
        <v>7.0980000000000096</v>
      </c>
      <c r="P2427" s="10">
        <v>0</v>
      </c>
      <c r="Q2427" s="39">
        <f t="shared" si="186"/>
        <v>80.931686046511615</v>
      </c>
      <c r="R2427" s="33">
        <v>430</v>
      </c>
      <c r="U2427" s="188">
        <v>431.35899999999998</v>
      </c>
      <c r="V2427" s="8">
        <f t="shared" si="184"/>
        <v>1215.3799999999994</v>
      </c>
      <c r="X2427" s="8">
        <f t="shared" si="185"/>
        <v>1182.9900000000005</v>
      </c>
    </row>
    <row r="2428" spans="2:24" x14ac:dyDescent="0.2">
      <c r="B2428" s="32">
        <v>44425</v>
      </c>
      <c r="C2428" s="33">
        <v>438</v>
      </c>
      <c r="D2428" s="33">
        <v>370</v>
      </c>
      <c r="E2428" s="1">
        <v>432.05</v>
      </c>
      <c r="F2428" s="52">
        <v>722</v>
      </c>
      <c r="G2428" s="52">
        <v>34</v>
      </c>
      <c r="H2428" s="8">
        <v>587.54999999999995</v>
      </c>
      <c r="K2428" s="36">
        <v>6.3E-2</v>
      </c>
      <c r="L2428" s="36">
        <v>9.109</v>
      </c>
      <c r="M2428" s="61">
        <v>3.7029999999999998</v>
      </c>
      <c r="N2428" s="8">
        <f t="shared" si="183"/>
        <v>9.1720000000000006</v>
      </c>
      <c r="O2428" s="11">
        <f t="shared" si="187"/>
        <v>4.9020000000000188</v>
      </c>
      <c r="P2428" s="10">
        <v>1.4</v>
      </c>
      <c r="Q2428" s="39">
        <f t="shared" si="186"/>
        <v>80.457848837209298</v>
      </c>
      <c r="R2428" s="33">
        <v>430</v>
      </c>
      <c r="U2428" s="188">
        <v>431.17399999999998</v>
      </c>
      <c r="V2428" s="8">
        <f t="shared" si="184"/>
        <v>1220.2819999999995</v>
      </c>
      <c r="X2428" s="8">
        <f t="shared" si="185"/>
        <v>1192.0990000000004</v>
      </c>
    </row>
    <row r="2429" spans="2:24" x14ac:dyDescent="0.2">
      <c r="B2429" s="32">
        <v>44426</v>
      </c>
      <c r="C2429" s="33">
        <v>438</v>
      </c>
      <c r="D2429" s="33">
        <v>370</v>
      </c>
      <c r="E2429" s="1">
        <v>431.84</v>
      </c>
      <c r="F2429" s="52">
        <v>722</v>
      </c>
      <c r="G2429" s="52">
        <v>34</v>
      </c>
      <c r="H2429" s="8">
        <v>583.28</v>
      </c>
      <c r="K2429" s="36">
        <v>6.3E-2</v>
      </c>
      <c r="L2429" s="36">
        <v>9.577</v>
      </c>
      <c r="M2429" s="61">
        <v>3.883</v>
      </c>
      <c r="N2429" s="8">
        <f t="shared" si="183"/>
        <v>9.64</v>
      </c>
      <c r="O2429" s="11">
        <f t="shared" si="187"/>
        <v>6.9600000000000506</v>
      </c>
      <c r="P2429" s="10">
        <v>4.5999999999999996</v>
      </c>
      <c r="Q2429" s="39">
        <f t="shared" si="186"/>
        <v>79.837209302325576</v>
      </c>
      <c r="R2429" s="33">
        <v>430</v>
      </c>
      <c r="U2429" s="188">
        <v>430.97399999999999</v>
      </c>
      <c r="V2429" s="8">
        <f t="shared" si="184"/>
        <v>1227.2419999999995</v>
      </c>
      <c r="X2429" s="8">
        <f t="shared" si="185"/>
        <v>1201.6760000000004</v>
      </c>
    </row>
    <row r="2430" spans="2:24" x14ac:dyDescent="0.2">
      <c r="B2430" s="32">
        <v>44427</v>
      </c>
      <c r="C2430" s="33">
        <v>438</v>
      </c>
      <c r="D2430" s="33">
        <v>370</v>
      </c>
      <c r="E2430" s="1">
        <v>431.71</v>
      </c>
      <c r="F2430" s="52">
        <v>722</v>
      </c>
      <c r="G2430" s="52">
        <v>34</v>
      </c>
      <c r="H2430" s="8">
        <v>580.6</v>
      </c>
      <c r="K2430" s="36">
        <v>6.3E-2</v>
      </c>
      <c r="L2430" s="36">
        <v>9.6999999999999993</v>
      </c>
      <c r="M2430" s="61">
        <v>3.9430000000000001</v>
      </c>
      <c r="N2430" s="8">
        <f t="shared" si="183"/>
        <v>9.7629999999999999</v>
      </c>
      <c r="O2430" s="11">
        <f t="shared" si="187"/>
        <v>5.8830000000000044</v>
      </c>
      <c r="P2430" s="10">
        <v>0</v>
      </c>
      <c r="Q2430" s="39">
        <f t="shared" si="186"/>
        <v>79.447674418604649</v>
      </c>
      <c r="R2430" s="33">
        <v>430</v>
      </c>
      <c r="U2430" s="188">
        <v>430.82600000000002</v>
      </c>
      <c r="V2430" s="8">
        <f t="shared" si="184"/>
        <v>1233.1249999999995</v>
      </c>
      <c r="X2430" s="8">
        <f t="shared" si="185"/>
        <v>1211.3760000000004</v>
      </c>
    </row>
    <row r="2431" spans="2:24" x14ac:dyDescent="0.2">
      <c r="B2431" s="32">
        <v>44428</v>
      </c>
      <c r="C2431" s="33">
        <v>438</v>
      </c>
      <c r="D2431" s="33">
        <v>370</v>
      </c>
      <c r="E2431" s="1">
        <v>431.52</v>
      </c>
      <c r="F2431" s="52">
        <v>722</v>
      </c>
      <c r="G2431" s="52">
        <v>34</v>
      </c>
      <c r="H2431" s="8">
        <v>576.72</v>
      </c>
      <c r="K2431" s="36">
        <v>6.3E-2</v>
      </c>
      <c r="L2431" s="36">
        <v>10.069000000000001</v>
      </c>
      <c r="M2431" s="61">
        <v>4.0910000000000002</v>
      </c>
      <c r="N2431" s="8">
        <f t="shared" si="183"/>
        <v>10.132000000000001</v>
      </c>
      <c r="O2431" s="11">
        <f t="shared" si="187"/>
        <v>5.7119999999999287</v>
      </c>
      <c r="P2431" s="10">
        <v>1.5</v>
      </c>
      <c r="Q2431" s="39">
        <f t="shared" si="186"/>
        <v>78.883720930232556</v>
      </c>
      <c r="R2431" s="33">
        <v>430</v>
      </c>
      <c r="U2431" s="188">
        <v>430.61200000000002</v>
      </c>
      <c r="V2431" s="8">
        <f t="shared" si="184"/>
        <v>1238.8369999999995</v>
      </c>
      <c r="X2431" s="8">
        <f t="shared" si="185"/>
        <v>1221.4450000000004</v>
      </c>
    </row>
    <row r="2432" spans="2:24" x14ac:dyDescent="0.2">
      <c r="B2432" s="32">
        <v>44429</v>
      </c>
      <c r="C2432" s="33">
        <v>438</v>
      </c>
      <c r="D2432" s="33">
        <v>370</v>
      </c>
      <c r="E2432" s="1">
        <v>431.3</v>
      </c>
      <c r="F2432" s="52">
        <v>722</v>
      </c>
      <c r="G2432" s="52">
        <v>34</v>
      </c>
      <c r="H2432" s="8">
        <v>572.29999999999995</v>
      </c>
      <c r="K2432" s="36">
        <v>6.3E-2</v>
      </c>
      <c r="L2432" s="36">
        <v>9.0009999999999994</v>
      </c>
      <c r="M2432" s="61">
        <v>3.6640000000000001</v>
      </c>
      <c r="N2432" s="8">
        <f t="shared" si="183"/>
        <v>9.0640000000000001</v>
      </c>
      <c r="O2432" s="11">
        <f t="shared" si="187"/>
        <v>4.6640000000000228</v>
      </c>
      <c r="P2432" s="10">
        <v>3.4</v>
      </c>
      <c r="Q2432" s="39">
        <f t="shared" si="186"/>
        <v>78.24127906976743</v>
      </c>
      <c r="R2432" s="33">
        <v>430</v>
      </c>
      <c r="U2432" s="188">
        <v>430.39699999999999</v>
      </c>
      <c r="V2432" s="8">
        <f t="shared" si="184"/>
        <v>1243.5009999999995</v>
      </c>
      <c r="X2432" s="8">
        <f t="shared" si="185"/>
        <v>1230.4460000000004</v>
      </c>
    </row>
    <row r="2433" spans="2:24" x14ac:dyDescent="0.2">
      <c r="B2433" s="32">
        <v>44430</v>
      </c>
      <c r="C2433" s="33">
        <v>438</v>
      </c>
      <c r="D2433" s="33">
        <v>370</v>
      </c>
      <c r="E2433" s="1">
        <v>431.08</v>
      </c>
      <c r="F2433" s="52">
        <v>722</v>
      </c>
      <c r="G2433" s="52">
        <v>34</v>
      </c>
      <c r="H2433" s="8">
        <v>567.9</v>
      </c>
      <c r="K2433" s="36">
        <v>6.3E-2</v>
      </c>
      <c r="L2433" s="4">
        <v>7.8319999999999999</v>
      </c>
      <c r="M2433" s="61">
        <v>3.1709999999999998</v>
      </c>
      <c r="N2433" s="8">
        <f t="shared" si="183"/>
        <v>7.8949999999999996</v>
      </c>
      <c r="O2433" s="11">
        <f t="shared" si="187"/>
        <v>2.8949999999999996</v>
      </c>
      <c r="P2433" s="10">
        <v>0.4</v>
      </c>
      <c r="Q2433" s="39">
        <f t="shared" si="186"/>
        <v>77.601744186046517</v>
      </c>
      <c r="R2433" s="33">
        <v>430</v>
      </c>
      <c r="U2433" s="188">
        <v>430.166</v>
      </c>
      <c r="V2433" s="8">
        <f t="shared" si="184"/>
        <v>1246.3959999999995</v>
      </c>
      <c r="X2433" s="8">
        <f t="shared" si="185"/>
        <v>1238.2780000000005</v>
      </c>
    </row>
    <row r="2434" spans="2:24" x14ac:dyDescent="0.2">
      <c r="B2434" s="32">
        <v>44431</v>
      </c>
      <c r="C2434" s="33">
        <v>438</v>
      </c>
      <c r="D2434" s="33">
        <v>370</v>
      </c>
      <c r="E2434" s="1">
        <v>430.83</v>
      </c>
      <c r="F2434" s="52">
        <v>722</v>
      </c>
      <c r="G2434" s="52">
        <v>34</v>
      </c>
      <c r="H2434" s="8">
        <v>562.9</v>
      </c>
      <c r="K2434" s="36">
        <v>6.3E-2</v>
      </c>
      <c r="L2434" s="4">
        <v>9.6820000000000004</v>
      </c>
      <c r="M2434" s="61">
        <v>3.92</v>
      </c>
      <c r="N2434" s="8">
        <f t="shared" si="183"/>
        <v>9.745000000000001</v>
      </c>
      <c r="O2434" s="11">
        <f t="shared" si="187"/>
        <v>3.6449999999999783</v>
      </c>
      <c r="P2434" s="10">
        <v>0</v>
      </c>
      <c r="Q2434" s="39">
        <f t="shared" si="186"/>
        <v>76.875</v>
      </c>
      <c r="R2434" s="33">
        <v>430</v>
      </c>
      <c r="U2434" s="188">
        <v>429.89400000000001</v>
      </c>
      <c r="V2434" s="8">
        <f t="shared" si="184"/>
        <v>1250.0409999999995</v>
      </c>
      <c r="X2434" s="8">
        <f t="shared" si="185"/>
        <v>1247.9600000000005</v>
      </c>
    </row>
    <row r="2435" spans="2:24" x14ac:dyDescent="0.2">
      <c r="B2435" s="32">
        <v>44432</v>
      </c>
      <c r="C2435" s="33">
        <v>438</v>
      </c>
      <c r="D2435" s="33">
        <v>370</v>
      </c>
      <c r="E2435" s="1">
        <v>430.52</v>
      </c>
      <c r="F2435" s="52">
        <v>722</v>
      </c>
      <c r="G2435" s="52">
        <v>34</v>
      </c>
      <c r="H2435" s="8">
        <v>556.79999999999995</v>
      </c>
      <c r="K2435" s="36">
        <v>6.3E-2</v>
      </c>
      <c r="L2435" s="4">
        <v>10.053000000000001</v>
      </c>
      <c r="M2435" s="61">
        <v>4.07</v>
      </c>
      <c r="N2435" s="8">
        <f t="shared" si="183"/>
        <v>10.116000000000001</v>
      </c>
      <c r="O2435" s="11">
        <f t="shared" si="187"/>
        <v>3.6259999999999923</v>
      </c>
      <c r="P2435" s="10">
        <v>0</v>
      </c>
      <c r="Q2435" s="39">
        <f t="shared" si="186"/>
        <v>75.988372093023244</v>
      </c>
      <c r="R2435" s="33">
        <v>430</v>
      </c>
      <c r="U2435" s="188">
        <v>429.56599999999997</v>
      </c>
      <c r="V2435" s="8">
        <f t="shared" si="184"/>
        <v>1253.6669999999995</v>
      </c>
      <c r="X2435" s="8">
        <f t="shared" si="185"/>
        <v>1258.0130000000006</v>
      </c>
    </row>
    <row r="2436" spans="2:24" x14ac:dyDescent="0.2">
      <c r="B2436" s="32">
        <v>44433</v>
      </c>
      <c r="C2436" s="33">
        <v>438</v>
      </c>
      <c r="D2436" s="33">
        <v>370</v>
      </c>
      <c r="E2436" s="1">
        <v>430.19</v>
      </c>
      <c r="F2436" s="52">
        <v>722</v>
      </c>
      <c r="G2436" s="52">
        <v>34</v>
      </c>
      <c r="H2436" s="8">
        <v>550.30999999999995</v>
      </c>
      <c r="K2436" s="4">
        <v>6.2E-2</v>
      </c>
      <c r="L2436" s="4">
        <v>9.3119999999999994</v>
      </c>
      <c r="M2436" s="61">
        <v>3.77</v>
      </c>
      <c r="N2436" s="8">
        <f t="shared" si="183"/>
        <v>9.3739999999999988</v>
      </c>
      <c r="O2436" s="11">
        <f t="shared" si="187"/>
        <v>3.5640000000000533</v>
      </c>
      <c r="P2436" s="10">
        <v>0</v>
      </c>
      <c r="Q2436" s="39">
        <f t="shared" si="186"/>
        <v>75.045058139534873</v>
      </c>
      <c r="R2436" s="33">
        <v>430</v>
      </c>
      <c r="U2436" s="188">
        <v>429.47699999999998</v>
      </c>
      <c r="V2436" s="8">
        <f t="shared" si="184"/>
        <v>1257.2309999999995</v>
      </c>
      <c r="X2436" s="8">
        <f t="shared" si="185"/>
        <v>1267.3250000000005</v>
      </c>
    </row>
    <row r="2437" spans="2:24" x14ac:dyDescent="0.2">
      <c r="B2437" s="32">
        <v>44434</v>
      </c>
      <c r="C2437" s="33">
        <v>438</v>
      </c>
      <c r="D2437" s="33">
        <v>370</v>
      </c>
      <c r="E2437" s="1">
        <v>429.89</v>
      </c>
      <c r="F2437" s="52">
        <v>722</v>
      </c>
      <c r="G2437" s="52">
        <v>34</v>
      </c>
      <c r="H2437" s="8">
        <v>544.5</v>
      </c>
      <c r="K2437" s="4">
        <v>6.2E-2</v>
      </c>
      <c r="L2437" s="4">
        <v>5.0410000000000004</v>
      </c>
      <c r="M2437" s="61">
        <v>2.0409999999999999</v>
      </c>
      <c r="N2437" s="8">
        <f t="shared" si="183"/>
        <v>5.1030000000000006</v>
      </c>
      <c r="O2437" s="11">
        <f t="shared" si="187"/>
        <v>2.7329999999999961</v>
      </c>
      <c r="P2437" s="10">
        <v>0</v>
      </c>
      <c r="Q2437" s="39">
        <f t="shared" si="186"/>
        <v>74.200581395348834</v>
      </c>
      <c r="R2437" s="33">
        <v>430</v>
      </c>
      <c r="U2437" s="188">
        <v>429.47</v>
      </c>
      <c r="V2437" s="8">
        <f t="shared" si="184"/>
        <v>1259.9639999999995</v>
      </c>
      <c r="X2437" s="8">
        <f t="shared" si="185"/>
        <v>1272.3660000000004</v>
      </c>
    </row>
    <row r="2438" spans="2:24" x14ac:dyDescent="0.2">
      <c r="B2438" s="32">
        <v>44435</v>
      </c>
      <c r="C2438" s="33">
        <v>438</v>
      </c>
      <c r="D2438" s="33">
        <v>370</v>
      </c>
      <c r="E2438" s="1">
        <v>429.77</v>
      </c>
      <c r="F2438" s="52">
        <v>722</v>
      </c>
      <c r="G2438" s="52">
        <v>34</v>
      </c>
      <c r="H2438" s="8">
        <v>542.13</v>
      </c>
      <c r="K2438" s="4">
        <v>6.2E-2</v>
      </c>
      <c r="L2438" s="4">
        <v>4.7889999999999997</v>
      </c>
      <c r="M2438" s="61">
        <v>1.9390000000000001</v>
      </c>
      <c r="N2438" s="8">
        <f t="shared" si="183"/>
        <v>4.851</v>
      </c>
      <c r="O2438" s="11">
        <f t="shared" si="187"/>
        <v>3.5209999999999591</v>
      </c>
      <c r="P2438" s="10">
        <v>1.6</v>
      </c>
      <c r="Q2438" s="39">
        <f t="shared" si="186"/>
        <v>73.856104651162795</v>
      </c>
      <c r="R2438" s="33">
        <v>430</v>
      </c>
      <c r="U2438" s="188">
        <v>429.476</v>
      </c>
      <c r="V2438" s="8">
        <f t="shared" si="184"/>
        <v>1263.4849999999994</v>
      </c>
      <c r="X2438" s="8">
        <f t="shared" si="185"/>
        <v>1277.1550000000004</v>
      </c>
    </row>
    <row r="2439" spans="2:24" x14ac:dyDescent="0.2">
      <c r="B2439" s="32">
        <v>44436</v>
      </c>
      <c r="C2439" s="33">
        <v>438</v>
      </c>
      <c r="D2439" s="33">
        <v>370</v>
      </c>
      <c r="E2439" s="1">
        <v>429.7</v>
      </c>
      <c r="F2439" s="52">
        <v>722</v>
      </c>
      <c r="G2439" s="52">
        <v>34</v>
      </c>
      <c r="H2439" s="8">
        <v>540.79999999999995</v>
      </c>
      <c r="K2439" s="4">
        <v>6.2E-2</v>
      </c>
      <c r="L2439" s="4">
        <v>5.5869999999999997</v>
      </c>
      <c r="M2439" s="61">
        <v>2.262</v>
      </c>
      <c r="N2439" s="8">
        <f t="shared" si="183"/>
        <v>5.649</v>
      </c>
      <c r="O2439" s="11">
        <f t="shared" si="187"/>
        <v>4.8490000000000455</v>
      </c>
      <c r="P2439" s="10">
        <v>4.4000000000000004</v>
      </c>
      <c r="Q2439" s="39">
        <f t="shared" si="186"/>
        <v>73.66279069767441</v>
      </c>
      <c r="R2439" s="33">
        <v>430</v>
      </c>
      <c r="U2439" s="188">
        <v>429.46300000000002</v>
      </c>
      <c r="V2439" s="8">
        <f t="shared" si="184"/>
        <v>1268.3339999999994</v>
      </c>
      <c r="X2439" s="8">
        <f t="shared" si="185"/>
        <v>1282.7420000000004</v>
      </c>
    </row>
    <row r="2440" spans="2:24" x14ac:dyDescent="0.2">
      <c r="B2440" s="32">
        <v>44437</v>
      </c>
      <c r="C2440" s="33">
        <v>438</v>
      </c>
      <c r="D2440" s="33">
        <v>370</v>
      </c>
      <c r="E2440" s="1">
        <v>429.66</v>
      </c>
      <c r="F2440" s="52">
        <v>722</v>
      </c>
      <c r="G2440" s="52">
        <v>34</v>
      </c>
      <c r="H2440" s="8">
        <v>540</v>
      </c>
      <c r="K2440" s="4">
        <v>6.2E-2</v>
      </c>
      <c r="L2440" s="4">
        <v>1.8129999999999999</v>
      </c>
      <c r="M2440" s="61">
        <v>0.73399999999999999</v>
      </c>
      <c r="N2440" s="8">
        <f t="shared" si="183"/>
        <v>1.875</v>
      </c>
      <c r="O2440" s="11">
        <f t="shared" si="187"/>
        <v>8.0950000000000273</v>
      </c>
      <c r="P2440" s="10">
        <v>8.1999999999999993</v>
      </c>
      <c r="Q2440" s="39">
        <f t="shared" si="186"/>
        <v>73.54651162790698</v>
      </c>
      <c r="R2440" s="33">
        <v>430</v>
      </c>
      <c r="U2440" s="188">
        <v>429.44200000000001</v>
      </c>
      <c r="V2440" s="8">
        <f t="shared" si="184"/>
        <v>1276.4289999999994</v>
      </c>
      <c r="X2440" s="8">
        <f t="shared" si="185"/>
        <v>1284.5550000000005</v>
      </c>
    </row>
    <row r="2441" spans="2:24" x14ac:dyDescent="0.2">
      <c r="B2441" s="32">
        <v>44438</v>
      </c>
      <c r="C2441" s="33">
        <v>438</v>
      </c>
      <c r="D2441" s="33">
        <v>370</v>
      </c>
      <c r="E2441" s="1">
        <v>429.98</v>
      </c>
      <c r="F2441" s="52">
        <v>722</v>
      </c>
      <c r="G2441" s="52">
        <v>34</v>
      </c>
      <c r="H2441" s="8">
        <v>546.22</v>
      </c>
      <c r="K2441" s="4">
        <v>6.3E-2</v>
      </c>
      <c r="L2441" s="4">
        <v>5.98</v>
      </c>
      <c r="M2441" s="61">
        <v>2.4209999999999998</v>
      </c>
      <c r="N2441" s="8">
        <f t="shared" ref="N2441:N2474" si="188">I2441+J2441+K2441+L2441</f>
        <v>6.0430000000000001</v>
      </c>
      <c r="O2441" s="11">
        <f t="shared" si="187"/>
        <v>10.922999999999995</v>
      </c>
      <c r="P2441" s="10">
        <v>0.4</v>
      </c>
      <c r="Q2441" s="39">
        <f t="shared" si="186"/>
        <v>74.450581395348834</v>
      </c>
      <c r="R2441" s="33">
        <v>430</v>
      </c>
      <c r="U2441" s="188">
        <v>429.43200000000002</v>
      </c>
      <c r="V2441" s="8">
        <f t="shared" si="184"/>
        <v>1287.3519999999994</v>
      </c>
      <c r="X2441" s="8">
        <f t="shared" si="185"/>
        <v>1290.5350000000005</v>
      </c>
    </row>
    <row r="2442" spans="2:24" x14ac:dyDescent="0.2">
      <c r="B2442" s="32">
        <v>44439</v>
      </c>
      <c r="C2442" s="33">
        <v>438</v>
      </c>
      <c r="D2442" s="33">
        <v>370</v>
      </c>
      <c r="E2442" s="71">
        <v>430.23</v>
      </c>
      <c r="F2442" s="52">
        <v>722</v>
      </c>
      <c r="G2442" s="52">
        <v>34</v>
      </c>
      <c r="H2442" s="8">
        <v>551.1</v>
      </c>
      <c r="K2442" s="230">
        <v>6.3E-2</v>
      </c>
      <c r="L2442" s="75">
        <v>6.202</v>
      </c>
      <c r="M2442" s="231">
        <v>2.5110000000000001</v>
      </c>
      <c r="N2442" s="8">
        <f t="shared" si="188"/>
        <v>6.2649999999999997</v>
      </c>
      <c r="O2442" s="11">
        <f t="shared" si="187"/>
        <v>6.2649999999999997</v>
      </c>
      <c r="P2442" s="232">
        <v>0</v>
      </c>
      <c r="Q2442" s="39">
        <f t="shared" si="186"/>
        <v>75.159883720930239</v>
      </c>
      <c r="R2442" s="33">
        <v>430</v>
      </c>
      <c r="T2442" s="8">
        <f>SUM(K2412:K2442)</f>
        <v>1.9419999999999993</v>
      </c>
      <c r="U2442" s="188">
        <v>429.43</v>
      </c>
      <c r="V2442" s="8">
        <f t="shared" si="184"/>
        <v>1293.6169999999995</v>
      </c>
      <c r="X2442" s="8">
        <f t="shared" si="185"/>
        <v>1296.7370000000005</v>
      </c>
    </row>
    <row r="2443" spans="2:24" x14ac:dyDescent="0.2">
      <c r="B2443" s="32">
        <v>44440</v>
      </c>
      <c r="C2443" s="33">
        <v>438</v>
      </c>
      <c r="D2443" s="33">
        <v>370</v>
      </c>
      <c r="E2443" s="71">
        <v>430.23</v>
      </c>
      <c r="F2443" s="52">
        <v>722</v>
      </c>
      <c r="G2443" s="52">
        <v>34</v>
      </c>
      <c r="H2443" s="8">
        <v>551.1</v>
      </c>
      <c r="K2443" s="230">
        <v>6.3E-2</v>
      </c>
      <c r="L2443" s="187">
        <v>5.4740000000000002</v>
      </c>
      <c r="M2443" s="231">
        <v>2.2160000000000002</v>
      </c>
      <c r="N2443" s="8">
        <f t="shared" si="188"/>
        <v>5.5369999999999999</v>
      </c>
      <c r="O2443" s="11">
        <f t="shared" si="187"/>
        <v>4.5569999999999817</v>
      </c>
      <c r="P2443" s="232">
        <v>1.5</v>
      </c>
      <c r="Q2443" s="39">
        <f t="shared" si="186"/>
        <v>75.159883720930239</v>
      </c>
      <c r="R2443" s="33">
        <v>430</v>
      </c>
      <c r="U2443" s="188">
        <v>429.41699999999997</v>
      </c>
      <c r="V2443" s="8">
        <f t="shared" si="184"/>
        <v>1298.1739999999995</v>
      </c>
      <c r="X2443" s="8">
        <f t="shared" si="185"/>
        <v>1302.2110000000005</v>
      </c>
    </row>
    <row r="2444" spans="2:24" x14ac:dyDescent="0.2">
      <c r="B2444" s="32">
        <v>44441</v>
      </c>
      <c r="C2444" s="33">
        <v>438</v>
      </c>
      <c r="D2444" s="33">
        <v>370</v>
      </c>
      <c r="E2444" s="71">
        <v>430.18</v>
      </c>
      <c r="F2444" s="52">
        <v>722</v>
      </c>
      <c r="G2444" s="52">
        <v>34</v>
      </c>
      <c r="H2444" s="8">
        <v>550.12</v>
      </c>
      <c r="K2444" s="230">
        <v>6.3E-2</v>
      </c>
      <c r="L2444" s="187">
        <v>5.6120000000000001</v>
      </c>
      <c r="M2444" s="231">
        <v>2.2719999999999998</v>
      </c>
      <c r="N2444" s="8">
        <f t="shared" si="188"/>
        <v>5.6749999999999998</v>
      </c>
      <c r="O2444" s="11">
        <f t="shared" si="187"/>
        <v>6.655000000000018</v>
      </c>
      <c r="P2444" s="232">
        <v>0</v>
      </c>
      <c r="Q2444" s="39">
        <f t="shared" si="186"/>
        <v>75.017441860465112</v>
      </c>
      <c r="R2444" s="33">
        <v>430</v>
      </c>
      <c r="U2444" s="188">
        <v>429.392</v>
      </c>
      <c r="V2444" s="8">
        <f t="shared" si="184"/>
        <v>1304.8289999999995</v>
      </c>
      <c r="X2444" s="8">
        <f t="shared" si="185"/>
        <v>1307.8230000000005</v>
      </c>
    </row>
    <row r="2445" spans="2:24" x14ac:dyDescent="0.2">
      <c r="B2445" s="32">
        <v>44442</v>
      </c>
      <c r="C2445" s="33">
        <v>438</v>
      </c>
      <c r="D2445" s="33">
        <v>370</v>
      </c>
      <c r="E2445" s="71">
        <v>430.23</v>
      </c>
      <c r="F2445" s="52">
        <v>722</v>
      </c>
      <c r="G2445" s="52">
        <v>34</v>
      </c>
      <c r="H2445" s="8">
        <v>551.1</v>
      </c>
      <c r="K2445" s="230">
        <v>6.3E-2</v>
      </c>
      <c r="L2445" s="187">
        <v>4.3940000000000001</v>
      </c>
      <c r="M2445" s="231">
        <v>1.7789999999999999</v>
      </c>
      <c r="N2445" s="8">
        <f t="shared" si="188"/>
        <v>4.4569999999999999</v>
      </c>
      <c r="O2445" s="11">
        <f t="shared" si="187"/>
        <v>6.2369999999999726</v>
      </c>
      <c r="P2445" s="232">
        <v>0.7</v>
      </c>
      <c r="Q2445" s="39">
        <f t="shared" si="186"/>
        <v>75.159883720930239</v>
      </c>
      <c r="R2445" s="33">
        <v>430</v>
      </c>
      <c r="U2445" s="188">
        <v>429.36099999999999</v>
      </c>
      <c r="V2445" s="8">
        <f t="shared" si="184"/>
        <v>1311.0659999999996</v>
      </c>
      <c r="X2445" s="8">
        <f t="shared" si="185"/>
        <v>1312.2170000000006</v>
      </c>
    </row>
    <row r="2446" spans="2:24" x14ac:dyDescent="0.2">
      <c r="B2446" s="32">
        <v>44443</v>
      </c>
      <c r="C2446" s="33">
        <v>438</v>
      </c>
      <c r="D2446" s="33">
        <v>370</v>
      </c>
      <c r="E2446" s="71">
        <v>430.32</v>
      </c>
      <c r="F2446" s="52">
        <v>722</v>
      </c>
      <c r="G2446" s="52">
        <v>34</v>
      </c>
      <c r="H2446" s="8">
        <v>552.88</v>
      </c>
      <c r="K2446" s="230">
        <v>6.3E-2</v>
      </c>
      <c r="L2446" s="187">
        <v>5.4930000000000003</v>
      </c>
      <c r="M2446" s="231">
        <v>2.2240000000000002</v>
      </c>
      <c r="N2446" s="8">
        <f t="shared" si="188"/>
        <v>5.556</v>
      </c>
      <c r="O2446" s="11">
        <f t="shared" si="187"/>
        <v>6.886000000000041</v>
      </c>
      <c r="P2446" s="232">
        <v>0.6</v>
      </c>
      <c r="Q2446" s="39">
        <f t="shared" si="186"/>
        <v>75.418604651162795</v>
      </c>
      <c r="R2446" s="33">
        <v>430</v>
      </c>
      <c r="U2446" s="188">
        <v>429.351</v>
      </c>
      <c r="V2446" s="8">
        <f t="shared" si="184"/>
        <v>1317.9519999999995</v>
      </c>
      <c r="X2446" s="8">
        <f t="shared" si="185"/>
        <v>1317.7100000000005</v>
      </c>
    </row>
    <row r="2447" spans="2:24" x14ac:dyDescent="0.2">
      <c r="B2447" s="32">
        <v>44444</v>
      </c>
      <c r="C2447" s="33">
        <v>438</v>
      </c>
      <c r="D2447" s="33">
        <v>370</v>
      </c>
      <c r="E2447" s="71">
        <v>430.39</v>
      </c>
      <c r="F2447" s="52">
        <v>722</v>
      </c>
      <c r="G2447" s="52">
        <v>34</v>
      </c>
      <c r="H2447" s="8">
        <v>554.21</v>
      </c>
      <c r="K2447" s="230">
        <v>6.3E-2</v>
      </c>
      <c r="L2447" s="187">
        <v>1.7929999999999999</v>
      </c>
      <c r="M2447" s="231">
        <v>0.72599999999999998</v>
      </c>
      <c r="N2447" s="8">
        <f t="shared" si="188"/>
        <v>1.8559999999999999</v>
      </c>
      <c r="O2447" s="11">
        <f t="shared" si="187"/>
        <v>7.1859999999999271</v>
      </c>
      <c r="P2447" s="232">
        <v>2.8</v>
      </c>
      <c r="Q2447" s="39">
        <f t="shared" si="186"/>
        <v>75.611918604651166</v>
      </c>
      <c r="R2447" s="33">
        <v>430</v>
      </c>
      <c r="U2447" s="188">
        <v>429.33600000000001</v>
      </c>
      <c r="V2447" s="8">
        <f t="shared" si="184"/>
        <v>1325.1379999999995</v>
      </c>
      <c r="X2447" s="8">
        <f t="shared" si="185"/>
        <v>1319.5030000000004</v>
      </c>
    </row>
    <row r="2448" spans="2:24" x14ac:dyDescent="0.2">
      <c r="B2448" s="32">
        <v>44445</v>
      </c>
      <c r="C2448" s="33">
        <v>438</v>
      </c>
      <c r="D2448" s="33">
        <v>370</v>
      </c>
      <c r="E2448" s="71">
        <v>430.66</v>
      </c>
      <c r="F2448" s="52">
        <v>722</v>
      </c>
      <c r="G2448" s="52">
        <v>34</v>
      </c>
      <c r="H2448" s="8">
        <v>559.54</v>
      </c>
      <c r="K2448" s="230">
        <v>6.3E-2</v>
      </c>
      <c r="L2448" s="187">
        <v>1.83</v>
      </c>
      <c r="M2448" s="231">
        <v>0.74099999999999999</v>
      </c>
      <c r="N2448" s="8">
        <f t="shared" si="188"/>
        <v>1.893</v>
      </c>
      <c r="O2448" s="11">
        <f t="shared" si="187"/>
        <v>12.853000000000037</v>
      </c>
      <c r="P2448" s="232">
        <v>0.5</v>
      </c>
      <c r="Q2448" s="39">
        <f t="shared" si="186"/>
        <v>76.386627906976742</v>
      </c>
      <c r="R2448" s="33">
        <v>430</v>
      </c>
      <c r="U2448" s="188">
        <v>429.553</v>
      </c>
      <c r="V2448" s="8">
        <f t="shared" si="184"/>
        <v>1337.9909999999995</v>
      </c>
      <c r="X2448" s="8">
        <f t="shared" si="185"/>
        <v>1321.3330000000003</v>
      </c>
    </row>
    <row r="2449" spans="2:24" x14ac:dyDescent="0.2">
      <c r="B2449" s="32">
        <v>44446</v>
      </c>
      <c r="C2449" s="33">
        <v>438</v>
      </c>
      <c r="D2449" s="33">
        <v>370</v>
      </c>
      <c r="E2449" s="71">
        <v>431.21</v>
      </c>
      <c r="F2449" s="52">
        <v>722</v>
      </c>
      <c r="G2449" s="52">
        <v>34</v>
      </c>
      <c r="H2449" s="8">
        <v>570.5</v>
      </c>
      <c r="K2449" s="233">
        <v>6.3E-2</v>
      </c>
      <c r="L2449" s="187">
        <v>4.5990000000000002</v>
      </c>
      <c r="M2449" s="231">
        <v>1.8620000000000001</v>
      </c>
      <c r="N2449" s="8">
        <f t="shared" si="188"/>
        <v>4.6619999999999999</v>
      </c>
      <c r="O2449" s="11">
        <f t="shared" si="187"/>
        <v>9.8620000000000445</v>
      </c>
      <c r="P2449" s="232">
        <v>0</v>
      </c>
      <c r="Q2449" s="39">
        <f t="shared" si="186"/>
        <v>77.979651162790702</v>
      </c>
      <c r="R2449" s="33">
        <v>430</v>
      </c>
      <c r="U2449" s="188">
        <v>430.09100000000001</v>
      </c>
      <c r="V2449" s="8">
        <f t="shared" si="184"/>
        <v>1347.8529999999996</v>
      </c>
      <c r="X2449" s="8">
        <f t="shared" si="185"/>
        <v>1325.9320000000002</v>
      </c>
    </row>
    <row r="2450" spans="2:24" x14ac:dyDescent="0.2">
      <c r="B2450" s="32">
        <v>44447</v>
      </c>
      <c r="C2450" s="33">
        <v>438</v>
      </c>
      <c r="D2450" s="33">
        <v>370</v>
      </c>
      <c r="E2450" s="71">
        <v>431.47</v>
      </c>
      <c r="F2450" s="52">
        <v>722</v>
      </c>
      <c r="G2450" s="52">
        <v>34</v>
      </c>
      <c r="H2450" s="8">
        <v>575.70000000000005</v>
      </c>
      <c r="K2450" s="230">
        <v>6.3E-2</v>
      </c>
      <c r="L2450" s="187">
        <v>5.766</v>
      </c>
      <c r="M2450" s="231">
        <v>2.3439999999999999</v>
      </c>
      <c r="N2450" s="8">
        <f t="shared" si="188"/>
        <v>5.8289999999999997</v>
      </c>
      <c r="O2450" s="11">
        <f t="shared" si="187"/>
        <v>8.9289999999999097</v>
      </c>
      <c r="P2450" s="232">
        <v>0</v>
      </c>
      <c r="Q2450" s="39">
        <f t="shared" si="186"/>
        <v>78.735465116279087</v>
      </c>
      <c r="R2450" s="33">
        <v>430</v>
      </c>
      <c r="U2450" s="188">
        <v>430.262</v>
      </c>
      <c r="V2450" s="8">
        <f t="shared" si="184"/>
        <v>1356.7819999999995</v>
      </c>
      <c r="X2450" s="8">
        <f t="shared" si="185"/>
        <v>1331.6980000000003</v>
      </c>
    </row>
    <row r="2451" spans="2:24" x14ac:dyDescent="0.2">
      <c r="B2451" s="32">
        <v>44448</v>
      </c>
      <c r="C2451" s="33">
        <v>438</v>
      </c>
      <c r="D2451" s="33">
        <v>370</v>
      </c>
      <c r="E2451" s="71">
        <v>431.62</v>
      </c>
      <c r="F2451" s="52">
        <v>722</v>
      </c>
      <c r="G2451" s="52">
        <v>34</v>
      </c>
      <c r="H2451" s="8">
        <v>578.79999999999995</v>
      </c>
      <c r="K2451" s="233">
        <v>6.3E-2</v>
      </c>
      <c r="L2451" s="187">
        <v>8.6470000000000002</v>
      </c>
      <c r="M2451" s="231">
        <v>3.5150000000000001</v>
      </c>
      <c r="N2451" s="8">
        <f t="shared" si="188"/>
        <v>8.7100000000000009</v>
      </c>
      <c r="O2451" s="11">
        <f t="shared" si="187"/>
        <v>6.0100000000000691</v>
      </c>
      <c r="P2451" s="232">
        <v>0</v>
      </c>
      <c r="Q2451" s="39">
        <f t="shared" si="186"/>
        <v>79.186046511627893</v>
      </c>
      <c r="R2451" s="33">
        <v>430</v>
      </c>
      <c r="U2451" s="188">
        <v>430.40899999999999</v>
      </c>
      <c r="V2451" s="8">
        <f t="shared" si="184"/>
        <v>1362.7919999999995</v>
      </c>
      <c r="X2451" s="8">
        <f t="shared" si="185"/>
        <v>1340.3450000000003</v>
      </c>
    </row>
    <row r="2452" spans="2:24" x14ac:dyDescent="0.2">
      <c r="B2452" s="32">
        <v>44449</v>
      </c>
      <c r="C2452" s="33">
        <v>438</v>
      </c>
      <c r="D2452" s="33">
        <v>370</v>
      </c>
      <c r="E2452" s="71">
        <v>431.49</v>
      </c>
      <c r="F2452" s="52">
        <v>722</v>
      </c>
      <c r="G2452" s="52">
        <v>34</v>
      </c>
      <c r="H2452" s="8">
        <v>576.1</v>
      </c>
      <c r="K2452" s="230">
        <v>6.3E-2</v>
      </c>
      <c r="L2452" s="187">
        <v>5.2089999999999996</v>
      </c>
      <c r="M2452" s="231">
        <v>2.109</v>
      </c>
      <c r="N2452" s="8">
        <f t="shared" si="188"/>
        <v>5.2719999999999994</v>
      </c>
      <c r="O2452" s="11">
        <f t="shared" si="187"/>
        <v>3.6719999999999766</v>
      </c>
      <c r="P2452" s="232">
        <v>0</v>
      </c>
      <c r="Q2452" s="39">
        <f t="shared" si="186"/>
        <v>78.793604651162795</v>
      </c>
      <c r="R2452" s="33">
        <v>430</v>
      </c>
      <c r="U2452" s="188">
        <v>430.26499999999999</v>
      </c>
      <c r="V2452" s="8">
        <f t="shared" si="184"/>
        <v>1366.4639999999995</v>
      </c>
      <c r="X2452" s="8">
        <f t="shared" si="185"/>
        <v>1345.5540000000003</v>
      </c>
    </row>
    <row r="2453" spans="2:24" x14ac:dyDescent="0.2">
      <c r="B2453" s="32">
        <v>44450</v>
      </c>
      <c r="C2453" s="33">
        <v>438</v>
      </c>
      <c r="D2453" s="33">
        <v>370</v>
      </c>
      <c r="E2453" s="71">
        <v>431.41</v>
      </c>
      <c r="F2453" s="52">
        <v>722</v>
      </c>
      <c r="G2453" s="52">
        <v>34</v>
      </c>
      <c r="H2453" s="8">
        <v>574.5</v>
      </c>
      <c r="K2453" s="233">
        <v>6.3E-2</v>
      </c>
      <c r="L2453" s="187">
        <v>2.0329999999999999</v>
      </c>
      <c r="M2453" s="231">
        <v>0.82299999999999995</v>
      </c>
      <c r="N2453" s="8">
        <f t="shared" si="188"/>
        <v>2.0960000000000001</v>
      </c>
      <c r="O2453" s="11">
        <f t="shared" si="187"/>
        <v>2.2960000000000456</v>
      </c>
      <c r="P2453" s="232">
        <v>0</v>
      </c>
      <c r="Q2453" s="39">
        <f t="shared" si="186"/>
        <v>78.561046511627907</v>
      </c>
      <c r="R2453" s="33">
        <v>430</v>
      </c>
      <c r="U2453" s="188">
        <v>430.18400000000003</v>
      </c>
      <c r="V2453" s="8">
        <f t="shared" si="184"/>
        <v>1368.7599999999995</v>
      </c>
      <c r="X2453" s="8">
        <f t="shared" si="185"/>
        <v>1347.5870000000002</v>
      </c>
    </row>
    <row r="2454" spans="2:24" x14ac:dyDescent="0.2">
      <c r="B2454" s="32">
        <v>44451</v>
      </c>
      <c r="C2454" s="33">
        <v>438</v>
      </c>
      <c r="D2454" s="33">
        <v>370</v>
      </c>
      <c r="E2454" s="71">
        <v>431.42</v>
      </c>
      <c r="F2454" s="52">
        <v>722</v>
      </c>
      <c r="G2454" s="52">
        <v>34</v>
      </c>
      <c r="H2454" s="8">
        <v>574.70000000000005</v>
      </c>
      <c r="K2454" s="230">
        <v>6.3E-2</v>
      </c>
      <c r="L2454" s="187">
        <v>2.68</v>
      </c>
      <c r="M2454" s="231">
        <v>1.085</v>
      </c>
      <c r="N2454" s="8">
        <f t="shared" si="188"/>
        <v>2.7430000000000003</v>
      </c>
      <c r="O2454" s="11">
        <f t="shared" si="187"/>
        <v>2.7430000000000003</v>
      </c>
      <c r="P2454" s="232">
        <v>0</v>
      </c>
      <c r="Q2454" s="39">
        <f t="shared" si="186"/>
        <v>78.590116279069775</v>
      </c>
      <c r="R2454" s="33">
        <v>430</v>
      </c>
      <c r="U2454" s="188">
        <v>430.17599999999999</v>
      </c>
      <c r="V2454" s="8">
        <f t="shared" si="184"/>
        <v>1371.5029999999995</v>
      </c>
      <c r="X2454" s="8">
        <f t="shared" si="185"/>
        <v>1350.2670000000003</v>
      </c>
    </row>
    <row r="2455" spans="2:24" x14ac:dyDescent="0.2">
      <c r="B2455" s="32">
        <v>44452</v>
      </c>
      <c r="C2455" s="33">
        <v>438</v>
      </c>
      <c r="D2455" s="33">
        <v>370</v>
      </c>
      <c r="E2455" s="71">
        <v>431.42</v>
      </c>
      <c r="F2455" s="52">
        <v>722</v>
      </c>
      <c r="G2455" s="52">
        <v>34</v>
      </c>
      <c r="H2455" s="8">
        <v>574.70000000000005</v>
      </c>
      <c r="K2455" s="233">
        <v>6.3E-2</v>
      </c>
      <c r="L2455" s="187">
        <v>4.8339999999999996</v>
      </c>
      <c r="M2455" s="231">
        <v>1.9570000000000001</v>
      </c>
      <c r="N2455" s="8">
        <f t="shared" si="188"/>
        <v>4.8969999999999994</v>
      </c>
      <c r="O2455" s="11">
        <f t="shared" si="187"/>
        <v>2.4969999999999084</v>
      </c>
      <c r="P2455" s="232">
        <v>0</v>
      </c>
      <c r="Q2455" s="39">
        <f t="shared" si="186"/>
        <v>78.590116279069775</v>
      </c>
      <c r="R2455" s="33">
        <v>430</v>
      </c>
      <c r="U2455" s="188">
        <v>430.173</v>
      </c>
      <c r="V2455" s="8">
        <f t="shared" si="184"/>
        <v>1373.9999999999993</v>
      </c>
      <c r="X2455" s="8">
        <f t="shared" si="185"/>
        <v>1355.1010000000003</v>
      </c>
    </row>
    <row r="2456" spans="2:24" x14ac:dyDescent="0.2">
      <c r="B2456" s="32">
        <v>44453</v>
      </c>
      <c r="C2456" s="33">
        <v>438</v>
      </c>
      <c r="D2456" s="33">
        <v>370</v>
      </c>
      <c r="E2456" s="71">
        <v>431.3</v>
      </c>
      <c r="F2456" s="52">
        <v>722</v>
      </c>
      <c r="G2456" s="52">
        <v>34</v>
      </c>
      <c r="H2456" s="8">
        <v>572.29999999999995</v>
      </c>
      <c r="K2456" s="233">
        <v>6.3E-2</v>
      </c>
      <c r="L2456" s="187">
        <v>5.73</v>
      </c>
      <c r="M2456" s="231">
        <v>2.3199999999999998</v>
      </c>
      <c r="N2456" s="8">
        <f t="shared" si="188"/>
        <v>5.7930000000000001</v>
      </c>
      <c r="O2456" s="11">
        <f t="shared" si="187"/>
        <v>2.7930000000000001</v>
      </c>
      <c r="P2456" s="232">
        <v>0</v>
      </c>
      <c r="Q2456" s="39">
        <f t="shared" si="186"/>
        <v>78.24127906976743</v>
      </c>
      <c r="R2456" s="33">
        <v>430</v>
      </c>
      <c r="U2456" s="188">
        <v>430.03500000000003</v>
      </c>
      <c r="V2456" s="8">
        <f t="shared" ref="V2456:V2519" si="189">+V2455+O2456</f>
        <v>1376.7929999999992</v>
      </c>
      <c r="X2456" s="8">
        <f t="shared" ref="X2456:X2519" si="190">+X2455+L2456</f>
        <v>1360.8310000000004</v>
      </c>
    </row>
    <row r="2457" spans="2:24" x14ac:dyDescent="0.2">
      <c r="B2457" s="32">
        <v>44454</v>
      </c>
      <c r="C2457" s="33">
        <v>438</v>
      </c>
      <c r="D2457" s="33">
        <v>370</v>
      </c>
      <c r="E2457" s="71">
        <v>431.15</v>
      </c>
      <c r="F2457" s="52">
        <v>722</v>
      </c>
      <c r="G2457" s="52">
        <v>34</v>
      </c>
      <c r="H2457" s="8">
        <v>569.29999999999995</v>
      </c>
      <c r="K2457" s="233">
        <v>6.3E-2</v>
      </c>
      <c r="L2457" s="187">
        <v>5.93</v>
      </c>
      <c r="M2457" s="231">
        <v>2.4009999999999998</v>
      </c>
      <c r="N2457" s="8">
        <f t="shared" si="188"/>
        <v>5.9929999999999994</v>
      </c>
      <c r="O2457" s="11">
        <f t="shared" si="187"/>
        <v>2.5930000000000222</v>
      </c>
      <c r="P2457" s="232">
        <v>0</v>
      </c>
      <c r="Q2457" s="39">
        <f t="shared" ref="Q2457:Q2518" si="191">(H2457-34)*100/(722-34)</f>
        <v>77.805232558139522</v>
      </c>
      <c r="R2457" s="33">
        <v>430</v>
      </c>
      <c r="U2457" s="188">
        <v>429.88200000000001</v>
      </c>
      <c r="V2457" s="8">
        <f t="shared" si="189"/>
        <v>1379.3859999999993</v>
      </c>
      <c r="X2457" s="8">
        <f t="shared" si="190"/>
        <v>1366.7610000000004</v>
      </c>
    </row>
    <row r="2458" spans="2:24" x14ac:dyDescent="0.2">
      <c r="B2458" s="32">
        <v>44455</v>
      </c>
      <c r="C2458" s="33">
        <v>438</v>
      </c>
      <c r="D2458" s="33">
        <v>370</v>
      </c>
      <c r="E2458" s="71">
        <v>430.98</v>
      </c>
      <c r="F2458" s="52">
        <v>722</v>
      </c>
      <c r="G2458" s="52">
        <v>34</v>
      </c>
      <c r="H2458" s="8">
        <v>565.9</v>
      </c>
      <c r="K2458" s="233">
        <v>6.3E-2</v>
      </c>
      <c r="L2458" s="187">
        <v>4.7450000000000001</v>
      </c>
      <c r="M2458" s="231">
        <v>1.921</v>
      </c>
      <c r="N2458" s="8">
        <f t="shared" si="188"/>
        <v>4.8079999999999998</v>
      </c>
      <c r="O2458" s="11">
        <f t="shared" si="187"/>
        <v>4.2079999999999771</v>
      </c>
      <c r="P2458" s="232">
        <v>0</v>
      </c>
      <c r="Q2458" s="39">
        <f t="shared" si="191"/>
        <v>77.311046511627907</v>
      </c>
      <c r="R2458" s="33">
        <v>430</v>
      </c>
      <c r="U2458" s="188">
        <v>429.66699999999997</v>
      </c>
      <c r="V2458" s="8">
        <f t="shared" si="189"/>
        <v>1383.5939999999994</v>
      </c>
      <c r="X2458" s="8">
        <f t="shared" si="190"/>
        <v>1371.5060000000003</v>
      </c>
    </row>
    <row r="2459" spans="2:24" x14ac:dyDescent="0.2">
      <c r="B2459" s="32">
        <v>44456</v>
      </c>
      <c r="C2459" s="33">
        <v>438</v>
      </c>
      <c r="D2459" s="33">
        <v>370</v>
      </c>
      <c r="E2459" s="71">
        <v>430.95</v>
      </c>
      <c r="F2459" s="52">
        <v>722</v>
      </c>
      <c r="G2459" s="52">
        <v>34</v>
      </c>
      <c r="H2459" s="8">
        <v>565.29999999999995</v>
      </c>
      <c r="K2459" s="233">
        <v>6.3E-2</v>
      </c>
      <c r="L2459" s="187">
        <v>4.9870000000000001</v>
      </c>
      <c r="M2459" s="231">
        <v>2.0190000000000001</v>
      </c>
      <c r="N2459" s="8">
        <f t="shared" si="188"/>
        <v>5.05</v>
      </c>
      <c r="O2459" s="11">
        <f t="shared" si="187"/>
        <v>3.05</v>
      </c>
      <c r="P2459" s="232">
        <v>0</v>
      </c>
      <c r="Q2459" s="39">
        <f t="shared" si="191"/>
        <v>77.223837209302317</v>
      </c>
      <c r="R2459" s="33">
        <v>430</v>
      </c>
      <c r="U2459" s="188">
        <v>429.62599999999998</v>
      </c>
      <c r="V2459" s="8">
        <f t="shared" si="189"/>
        <v>1386.6439999999993</v>
      </c>
      <c r="X2459" s="8">
        <f t="shared" si="190"/>
        <v>1376.4930000000004</v>
      </c>
    </row>
    <row r="2460" spans="2:24" x14ac:dyDescent="0.2">
      <c r="B2460" s="32">
        <v>44457</v>
      </c>
      <c r="C2460" s="33">
        <v>438</v>
      </c>
      <c r="D2460" s="33">
        <v>370</v>
      </c>
      <c r="E2460" s="71">
        <v>430.85</v>
      </c>
      <c r="F2460" s="52">
        <v>722</v>
      </c>
      <c r="G2460" s="52">
        <v>34</v>
      </c>
      <c r="H2460" s="8">
        <v>563.29999999999995</v>
      </c>
      <c r="K2460" s="233">
        <v>6.3E-2</v>
      </c>
      <c r="L2460" s="187">
        <v>5.516</v>
      </c>
      <c r="M2460" s="231">
        <v>2.2330000000000001</v>
      </c>
      <c r="N2460" s="8">
        <f t="shared" si="188"/>
        <v>5.5789999999999997</v>
      </c>
      <c r="O2460" s="11">
        <f t="shared" si="187"/>
        <v>1.4390000000000134</v>
      </c>
      <c r="P2460" s="232">
        <v>0</v>
      </c>
      <c r="Q2460" s="39">
        <f t="shared" si="191"/>
        <v>76.933139534883708</v>
      </c>
      <c r="R2460" s="33">
        <v>430</v>
      </c>
      <c r="U2460" s="188">
        <v>429.50400000000002</v>
      </c>
      <c r="V2460" s="8">
        <f t="shared" si="189"/>
        <v>1388.0829999999994</v>
      </c>
      <c r="X2460" s="8">
        <f t="shared" si="190"/>
        <v>1382.0090000000005</v>
      </c>
    </row>
    <row r="2461" spans="2:24" x14ac:dyDescent="0.2">
      <c r="B2461" s="32">
        <v>44458</v>
      </c>
      <c r="C2461" s="33">
        <v>438</v>
      </c>
      <c r="D2461" s="33">
        <v>370</v>
      </c>
      <c r="E2461" s="71">
        <v>430.64</v>
      </c>
      <c r="F2461" s="52">
        <v>722</v>
      </c>
      <c r="G2461" s="52">
        <v>34</v>
      </c>
      <c r="H2461" s="8">
        <v>559.16</v>
      </c>
      <c r="K2461" s="233">
        <v>6.3E-2</v>
      </c>
      <c r="L2461" s="187">
        <v>3.3170000000000002</v>
      </c>
      <c r="M2461" s="231">
        <v>1.343</v>
      </c>
      <c r="N2461" s="8">
        <f t="shared" si="188"/>
        <v>3.3800000000000003</v>
      </c>
      <c r="O2461" s="11">
        <f t="shared" si="187"/>
        <v>1.8200000000000549</v>
      </c>
      <c r="P2461" s="232">
        <v>0</v>
      </c>
      <c r="Q2461" s="39">
        <f t="shared" si="191"/>
        <v>76.331395348837205</v>
      </c>
      <c r="R2461" s="33">
        <v>430</v>
      </c>
      <c r="U2461" s="188">
        <v>429.279</v>
      </c>
      <c r="V2461" s="8">
        <f t="shared" si="189"/>
        <v>1389.9029999999996</v>
      </c>
      <c r="X2461" s="8">
        <f t="shared" si="190"/>
        <v>1385.3260000000005</v>
      </c>
    </row>
    <row r="2462" spans="2:24" x14ac:dyDescent="0.2">
      <c r="B2462" s="32">
        <v>44459</v>
      </c>
      <c r="C2462" s="33">
        <v>438</v>
      </c>
      <c r="D2462" s="33">
        <v>370</v>
      </c>
      <c r="E2462" s="71">
        <v>430.56</v>
      </c>
      <c r="F2462" s="52">
        <v>722</v>
      </c>
      <c r="G2462" s="52">
        <v>34</v>
      </c>
      <c r="H2462" s="8">
        <v>557.6</v>
      </c>
      <c r="K2462" s="233">
        <v>6.3E-2</v>
      </c>
      <c r="L2462" s="187">
        <v>4.6559999999999997</v>
      </c>
      <c r="M2462" s="231">
        <v>1.885</v>
      </c>
      <c r="N2462" s="8">
        <f t="shared" si="188"/>
        <v>4.7189999999999994</v>
      </c>
      <c r="O2462" s="11">
        <f t="shared" si="187"/>
        <v>1.7189999999999994</v>
      </c>
      <c r="P2462" s="232">
        <v>1.8</v>
      </c>
      <c r="Q2462" s="39">
        <f t="shared" si="191"/>
        <v>76.104651162790702</v>
      </c>
      <c r="R2462" s="33">
        <v>430</v>
      </c>
      <c r="U2462" s="188">
        <v>429.18599999999998</v>
      </c>
      <c r="V2462" s="8">
        <f t="shared" si="189"/>
        <v>1391.6219999999996</v>
      </c>
      <c r="X2462" s="8">
        <f t="shared" si="190"/>
        <v>1389.9820000000004</v>
      </c>
    </row>
    <row r="2463" spans="2:24" x14ac:dyDescent="0.2">
      <c r="B2463" s="32">
        <v>44460</v>
      </c>
      <c r="C2463" s="33">
        <v>438</v>
      </c>
      <c r="D2463" s="33">
        <v>370</v>
      </c>
      <c r="E2463" s="71">
        <v>430.41</v>
      </c>
      <c r="F2463" s="52">
        <v>722</v>
      </c>
      <c r="G2463" s="52">
        <v>34</v>
      </c>
      <c r="H2463" s="8">
        <v>554.6</v>
      </c>
      <c r="K2463" s="233">
        <v>6.3E-2</v>
      </c>
      <c r="L2463" s="187">
        <v>4.4290000000000003</v>
      </c>
      <c r="M2463" s="231">
        <v>1.7929999999999999</v>
      </c>
      <c r="N2463" s="8">
        <f t="shared" si="188"/>
        <v>4.492</v>
      </c>
      <c r="O2463" s="11">
        <f t="shared" ref="O2463:O2527" si="192">H2464-H2463+N2463</f>
        <v>0.99199999999999999</v>
      </c>
      <c r="P2463" s="232">
        <v>0</v>
      </c>
      <c r="Q2463" s="39">
        <f t="shared" si="191"/>
        <v>75.668604651162795</v>
      </c>
      <c r="R2463" s="33">
        <v>430</v>
      </c>
      <c r="U2463" s="188"/>
      <c r="V2463" s="8">
        <f t="shared" si="189"/>
        <v>1392.6139999999996</v>
      </c>
      <c r="X2463" s="8">
        <f t="shared" si="190"/>
        <v>1394.4110000000005</v>
      </c>
    </row>
    <row r="2464" spans="2:24" x14ac:dyDescent="0.2">
      <c r="B2464" s="32">
        <v>44461</v>
      </c>
      <c r="C2464" s="33">
        <v>438</v>
      </c>
      <c r="D2464" s="33">
        <v>370</v>
      </c>
      <c r="E2464" s="71">
        <v>430.23</v>
      </c>
      <c r="F2464" s="52">
        <v>722</v>
      </c>
      <c r="G2464" s="52">
        <v>34</v>
      </c>
      <c r="H2464" s="8">
        <v>551.1</v>
      </c>
      <c r="K2464" s="233">
        <v>6.3E-2</v>
      </c>
      <c r="L2464" s="187">
        <v>5.343</v>
      </c>
      <c r="M2464" s="231">
        <v>2.1629999999999998</v>
      </c>
      <c r="N2464" s="8">
        <f t="shared" si="188"/>
        <v>5.4059999999999997</v>
      </c>
      <c r="O2464" s="11">
        <f t="shared" si="192"/>
        <v>1.7059999999999542</v>
      </c>
      <c r="P2464" s="232">
        <v>0</v>
      </c>
      <c r="Q2464" s="39">
        <f t="shared" si="191"/>
        <v>75.159883720930239</v>
      </c>
      <c r="R2464" s="33">
        <v>430</v>
      </c>
      <c r="U2464" s="188"/>
      <c r="V2464" s="8">
        <f t="shared" si="189"/>
        <v>1394.3199999999995</v>
      </c>
      <c r="X2464" s="8">
        <f t="shared" si="190"/>
        <v>1399.7540000000006</v>
      </c>
    </row>
    <row r="2465" spans="2:24" x14ac:dyDescent="0.2">
      <c r="B2465" s="32">
        <v>44462</v>
      </c>
      <c r="C2465" s="33">
        <v>438</v>
      </c>
      <c r="D2465" s="33">
        <v>370</v>
      </c>
      <c r="E2465" s="71">
        <v>430.04</v>
      </c>
      <c r="F2465" s="52">
        <v>722</v>
      </c>
      <c r="G2465" s="52">
        <v>34</v>
      </c>
      <c r="H2465" s="8">
        <v>547.4</v>
      </c>
      <c r="K2465" s="233">
        <v>6.3E-2</v>
      </c>
      <c r="L2465" s="187">
        <v>5.992</v>
      </c>
      <c r="M2465" s="231">
        <v>2.4260000000000002</v>
      </c>
      <c r="N2465" s="8">
        <f t="shared" si="188"/>
        <v>6.0549999999999997</v>
      </c>
      <c r="O2465" s="11">
        <f t="shared" si="192"/>
        <v>1.7550000000000452</v>
      </c>
      <c r="P2465" s="232">
        <v>0</v>
      </c>
      <c r="Q2465" s="39">
        <f t="shared" si="191"/>
        <v>74.622093023255815</v>
      </c>
      <c r="R2465" s="33">
        <v>430</v>
      </c>
      <c r="U2465" s="188"/>
      <c r="V2465" s="8">
        <f t="shared" si="189"/>
        <v>1396.0749999999996</v>
      </c>
      <c r="X2465" s="8">
        <f t="shared" si="190"/>
        <v>1405.7460000000005</v>
      </c>
    </row>
    <row r="2466" spans="2:24" x14ac:dyDescent="0.2">
      <c r="B2466" s="32">
        <v>44463</v>
      </c>
      <c r="C2466" s="33">
        <v>438</v>
      </c>
      <c r="D2466" s="33">
        <v>370</v>
      </c>
      <c r="E2466" s="71">
        <v>429.82</v>
      </c>
      <c r="F2466" s="52">
        <v>722</v>
      </c>
      <c r="G2466" s="52">
        <v>34</v>
      </c>
      <c r="H2466" s="8">
        <v>543.1</v>
      </c>
      <c r="K2466" s="233">
        <v>6.3E-2</v>
      </c>
      <c r="L2466" s="187">
        <v>5.2060000000000004</v>
      </c>
      <c r="M2466" s="231">
        <v>2.0350000000000001</v>
      </c>
      <c r="N2466" s="8">
        <f t="shared" si="188"/>
        <v>5.2690000000000001</v>
      </c>
      <c r="O2466" s="11">
        <f t="shared" si="192"/>
        <v>2.5689999999999547</v>
      </c>
      <c r="P2466" s="232">
        <v>2.8</v>
      </c>
      <c r="Q2466" s="39">
        <f t="shared" si="191"/>
        <v>73.997093023255815</v>
      </c>
      <c r="R2466" s="33">
        <v>430</v>
      </c>
      <c r="U2466" s="188"/>
      <c r="V2466" s="8">
        <f t="shared" si="189"/>
        <v>1398.6439999999996</v>
      </c>
      <c r="X2466" s="8">
        <f t="shared" si="190"/>
        <v>1410.9520000000005</v>
      </c>
    </row>
    <row r="2467" spans="2:24" x14ac:dyDescent="0.2">
      <c r="B2467" s="32">
        <v>44464</v>
      </c>
      <c r="C2467" s="33">
        <v>438</v>
      </c>
      <c r="D2467" s="33">
        <v>370</v>
      </c>
      <c r="E2467" s="71">
        <v>429.68</v>
      </c>
      <c r="F2467" s="52">
        <v>722</v>
      </c>
      <c r="G2467" s="52">
        <v>34</v>
      </c>
      <c r="H2467" s="8">
        <v>540.4</v>
      </c>
      <c r="K2467" s="233">
        <v>6.3E-2</v>
      </c>
      <c r="L2467" s="187">
        <v>4.056</v>
      </c>
      <c r="M2467" s="231">
        <v>1.6419999999999999</v>
      </c>
      <c r="N2467" s="8">
        <f t="shared" si="188"/>
        <v>4.1189999999999998</v>
      </c>
      <c r="O2467" s="11">
        <f t="shared" si="192"/>
        <v>6.2290000000000134</v>
      </c>
      <c r="P2467" s="232">
        <v>0</v>
      </c>
      <c r="Q2467" s="39">
        <f t="shared" si="191"/>
        <v>73.604651162790702</v>
      </c>
      <c r="R2467" s="33">
        <v>430</v>
      </c>
      <c r="U2467" s="188"/>
      <c r="V2467" s="8">
        <f t="shared" si="189"/>
        <v>1404.8729999999996</v>
      </c>
      <c r="X2467" s="8">
        <f t="shared" si="190"/>
        <v>1415.0080000000005</v>
      </c>
    </row>
    <row r="2468" spans="2:24" x14ac:dyDescent="0.2">
      <c r="B2468" s="32">
        <v>44465</v>
      </c>
      <c r="C2468" s="33">
        <v>438</v>
      </c>
      <c r="D2468" s="33">
        <v>370</v>
      </c>
      <c r="E2468" s="71">
        <v>429.79</v>
      </c>
      <c r="F2468" s="52">
        <v>722</v>
      </c>
      <c r="G2468" s="52">
        <v>34</v>
      </c>
      <c r="H2468" s="8">
        <v>542.51</v>
      </c>
      <c r="K2468" s="233">
        <v>6.3E-2</v>
      </c>
      <c r="L2468" s="187">
        <v>2.734</v>
      </c>
      <c r="M2468" s="231">
        <v>1.107</v>
      </c>
      <c r="N2468" s="8">
        <f t="shared" si="188"/>
        <v>2.7970000000000002</v>
      </c>
      <c r="O2468" s="11">
        <f t="shared" si="192"/>
        <v>10.987000000000055</v>
      </c>
      <c r="P2468" s="232">
        <v>14.9</v>
      </c>
      <c r="Q2468" s="39">
        <f t="shared" si="191"/>
        <v>73.911337209302332</v>
      </c>
      <c r="R2468" s="33">
        <v>430</v>
      </c>
      <c r="U2468" s="188"/>
      <c r="V2468" s="8">
        <f t="shared" si="189"/>
        <v>1415.8599999999997</v>
      </c>
      <c r="X2468" s="8">
        <f t="shared" si="190"/>
        <v>1417.7420000000004</v>
      </c>
    </row>
    <row r="2469" spans="2:24" x14ac:dyDescent="0.2">
      <c r="B2469" s="32">
        <v>44466</v>
      </c>
      <c r="C2469" s="33">
        <v>438</v>
      </c>
      <c r="D2469" s="33">
        <v>370</v>
      </c>
      <c r="E2469" s="71">
        <v>430.21</v>
      </c>
      <c r="F2469" s="52">
        <v>722</v>
      </c>
      <c r="G2469" s="52">
        <v>34</v>
      </c>
      <c r="H2469" s="8">
        <v>550.70000000000005</v>
      </c>
      <c r="K2469" s="233">
        <v>6.3E-2</v>
      </c>
      <c r="L2469" s="75">
        <v>4.2930000000000001</v>
      </c>
      <c r="M2469" s="231">
        <v>1.738</v>
      </c>
      <c r="N2469" s="8">
        <f t="shared" si="188"/>
        <v>4.3559999999999999</v>
      </c>
      <c r="O2469" s="11">
        <f t="shared" si="192"/>
        <v>13.575999999999913</v>
      </c>
      <c r="P2469" s="232">
        <v>1.6</v>
      </c>
      <c r="Q2469" s="39">
        <f t="shared" si="191"/>
        <v>75.101744186046517</v>
      </c>
      <c r="R2469" s="33">
        <v>430</v>
      </c>
      <c r="U2469" s="188"/>
      <c r="V2469" s="8">
        <f t="shared" si="189"/>
        <v>1429.4359999999997</v>
      </c>
      <c r="X2469" s="8">
        <f t="shared" si="190"/>
        <v>1422.0350000000003</v>
      </c>
    </row>
    <row r="2470" spans="2:24" x14ac:dyDescent="0.2">
      <c r="B2470" s="32">
        <v>44467</v>
      </c>
      <c r="C2470" s="33">
        <v>438</v>
      </c>
      <c r="D2470" s="33">
        <v>370</v>
      </c>
      <c r="E2470" s="71">
        <v>430.68</v>
      </c>
      <c r="F2470" s="52">
        <v>722</v>
      </c>
      <c r="G2470" s="52">
        <v>34</v>
      </c>
      <c r="H2470" s="8">
        <v>559.91999999999996</v>
      </c>
      <c r="K2470" s="233">
        <v>6.3E-2</v>
      </c>
      <c r="L2470" s="75">
        <v>5.157</v>
      </c>
      <c r="M2470" s="231">
        <v>2.0880000000000001</v>
      </c>
      <c r="N2470" s="8">
        <f t="shared" si="188"/>
        <v>5.22</v>
      </c>
      <c r="O2470" s="11">
        <f t="shared" si="192"/>
        <v>13.000000000000085</v>
      </c>
      <c r="P2470" s="232">
        <v>2.2999999999999998</v>
      </c>
      <c r="Q2470" s="39">
        <f t="shared" si="191"/>
        <v>76.441860465116264</v>
      </c>
      <c r="R2470" s="33">
        <v>430</v>
      </c>
      <c r="U2470" s="188">
        <v>429.24400000000003</v>
      </c>
      <c r="V2470" s="8">
        <f t="shared" si="189"/>
        <v>1442.4359999999997</v>
      </c>
      <c r="X2470" s="8">
        <f t="shared" si="190"/>
        <v>1427.1920000000002</v>
      </c>
    </row>
    <row r="2471" spans="2:24" x14ac:dyDescent="0.2">
      <c r="B2471" s="32">
        <v>44468</v>
      </c>
      <c r="C2471" s="33">
        <v>438</v>
      </c>
      <c r="D2471" s="33">
        <v>370</v>
      </c>
      <c r="E2471" s="71">
        <v>431.07</v>
      </c>
      <c r="F2471" s="52">
        <v>722</v>
      </c>
      <c r="G2471" s="52">
        <v>34</v>
      </c>
      <c r="H2471" s="8">
        <v>567.70000000000005</v>
      </c>
      <c r="K2471" s="233">
        <v>6.3E-2</v>
      </c>
      <c r="L2471" s="75">
        <v>6.3949999999999996</v>
      </c>
      <c r="M2471" s="231">
        <v>2.859</v>
      </c>
      <c r="N2471" s="8">
        <f t="shared" si="188"/>
        <v>6.4579999999999993</v>
      </c>
      <c r="O2471" s="59">
        <f t="shared" si="192"/>
        <v>9.0579999999999075</v>
      </c>
      <c r="P2471" s="232">
        <v>0</v>
      </c>
      <c r="Q2471" s="39">
        <f t="shared" si="191"/>
        <v>77.572674418604663</v>
      </c>
      <c r="R2471" s="33">
        <v>430</v>
      </c>
      <c r="U2471" s="188">
        <v>429.61599999999999</v>
      </c>
      <c r="V2471" s="8">
        <f t="shared" si="189"/>
        <v>1451.4939999999997</v>
      </c>
      <c r="X2471" s="8">
        <f t="shared" si="190"/>
        <v>1433.5870000000002</v>
      </c>
    </row>
    <row r="2472" spans="2:24" x14ac:dyDescent="0.2">
      <c r="B2472" s="32">
        <v>44469</v>
      </c>
      <c r="C2472" s="33">
        <v>438</v>
      </c>
      <c r="D2472" s="33">
        <v>370</v>
      </c>
      <c r="E2472" s="71">
        <v>431.2</v>
      </c>
      <c r="F2472" s="52">
        <v>722</v>
      </c>
      <c r="G2472" s="52">
        <v>34</v>
      </c>
      <c r="H2472" s="8">
        <v>570.29999999999995</v>
      </c>
      <c r="K2472" s="233">
        <v>6.3E-2</v>
      </c>
      <c r="L2472" s="75">
        <v>5.133</v>
      </c>
      <c r="M2472" s="231">
        <v>2.0779999999999998</v>
      </c>
      <c r="N2472" s="8">
        <f t="shared" si="188"/>
        <v>5.1959999999999997</v>
      </c>
      <c r="O2472" s="59">
        <f t="shared" si="192"/>
        <v>6.3960000000000452</v>
      </c>
      <c r="P2472" s="232">
        <v>4.5</v>
      </c>
      <c r="Q2472" s="39">
        <f t="shared" si="191"/>
        <v>77.95058139534882</v>
      </c>
      <c r="R2472" s="33">
        <v>430</v>
      </c>
      <c r="T2472" s="68">
        <f>SUM(K2443:K2472)</f>
        <v>1.8899999999999988</v>
      </c>
      <c r="U2472" s="188">
        <v>431.20100000000002</v>
      </c>
      <c r="V2472" s="8">
        <f t="shared" si="189"/>
        <v>1457.8899999999996</v>
      </c>
      <c r="X2472" s="8">
        <f t="shared" si="190"/>
        <v>1438.7200000000003</v>
      </c>
    </row>
    <row r="2473" spans="2:24" x14ac:dyDescent="0.2">
      <c r="B2473" s="32">
        <v>44470</v>
      </c>
      <c r="C2473" s="33">
        <v>438</v>
      </c>
      <c r="D2473" s="33">
        <v>370</v>
      </c>
      <c r="E2473" s="71">
        <v>431.26</v>
      </c>
      <c r="F2473" s="52">
        <v>722</v>
      </c>
      <c r="G2473" s="52">
        <v>34</v>
      </c>
      <c r="H2473" s="8">
        <v>571.5</v>
      </c>
      <c r="K2473" s="230">
        <v>6.3E-2</v>
      </c>
      <c r="L2473" s="75">
        <v>3.3140000000000001</v>
      </c>
      <c r="M2473" s="231">
        <v>1.347</v>
      </c>
      <c r="N2473" s="8">
        <f t="shared" si="188"/>
        <v>3.3770000000000002</v>
      </c>
      <c r="O2473" s="59">
        <f t="shared" si="192"/>
        <v>16.666999999999963</v>
      </c>
      <c r="P2473" s="232">
        <v>49.3</v>
      </c>
      <c r="Q2473" s="39">
        <f t="shared" si="191"/>
        <v>78.125</v>
      </c>
      <c r="R2473" s="33">
        <v>430</v>
      </c>
      <c r="U2473" s="188">
        <v>431.423</v>
      </c>
      <c r="V2473" s="8">
        <f t="shared" si="189"/>
        <v>1474.5569999999996</v>
      </c>
      <c r="X2473" s="8">
        <f t="shared" si="190"/>
        <v>1442.0340000000003</v>
      </c>
    </row>
    <row r="2474" spans="2:24" x14ac:dyDescent="0.2">
      <c r="B2474" s="32">
        <v>44471</v>
      </c>
      <c r="C2474" s="33">
        <v>438</v>
      </c>
      <c r="D2474" s="33">
        <v>370</v>
      </c>
      <c r="E2474" s="71">
        <v>431.91</v>
      </c>
      <c r="F2474" s="52">
        <v>722</v>
      </c>
      <c r="G2474" s="52">
        <v>34</v>
      </c>
      <c r="H2474" s="8">
        <v>584.79</v>
      </c>
      <c r="K2474" s="230">
        <v>6.3E-2</v>
      </c>
      <c r="L2474" s="75">
        <v>10.552</v>
      </c>
      <c r="M2474" s="231">
        <v>2.2370000000000001</v>
      </c>
      <c r="N2474" s="8">
        <f t="shared" si="188"/>
        <v>10.615</v>
      </c>
      <c r="O2474" s="59">
        <f t="shared" si="192"/>
        <v>16.225000000000016</v>
      </c>
      <c r="P2474" s="232">
        <v>0</v>
      </c>
      <c r="Q2474" s="39">
        <f>(H2474-34)*100/(722-34)</f>
        <v>80.056686046511629</v>
      </c>
      <c r="R2474" s="33">
        <v>430</v>
      </c>
      <c r="U2474" s="188">
        <v>432.12</v>
      </c>
      <c r="V2474" s="8">
        <f t="shared" si="189"/>
        <v>1490.7819999999995</v>
      </c>
      <c r="X2474" s="8">
        <f t="shared" si="190"/>
        <v>1452.5860000000002</v>
      </c>
    </row>
    <row r="2475" spans="2:24" x14ac:dyDescent="0.2">
      <c r="B2475" s="32">
        <v>44472</v>
      </c>
      <c r="C2475" s="33">
        <v>438</v>
      </c>
      <c r="D2475" s="33">
        <v>370</v>
      </c>
      <c r="E2475" s="189">
        <v>432.19</v>
      </c>
      <c r="F2475" s="33">
        <v>722</v>
      </c>
      <c r="G2475" s="33">
        <v>34</v>
      </c>
      <c r="H2475" s="8">
        <v>590.4</v>
      </c>
      <c r="I2475" s="251"/>
      <c r="J2475" s="75"/>
      <c r="K2475" s="75">
        <v>6.3E-2</v>
      </c>
      <c r="L2475" s="75">
        <v>4.2560000000000002</v>
      </c>
      <c r="M2475" s="231">
        <v>1.73</v>
      </c>
      <c r="N2475" s="234">
        <f t="shared" ref="N2475:N2506" si="193">I2475+J2475+L2475+K2475</f>
        <v>4.319</v>
      </c>
      <c r="O2475" s="59">
        <f t="shared" si="192"/>
        <v>8.9190000000000218</v>
      </c>
      <c r="P2475" s="232">
        <v>0</v>
      </c>
      <c r="Q2475" s="39">
        <f t="shared" si="191"/>
        <v>80.872093023255815</v>
      </c>
      <c r="R2475" s="33">
        <v>430</v>
      </c>
      <c r="S2475" s="1"/>
      <c r="T2475" s="1"/>
      <c r="U2475" s="188">
        <v>432.82299999999998</v>
      </c>
      <c r="V2475" s="8">
        <f t="shared" si="189"/>
        <v>1499.7009999999996</v>
      </c>
      <c r="X2475" s="8">
        <f t="shared" si="190"/>
        <v>1456.8420000000003</v>
      </c>
    </row>
    <row r="2476" spans="2:24" x14ac:dyDescent="0.2">
      <c r="B2476" s="32">
        <v>44473</v>
      </c>
      <c r="C2476" s="33">
        <v>438</v>
      </c>
      <c r="D2476" s="33">
        <v>370</v>
      </c>
      <c r="E2476" s="189">
        <v>432.41</v>
      </c>
      <c r="F2476" s="33">
        <v>722</v>
      </c>
      <c r="G2476" s="33">
        <v>34</v>
      </c>
      <c r="H2476" s="8">
        <v>595</v>
      </c>
      <c r="I2476" s="251"/>
      <c r="J2476" s="75"/>
      <c r="K2476" s="75">
        <v>1.4999999999999999E-2</v>
      </c>
      <c r="L2476" s="75">
        <v>4.0960000000000001</v>
      </c>
      <c r="M2476" s="231">
        <v>1.665</v>
      </c>
      <c r="N2476" s="234">
        <f t="shared" si="193"/>
        <v>4.1109999999999998</v>
      </c>
      <c r="O2476" s="59">
        <f t="shared" si="192"/>
        <v>7.3809999999999816</v>
      </c>
      <c r="P2476" s="232">
        <v>1.6</v>
      </c>
      <c r="Q2476" s="39">
        <f t="shared" si="191"/>
        <v>81.54069767441861</v>
      </c>
      <c r="R2476" s="33">
        <v>430</v>
      </c>
      <c r="S2476" s="1"/>
      <c r="T2476" s="1"/>
      <c r="U2476" s="188">
        <v>433.12400000000002</v>
      </c>
      <c r="V2476" s="8">
        <f t="shared" si="189"/>
        <v>1507.0819999999997</v>
      </c>
      <c r="X2476" s="8">
        <f t="shared" si="190"/>
        <v>1460.9380000000003</v>
      </c>
    </row>
    <row r="2477" spans="2:24" x14ac:dyDescent="0.2">
      <c r="B2477" s="32">
        <v>44474</v>
      </c>
      <c r="C2477" s="33">
        <v>438</v>
      </c>
      <c r="D2477" s="33">
        <v>370</v>
      </c>
      <c r="E2477" s="189">
        <v>432.57</v>
      </c>
      <c r="F2477" s="33">
        <v>722</v>
      </c>
      <c r="G2477" s="33">
        <v>34</v>
      </c>
      <c r="H2477" s="8">
        <v>598.27</v>
      </c>
      <c r="I2477" s="251"/>
      <c r="J2477" s="75"/>
      <c r="K2477" s="75">
        <v>0</v>
      </c>
      <c r="L2477" s="75">
        <v>3.5430000000000001</v>
      </c>
      <c r="M2477" s="231">
        <v>1.446</v>
      </c>
      <c r="N2477" s="234">
        <f t="shared" si="193"/>
        <v>3.5430000000000001</v>
      </c>
      <c r="O2477" s="59">
        <f t="shared" si="192"/>
        <v>9.6330000000000311</v>
      </c>
      <c r="P2477" s="232">
        <v>6.6</v>
      </c>
      <c r="Q2477" s="39">
        <f t="shared" si="191"/>
        <v>82.01598837209302</v>
      </c>
      <c r="R2477" s="33">
        <v>430</v>
      </c>
      <c r="S2477" s="1"/>
      <c r="T2477" s="1"/>
      <c r="U2477" s="188">
        <v>433.25400000000002</v>
      </c>
      <c r="V2477" s="8">
        <f t="shared" si="189"/>
        <v>1516.7149999999997</v>
      </c>
      <c r="X2477" s="8">
        <f t="shared" si="190"/>
        <v>1464.4810000000002</v>
      </c>
    </row>
    <row r="2478" spans="2:24" x14ac:dyDescent="0.2">
      <c r="B2478" s="32">
        <v>44475</v>
      </c>
      <c r="C2478" s="33">
        <v>438</v>
      </c>
      <c r="D2478" s="33">
        <v>370</v>
      </c>
      <c r="E2478" s="189">
        <v>432.86</v>
      </c>
      <c r="F2478" s="33">
        <v>722</v>
      </c>
      <c r="G2478" s="33">
        <v>34</v>
      </c>
      <c r="H2478" s="8">
        <v>604.36</v>
      </c>
      <c r="I2478" s="251"/>
      <c r="J2478" s="75"/>
      <c r="K2478" s="75">
        <v>0</v>
      </c>
      <c r="L2478" s="75">
        <v>3.4889999999999999</v>
      </c>
      <c r="M2478" s="231">
        <v>1.4239999999999999</v>
      </c>
      <c r="N2478" s="234">
        <f t="shared" si="193"/>
        <v>3.4889999999999999</v>
      </c>
      <c r="O2478" s="59">
        <f t="shared" si="192"/>
        <v>8.3190000000000417</v>
      </c>
      <c r="P2478" s="232">
        <v>0</v>
      </c>
      <c r="Q2478" s="39">
        <f t="shared" si="191"/>
        <v>82.901162790697668</v>
      </c>
      <c r="R2478" s="33">
        <v>430</v>
      </c>
      <c r="S2478" s="1"/>
      <c r="T2478" s="1"/>
      <c r="U2478" s="188">
        <v>433.51</v>
      </c>
      <c r="V2478" s="8">
        <f t="shared" si="189"/>
        <v>1525.0339999999997</v>
      </c>
      <c r="X2478" s="8">
        <f t="shared" si="190"/>
        <v>1467.9700000000003</v>
      </c>
    </row>
    <row r="2479" spans="2:24" x14ac:dyDescent="0.2">
      <c r="B2479" s="32">
        <v>44476</v>
      </c>
      <c r="C2479" s="33">
        <v>438</v>
      </c>
      <c r="D2479" s="33">
        <v>370</v>
      </c>
      <c r="E2479" s="189">
        <v>433.09</v>
      </c>
      <c r="F2479" s="33">
        <v>722</v>
      </c>
      <c r="G2479" s="33">
        <v>34</v>
      </c>
      <c r="H2479" s="8">
        <v>609.19000000000005</v>
      </c>
      <c r="I2479" s="251"/>
      <c r="J2479" s="75"/>
      <c r="K2479" s="75">
        <v>0</v>
      </c>
      <c r="L2479" s="75">
        <v>5.03</v>
      </c>
      <c r="M2479" s="231">
        <v>2.5529999999999999</v>
      </c>
      <c r="N2479" s="234">
        <f t="shared" si="193"/>
        <v>5.03</v>
      </c>
      <c r="O2479" s="59">
        <f t="shared" si="192"/>
        <v>6.4999999999999138</v>
      </c>
      <c r="P2479" s="232">
        <v>0</v>
      </c>
      <c r="Q2479" s="39">
        <f t="shared" si="191"/>
        <v>83.60319767441861</v>
      </c>
      <c r="R2479" s="33">
        <v>430</v>
      </c>
      <c r="S2479" s="1"/>
      <c r="T2479" s="1"/>
      <c r="U2479" s="188">
        <v>433.72399999999999</v>
      </c>
      <c r="V2479" s="8">
        <f t="shared" si="189"/>
        <v>1531.5339999999997</v>
      </c>
      <c r="X2479" s="8">
        <f t="shared" si="190"/>
        <v>1473.0000000000002</v>
      </c>
    </row>
    <row r="2480" spans="2:24" x14ac:dyDescent="0.2">
      <c r="B2480" s="32">
        <v>44477</v>
      </c>
      <c r="C2480" s="33">
        <v>438</v>
      </c>
      <c r="D2480" s="33">
        <v>370</v>
      </c>
      <c r="E2480" s="189">
        <v>433.16</v>
      </c>
      <c r="F2480" s="33">
        <v>722</v>
      </c>
      <c r="G2480" s="33">
        <v>34</v>
      </c>
      <c r="H2480" s="8">
        <v>610.66</v>
      </c>
      <c r="I2480" s="251"/>
      <c r="J2480" s="75"/>
      <c r="K2480" s="75">
        <v>0</v>
      </c>
      <c r="L2480" s="75">
        <v>5.04</v>
      </c>
      <c r="M2480" s="231">
        <v>2.0569999999999999</v>
      </c>
      <c r="N2480" s="234">
        <f t="shared" si="193"/>
        <v>5.04</v>
      </c>
      <c r="O2480" s="59">
        <f t="shared" si="192"/>
        <v>5.6699999999999955</v>
      </c>
      <c r="P2480" s="232">
        <v>0</v>
      </c>
      <c r="Q2480" s="39">
        <f t="shared" si="191"/>
        <v>83.816860465116278</v>
      </c>
      <c r="R2480" s="33">
        <v>430</v>
      </c>
      <c r="S2480" s="1"/>
      <c r="T2480" s="1"/>
      <c r="U2480" s="188">
        <v>433.76299999999998</v>
      </c>
      <c r="V2480" s="8">
        <f t="shared" si="189"/>
        <v>1537.2039999999997</v>
      </c>
      <c r="X2480" s="8">
        <f t="shared" si="190"/>
        <v>1478.0400000000002</v>
      </c>
    </row>
    <row r="2481" spans="2:24" x14ac:dyDescent="0.2">
      <c r="B2481" s="32">
        <v>44478</v>
      </c>
      <c r="C2481" s="33">
        <v>438</v>
      </c>
      <c r="D2481" s="33">
        <v>370</v>
      </c>
      <c r="E2481" s="189">
        <v>433.19</v>
      </c>
      <c r="F2481" s="33">
        <v>722</v>
      </c>
      <c r="G2481" s="33">
        <v>34</v>
      </c>
      <c r="H2481" s="8">
        <v>611.29</v>
      </c>
      <c r="I2481" s="251"/>
      <c r="J2481" s="75"/>
      <c r="K2481" s="75">
        <v>0</v>
      </c>
      <c r="L2481" s="75">
        <v>6.25</v>
      </c>
      <c r="M2481" s="231">
        <v>2.5510000000000002</v>
      </c>
      <c r="N2481" s="234">
        <f t="shared" si="193"/>
        <v>6.25</v>
      </c>
      <c r="O2481" s="59">
        <f t="shared" si="192"/>
        <v>4.7800000000000864</v>
      </c>
      <c r="P2481" s="232">
        <v>0</v>
      </c>
      <c r="Q2481" s="39">
        <f t="shared" si="191"/>
        <v>83.908430232558146</v>
      </c>
      <c r="R2481" s="33">
        <v>430</v>
      </c>
      <c r="S2481" s="1"/>
      <c r="T2481" s="1"/>
      <c r="U2481" s="188">
        <v>433.77199999999999</v>
      </c>
      <c r="V2481" s="8">
        <f t="shared" si="189"/>
        <v>1541.9839999999999</v>
      </c>
      <c r="X2481" s="8">
        <f t="shared" si="190"/>
        <v>1484.2900000000002</v>
      </c>
    </row>
    <row r="2482" spans="2:24" x14ac:dyDescent="0.2">
      <c r="B2482" s="32">
        <v>44479</v>
      </c>
      <c r="C2482" s="33">
        <v>438</v>
      </c>
      <c r="D2482" s="33">
        <v>370</v>
      </c>
      <c r="E2482" s="189">
        <v>433.12</v>
      </c>
      <c r="F2482" s="33">
        <v>722</v>
      </c>
      <c r="G2482" s="33">
        <v>34</v>
      </c>
      <c r="H2482" s="8">
        <v>609.82000000000005</v>
      </c>
      <c r="I2482" s="251"/>
      <c r="J2482" s="75"/>
      <c r="K2482" s="75">
        <v>0</v>
      </c>
      <c r="L2482" s="75">
        <v>3.6459999999999999</v>
      </c>
      <c r="M2482" s="231">
        <v>1.488</v>
      </c>
      <c r="N2482" s="234">
        <f t="shared" si="193"/>
        <v>3.6459999999999999</v>
      </c>
      <c r="O2482" s="59">
        <f t="shared" si="192"/>
        <v>5.5359999999999863</v>
      </c>
      <c r="P2482" s="232">
        <v>41.5</v>
      </c>
      <c r="Q2482" s="39">
        <f t="shared" si="191"/>
        <v>83.694767441860478</v>
      </c>
      <c r="R2482" s="33">
        <v>430</v>
      </c>
      <c r="S2482" s="1"/>
      <c r="T2482" s="1"/>
      <c r="U2482" s="188">
        <v>433.68</v>
      </c>
      <c r="V2482" s="8">
        <f t="shared" si="189"/>
        <v>1547.52</v>
      </c>
      <c r="X2482" s="8">
        <f t="shared" si="190"/>
        <v>1487.9360000000001</v>
      </c>
    </row>
    <row r="2483" spans="2:24" x14ac:dyDescent="0.2">
      <c r="B2483" s="32">
        <v>44480</v>
      </c>
      <c r="C2483" s="33">
        <v>438</v>
      </c>
      <c r="D2483" s="33">
        <v>370</v>
      </c>
      <c r="E2483" s="189">
        <v>433.21</v>
      </c>
      <c r="F2483" s="33">
        <v>722</v>
      </c>
      <c r="G2483" s="33">
        <v>34</v>
      </c>
      <c r="H2483" s="8">
        <v>611.71</v>
      </c>
      <c r="I2483" s="251"/>
      <c r="J2483" s="75"/>
      <c r="K2483" s="75">
        <v>0</v>
      </c>
      <c r="L2483" s="75">
        <v>2.0859999999999999</v>
      </c>
      <c r="M2483" s="231">
        <v>0.85499999999999998</v>
      </c>
      <c r="N2483" s="234">
        <f t="shared" si="193"/>
        <v>2.0859999999999999</v>
      </c>
      <c r="O2483" s="59">
        <f t="shared" si="192"/>
        <v>28.875999999999962</v>
      </c>
      <c r="P2483" s="232">
        <v>3.1</v>
      </c>
      <c r="Q2483" s="39">
        <f t="shared" si="191"/>
        <v>83.969476744186053</v>
      </c>
      <c r="R2483" s="33">
        <v>430</v>
      </c>
      <c r="S2483" s="1"/>
      <c r="T2483" s="1"/>
      <c r="U2483" s="188">
        <v>433.74700000000001</v>
      </c>
      <c r="V2483" s="8">
        <f t="shared" si="189"/>
        <v>1576.396</v>
      </c>
      <c r="X2483" s="8">
        <f t="shared" si="190"/>
        <v>1490.0220000000002</v>
      </c>
    </row>
    <row r="2484" spans="2:24" x14ac:dyDescent="0.2">
      <c r="B2484" s="32">
        <v>44481</v>
      </c>
      <c r="C2484" s="33">
        <v>438</v>
      </c>
      <c r="D2484" s="33">
        <v>370</v>
      </c>
      <c r="E2484" s="189">
        <v>434.45</v>
      </c>
      <c r="F2484" s="33">
        <v>722</v>
      </c>
      <c r="G2484" s="33">
        <v>34</v>
      </c>
      <c r="H2484" s="8">
        <v>638.5</v>
      </c>
      <c r="I2484" s="251"/>
      <c r="J2484" s="75"/>
      <c r="K2484" s="75">
        <v>0</v>
      </c>
      <c r="L2484" s="75">
        <v>7.32</v>
      </c>
      <c r="M2484" s="231">
        <v>3</v>
      </c>
      <c r="N2484" s="234">
        <f t="shared" si="193"/>
        <v>7.32</v>
      </c>
      <c r="O2484" s="59">
        <f t="shared" si="192"/>
        <v>14.239999999999959</v>
      </c>
      <c r="P2484" s="232">
        <v>5.4</v>
      </c>
      <c r="Q2484" s="39">
        <f t="shared" si="191"/>
        <v>87.863372093023258</v>
      </c>
      <c r="R2484" s="33">
        <v>430</v>
      </c>
      <c r="S2484" s="1"/>
      <c r="T2484" s="1"/>
      <c r="U2484" s="188">
        <v>434.97399999999999</v>
      </c>
      <c r="V2484" s="8">
        <f t="shared" si="189"/>
        <v>1590.636</v>
      </c>
      <c r="X2484" s="8">
        <f t="shared" si="190"/>
        <v>1497.3420000000001</v>
      </c>
    </row>
    <row r="2485" spans="2:24" x14ac:dyDescent="0.2">
      <c r="B2485" s="32">
        <v>44482</v>
      </c>
      <c r="C2485" s="33">
        <v>438</v>
      </c>
      <c r="D2485" s="33">
        <v>370</v>
      </c>
      <c r="E2485" s="189">
        <v>434.76</v>
      </c>
      <c r="F2485" s="33">
        <v>722</v>
      </c>
      <c r="G2485" s="33">
        <v>34</v>
      </c>
      <c r="H2485" s="8">
        <v>645.41999999999996</v>
      </c>
      <c r="I2485" s="251"/>
      <c r="J2485" s="251"/>
      <c r="K2485" s="75">
        <v>0</v>
      </c>
      <c r="L2485" s="75">
        <v>10.507</v>
      </c>
      <c r="M2485" s="231">
        <v>4.306</v>
      </c>
      <c r="N2485" s="234">
        <f t="shared" si="193"/>
        <v>10.507</v>
      </c>
      <c r="O2485" s="59">
        <f t="shared" si="192"/>
        <v>11.167000000000082</v>
      </c>
      <c r="P2485" s="232">
        <v>0</v>
      </c>
      <c r="Q2485" s="39">
        <f t="shared" si="191"/>
        <v>88.869186046511615</v>
      </c>
      <c r="R2485" s="33">
        <v>430</v>
      </c>
      <c r="S2485" s="1"/>
      <c r="T2485" s="1"/>
      <c r="U2485" s="188">
        <v>435.27199999999999</v>
      </c>
      <c r="V2485" s="8">
        <f t="shared" si="189"/>
        <v>1601.8030000000001</v>
      </c>
      <c r="X2485" s="8">
        <f t="shared" si="190"/>
        <v>1507.8490000000002</v>
      </c>
    </row>
    <row r="2486" spans="2:24" x14ac:dyDescent="0.2">
      <c r="B2486" s="32">
        <v>44483</v>
      </c>
      <c r="C2486" s="33">
        <v>438</v>
      </c>
      <c r="D2486" s="33">
        <v>370</v>
      </c>
      <c r="E2486" s="189">
        <v>434.79</v>
      </c>
      <c r="F2486" s="33">
        <v>722</v>
      </c>
      <c r="G2486" s="33">
        <v>34</v>
      </c>
      <c r="H2486" s="8">
        <v>646.08000000000004</v>
      </c>
      <c r="I2486" s="251"/>
      <c r="J2486" s="251"/>
      <c r="K2486" s="75">
        <v>0.04</v>
      </c>
      <c r="L2486" s="75">
        <v>7.9029999999999996</v>
      </c>
      <c r="M2486" s="231">
        <v>3.2389999999999999</v>
      </c>
      <c r="N2486" s="234">
        <f t="shared" si="193"/>
        <v>7.9429999999999996</v>
      </c>
      <c r="O2486" s="59">
        <f t="shared" si="192"/>
        <v>7.9429999999999996</v>
      </c>
      <c r="P2486" s="232">
        <v>0</v>
      </c>
      <c r="Q2486" s="39">
        <f t="shared" si="191"/>
        <v>88.965116279069775</v>
      </c>
      <c r="R2486" s="33">
        <v>430</v>
      </c>
      <c r="S2486" s="1"/>
      <c r="T2486" s="1"/>
      <c r="U2486" s="188">
        <v>435.28899999999999</v>
      </c>
      <c r="V2486" s="8">
        <f t="shared" si="189"/>
        <v>1609.7460000000001</v>
      </c>
      <c r="X2486" s="8">
        <f t="shared" si="190"/>
        <v>1515.7520000000002</v>
      </c>
    </row>
    <row r="2487" spans="2:24" x14ac:dyDescent="0.2">
      <c r="B2487" s="32">
        <v>44484</v>
      </c>
      <c r="C2487" s="33">
        <v>438</v>
      </c>
      <c r="D2487" s="33">
        <v>370</v>
      </c>
      <c r="E2487" s="189">
        <v>434.79</v>
      </c>
      <c r="F2487" s="33">
        <v>722</v>
      </c>
      <c r="G2487" s="33">
        <v>34</v>
      </c>
      <c r="H2487" s="8">
        <v>646.08000000000004</v>
      </c>
      <c r="I2487" s="251"/>
      <c r="J2487" s="251"/>
      <c r="K2487" s="75">
        <v>6.4000000000000001E-2</v>
      </c>
      <c r="L2487" s="75">
        <v>7.8959999999999999</v>
      </c>
      <c r="M2487" s="231">
        <v>3.2360000000000002</v>
      </c>
      <c r="N2487" s="234">
        <f t="shared" si="193"/>
        <v>7.96</v>
      </c>
      <c r="O2487" s="59">
        <f t="shared" si="192"/>
        <v>6.2000000000000091</v>
      </c>
      <c r="P2487" s="232">
        <v>0</v>
      </c>
      <c r="Q2487" s="39">
        <f t="shared" si="191"/>
        <v>88.965116279069775</v>
      </c>
      <c r="R2487" s="33">
        <v>430</v>
      </c>
      <c r="S2487" s="1"/>
      <c r="T2487" s="1"/>
      <c r="U2487" s="188">
        <v>435.26400000000001</v>
      </c>
      <c r="V2487" s="8">
        <f t="shared" si="189"/>
        <v>1615.9460000000001</v>
      </c>
      <c r="X2487" s="8">
        <f t="shared" si="190"/>
        <v>1523.6480000000001</v>
      </c>
    </row>
    <row r="2488" spans="2:24" x14ac:dyDescent="0.2">
      <c r="B2488" s="32">
        <v>44485</v>
      </c>
      <c r="C2488" s="33">
        <v>438</v>
      </c>
      <c r="D2488" s="33">
        <v>370</v>
      </c>
      <c r="E2488" s="189">
        <v>434.71</v>
      </c>
      <c r="F2488" s="33">
        <v>722</v>
      </c>
      <c r="G2488" s="33">
        <v>34</v>
      </c>
      <c r="H2488" s="8">
        <v>644.32000000000005</v>
      </c>
      <c r="I2488" s="251"/>
      <c r="J2488" s="251"/>
      <c r="K2488" s="75">
        <v>6.4000000000000001E-2</v>
      </c>
      <c r="L2488" s="75">
        <v>6.2709999999999999</v>
      </c>
      <c r="M2488" s="231">
        <v>2.57</v>
      </c>
      <c r="N2488" s="234">
        <f t="shared" si="193"/>
        <v>6.335</v>
      </c>
      <c r="O2488" s="59">
        <f t="shared" si="192"/>
        <v>6.335</v>
      </c>
      <c r="P2488" s="232">
        <v>0</v>
      </c>
      <c r="Q2488" s="39">
        <f t="shared" si="191"/>
        <v>88.709302325581405</v>
      </c>
      <c r="R2488" s="33">
        <v>430</v>
      </c>
      <c r="S2488" s="1"/>
      <c r="T2488" s="1"/>
      <c r="U2488" s="188">
        <v>435.18</v>
      </c>
      <c r="V2488" s="8">
        <f t="shared" si="189"/>
        <v>1622.2810000000002</v>
      </c>
      <c r="X2488" s="8">
        <f t="shared" si="190"/>
        <v>1529.9190000000001</v>
      </c>
    </row>
    <row r="2489" spans="2:24" x14ac:dyDescent="0.2">
      <c r="B2489" s="32">
        <v>44486</v>
      </c>
      <c r="C2489" s="33">
        <v>438</v>
      </c>
      <c r="D2489" s="33">
        <v>370</v>
      </c>
      <c r="E2489" s="189">
        <v>434.71</v>
      </c>
      <c r="F2489" s="33">
        <v>722</v>
      </c>
      <c r="G2489" s="33">
        <v>34</v>
      </c>
      <c r="H2489" s="8">
        <v>644.32000000000005</v>
      </c>
      <c r="I2489" s="251"/>
      <c r="J2489" s="251"/>
      <c r="K2489" s="75">
        <v>6.4000000000000001E-2</v>
      </c>
      <c r="L2489" s="75">
        <v>3.0209999999999999</v>
      </c>
      <c r="M2489" s="231">
        <v>1.238</v>
      </c>
      <c r="N2489" s="234">
        <f t="shared" si="193"/>
        <v>3.085</v>
      </c>
      <c r="O2489" s="59">
        <f t="shared" si="192"/>
        <v>3.085</v>
      </c>
      <c r="P2489" s="232">
        <v>0</v>
      </c>
      <c r="Q2489" s="39">
        <f t="shared" si="191"/>
        <v>88.709302325581405</v>
      </c>
      <c r="R2489" s="33">
        <v>430</v>
      </c>
      <c r="S2489" s="1"/>
      <c r="T2489" s="1"/>
      <c r="U2489" s="188">
        <v>435.15100000000001</v>
      </c>
      <c r="V2489" s="8">
        <f t="shared" si="189"/>
        <v>1625.3660000000002</v>
      </c>
      <c r="X2489" s="8">
        <f t="shared" si="190"/>
        <v>1532.94</v>
      </c>
    </row>
    <row r="2490" spans="2:24" x14ac:dyDescent="0.2">
      <c r="B2490" s="32">
        <v>44487</v>
      </c>
      <c r="C2490" s="33">
        <v>438</v>
      </c>
      <c r="D2490" s="33">
        <v>370</v>
      </c>
      <c r="E2490" s="189">
        <v>434.71</v>
      </c>
      <c r="F2490" s="33">
        <v>722</v>
      </c>
      <c r="G2490" s="33">
        <v>34</v>
      </c>
      <c r="H2490" s="8">
        <v>644.32000000000005</v>
      </c>
      <c r="I2490" s="251"/>
      <c r="J2490" s="251"/>
      <c r="K2490" s="75">
        <v>6.4000000000000001E-2</v>
      </c>
      <c r="L2490" s="75">
        <v>7.1369999999999996</v>
      </c>
      <c r="M2490" s="231">
        <v>2.9249999999999998</v>
      </c>
      <c r="N2490" s="234">
        <f t="shared" si="193"/>
        <v>7.2009999999999996</v>
      </c>
      <c r="O2490" s="59">
        <f t="shared" si="192"/>
        <v>4.9109999999999223</v>
      </c>
      <c r="P2490" s="232">
        <v>0</v>
      </c>
      <c r="Q2490" s="39">
        <f t="shared" si="191"/>
        <v>88.709302325581405</v>
      </c>
      <c r="R2490" s="33">
        <v>430</v>
      </c>
      <c r="S2490" s="1"/>
      <c r="T2490" s="1"/>
      <c r="U2490" s="188">
        <v>435.13299999999998</v>
      </c>
      <c r="V2490" s="8">
        <f t="shared" si="189"/>
        <v>1630.277</v>
      </c>
      <c r="X2490" s="8">
        <f t="shared" si="190"/>
        <v>1540.077</v>
      </c>
    </row>
    <row r="2491" spans="2:24" x14ac:dyDescent="0.2">
      <c r="B2491" s="32">
        <v>44488</v>
      </c>
      <c r="C2491" s="33">
        <v>438</v>
      </c>
      <c r="D2491" s="33">
        <v>370</v>
      </c>
      <c r="E2491" s="189">
        <v>434.61</v>
      </c>
      <c r="F2491" s="33">
        <v>722</v>
      </c>
      <c r="G2491" s="33">
        <v>34</v>
      </c>
      <c r="H2491" s="8">
        <v>642.03</v>
      </c>
      <c r="I2491" s="251"/>
      <c r="J2491" s="251"/>
      <c r="K2491" s="75">
        <v>6.4000000000000001E-2</v>
      </c>
      <c r="L2491" s="75">
        <v>5.9320000000000004</v>
      </c>
      <c r="M2491" s="231">
        <v>2.431</v>
      </c>
      <c r="N2491" s="234">
        <f t="shared" si="193"/>
        <v>5.9960000000000004</v>
      </c>
      <c r="O2491" s="59">
        <f t="shared" si="192"/>
        <v>13.385999999999987</v>
      </c>
      <c r="P2491" s="232">
        <v>42.9</v>
      </c>
      <c r="Q2491" s="39">
        <f t="shared" si="191"/>
        <v>88.376453488372093</v>
      </c>
      <c r="R2491" s="33">
        <v>430</v>
      </c>
      <c r="S2491" s="1"/>
      <c r="T2491" s="1"/>
      <c r="U2491" s="188">
        <v>435.017</v>
      </c>
      <c r="V2491" s="8">
        <f t="shared" si="189"/>
        <v>1643.663</v>
      </c>
      <c r="X2491" s="8">
        <f t="shared" si="190"/>
        <v>1546.009</v>
      </c>
    </row>
    <row r="2492" spans="2:24" x14ac:dyDescent="0.2">
      <c r="B2492" s="32">
        <v>44489</v>
      </c>
      <c r="C2492" s="33">
        <v>438</v>
      </c>
      <c r="D2492" s="33">
        <v>370</v>
      </c>
      <c r="E2492" s="189">
        <v>434.94</v>
      </c>
      <c r="F2492" s="33">
        <v>722</v>
      </c>
      <c r="G2492" s="33">
        <v>34</v>
      </c>
      <c r="H2492" s="8">
        <v>649.41999999999996</v>
      </c>
      <c r="I2492" s="251"/>
      <c r="J2492" s="251"/>
      <c r="K2492" s="75">
        <v>6.4000000000000001E-2</v>
      </c>
      <c r="L2492" s="75">
        <v>7.3419999999999996</v>
      </c>
      <c r="M2492" s="231">
        <v>3.0089999999999999</v>
      </c>
      <c r="N2492" s="234">
        <f t="shared" si="193"/>
        <v>7.4059999999999997</v>
      </c>
      <c r="O2492" s="59">
        <f t="shared" si="192"/>
        <v>10.545999999999985</v>
      </c>
      <c r="P2492" s="232">
        <v>39</v>
      </c>
      <c r="Q2492" s="39">
        <f t="shared" si="191"/>
        <v>89.45058139534882</v>
      </c>
      <c r="R2492" s="33">
        <v>430</v>
      </c>
      <c r="S2492" s="1"/>
      <c r="T2492" s="1"/>
      <c r="U2492" s="188">
        <v>435.34199999999998</v>
      </c>
      <c r="V2492" s="8">
        <f t="shared" si="189"/>
        <v>1654.2090000000001</v>
      </c>
      <c r="X2492" s="8">
        <f t="shared" si="190"/>
        <v>1553.3510000000001</v>
      </c>
    </row>
    <row r="2493" spans="2:24" x14ac:dyDescent="0.2">
      <c r="B2493" s="32">
        <v>44490</v>
      </c>
      <c r="C2493" s="33">
        <v>438</v>
      </c>
      <c r="D2493" s="33">
        <v>370</v>
      </c>
      <c r="E2493" s="189">
        <v>435.08</v>
      </c>
      <c r="F2493" s="33">
        <v>722</v>
      </c>
      <c r="G2493" s="33">
        <v>34</v>
      </c>
      <c r="H2493" s="8">
        <v>652.55999999999995</v>
      </c>
      <c r="I2493" s="251"/>
      <c r="J2493" s="251"/>
      <c r="K2493" s="75">
        <v>6.4000000000000001E-2</v>
      </c>
      <c r="L2493" s="75">
        <v>7.359</v>
      </c>
      <c r="M2493" s="231">
        <v>3.016</v>
      </c>
      <c r="N2493" s="234">
        <f t="shared" si="193"/>
        <v>7.423</v>
      </c>
      <c r="O2493" s="59">
        <f t="shared" si="192"/>
        <v>11.543000000000005</v>
      </c>
      <c r="P2493" s="232">
        <v>0</v>
      </c>
      <c r="Q2493" s="39">
        <f t="shared" si="191"/>
        <v>89.906976744186039</v>
      </c>
      <c r="R2493" s="33">
        <v>430</v>
      </c>
      <c r="S2493" s="1"/>
      <c r="T2493" s="1"/>
      <c r="U2493" s="188">
        <v>435.45699999999999</v>
      </c>
      <c r="V2493" s="8">
        <f t="shared" si="189"/>
        <v>1665.752</v>
      </c>
      <c r="X2493" s="8">
        <f t="shared" si="190"/>
        <v>1560.71</v>
      </c>
    </row>
    <row r="2494" spans="2:24" x14ac:dyDescent="0.2">
      <c r="B2494" s="32">
        <v>44491</v>
      </c>
      <c r="C2494" s="33">
        <v>438</v>
      </c>
      <c r="D2494" s="33">
        <v>370</v>
      </c>
      <c r="E2494" s="189">
        <v>435.26</v>
      </c>
      <c r="F2494" s="33">
        <v>722</v>
      </c>
      <c r="G2494" s="33">
        <v>34</v>
      </c>
      <c r="H2494" s="8">
        <v>656.68</v>
      </c>
      <c r="I2494" s="251"/>
      <c r="J2494" s="251"/>
      <c r="K2494" s="75">
        <v>6.4000000000000001E-2</v>
      </c>
      <c r="L2494" s="75">
        <v>7.3710000000000004</v>
      </c>
      <c r="M2494" s="231">
        <v>3.0209999999999999</v>
      </c>
      <c r="N2494" s="234">
        <f t="shared" si="193"/>
        <v>7.4350000000000005</v>
      </c>
      <c r="O2494" s="59">
        <f t="shared" si="192"/>
        <v>15.735000000000069</v>
      </c>
      <c r="P2494" s="232">
        <v>4.3</v>
      </c>
      <c r="Q2494" s="39">
        <f t="shared" si="191"/>
        <v>90.505813953488357</v>
      </c>
      <c r="R2494" s="33">
        <v>430</v>
      </c>
      <c r="S2494" s="1"/>
      <c r="T2494" s="1"/>
      <c r="U2494" s="188">
        <v>435.63</v>
      </c>
      <c r="V2494" s="8">
        <f t="shared" si="189"/>
        <v>1681.4870000000001</v>
      </c>
      <c r="X2494" s="8">
        <f t="shared" si="190"/>
        <v>1568.0810000000001</v>
      </c>
    </row>
    <row r="2495" spans="2:24" x14ac:dyDescent="0.2">
      <c r="B2495" s="32">
        <v>44492</v>
      </c>
      <c r="C2495" s="33">
        <v>438</v>
      </c>
      <c r="D2495" s="33">
        <v>370</v>
      </c>
      <c r="E2495" s="189">
        <v>435.62</v>
      </c>
      <c r="F2495" s="33">
        <v>722</v>
      </c>
      <c r="G2495" s="33">
        <v>34</v>
      </c>
      <c r="H2495" s="8">
        <v>664.98</v>
      </c>
      <c r="I2495" s="251"/>
      <c r="J2495" s="251"/>
      <c r="K2495" s="75">
        <v>6.4000000000000001E-2</v>
      </c>
      <c r="L2495" s="75">
        <v>8.0419999999999998</v>
      </c>
      <c r="M2495" s="231">
        <v>3.2959999999999998</v>
      </c>
      <c r="N2495" s="234">
        <f t="shared" si="193"/>
        <v>8.1059999999999999</v>
      </c>
      <c r="O2495" s="59">
        <f t="shared" si="192"/>
        <v>11.405999999999954</v>
      </c>
      <c r="P2495" s="232">
        <v>4</v>
      </c>
      <c r="Q2495" s="39">
        <f t="shared" si="191"/>
        <v>91.712209302325576</v>
      </c>
      <c r="R2495" s="33">
        <v>430</v>
      </c>
      <c r="S2495" s="1"/>
      <c r="T2495" s="1"/>
      <c r="U2495" s="188">
        <v>435.97300000000001</v>
      </c>
      <c r="V2495" s="8">
        <f t="shared" si="189"/>
        <v>1692.893</v>
      </c>
      <c r="X2495" s="8">
        <f t="shared" si="190"/>
        <v>1576.123</v>
      </c>
    </row>
    <row r="2496" spans="2:24" x14ac:dyDescent="0.2">
      <c r="B2496" s="32">
        <v>44493</v>
      </c>
      <c r="C2496" s="33">
        <v>438</v>
      </c>
      <c r="D2496" s="33">
        <v>370</v>
      </c>
      <c r="E2496" s="189">
        <v>435.76</v>
      </c>
      <c r="F2496" s="33">
        <v>722</v>
      </c>
      <c r="G2496" s="33">
        <v>34</v>
      </c>
      <c r="H2496" s="8">
        <v>668.28</v>
      </c>
      <c r="I2496" s="251"/>
      <c r="J2496" s="251"/>
      <c r="K2496" s="75">
        <v>6.4000000000000001E-2</v>
      </c>
      <c r="L2496" s="75">
        <v>7.7880000000000003</v>
      </c>
      <c r="M2496" s="231">
        <v>3.2050000000000001</v>
      </c>
      <c r="N2496" s="234">
        <f t="shared" si="193"/>
        <v>7.8520000000000003</v>
      </c>
      <c r="O2496" s="59">
        <f t="shared" si="192"/>
        <v>8.3120000000000367</v>
      </c>
      <c r="P2496" s="232">
        <v>2.5</v>
      </c>
      <c r="Q2496" s="39">
        <f t="shared" si="191"/>
        <v>92.191860465116278</v>
      </c>
      <c r="R2496" s="33">
        <v>430</v>
      </c>
      <c r="S2496" s="1"/>
      <c r="T2496" s="1"/>
      <c r="U2496" s="188">
        <v>436.09699999999998</v>
      </c>
      <c r="V2496" s="8">
        <f t="shared" si="189"/>
        <v>1701.2050000000002</v>
      </c>
      <c r="X2496" s="8">
        <f t="shared" si="190"/>
        <v>1583.9110000000001</v>
      </c>
    </row>
    <row r="2497" spans="2:24" x14ac:dyDescent="0.2">
      <c r="B2497" s="32">
        <v>44494</v>
      </c>
      <c r="C2497" s="33">
        <v>438</v>
      </c>
      <c r="D2497" s="33">
        <v>370</v>
      </c>
      <c r="E2497" s="189">
        <v>435.78</v>
      </c>
      <c r="F2497" s="33">
        <v>722</v>
      </c>
      <c r="G2497" s="33">
        <v>34</v>
      </c>
      <c r="H2497" s="8">
        <v>668.74</v>
      </c>
      <c r="I2497" s="251"/>
      <c r="J2497" s="251"/>
      <c r="K2497" s="75">
        <v>6.4000000000000001E-2</v>
      </c>
      <c r="L2497" s="75">
        <v>7.13</v>
      </c>
      <c r="M2497" s="231">
        <v>2.9340000000000002</v>
      </c>
      <c r="N2497" s="234">
        <f t="shared" si="193"/>
        <v>7.194</v>
      </c>
      <c r="O2497" s="59">
        <f t="shared" si="192"/>
        <v>13.27400000000004</v>
      </c>
      <c r="P2497" s="232">
        <v>18.100000000000001</v>
      </c>
      <c r="Q2497" s="39">
        <f t="shared" si="191"/>
        <v>92.258720930232556</v>
      </c>
      <c r="R2497" s="33">
        <v>430</v>
      </c>
      <c r="S2497" s="1"/>
      <c r="T2497" s="1"/>
      <c r="U2497" s="188">
        <v>436.11200000000002</v>
      </c>
      <c r="V2497" s="8">
        <f t="shared" si="189"/>
        <v>1714.4790000000003</v>
      </c>
      <c r="X2497" s="8">
        <f t="shared" si="190"/>
        <v>1591.0410000000002</v>
      </c>
    </row>
    <row r="2498" spans="2:24" x14ac:dyDescent="0.2">
      <c r="B2498" s="32">
        <v>44495</v>
      </c>
      <c r="C2498" s="33">
        <v>438</v>
      </c>
      <c r="D2498" s="33">
        <v>370</v>
      </c>
      <c r="E2498" s="189">
        <v>436.04</v>
      </c>
      <c r="F2498" s="33">
        <v>722</v>
      </c>
      <c r="G2498" s="33">
        <v>34</v>
      </c>
      <c r="H2498" s="8">
        <v>674.82</v>
      </c>
      <c r="I2498" s="251"/>
      <c r="J2498" s="251"/>
      <c r="K2498" s="75">
        <v>6.4000000000000001E-2</v>
      </c>
      <c r="L2498" s="75">
        <v>7.27</v>
      </c>
      <c r="M2498" s="231">
        <v>3.004</v>
      </c>
      <c r="N2498" s="234">
        <f t="shared" si="193"/>
        <v>7.3339999999999996</v>
      </c>
      <c r="O2498" s="59">
        <f t="shared" si="192"/>
        <v>24.593999999999991</v>
      </c>
      <c r="P2498" s="232">
        <v>37</v>
      </c>
      <c r="Q2498" s="39">
        <f t="shared" si="191"/>
        <v>93.142441860465127</v>
      </c>
      <c r="R2498" s="33">
        <v>430</v>
      </c>
      <c r="S2498" s="1"/>
      <c r="T2498" s="1"/>
      <c r="U2498" s="188">
        <v>436.33300000000003</v>
      </c>
      <c r="V2498" s="8">
        <f t="shared" si="189"/>
        <v>1739.0730000000003</v>
      </c>
      <c r="X2498" s="8">
        <f t="shared" si="190"/>
        <v>1598.3110000000001</v>
      </c>
    </row>
    <row r="2499" spans="2:24" x14ac:dyDescent="0.2">
      <c r="B2499" s="32">
        <v>44496</v>
      </c>
      <c r="C2499" s="33">
        <v>438</v>
      </c>
      <c r="D2499" s="33">
        <v>370</v>
      </c>
      <c r="E2499" s="189">
        <v>436.77</v>
      </c>
      <c r="F2499" s="33">
        <v>722</v>
      </c>
      <c r="G2499" s="33">
        <v>34</v>
      </c>
      <c r="H2499" s="8">
        <v>692.08</v>
      </c>
      <c r="I2499" s="251">
        <v>0.05</v>
      </c>
      <c r="J2499" s="251"/>
      <c r="K2499" s="75">
        <v>2.8000000000000001E-2</v>
      </c>
      <c r="L2499" s="75">
        <v>7.8940000000000001</v>
      </c>
      <c r="M2499" s="231">
        <v>3.262</v>
      </c>
      <c r="N2499" s="234">
        <f t="shared" si="193"/>
        <v>7.9719999999999995</v>
      </c>
      <c r="O2499" s="59">
        <f t="shared" si="192"/>
        <v>15.41199999999994</v>
      </c>
      <c r="P2499" s="232">
        <v>0</v>
      </c>
      <c r="Q2499" s="39">
        <f t="shared" si="191"/>
        <v>95.651162790697668</v>
      </c>
      <c r="R2499" s="33">
        <v>430</v>
      </c>
      <c r="S2499" s="1"/>
      <c r="T2499" s="1"/>
      <c r="U2499" s="188">
        <v>437.06400000000002</v>
      </c>
      <c r="V2499" s="8">
        <f t="shared" si="189"/>
        <v>1754.4850000000004</v>
      </c>
      <c r="X2499" s="8">
        <f t="shared" si="190"/>
        <v>1606.2050000000002</v>
      </c>
    </row>
    <row r="2500" spans="2:24" x14ac:dyDescent="0.2">
      <c r="B2500" s="32">
        <v>44497</v>
      </c>
      <c r="C2500" s="33">
        <v>438</v>
      </c>
      <c r="D2500" s="33">
        <v>370</v>
      </c>
      <c r="E2500" s="189">
        <v>437.08</v>
      </c>
      <c r="F2500" s="33">
        <v>722</v>
      </c>
      <c r="G2500" s="33">
        <v>34</v>
      </c>
      <c r="H2500" s="8">
        <v>699.52</v>
      </c>
      <c r="I2500" s="251"/>
      <c r="J2500" s="251"/>
      <c r="K2500" s="75">
        <v>0</v>
      </c>
      <c r="L2500" s="75">
        <v>12.47</v>
      </c>
      <c r="M2500" s="231">
        <v>5.1529999999999996</v>
      </c>
      <c r="N2500" s="234">
        <f t="shared" si="193"/>
        <v>12.47</v>
      </c>
      <c r="O2500" s="59">
        <f t="shared" si="192"/>
        <v>11.03000000000006</v>
      </c>
      <c r="P2500" s="232">
        <v>13.1</v>
      </c>
      <c r="Q2500" s="39">
        <f t="shared" si="191"/>
        <v>96.732558139534888</v>
      </c>
      <c r="R2500" s="33">
        <v>430</v>
      </c>
      <c r="S2500" s="1"/>
      <c r="T2500" s="1"/>
      <c r="U2500" s="188">
        <v>437.37599999999998</v>
      </c>
      <c r="V2500" s="8">
        <f t="shared" si="189"/>
        <v>1765.5150000000003</v>
      </c>
      <c r="X2500" s="8">
        <f t="shared" si="190"/>
        <v>1618.6750000000002</v>
      </c>
    </row>
    <row r="2501" spans="2:24" x14ac:dyDescent="0.2">
      <c r="B2501" s="32">
        <v>44498</v>
      </c>
      <c r="C2501" s="33">
        <v>438</v>
      </c>
      <c r="D2501" s="33">
        <v>370</v>
      </c>
      <c r="E2501" s="189">
        <v>437.02</v>
      </c>
      <c r="F2501" s="33">
        <v>722</v>
      </c>
      <c r="G2501" s="33">
        <v>34</v>
      </c>
      <c r="H2501" s="8">
        <v>698.08</v>
      </c>
      <c r="I2501" s="251"/>
      <c r="J2501" s="251"/>
      <c r="K2501" s="75">
        <v>0</v>
      </c>
      <c r="L2501" s="75">
        <v>12.579000000000001</v>
      </c>
      <c r="M2501" s="231">
        <v>5.1980000000000004</v>
      </c>
      <c r="N2501" s="234">
        <f t="shared" si="193"/>
        <v>12.579000000000001</v>
      </c>
      <c r="O2501" s="59">
        <f t="shared" si="192"/>
        <v>15.99899999999996</v>
      </c>
      <c r="P2501" s="232">
        <v>14.6</v>
      </c>
      <c r="Q2501" s="39">
        <f t="shared" si="191"/>
        <v>96.523255813953483</v>
      </c>
      <c r="R2501" s="33">
        <v>430</v>
      </c>
      <c r="S2501" s="1"/>
      <c r="T2501" s="1"/>
      <c r="U2501" s="188">
        <v>437.29899999999998</v>
      </c>
      <c r="V2501" s="8">
        <f t="shared" si="189"/>
        <v>1781.5140000000004</v>
      </c>
      <c r="X2501" s="8">
        <f t="shared" si="190"/>
        <v>1631.2540000000001</v>
      </c>
    </row>
    <row r="2502" spans="2:24" x14ac:dyDescent="0.2">
      <c r="B2502" s="32">
        <v>44499</v>
      </c>
      <c r="C2502" s="33">
        <v>438</v>
      </c>
      <c r="D2502" s="33">
        <v>370</v>
      </c>
      <c r="E2502" s="235">
        <v>437.16</v>
      </c>
      <c r="F2502" s="33">
        <v>722</v>
      </c>
      <c r="G2502" s="33">
        <v>34</v>
      </c>
      <c r="H2502" s="8">
        <v>701.5</v>
      </c>
      <c r="I2502" s="251">
        <v>0</v>
      </c>
      <c r="J2502" s="251"/>
      <c r="K2502" s="75">
        <v>0</v>
      </c>
      <c r="L2502" s="75">
        <v>12.672000000000001</v>
      </c>
      <c r="M2502" s="231">
        <v>5.258</v>
      </c>
      <c r="N2502" s="234">
        <f t="shared" si="193"/>
        <v>12.672000000000001</v>
      </c>
      <c r="O2502" s="59">
        <f t="shared" si="192"/>
        <v>33.171999999999997</v>
      </c>
      <c r="P2502" s="232">
        <v>18</v>
      </c>
      <c r="Q2502" s="39">
        <f t="shared" si="191"/>
        <v>97.020348837209298</v>
      </c>
      <c r="R2502" s="33">
        <v>430</v>
      </c>
      <c r="S2502" s="1"/>
      <c r="T2502" s="1"/>
      <c r="U2502" s="188">
        <v>437.43299999999999</v>
      </c>
      <c r="V2502" s="8">
        <f t="shared" si="189"/>
        <v>1814.6860000000004</v>
      </c>
      <c r="X2502" s="8">
        <f t="shared" si="190"/>
        <v>1643.9260000000002</v>
      </c>
    </row>
    <row r="2503" spans="2:24" x14ac:dyDescent="0.2">
      <c r="B2503" s="32">
        <v>44500</v>
      </c>
      <c r="C2503" s="33">
        <v>438</v>
      </c>
      <c r="D2503" s="33">
        <v>370</v>
      </c>
      <c r="E2503" s="235">
        <v>438</v>
      </c>
      <c r="F2503" s="33">
        <v>722</v>
      </c>
      <c r="G2503" s="33">
        <v>34</v>
      </c>
      <c r="H2503" s="8">
        <v>722</v>
      </c>
      <c r="I2503" s="251">
        <v>6.06</v>
      </c>
      <c r="J2503" s="251"/>
      <c r="K2503" s="75">
        <v>0</v>
      </c>
      <c r="L2503" s="75">
        <v>13.723000000000001</v>
      </c>
      <c r="M2503" s="231">
        <v>5.694</v>
      </c>
      <c r="N2503" s="234">
        <f t="shared" si="193"/>
        <v>19.783000000000001</v>
      </c>
      <c r="O2503" s="59">
        <f t="shared" si="192"/>
        <v>20.783000000000001</v>
      </c>
      <c r="P2503" s="232">
        <v>12.8</v>
      </c>
      <c r="Q2503" s="39">
        <f t="shared" si="191"/>
        <v>100</v>
      </c>
      <c r="R2503" s="33">
        <v>430</v>
      </c>
      <c r="S2503" s="1"/>
      <c r="T2503" s="1">
        <f>SUM(K2473:K2503)</f>
        <v>1.0400000000000005</v>
      </c>
      <c r="U2503" s="188">
        <v>438.28100000000001</v>
      </c>
      <c r="V2503" s="8">
        <f t="shared" si="189"/>
        <v>1835.4690000000003</v>
      </c>
      <c r="X2503" s="8">
        <f t="shared" si="190"/>
        <v>1657.6490000000001</v>
      </c>
    </row>
    <row r="2504" spans="2:24" x14ac:dyDescent="0.2">
      <c r="B2504" s="32">
        <v>44501</v>
      </c>
      <c r="C2504" s="33">
        <v>438</v>
      </c>
      <c r="D2504" s="33">
        <v>370</v>
      </c>
      <c r="E2504" s="235">
        <v>438.04</v>
      </c>
      <c r="F2504" s="33">
        <v>722</v>
      </c>
      <c r="G2504" s="33">
        <v>34</v>
      </c>
      <c r="H2504" s="8">
        <v>723</v>
      </c>
      <c r="I2504" s="251">
        <v>5.83</v>
      </c>
      <c r="J2504" s="251"/>
      <c r="K2504" s="75">
        <v>0</v>
      </c>
      <c r="L2504" s="75">
        <v>13.673999999999999</v>
      </c>
      <c r="M2504" s="231">
        <v>5.6740000000000004</v>
      </c>
      <c r="N2504" s="234">
        <f t="shared" si="193"/>
        <v>19.503999999999998</v>
      </c>
      <c r="O2504" s="59">
        <f t="shared" si="192"/>
        <v>18.503999999999998</v>
      </c>
      <c r="P2504" s="232">
        <v>13.3</v>
      </c>
      <c r="Q2504" s="39">
        <f t="shared" si="191"/>
        <v>100.1453488372093</v>
      </c>
      <c r="R2504" s="33">
        <v>430</v>
      </c>
      <c r="S2504" s="1"/>
      <c r="T2504" s="1"/>
      <c r="U2504" s="188">
        <v>438.28500000000003</v>
      </c>
      <c r="V2504" s="8">
        <f t="shared" si="189"/>
        <v>1853.9730000000002</v>
      </c>
      <c r="X2504" s="8">
        <f t="shared" si="190"/>
        <v>1671.3230000000001</v>
      </c>
    </row>
    <row r="2505" spans="2:24" x14ac:dyDescent="0.2">
      <c r="B2505" s="32">
        <v>44502</v>
      </c>
      <c r="C2505" s="33">
        <v>438</v>
      </c>
      <c r="D2505" s="33">
        <v>370</v>
      </c>
      <c r="E2505" s="48">
        <v>438</v>
      </c>
      <c r="F2505" s="33">
        <v>722</v>
      </c>
      <c r="G2505" s="33">
        <v>34</v>
      </c>
      <c r="H2505" s="8">
        <v>722</v>
      </c>
      <c r="I2505" s="251">
        <v>6.05</v>
      </c>
      <c r="J2505" s="251">
        <v>0.37</v>
      </c>
      <c r="K2505" s="75">
        <v>0</v>
      </c>
      <c r="L2505" s="75">
        <v>13.750999999999999</v>
      </c>
      <c r="M2505" s="236">
        <v>5.7060000000000004</v>
      </c>
      <c r="N2505" s="234">
        <f t="shared" si="193"/>
        <v>20.170999999999999</v>
      </c>
      <c r="O2505" s="59">
        <f t="shared" si="192"/>
        <v>19.920999999999999</v>
      </c>
      <c r="P2505" s="10">
        <v>11.6</v>
      </c>
      <c r="Q2505" s="39">
        <f t="shared" si="191"/>
        <v>100</v>
      </c>
      <c r="R2505" s="33">
        <v>430</v>
      </c>
      <c r="S2505" s="1"/>
      <c r="T2505" s="1"/>
      <c r="U2505" s="188">
        <v>438.24400000000003</v>
      </c>
      <c r="V2505" s="8">
        <f t="shared" si="189"/>
        <v>1873.8940000000002</v>
      </c>
      <c r="X2505" s="8">
        <f t="shared" si="190"/>
        <v>1685.0740000000001</v>
      </c>
    </row>
    <row r="2506" spans="2:24" x14ac:dyDescent="0.2">
      <c r="B2506" s="32">
        <v>44503</v>
      </c>
      <c r="C2506" s="33">
        <v>438</v>
      </c>
      <c r="D2506" s="33">
        <v>370</v>
      </c>
      <c r="E2506" s="48">
        <v>437.99</v>
      </c>
      <c r="F2506" s="33">
        <v>722</v>
      </c>
      <c r="G2506" s="33">
        <v>34</v>
      </c>
      <c r="H2506" s="8">
        <v>721.75</v>
      </c>
      <c r="I2506" s="251">
        <v>18.38</v>
      </c>
      <c r="J2506" s="251"/>
      <c r="K2506" s="75">
        <v>0</v>
      </c>
      <c r="L2506" s="75">
        <v>12.922000000000001</v>
      </c>
      <c r="M2506" s="75">
        <v>5.3620000000000001</v>
      </c>
      <c r="N2506" s="234">
        <f t="shared" si="193"/>
        <v>31.302</v>
      </c>
      <c r="O2506" s="59">
        <f t="shared" si="192"/>
        <v>32.052</v>
      </c>
      <c r="P2506" s="10">
        <v>14.1</v>
      </c>
      <c r="Q2506" s="39">
        <f t="shared" si="191"/>
        <v>99.963662790697668</v>
      </c>
      <c r="R2506" s="33">
        <v>430</v>
      </c>
      <c r="S2506" s="1"/>
      <c r="T2506" s="1"/>
      <c r="U2506" s="188">
        <v>438.21899999999999</v>
      </c>
      <c r="V2506" s="8">
        <f t="shared" si="189"/>
        <v>1905.9460000000001</v>
      </c>
      <c r="X2506" s="8">
        <f t="shared" si="190"/>
        <v>1697.9960000000001</v>
      </c>
    </row>
    <row r="2507" spans="2:24" x14ac:dyDescent="0.2">
      <c r="B2507" s="32">
        <v>44504</v>
      </c>
      <c r="C2507" s="33">
        <v>438</v>
      </c>
      <c r="D2507" s="33">
        <v>370</v>
      </c>
      <c r="E2507" s="48">
        <v>438.02</v>
      </c>
      <c r="F2507" s="33">
        <v>722</v>
      </c>
      <c r="G2507" s="33">
        <v>34</v>
      </c>
      <c r="H2507" s="8">
        <v>722.5</v>
      </c>
      <c r="I2507" s="251">
        <v>8.16</v>
      </c>
      <c r="J2507" s="251"/>
      <c r="K2507" s="75">
        <v>0</v>
      </c>
      <c r="L2507" s="75">
        <v>13.71</v>
      </c>
      <c r="M2507" s="236">
        <v>5.6890000000000001</v>
      </c>
      <c r="N2507" s="234">
        <f t="shared" ref="N2507:N2566" si="194">I2507+J2507+L2507+K2507</f>
        <v>21.87</v>
      </c>
      <c r="O2507" s="59">
        <f t="shared" si="192"/>
        <v>21.37</v>
      </c>
      <c r="P2507" s="10">
        <v>4</v>
      </c>
      <c r="Q2507" s="39">
        <f t="shared" si="191"/>
        <v>100.07267441860465</v>
      </c>
      <c r="R2507" s="33">
        <v>430</v>
      </c>
      <c r="S2507" s="1"/>
      <c r="T2507" s="1"/>
      <c r="U2507" s="188">
        <v>438.22800000000001</v>
      </c>
      <c r="V2507" s="8">
        <f t="shared" si="189"/>
        <v>1927.316</v>
      </c>
      <c r="X2507" s="8">
        <f t="shared" si="190"/>
        <v>1711.7060000000001</v>
      </c>
    </row>
    <row r="2508" spans="2:24" x14ac:dyDescent="0.2">
      <c r="B2508" s="32">
        <v>44505</v>
      </c>
      <c r="C2508" s="33">
        <v>438</v>
      </c>
      <c r="D2508" s="33">
        <v>370</v>
      </c>
      <c r="E2508" s="48">
        <v>438</v>
      </c>
      <c r="F2508" s="33">
        <v>722</v>
      </c>
      <c r="G2508" s="33">
        <v>34</v>
      </c>
      <c r="H2508" s="8">
        <v>722</v>
      </c>
      <c r="I2508" s="251">
        <v>2.27</v>
      </c>
      <c r="J2508" s="251"/>
      <c r="K2508" s="75">
        <v>0</v>
      </c>
      <c r="L2508" s="75">
        <v>13.372999999999999</v>
      </c>
      <c r="M2508" s="236">
        <v>5.3490000000000002</v>
      </c>
      <c r="N2508" s="234">
        <f t="shared" si="194"/>
        <v>15.642999999999999</v>
      </c>
      <c r="O2508" s="59">
        <f t="shared" si="192"/>
        <v>15.642999999999999</v>
      </c>
      <c r="P2508" s="10">
        <v>0</v>
      </c>
      <c r="Q2508" s="39">
        <f t="shared" si="191"/>
        <v>100</v>
      </c>
      <c r="R2508" s="33">
        <v>430</v>
      </c>
      <c r="S2508" s="1"/>
      <c r="T2508" s="1"/>
      <c r="U2508" s="188">
        <v>438.20499999999998</v>
      </c>
      <c r="V2508" s="8">
        <f t="shared" si="189"/>
        <v>1942.9590000000001</v>
      </c>
      <c r="X2508" s="8">
        <f t="shared" si="190"/>
        <v>1725.0790000000002</v>
      </c>
    </row>
    <row r="2509" spans="2:24" x14ac:dyDescent="0.2">
      <c r="B2509" s="32">
        <v>44506</v>
      </c>
      <c r="C2509" s="33">
        <v>438</v>
      </c>
      <c r="D2509" s="33">
        <v>370</v>
      </c>
      <c r="E2509" s="48">
        <v>438</v>
      </c>
      <c r="F2509" s="33">
        <v>722</v>
      </c>
      <c r="G2509" s="33">
        <v>34</v>
      </c>
      <c r="H2509" s="8">
        <v>722</v>
      </c>
      <c r="I2509" s="251">
        <v>5.61</v>
      </c>
      <c r="J2509" s="251"/>
      <c r="K2509" s="8">
        <v>0</v>
      </c>
      <c r="L2509" s="75">
        <v>13.224</v>
      </c>
      <c r="M2509" s="236">
        <v>5.4870000000000001</v>
      </c>
      <c r="N2509" s="234">
        <f t="shared" si="194"/>
        <v>18.834</v>
      </c>
      <c r="O2509" s="59">
        <f t="shared" si="192"/>
        <v>20.334</v>
      </c>
      <c r="P2509" s="10">
        <v>11.1</v>
      </c>
      <c r="Q2509" s="39">
        <f t="shared" si="191"/>
        <v>100</v>
      </c>
      <c r="R2509" s="33">
        <v>430</v>
      </c>
      <c r="S2509" s="1"/>
      <c r="T2509" s="1"/>
      <c r="U2509" s="188">
        <v>438.19400000000002</v>
      </c>
      <c r="V2509" s="8">
        <f t="shared" si="189"/>
        <v>1963.2930000000001</v>
      </c>
      <c r="X2509" s="8">
        <f t="shared" si="190"/>
        <v>1738.3030000000001</v>
      </c>
    </row>
    <row r="2510" spans="2:24" x14ac:dyDescent="0.2">
      <c r="B2510" s="32">
        <v>44507</v>
      </c>
      <c r="C2510" s="33">
        <v>438</v>
      </c>
      <c r="D2510" s="33">
        <v>370</v>
      </c>
      <c r="E2510" s="48">
        <v>438.06</v>
      </c>
      <c r="F2510" s="33">
        <v>722</v>
      </c>
      <c r="G2510" s="33">
        <v>34</v>
      </c>
      <c r="H2510" s="8">
        <v>723.5</v>
      </c>
      <c r="I2510" s="251">
        <v>10.75</v>
      </c>
      <c r="J2510" s="251"/>
      <c r="K2510" s="8">
        <v>0</v>
      </c>
      <c r="L2510" s="75">
        <v>13.629</v>
      </c>
      <c r="M2510" s="236">
        <v>5.6550000000000002</v>
      </c>
      <c r="N2510" s="234">
        <f t="shared" si="194"/>
        <v>24.378999999999998</v>
      </c>
      <c r="O2510" s="59">
        <f t="shared" si="192"/>
        <v>24.878999999999998</v>
      </c>
      <c r="P2510" s="10">
        <v>14</v>
      </c>
      <c r="Q2510" s="39">
        <f t="shared" si="191"/>
        <v>100.21802325581395</v>
      </c>
      <c r="R2510" s="33">
        <v>430</v>
      </c>
      <c r="S2510" s="1"/>
      <c r="T2510" s="1"/>
      <c r="U2510" s="188">
        <v>438.23599999999999</v>
      </c>
      <c r="V2510" s="8">
        <f t="shared" si="189"/>
        <v>1988.172</v>
      </c>
      <c r="X2510" s="8">
        <f t="shared" si="190"/>
        <v>1751.932</v>
      </c>
    </row>
    <row r="2511" spans="2:24" x14ac:dyDescent="0.2">
      <c r="B2511" s="32">
        <v>44508</v>
      </c>
      <c r="C2511" s="33">
        <v>438</v>
      </c>
      <c r="D2511" s="33">
        <v>370</v>
      </c>
      <c r="E2511" s="48">
        <v>438.08</v>
      </c>
      <c r="F2511" s="33">
        <v>722</v>
      </c>
      <c r="G2511" s="33">
        <v>34</v>
      </c>
      <c r="H2511" s="8">
        <v>724</v>
      </c>
      <c r="I2511" s="251">
        <v>33.369999999999997</v>
      </c>
      <c r="J2511" s="251"/>
      <c r="K2511" s="8">
        <v>0</v>
      </c>
      <c r="L2511" s="75">
        <v>12.778</v>
      </c>
      <c r="M2511" s="236">
        <v>5.3019999999999996</v>
      </c>
      <c r="N2511" s="234">
        <f t="shared" si="194"/>
        <v>46.147999999999996</v>
      </c>
      <c r="O2511" s="59">
        <f t="shared" si="192"/>
        <v>46.647999999999996</v>
      </c>
      <c r="P2511" s="10">
        <v>7.5</v>
      </c>
      <c r="Q2511" s="39">
        <f t="shared" si="191"/>
        <v>100.29069767441861</v>
      </c>
      <c r="R2511" s="33">
        <v>430</v>
      </c>
      <c r="S2511" s="1"/>
      <c r="T2511" s="1"/>
      <c r="U2511" s="188">
        <v>438.23599999999999</v>
      </c>
      <c r="V2511" s="8">
        <f t="shared" si="189"/>
        <v>2034.82</v>
      </c>
      <c r="X2511" s="8">
        <f t="shared" si="190"/>
        <v>1764.71</v>
      </c>
    </row>
    <row r="2512" spans="2:24" x14ac:dyDescent="0.2">
      <c r="B2512" s="32">
        <v>44509</v>
      </c>
      <c r="C2512" s="33">
        <v>438</v>
      </c>
      <c r="D2512" s="33">
        <v>370</v>
      </c>
      <c r="E2512" s="48">
        <v>438.1</v>
      </c>
      <c r="F2512" s="33">
        <v>722</v>
      </c>
      <c r="G2512" s="33">
        <v>34</v>
      </c>
      <c r="H2512" s="8">
        <v>724.5</v>
      </c>
      <c r="I2512" s="251">
        <v>31.52</v>
      </c>
      <c r="J2512" s="251"/>
      <c r="K2512" s="8">
        <v>0</v>
      </c>
      <c r="L2512" s="75">
        <v>13.324999999999999</v>
      </c>
      <c r="M2512" s="236">
        <v>5.5289999999999999</v>
      </c>
      <c r="N2512" s="234">
        <f t="shared" si="194"/>
        <v>44.844999999999999</v>
      </c>
      <c r="O2512" s="59">
        <f t="shared" si="192"/>
        <v>43.844999999999999</v>
      </c>
      <c r="P2512" s="10">
        <v>14.6</v>
      </c>
      <c r="Q2512" s="39">
        <f t="shared" si="191"/>
        <v>100.36337209302326</v>
      </c>
      <c r="R2512" s="33">
        <v>430</v>
      </c>
      <c r="S2512" s="1"/>
      <c r="T2512" s="1"/>
      <c r="U2512" s="188">
        <v>438.24900000000002</v>
      </c>
      <c r="V2512" s="8">
        <f t="shared" si="189"/>
        <v>2078.665</v>
      </c>
      <c r="X2512" s="8">
        <f t="shared" si="190"/>
        <v>1778.0350000000001</v>
      </c>
    </row>
    <row r="2513" spans="2:24" x14ac:dyDescent="0.2">
      <c r="B2513" s="32">
        <v>44510</v>
      </c>
      <c r="C2513" s="33">
        <v>438</v>
      </c>
      <c r="D2513" s="33">
        <v>370</v>
      </c>
      <c r="E2513" s="48">
        <v>438.06</v>
      </c>
      <c r="F2513" s="33">
        <v>722</v>
      </c>
      <c r="G2513" s="33">
        <v>34</v>
      </c>
      <c r="H2513" s="8">
        <v>723.5</v>
      </c>
      <c r="I2513" s="33">
        <v>26.96</v>
      </c>
      <c r="K2513" s="8">
        <v>0</v>
      </c>
      <c r="L2513" s="4">
        <v>13.749000000000001</v>
      </c>
      <c r="M2513" s="5">
        <v>5.7030000000000003</v>
      </c>
      <c r="N2513" s="234">
        <f t="shared" si="194"/>
        <v>40.709000000000003</v>
      </c>
      <c r="O2513" s="59">
        <f t="shared" si="192"/>
        <v>39.709000000000003</v>
      </c>
      <c r="P2513" s="10">
        <v>3.1</v>
      </c>
      <c r="Q2513" s="39">
        <f t="shared" si="191"/>
        <v>100.21802325581395</v>
      </c>
      <c r="R2513" s="33">
        <v>430</v>
      </c>
      <c r="S2513" s="1"/>
      <c r="T2513" s="1"/>
      <c r="U2513" s="188">
        <v>438.20499999999998</v>
      </c>
      <c r="V2513" s="8">
        <f t="shared" si="189"/>
        <v>2118.3739999999998</v>
      </c>
      <c r="X2513" s="8">
        <f t="shared" si="190"/>
        <v>1791.7840000000001</v>
      </c>
    </row>
    <row r="2514" spans="2:24" x14ac:dyDescent="0.2">
      <c r="B2514" s="32">
        <v>44511</v>
      </c>
      <c r="C2514" s="33">
        <v>438</v>
      </c>
      <c r="D2514" s="33">
        <v>370</v>
      </c>
      <c r="E2514" s="48">
        <v>438.02</v>
      </c>
      <c r="F2514" s="33">
        <v>722</v>
      </c>
      <c r="G2514" s="33">
        <v>34</v>
      </c>
      <c r="H2514" s="8">
        <v>722.5</v>
      </c>
      <c r="I2514" s="33">
        <v>13.48</v>
      </c>
      <c r="K2514" s="8">
        <v>0</v>
      </c>
      <c r="L2514" s="4">
        <v>13.284000000000001</v>
      </c>
      <c r="M2514" s="5">
        <v>5.5119999999999996</v>
      </c>
      <c r="N2514" s="234">
        <f t="shared" si="194"/>
        <v>26.764000000000003</v>
      </c>
      <c r="O2514" s="59">
        <f t="shared" si="192"/>
        <v>27.514000000000003</v>
      </c>
      <c r="P2514" s="10">
        <v>1.5</v>
      </c>
      <c r="Q2514" s="39">
        <f t="shared" si="191"/>
        <v>100.07267441860465</v>
      </c>
      <c r="R2514" s="33">
        <v>430</v>
      </c>
      <c r="S2514" s="1"/>
      <c r="T2514" s="1"/>
      <c r="U2514" s="188">
        <v>438.15600000000001</v>
      </c>
      <c r="V2514" s="8">
        <f t="shared" si="189"/>
        <v>2145.8879999999999</v>
      </c>
      <c r="X2514" s="8">
        <f t="shared" si="190"/>
        <v>1805.0680000000002</v>
      </c>
    </row>
    <row r="2515" spans="2:24" x14ac:dyDescent="0.2">
      <c r="B2515" s="32">
        <v>44512</v>
      </c>
      <c r="C2515" s="33">
        <v>438</v>
      </c>
      <c r="D2515" s="33">
        <v>370</v>
      </c>
      <c r="E2515" s="48">
        <v>438.05</v>
      </c>
      <c r="F2515" s="33">
        <v>722</v>
      </c>
      <c r="G2515" s="33">
        <v>34</v>
      </c>
      <c r="H2515" s="8">
        <v>723.25</v>
      </c>
      <c r="I2515" s="1">
        <v>15.6</v>
      </c>
      <c r="K2515" s="8">
        <v>0</v>
      </c>
      <c r="L2515" s="4">
        <v>13.86</v>
      </c>
      <c r="M2515" s="5">
        <v>5.7510000000000003</v>
      </c>
      <c r="N2515" s="234">
        <f t="shared" si="194"/>
        <v>29.46</v>
      </c>
      <c r="O2515" s="59">
        <f t="shared" si="192"/>
        <v>29.71</v>
      </c>
      <c r="P2515" s="10">
        <v>0</v>
      </c>
      <c r="Q2515" s="39">
        <f t="shared" si="191"/>
        <v>100.18168604651163</v>
      </c>
      <c r="R2515" s="33">
        <v>430</v>
      </c>
      <c r="S2515" s="1"/>
      <c r="T2515" s="1"/>
      <c r="U2515" s="188">
        <v>438.17700000000002</v>
      </c>
      <c r="V2515" s="8">
        <f t="shared" si="189"/>
        <v>2175.598</v>
      </c>
      <c r="X2515" s="8">
        <f t="shared" si="190"/>
        <v>1818.9280000000001</v>
      </c>
    </row>
    <row r="2516" spans="2:24" x14ac:dyDescent="0.2">
      <c r="B2516" s="32">
        <v>44513</v>
      </c>
      <c r="C2516" s="33">
        <v>438</v>
      </c>
      <c r="D2516" s="33">
        <v>370</v>
      </c>
      <c r="E2516" s="48">
        <v>438.06</v>
      </c>
      <c r="F2516" s="33">
        <v>722</v>
      </c>
      <c r="G2516" s="33">
        <v>34</v>
      </c>
      <c r="H2516" s="8">
        <v>723.5</v>
      </c>
      <c r="I2516" s="33">
        <v>10.26</v>
      </c>
      <c r="K2516" s="8">
        <v>0</v>
      </c>
      <c r="L2516" s="4">
        <v>13.645</v>
      </c>
      <c r="M2516" s="5">
        <v>5.6619999999999999</v>
      </c>
      <c r="N2516" s="234">
        <f t="shared" si="194"/>
        <v>23.905000000000001</v>
      </c>
      <c r="O2516" s="59">
        <f t="shared" si="192"/>
        <v>22.405000000000001</v>
      </c>
      <c r="P2516" s="10">
        <v>1.1000000000000001</v>
      </c>
      <c r="Q2516" s="39">
        <f t="shared" si="191"/>
        <v>100.21802325581395</v>
      </c>
      <c r="R2516" s="33">
        <v>430</v>
      </c>
      <c r="S2516" s="1"/>
      <c r="T2516" s="1"/>
      <c r="U2516" s="188">
        <v>438.17399999999998</v>
      </c>
      <c r="V2516" s="8">
        <f t="shared" si="189"/>
        <v>2198.0030000000002</v>
      </c>
      <c r="X2516" s="8">
        <f t="shared" si="190"/>
        <v>1832.5730000000001</v>
      </c>
    </row>
    <row r="2517" spans="2:24" x14ac:dyDescent="0.2">
      <c r="B2517" s="32">
        <v>44514</v>
      </c>
      <c r="C2517" s="33">
        <v>438</v>
      </c>
      <c r="D2517" s="33">
        <v>370</v>
      </c>
      <c r="E2517" s="48">
        <v>438</v>
      </c>
      <c r="F2517" s="33">
        <v>722</v>
      </c>
      <c r="G2517" s="33">
        <v>34</v>
      </c>
      <c r="H2517" s="8">
        <v>722</v>
      </c>
      <c r="I2517" s="33">
        <v>7.05</v>
      </c>
      <c r="K2517" s="8">
        <v>0</v>
      </c>
      <c r="L2517" s="4">
        <v>11.166</v>
      </c>
      <c r="M2517" s="5">
        <v>4.633</v>
      </c>
      <c r="N2517" s="234">
        <f t="shared" si="194"/>
        <v>18.216000000000001</v>
      </c>
      <c r="O2517" s="59">
        <f t="shared" si="192"/>
        <v>19.716000000000001</v>
      </c>
      <c r="P2517" s="10">
        <v>1.4</v>
      </c>
      <c r="Q2517" s="39">
        <f t="shared" si="191"/>
        <v>100</v>
      </c>
      <c r="R2517" s="33">
        <v>430</v>
      </c>
      <c r="S2517" s="1"/>
      <c r="T2517" s="1"/>
      <c r="U2517" s="188">
        <v>438.09500000000003</v>
      </c>
      <c r="V2517" s="8">
        <f t="shared" si="189"/>
        <v>2217.7190000000001</v>
      </c>
      <c r="X2517" s="8">
        <f t="shared" si="190"/>
        <v>1843.739</v>
      </c>
    </row>
    <row r="2518" spans="2:24" x14ac:dyDescent="0.2">
      <c r="B2518" s="32">
        <v>44515</v>
      </c>
      <c r="C2518" s="33">
        <v>438</v>
      </c>
      <c r="D2518" s="33">
        <v>370</v>
      </c>
      <c r="E2518" s="48">
        <v>438.06</v>
      </c>
      <c r="F2518" s="33">
        <v>722</v>
      </c>
      <c r="G2518" s="33">
        <v>34</v>
      </c>
      <c r="H2518" s="8">
        <v>723.5</v>
      </c>
      <c r="I2518" s="33">
        <v>10.59</v>
      </c>
      <c r="J2518" s="8">
        <v>0.122</v>
      </c>
      <c r="K2518" s="8">
        <v>0</v>
      </c>
      <c r="L2518" s="4">
        <v>13.742000000000001</v>
      </c>
      <c r="M2518" s="5">
        <v>5.702</v>
      </c>
      <c r="N2518" s="234">
        <f t="shared" si="194"/>
        <v>24.454000000000001</v>
      </c>
      <c r="O2518" s="59">
        <f t="shared" si="192"/>
        <v>22.704000000000001</v>
      </c>
      <c r="P2518" s="10">
        <v>2.2999999999999998</v>
      </c>
      <c r="Q2518" s="39">
        <f t="shared" si="191"/>
        <v>100.21802325581395</v>
      </c>
      <c r="R2518" s="33">
        <v>430</v>
      </c>
      <c r="S2518" s="1"/>
      <c r="T2518" s="1"/>
      <c r="U2518" s="188">
        <v>438.154</v>
      </c>
      <c r="V2518" s="8">
        <f t="shared" si="189"/>
        <v>2240.4230000000002</v>
      </c>
      <c r="X2518" s="8">
        <f t="shared" si="190"/>
        <v>1857.481</v>
      </c>
    </row>
    <row r="2519" spans="2:24" x14ac:dyDescent="0.2">
      <c r="B2519" s="32">
        <v>44516</v>
      </c>
      <c r="C2519" s="33">
        <v>438</v>
      </c>
      <c r="D2519" s="33">
        <v>370</v>
      </c>
      <c r="E2519" s="48">
        <v>437.99</v>
      </c>
      <c r="F2519" s="33">
        <v>722</v>
      </c>
      <c r="G2519" s="33">
        <v>34</v>
      </c>
      <c r="H2519" s="8">
        <v>721.75</v>
      </c>
      <c r="I2519" s="33">
        <v>4.8600000000000003</v>
      </c>
      <c r="J2519" s="8">
        <v>1.7</v>
      </c>
      <c r="K2519" s="8">
        <v>0</v>
      </c>
      <c r="L2519" s="4">
        <v>14.005000000000001</v>
      </c>
      <c r="M2519" s="5">
        <v>5.8109999999999999</v>
      </c>
      <c r="N2519" s="234">
        <f t="shared" si="194"/>
        <v>20.565000000000001</v>
      </c>
      <c r="O2519" s="59">
        <f t="shared" si="192"/>
        <v>21.815000000000001</v>
      </c>
      <c r="P2519" s="10">
        <v>0</v>
      </c>
      <c r="Q2519" s="39">
        <f t="shared" ref="Q2519:Q2553" si="195">(H2519-34)*100/(722-34)</f>
        <v>99.963662790697668</v>
      </c>
      <c r="R2519" s="33">
        <v>430</v>
      </c>
      <c r="S2519" s="1"/>
      <c r="T2519" s="1"/>
      <c r="U2519" s="188">
        <v>438.06400000000002</v>
      </c>
      <c r="V2519" s="8">
        <f t="shared" si="189"/>
        <v>2262.2380000000003</v>
      </c>
      <c r="X2519" s="8">
        <f t="shared" si="190"/>
        <v>1871.4860000000001</v>
      </c>
    </row>
    <row r="2520" spans="2:24" x14ac:dyDescent="0.2">
      <c r="B2520" s="32">
        <v>44517</v>
      </c>
      <c r="C2520" s="33">
        <v>438</v>
      </c>
      <c r="D2520" s="33">
        <v>370</v>
      </c>
      <c r="E2520" s="48">
        <v>438.04</v>
      </c>
      <c r="F2520" s="33">
        <v>722</v>
      </c>
      <c r="G2520" s="33">
        <v>34</v>
      </c>
      <c r="H2520" s="8">
        <v>723</v>
      </c>
      <c r="I2520" s="33">
        <v>5.28</v>
      </c>
      <c r="K2520" s="8">
        <v>0</v>
      </c>
      <c r="L2520" s="4">
        <v>13.808999999999999</v>
      </c>
      <c r="M2520" s="5">
        <v>5.73</v>
      </c>
      <c r="N2520" s="234">
        <f t="shared" si="194"/>
        <v>19.088999999999999</v>
      </c>
      <c r="O2520" s="59">
        <f t="shared" si="192"/>
        <v>18.338999999999999</v>
      </c>
      <c r="P2520" s="10">
        <v>3.7</v>
      </c>
      <c r="Q2520" s="39">
        <f t="shared" si="195"/>
        <v>100.1453488372093</v>
      </c>
      <c r="R2520" s="33">
        <v>430</v>
      </c>
      <c r="S2520" s="1"/>
      <c r="T2520" s="1"/>
      <c r="U2520" s="188">
        <v>438.108</v>
      </c>
      <c r="V2520" s="8">
        <f t="shared" ref="V2520:V2564" si="196">+V2519+O2520</f>
        <v>2280.5770000000002</v>
      </c>
      <c r="X2520" s="8">
        <f t="shared" ref="X2520:X2552" si="197">+X2519+L2520</f>
        <v>1885.2950000000001</v>
      </c>
    </row>
    <row r="2521" spans="2:24" x14ac:dyDescent="0.2">
      <c r="B2521" s="32">
        <v>44518</v>
      </c>
      <c r="C2521" s="33">
        <v>438</v>
      </c>
      <c r="D2521" s="33">
        <v>370</v>
      </c>
      <c r="E2521" s="48">
        <v>438.01</v>
      </c>
      <c r="F2521" s="33">
        <v>722</v>
      </c>
      <c r="G2521" s="33">
        <v>34</v>
      </c>
      <c r="H2521" s="8">
        <v>722.25</v>
      </c>
      <c r="I2521" s="33">
        <v>2.62</v>
      </c>
      <c r="K2521" s="8">
        <v>0</v>
      </c>
      <c r="L2521" s="4">
        <v>13.792</v>
      </c>
      <c r="M2521" s="5">
        <v>5.7229999999999999</v>
      </c>
      <c r="N2521" s="234">
        <f t="shared" si="194"/>
        <v>16.411999999999999</v>
      </c>
      <c r="O2521" s="59">
        <f t="shared" si="192"/>
        <v>16.161999999999999</v>
      </c>
      <c r="P2521" s="10">
        <v>0</v>
      </c>
      <c r="Q2521" s="39">
        <f t="shared" si="195"/>
        <v>100.03633720930233</v>
      </c>
      <c r="R2521" s="33">
        <v>430</v>
      </c>
      <c r="S2521" s="1"/>
      <c r="T2521" s="1"/>
      <c r="U2521" s="188">
        <v>438.072</v>
      </c>
      <c r="V2521" s="8">
        <f t="shared" si="196"/>
        <v>2296.739</v>
      </c>
      <c r="X2521" s="8">
        <f t="shared" si="197"/>
        <v>1899.087</v>
      </c>
    </row>
    <row r="2522" spans="2:24" x14ac:dyDescent="0.2">
      <c r="B2522" s="32">
        <v>44519</v>
      </c>
      <c r="C2522" s="33">
        <v>438</v>
      </c>
      <c r="D2522" s="33">
        <v>370</v>
      </c>
      <c r="E2522" s="48">
        <v>438</v>
      </c>
      <c r="F2522" s="33">
        <v>722</v>
      </c>
      <c r="G2522" s="33">
        <v>34</v>
      </c>
      <c r="H2522" s="8">
        <v>722</v>
      </c>
      <c r="I2522" s="33">
        <v>0.7</v>
      </c>
      <c r="K2522" s="8">
        <v>0</v>
      </c>
      <c r="L2522" s="4">
        <v>12.122</v>
      </c>
      <c r="M2522" s="5">
        <v>5.03</v>
      </c>
      <c r="N2522" s="234">
        <f t="shared" si="194"/>
        <v>12.821999999999999</v>
      </c>
      <c r="O2522" s="59">
        <f t="shared" si="192"/>
        <v>13.821999999999999</v>
      </c>
      <c r="P2522" s="10">
        <v>4.3</v>
      </c>
      <c r="Q2522" s="39">
        <f t="shared" si="195"/>
        <v>100</v>
      </c>
      <c r="R2522" s="33">
        <v>430</v>
      </c>
      <c r="S2522" s="1"/>
      <c r="T2522" s="1"/>
      <c r="U2522" s="188">
        <v>438.05200000000002</v>
      </c>
      <c r="V2522" s="8">
        <f t="shared" si="196"/>
        <v>2310.5610000000001</v>
      </c>
      <c r="X2522" s="8">
        <f t="shared" si="197"/>
        <v>1911.2090000000001</v>
      </c>
    </row>
    <row r="2523" spans="2:24" x14ac:dyDescent="0.2">
      <c r="B2523" s="32">
        <v>44520</v>
      </c>
      <c r="C2523" s="33">
        <v>438</v>
      </c>
      <c r="D2523" s="33">
        <v>370</v>
      </c>
      <c r="E2523" s="48">
        <v>438.04</v>
      </c>
      <c r="F2523" s="33">
        <v>722</v>
      </c>
      <c r="G2523" s="33">
        <v>34</v>
      </c>
      <c r="H2523" s="8">
        <v>723</v>
      </c>
      <c r="I2523" s="33">
        <v>2.3109999999999999</v>
      </c>
      <c r="K2523" s="8">
        <v>0</v>
      </c>
      <c r="L2523" s="4">
        <v>12.055</v>
      </c>
      <c r="M2523" s="5">
        <v>5.0019999999999998</v>
      </c>
      <c r="N2523" s="234">
        <f t="shared" si="194"/>
        <v>14.366</v>
      </c>
      <c r="O2523" s="59">
        <f t="shared" si="192"/>
        <v>12.616</v>
      </c>
      <c r="P2523" s="10">
        <v>0</v>
      </c>
      <c r="Q2523" s="39">
        <f t="shared" si="195"/>
        <v>100.1453488372093</v>
      </c>
      <c r="R2523" s="33">
        <v>430</v>
      </c>
      <c r="S2523" s="1"/>
      <c r="T2523" s="1"/>
      <c r="U2523" s="188">
        <v>438.08499999999998</v>
      </c>
      <c r="V2523" s="8">
        <f t="shared" si="196"/>
        <v>2323.1770000000001</v>
      </c>
      <c r="X2523" s="8">
        <f t="shared" si="197"/>
        <v>1923.2640000000001</v>
      </c>
    </row>
    <row r="2524" spans="2:24" x14ac:dyDescent="0.2">
      <c r="B2524" s="32">
        <v>44521</v>
      </c>
      <c r="C2524" s="33">
        <v>438</v>
      </c>
      <c r="D2524" s="33">
        <v>370</v>
      </c>
      <c r="E2524" s="48">
        <v>437.97</v>
      </c>
      <c r="F2524" s="33">
        <v>722</v>
      </c>
      <c r="G2524" s="33">
        <v>34</v>
      </c>
      <c r="H2524" s="8">
        <v>721.25</v>
      </c>
      <c r="I2524" s="33">
        <v>0</v>
      </c>
      <c r="K2524" s="8">
        <v>0</v>
      </c>
      <c r="L2524" s="4">
        <v>13.939</v>
      </c>
      <c r="M2524" s="5">
        <v>5.7839999999999998</v>
      </c>
      <c r="N2524" s="234">
        <f t="shared" si="194"/>
        <v>13.939</v>
      </c>
      <c r="O2524" s="59">
        <f t="shared" si="192"/>
        <v>11.468999999999973</v>
      </c>
      <c r="P2524" s="10">
        <v>0</v>
      </c>
      <c r="Q2524" s="39">
        <f t="shared" si="195"/>
        <v>99.89098837209302</v>
      </c>
      <c r="R2524" s="33">
        <v>430</v>
      </c>
      <c r="S2524" s="1"/>
      <c r="T2524" s="1"/>
      <c r="U2524" s="188">
        <v>437.99700000000001</v>
      </c>
      <c r="V2524" s="8">
        <f t="shared" si="196"/>
        <v>2334.6460000000002</v>
      </c>
      <c r="X2524" s="8">
        <f t="shared" si="197"/>
        <v>1937.2030000000002</v>
      </c>
    </row>
    <row r="2525" spans="2:24" x14ac:dyDescent="0.2">
      <c r="B2525" s="32">
        <v>44522</v>
      </c>
      <c r="C2525" s="33">
        <v>438</v>
      </c>
      <c r="D2525" s="33">
        <v>370</v>
      </c>
      <c r="E2525" s="48">
        <v>437.87</v>
      </c>
      <c r="F2525" s="33">
        <v>722</v>
      </c>
      <c r="G2525" s="33">
        <v>34</v>
      </c>
      <c r="H2525" s="8">
        <v>718.78</v>
      </c>
      <c r="I2525" s="33">
        <v>0</v>
      </c>
      <c r="K2525" s="8">
        <v>0</v>
      </c>
      <c r="L2525" s="4">
        <v>12.954000000000001</v>
      </c>
      <c r="M2525" s="5">
        <v>5.375</v>
      </c>
      <c r="N2525" s="234">
        <f t="shared" si="194"/>
        <v>12.954000000000001</v>
      </c>
      <c r="O2525" s="59">
        <f t="shared" si="192"/>
        <v>10.524000000000051</v>
      </c>
      <c r="P2525" s="10">
        <v>0</v>
      </c>
      <c r="Q2525" s="39">
        <f t="shared" si="195"/>
        <v>99.531976744186053</v>
      </c>
      <c r="R2525" s="33">
        <v>430</v>
      </c>
      <c r="S2525" s="1"/>
      <c r="T2525" s="1"/>
      <c r="U2525" s="188">
        <v>437.89499999999998</v>
      </c>
      <c r="V2525" s="8">
        <f t="shared" si="196"/>
        <v>2345.17</v>
      </c>
      <c r="X2525" s="8">
        <f t="shared" si="197"/>
        <v>1950.1570000000002</v>
      </c>
    </row>
    <row r="2526" spans="2:24" x14ac:dyDescent="0.2">
      <c r="B2526" s="32">
        <v>44523</v>
      </c>
      <c r="C2526" s="33">
        <v>438</v>
      </c>
      <c r="D2526" s="33">
        <v>370</v>
      </c>
      <c r="E2526" s="48">
        <v>437.77</v>
      </c>
      <c r="F2526" s="33">
        <v>722</v>
      </c>
      <c r="G2526" s="33">
        <v>34</v>
      </c>
      <c r="H2526" s="8">
        <v>716.35</v>
      </c>
      <c r="I2526" s="33">
        <v>0</v>
      </c>
      <c r="K2526" s="8">
        <v>4.2999999999999997E-2</v>
      </c>
      <c r="L2526" s="4">
        <v>13.901</v>
      </c>
      <c r="M2526" s="5">
        <v>5.7679999999999998</v>
      </c>
      <c r="N2526" s="234">
        <f t="shared" si="194"/>
        <v>13.943999999999999</v>
      </c>
      <c r="O2526" s="59">
        <f t="shared" si="192"/>
        <v>12.693999999999999</v>
      </c>
      <c r="P2526" s="10">
        <v>53.5</v>
      </c>
      <c r="Q2526" s="39">
        <f t="shared" si="195"/>
        <v>99.178779069767444</v>
      </c>
      <c r="R2526" s="33">
        <v>430</v>
      </c>
      <c r="S2526" s="1"/>
      <c r="T2526" s="1"/>
      <c r="U2526" s="188">
        <v>437.76799999999997</v>
      </c>
      <c r="V2526" s="8">
        <f t="shared" si="196"/>
        <v>2357.864</v>
      </c>
      <c r="X2526" s="8">
        <f t="shared" si="197"/>
        <v>1964.0580000000002</v>
      </c>
    </row>
    <row r="2527" spans="2:24" x14ac:dyDescent="0.2">
      <c r="B2527" s="32">
        <v>44524</v>
      </c>
      <c r="C2527" s="33">
        <v>438</v>
      </c>
      <c r="D2527" s="33">
        <v>370</v>
      </c>
      <c r="E2527" s="1">
        <v>437.72</v>
      </c>
      <c r="F2527" s="33">
        <v>722</v>
      </c>
      <c r="G2527" s="33">
        <v>34</v>
      </c>
      <c r="H2527" s="8">
        <v>715.1</v>
      </c>
      <c r="I2527" s="33">
        <v>7.6420000000000003</v>
      </c>
      <c r="K2527" s="8">
        <v>5.8999999999999997E-2</v>
      </c>
      <c r="L2527" s="4">
        <v>14.009</v>
      </c>
      <c r="M2527" s="5">
        <v>5.8129999999999997</v>
      </c>
      <c r="N2527" s="234">
        <f t="shared" si="194"/>
        <v>21.71</v>
      </c>
      <c r="O2527" s="59">
        <f t="shared" si="192"/>
        <v>29.359999999999978</v>
      </c>
      <c r="P2527" s="10">
        <v>16.100000000000001</v>
      </c>
      <c r="Q2527" s="39">
        <f t="shared" si="195"/>
        <v>98.997093023255815</v>
      </c>
      <c r="R2527" s="33">
        <v>430</v>
      </c>
      <c r="S2527" s="1"/>
      <c r="T2527" s="1"/>
      <c r="U2527" s="188">
        <v>437.71300000000002</v>
      </c>
      <c r="V2527" s="8">
        <f t="shared" si="196"/>
        <v>2387.2240000000002</v>
      </c>
      <c r="X2527" s="8">
        <f t="shared" si="197"/>
        <v>1978.0670000000002</v>
      </c>
    </row>
    <row r="2528" spans="2:24" x14ac:dyDescent="0.2">
      <c r="B2528" s="32">
        <v>44525</v>
      </c>
      <c r="C2528" s="33">
        <v>438</v>
      </c>
      <c r="D2528" s="33">
        <v>370</v>
      </c>
      <c r="E2528" s="1">
        <v>438.03</v>
      </c>
      <c r="F2528" s="33">
        <v>722</v>
      </c>
      <c r="G2528" s="33">
        <v>34</v>
      </c>
      <c r="H2528" s="8">
        <v>722.75</v>
      </c>
      <c r="I2528" s="33">
        <v>4.4180000000000001</v>
      </c>
      <c r="K2528" s="8">
        <v>0</v>
      </c>
      <c r="L2528" s="4">
        <v>13.141999999999999</v>
      </c>
      <c r="M2528" s="5">
        <v>5.6550000000000002</v>
      </c>
      <c r="N2528" s="234">
        <f t="shared" si="194"/>
        <v>17.559999999999999</v>
      </c>
      <c r="O2528" s="59">
        <f t="shared" ref="O2528:O2566" si="198">H2529-H2528+N2528</f>
        <v>16.809999999999999</v>
      </c>
      <c r="P2528" s="10">
        <v>10.6</v>
      </c>
      <c r="Q2528" s="39">
        <f t="shared" si="195"/>
        <v>100.10901162790698</v>
      </c>
      <c r="R2528" s="33">
        <v>430</v>
      </c>
      <c r="S2528" s="1"/>
      <c r="T2528" s="1"/>
      <c r="U2528" s="188">
        <v>438.00700000000001</v>
      </c>
      <c r="V2528" s="8">
        <f t="shared" si="196"/>
        <v>2404.0340000000001</v>
      </c>
      <c r="X2528" s="8">
        <f t="shared" si="197"/>
        <v>1991.2090000000003</v>
      </c>
    </row>
    <row r="2529" spans="2:24" x14ac:dyDescent="0.2">
      <c r="B2529" s="32">
        <v>44526</v>
      </c>
      <c r="C2529" s="33">
        <v>438</v>
      </c>
      <c r="D2529" s="33">
        <v>370</v>
      </c>
      <c r="E2529" s="1">
        <v>438</v>
      </c>
      <c r="F2529" s="33">
        <v>722</v>
      </c>
      <c r="G2529" s="33">
        <v>34</v>
      </c>
      <c r="H2529" s="8">
        <v>722</v>
      </c>
      <c r="I2529" s="33">
        <v>1.919</v>
      </c>
      <c r="K2529" s="8">
        <v>0</v>
      </c>
      <c r="L2529" s="4">
        <v>13.906000000000001</v>
      </c>
      <c r="M2529" s="5">
        <v>5.77</v>
      </c>
      <c r="N2529" s="234">
        <f t="shared" si="194"/>
        <v>15.825000000000001</v>
      </c>
      <c r="O2529" s="59">
        <f t="shared" si="198"/>
        <v>16.825000000000003</v>
      </c>
      <c r="P2529" s="10">
        <v>10.5</v>
      </c>
      <c r="Q2529" s="39">
        <f t="shared" si="195"/>
        <v>100</v>
      </c>
      <c r="R2529" s="33">
        <v>430</v>
      </c>
      <c r="S2529" s="1"/>
      <c r="T2529" s="1"/>
      <c r="U2529" s="188">
        <v>437.97500000000002</v>
      </c>
      <c r="V2529" s="8">
        <f t="shared" si="196"/>
        <v>2420.8589999999999</v>
      </c>
      <c r="X2529" s="8">
        <f t="shared" si="197"/>
        <v>2005.1150000000002</v>
      </c>
    </row>
    <row r="2530" spans="2:24" x14ac:dyDescent="0.2">
      <c r="B2530" s="32">
        <v>44527</v>
      </c>
      <c r="C2530" s="33">
        <v>438</v>
      </c>
      <c r="D2530" s="33">
        <v>370</v>
      </c>
      <c r="E2530" s="1">
        <v>438.04</v>
      </c>
      <c r="F2530" s="33">
        <v>722</v>
      </c>
      <c r="G2530" s="33">
        <v>34</v>
      </c>
      <c r="H2530" s="8">
        <v>723</v>
      </c>
      <c r="I2530" s="1">
        <v>12.8</v>
      </c>
      <c r="K2530" s="8">
        <v>0</v>
      </c>
      <c r="L2530" s="4">
        <v>13.907999999999999</v>
      </c>
      <c r="M2530" s="5">
        <v>5.7709999999999999</v>
      </c>
      <c r="N2530" s="234">
        <f t="shared" si="194"/>
        <v>26.707999999999998</v>
      </c>
      <c r="O2530" s="59">
        <f t="shared" si="198"/>
        <v>27.957999999999998</v>
      </c>
      <c r="P2530" s="10">
        <v>52.3</v>
      </c>
      <c r="Q2530" s="39">
        <f t="shared" si="195"/>
        <v>100.1453488372093</v>
      </c>
      <c r="R2530" s="33">
        <v>430</v>
      </c>
      <c r="S2530" s="1"/>
      <c r="T2530" s="1"/>
      <c r="U2530" s="188">
        <v>438.00299999999999</v>
      </c>
      <c r="V2530" s="8">
        <f t="shared" si="196"/>
        <v>2448.817</v>
      </c>
      <c r="X2530" s="8">
        <f t="shared" si="197"/>
        <v>2019.0230000000001</v>
      </c>
    </row>
    <row r="2531" spans="2:24" x14ac:dyDescent="0.2">
      <c r="B2531" s="32">
        <v>44528</v>
      </c>
      <c r="C2531" s="33">
        <v>438</v>
      </c>
      <c r="D2531" s="33">
        <v>370</v>
      </c>
      <c r="E2531" s="1">
        <v>438.09</v>
      </c>
      <c r="F2531" s="33">
        <v>722</v>
      </c>
      <c r="G2531" s="33">
        <v>34</v>
      </c>
      <c r="H2531" s="8">
        <v>724.25</v>
      </c>
      <c r="I2531" s="1">
        <v>5.4</v>
      </c>
      <c r="K2531" s="8">
        <v>0</v>
      </c>
      <c r="L2531" s="4">
        <v>13.877000000000001</v>
      </c>
      <c r="M2531" s="5">
        <v>5.758</v>
      </c>
      <c r="N2531" s="234">
        <f t="shared" si="194"/>
        <v>19.277000000000001</v>
      </c>
      <c r="O2531" s="59">
        <f t="shared" si="198"/>
        <v>16.527000000000001</v>
      </c>
      <c r="P2531" s="10">
        <v>0</v>
      </c>
      <c r="Q2531" s="39">
        <f t="shared" si="195"/>
        <v>100.32703488372093</v>
      </c>
      <c r="R2531" s="33">
        <v>430</v>
      </c>
      <c r="S2531" s="1"/>
      <c r="T2531" s="1"/>
      <c r="U2531" s="188">
        <v>438.017</v>
      </c>
      <c r="V2531" s="8">
        <f t="shared" si="196"/>
        <v>2465.3440000000001</v>
      </c>
      <c r="X2531" s="8">
        <f t="shared" si="197"/>
        <v>2032.9</v>
      </c>
    </row>
    <row r="2532" spans="2:24" x14ac:dyDescent="0.2">
      <c r="B2532" s="32">
        <v>44529</v>
      </c>
      <c r="C2532" s="33">
        <v>438</v>
      </c>
      <c r="D2532" s="33">
        <v>370</v>
      </c>
      <c r="E2532" s="1">
        <v>437.98</v>
      </c>
      <c r="F2532" s="33">
        <v>722</v>
      </c>
      <c r="G2532" s="33">
        <v>34</v>
      </c>
      <c r="H2532" s="8">
        <v>721.5</v>
      </c>
      <c r="I2532" s="33">
        <v>0</v>
      </c>
      <c r="K2532" s="8">
        <v>0</v>
      </c>
      <c r="L2532" s="4">
        <v>11.896000000000001</v>
      </c>
      <c r="M2532" s="5">
        <v>4.9359999999999999</v>
      </c>
      <c r="N2532" s="234">
        <f t="shared" si="194"/>
        <v>11.896000000000001</v>
      </c>
      <c r="O2532" s="59">
        <f t="shared" si="198"/>
        <v>10.646000000000001</v>
      </c>
      <c r="P2532" s="10">
        <v>0</v>
      </c>
      <c r="Q2532" s="39">
        <f t="shared" si="195"/>
        <v>99.927325581395351</v>
      </c>
      <c r="R2532" s="33">
        <v>430</v>
      </c>
      <c r="S2532" s="1"/>
      <c r="T2532" s="68">
        <f>SUM(K2504:K2533)</f>
        <v>0.10199999999999999</v>
      </c>
      <c r="U2532" s="188">
        <v>437.91800000000001</v>
      </c>
      <c r="V2532" s="8">
        <f t="shared" si="196"/>
        <v>2475.9900000000002</v>
      </c>
      <c r="X2532" s="8">
        <f t="shared" si="197"/>
        <v>2044.796</v>
      </c>
    </row>
    <row r="2533" spans="2:24" x14ac:dyDescent="0.2">
      <c r="B2533" s="32">
        <v>44530</v>
      </c>
      <c r="C2533" s="33">
        <v>438</v>
      </c>
      <c r="D2533" s="33">
        <v>370</v>
      </c>
      <c r="E2533" s="1">
        <v>437.93</v>
      </c>
      <c r="F2533" s="33">
        <v>722</v>
      </c>
      <c r="G2533" s="33">
        <v>34</v>
      </c>
      <c r="H2533" s="8">
        <v>720.25</v>
      </c>
      <c r="I2533" s="33">
        <v>0</v>
      </c>
      <c r="J2533" s="1"/>
      <c r="K2533" s="8">
        <v>0</v>
      </c>
      <c r="L2533" s="8">
        <v>13.817</v>
      </c>
      <c r="M2533" s="5">
        <v>5.7329999999999997</v>
      </c>
      <c r="N2533" s="234">
        <f t="shared" si="194"/>
        <v>13.817</v>
      </c>
      <c r="O2533" s="59">
        <f t="shared" si="198"/>
        <v>12.346999999999973</v>
      </c>
      <c r="P2533" s="10">
        <v>0.5</v>
      </c>
      <c r="Q2533" s="39">
        <f t="shared" si="195"/>
        <v>99.745639534883722</v>
      </c>
      <c r="R2533" s="33">
        <v>430</v>
      </c>
      <c r="S2533" s="1"/>
      <c r="T2533" s="1"/>
      <c r="U2533" s="188">
        <v>437.86799999999999</v>
      </c>
      <c r="V2533" s="8">
        <f t="shared" si="196"/>
        <v>2488.337</v>
      </c>
      <c r="X2533" s="8">
        <f t="shared" si="197"/>
        <v>2058.6129999999998</v>
      </c>
    </row>
    <row r="2534" spans="2:24" x14ac:dyDescent="0.2">
      <c r="B2534" s="32">
        <v>44531</v>
      </c>
      <c r="C2534" s="33">
        <v>438</v>
      </c>
      <c r="D2534" s="33">
        <v>370</v>
      </c>
      <c r="E2534" s="1">
        <v>437.87</v>
      </c>
      <c r="F2534" s="33">
        <v>722</v>
      </c>
      <c r="G2534" s="33">
        <v>34</v>
      </c>
      <c r="H2534" s="8">
        <v>718.78</v>
      </c>
      <c r="I2534" s="8">
        <v>0</v>
      </c>
      <c r="J2534" s="8">
        <v>0</v>
      </c>
      <c r="K2534" s="8">
        <v>0</v>
      </c>
      <c r="L2534" s="4">
        <v>14.009</v>
      </c>
      <c r="M2534" s="5">
        <v>5.8129999999999997</v>
      </c>
      <c r="N2534" s="234">
        <f t="shared" si="194"/>
        <v>14.009</v>
      </c>
      <c r="O2534" s="59">
        <f t="shared" si="198"/>
        <v>10.57900000000005</v>
      </c>
      <c r="P2534" s="12">
        <v>0</v>
      </c>
      <c r="Q2534" s="39">
        <f t="shared" si="195"/>
        <v>99.531976744186053</v>
      </c>
      <c r="R2534" s="33">
        <v>430</v>
      </c>
      <c r="S2534" s="8"/>
      <c r="T2534" s="1"/>
      <c r="U2534" s="188">
        <v>437.79399999999998</v>
      </c>
      <c r="V2534" s="8">
        <f t="shared" si="196"/>
        <v>2498.9160000000002</v>
      </c>
      <c r="X2534" s="8">
        <f t="shared" si="197"/>
        <v>2072.6219999999998</v>
      </c>
    </row>
    <row r="2535" spans="2:24" x14ac:dyDescent="0.2">
      <c r="B2535" s="32">
        <v>44532</v>
      </c>
      <c r="C2535" s="33">
        <v>438</v>
      </c>
      <c r="D2535" s="33">
        <v>370</v>
      </c>
      <c r="E2535" s="1">
        <v>437.73</v>
      </c>
      <c r="F2535" s="33">
        <v>722</v>
      </c>
      <c r="G2535" s="33">
        <v>34</v>
      </c>
      <c r="H2535" s="8">
        <v>715.35</v>
      </c>
      <c r="I2535" s="8">
        <v>0</v>
      </c>
      <c r="J2535" s="8">
        <v>0</v>
      </c>
      <c r="K2535" s="8">
        <v>0</v>
      </c>
      <c r="L2535" s="4">
        <v>13.175000000000001</v>
      </c>
      <c r="M2535" s="5">
        <v>5.4669999999999996</v>
      </c>
      <c r="N2535" s="234">
        <f t="shared" si="194"/>
        <v>13.175000000000001</v>
      </c>
      <c r="O2535" s="59">
        <f t="shared" si="198"/>
        <v>12.184999999999992</v>
      </c>
      <c r="P2535" s="12">
        <v>5.7</v>
      </c>
      <c r="Q2535" s="39">
        <f t="shared" si="195"/>
        <v>99.033430232558146</v>
      </c>
      <c r="R2535" s="33">
        <v>430</v>
      </c>
      <c r="S2535" s="8"/>
      <c r="T2535" s="1"/>
      <c r="U2535" s="188">
        <v>437.64400000000001</v>
      </c>
      <c r="V2535" s="8">
        <f t="shared" si="196"/>
        <v>2511.1010000000001</v>
      </c>
      <c r="X2535" s="8">
        <f t="shared" si="197"/>
        <v>2085.797</v>
      </c>
    </row>
    <row r="2536" spans="2:24" x14ac:dyDescent="0.2">
      <c r="B2536" s="32">
        <v>44533</v>
      </c>
      <c r="C2536" s="33">
        <v>438</v>
      </c>
      <c r="D2536" s="33">
        <v>370</v>
      </c>
      <c r="E2536" s="1">
        <v>437.69</v>
      </c>
      <c r="F2536" s="33">
        <v>722</v>
      </c>
      <c r="G2536" s="33">
        <v>34</v>
      </c>
      <c r="H2536" s="8">
        <v>714.36</v>
      </c>
      <c r="I2536" s="8">
        <v>0</v>
      </c>
      <c r="J2536" s="8">
        <v>0</v>
      </c>
      <c r="K2536" s="8">
        <v>0</v>
      </c>
      <c r="L2536" s="4">
        <v>10.68</v>
      </c>
      <c r="M2536" s="5">
        <v>4.4340000000000002</v>
      </c>
      <c r="N2536" s="234">
        <f t="shared" si="194"/>
        <v>10.68</v>
      </c>
      <c r="O2536" s="59">
        <f t="shared" si="198"/>
        <v>10.68</v>
      </c>
      <c r="P2536" s="12">
        <v>13.3</v>
      </c>
      <c r="Q2536" s="39">
        <f t="shared" si="195"/>
        <v>98.889534883720927</v>
      </c>
      <c r="R2536" s="33">
        <v>430</v>
      </c>
      <c r="S2536" s="8"/>
      <c r="T2536" s="1"/>
      <c r="U2536" s="188">
        <v>437.59500000000003</v>
      </c>
      <c r="V2536" s="8">
        <f t="shared" si="196"/>
        <v>2521.7809999999999</v>
      </c>
      <c r="X2536" s="8">
        <f t="shared" si="197"/>
        <v>2096.4769999999999</v>
      </c>
    </row>
    <row r="2537" spans="2:24" x14ac:dyDescent="0.2">
      <c r="B2537" s="32">
        <v>44534</v>
      </c>
      <c r="C2537" s="33">
        <v>438</v>
      </c>
      <c r="D2537" s="33">
        <v>370</v>
      </c>
      <c r="E2537" s="1">
        <v>437.69</v>
      </c>
      <c r="F2537" s="33">
        <v>722</v>
      </c>
      <c r="G2537" s="33">
        <v>34</v>
      </c>
      <c r="H2537" s="8">
        <v>714.36</v>
      </c>
      <c r="I2537" s="8">
        <v>0</v>
      </c>
      <c r="J2537" s="8">
        <v>0</v>
      </c>
      <c r="K2537" s="8">
        <v>0</v>
      </c>
      <c r="L2537" s="4">
        <v>13.936999999999999</v>
      </c>
      <c r="M2537" s="5">
        <v>5.7830000000000004</v>
      </c>
      <c r="N2537" s="234">
        <f t="shared" si="194"/>
        <v>13.936999999999999</v>
      </c>
      <c r="O2537" s="59">
        <f t="shared" si="198"/>
        <v>9.0370000000000221</v>
      </c>
      <c r="P2537" s="12">
        <v>0</v>
      </c>
      <c r="Q2537" s="39">
        <f t="shared" si="195"/>
        <v>98.889534883720927</v>
      </c>
      <c r="R2537" s="33">
        <v>430</v>
      </c>
      <c r="S2537" s="8"/>
      <c r="T2537" s="1"/>
      <c r="U2537" s="188">
        <v>437.58300000000003</v>
      </c>
      <c r="V2537" s="8">
        <f t="shared" si="196"/>
        <v>2530.8179999999998</v>
      </c>
      <c r="X2537" s="8">
        <f t="shared" si="197"/>
        <v>2110.4139999999998</v>
      </c>
    </row>
    <row r="2538" spans="2:24" x14ac:dyDescent="0.2">
      <c r="B2538" s="32">
        <v>44535</v>
      </c>
      <c r="C2538" s="33">
        <v>438</v>
      </c>
      <c r="D2538" s="33">
        <v>370</v>
      </c>
      <c r="E2538" s="1">
        <v>437.49</v>
      </c>
      <c r="F2538" s="33">
        <v>722</v>
      </c>
      <c r="G2538" s="33">
        <v>34</v>
      </c>
      <c r="H2538" s="8">
        <v>709.46</v>
      </c>
      <c r="I2538" s="8">
        <v>0</v>
      </c>
      <c r="J2538" s="8">
        <v>0</v>
      </c>
      <c r="K2538" s="8">
        <v>0</v>
      </c>
      <c r="L2538" s="4">
        <v>13.106</v>
      </c>
      <c r="M2538" s="5">
        <v>5.4379999999999997</v>
      </c>
      <c r="N2538" s="234">
        <f t="shared" si="194"/>
        <v>13.106</v>
      </c>
      <c r="O2538" s="59">
        <f t="shared" si="198"/>
        <v>9.9859999999999953</v>
      </c>
      <c r="P2538" s="12">
        <v>8.8000000000000007</v>
      </c>
      <c r="Q2538" s="39">
        <f t="shared" si="195"/>
        <v>98.177325581395351</v>
      </c>
      <c r="R2538" s="33">
        <v>430</v>
      </c>
      <c r="S2538" s="8"/>
      <c r="T2538" s="1"/>
      <c r="U2538" s="188">
        <v>437.202</v>
      </c>
      <c r="V2538" s="8">
        <f t="shared" si="196"/>
        <v>2540.8039999999996</v>
      </c>
      <c r="X2538" s="8">
        <f t="shared" si="197"/>
        <v>2123.52</v>
      </c>
    </row>
    <row r="2539" spans="2:24" x14ac:dyDescent="0.2">
      <c r="B2539" s="32">
        <v>44536</v>
      </c>
      <c r="C2539" s="33">
        <v>438</v>
      </c>
      <c r="D2539" s="33">
        <v>370</v>
      </c>
      <c r="E2539" s="1">
        <v>437.36</v>
      </c>
      <c r="F2539" s="33">
        <v>722</v>
      </c>
      <c r="G2539" s="33">
        <v>34</v>
      </c>
      <c r="H2539" s="8">
        <v>706.34</v>
      </c>
      <c r="I2539" s="8">
        <v>0</v>
      </c>
      <c r="J2539" s="8">
        <v>0</v>
      </c>
      <c r="K2539" s="8">
        <v>7.0000000000000007E-2</v>
      </c>
      <c r="L2539" s="4">
        <v>13.922000000000001</v>
      </c>
      <c r="M2539" s="5">
        <v>5.7530000000000001</v>
      </c>
      <c r="N2539" s="234">
        <f t="shared" si="194"/>
        <v>13.992000000000001</v>
      </c>
      <c r="O2539" s="59">
        <f t="shared" si="198"/>
        <v>11.352000000000015</v>
      </c>
      <c r="P2539" s="12">
        <v>2.1</v>
      </c>
      <c r="Q2539" s="39">
        <f t="shared" si="195"/>
        <v>97.723837209302332</v>
      </c>
      <c r="R2539" s="33">
        <v>430</v>
      </c>
      <c r="S2539" s="8"/>
      <c r="T2539" s="1"/>
      <c r="U2539" s="188">
        <v>437.02</v>
      </c>
      <c r="V2539" s="8">
        <f t="shared" si="196"/>
        <v>2552.1559999999995</v>
      </c>
      <c r="X2539" s="8">
        <f t="shared" si="197"/>
        <v>2137.442</v>
      </c>
    </row>
    <row r="2540" spans="2:24" x14ac:dyDescent="0.2">
      <c r="B2540" s="32">
        <v>44537</v>
      </c>
      <c r="C2540" s="33">
        <v>438</v>
      </c>
      <c r="D2540" s="33">
        <v>370</v>
      </c>
      <c r="E2540" s="1">
        <v>437.25</v>
      </c>
      <c r="F2540" s="33">
        <v>722</v>
      </c>
      <c r="G2540" s="33">
        <v>34</v>
      </c>
      <c r="H2540" s="8">
        <v>703.7</v>
      </c>
      <c r="I2540" s="8">
        <v>0</v>
      </c>
      <c r="J2540" s="8">
        <v>0</v>
      </c>
      <c r="K2540" s="8">
        <v>9.7000000000000003E-2</v>
      </c>
      <c r="L2540" s="4">
        <v>13.907999999999999</v>
      </c>
      <c r="M2540" s="5">
        <v>5.7469999999999999</v>
      </c>
      <c r="N2540" s="234">
        <f t="shared" si="194"/>
        <v>14.004999999999999</v>
      </c>
      <c r="O2540" s="59">
        <f t="shared" si="198"/>
        <v>8.6250000000000036</v>
      </c>
      <c r="P2540" s="12">
        <v>0</v>
      </c>
      <c r="Q2540" s="39">
        <f t="shared" si="195"/>
        <v>97.340116279069761</v>
      </c>
      <c r="R2540" s="33">
        <v>430</v>
      </c>
      <c r="S2540" s="8"/>
      <c r="T2540" s="1"/>
      <c r="U2540" s="188">
        <v>436.86</v>
      </c>
      <c r="V2540" s="8">
        <f t="shared" si="196"/>
        <v>2560.7809999999995</v>
      </c>
      <c r="X2540" s="8">
        <f t="shared" si="197"/>
        <v>2151.35</v>
      </c>
    </row>
    <row r="2541" spans="2:24" x14ac:dyDescent="0.2">
      <c r="B2541" s="32">
        <v>44538</v>
      </c>
      <c r="C2541" s="33">
        <v>438</v>
      </c>
      <c r="D2541" s="33">
        <v>370</v>
      </c>
      <c r="E2541" s="1">
        <v>437.03</v>
      </c>
      <c r="F2541" s="33">
        <v>722</v>
      </c>
      <c r="G2541" s="33">
        <v>34</v>
      </c>
      <c r="H2541" s="8">
        <v>698.32</v>
      </c>
      <c r="I2541" s="8">
        <v>0</v>
      </c>
      <c r="J2541" s="8">
        <v>0</v>
      </c>
      <c r="K2541" s="8">
        <v>9.7000000000000003E-2</v>
      </c>
      <c r="L2541" s="4">
        <v>12.632</v>
      </c>
      <c r="M2541" s="5">
        <v>5.22</v>
      </c>
      <c r="N2541" s="234">
        <f t="shared" si="194"/>
        <v>12.728999999999999</v>
      </c>
      <c r="O2541" s="59">
        <f t="shared" si="198"/>
        <v>10.328999999999908</v>
      </c>
      <c r="P2541" s="12">
        <v>2.1</v>
      </c>
      <c r="Q2541" s="39">
        <f t="shared" si="195"/>
        <v>96.558139534883722</v>
      </c>
      <c r="R2541" s="33">
        <v>430</v>
      </c>
      <c r="S2541" s="8"/>
      <c r="T2541" s="1"/>
      <c r="U2541" s="188">
        <v>436.59699999999998</v>
      </c>
      <c r="V2541" s="8">
        <f t="shared" si="196"/>
        <v>2571.1099999999992</v>
      </c>
      <c r="X2541" s="8">
        <f t="shared" si="197"/>
        <v>2163.982</v>
      </c>
    </row>
    <row r="2542" spans="2:24" x14ac:dyDescent="0.2">
      <c r="B2542" s="32">
        <v>44539</v>
      </c>
      <c r="C2542" s="33">
        <v>438</v>
      </c>
      <c r="D2542" s="33">
        <v>370</v>
      </c>
      <c r="E2542" s="1">
        <v>436.93</v>
      </c>
      <c r="F2542" s="33">
        <v>722</v>
      </c>
      <c r="G2542" s="33">
        <v>34</v>
      </c>
      <c r="H2542" s="8">
        <v>695.92</v>
      </c>
      <c r="I2542" s="8">
        <v>0</v>
      </c>
      <c r="J2542" s="8">
        <v>0</v>
      </c>
      <c r="K2542" s="8">
        <v>9.7000000000000003E-2</v>
      </c>
      <c r="L2542" s="4">
        <v>12.542</v>
      </c>
      <c r="M2542" s="5">
        <v>5.1840000000000002</v>
      </c>
      <c r="N2542" s="234">
        <f t="shared" si="194"/>
        <v>12.638999999999999</v>
      </c>
      <c r="O2542" s="59">
        <f t="shared" si="198"/>
        <v>7.8390000000000448</v>
      </c>
      <c r="P2542" s="12">
        <v>0</v>
      </c>
      <c r="Q2542" s="39">
        <f t="shared" si="195"/>
        <v>96.20930232558139</v>
      </c>
      <c r="R2542" s="33">
        <v>430</v>
      </c>
      <c r="S2542" s="8"/>
      <c r="T2542" s="1"/>
      <c r="U2542" s="188">
        <v>436.452</v>
      </c>
      <c r="V2542" s="8">
        <f t="shared" si="196"/>
        <v>2578.9489999999992</v>
      </c>
      <c r="X2542" s="8">
        <f t="shared" si="197"/>
        <v>2176.5239999999999</v>
      </c>
    </row>
    <row r="2543" spans="2:24" x14ac:dyDescent="0.2">
      <c r="B2543" s="32">
        <v>44540</v>
      </c>
      <c r="C2543" s="33">
        <v>438</v>
      </c>
      <c r="D2543" s="33">
        <v>370</v>
      </c>
      <c r="E2543" s="1">
        <v>436.73</v>
      </c>
      <c r="F2543" s="33">
        <v>722</v>
      </c>
      <c r="G2543" s="33">
        <v>34</v>
      </c>
      <c r="H2543" s="8">
        <v>691.12</v>
      </c>
      <c r="I2543" s="8">
        <v>0</v>
      </c>
      <c r="J2543" s="8">
        <v>0</v>
      </c>
      <c r="K2543" s="8">
        <v>9.7000000000000003E-2</v>
      </c>
      <c r="L2543" s="4">
        <v>13.199</v>
      </c>
      <c r="M2543" s="5">
        <v>5.4539999999999997</v>
      </c>
      <c r="N2543" s="234">
        <f t="shared" si="194"/>
        <v>13.295999999999999</v>
      </c>
      <c r="O2543" s="59">
        <f t="shared" si="198"/>
        <v>7.8159999999999812</v>
      </c>
      <c r="P2543" s="12">
        <v>3.1</v>
      </c>
      <c r="Q2543" s="39">
        <f t="shared" si="195"/>
        <v>95.511627906976742</v>
      </c>
      <c r="R2543" s="33">
        <v>430</v>
      </c>
      <c r="S2543" s="8"/>
      <c r="T2543" s="1"/>
      <c r="U2543" s="188">
        <v>436.24400000000003</v>
      </c>
      <c r="V2543" s="8">
        <f t="shared" si="196"/>
        <v>2586.764999999999</v>
      </c>
      <c r="X2543" s="8">
        <f t="shared" si="197"/>
        <v>2189.723</v>
      </c>
    </row>
    <row r="2544" spans="2:24" x14ac:dyDescent="0.2">
      <c r="B2544" s="32">
        <v>44541</v>
      </c>
      <c r="C2544" s="33">
        <v>438</v>
      </c>
      <c r="D2544" s="33">
        <v>370</v>
      </c>
      <c r="E2544" s="1">
        <v>436.49</v>
      </c>
      <c r="F2544" s="33">
        <v>722</v>
      </c>
      <c r="G2544" s="33">
        <v>34</v>
      </c>
      <c r="H2544" s="8">
        <v>685.64</v>
      </c>
      <c r="I2544" s="8">
        <v>0</v>
      </c>
      <c r="J2544" s="8">
        <v>0</v>
      </c>
      <c r="K2544" s="8">
        <v>9.7000000000000003E-2</v>
      </c>
      <c r="L2544" s="4">
        <v>11.518000000000001</v>
      </c>
      <c r="M2544" s="5">
        <v>4.74</v>
      </c>
      <c r="N2544" s="234">
        <f t="shared" si="194"/>
        <v>11.615</v>
      </c>
      <c r="O2544" s="59">
        <f t="shared" si="198"/>
        <v>5.955000000000032</v>
      </c>
      <c r="P2544" s="12">
        <v>2.8</v>
      </c>
      <c r="Q2544" s="39">
        <f t="shared" si="195"/>
        <v>94.715116279069761</v>
      </c>
      <c r="R2544" s="33">
        <v>430</v>
      </c>
      <c r="S2544" s="8"/>
      <c r="T2544" s="1"/>
      <c r="U2544" s="188">
        <v>435.96199999999999</v>
      </c>
      <c r="V2544" s="8">
        <f t="shared" si="196"/>
        <v>2592.7199999999989</v>
      </c>
      <c r="X2544" s="8">
        <f t="shared" si="197"/>
        <v>2201.241</v>
      </c>
    </row>
    <row r="2545" spans="2:24" x14ac:dyDescent="0.2">
      <c r="B2545" s="32">
        <v>44542</v>
      </c>
      <c r="C2545" s="33">
        <v>438</v>
      </c>
      <c r="D2545" s="33">
        <v>370</v>
      </c>
      <c r="E2545" s="1">
        <v>436.26</v>
      </c>
      <c r="F2545" s="33">
        <v>722</v>
      </c>
      <c r="G2545" s="33">
        <v>34</v>
      </c>
      <c r="H2545" s="8">
        <v>679.98</v>
      </c>
      <c r="I2545" s="8">
        <v>0</v>
      </c>
      <c r="J2545" s="8">
        <v>0</v>
      </c>
      <c r="K2545" s="8">
        <v>9.7000000000000003E-2</v>
      </c>
      <c r="L2545" s="4">
        <v>7.2489999999999997</v>
      </c>
      <c r="M2545" s="5">
        <v>2.9830000000000001</v>
      </c>
      <c r="N2545" s="234">
        <f t="shared" si="194"/>
        <v>7.3460000000000001</v>
      </c>
      <c r="O2545" s="59">
        <f t="shared" si="198"/>
        <v>4.7659999999999592</v>
      </c>
      <c r="P2545" s="12">
        <v>36.1</v>
      </c>
      <c r="Q2545" s="39">
        <f t="shared" si="195"/>
        <v>93.892441860465112</v>
      </c>
      <c r="R2545" s="33">
        <v>430</v>
      </c>
      <c r="S2545" s="8"/>
      <c r="T2545" s="1"/>
      <c r="U2545" s="188">
        <v>435.70499999999998</v>
      </c>
      <c r="V2545" s="8">
        <f t="shared" si="196"/>
        <v>2597.485999999999</v>
      </c>
      <c r="X2545" s="8">
        <f t="shared" si="197"/>
        <v>2208.4899999999998</v>
      </c>
    </row>
    <row r="2546" spans="2:24" x14ac:dyDescent="0.2">
      <c r="B2546" s="32">
        <v>44543</v>
      </c>
      <c r="C2546" s="33">
        <v>438</v>
      </c>
      <c r="D2546" s="33">
        <v>370</v>
      </c>
      <c r="E2546" s="1">
        <v>436.15</v>
      </c>
      <c r="F2546" s="33">
        <v>722</v>
      </c>
      <c r="G2546" s="33">
        <v>34</v>
      </c>
      <c r="H2546" s="8">
        <v>677.4</v>
      </c>
      <c r="I2546" s="8">
        <v>0</v>
      </c>
      <c r="J2546" s="8">
        <v>0</v>
      </c>
      <c r="K2546" s="8">
        <v>9.6000000000000002E-2</v>
      </c>
      <c r="L2546" s="4">
        <v>11.929</v>
      </c>
      <c r="M2546" s="5">
        <v>4.9089999999999998</v>
      </c>
      <c r="N2546" s="234">
        <f t="shared" si="194"/>
        <v>12.025</v>
      </c>
      <c r="O2546" s="59">
        <f t="shared" si="198"/>
        <v>8.9850000000000367</v>
      </c>
      <c r="P2546" s="12">
        <v>9.9</v>
      </c>
      <c r="Q2546" s="39">
        <f t="shared" si="195"/>
        <v>93.517441860465112</v>
      </c>
      <c r="R2546" s="33">
        <v>430</v>
      </c>
      <c r="S2546" s="8"/>
      <c r="T2546" s="1"/>
      <c r="U2546" s="188">
        <v>435.55799999999999</v>
      </c>
      <c r="V2546" s="8">
        <f t="shared" si="196"/>
        <v>2606.4709999999991</v>
      </c>
      <c r="X2546" s="8">
        <f t="shared" si="197"/>
        <v>2220.4189999999999</v>
      </c>
    </row>
    <row r="2547" spans="2:24" x14ac:dyDescent="0.2">
      <c r="B2547" s="32">
        <v>44544</v>
      </c>
      <c r="C2547" s="33">
        <v>438</v>
      </c>
      <c r="D2547" s="33">
        <v>370</v>
      </c>
      <c r="E2547" s="1">
        <v>436.02</v>
      </c>
      <c r="F2547" s="33">
        <v>722</v>
      </c>
      <c r="G2547" s="33">
        <v>34</v>
      </c>
      <c r="H2547" s="8">
        <v>674.36</v>
      </c>
      <c r="I2547" s="8">
        <v>0</v>
      </c>
      <c r="J2547" s="8">
        <v>0</v>
      </c>
      <c r="K2547" s="8">
        <v>9.6000000000000002E-2</v>
      </c>
      <c r="L2547" s="4">
        <v>11.737</v>
      </c>
      <c r="M2547" s="5">
        <v>4.8289999999999997</v>
      </c>
      <c r="N2547" s="234">
        <f t="shared" si="194"/>
        <v>11.833</v>
      </c>
      <c r="O2547" s="59">
        <f t="shared" si="198"/>
        <v>6.9029999999999365</v>
      </c>
      <c r="P2547" s="12">
        <v>6.6</v>
      </c>
      <c r="Q2547" s="39">
        <f t="shared" si="195"/>
        <v>93.075581395348834</v>
      </c>
      <c r="R2547" s="33">
        <v>430</v>
      </c>
      <c r="S2547" s="8"/>
      <c r="T2547" s="1"/>
      <c r="U2547" s="188">
        <v>435.40499999999997</v>
      </c>
      <c r="V2547" s="8">
        <f t="shared" si="196"/>
        <v>2613.3739999999989</v>
      </c>
      <c r="X2547" s="8">
        <f t="shared" si="197"/>
        <v>2232.1559999999999</v>
      </c>
    </row>
    <row r="2548" spans="2:24" x14ac:dyDescent="0.2">
      <c r="B2548" s="32">
        <v>44545</v>
      </c>
      <c r="C2548" s="33">
        <v>438</v>
      </c>
      <c r="D2548" s="33">
        <v>370</v>
      </c>
      <c r="E2548" s="1">
        <v>436.81</v>
      </c>
      <c r="F2548" s="33">
        <v>722</v>
      </c>
      <c r="G2548" s="33">
        <v>34</v>
      </c>
      <c r="H2548" s="8">
        <v>669.43</v>
      </c>
      <c r="I2548" s="8">
        <v>0</v>
      </c>
      <c r="J2548" s="8">
        <v>0</v>
      </c>
      <c r="K2548" s="8">
        <v>9.6000000000000002E-2</v>
      </c>
      <c r="L2548" s="4">
        <v>10.629</v>
      </c>
      <c r="M2548" s="5">
        <v>4.3739999999999997</v>
      </c>
      <c r="N2548" s="234">
        <f t="shared" si="194"/>
        <v>10.725</v>
      </c>
      <c r="O2548" s="59">
        <f t="shared" si="198"/>
        <v>4.185000000000036</v>
      </c>
      <c r="P2548" s="12">
        <v>4.2</v>
      </c>
      <c r="Q2548" s="39">
        <f t="shared" si="195"/>
        <v>92.359011627906966</v>
      </c>
      <c r="R2548" s="33">
        <v>430</v>
      </c>
      <c r="S2548" s="8"/>
      <c r="T2548" s="1"/>
      <c r="U2548" s="188">
        <v>435.17099999999999</v>
      </c>
      <c r="V2548" s="8">
        <f t="shared" si="196"/>
        <v>2617.5589999999988</v>
      </c>
      <c r="X2548" s="8">
        <f>+X2547+L2548</f>
        <v>2242.7849999999999</v>
      </c>
    </row>
    <row r="2549" spans="2:24" x14ac:dyDescent="0.2">
      <c r="B2549" s="32">
        <v>44546</v>
      </c>
      <c r="C2549" s="33">
        <v>438</v>
      </c>
      <c r="D2549" s="33">
        <v>370</v>
      </c>
      <c r="E2549" s="1">
        <v>435.53</v>
      </c>
      <c r="F2549" s="33">
        <v>722</v>
      </c>
      <c r="G2549" s="33">
        <v>34</v>
      </c>
      <c r="H2549" s="8">
        <v>662.89</v>
      </c>
      <c r="I2549" s="8">
        <v>0</v>
      </c>
      <c r="J2549" s="8">
        <v>0</v>
      </c>
      <c r="K2549" s="8">
        <v>9.6000000000000002E-2</v>
      </c>
      <c r="L2549" s="4">
        <v>11.661</v>
      </c>
      <c r="M2549" s="5">
        <v>4.7789999999999999</v>
      </c>
      <c r="N2549" s="234">
        <f t="shared" si="194"/>
        <v>11.757</v>
      </c>
      <c r="O2549" s="59">
        <f t="shared" si="198"/>
        <v>5.3170000000000588</v>
      </c>
      <c r="P2549" s="12">
        <v>5.4</v>
      </c>
      <c r="Q2549" s="39">
        <f t="shared" si="195"/>
        <v>91.408430232558146</v>
      </c>
      <c r="R2549" s="33">
        <v>430</v>
      </c>
      <c r="S2549" s="8"/>
      <c r="T2549" s="1"/>
      <c r="U2549" s="188">
        <v>434.87799999999999</v>
      </c>
      <c r="V2549" s="8">
        <f t="shared" si="196"/>
        <v>2622.8759999999988</v>
      </c>
      <c r="X2549" s="8">
        <f t="shared" si="197"/>
        <v>2254.4459999999999</v>
      </c>
    </row>
    <row r="2550" spans="2:24" x14ac:dyDescent="0.2">
      <c r="B2550" s="32">
        <v>44547</v>
      </c>
      <c r="C2550" s="33">
        <v>438</v>
      </c>
      <c r="D2550" s="33">
        <v>370</v>
      </c>
      <c r="E2550" s="1">
        <v>435.25</v>
      </c>
      <c r="F2550" s="33">
        <v>722</v>
      </c>
      <c r="G2550" s="33">
        <v>34</v>
      </c>
      <c r="H2550" s="8">
        <v>656.45</v>
      </c>
      <c r="I2550" s="8">
        <v>0</v>
      </c>
      <c r="J2550" s="8">
        <v>0</v>
      </c>
      <c r="K2550" s="8">
        <v>9.5000000000000001E-2</v>
      </c>
      <c r="L2550" s="4">
        <v>11.785</v>
      </c>
      <c r="M2550" s="5">
        <v>4.83</v>
      </c>
      <c r="N2550" s="234">
        <f t="shared" si="194"/>
        <v>11.88</v>
      </c>
      <c r="O2550" s="59">
        <f t="shared" si="198"/>
        <v>4.3899999999999917</v>
      </c>
      <c r="P2550" s="12">
        <v>0.5</v>
      </c>
      <c r="Q2550" s="39">
        <f t="shared" si="195"/>
        <v>90.472383720930239</v>
      </c>
      <c r="R2550" s="33">
        <v>430</v>
      </c>
      <c r="S2550" s="8"/>
      <c r="T2550" s="1"/>
      <c r="U2550" s="188">
        <v>434.57400000000001</v>
      </c>
      <c r="V2550" s="8">
        <f t="shared" si="196"/>
        <v>2627.2659999999987</v>
      </c>
      <c r="X2550" s="8">
        <f t="shared" si="197"/>
        <v>2266.2309999999998</v>
      </c>
    </row>
    <row r="2551" spans="2:24" x14ac:dyDescent="0.2">
      <c r="B2551" s="32">
        <v>44548</v>
      </c>
      <c r="C2551" s="33">
        <v>438</v>
      </c>
      <c r="D2551" s="33">
        <v>370</v>
      </c>
      <c r="E2551" s="1">
        <v>434.92</v>
      </c>
      <c r="F2551" s="33">
        <v>722</v>
      </c>
      <c r="G2551" s="33">
        <v>34</v>
      </c>
      <c r="H2551" s="8">
        <v>648.96</v>
      </c>
      <c r="I2551" s="8">
        <v>0</v>
      </c>
      <c r="J2551" s="8">
        <v>0</v>
      </c>
      <c r="K2551" s="8">
        <v>9.5000000000000001E-2</v>
      </c>
      <c r="L2551" s="4">
        <v>9.077</v>
      </c>
      <c r="M2551" s="5">
        <v>3.72</v>
      </c>
      <c r="N2551" s="234">
        <f t="shared" si="194"/>
        <v>9.1720000000000006</v>
      </c>
      <c r="O2551" s="59">
        <f t="shared" si="198"/>
        <v>4.311999999999987</v>
      </c>
      <c r="P2551" s="12">
        <v>10.6</v>
      </c>
      <c r="Q2551" s="39">
        <f t="shared" si="195"/>
        <v>89.383720930232556</v>
      </c>
      <c r="R2551" s="33">
        <v>430</v>
      </c>
      <c r="S2551" s="8"/>
      <c r="T2551" s="1"/>
      <c r="U2551" s="188">
        <v>434.21699999999998</v>
      </c>
      <c r="V2551" s="8">
        <f t="shared" si="196"/>
        <v>2631.5779999999986</v>
      </c>
      <c r="X2551" s="8">
        <f t="shared" si="197"/>
        <v>2275.308</v>
      </c>
    </row>
    <row r="2552" spans="2:24" x14ac:dyDescent="0.2">
      <c r="B2552" s="32">
        <v>44549</v>
      </c>
      <c r="C2552" s="33">
        <v>438</v>
      </c>
      <c r="D2552" s="33">
        <v>370</v>
      </c>
      <c r="E2552" s="1">
        <v>434.7</v>
      </c>
      <c r="F2552" s="33">
        <v>722</v>
      </c>
      <c r="G2552" s="33">
        <v>34</v>
      </c>
      <c r="H2552" s="8">
        <v>644.1</v>
      </c>
      <c r="I2552" s="8">
        <v>0</v>
      </c>
      <c r="J2552" s="8">
        <v>0</v>
      </c>
      <c r="K2552" s="8">
        <v>9.5000000000000001E-2</v>
      </c>
      <c r="L2552" s="4">
        <v>8.4860000000000007</v>
      </c>
      <c r="M2552" s="5">
        <v>3.4780000000000002</v>
      </c>
      <c r="N2552" s="234">
        <f t="shared" si="194"/>
        <v>8.5810000000000013</v>
      </c>
      <c r="O2552" s="59">
        <f t="shared" si="198"/>
        <v>3.860999999999974</v>
      </c>
      <c r="P2552" s="10">
        <v>0</v>
      </c>
      <c r="Q2552" s="39">
        <f t="shared" si="195"/>
        <v>88.677325581395351</v>
      </c>
      <c r="R2552" s="33">
        <v>430</v>
      </c>
      <c r="S2552" s="8"/>
      <c r="T2552" s="1"/>
      <c r="U2552" s="188">
        <v>433.98099999999999</v>
      </c>
      <c r="V2552" s="8">
        <f t="shared" si="196"/>
        <v>2635.4389999999985</v>
      </c>
      <c r="X2552" s="8">
        <f t="shared" si="197"/>
        <v>2283.7939999999999</v>
      </c>
    </row>
    <row r="2553" spans="2:24" x14ac:dyDescent="0.2">
      <c r="B2553" s="32">
        <v>44550</v>
      </c>
      <c r="C2553" s="33">
        <v>438</v>
      </c>
      <c r="D2553" s="33">
        <v>370</v>
      </c>
      <c r="E2553" s="1">
        <v>434.49</v>
      </c>
      <c r="F2553" s="33">
        <v>722</v>
      </c>
      <c r="G2553" s="33">
        <v>34</v>
      </c>
      <c r="H2553" s="8">
        <v>639.38</v>
      </c>
      <c r="I2553" s="8">
        <v>0</v>
      </c>
      <c r="J2553" s="8">
        <v>0</v>
      </c>
      <c r="K2553" s="8">
        <v>9.5000000000000001E-2</v>
      </c>
      <c r="L2553" s="4">
        <v>8.6820000000000004</v>
      </c>
      <c r="M2553" s="5">
        <v>3.5579999999999998</v>
      </c>
      <c r="N2553" s="234">
        <f t="shared" si="194"/>
        <v>8.777000000000001</v>
      </c>
      <c r="O2553" s="59">
        <f t="shared" si="198"/>
        <v>4.1769999999999783</v>
      </c>
      <c r="P2553" s="12">
        <v>1.7</v>
      </c>
      <c r="Q2553" s="39">
        <f t="shared" si="195"/>
        <v>87.991279069767444</v>
      </c>
      <c r="R2553" s="33">
        <v>430</v>
      </c>
      <c r="T2553" s="68">
        <f>SUM(K2534:K2564)</f>
        <v>1.9079999999999995</v>
      </c>
      <c r="U2553" s="188">
        <v>433.726</v>
      </c>
      <c r="V2553" s="8">
        <f t="shared" si="196"/>
        <v>2639.6159999999986</v>
      </c>
      <c r="X2553" s="8">
        <f>+X2552+L2553</f>
        <v>2292.4759999999997</v>
      </c>
    </row>
    <row r="2554" spans="2:24" x14ac:dyDescent="0.2">
      <c r="B2554" s="32">
        <v>44551</v>
      </c>
      <c r="C2554" s="33">
        <v>438</v>
      </c>
      <c r="D2554" s="33">
        <v>370</v>
      </c>
      <c r="E2554" s="1">
        <v>434.28</v>
      </c>
      <c r="F2554" s="33">
        <v>722</v>
      </c>
      <c r="G2554" s="33">
        <v>34</v>
      </c>
      <c r="H2554" s="8">
        <v>634.78</v>
      </c>
      <c r="I2554" s="8">
        <v>0</v>
      </c>
      <c r="J2554" s="8">
        <v>0</v>
      </c>
      <c r="K2554" s="8">
        <v>9.5000000000000001E-2</v>
      </c>
      <c r="L2554" s="4">
        <v>10.131</v>
      </c>
      <c r="M2554" s="5">
        <v>4.1520000000000001</v>
      </c>
      <c r="N2554" s="234">
        <f t="shared" si="194"/>
        <v>10.226000000000001</v>
      </c>
      <c r="O2554" s="59">
        <f t="shared" si="198"/>
        <v>4.5860000000000145</v>
      </c>
      <c r="P2554" s="10">
        <v>0</v>
      </c>
      <c r="Q2554" s="39">
        <f t="shared" ref="Q2554:Q2564" si="199">(H2554-34)*100/(722-34)</f>
        <v>87.322674418604649</v>
      </c>
      <c r="R2554" s="33">
        <v>430</v>
      </c>
      <c r="U2554" s="188">
        <v>433.50200000000001</v>
      </c>
      <c r="V2554" s="8">
        <f t="shared" si="196"/>
        <v>2644.2019999999989</v>
      </c>
      <c r="X2554" s="8">
        <f>+X2553+L2554</f>
        <v>2302.6069999999995</v>
      </c>
    </row>
    <row r="2555" spans="2:24" x14ac:dyDescent="0.2">
      <c r="B2555" s="32">
        <v>44552</v>
      </c>
      <c r="C2555" s="33">
        <v>438</v>
      </c>
      <c r="D2555" s="33">
        <v>370</v>
      </c>
      <c r="E2555" s="1">
        <v>434.02</v>
      </c>
      <c r="F2555" s="33">
        <v>722</v>
      </c>
      <c r="G2555" s="33">
        <v>34</v>
      </c>
      <c r="H2555" s="8">
        <v>629.14</v>
      </c>
      <c r="I2555" s="8">
        <v>0</v>
      </c>
      <c r="J2555" s="8">
        <v>0</v>
      </c>
      <c r="K2555" s="8">
        <v>2.4E-2</v>
      </c>
      <c r="L2555" s="4">
        <v>11.036</v>
      </c>
      <c r="M2555" s="5">
        <v>4.5229999999999997</v>
      </c>
      <c r="N2555" s="234">
        <f t="shared" si="194"/>
        <v>11.059999999999999</v>
      </c>
      <c r="O2555" s="59">
        <f t="shared" si="198"/>
        <v>3.9100000000000215</v>
      </c>
      <c r="P2555" s="10">
        <v>0</v>
      </c>
      <c r="Q2555" s="39">
        <f t="shared" si="199"/>
        <v>86.502906976744185</v>
      </c>
      <c r="R2555" s="33">
        <v>430</v>
      </c>
      <c r="U2555" s="188">
        <v>433.21699999999998</v>
      </c>
      <c r="V2555" s="8">
        <f t="shared" si="196"/>
        <v>2648.1119999999987</v>
      </c>
      <c r="X2555" s="8">
        <f>+X2554+L2555</f>
        <v>2313.6429999999996</v>
      </c>
    </row>
    <row r="2556" spans="2:24" x14ac:dyDescent="0.2">
      <c r="B2556" s="32">
        <v>44553</v>
      </c>
      <c r="C2556" s="33">
        <v>438</v>
      </c>
      <c r="D2556" s="33">
        <v>370</v>
      </c>
      <c r="E2556" s="1">
        <v>433.69</v>
      </c>
      <c r="F2556" s="33">
        <v>722</v>
      </c>
      <c r="G2556" s="33">
        <v>34</v>
      </c>
      <c r="H2556" s="8">
        <v>621.99</v>
      </c>
      <c r="I2556" s="8">
        <v>0</v>
      </c>
      <c r="J2556" s="8">
        <v>0</v>
      </c>
      <c r="K2556" s="8">
        <v>4.9000000000000002E-2</v>
      </c>
      <c r="L2556" s="4">
        <v>10.273</v>
      </c>
      <c r="M2556" s="5">
        <v>4.1929999999999996</v>
      </c>
      <c r="N2556" s="234">
        <f t="shared" si="194"/>
        <v>10.321999999999999</v>
      </c>
      <c r="O2556" s="59">
        <f t="shared" si="198"/>
        <v>3.2519999999999492</v>
      </c>
      <c r="P2556" s="10">
        <v>0</v>
      </c>
      <c r="Q2556" s="39">
        <f t="shared" si="199"/>
        <v>85.463662790697668</v>
      </c>
      <c r="R2556" s="33">
        <v>430</v>
      </c>
      <c r="U2556" s="188">
        <v>432.863</v>
      </c>
      <c r="V2556" s="8">
        <f t="shared" si="196"/>
        <v>2651.3639999999987</v>
      </c>
      <c r="X2556" s="8">
        <f>+X2555+L2556</f>
        <v>2323.9159999999997</v>
      </c>
    </row>
    <row r="2557" spans="2:24" x14ac:dyDescent="0.2">
      <c r="B2557" s="32">
        <v>44554</v>
      </c>
      <c r="C2557" s="33">
        <v>438</v>
      </c>
      <c r="D2557" s="33">
        <v>370</v>
      </c>
      <c r="E2557" s="1">
        <v>433.36</v>
      </c>
      <c r="F2557" s="33">
        <v>722</v>
      </c>
      <c r="G2557" s="33">
        <v>34</v>
      </c>
      <c r="H2557" s="8">
        <v>614.91999999999996</v>
      </c>
      <c r="I2557" s="8">
        <v>0</v>
      </c>
      <c r="J2557" s="8">
        <v>0</v>
      </c>
      <c r="K2557" s="8">
        <v>6.4000000000000001E-2</v>
      </c>
      <c r="L2557" s="4">
        <v>9.6110000000000007</v>
      </c>
      <c r="M2557" s="5">
        <v>3.923</v>
      </c>
      <c r="N2557" s="234">
        <f t="shared" si="194"/>
        <v>9.6750000000000007</v>
      </c>
      <c r="O2557" s="59">
        <f t="shared" si="198"/>
        <v>2.895000000000028</v>
      </c>
      <c r="P2557" s="10">
        <v>0</v>
      </c>
      <c r="Q2557" s="39">
        <f t="shared" si="199"/>
        <v>84.436046511627893</v>
      </c>
      <c r="R2557" s="33">
        <v>430</v>
      </c>
      <c r="U2557" s="188">
        <v>432.50099999999998</v>
      </c>
      <c r="V2557" s="8">
        <f t="shared" si="196"/>
        <v>2654.2589999999987</v>
      </c>
      <c r="X2557" s="8">
        <f t="shared" ref="X2557:X2620" si="200">+X2556+L2557</f>
        <v>2333.5269999999996</v>
      </c>
    </row>
    <row r="2558" spans="2:24" x14ac:dyDescent="0.2">
      <c r="B2558" s="32">
        <v>44555</v>
      </c>
      <c r="C2558" s="33">
        <v>438</v>
      </c>
      <c r="D2558" s="33">
        <v>370</v>
      </c>
      <c r="E2558" s="1">
        <v>433.04</v>
      </c>
      <c r="F2558" s="33">
        <v>722</v>
      </c>
      <c r="G2558" s="33">
        <v>34</v>
      </c>
      <c r="H2558" s="8">
        <v>608.14</v>
      </c>
      <c r="I2558" s="8">
        <v>0</v>
      </c>
      <c r="J2558" s="8">
        <v>0</v>
      </c>
      <c r="K2558" s="8">
        <v>6.4000000000000001E-2</v>
      </c>
      <c r="L2558" s="4">
        <v>8.0830000000000002</v>
      </c>
      <c r="M2558" s="5">
        <v>3.2989999999999999</v>
      </c>
      <c r="N2558" s="234">
        <f t="shared" si="194"/>
        <v>8.1470000000000002</v>
      </c>
      <c r="O2558" s="59">
        <f t="shared" si="198"/>
        <v>2.0569999999999684</v>
      </c>
      <c r="P2558" s="10">
        <v>0</v>
      </c>
      <c r="Q2558" s="39">
        <f t="shared" si="199"/>
        <v>83.450581395348834</v>
      </c>
      <c r="R2558" s="33">
        <v>430</v>
      </c>
      <c r="U2558" s="188">
        <v>432.15</v>
      </c>
      <c r="V2558" s="8">
        <f t="shared" si="196"/>
        <v>2656.3159999999984</v>
      </c>
      <c r="X2558" s="8">
        <f t="shared" si="200"/>
        <v>2341.6099999999997</v>
      </c>
    </row>
    <row r="2559" spans="2:24" x14ac:dyDescent="0.2">
      <c r="B2559" s="32">
        <v>44556</v>
      </c>
      <c r="C2559" s="33">
        <v>438</v>
      </c>
      <c r="D2559" s="33">
        <v>370</v>
      </c>
      <c r="E2559" s="1">
        <v>432.75</v>
      </c>
      <c r="F2559" s="33">
        <v>722</v>
      </c>
      <c r="G2559" s="33">
        <v>34</v>
      </c>
      <c r="H2559" s="8">
        <v>602.04999999999995</v>
      </c>
      <c r="I2559" s="8">
        <v>0</v>
      </c>
      <c r="J2559" s="8">
        <v>0</v>
      </c>
      <c r="K2559" s="8">
        <v>2.9000000000000001E-2</v>
      </c>
      <c r="L2559" s="4">
        <v>6.8280000000000003</v>
      </c>
      <c r="M2559" s="5">
        <v>2.7869999999999999</v>
      </c>
      <c r="N2559" s="234">
        <f t="shared" si="194"/>
        <v>6.8570000000000002</v>
      </c>
      <c r="O2559" s="59">
        <f t="shared" si="198"/>
        <v>1.8170000000000366</v>
      </c>
      <c r="P2559" s="10">
        <v>0</v>
      </c>
      <c r="Q2559" s="39">
        <f t="shared" si="199"/>
        <v>82.565406976744171</v>
      </c>
      <c r="R2559" s="33">
        <v>430</v>
      </c>
      <c r="U2559" s="188">
        <v>431.83600000000001</v>
      </c>
      <c r="V2559" s="8">
        <f t="shared" si="196"/>
        <v>2658.1329999999984</v>
      </c>
      <c r="X2559" s="8">
        <f t="shared" si="200"/>
        <v>2348.4379999999996</v>
      </c>
    </row>
    <row r="2560" spans="2:24" x14ac:dyDescent="0.2">
      <c r="B2560" s="32">
        <v>44557</v>
      </c>
      <c r="C2560" s="33">
        <v>438</v>
      </c>
      <c r="D2560" s="33">
        <v>370</v>
      </c>
      <c r="E2560" s="1">
        <v>432.51</v>
      </c>
      <c r="F2560" s="33">
        <v>722</v>
      </c>
      <c r="G2560" s="33">
        <v>34</v>
      </c>
      <c r="H2560" s="8">
        <v>597.01</v>
      </c>
      <c r="I2560" s="8">
        <v>0</v>
      </c>
      <c r="J2560" s="8">
        <v>0</v>
      </c>
      <c r="K2560" s="8">
        <v>0</v>
      </c>
      <c r="L2560" s="4">
        <v>7.1369999999999996</v>
      </c>
      <c r="M2560" s="5">
        <v>2.9129999999999998</v>
      </c>
      <c r="N2560" s="234">
        <f t="shared" si="194"/>
        <v>7.1369999999999996</v>
      </c>
      <c r="O2560" s="59">
        <f t="shared" si="198"/>
        <v>2.1970000000000587</v>
      </c>
      <c r="P2560" s="10">
        <v>0</v>
      </c>
      <c r="Q2560" s="39">
        <f t="shared" si="199"/>
        <v>81.832848837209298</v>
      </c>
      <c r="R2560" s="33">
        <v>430</v>
      </c>
      <c r="U2560" s="188">
        <v>431.56</v>
      </c>
      <c r="V2560" s="8">
        <f t="shared" si="196"/>
        <v>2660.3299999999986</v>
      </c>
      <c r="X2560" s="8">
        <f t="shared" si="200"/>
        <v>2355.5749999999998</v>
      </c>
    </row>
    <row r="2561" spans="2:24" x14ac:dyDescent="0.2">
      <c r="B2561" s="32">
        <v>44558</v>
      </c>
      <c r="C2561" s="33">
        <v>438</v>
      </c>
      <c r="D2561" s="33">
        <v>370</v>
      </c>
      <c r="E2561" s="1">
        <v>432.27</v>
      </c>
      <c r="F2561" s="33">
        <v>722</v>
      </c>
      <c r="G2561" s="33">
        <v>34</v>
      </c>
      <c r="H2561" s="8">
        <v>592.07000000000005</v>
      </c>
      <c r="I2561" s="8">
        <v>0</v>
      </c>
      <c r="J2561" s="8">
        <v>0</v>
      </c>
      <c r="K2561" s="8">
        <v>0</v>
      </c>
      <c r="L2561" s="4">
        <v>8.2680000000000007</v>
      </c>
      <c r="M2561" s="5">
        <v>3.3610000000000002</v>
      </c>
      <c r="N2561" s="234">
        <f t="shared" si="194"/>
        <v>8.2680000000000007</v>
      </c>
      <c r="O2561" s="59">
        <f t="shared" si="198"/>
        <v>2.5079999999998961</v>
      </c>
      <c r="P2561" s="10">
        <v>0</v>
      </c>
      <c r="Q2561" s="39">
        <f t="shared" si="199"/>
        <v>81.114825581395365</v>
      </c>
      <c r="R2561" s="33">
        <v>430</v>
      </c>
      <c r="U2561" s="188">
        <v>431.29899999999998</v>
      </c>
      <c r="V2561" s="8">
        <f t="shared" si="196"/>
        <v>2662.8379999999984</v>
      </c>
      <c r="X2561" s="8">
        <f t="shared" si="200"/>
        <v>2363.8429999999998</v>
      </c>
    </row>
    <row r="2562" spans="2:24" x14ac:dyDescent="0.2">
      <c r="B2562" s="32">
        <v>44559</v>
      </c>
      <c r="C2562" s="33">
        <v>438</v>
      </c>
      <c r="D2562" s="33">
        <v>370</v>
      </c>
      <c r="E2562" s="1">
        <v>431.99</v>
      </c>
      <c r="F2562" s="33">
        <v>722</v>
      </c>
      <c r="G2562" s="33">
        <v>34</v>
      </c>
      <c r="H2562" s="8">
        <v>586.30999999999995</v>
      </c>
      <c r="I2562" s="8">
        <v>0</v>
      </c>
      <c r="J2562" s="8">
        <v>0</v>
      </c>
      <c r="K2562" s="8">
        <v>4.1000000000000002E-2</v>
      </c>
      <c r="L2562" s="4">
        <v>11.301</v>
      </c>
      <c r="M2562" s="5">
        <v>4.5940000000000003</v>
      </c>
      <c r="N2562" s="234">
        <f t="shared" si="194"/>
        <v>11.342000000000001</v>
      </c>
      <c r="O2562" s="59">
        <f t="shared" si="198"/>
        <v>3.4320000000000324</v>
      </c>
      <c r="P2562" s="10">
        <v>0</v>
      </c>
      <c r="Q2562" s="39">
        <f t="shared" si="199"/>
        <v>80.277616279069761</v>
      </c>
      <c r="R2562" s="33">
        <v>430</v>
      </c>
      <c r="U2562" s="188">
        <v>430.98399999999998</v>
      </c>
      <c r="V2562" s="8">
        <f t="shared" si="196"/>
        <v>2666.2699999999986</v>
      </c>
      <c r="X2562" s="8">
        <f t="shared" si="200"/>
        <v>2375.1439999999998</v>
      </c>
    </row>
    <row r="2563" spans="2:24" x14ac:dyDescent="0.2">
      <c r="B2563" s="32">
        <v>44560</v>
      </c>
      <c r="C2563" s="33">
        <v>438</v>
      </c>
      <c r="D2563" s="33">
        <v>370</v>
      </c>
      <c r="E2563" s="1">
        <v>431.6</v>
      </c>
      <c r="F2563" s="33">
        <v>722</v>
      </c>
      <c r="G2563" s="33">
        <v>34</v>
      </c>
      <c r="H2563" s="8">
        <v>578.4</v>
      </c>
      <c r="I2563" s="8">
        <v>0</v>
      </c>
      <c r="J2563" s="8">
        <v>0</v>
      </c>
      <c r="K2563" s="8">
        <v>6.3E-2</v>
      </c>
      <c r="L2563" s="4">
        <v>7.9610000000000003</v>
      </c>
      <c r="M2563" s="5">
        <v>3.2229999999999999</v>
      </c>
      <c r="N2563" s="234">
        <f t="shared" si="194"/>
        <v>8.0240000000000009</v>
      </c>
      <c r="O2563" s="59">
        <f t="shared" si="198"/>
        <v>3.1240000000000236</v>
      </c>
      <c r="P2563" s="10">
        <v>0</v>
      </c>
      <c r="Q2563" s="39">
        <f t="shared" si="199"/>
        <v>79.127906976744185</v>
      </c>
      <c r="R2563" s="33">
        <v>430</v>
      </c>
      <c r="U2563" s="188">
        <v>430.553</v>
      </c>
      <c r="V2563" s="8">
        <f t="shared" si="196"/>
        <v>2669.3939999999984</v>
      </c>
      <c r="X2563" s="8">
        <f t="shared" si="200"/>
        <v>2383.1049999999996</v>
      </c>
    </row>
    <row r="2564" spans="2:24" x14ac:dyDescent="0.2">
      <c r="B2564" s="32">
        <v>44561</v>
      </c>
      <c r="C2564" s="33">
        <v>438</v>
      </c>
      <c r="D2564" s="33">
        <v>370</v>
      </c>
      <c r="E2564" s="1">
        <v>431.36</v>
      </c>
      <c r="F2564" s="33">
        <v>722</v>
      </c>
      <c r="G2564" s="33">
        <v>34</v>
      </c>
      <c r="H2564" s="8">
        <v>573.5</v>
      </c>
      <c r="I2564" s="8">
        <v>0</v>
      </c>
      <c r="J2564" s="8">
        <v>0</v>
      </c>
      <c r="K2564" s="8">
        <v>6.3E-2</v>
      </c>
      <c r="L2564" s="4">
        <v>9.3659999999999997</v>
      </c>
      <c r="M2564" s="5">
        <v>3.7919999999999998</v>
      </c>
      <c r="N2564" s="234">
        <f t="shared" si="194"/>
        <v>9.4290000000000003</v>
      </c>
      <c r="O2564" s="59">
        <f t="shared" si="198"/>
        <v>2.6290000000000457</v>
      </c>
      <c r="P2564" s="10">
        <v>2.6</v>
      </c>
      <c r="Q2564" s="39">
        <f t="shared" si="199"/>
        <v>78.41569767441861</v>
      </c>
      <c r="R2564" s="33">
        <v>430</v>
      </c>
      <c r="U2564" s="188">
        <v>430.26900000000001</v>
      </c>
      <c r="V2564" s="8">
        <f t="shared" si="196"/>
        <v>2672.0229999999983</v>
      </c>
      <c r="X2564" s="8">
        <f t="shared" si="200"/>
        <v>2392.4709999999995</v>
      </c>
    </row>
    <row r="2565" spans="2:24" x14ac:dyDescent="0.2">
      <c r="B2565" s="252">
        <v>44562</v>
      </c>
      <c r="C2565" s="201">
        <v>438</v>
      </c>
      <c r="D2565" s="201">
        <v>370</v>
      </c>
      <c r="E2565" s="196">
        <v>431.02</v>
      </c>
      <c r="F2565" s="201">
        <v>722</v>
      </c>
      <c r="G2565" s="201">
        <v>34</v>
      </c>
      <c r="H2565" s="202">
        <v>566.70000000000005</v>
      </c>
      <c r="I2565" s="202">
        <v>0</v>
      </c>
      <c r="J2565" s="202">
        <v>0</v>
      </c>
      <c r="K2565" s="202">
        <v>6.3E-2</v>
      </c>
      <c r="L2565" s="197">
        <v>5.0810000000000004</v>
      </c>
      <c r="M2565" s="198">
        <v>2.0579999999999998</v>
      </c>
      <c r="N2565" s="237">
        <f t="shared" si="194"/>
        <v>5.1440000000000001</v>
      </c>
      <c r="O2565" s="199">
        <f t="shared" si="198"/>
        <v>1.9439999999999547</v>
      </c>
      <c r="P2565" s="223">
        <v>7</v>
      </c>
      <c r="Q2565" s="200">
        <f>(H2565-3.06)*100/(722-3.06)</f>
        <v>78.398753720755565</v>
      </c>
      <c r="R2565" s="201">
        <v>430</v>
      </c>
      <c r="S2565" s="201"/>
      <c r="T2565" s="201"/>
      <c r="U2565" s="207">
        <v>429.892</v>
      </c>
      <c r="V2565" s="202">
        <v>0</v>
      </c>
      <c r="W2565" s="201"/>
      <c r="X2565" s="202">
        <v>0</v>
      </c>
    </row>
    <row r="2566" spans="2:24" x14ac:dyDescent="0.2">
      <c r="B2566" s="252">
        <v>44563</v>
      </c>
      <c r="C2566" s="201">
        <v>438</v>
      </c>
      <c r="D2566" s="201">
        <v>370</v>
      </c>
      <c r="E2566" s="196">
        <v>430.86</v>
      </c>
      <c r="F2566" s="201">
        <v>722</v>
      </c>
      <c r="G2566" s="201">
        <v>34</v>
      </c>
      <c r="H2566" s="202">
        <v>563.5</v>
      </c>
      <c r="I2566" s="202">
        <v>0</v>
      </c>
      <c r="J2566" s="202">
        <v>0</v>
      </c>
      <c r="K2566" s="202">
        <v>6.3E-2</v>
      </c>
      <c r="L2566" s="197">
        <v>3.359</v>
      </c>
      <c r="M2566" s="198">
        <v>1.36</v>
      </c>
      <c r="N2566" s="237">
        <f t="shared" si="194"/>
        <v>3.4220000000000002</v>
      </c>
      <c r="O2566" s="199">
        <f t="shared" si="198"/>
        <v>2.0220000000000229</v>
      </c>
      <c r="P2566" s="223">
        <v>11.7</v>
      </c>
      <c r="Q2566" s="200">
        <f t="shared" ref="Q2566:Q2629" si="201">(H2566-3.06)*100/(722-3.06)</f>
        <v>77.953653990597275</v>
      </c>
      <c r="R2566" s="201">
        <v>430</v>
      </c>
      <c r="S2566" s="201"/>
      <c r="T2566" s="201"/>
      <c r="U2566" s="207">
        <v>429.714</v>
      </c>
      <c r="V2566" s="202">
        <f>+V2565+O2566</f>
        <v>2.0220000000000229</v>
      </c>
      <c r="W2566" s="201"/>
      <c r="X2566" s="202">
        <f t="shared" si="200"/>
        <v>3.359</v>
      </c>
    </row>
    <row r="2567" spans="2:24" x14ac:dyDescent="0.2">
      <c r="B2567" s="252">
        <v>44564</v>
      </c>
      <c r="C2567" s="201">
        <v>438</v>
      </c>
      <c r="D2567" s="201">
        <v>370</v>
      </c>
      <c r="E2567" s="196">
        <v>430.79</v>
      </c>
      <c r="F2567" s="201">
        <v>722</v>
      </c>
      <c r="G2567" s="201">
        <v>34</v>
      </c>
      <c r="H2567" s="202">
        <v>562.1</v>
      </c>
      <c r="I2567" s="202">
        <v>0</v>
      </c>
      <c r="J2567" s="202">
        <v>0</v>
      </c>
      <c r="K2567" s="202">
        <v>6.3E-2</v>
      </c>
      <c r="L2567" s="197">
        <v>8.4049999999999994</v>
      </c>
      <c r="M2567" s="198">
        <v>3.403</v>
      </c>
      <c r="N2567" s="237">
        <f>I2567+J2567+L2567+K2567</f>
        <v>8.468</v>
      </c>
      <c r="O2567" s="199">
        <f>H2568-H2567+N2567</f>
        <v>5.3380000000000045</v>
      </c>
      <c r="P2567" s="223">
        <v>2.8</v>
      </c>
      <c r="Q2567" s="200">
        <f t="shared" si="201"/>
        <v>77.758922858653023</v>
      </c>
      <c r="R2567" s="201">
        <v>430</v>
      </c>
      <c r="S2567" s="201"/>
      <c r="T2567" s="201"/>
      <c r="U2567" s="207">
        <v>429.60899999999998</v>
      </c>
      <c r="V2567" s="202">
        <f t="shared" ref="V2567:V2630" si="202">+V2566+O2567</f>
        <v>7.3600000000000279</v>
      </c>
      <c r="W2567" s="201"/>
      <c r="X2567" s="202">
        <f t="shared" si="200"/>
        <v>11.763999999999999</v>
      </c>
    </row>
    <row r="2568" spans="2:24" x14ac:dyDescent="0.2">
      <c r="B2568" s="252">
        <v>44565</v>
      </c>
      <c r="C2568" s="201">
        <v>438</v>
      </c>
      <c r="D2568" s="201">
        <v>370</v>
      </c>
      <c r="E2568" s="196">
        <v>430.63</v>
      </c>
      <c r="F2568" s="201">
        <v>722</v>
      </c>
      <c r="G2568" s="201">
        <v>34</v>
      </c>
      <c r="H2568" s="202">
        <v>558.97</v>
      </c>
      <c r="I2568" s="202">
        <v>0</v>
      </c>
      <c r="J2568" s="202">
        <v>0</v>
      </c>
      <c r="K2568" s="202">
        <v>6.3E-2</v>
      </c>
      <c r="L2568" s="197">
        <v>9.7050000000000001</v>
      </c>
      <c r="M2568" s="198">
        <v>3.9289999999999998</v>
      </c>
      <c r="N2568" s="237">
        <f>I2568+J2568+L2568+K2568</f>
        <v>9.7680000000000007</v>
      </c>
      <c r="O2568" s="199">
        <f>H2569-H2568+N2568</f>
        <v>3.488000000000028</v>
      </c>
      <c r="P2568" s="223">
        <v>0.5</v>
      </c>
      <c r="Q2568" s="200">
        <f t="shared" si="201"/>
        <v>77.323559685091951</v>
      </c>
      <c r="R2568" s="201">
        <v>430</v>
      </c>
      <c r="S2568" s="201"/>
      <c r="T2568" s="253">
        <v>19.411999999999999</v>
      </c>
      <c r="U2568" s="201">
        <f>410+T2568</f>
        <v>429.41199999999998</v>
      </c>
      <c r="V2568" s="202">
        <f t="shared" si="202"/>
        <v>10.848000000000056</v>
      </c>
      <c r="W2568" s="201"/>
      <c r="X2568" s="202">
        <f t="shared" si="200"/>
        <v>21.469000000000001</v>
      </c>
    </row>
    <row r="2569" spans="2:24" x14ac:dyDescent="0.2">
      <c r="B2569" s="252">
        <v>44566</v>
      </c>
      <c r="C2569" s="201">
        <v>438</v>
      </c>
      <c r="D2569" s="201">
        <v>370</v>
      </c>
      <c r="E2569" s="196">
        <v>430.31</v>
      </c>
      <c r="F2569" s="201">
        <v>722</v>
      </c>
      <c r="G2569" s="201">
        <v>34</v>
      </c>
      <c r="H2569" s="202">
        <v>552.69000000000005</v>
      </c>
      <c r="I2569" s="202">
        <v>0</v>
      </c>
      <c r="J2569" s="202">
        <v>0</v>
      </c>
      <c r="K2569" s="202">
        <v>6.2E-2</v>
      </c>
      <c r="L2569" s="197">
        <v>11.058</v>
      </c>
      <c r="M2569" s="198">
        <v>4.4770000000000003</v>
      </c>
      <c r="N2569" s="237">
        <f>I2569+J2569+L2569+K2569</f>
        <v>11.12</v>
      </c>
      <c r="O2569" s="199">
        <f>H2570-H2569+N2569</f>
        <v>5.6299999999999901</v>
      </c>
      <c r="P2569" s="223">
        <v>16.3</v>
      </c>
      <c r="Q2569" s="200">
        <f t="shared" si="201"/>
        <v>76.450051464656312</v>
      </c>
      <c r="R2569" s="201">
        <v>430</v>
      </c>
      <c r="S2569" s="202">
        <f>SUM(K2565:K2595)</f>
        <v>1.581</v>
      </c>
      <c r="T2569" s="253">
        <v>19.07</v>
      </c>
      <c r="U2569" s="201">
        <f t="shared" ref="U2569:U2578" si="203">410+T2569</f>
        <v>429.07</v>
      </c>
      <c r="V2569" s="202">
        <f t="shared" si="202"/>
        <v>16.478000000000044</v>
      </c>
      <c r="W2569" s="201"/>
      <c r="X2569" s="202">
        <f t="shared" si="200"/>
        <v>32.527000000000001</v>
      </c>
    </row>
    <row r="2570" spans="2:24" x14ac:dyDescent="0.2">
      <c r="B2570" s="252">
        <v>44567</v>
      </c>
      <c r="C2570" s="201">
        <v>438</v>
      </c>
      <c r="D2570" s="201">
        <v>370</v>
      </c>
      <c r="E2570" s="196">
        <v>430.03</v>
      </c>
      <c r="F2570" s="201">
        <v>722</v>
      </c>
      <c r="G2570" s="201">
        <v>34</v>
      </c>
      <c r="H2570" s="202">
        <v>547.20000000000005</v>
      </c>
      <c r="I2570" s="202">
        <v>0</v>
      </c>
      <c r="J2570" s="202">
        <v>0</v>
      </c>
      <c r="K2570" s="202">
        <v>6.2E-2</v>
      </c>
      <c r="L2570" s="197">
        <v>10.7</v>
      </c>
      <c r="M2570" s="198">
        <v>4.3319999999999999</v>
      </c>
      <c r="N2570" s="237">
        <f>I2570+J2570+L2570+K2570</f>
        <v>10.761999999999999</v>
      </c>
      <c r="O2570" s="199">
        <f>H2571-H2570+N2570</f>
        <v>3.7619999999999987</v>
      </c>
      <c r="P2570" s="223">
        <v>0.5</v>
      </c>
      <c r="Q2570" s="200">
        <f t="shared" si="201"/>
        <v>75.686427240103484</v>
      </c>
      <c r="R2570" s="201">
        <v>430</v>
      </c>
      <c r="S2570" s="201"/>
      <c r="T2570" s="253">
        <v>18.748000000000001</v>
      </c>
      <c r="U2570" s="201">
        <f t="shared" si="203"/>
        <v>428.74799999999999</v>
      </c>
      <c r="V2570" s="202">
        <f t="shared" si="202"/>
        <v>20.240000000000045</v>
      </c>
      <c r="W2570" s="201"/>
      <c r="X2570" s="202">
        <f t="shared" si="200"/>
        <v>43.227000000000004</v>
      </c>
    </row>
    <row r="2571" spans="2:24" x14ac:dyDescent="0.2">
      <c r="B2571" s="252">
        <v>44568</v>
      </c>
      <c r="C2571" s="201">
        <v>438</v>
      </c>
      <c r="D2571" s="201">
        <v>370</v>
      </c>
      <c r="E2571" s="196">
        <v>429.67</v>
      </c>
      <c r="F2571" s="201">
        <v>722</v>
      </c>
      <c r="G2571" s="201">
        <v>34</v>
      </c>
      <c r="H2571" s="202">
        <v>540.20000000000005</v>
      </c>
      <c r="I2571" s="202">
        <v>0</v>
      </c>
      <c r="J2571" s="202">
        <v>0</v>
      </c>
      <c r="K2571" s="202">
        <v>6.2E-2</v>
      </c>
      <c r="L2571" s="197">
        <v>11.805</v>
      </c>
      <c r="M2571" s="198">
        <v>4.76</v>
      </c>
      <c r="N2571" s="237">
        <f t="shared" ref="N2571:N2582" si="204">I2571+J2571+L2571+K2571</f>
        <v>11.866999999999999</v>
      </c>
      <c r="O2571" s="199">
        <f t="shared" ref="O2571:O2634" si="205">H2572-H2571+N2571</f>
        <v>4.7669999999999764</v>
      </c>
      <c r="P2571" s="223">
        <v>0</v>
      </c>
      <c r="Q2571" s="200">
        <f t="shared" si="201"/>
        <v>74.712771580382238</v>
      </c>
      <c r="R2571" s="201">
        <v>430</v>
      </c>
      <c r="S2571" s="201"/>
      <c r="T2571" s="253">
        <v>18.382000000000001</v>
      </c>
      <c r="U2571" s="201">
        <f>410+T2571</f>
        <v>428.38200000000001</v>
      </c>
      <c r="V2571" s="202">
        <f t="shared" si="202"/>
        <v>25.007000000000019</v>
      </c>
      <c r="W2571" s="201"/>
      <c r="X2571" s="202">
        <f t="shared" si="200"/>
        <v>55.032000000000004</v>
      </c>
    </row>
    <row r="2572" spans="2:24" x14ac:dyDescent="0.2">
      <c r="B2572" s="252">
        <v>44569</v>
      </c>
      <c r="C2572" s="201">
        <v>438</v>
      </c>
      <c r="D2572" s="201">
        <v>370</v>
      </c>
      <c r="E2572" s="196">
        <v>429.3</v>
      </c>
      <c r="F2572" s="201">
        <v>722</v>
      </c>
      <c r="G2572" s="201">
        <v>34</v>
      </c>
      <c r="H2572" s="202">
        <v>533.1</v>
      </c>
      <c r="I2572" s="202">
        <v>0</v>
      </c>
      <c r="J2572" s="202">
        <v>0</v>
      </c>
      <c r="K2572" s="202">
        <v>6.2E-2</v>
      </c>
      <c r="L2572" s="197">
        <v>9.2379999999999995</v>
      </c>
      <c r="M2572" s="198">
        <v>3.7250000000000001</v>
      </c>
      <c r="N2572" s="237">
        <f t="shared" si="204"/>
        <v>9.2999999999999989</v>
      </c>
      <c r="O2572" s="199">
        <f t="shared" si="205"/>
        <v>2.3599999999999444</v>
      </c>
      <c r="P2572" s="223">
        <v>12.5</v>
      </c>
      <c r="Q2572" s="200">
        <f t="shared" si="201"/>
        <v>73.725206554093532</v>
      </c>
      <c r="R2572" s="201">
        <v>430</v>
      </c>
      <c r="S2572" s="201"/>
      <c r="T2572" s="253">
        <v>17.966999999999999</v>
      </c>
      <c r="U2572" s="201">
        <f t="shared" si="203"/>
        <v>427.96699999999998</v>
      </c>
      <c r="V2572" s="202">
        <f t="shared" si="202"/>
        <v>27.366999999999962</v>
      </c>
      <c r="W2572" s="201"/>
      <c r="X2572" s="202">
        <f t="shared" si="200"/>
        <v>64.27000000000001</v>
      </c>
    </row>
    <row r="2573" spans="2:24" x14ac:dyDescent="0.2">
      <c r="B2573" s="252">
        <v>44570</v>
      </c>
      <c r="C2573" s="201">
        <v>438</v>
      </c>
      <c r="D2573" s="201">
        <v>370</v>
      </c>
      <c r="E2573" s="196">
        <v>428.94</v>
      </c>
      <c r="F2573" s="201">
        <v>722</v>
      </c>
      <c r="G2573" s="201">
        <v>34</v>
      </c>
      <c r="H2573" s="202">
        <v>526.16</v>
      </c>
      <c r="I2573" s="202">
        <v>0</v>
      </c>
      <c r="J2573" s="202">
        <v>0</v>
      </c>
      <c r="K2573" s="202">
        <v>6.2E-2</v>
      </c>
      <c r="L2573" s="197">
        <v>5.1909999999999998</v>
      </c>
      <c r="M2573" s="198">
        <v>2.093</v>
      </c>
      <c r="N2573" s="237">
        <f t="shared" si="204"/>
        <v>5.2530000000000001</v>
      </c>
      <c r="O2573" s="199">
        <f t="shared" si="205"/>
        <v>2.2130000000000365</v>
      </c>
      <c r="P2573" s="223">
        <v>1.5</v>
      </c>
      <c r="Q2573" s="200">
        <f t="shared" si="201"/>
        <v>72.759896514312729</v>
      </c>
      <c r="R2573" s="201">
        <v>430</v>
      </c>
      <c r="S2573" s="201"/>
      <c r="T2573" s="253">
        <v>17.577999999999999</v>
      </c>
      <c r="U2573" s="201">
        <f t="shared" si="203"/>
        <v>427.57799999999997</v>
      </c>
      <c r="V2573" s="202">
        <f t="shared" si="202"/>
        <v>29.58</v>
      </c>
      <c r="W2573" s="201"/>
      <c r="X2573" s="202">
        <f t="shared" si="200"/>
        <v>69.461000000000013</v>
      </c>
    </row>
    <row r="2574" spans="2:24" x14ac:dyDescent="0.2">
      <c r="B2574" s="252">
        <v>44571</v>
      </c>
      <c r="C2574" s="201">
        <v>438</v>
      </c>
      <c r="D2574" s="201">
        <v>370</v>
      </c>
      <c r="E2574" s="196">
        <v>428.78</v>
      </c>
      <c r="F2574" s="201">
        <v>722</v>
      </c>
      <c r="G2574" s="201">
        <v>34</v>
      </c>
      <c r="H2574" s="202">
        <v>523.12</v>
      </c>
      <c r="I2574" s="202">
        <v>0</v>
      </c>
      <c r="J2574" s="202">
        <v>0</v>
      </c>
      <c r="K2574" s="202">
        <v>6.2E-2</v>
      </c>
      <c r="L2574" s="197">
        <v>6.6120000000000001</v>
      </c>
      <c r="M2574" s="198">
        <v>2.6659999999999999</v>
      </c>
      <c r="N2574" s="237">
        <f t="shared" si="204"/>
        <v>6.6740000000000004</v>
      </c>
      <c r="O2574" s="199">
        <f t="shared" si="205"/>
        <v>2.1139999999999413</v>
      </c>
      <c r="P2574" s="223">
        <v>0</v>
      </c>
      <c r="Q2574" s="200">
        <f t="shared" si="201"/>
        <v>72.33705177066237</v>
      </c>
      <c r="R2574" s="201">
        <v>430</v>
      </c>
      <c r="S2574" s="201"/>
      <c r="T2574" s="253">
        <v>17.516999999999999</v>
      </c>
      <c r="U2574" s="201">
        <f>410+T2574</f>
        <v>427.517</v>
      </c>
      <c r="V2574" s="202">
        <f t="shared" si="202"/>
        <v>31.693999999999939</v>
      </c>
      <c r="W2574" s="201"/>
      <c r="X2574" s="202">
        <f t="shared" si="200"/>
        <v>76.073000000000008</v>
      </c>
    </row>
    <row r="2575" spans="2:24" x14ac:dyDescent="0.2">
      <c r="B2575" s="252">
        <v>44572</v>
      </c>
      <c r="C2575" s="201">
        <v>438</v>
      </c>
      <c r="D2575" s="201">
        <v>370</v>
      </c>
      <c r="E2575" s="196">
        <v>428.54</v>
      </c>
      <c r="F2575" s="201">
        <v>722</v>
      </c>
      <c r="G2575" s="201">
        <v>34</v>
      </c>
      <c r="H2575" s="202">
        <v>518.55999999999995</v>
      </c>
      <c r="I2575" s="202">
        <v>0</v>
      </c>
      <c r="J2575" s="202">
        <v>0</v>
      </c>
      <c r="K2575" s="202">
        <v>6.2E-2</v>
      </c>
      <c r="L2575" s="197">
        <v>7.101</v>
      </c>
      <c r="M2575" s="198">
        <v>2.7519999999999998</v>
      </c>
      <c r="N2575" s="237">
        <f t="shared" si="204"/>
        <v>7.1630000000000003</v>
      </c>
      <c r="O2575" s="199">
        <f t="shared" si="205"/>
        <v>1.9430000000000867</v>
      </c>
      <c r="P2575" s="223">
        <v>0.8</v>
      </c>
      <c r="Q2575" s="200">
        <f t="shared" si="201"/>
        <v>71.702784655186804</v>
      </c>
      <c r="R2575" s="201">
        <v>430</v>
      </c>
      <c r="S2575" s="201"/>
      <c r="T2575" s="253">
        <v>17.497</v>
      </c>
      <c r="U2575" s="201">
        <f t="shared" si="203"/>
        <v>427.49700000000001</v>
      </c>
      <c r="V2575" s="202">
        <f t="shared" si="202"/>
        <v>33.637000000000029</v>
      </c>
      <c r="W2575" s="201"/>
      <c r="X2575" s="202">
        <f t="shared" si="200"/>
        <v>83.174000000000007</v>
      </c>
    </row>
    <row r="2576" spans="2:24" x14ac:dyDescent="0.2">
      <c r="B2576" s="252">
        <v>44573</v>
      </c>
      <c r="C2576" s="201">
        <v>438</v>
      </c>
      <c r="D2576" s="201">
        <v>370</v>
      </c>
      <c r="E2576" s="196">
        <v>428.26</v>
      </c>
      <c r="F2576" s="201">
        <v>722</v>
      </c>
      <c r="G2576" s="201">
        <v>34</v>
      </c>
      <c r="H2576" s="202">
        <v>513.34</v>
      </c>
      <c r="I2576" s="202">
        <v>0</v>
      </c>
      <c r="J2576" s="202">
        <v>0</v>
      </c>
      <c r="K2576" s="202">
        <v>6.2E-2</v>
      </c>
      <c r="L2576" s="197">
        <v>8.9019999999999992</v>
      </c>
      <c r="M2576" s="198">
        <v>3.5750000000000002</v>
      </c>
      <c r="N2576" s="237">
        <f t="shared" si="204"/>
        <v>8.9639999999999986</v>
      </c>
      <c r="O2576" s="199">
        <f t="shared" si="205"/>
        <v>2.4139999999999873</v>
      </c>
      <c r="P2576" s="223">
        <v>0</v>
      </c>
      <c r="Q2576" s="200">
        <f t="shared" si="201"/>
        <v>70.976715720366087</v>
      </c>
      <c r="R2576" s="201">
        <v>430</v>
      </c>
      <c r="S2576" s="201"/>
      <c r="T2576" s="253">
        <v>17.477</v>
      </c>
      <c r="U2576" s="201">
        <f t="shared" si="203"/>
        <v>427.47699999999998</v>
      </c>
      <c r="V2576" s="202">
        <f t="shared" si="202"/>
        <v>36.051000000000016</v>
      </c>
      <c r="W2576" s="201"/>
      <c r="X2576" s="202">
        <f t="shared" si="200"/>
        <v>92.076000000000008</v>
      </c>
    </row>
    <row r="2577" spans="2:24" x14ac:dyDescent="0.2">
      <c r="B2577" s="252">
        <v>44574</v>
      </c>
      <c r="C2577" s="201">
        <v>438</v>
      </c>
      <c r="D2577" s="201">
        <v>370</v>
      </c>
      <c r="E2577" s="196">
        <v>427.91</v>
      </c>
      <c r="F2577" s="201">
        <v>722</v>
      </c>
      <c r="G2577" s="201">
        <v>34</v>
      </c>
      <c r="H2577" s="202">
        <v>506.79</v>
      </c>
      <c r="I2577" s="202">
        <v>0</v>
      </c>
      <c r="J2577" s="202">
        <v>0</v>
      </c>
      <c r="K2577" s="202">
        <v>6.2E-2</v>
      </c>
      <c r="L2577" s="197">
        <v>10.525</v>
      </c>
      <c r="M2577" s="198">
        <v>4.2270000000000003</v>
      </c>
      <c r="N2577" s="237">
        <f t="shared" si="204"/>
        <v>10.587</v>
      </c>
      <c r="O2577" s="199">
        <f t="shared" si="205"/>
        <v>2.3369999999999997</v>
      </c>
      <c r="P2577" s="223">
        <v>0</v>
      </c>
      <c r="Q2577" s="200">
        <f t="shared" si="201"/>
        <v>70.065652210198337</v>
      </c>
      <c r="R2577" s="201">
        <v>430</v>
      </c>
      <c r="S2577" s="201"/>
      <c r="T2577" s="253">
        <v>17.454000000000001</v>
      </c>
      <c r="U2577" s="201">
        <f>410+T2577</f>
        <v>427.45400000000001</v>
      </c>
      <c r="V2577" s="202">
        <f t="shared" si="202"/>
        <v>38.388000000000019</v>
      </c>
      <c r="W2577" s="201"/>
      <c r="X2577" s="202">
        <f t="shared" si="200"/>
        <v>102.60100000000001</v>
      </c>
    </row>
    <row r="2578" spans="2:24" x14ac:dyDescent="0.2">
      <c r="B2578" s="252">
        <v>44575</v>
      </c>
      <c r="C2578" s="201">
        <v>438</v>
      </c>
      <c r="D2578" s="201">
        <v>370</v>
      </c>
      <c r="E2578" s="196">
        <v>427.46</v>
      </c>
      <c r="F2578" s="201">
        <v>722</v>
      </c>
      <c r="G2578" s="201">
        <v>34</v>
      </c>
      <c r="H2578" s="202">
        <v>498.54</v>
      </c>
      <c r="I2578" s="202">
        <v>0</v>
      </c>
      <c r="J2578" s="202">
        <v>0</v>
      </c>
      <c r="K2578" s="202">
        <v>6.2E-2</v>
      </c>
      <c r="L2578" s="197">
        <v>9.9969999999999999</v>
      </c>
      <c r="M2578" s="198">
        <v>4.0149999999999997</v>
      </c>
      <c r="N2578" s="237">
        <f t="shared" si="204"/>
        <v>10.058999999999999</v>
      </c>
      <c r="O2578" s="199">
        <f t="shared" si="205"/>
        <v>1.9789999999999583</v>
      </c>
      <c r="P2578" s="223">
        <v>12.1</v>
      </c>
      <c r="Q2578" s="200">
        <f t="shared" si="201"/>
        <v>68.918129468384009</v>
      </c>
      <c r="R2578" s="201">
        <v>430</v>
      </c>
      <c r="S2578" s="201"/>
      <c r="T2578" s="253">
        <v>17.420999999999999</v>
      </c>
      <c r="U2578" s="201">
        <f t="shared" si="203"/>
        <v>427.42099999999999</v>
      </c>
      <c r="V2578" s="202">
        <f t="shared" si="202"/>
        <v>40.366999999999976</v>
      </c>
      <c r="W2578" s="201"/>
      <c r="X2578" s="202">
        <f t="shared" si="200"/>
        <v>112.59800000000001</v>
      </c>
    </row>
    <row r="2579" spans="2:24" x14ac:dyDescent="0.2">
      <c r="B2579" s="252">
        <v>44576</v>
      </c>
      <c r="C2579" s="201">
        <v>438</v>
      </c>
      <c r="D2579" s="201">
        <v>370</v>
      </c>
      <c r="E2579" s="196">
        <v>427.02</v>
      </c>
      <c r="F2579" s="201">
        <v>722</v>
      </c>
      <c r="G2579" s="201">
        <v>34</v>
      </c>
      <c r="H2579" s="202">
        <v>490.46</v>
      </c>
      <c r="I2579" s="202">
        <v>0</v>
      </c>
      <c r="J2579" s="202">
        <v>0</v>
      </c>
      <c r="K2579" s="202">
        <v>6.0999999999999999E-2</v>
      </c>
      <c r="L2579" s="197">
        <v>7.8250000000000002</v>
      </c>
      <c r="M2579" s="198">
        <v>3.13</v>
      </c>
      <c r="N2579" s="237">
        <f t="shared" si="204"/>
        <v>7.8860000000000001</v>
      </c>
      <c r="O2579" s="199">
        <f t="shared" si="205"/>
        <v>1.4060000000000388</v>
      </c>
      <c r="P2579" s="223">
        <v>0</v>
      </c>
      <c r="Q2579" s="200">
        <f t="shared" si="201"/>
        <v>67.794252649734332</v>
      </c>
      <c r="R2579" s="201">
        <v>430</v>
      </c>
      <c r="S2579" s="201"/>
      <c r="T2579" s="253">
        <v>17.399000000000001</v>
      </c>
      <c r="U2579" s="201">
        <f>409.8+T2579</f>
        <v>427.19900000000001</v>
      </c>
      <c r="V2579" s="202">
        <f t="shared" si="202"/>
        <v>41.773000000000017</v>
      </c>
      <c r="W2579" s="201"/>
      <c r="X2579" s="202">
        <f t="shared" si="200"/>
        <v>120.42300000000002</v>
      </c>
    </row>
    <row r="2580" spans="2:24" x14ac:dyDescent="0.2">
      <c r="B2580" s="252">
        <v>44577</v>
      </c>
      <c r="C2580" s="201">
        <v>438</v>
      </c>
      <c r="D2580" s="201">
        <v>370</v>
      </c>
      <c r="E2580" s="196">
        <v>426.66</v>
      </c>
      <c r="F2580" s="201">
        <v>722</v>
      </c>
      <c r="G2580" s="201">
        <v>34</v>
      </c>
      <c r="H2580" s="202">
        <v>483.98</v>
      </c>
      <c r="I2580" s="202">
        <v>0</v>
      </c>
      <c r="J2580" s="202">
        <v>0</v>
      </c>
      <c r="K2580" s="202">
        <v>6.0999999999999999E-2</v>
      </c>
      <c r="L2580" s="197">
        <v>3.5030000000000001</v>
      </c>
      <c r="M2580" s="198">
        <v>1.401</v>
      </c>
      <c r="N2580" s="237">
        <f t="shared" si="204"/>
        <v>3.5640000000000001</v>
      </c>
      <c r="O2580" s="199">
        <f t="shared" si="205"/>
        <v>0.6840000000000046</v>
      </c>
      <c r="P2580" s="223">
        <v>0</v>
      </c>
      <c r="Q2580" s="200">
        <f t="shared" si="201"/>
        <v>66.892925696163786</v>
      </c>
      <c r="R2580" s="201">
        <v>430</v>
      </c>
      <c r="S2580" s="201"/>
      <c r="T2580" s="253">
        <v>17.381</v>
      </c>
      <c r="U2580" s="201">
        <f>409.4+T2580</f>
        <v>426.78099999999995</v>
      </c>
      <c r="V2580" s="202">
        <f t="shared" si="202"/>
        <v>42.457000000000022</v>
      </c>
      <c r="W2580" s="201"/>
      <c r="X2580" s="202">
        <f t="shared" si="200"/>
        <v>123.92600000000002</v>
      </c>
    </row>
    <row r="2581" spans="2:24" x14ac:dyDescent="0.2">
      <c r="B2581" s="252">
        <v>44578</v>
      </c>
      <c r="C2581" s="201">
        <v>438</v>
      </c>
      <c r="D2581" s="201">
        <v>370</v>
      </c>
      <c r="E2581" s="196">
        <v>426.5</v>
      </c>
      <c r="F2581" s="201">
        <v>722</v>
      </c>
      <c r="G2581" s="201">
        <v>34</v>
      </c>
      <c r="H2581" s="202">
        <v>481.1</v>
      </c>
      <c r="I2581" s="202">
        <v>0</v>
      </c>
      <c r="J2581" s="202">
        <v>0</v>
      </c>
      <c r="K2581" s="202">
        <v>6.0999999999999999E-2</v>
      </c>
      <c r="L2581" s="197">
        <v>3.59</v>
      </c>
      <c r="M2581" s="198">
        <v>1.4359999999999999</v>
      </c>
      <c r="N2581" s="237">
        <f t="shared" si="204"/>
        <v>3.6509999999999998</v>
      </c>
      <c r="O2581" s="199">
        <f t="shared" si="205"/>
        <v>1.5909999999999975</v>
      </c>
      <c r="P2581" s="223">
        <v>0</v>
      </c>
      <c r="Q2581" s="200">
        <f t="shared" si="201"/>
        <v>66.492335939021331</v>
      </c>
      <c r="R2581" s="201">
        <v>430</v>
      </c>
      <c r="S2581" s="201"/>
      <c r="T2581" s="253">
        <v>17.361000000000001</v>
      </c>
      <c r="U2581" s="201">
        <f>409.2+T2581</f>
        <v>426.56099999999998</v>
      </c>
      <c r="V2581" s="202">
        <f t="shared" si="202"/>
        <v>44.048000000000016</v>
      </c>
      <c r="W2581" s="201"/>
      <c r="X2581" s="202">
        <f t="shared" si="200"/>
        <v>127.51600000000002</v>
      </c>
    </row>
    <row r="2582" spans="2:24" x14ac:dyDescent="0.2">
      <c r="B2582" s="252">
        <v>44579</v>
      </c>
      <c r="C2582" s="201">
        <v>438</v>
      </c>
      <c r="D2582" s="201">
        <v>370</v>
      </c>
      <c r="E2582" s="196">
        <v>426.38</v>
      </c>
      <c r="F2582" s="201">
        <v>722</v>
      </c>
      <c r="G2582" s="201">
        <v>34</v>
      </c>
      <c r="H2582" s="202">
        <v>479.04</v>
      </c>
      <c r="I2582" s="202">
        <v>0</v>
      </c>
      <c r="J2582" s="202">
        <v>0</v>
      </c>
      <c r="K2582" s="202">
        <v>6.0999999999999999E-2</v>
      </c>
      <c r="L2582" s="197">
        <v>6.0279999999999996</v>
      </c>
      <c r="M2582" s="198">
        <v>2.411</v>
      </c>
      <c r="N2582" s="237">
        <f t="shared" si="204"/>
        <v>6.0889999999999995</v>
      </c>
      <c r="O2582" s="199">
        <f t="shared" si="205"/>
        <v>1.2289999999999859</v>
      </c>
      <c r="P2582" s="223">
        <v>0</v>
      </c>
      <c r="Q2582" s="200">
        <f t="shared" si="201"/>
        <v>66.205802987731929</v>
      </c>
      <c r="R2582" s="201">
        <v>430</v>
      </c>
      <c r="S2582" s="201"/>
      <c r="T2582" s="253">
        <v>17.346</v>
      </c>
      <c r="U2582" s="201">
        <f>409.1+T2582</f>
        <v>426.44600000000003</v>
      </c>
      <c r="V2582" s="202">
        <f t="shared" si="202"/>
        <v>45.277000000000001</v>
      </c>
      <c r="W2582" s="201"/>
      <c r="X2582" s="202">
        <f t="shared" si="200"/>
        <v>133.54400000000001</v>
      </c>
    </row>
    <row r="2583" spans="2:24" x14ac:dyDescent="0.2">
      <c r="B2583" s="252">
        <v>44580</v>
      </c>
      <c r="C2583" s="201">
        <v>438</v>
      </c>
      <c r="D2583" s="201">
        <v>370</v>
      </c>
      <c r="E2583" s="196">
        <v>426.11</v>
      </c>
      <c r="F2583" s="201">
        <v>722</v>
      </c>
      <c r="G2583" s="201">
        <v>34</v>
      </c>
      <c r="H2583" s="202">
        <v>474.18</v>
      </c>
      <c r="I2583" s="202">
        <v>0</v>
      </c>
      <c r="J2583" s="202">
        <v>0</v>
      </c>
      <c r="K2583" s="202">
        <v>6.0999999999999999E-2</v>
      </c>
      <c r="L2583" s="197">
        <v>7.9749999999999996</v>
      </c>
      <c r="M2583" s="198">
        <v>3.59</v>
      </c>
      <c r="N2583" s="237">
        <f t="shared" ref="N2583:N2644" si="206">I2583+J2583+L2583+K2583</f>
        <v>8.0359999999999996</v>
      </c>
      <c r="O2583" s="199">
        <f>H2584-H2583+N2583</f>
        <v>0.85599999999999277</v>
      </c>
      <c r="P2583" s="223">
        <v>0</v>
      </c>
      <c r="Q2583" s="200">
        <f t="shared" si="201"/>
        <v>65.529807772554037</v>
      </c>
      <c r="R2583" s="201">
        <v>430</v>
      </c>
      <c r="S2583" s="201"/>
      <c r="T2583" s="253">
        <v>17.324000000000002</v>
      </c>
      <c r="U2583" s="201">
        <f>408.8+T2583</f>
        <v>426.12400000000002</v>
      </c>
      <c r="V2583" s="202">
        <f t="shared" si="202"/>
        <v>46.132999999999996</v>
      </c>
      <c r="W2583" s="201"/>
      <c r="X2583" s="202">
        <f t="shared" si="200"/>
        <v>141.51900000000001</v>
      </c>
    </row>
    <row r="2584" spans="2:24" x14ac:dyDescent="0.2">
      <c r="B2584" s="252">
        <v>44581</v>
      </c>
      <c r="C2584" s="201">
        <v>438</v>
      </c>
      <c r="D2584" s="201">
        <v>370</v>
      </c>
      <c r="E2584" s="196">
        <v>425.7</v>
      </c>
      <c r="F2584" s="201">
        <v>722</v>
      </c>
      <c r="G2584" s="201">
        <v>34</v>
      </c>
      <c r="H2584" s="202">
        <v>467</v>
      </c>
      <c r="I2584" s="202">
        <v>0</v>
      </c>
      <c r="J2584" s="202">
        <v>0</v>
      </c>
      <c r="K2584" s="202">
        <v>1.4E-2</v>
      </c>
      <c r="L2584" s="203">
        <v>9.0399999999999991</v>
      </c>
      <c r="M2584" s="204">
        <v>3.6160000000000001</v>
      </c>
      <c r="N2584" s="237">
        <f t="shared" si="206"/>
        <v>9.0539999999999985</v>
      </c>
      <c r="O2584" s="199">
        <f t="shared" si="205"/>
        <v>2.7740000000000258</v>
      </c>
      <c r="P2584" s="223">
        <v>0</v>
      </c>
      <c r="Q2584" s="200">
        <f t="shared" si="201"/>
        <v>64.531115253011379</v>
      </c>
      <c r="R2584" s="201">
        <v>430</v>
      </c>
      <c r="S2584" s="201"/>
      <c r="T2584" s="201">
        <v>0</v>
      </c>
      <c r="U2584" s="201"/>
      <c r="V2584" s="202">
        <f t="shared" si="202"/>
        <v>48.907000000000025</v>
      </c>
      <c r="W2584" s="201"/>
      <c r="X2584" s="202">
        <f t="shared" si="200"/>
        <v>150.559</v>
      </c>
    </row>
    <row r="2585" spans="2:24" x14ac:dyDescent="0.2">
      <c r="B2585" s="252">
        <v>44582</v>
      </c>
      <c r="C2585" s="201">
        <v>438</v>
      </c>
      <c r="D2585" s="201">
        <v>370</v>
      </c>
      <c r="E2585" s="196">
        <v>425.34</v>
      </c>
      <c r="F2585" s="201">
        <v>722</v>
      </c>
      <c r="G2585" s="201">
        <v>34</v>
      </c>
      <c r="H2585" s="202">
        <v>460.72</v>
      </c>
      <c r="I2585" s="202">
        <v>0</v>
      </c>
      <c r="J2585" s="202">
        <v>0</v>
      </c>
      <c r="K2585" s="202">
        <v>0</v>
      </c>
      <c r="L2585" s="203">
        <v>5.54</v>
      </c>
      <c r="M2585" s="204">
        <v>2.2069999999999999</v>
      </c>
      <c r="N2585" s="237">
        <f t="shared" si="206"/>
        <v>5.54</v>
      </c>
      <c r="O2585" s="199">
        <f t="shared" si="205"/>
        <v>0.56999999999997275</v>
      </c>
      <c r="P2585" s="238">
        <v>0</v>
      </c>
      <c r="Q2585" s="200">
        <f t="shared" si="201"/>
        <v>63.657607032575733</v>
      </c>
      <c r="R2585" s="201">
        <v>430</v>
      </c>
      <c r="S2585" s="201"/>
      <c r="T2585" s="201">
        <v>0</v>
      </c>
      <c r="U2585" s="201"/>
      <c r="V2585" s="202">
        <f t="shared" si="202"/>
        <v>49.476999999999997</v>
      </c>
      <c r="W2585" s="201"/>
      <c r="X2585" s="202">
        <f t="shared" si="200"/>
        <v>156.09899999999999</v>
      </c>
    </row>
    <row r="2586" spans="2:24" x14ac:dyDescent="0.2">
      <c r="B2586" s="252">
        <v>44583</v>
      </c>
      <c r="C2586" s="201">
        <v>438</v>
      </c>
      <c r="D2586" s="201">
        <v>370</v>
      </c>
      <c r="E2586" s="208">
        <v>425.05</v>
      </c>
      <c r="F2586" s="201">
        <v>722</v>
      </c>
      <c r="G2586" s="201">
        <v>34</v>
      </c>
      <c r="H2586" s="202">
        <v>455.75</v>
      </c>
      <c r="I2586" s="203">
        <v>0</v>
      </c>
      <c r="J2586" s="203">
        <v>0</v>
      </c>
      <c r="K2586" s="254">
        <v>0</v>
      </c>
      <c r="L2586" s="203">
        <v>4.282</v>
      </c>
      <c r="M2586" s="204">
        <v>1.706</v>
      </c>
      <c r="N2586" s="237">
        <f t="shared" si="206"/>
        <v>4.282</v>
      </c>
      <c r="O2586" s="199">
        <f t="shared" si="205"/>
        <v>1.0120000000000182</v>
      </c>
      <c r="P2586" s="238">
        <v>0</v>
      </c>
      <c r="Q2586" s="200">
        <f t="shared" si="201"/>
        <v>62.96631151417364</v>
      </c>
      <c r="R2586" s="201">
        <v>430</v>
      </c>
      <c r="S2586" s="201"/>
      <c r="T2586" s="201">
        <v>0</v>
      </c>
      <c r="U2586" s="201"/>
      <c r="V2586" s="202">
        <f t="shared" si="202"/>
        <v>50.489000000000019</v>
      </c>
      <c r="W2586" s="201"/>
      <c r="X2586" s="202">
        <f t="shared" si="200"/>
        <v>160.381</v>
      </c>
    </row>
    <row r="2587" spans="2:24" x14ac:dyDescent="0.2">
      <c r="B2587" s="252">
        <v>44584</v>
      </c>
      <c r="C2587" s="201">
        <v>438</v>
      </c>
      <c r="D2587" s="201">
        <v>370</v>
      </c>
      <c r="E2587" s="208">
        <v>424.86</v>
      </c>
      <c r="F2587" s="201">
        <v>722</v>
      </c>
      <c r="G2587" s="201">
        <v>34</v>
      </c>
      <c r="H2587" s="202">
        <v>452.48</v>
      </c>
      <c r="I2587" s="203">
        <v>0</v>
      </c>
      <c r="J2587" s="203">
        <v>0</v>
      </c>
      <c r="K2587" s="254">
        <v>0</v>
      </c>
      <c r="L2587" s="203">
        <v>2.879</v>
      </c>
      <c r="M2587" s="204">
        <v>1.147</v>
      </c>
      <c r="N2587" s="237">
        <f t="shared" si="206"/>
        <v>2.879</v>
      </c>
      <c r="O2587" s="199">
        <f t="shared" si="205"/>
        <v>0.77899999999997727</v>
      </c>
      <c r="P2587" s="238">
        <v>0</v>
      </c>
      <c r="Q2587" s="200">
        <f t="shared" si="201"/>
        <v>62.511475227418138</v>
      </c>
      <c r="R2587" s="201">
        <v>430</v>
      </c>
      <c r="S2587" s="201"/>
      <c r="T2587" s="201">
        <v>0</v>
      </c>
      <c r="U2587" s="201"/>
      <c r="V2587" s="202">
        <f t="shared" si="202"/>
        <v>51.267999999999994</v>
      </c>
      <c r="W2587" s="201"/>
      <c r="X2587" s="202">
        <f t="shared" si="200"/>
        <v>163.26</v>
      </c>
    </row>
    <row r="2588" spans="2:24" x14ac:dyDescent="0.2">
      <c r="B2588" s="252">
        <v>44585</v>
      </c>
      <c r="C2588" s="201">
        <v>438</v>
      </c>
      <c r="D2588" s="201">
        <v>370</v>
      </c>
      <c r="E2588" s="208">
        <v>424.74</v>
      </c>
      <c r="F2588" s="201">
        <v>722</v>
      </c>
      <c r="G2588" s="201">
        <v>34</v>
      </c>
      <c r="H2588" s="202">
        <v>450.38</v>
      </c>
      <c r="I2588" s="203">
        <v>0</v>
      </c>
      <c r="J2588" s="203">
        <v>0</v>
      </c>
      <c r="K2588" s="254">
        <v>0</v>
      </c>
      <c r="L2588" s="203">
        <v>8.1219999999999999</v>
      </c>
      <c r="M2588" s="204">
        <v>3.2229999999999999</v>
      </c>
      <c r="N2588" s="237">
        <f t="shared" si="206"/>
        <v>8.1219999999999999</v>
      </c>
      <c r="O2588" s="199">
        <f t="shared" si="205"/>
        <v>1.2220000000000226</v>
      </c>
      <c r="P2588" s="238">
        <v>0</v>
      </c>
      <c r="Q2588" s="200">
        <f t="shared" si="201"/>
        <v>62.219378529501761</v>
      </c>
      <c r="R2588" s="201">
        <v>430</v>
      </c>
      <c r="S2588" s="201"/>
      <c r="T2588" s="201">
        <v>0</v>
      </c>
      <c r="U2588" s="201"/>
      <c r="V2588" s="202">
        <f t="shared" si="202"/>
        <v>52.490000000000016</v>
      </c>
      <c r="W2588" s="201"/>
      <c r="X2588" s="202">
        <f t="shared" si="200"/>
        <v>171.38200000000001</v>
      </c>
    </row>
    <row r="2589" spans="2:24" x14ac:dyDescent="0.2">
      <c r="B2589" s="252">
        <v>44586</v>
      </c>
      <c r="C2589" s="201">
        <v>438</v>
      </c>
      <c r="D2589" s="201">
        <v>370</v>
      </c>
      <c r="E2589" s="208">
        <v>424.33</v>
      </c>
      <c r="F2589" s="201">
        <v>722</v>
      </c>
      <c r="G2589" s="201">
        <v>34</v>
      </c>
      <c r="H2589" s="202">
        <v>443.48</v>
      </c>
      <c r="I2589" s="203">
        <v>0</v>
      </c>
      <c r="J2589" s="203">
        <v>0</v>
      </c>
      <c r="K2589" s="254">
        <v>3.3000000000000002E-2</v>
      </c>
      <c r="L2589" s="203">
        <v>7.2270000000000003</v>
      </c>
      <c r="M2589" s="204">
        <v>2.8679999999999999</v>
      </c>
      <c r="N2589" s="237">
        <f t="shared" si="206"/>
        <v>7.2600000000000007</v>
      </c>
      <c r="O2589" s="199">
        <f t="shared" si="205"/>
        <v>0.65999999999997794</v>
      </c>
      <c r="P2589" s="238">
        <v>0</v>
      </c>
      <c r="Q2589" s="200">
        <f t="shared" si="201"/>
        <v>61.259632236347954</v>
      </c>
      <c r="R2589" s="201">
        <v>430</v>
      </c>
      <c r="S2589" s="201"/>
      <c r="T2589" s="201">
        <v>0</v>
      </c>
      <c r="U2589" s="201"/>
      <c r="V2589" s="202">
        <f t="shared" si="202"/>
        <v>53.149999999999991</v>
      </c>
      <c r="W2589" s="201"/>
      <c r="X2589" s="202">
        <f t="shared" si="200"/>
        <v>178.60900000000001</v>
      </c>
    </row>
    <row r="2590" spans="2:24" x14ac:dyDescent="0.2">
      <c r="B2590" s="252">
        <v>44587</v>
      </c>
      <c r="C2590" s="201">
        <v>438</v>
      </c>
      <c r="D2590" s="201">
        <v>370</v>
      </c>
      <c r="E2590" s="208">
        <v>423.94</v>
      </c>
      <c r="F2590" s="201">
        <v>722</v>
      </c>
      <c r="G2590" s="201">
        <v>34</v>
      </c>
      <c r="H2590" s="202">
        <v>436.88</v>
      </c>
      <c r="I2590" s="203">
        <v>0</v>
      </c>
      <c r="J2590" s="203">
        <v>0</v>
      </c>
      <c r="K2590" s="254">
        <v>0.06</v>
      </c>
      <c r="L2590" s="203">
        <v>9.2530000000000001</v>
      </c>
      <c r="M2590" s="204">
        <v>3.6720000000000002</v>
      </c>
      <c r="N2590" s="237">
        <f t="shared" si="206"/>
        <v>9.3130000000000006</v>
      </c>
      <c r="O2590" s="199">
        <f t="shared" si="205"/>
        <v>1.3929999999999847</v>
      </c>
      <c r="P2590" s="238">
        <v>0</v>
      </c>
      <c r="Q2590" s="200">
        <f t="shared" si="201"/>
        <v>60.341614042896481</v>
      </c>
      <c r="R2590" s="201">
        <v>430</v>
      </c>
      <c r="S2590" s="201"/>
      <c r="T2590" s="201">
        <v>0</v>
      </c>
      <c r="U2590" s="201"/>
      <c r="V2590" s="202">
        <f t="shared" si="202"/>
        <v>54.542999999999978</v>
      </c>
      <c r="W2590" s="201"/>
      <c r="X2590" s="202">
        <f t="shared" si="200"/>
        <v>187.86200000000002</v>
      </c>
    </row>
    <row r="2591" spans="2:24" x14ac:dyDescent="0.2">
      <c r="B2591" s="252">
        <v>44588</v>
      </c>
      <c r="C2591" s="201">
        <v>438</v>
      </c>
      <c r="D2591" s="201">
        <v>370</v>
      </c>
      <c r="E2591" s="208">
        <v>423.46</v>
      </c>
      <c r="F2591" s="201">
        <v>722</v>
      </c>
      <c r="G2591" s="201">
        <v>34</v>
      </c>
      <c r="H2591" s="202">
        <v>428.96</v>
      </c>
      <c r="I2591" s="203">
        <v>0</v>
      </c>
      <c r="J2591" s="203">
        <v>0</v>
      </c>
      <c r="K2591" s="254">
        <v>0.06</v>
      </c>
      <c r="L2591" s="203">
        <v>8.19</v>
      </c>
      <c r="M2591" s="204">
        <v>3.2370000000000001</v>
      </c>
      <c r="N2591" s="237">
        <f t="shared" si="206"/>
        <v>8.25</v>
      </c>
      <c r="O2591" s="199">
        <f t="shared" si="205"/>
        <v>1.0300000000000296</v>
      </c>
      <c r="P2591" s="238">
        <v>0</v>
      </c>
      <c r="Q2591" s="200">
        <f t="shared" si="201"/>
        <v>59.239992210754721</v>
      </c>
      <c r="R2591" s="201">
        <v>430</v>
      </c>
      <c r="S2591" s="201"/>
      <c r="T2591" s="253">
        <v>16.035</v>
      </c>
      <c r="U2591" s="201">
        <f>407.8+T2591</f>
        <v>423.83500000000004</v>
      </c>
      <c r="V2591" s="202">
        <f t="shared" si="202"/>
        <v>55.573000000000008</v>
      </c>
      <c r="W2591" s="201"/>
      <c r="X2591" s="202">
        <f t="shared" si="200"/>
        <v>196.05200000000002</v>
      </c>
    </row>
    <row r="2592" spans="2:24" x14ac:dyDescent="0.2">
      <c r="B2592" s="252">
        <v>44589</v>
      </c>
      <c r="C2592" s="201">
        <v>438</v>
      </c>
      <c r="D2592" s="201">
        <v>370</v>
      </c>
      <c r="E2592" s="208">
        <v>423.02</v>
      </c>
      <c r="F2592" s="201">
        <v>722</v>
      </c>
      <c r="G2592" s="201">
        <v>34</v>
      </c>
      <c r="H2592" s="202">
        <v>421.74</v>
      </c>
      <c r="I2592" s="203">
        <v>0</v>
      </c>
      <c r="J2592" s="203">
        <v>0</v>
      </c>
      <c r="K2592" s="254">
        <v>0.06</v>
      </c>
      <c r="L2592" s="203">
        <v>7.1070000000000002</v>
      </c>
      <c r="M2592" s="204">
        <v>2.8090000000000002</v>
      </c>
      <c r="N2592" s="237">
        <f t="shared" si="206"/>
        <v>7.1669999999999998</v>
      </c>
      <c r="O2592" s="199">
        <f t="shared" si="205"/>
        <v>0.42699999999999072</v>
      </c>
      <c r="P2592" s="238">
        <v>0</v>
      </c>
      <c r="Q2592" s="200">
        <f t="shared" si="201"/>
        <v>58.23573594458508</v>
      </c>
      <c r="R2592" s="201">
        <v>430</v>
      </c>
      <c r="S2592" s="201"/>
      <c r="T2592" s="253">
        <v>15.573</v>
      </c>
      <c r="U2592" s="201">
        <f t="shared" ref="U2592:U2614" si="207">407.8+T2592</f>
        <v>423.37299999999999</v>
      </c>
      <c r="V2592" s="202">
        <f t="shared" si="202"/>
        <v>56</v>
      </c>
      <c r="W2592" s="201"/>
      <c r="X2592" s="202">
        <f t="shared" si="200"/>
        <v>203.15900000000002</v>
      </c>
    </row>
    <row r="2593" spans="2:24" x14ac:dyDescent="0.2">
      <c r="B2593" s="252">
        <v>44590</v>
      </c>
      <c r="C2593" s="201">
        <v>438</v>
      </c>
      <c r="D2593" s="201">
        <v>370</v>
      </c>
      <c r="E2593" s="208">
        <v>422.6</v>
      </c>
      <c r="F2593" s="201">
        <v>722</v>
      </c>
      <c r="G2593" s="201">
        <v>34</v>
      </c>
      <c r="H2593" s="202">
        <v>415</v>
      </c>
      <c r="I2593" s="203">
        <v>0</v>
      </c>
      <c r="J2593" s="203">
        <v>0</v>
      </c>
      <c r="K2593" s="254">
        <v>5.8999999999999997E-2</v>
      </c>
      <c r="L2593" s="203">
        <v>7.9260000000000002</v>
      </c>
      <c r="M2593" s="204">
        <v>3.133</v>
      </c>
      <c r="N2593" s="237">
        <f t="shared" si="206"/>
        <v>7.9850000000000003</v>
      </c>
      <c r="O2593" s="199">
        <f t="shared" si="205"/>
        <v>1.264999999999973</v>
      </c>
      <c r="P2593" s="238">
        <v>0</v>
      </c>
      <c r="Q2593" s="200">
        <f t="shared" si="201"/>
        <v>57.298244637939185</v>
      </c>
      <c r="R2593" s="201">
        <v>430</v>
      </c>
      <c r="S2593" s="201"/>
      <c r="T2593" s="253">
        <v>15.137</v>
      </c>
      <c r="U2593" s="201">
        <f t="shared" si="207"/>
        <v>422.93700000000001</v>
      </c>
      <c r="V2593" s="202">
        <f t="shared" si="202"/>
        <v>57.264999999999972</v>
      </c>
      <c r="W2593" s="201"/>
      <c r="X2593" s="202">
        <f t="shared" si="200"/>
        <v>211.08500000000001</v>
      </c>
    </row>
    <row r="2594" spans="2:24" x14ac:dyDescent="0.2">
      <c r="B2594" s="252">
        <v>44591</v>
      </c>
      <c r="C2594" s="201">
        <v>438</v>
      </c>
      <c r="D2594" s="201">
        <v>370</v>
      </c>
      <c r="E2594" s="208">
        <v>422.18</v>
      </c>
      <c r="F2594" s="201">
        <v>722</v>
      </c>
      <c r="G2594" s="201">
        <v>34</v>
      </c>
      <c r="H2594" s="202">
        <v>408.28</v>
      </c>
      <c r="I2594" s="203">
        <v>0</v>
      </c>
      <c r="J2594" s="203">
        <v>0</v>
      </c>
      <c r="K2594" s="254">
        <v>5.8999999999999997E-2</v>
      </c>
      <c r="L2594" s="203">
        <v>8.048</v>
      </c>
      <c r="M2594" s="204">
        <v>3.181</v>
      </c>
      <c r="N2594" s="237">
        <f t="shared" si="206"/>
        <v>8.1069999999999993</v>
      </c>
      <c r="O2594" s="199">
        <f t="shared" si="205"/>
        <v>1.0070000000000334</v>
      </c>
      <c r="P2594" s="238">
        <v>0</v>
      </c>
      <c r="Q2594" s="200">
        <f t="shared" si="201"/>
        <v>56.363535204606777</v>
      </c>
      <c r="R2594" s="201">
        <v>430</v>
      </c>
      <c r="S2594" s="201"/>
      <c r="T2594" s="253">
        <v>14.696999999999999</v>
      </c>
      <c r="U2594" s="201">
        <f t="shared" si="207"/>
        <v>422.49700000000001</v>
      </c>
      <c r="V2594" s="202">
        <f t="shared" si="202"/>
        <v>58.272000000000006</v>
      </c>
      <c r="W2594" s="201"/>
      <c r="X2594" s="202">
        <f t="shared" si="200"/>
        <v>219.13300000000001</v>
      </c>
    </row>
    <row r="2595" spans="2:24" x14ac:dyDescent="0.2">
      <c r="B2595" s="252">
        <v>44592</v>
      </c>
      <c r="C2595" s="201">
        <v>438</v>
      </c>
      <c r="D2595" s="201">
        <v>370</v>
      </c>
      <c r="E2595" s="208">
        <v>421.73</v>
      </c>
      <c r="F2595" s="201">
        <v>722</v>
      </c>
      <c r="G2595" s="201">
        <v>34</v>
      </c>
      <c r="H2595" s="202">
        <v>401.18</v>
      </c>
      <c r="I2595" s="203">
        <v>0</v>
      </c>
      <c r="J2595" s="203">
        <v>0</v>
      </c>
      <c r="K2595" s="254">
        <v>5.8999999999999997E-2</v>
      </c>
      <c r="L2595" s="203">
        <v>5.875</v>
      </c>
      <c r="M2595" s="204">
        <v>2.3130000000000002</v>
      </c>
      <c r="N2595" s="237">
        <f t="shared" si="206"/>
        <v>5.9340000000000002</v>
      </c>
      <c r="O2595" s="199">
        <f t="shared" si="205"/>
        <v>0.75399999999999334</v>
      </c>
      <c r="P2595" s="238">
        <v>0</v>
      </c>
      <c r="Q2595" s="200">
        <f t="shared" si="201"/>
        <v>55.375970178318077</v>
      </c>
      <c r="R2595" s="201">
        <v>430</v>
      </c>
      <c r="S2595" s="201"/>
      <c r="T2595" s="253">
        <v>14.204000000000001</v>
      </c>
      <c r="U2595" s="201">
        <f t="shared" si="207"/>
        <v>422.00400000000002</v>
      </c>
      <c r="V2595" s="202">
        <f t="shared" si="202"/>
        <v>59.025999999999996</v>
      </c>
      <c r="W2595" s="201"/>
      <c r="X2595" s="202">
        <f t="shared" si="200"/>
        <v>225.00800000000001</v>
      </c>
    </row>
    <row r="2596" spans="2:24" x14ac:dyDescent="0.2">
      <c r="B2596" s="252">
        <v>44593</v>
      </c>
      <c r="C2596" s="201">
        <v>438</v>
      </c>
      <c r="D2596" s="201">
        <v>370</v>
      </c>
      <c r="E2596" s="208">
        <v>421.4</v>
      </c>
      <c r="F2596" s="201">
        <v>722</v>
      </c>
      <c r="G2596" s="201">
        <v>34</v>
      </c>
      <c r="H2596" s="202">
        <v>396</v>
      </c>
      <c r="I2596" s="203">
        <v>0</v>
      </c>
      <c r="J2596" s="203">
        <v>0</v>
      </c>
      <c r="K2596" s="254">
        <v>5.8999999999999997E-2</v>
      </c>
      <c r="L2596" s="203">
        <v>9.6750000000000007</v>
      </c>
      <c r="M2596" s="204">
        <v>3.8090000000000002</v>
      </c>
      <c r="N2596" s="237">
        <f t="shared" si="206"/>
        <v>9.734</v>
      </c>
      <c r="O2596" s="199">
        <f t="shared" si="205"/>
        <v>0.68399999999998862</v>
      </c>
      <c r="P2596" s="238">
        <v>0</v>
      </c>
      <c r="Q2596" s="200">
        <f t="shared" si="201"/>
        <v>54.655464990124344</v>
      </c>
      <c r="R2596" s="201">
        <v>430</v>
      </c>
      <c r="S2596" s="201"/>
      <c r="T2596" s="253">
        <v>13.85</v>
      </c>
      <c r="U2596" s="201">
        <f t="shared" si="207"/>
        <v>421.65000000000003</v>
      </c>
      <c r="V2596" s="202">
        <f t="shared" si="202"/>
        <v>59.709999999999987</v>
      </c>
      <c r="W2596" s="207"/>
      <c r="X2596" s="202">
        <f t="shared" si="200"/>
        <v>234.68300000000002</v>
      </c>
    </row>
    <row r="2597" spans="2:24" x14ac:dyDescent="0.2">
      <c r="B2597" s="252">
        <v>44594</v>
      </c>
      <c r="C2597" s="201">
        <v>438</v>
      </c>
      <c r="D2597" s="201">
        <v>370</v>
      </c>
      <c r="E2597" s="208">
        <v>420.81</v>
      </c>
      <c r="F2597" s="201">
        <v>722</v>
      </c>
      <c r="G2597" s="201">
        <v>34</v>
      </c>
      <c r="H2597" s="202">
        <v>386.95</v>
      </c>
      <c r="I2597" s="203">
        <v>0</v>
      </c>
      <c r="J2597" s="203">
        <v>0</v>
      </c>
      <c r="K2597" s="254">
        <v>5.8999999999999997E-2</v>
      </c>
      <c r="L2597" s="203">
        <v>6.8710000000000004</v>
      </c>
      <c r="M2597" s="204">
        <v>2.7050000000000001</v>
      </c>
      <c r="N2597" s="237">
        <f t="shared" si="206"/>
        <v>6.9300000000000006</v>
      </c>
      <c r="O2597" s="199">
        <f t="shared" si="205"/>
        <v>0.83000000000003471</v>
      </c>
      <c r="P2597" s="238">
        <v>0</v>
      </c>
      <c r="Q2597" s="200">
        <f t="shared" si="201"/>
        <v>53.396667315770436</v>
      </c>
      <c r="R2597" s="201">
        <v>430</v>
      </c>
      <c r="S2597" s="201"/>
      <c r="T2597" s="253">
        <v>13.249000000000001</v>
      </c>
      <c r="U2597" s="201">
        <f t="shared" si="207"/>
        <v>421.04900000000004</v>
      </c>
      <c r="V2597" s="202">
        <f t="shared" si="202"/>
        <v>60.54000000000002</v>
      </c>
      <c r="W2597" s="207"/>
      <c r="X2597" s="202">
        <f t="shared" si="200"/>
        <v>241.55400000000003</v>
      </c>
    </row>
    <row r="2598" spans="2:24" x14ac:dyDescent="0.2">
      <c r="B2598" s="252">
        <v>44595</v>
      </c>
      <c r="C2598" s="201">
        <v>438</v>
      </c>
      <c r="D2598" s="201">
        <v>370</v>
      </c>
      <c r="E2598" s="208">
        <v>420.41</v>
      </c>
      <c r="F2598" s="201">
        <v>722</v>
      </c>
      <c r="G2598" s="201">
        <v>34</v>
      </c>
      <c r="H2598" s="202">
        <v>380.85</v>
      </c>
      <c r="I2598" s="203">
        <v>0</v>
      </c>
      <c r="J2598" s="203">
        <v>0</v>
      </c>
      <c r="K2598" s="254">
        <v>5.8000000000000003E-2</v>
      </c>
      <c r="L2598" s="203">
        <v>8.0350000000000001</v>
      </c>
      <c r="M2598" s="204">
        <v>3.1509999999999998</v>
      </c>
      <c r="N2598" s="237">
        <f t="shared" si="206"/>
        <v>8.093</v>
      </c>
      <c r="O2598" s="199">
        <f t="shared" si="205"/>
        <v>1.1429999999999545</v>
      </c>
      <c r="P2598" s="238">
        <v>0</v>
      </c>
      <c r="Q2598" s="200">
        <f t="shared" si="201"/>
        <v>52.548195955156196</v>
      </c>
      <c r="R2598" s="201">
        <v>430</v>
      </c>
      <c r="S2598" s="201"/>
      <c r="T2598" s="253">
        <v>12.816000000000001</v>
      </c>
      <c r="U2598" s="201">
        <f t="shared" si="207"/>
        <v>420.61599999999999</v>
      </c>
      <c r="V2598" s="202">
        <f t="shared" si="202"/>
        <v>61.682999999999979</v>
      </c>
      <c r="W2598" s="207"/>
      <c r="X2598" s="202">
        <f t="shared" si="200"/>
        <v>249.58900000000003</v>
      </c>
    </row>
    <row r="2599" spans="2:24" x14ac:dyDescent="0.2">
      <c r="B2599" s="252">
        <v>44596</v>
      </c>
      <c r="C2599" s="201">
        <v>438</v>
      </c>
      <c r="D2599" s="201">
        <v>370</v>
      </c>
      <c r="E2599" s="208">
        <v>419.94</v>
      </c>
      <c r="F2599" s="201">
        <v>722</v>
      </c>
      <c r="G2599" s="201">
        <v>34</v>
      </c>
      <c r="H2599" s="202">
        <v>373.9</v>
      </c>
      <c r="I2599" s="203">
        <v>0</v>
      </c>
      <c r="J2599" s="203">
        <v>0</v>
      </c>
      <c r="K2599" s="254">
        <v>5.8000000000000003E-2</v>
      </c>
      <c r="L2599" s="203">
        <v>3.4220000000000002</v>
      </c>
      <c r="M2599" s="204">
        <v>1.242</v>
      </c>
      <c r="N2599" s="237">
        <f t="shared" si="206"/>
        <v>3.48</v>
      </c>
      <c r="O2599" s="199">
        <f t="shared" si="205"/>
        <v>0.78000000000001135</v>
      </c>
      <c r="P2599" s="238">
        <v>0</v>
      </c>
      <c r="Q2599" s="200">
        <f t="shared" si="201"/>
        <v>51.581494978718666</v>
      </c>
      <c r="R2599" s="201">
        <v>430</v>
      </c>
      <c r="S2599" s="205">
        <f>SUM(K2596:K2623)</f>
        <v>1.2893000000000008</v>
      </c>
      <c r="T2599" s="253">
        <v>12.326000000000001</v>
      </c>
      <c r="U2599" s="201">
        <f t="shared" si="207"/>
        <v>420.12600000000003</v>
      </c>
      <c r="V2599" s="202">
        <f t="shared" si="202"/>
        <v>62.462999999999987</v>
      </c>
      <c r="W2599" s="207"/>
      <c r="X2599" s="202">
        <f t="shared" si="200"/>
        <v>253.01100000000002</v>
      </c>
    </row>
    <row r="2600" spans="2:24" x14ac:dyDescent="0.2">
      <c r="B2600" s="252">
        <v>44597</v>
      </c>
      <c r="C2600" s="201">
        <v>438</v>
      </c>
      <c r="D2600" s="201">
        <v>370</v>
      </c>
      <c r="E2600" s="208">
        <v>419.76</v>
      </c>
      <c r="F2600" s="201">
        <v>722</v>
      </c>
      <c r="G2600" s="201">
        <v>34</v>
      </c>
      <c r="H2600" s="202">
        <v>371.2</v>
      </c>
      <c r="I2600" s="203">
        <v>0</v>
      </c>
      <c r="J2600" s="203">
        <v>0</v>
      </c>
      <c r="K2600" s="254">
        <v>5.8000000000000003E-2</v>
      </c>
      <c r="L2600" s="203">
        <v>1.0580000000000001</v>
      </c>
      <c r="M2600" s="204">
        <v>0.41499999999999998</v>
      </c>
      <c r="N2600" s="237">
        <f t="shared" si="206"/>
        <v>1.1160000000000001</v>
      </c>
      <c r="O2600" s="199">
        <f t="shared" si="205"/>
        <v>0.3660000000000001</v>
      </c>
      <c r="P2600" s="238">
        <v>0</v>
      </c>
      <c r="Q2600" s="200">
        <f t="shared" si="201"/>
        <v>51.205942081397609</v>
      </c>
      <c r="R2600" s="201">
        <v>430</v>
      </c>
      <c r="S2600" s="201"/>
      <c r="T2600" s="253">
        <v>12.128</v>
      </c>
      <c r="U2600" s="201">
        <f t="shared" si="207"/>
        <v>419.928</v>
      </c>
      <c r="V2600" s="202">
        <f t="shared" si="202"/>
        <v>62.828999999999986</v>
      </c>
      <c r="W2600" s="207"/>
      <c r="X2600" s="202">
        <f t="shared" si="200"/>
        <v>254.06900000000002</v>
      </c>
    </row>
    <row r="2601" spans="2:24" x14ac:dyDescent="0.2">
      <c r="B2601" s="252">
        <v>44598</v>
      </c>
      <c r="C2601" s="201">
        <v>438</v>
      </c>
      <c r="D2601" s="201">
        <v>370</v>
      </c>
      <c r="E2601" s="208">
        <v>419.71</v>
      </c>
      <c r="F2601" s="201">
        <v>722</v>
      </c>
      <c r="G2601" s="201">
        <v>34</v>
      </c>
      <c r="H2601" s="202">
        <v>370.45</v>
      </c>
      <c r="I2601" s="203">
        <v>0</v>
      </c>
      <c r="J2601" s="203">
        <v>0</v>
      </c>
      <c r="K2601" s="254">
        <v>5.8000000000000003E-2</v>
      </c>
      <c r="L2601" s="203">
        <v>1.341</v>
      </c>
      <c r="M2601" s="204">
        <v>0.52600000000000002</v>
      </c>
      <c r="N2601" s="237">
        <f t="shared" si="206"/>
        <v>1.399</v>
      </c>
      <c r="O2601" s="199">
        <f t="shared" si="205"/>
        <v>0.34899999999998865</v>
      </c>
      <c r="P2601" s="238">
        <v>0</v>
      </c>
      <c r="Q2601" s="200">
        <f t="shared" si="201"/>
        <v>51.10162183214176</v>
      </c>
      <c r="R2601" s="201">
        <v>430</v>
      </c>
      <c r="S2601" s="201"/>
      <c r="T2601" s="253">
        <v>12.066000000000001</v>
      </c>
      <c r="U2601" s="201">
        <f t="shared" si="207"/>
        <v>419.86599999999999</v>
      </c>
      <c r="V2601" s="202">
        <f t="shared" si="202"/>
        <v>63.177999999999976</v>
      </c>
      <c r="W2601" s="207"/>
      <c r="X2601" s="202">
        <f t="shared" si="200"/>
        <v>255.41000000000003</v>
      </c>
    </row>
    <row r="2602" spans="2:24" x14ac:dyDescent="0.2">
      <c r="B2602" s="252">
        <v>44599</v>
      </c>
      <c r="C2602" s="201">
        <v>438</v>
      </c>
      <c r="D2602" s="201">
        <v>370</v>
      </c>
      <c r="E2602" s="208">
        <v>419.64</v>
      </c>
      <c r="F2602" s="201">
        <v>722</v>
      </c>
      <c r="G2602" s="201">
        <v>34</v>
      </c>
      <c r="H2602" s="202">
        <v>369.4</v>
      </c>
      <c r="I2602" s="203">
        <v>0</v>
      </c>
      <c r="J2602" s="203">
        <v>0</v>
      </c>
      <c r="K2602" s="254">
        <v>5.8000000000000003E-2</v>
      </c>
      <c r="L2602" s="203">
        <v>0.57099999999999995</v>
      </c>
      <c r="M2602" s="204">
        <v>0.224</v>
      </c>
      <c r="N2602" s="237">
        <f t="shared" si="206"/>
        <v>0.629</v>
      </c>
      <c r="O2602" s="199">
        <f t="shared" si="205"/>
        <v>0.47900000000002274</v>
      </c>
      <c r="P2602" s="238">
        <v>0</v>
      </c>
      <c r="Q2602" s="200">
        <f t="shared" si="201"/>
        <v>50.955573483183571</v>
      </c>
      <c r="R2602" s="201">
        <v>430</v>
      </c>
      <c r="S2602" s="201"/>
      <c r="T2602" s="253">
        <v>11.984</v>
      </c>
      <c r="U2602" s="201">
        <f t="shared" si="207"/>
        <v>419.78399999999999</v>
      </c>
      <c r="V2602" s="202">
        <f t="shared" si="202"/>
        <v>63.656999999999996</v>
      </c>
      <c r="W2602" s="207"/>
      <c r="X2602" s="202">
        <f t="shared" si="200"/>
        <v>255.98100000000002</v>
      </c>
    </row>
    <row r="2603" spans="2:24" x14ac:dyDescent="0.2">
      <c r="B2603" s="252">
        <v>44600</v>
      </c>
      <c r="C2603" s="201">
        <v>438</v>
      </c>
      <c r="D2603" s="201">
        <v>370</v>
      </c>
      <c r="E2603" s="208">
        <v>419.63</v>
      </c>
      <c r="F2603" s="201">
        <v>722</v>
      </c>
      <c r="G2603" s="201">
        <v>34</v>
      </c>
      <c r="H2603" s="202">
        <v>369.25</v>
      </c>
      <c r="I2603" s="203">
        <v>0</v>
      </c>
      <c r="J2603" s="203">
        <v>0</v>
      </c>
      <c r="K2603" s="254">
        <v>5.8000000000000003E-2</v>
      </c>
      <c r="L2603" s="203">
        <v>0.14000000000000001</v>
      </c>
      <c r="M2603" s="204">
        <v>3.5999999999999997E-2</v>
      </c>
      <c r="N2603" s="237">
        <f t="shared" si="206"/>
        <v>0.19800000000000001</v>
      </c>
      <c r="O2603" s="199">
        <f t="shared" si="205"/>
        <v>0.64799999999998859</v>
      </c>
      <c r="P2603" s="238">
        <v>0</v>
      </c>
      <c r="Q2603" s="200">
        <f t="shared" si="201"/>
        <v>50.934709433332401</v>
      </c>
      <c r="R2603" s="201">
        <v>430</v>
      </c>
      <c r="S2603" s="201"/>
      <c r="T2603" s="253">
        <v>11.965</v>
      </c>
      <c r="U2603" s="201">
        <f t="shared" si="207"/>
        <v>419.76499999999999</v>
      </c>
      <c r="V2603" s="202">
        <f t="shared" si="202"/>
        <v>64.304999999999978</v>
      </c>
      <c r="W2603" s="207"/>
      <c r="X2603" s="202">
        <f t="shared" si="200"/>
        <v>256.12100000000004</v>
      </c>
    </row>
    <row r="2604" spans="2:24" x14ac:dyDescent="0.2">
      <c r="B2604" s="252">
        <v>44601</v>
      </c>
      <c r="C2604" s="201">
        <v>438</v>
      </c>
      <c r="D2604" s="201">
        <v>370</v>
      </c>
      <c r="E2604" s="208">
        <v>419.66</v>
      </c>
      <c r="F2604" s="201">
        <v>722</v>
      </c>
      <c r="G2604" s="201">
        <v>34</v>
      </c>
      <c r="H2604" s="202">
        <v>369.7</v>
      </c>
      <c r="I2604" s="203">
        <v>0</v>
      </c>
      <c r="J2604" s="203">
        <v>0</v>
      </c>
      <c r="K2604" s="254">
        <v>5.8000000000000003E-2</v>
      </c>
      <c r="L2604" s="203">
        <v>0.92100000000000004</v>
      </c>
      <c r="M2604" s="204">
        <v>0.36099999999999999</v>
      </c>
      <c r="N2604" s="237">
        <f t="shared" si="206"/>
        <v>0.97900000000000009</v>
      </c>
      <c r="O2604" s="199">
        <f t="shared" si="205"/>
        <v>0.3790000000000342</v>
      </c>
      <c r="P2604" s="238">
        <v>1.9</v>
      </c>
      <c r="Q2604" s="200">
        <f t="shared" si="201"/>
        <v>50.99730158288591</v>
      </c>
      <c r="R2604" s="201">
        <v>430</v>
      </c>
      <c r="S2604" s="201"/>
      <c r="T2604" s="253">
        <v>11.973000000000001</v>
      </c>
      <c r="U2604" s="201">
        <f t="shared" si="207"/>
        <v>419.77300000000002</v>
      </c>
      <c r="V2604" s="202">
        <f t="shared" si="202"/>
        <v>64.684000000000012</v>
      </c>
      <c r="W2604" s="207"/>
      <c r="X2604" s="202">
        <f t="shared" si="200"/>
        <v>257.04200000000003</v>
      </c>
    </row>
    <row r="2605" spans="2:24" x14ac:dyDescent="0.2">
      <c r="B2605" s="252">
        <v>44602</v>
      </c>
      <c r="C2605" s="201">
        <v>438</v>
      </c>
      <c r="D2605" s="201">
        <v>370</v>
      </c>
      <c r="E2605" s="208">
        <v>419.62</v>
      </c>
      <c r="F2605" s="201">
        <v>722</v>
      </c>
      <c r="G2605" s="201">
        <v>34</v>
      </c>
      <c r="H2605" s="202">
        <v>369.1</v>
      </c>
      <c r="I2605" s="203">
        <v>0</v>
      </c>
      <c r="J2605" s="203">
        <v>0</v>
      </c>
      <c r="K2605" s="254">
        <v>5.8000000000000003E-2</v>
      </c>
      <c r="L2605" s="203">
        <v>3.2</v>
      </c>
      <c r="M2605" s="204">
        <v>1.2549999999999999</v>
      </c>
      <c r="N2605" s="237">
        <f t="shared" si="206"/>
        <v>3.258</v>
      </c>
      <c r="O2605" s="199">
        <f t="shared" si="205"/>
        <v>1.1079999999999659</v>
      </c>
      <c r="P2605" s="238">
        <v>9.4</v>
      </c>
      <c r="Q2605" s="200">
        <f t="shared" si="201"/>
        <v>50.913845383481231</v>
      </c>
      <c r="R2605" s="201">
        <v>430</v>
      </c>
      <c r="S2605" s="201"/>
      <c r="T2605" s="253">
        <v>11.923999999999999</v>
      </c>
      <c r="U2605" s="201">
        <f t="shared" si="207"/>
        <v>419.72399999999999</v>
      </c>
      <c r="V2605" s="202">
        <f t="shared" si="202"/>
        <v>65.791999999999973</v>
      </c>
      <c r="W2605" s="207"/>
      <c r="X2605" s="202">
        <f t="shared" si="200"/>
        <v>260.24200000000002</v>
      </c>
    </row>
    <row r="2606" spans="2:24" x14ac:dyDescent="0.2">
      <c r="B2606" s="252">
        <v>44603</v>
      </c>
      <c r="C2606" s="201">
        <v>438</v>
      </c>
      <c r="D2606" s="201">
        <v>370</v>
      </c>
      <c r="E2606" s="208">
        <v>419.47</v>
      </c>
      <c r="F2606" s="201">
        <v>722</v>
      </c>
      <c r="G2606" s="201">
        <v>34</v>
      </c>
      <c r="H2606" s="202">
        <v>366.95</v>
      </c>
      <c r="I2606" s="203">
        <v>0</v>
      </c>
      <c r="J2606" s="203">
        <v>0</v>
      </c>
      <c r="K2606" s="254">
        <v>5.8000000000000003E-2</v>
      </c>
      <c r="L2606" s="203">
        <v>1.175</v>
      </c>
      <c r="M2606" s="204">
        <v>0.45900000000000002</v>
      </c>
      <c r="N2606" s="237">
        <f t="shared" si="206"/>
        <v>1.2330000000000001</v>
      </c>
      <c r="O2606" s="199">
        <f t="shared" si="205"/>
        <v>0.4830000000000001</v>
      </c>
      <c r="P2606" s="238">
        <v>1</v>
      </c>
      <c r="Q2606" s="200">
        <f t="shared" si="201"/>
        <v>50.61479400228113</v>
      </c>
      <c r="R2606" s="201">
        <v>430</v>
      </c>
      <c r="S2606" s="201"/>
      <c r="T2606" s="253">
        <v>11.753</v>
      </c>
      <c r="U2606" s="201">
        <f t="shared" si="207"/>
        <v>419.553</v>
      </c>
      <c r="V2606" s="202">
        <f t="shared" si="202"/>
        <v>66.274999999999977</v>
      </c>
      <c r="W2606" s="207"/>
      <c r="X2606" s="202">
        <f t="shared" si="200"/>
        <v>261.41700000000003</v>
      </c>
    </row>
    <row r="2607" spans="2:24" x14ac:dyDescent="0.2">
      <c r="B2607" s="252">
        <v>44604</v>
      </c>
      <c r="C2607" s="201">
        <v>438</v>
      </c>
      <c r="D2607" s="201">
        <v>370</v>
      </c>
      <c r="E2607" s="208">
        <v>419.42</v>
      </c>
      <c r="F2607" s="201">
        <v>722</v>
      </c>
      <c r="G2607" s="201">
        <v>34</v>
      </c>
      <c r="H2607" s="202">
        <v>366.2</v>
      </c>
      <c r="I2607" s="203">
        <v>0</v>
      </c>
      <c r="J2607" s="203">
        <v>0</v>
      </c>
      <c r="K2607" s="254">
        <v>5.8000000000000003E-2</v>
      </c>
      <c r="L2607" s="203">
        <v>2.3479999999999999</v>
      </c>
      <c r="M2607" s="204">
        <v>0.91700000000000004</v>
      </c>
      <c r="N2607" s="237">
        <f t="shared" si="206"/>
        <v>2.4059999999999997</v>
      </c>
      <c r="O2607" s="199">
        <f t="shared" si="205"/>
        <v>1.4059999999999997</v>
      </c>
      <c r="P2607" s="238">
        <v>35</v>
      </c>
      <c r="Q2607" s="200">
        <f t="shared" si="201"/>
        <v>50.510473753025281</v>
      </c>
      <c r="R2607" s="201">
        <v>430</v>
      </c>
      <c r="S2607" s="201"/>
      <c r="T2607" s="253">
        <v>11.702</v>
      </c>
      <c r="U2607" s="201">
        <f t="shared" si="207"/>
        <v>419.50200000000001</v>
      </c>
      <c r="V2607" s="202">
        <f t="shared" si="202"/>
        <v>67.680999999999983</v>
      </c>
      <c r="W2607" s="207"/>
      <c r="X2607" s="202">
        <f t="shared" si="200"/>
        <v>263.76500000000004</v>
      </c>
    </row>
    <row r="2608" spans="2:24" x14ac:dyDescent="0.2">
      <c r="B2608" s="252">
        <v>44605</v>
      </c>
      <c r="C2608" s="201">
        <v>438</v>
      </c>
      <c r="D2608" s="201">
        <v>370</v>
      </c>
      <c r="E2608" s="208">
        <v>419.35</v>
      </c>
      <c r="F2608" s="201">
        <v>722</v>
      </c>
      <c r="G2608" s="201">
        <v>34</v>
      </c>
      <c r="H2608" s="202">
        <v>365.2</v>
      </c>
      <c r="I2608" s="203">
        <v>0</v>
      </c>
      <c r="J2608" s="203">
        <v>0</v>
      </c>
      <c r="K2608" s="254">
        <v>5.8000000000000003E-2</v>
      </c>
      <c r="L2608" s="203">
        <v>0.54300000000000004</v>
      </c>
      <c r="M2608" s="204">
        <v>0.21199999999999999</v>
      </c>
      <c r="N2608" s="237">
        <f t="shared" si="206"/>
        <v>0.60100000000000009</v>
      </c>
      <c r="O2608" s="199">
        <f t="shared" si="205"/>
        <v>1.0210000000000159</v>
      </c>
      <c r="P2608" s="238">
        <v>0</v>
      </c>
      <c r="Q2608" s="200">
        <f t="shared" si="201"/>
        <v>50.371380087350815</v>
      </c>
      <c r="R2608" s="201">
        <v>430</v>
      </c>
      <c r="S2608" s="201"/>
      <c r="T2608" s="253">
        <v>11.608000000000001</v>
      </c>
      <c r="U2608" s="201">
        <f t="shared" si="207"/>
        <v>419.40800000000002</v>
      </c>
      <c r="V2608" s="202">
        <f t="shared" si="202"/>
        <v>68.701999999999998</v>
      </c>
      <c r="W2608" s="207"/>
      <c r="X2608" s="202">
        <f t="shared" si="200"/>
        <v>264.30800000000005</v>
      </c>
    </row>
    <row r="2609" spans="2:24" x14ac:dyDescent="0.2">
      <c r="B2609" s="252">
        <v>44606</v>
      </c>
      <c r="C2609" s="201">
        <v>438</v>
      </c>
      <c r="D2609" s="201">
        <v>370</v>
      </c>
      <c r="E2609" s="208">
        <v>419.38</v>
      </c>
      <c r="F2609" s="201">
        <v>722</v>
      </c>
      <c r="G2609" s="201">
        <v>34</v>
      </c>
      <c r="H2609" s="202">
        <v>365.62</v>
      </c>
      <c r="I2609" s="203">
        <v>0</v>
      </c>
      <c r="J2609" s="203">
        <v>0</v>
      </c>
      <c r="K2609" s="254">
        <v>5.8000000000000003E-2</v>
      </c>
      <c r="L2609" s="203">
        <v>0</v>
      </c>
      <c r="M2609" s="204">
        <v>0</v>
      </c>
      <c r="N2609" s="237">
        <f t="shared" si="206"/>
        <v>5.8000000000000003E-2</v>
      </c>
      <c r="O2609" s="199">
        <f t="shared" si="205"/>
        <v>0.63799999999998414</v>
      </c>
      <c r="P2609" s="238">
        <v>0.7</v>
      </c>
      <c r="Q2609" s="200">
        <f t="shared" si="201"/>
        <v>50.429799426934096</v>
      </c>
      <c r="R2609" s="201">
        <v>430</v>
      </c>
      <c r="S2609" s="201"/>
      <c r="T2609" s="253">
        <v>11.632999999999999</v>
      </c>
      <c r="U2609" s="201">
        <f t="shared" si="207"/>
        <v>419.43299999999999</v>
      </c>
      <c r="V2609" s="202">
        <f t="shared" si="202"/>
        <v>69.339999999999989</v>
      </c>
      <c r="W2609" s="207"/>
      <c r="X2609" s="202">
        <f t="shared" si="200"/>
        <v>264.30800000000005</v>
      </c>
    </row>
    <row r="2610" spans="2:24" x14ac:dyDescent="0.2">
      <c r="B2610" s="252">
        <v>44607</v>
      </c>
      <c r="C2610" s="201">
        <v>438</v>
      </c>
      <c r="D2610" s="201">
        <v>370</v>
      </c>
      <c r="E2610" s="208">
        <v>419.42</v>
      </c>
      <c r="F2610" s="201">
        <v>722</v>
      </c>
      <c r="G2610" s="201">
        <v>34</v>
      </c>
      <c r="H2610" s="202">
        <v>366.2</v>
      </c>
      <c r="I2610" s="203">
        <v>0</v>
      </c>
      <c r="J2610" s="203">
        <v>0</v>
      </c>
      <c r="K2610" s="254">
        <v>5.8000000000000003E-2</v>
      </c>
      <c r="L2610" s="203">
        <v>2.5190000000000001</v>
      </c>
      <c r="M2610" s="204">
        <v>0.98399999999999999</v>
      </c>
      <c r="N2610" s="237">
        <f t="shared" si="206"/>
        <v>2.577</v>
      </c>
      <c r="O2610" s="199">
        <f t="shared" si="205"/>
        <v>0.72700000000003406</v>
      </c>
      <c r="P2610" s="238">
        <v>0</v>
      </c>
      <c r="Q2610" s="200">
        <f t="shared" si="201"/>
        <v>50.510473753025281</v>
      </c>
      <c r="R2610" s="201">
        <v>430</v>
      </c>
      <c r="S2610" s="201"/>
      <c r="T2610" s="253">
        <v>11.66</v>
      </c>
      <c r="U2610" s="201">
        <f t="shared" si="207"/>
        <v>419.46000000000004</v>
      </c>
      <c r="V2610" s="202">
        <f t="shared" si="202"/>
        <v>70.067000000000021</v>
      </c>
      <c r="W2610" s="207"/>
      <c r="X2610" s="202">
        <f t="shared" si="200"/>
        <v>266.82700000000006</v>
      </c>
    </row>
    <row r="2611" spans="2:24" x14ac:dyDescent="0.2">
      <c r="B2611" s="252">
        <v>44608</v>
      </c>
      <c r="C2611" s="201">
        <v>438</v>
      </c>
      <c r="D2611" s="201">
        <v>370</v>
      </c>
      <c r="E2611" s="208">
        <v>419.29</v>
      </c>
      <c r="F2611" s="201">
        <v>722</v>
      </c>
      <c r="G2611" s="201">
        <v>34</v>
      </c>
      <c r="H2611" s="202">
        <v>364.35</v>
      </c>
      <c r="I2611" s="203">
        <v>0</v>
      </c>
      <c r="J2611" s="203">
        <v>0</v>
      </c>
      <c r="K2611" s="254">
        <v>5.8000000000000003E-2</v>
      </c>
      <c r="L2611" s="203">
        <v>0.223</v>
      </c>
      <c r="M2611" s="204">
        <v>8.6999999999999994E-2</v>
      </c>
      <c r="N2611" s="237">
        <f t="shared" si="206"/>
        <v>0.28100000000000003</v>
      </c>
      <c r="O2611" s="199">
        <f t="shared" si="205"/>
        <v>0.43099999999997729</v>
      </c>
      <c r="P2611" s="238">
        <v>0</v>
      </c>
      <c r="Q2611" s="200">
        <f t="shared" si="201"/>
        <v>50.253150471527526</v>
      </c>
      <c r="R2611" s="201">
        <v>430</v>
      </c>
      <c r="S2611" s="201"/>
      <c r="T2611" s="253">
        <v>11.510999999999999</v>
      </c>
      <c r="U2611" s="201">
        <f t="shared" si="207"/>
        <v>419.31100000000004</v>
      </c>
      <c r="V2611" s="202">
        <f t="shared" si="202"/>
        <v>70.498000000000005</v>
      </c>
      <c r="W2611" s="207"/>
      <c r="X2611" s="202">
        <f t="shared" si="200"/>
        <v>267.05000000000007</v>
      </c>
    </row>
    <row r="2612" spans="2:24" x14ac:dyDescent="0.2">
      <c r="B2612" s="252">
        <v>44609</v>
      </c>
      <c r="C2612" s="201">
        <v>438</v>
      </c>
      <c r="D2612" s="201">
        <v>370</v>
      </c>
      <c r="E2612" s="208">
        <v>419.3</v>
      </c>
      <c r="F2612" s="201">
        <v>722</v>
      </c>
      <c r="G2612" s="201">
        <v>34</v>
      </c>
      <c r="H2612" s="202">
        <v>364.5</v>
      </c>
      <c r="I2612" s="203">
        <v>0</v>
      </c>
      <c r="J2612" s="203">
        <v>0</v>
      </c>
      <c r="K2612" s="254">
        <v>5.8000000000000003E-2</v>
      </c>
      <c r="L2612" s="203">
        <v>2.6930000000000001</v>
      </c>
      <c r="M2612" s="204">
        <v>1.052</v>
      </c>
      <c r="N2612" s="237">
        <f t="shared" si="206"/>
        <v>2.7509999999999999</v>
      </c>
      <c r="O2612" s="199">
        <f t="shared" si="205"/>
        <v>0.69099999999999762</v>
      </c>
      <c r="P2612" s="238">
        <v>0</v>
      </c>
      <c r="Q2612" s="200">
        <f t="shared" si="201"/>
        <v>50.274014521378696</v>
      </c>
      <c r="R2612" s="201">
        <v>430</v>
      </c>
      <c r="S2612" s="201"/>
      <c r="T2612" s="207">
        <v>11.507999999999999</v>
      </c>
      <c r="U2612" s="201">
        <f t="shared" si="207"/>
        <v>419.30799999999999</v>
      </c>
      <c r="V2612" s="202">
        <f t="shared" si="202"/>
        <v>71.189000000000007</v>
      </c>
      <c r="W2612" s="207"/>
      <c r="X2612" s="202">
        <f t="shared" si="200"/>
        <v>269.74300000000005</v>
      </c>
    </row>
    <row r="2613" spans="2:24" x14ac:dyDescent="0.2">
      <c r="B2613" s="252">
        <v>44610</v>
      </c>
      <c r="C2613" s="201">
        <v>438</v>
      </c>
      <c r="D2613" s="201">
        <v>370</v>
      </c>
      <c r="E2613" s="208">
        <v>419.16</v>
      </c>
      <c r="F2613" s="201">
        <v>722</v>
      </c>
      <c r="G2613" s="201">
        <v>34</v>
      </c>
      <c r="H2613" s="202">
        <v>362.44</v>
      </c>
      <c r="I2613" s="203">
        <v>0</v>
      </c>
      <c r="J2613" s="203">
        <v>0</v>
      </c>
      <c r="K2613" s="254">
        <v>5.8000000000000003E-2</v>
      </c>
      <c r="L2613" s="203">
        <v>2.0249999999999999</v>
      </c>
      <c r="M2613" s="204">
        <v>0.751</v>
      </c>
      <c r="N2613" s="237">
        <f t="shared" si="206"/>
        <v>2.0829999999999997</v>
      </c>
      <c r="O2613" s="199">
        <f t="shared" si="205"/>
        <v>0.49300000000002475</v>
      </c>
      <c r="P2613" s="238">
        <v>0</v>
      </c>
      <c r="Q2613" s="200">
        <f t="shared" si="201"/>
        <v>49.987481570089294</v>
      </c>
      <c r="R2613" s="201">
        <v>430</v>
      </c>
      <c r="S2613" s="201"/>
      <c r="T2613" s="207">
        <v>11.336</v>
      </c>
      <c r="U2613" s="201">
        <f t="shared" si="207"/>
        <v>419.13600000000002</v>
      </c>
      <c r="V2613" s="202">
        <f t="shared" si="202"/>
        <v>71.682000000000031</v>
      </c>
      <c r="W2613" s="207"/>
      <c r="X2613" s="202">
        <f t="shared" si="200"/>
        <v>271.76800000000003</v>
      </c>
    </row>
    <row r="2614" spans="2:24" x14ac:dyDescent="0.2">
      <c r="B2614" s="252">
        <v>44611</v>
      </c>
      <c r="C2614" s="201">
        <v>438</v>
      </c>
      <c r="D2614" s="201">
        <v>370</v>
      </c>
      <c r="E2614" s="208">
        <v>419.05</v>
      </c>
      <c r="F2614" s="201">
        <v>722</v>
      </c>
      <c r="G2614" s="201">
        <v>34</v>
      </c>
      <c r="H2614" s="202">
        <v>360.85</v>
      </c>
      <c r="I2614" s="203">
        <v>0</v>
      </c>
      <c r="J2614" s="203">
        <v>0</v>
      </c>
      <c r="K2614" s="254">
        <v>5.8000000000000003E-2</v>
      </c>
      <c r="L2614" s="203">
        <v>1.4670000000000001</v>
      </c>
      <c r="M2614" s="204">
        <v>0.57099999999999995</v>
      </c>
      <c r="N2614" s="237">
        <f t="shared" si="206"/>
        <v>1.5250000000000001</v>
      </c>
      <c r="O2614" s="199">
        <f t="shared" si="205"/>
        <v>0.35499999999998422</v>
      </c>
      <c r="P2614" s="238">
        <v>0.9</v>
      </c>
      <c r="Q2614" s="200">
        <f t="shared" si="201"/>
        <v>49.766322641666896</v>
      </c>
      <c r="R2614" s="201">
        <v>430</v>
      </c>
      <c r="S2614" s="201"/>
      <c r="T2614" s="207">
        <v>11.204000000000001</v>
      </c>
      <c r="U2614" s="201">
        <f t="shared" si="207"/>
        <v>419.00400000000002</v>
      </c>
      <c r="V2614" s="202">
        <f t="shared" si="202"/>
        <v>72.03700000000002</v>
      </c>
      <c r="W2614" s="207"/>
      <c r="X2614" s="202">
        <f t="shared" si="200"/>
        <v>273.23500000000001</v>
      </c>
    </row>
    <row r="2615" spans="2:24" x14ac:dyDescent="0.2">
      <c r="B2615" s="252">
        <v>44612</v>
      </c>
      <c r="C2615" s="201">
        <v>438</v>
      </c>
      <c r="D2615" s="201">
        <v>370</v>
      </c>
      <c r="E2615" s="208">
        <v>418.97</v>
      </c>
      <c r="F2615" s="201">
        <v>722</v>
      </c>
      <c r="G2615" s="201">
        <v>34</v>
      </c>
      <c r="H2615" s="202">
        <v>359.68</v>
      </c>
      <c r="I2615" s="202">
        <v>0</v>
      </c>
      <c r="J2615" s="202">
        <v>0</v>
      </c>
      <c r="K2615" s="202">
        <v>5.8000000000000003E-2</v>
      </c>
      <c r="L2615" s="197">
        <v>3.5049999999999999</v>
      </c>
      <c r="M2615" s="198">
        <v>1.369</v>
      </c>
      <c r="N2615" s="237">
        <f t="shared" si="206"/>
        <v>3.5629999999999997</v>
      </c>
      <c r="O2615" s="199">
        <f t="shared" si="205"/>
        <v>0.73300000000001564</v>
      </c>
      <c r="P2615" s="239">
        <v>0</v>
      </c>
      <c r="Q2615" s="200">
        <f t="shared" si="201"/>
        <v>49.603583052827773</v>
      </c>
      <c r="R2615" s="201">
        <v>430</v>
      </c>
      <c r="S2615" s="201"/>
      <c r="T2615" s="207">
        <v>11.127000000000001</v>
      </c>
      <c r="U2615" s="201">
        <f>407.8+T2615</f>
        <v>418.92700000000002</v>
      </c>
      <c r="V2615" s="202">
        <f t="shared" si="202"/>
        <v>72.770000000000039</v>
      </c>
      <c r="W2615" s="207"/>
      <c r="X2615" s="202">
        <f t="shared" si="200"/>
        <v>276.74</v>
      </c>
    </row>
    <row r="2616" spans="2:24" x14ac:dyDescent="0.2">
      <c r="B2616" s="252">
        <v>44613</v>
      </c>
      <c r="C2616" s="201">
        <v>438</v>
      </c>
      <c r="D2616" s="201">
        <v>370</v>
      </c>
      <c r="E2616" s="208">
        <v>418.77</v>
      </c>
      <c r="F2616" s="201">
        <v>722</v>
      </c>
      <c r="G2616" s="201">
        <v>34</v>
      </c>
      <c r="H2616" s="202">
        <v>356.85</v>
      </c>
      <c r="I2616" s="202">
        <v>0</v>
      </c>
      <c r="J2616" s="202">
        <v>0</v>
      </c>
      <c r="K2616" s="202">
        <v>5.8000000000000003E-2</v>
      </c>
      <c r="L2616" s="197">
        <v>2.109</v>
      </c>
      <c r="M2616" s="198">
        <v>0.82399999999999995</v>
      </c>
      <c r="N2616" s="237">
        <f t="shared" si="206"/>
        <v>2.1669999999999998</v>
      </c>
      <c r="O2616" s="199">
        <f t="shared" si="205"/>
        <v>0.27699999999995661</v>
      </c>
      <c r="P2616" s="239">
        <v>0</v>
      </c>
      <c r="Q2616" s="200">
        <f t="shared" si="201"/>
        <v>49.209947978969033</v>
      </c>
      <c r="R2616" s="201">
        <v>430</v>
      </c>
      <c r="S2616" s="201"/>
      <c r="T2616" s="207">
        <v>10.907</v>
      </c>
      <c r="U2616" s="201">
        <f>407.8+T2616</f>
        <v>418.70699999999999</v>
      </c>
      <c r="V2616" s="202">
        <f t="shared" si="202"/>
        <v>73.046999999999997</v>
      </c>
      <c r="W2616" s="207"/>
      <c r="X2616" s="202">
        <f t="shared" si="200"/>
        <v>278.84899999999999</v>
      </c>
    </row>
    <row r="2617" spans="2:24" x14ac:dyDescent="0.2">
      <c r="B2617" s="252">
        <v>44614</v>
      </c>
      <c r="C2617" s="201">
        <v>438</v>
      </c>
      <c r="D2617" s="201">
        <v>370</v>
      </c>
      <c r="E2617" s="208">
        <v>418.64</v>
      </c>
      <c r="F2617" s="201">
        <v>722</v>
      </c>
      <c r="G2617" s="201">
        <v>34</v>
      </c>
      <c r="H2617" s="202">
        <v>354.96</v>
      </c>
      <c r="I2617" s="202">
        <v>0</v>
      </c>
      <c r="J2617" s="202">
        <v>0</v>
      </c>
      <c r="K2617" s="202">
        <v>5.8000000000000003E-2</v>
      </c>
      <c r="L2617" s="197">
        <v>3.7210000000000001</v>
      </c>
      <c r="M2617" s="198">
        <v>1.448</v>
      </c>
      <c r="N2617" s="237">
        <f t="shared" si="206"/>
        <v>3.7789999999999999</v>
      </c>
      <c r="O2617" s="199">
        <f t="shared" si="205"/>
        <v>0.69900000000001583</v>
      </c>
      <c r="P2617" s="239">
        <v>0</v>
      </c>
      <c r="Q2617" s="200">
        <f t="shared" si="201"/>
        <v>48.947060950844296</v>
      </c>
      <c r="R2617" s="201">
        <v>430</v>
      </c>
      <c r="S2617" s="201"/>
      <c r="T2617" s="207">
        <v>10.773</v>
      </c>
      <c r="U2617" s="201">
        <f t="shared" ref="U2617:U2630" si="208">407.8+T2617</f>
        <v>418.57300000000004</v>
      </c>
      <c r="V2617" s="202">
        <f t="shared" si="202"/>
        <v>73.746000000000009</v>
      </c>
      <c r="W2617" s="207">
        <v>420.77300000000002</v>
      </c>
      <c r="X2617" s="202">
        <f t="shared" si="200"/>
        <v>282.57</v>
      </c>
    </row>
    <row r="2618" spans="2:24" x14ac:dyDescent="0.2">
      <c r="B2618" s="252">
        <v>44615</v>
      </c>
      <c r="C2618" s="201">
        <v>438</v>
      </c>
      <c r="D2618" s="201">
        <v>370</v>
      </c>
      <c r="E2618" s="208">
        <v>418.42</v>
      </c>
      <c r="F2618" s="201">
        <v>722</v>
      </c>
      <c r="G2618" s="201">
        <v>34</v>
      </c>
      <c r="H2618" s="202">
        <v>351.88</v>
      </c>
      <c r="I2618" s="202">
        <v>0</v>
      </c>
      <c r="J2618" s="202">
        <v>1.2999999999999999E-2</v>
      </c>
      <c r="K2618" s="202">
        <v>1.1299999999999999E-2</v>
      </c>
      <c r="L2618" s="197">
        <v>4.5570000000000004</v>
      </c>
      <c r="M2618" s="198">
        <v>1.7729999999999999</v>
      </c>
      <c r="N2618" s="237">
        <f t="shared" si="206"/>
        <v>4.5813000000000006</v>
      </c>
      <c r="O2618" s="199">
        <f t="shared" si="205"/>
        <v>0.66129999999998468</v>
      </c>
      <c r="P2618" s="239">
        <v>2.8</v>
      </c>
      <c r="Q2618" s="200">
        <f t="shared" si="201"/>
        <v>48.51865246056694</v>
      </c>
      <c r="R2618" s="201">
        <v>430</v>
      </c>
      <c r="S2618" s="201"/>
      <c r="T2618" s="207">
        <v>10.529</v>
      </c>
      <c r="U2618" s="201">
        <f t="shared" si="208"/>
        <v>418.32900000000001</v>
      </c>
      <c r="V2618" s="202">
        <f t="shared" si="202"/>
        <v>74.407299999999992</v>
      </c>
      <c r="W2618" s="207">
        <v>420.529</v>
      </c>
      <c r="X2618" s="202">
        <f t="shared" si="200"/>
        <v>287.12700000000001</v>
      </c>
    </row>
    <row r="2619" spans="2:24" x14ac:dyDescent="0.2">
      <c r="B2619" s="252">
        <v>44616</v>
      </c>
      <c r="C2619" s="201">
        <v>438</v>
      </c>
      <c r="D2619" s="201">
        <v>370</v>
      </c>
      <c r="E2619" s="208">
        <v>418.14</v>
      </c>
      <c r="F2619" s="201">
        <v>722</v>
      </c>
      <c r="G2619" s="201">
        <v>34</v>
      </c>
      <c r="H2619" s="202">
        <v>347.96</v>
      </c>
      <c r="I2619" s="202">
        <v>0</v>
      </c>
      <c r="J2619" s="202">
        <v>0</v>
      </c>
      <c r="K2619" s="202">
        <v>0</v>
      </c>
      <c r="L2619" s="197">
        <v>2.9609999999999999</v>
      </c>
      <c r="M2619" s="198">
        <v>1.1519999999999999</v>
      </c>
      <c r="N2619" s="237">
        <f t="shared" si="206"/>
        <v>2.9609999999999999</v>
      </c>
      <c r="O2619" s="199">
        <f t="shared" si="205"/>
        <v>0.5810000000000044</v>
      </c>
      <c r="P2619" s="239">
        <v>0</v>
      </c>
      <c r="Q2619" s="200">
        <f t="shared" si="201"/>
        <v>47.973405291123036</v>
      </c>
      <c r="R2619" s="201">
        <v>430</v>
      </c>
      <c r="S2619" s="201"/>
      <c r="T2619" s="207">
        <v>10.238</v>
      </c>
      <c r="U2619" s="201">
        <f t="shared" si="208"/>
        <v>418.03800000000001</v>
      </c>
      <c r="V2619" s="202">
        <f t="shared" si="202"/>
        <v>74.988299999999995</v>
      </c>
      <c r="W2619" s="207">
        <v>420.238</v>
      </c>
      <c r="X2619" s="202">
        <f t="shared" si="200"/>
        <v>290.08800000000002</v>
      </c>
    </row>
    <row r="2620" spans="2:24" x14ac:dyDescent="0.2">
      <c r="B2620" s="252">
        <v>44617</v>
      </c>
      <c r="C2620" s="201">
        <v>438</v>
      </c>
      <c r="D2620" s="201">
        <v>370</v>
      </c>
      <c r="E2620" s="208">
        <v>417.97</v>
      </c>
      <c r="F2620" s="201">
        <v>722</v>
      </c>
      <c r="G2620" s="201">
        <v>34</v>
      </c>
      <c r="H2620" s="202">
        <v>345.58</v>
      </c>
      <c r="I2620" s="202">
        <v>0</v>
      </c>
      <c r="J2620" s="202">
        <v>0</v>
      </c>
      <c r="K2620" s="202">
        <v>0</v>
      </c>
      <c r="L2620" s="197">
        <v>1.7909999999999999</v>
      </c>
      <c r="M2620" s="198">
        <v>0.69699999999999995</v>
      </c>
      <c r="N2620" s="237">
        <f t="shared" si="206"/>
        <v>1.7909999999999999</v>
      </c>
      <c r="O2620" s="199">
        <f t="shared" si="205"/>
        <v>0.25100000000003631</v>
      </c>
      <c r="P2620" s="239">
        <v>0</v>
      </c>
      <c r="Q2620" s="200">
        <f t="shared" si="201"/>
        <v>47.642362366817814</v>
      </c>
      <c r="R2620" s="201">
        <v>430</v>
      </c>
      <c r="S2620" s="201"/>
      <c r="T2620" s="207">
        <v>9.1560000000000006</v>
      </c>
      <c r="U2620" s="201">
        <f t="shared" si="208"/>
        <v>416.95600000000002</v>
      </c>
      <c r="V2620" s="202">
        <f t="shared" si="202"/>
        <v>75.239300000000028</v>
      </c>
      <c r="W2620" s="207">
        <v>419.15600000000001</v>
      </c>
      <c r="X2620" s="202">
        <f t="shared" si="200"/>
        <v>291.87900000000002</v>
      </c>
    </row>
    <row r="2621" spans="2:24" x14ac:dyDescent="0.2">
      <c r="B2621" s="252">
        <v>44618</v>
      </c>
      <c r="C2621" s="201">
        <v>438</v>
      </c>
      <c r="D2621" s="201">
        <v>370</v>
      </c>
      <c r="E2621" s="208">
        <v>417.86</v>
      </c>
      <c r="F2621" s="201">
        <v>722</v>
      </c>
      <c r="G2621" s="201">
        <v>34</v>
      </c>
      <c r="H2621" s="202">
        <v>344.04</v>
      </c>
      <c r="I2621" s="202">
        <v>0</v>
      </c>
      <c r="J2621" s="202">
        <v>0</v>
      </c>
      <c r="K2621" s="202">
        <v>0</v>
      </c>
      <c r="L2621" s="197">
        <v>0.44500000000000001</v>
      </c>
      <c r="M2621" s="198">
        <v>0.17299999999999999</v>
      </c>
      <c r="N2621" s="237">
        <f t="shared" si="206"/>
        <v>0.44500000000000001</v>
      </c>
      <c r="O2621" s="199">
        <f t="shared" si="205"/>
        <v>1.704999999999991</v>
      </c>
      <c r="P2621" s="239">
        <v>21.6</v>
      </c>
      <c r="Q2621" s="200">
        <f t="shared" si="201"/>
        <v>47.428158121679132</v>
      </c>
      <c r="R2621" s="201">
        <v>430</v>
      </c>
      <c r="S2621" s="201"/>
      <c r="T2621" s="207">
        <v>9.15</v>
      </c>
      <c r="U2621" s="201">
        <f t="shared" si="208"/>
        <v>416.95</v>
      </c>
      <c r="V2621" s="202">
        <f t="shared" si="202"/>
        <v>76.944300000000013</v>
      </c>
      <c r="W2621" s="207">
        <v>419.15</v>
      </c>
      <c r="X2621" s="202">
        <f t="shared" ref="X2621:X2684" si="209">+X2620+L2621</f>
        <v>292.32400000000001</v>
      </c>
    </row>
    <row r="2622" spans="2:24" x14ac:dyDescent="0.2">
      <c r="B2622" s="252">
        <v>44619</v>
      </c>
      <c r="C2622" s="201">
        <v>438</v>
      </c>
      <c r="D2622" s="201">
        <v>370</v>
      </c>
      <c r="E2622" s="208">
        <v>417.95</v>
      </c>
      <c r="F2622" s="201">
        <v>722</v>
      </c>
      <c r="G2622" s="201">
        <v>34</v>
      </c>
      <c r="H2622" s="202">
        <v>345.3</v>
      </c>
      <c r="I2622" s="202">
        <v>0</v>
      </c>
      <c r="J2622" s="202">
        <v>0</v>
      </c>
      <c r="K2622" s="202">
        <v>0</v>
      </c>
      <c r="L2622" s="197">
        <v>0.44500000000000001</v>
      </c>
      <c r="M2622" s="198">
        <v>0.17299999999999999</v>
      </c>
      <c r="N2622" s="237">
        <f t="shared" si="206"/>
        <v>0.44500000000000001</v>
      </c>
      <c r="O2622" s="199">
        <f t="shared" si="205"/>
        <v>1.8449999999999773</v>
      </c>
      <c r="P2622" s="239">
        <v>0</v>
      </c>
      <c r="Q2622" s="200">
        <f t="shared" si="201"/>
        <v>47.603416140428962</v>
      </c>
      <c r="R2622" s="201">
        <v>430</v>
      </c>
      <c r="S2622" s="201"/>
      <c r="T2622" s="207">
        <v>9.1389999999999993</v>
      </c>
      <c r="U2622" s="201">
        <f t="shared" si="208"/>
        <v>416.93900000000002</v>
      </c>
      <c r="V2622" s="202">
        <f t="shared" si="202"/>
        <v>78.789299999999983</v>
      </c>
      <c r="W2622" s="207">
        <v>419.13900000000001</v>
      </c>
      <c r="X2622" s="202">
        <f t="shared" si="209"/>
        <v>292.76900000000001</v>
      </c>
    </row>
    <row r="2623" spans="2:24" x14ac:dyDescent="0.2">
      <c r="B2623" s="252">
        <v>44620</v>
      </c>
      <c r="C2623" s="201">
        <v>438</v>
      </c>
      <c r="D2623" s="201">
        <v>370</v>
      </c>
      <c r="E2623" s="208">
        <v>418.05</v>
      </c>
      <c r="F2623" s="201">
        <v>722</v>
      </c>
      <c r="G2623" s="201">
        <v>34</v>
      </c>
      <c r="H2623" s="202">
        <v>346.7</v>
      </c>
      <c r="I2623" s="202">
        <v>0</v>
      </c>
      <c r="J2623" s="202">
        <v>0</v>
      </c>
      <c r="K2623" s="202">
        <v>0</v>
      </c>
      <c r="L2623" s="197">
        <v>1.0900000000000001</v>
      </c>
      <c r="M2623" s="198">
        <v>0.42399999999999999</v>
      </c>
      <c r="N2623" s="237">
        <f t="shared" si="206"/>
        <v>1.0900000000000001</v>
      </c>
      <c r="O2623" s="199">
        <f t="shared" si="205"/>
        <v>0.25000000000002509</v>
      </c>
      <c r="P2623" s="239">
        <v>0</v>
      </c>
      <c r="Q2623" s="200">
        <f t="shared" si="201"/>
        <v>47.798147272373214</v>
      </c>
      <c r="R2623" s="201">
        <v>430</v>
      </c>
      <c r="S2623" s="201"/>
      <c r="T2623" s="207">
        <v>9.125</v>
      </c>
      <c r="U2623" s="201">
        <f t="shared" si="208"/>
        <v>416.92500000000001</v>
      </c>
      <c r="V2623" s="202">
        <f t="shared" si="202"/>
        <v>79.039300000000011</v>
      </c>
      <c r="W2623" s="207">
        <v>419.125</v>
      </c>
      <c r="X2623" s="202">
        <f t="shared" si="209"/>
        <v>293.85899999999998</v>
      </c>
    </row>
    <row r="2624" spans="2:24" x14ac:dyDescent="0.2">
      <c r="B2624" s="252">
        <v>44621</v>
      </c>
      <c r="C2624" s="201">
        <v>438</v>
      </c>
      <c r="D2624" s="201">
        <v>370</v>
      </c>
      <c r="E2624" s="208">
        <v>417.99</v>
      </c>
      <c r="F2624" s="201">
        <v>722</v>
      </c>
      <c r="G2624" s="201">
        <v>34</v>
      </c>
      <c r="H2624" s="202">
        <v>345.86</v>
      </c>
      <c r="I2624" s="202">
        <v>0</v>
      </c>
      <c r="J2624" s="202">
        <v>0</v>
      </c>
      <c r="K2624" s="202">
        <v>0</v>
      </c>
      <c r="L2624" s="197">
        <v>6.4560000000000004</v>
      </c>
      <c r="M2624" s="198">
        <v>2.512</v>
      </c>
      <c r="N2624" s="237">
        <f t="shared" si="206"/>
        <v>6.4560000000000004</v>
      </c>
      <c r="O2624" s="199">
        <f t="shared" si="205"/>
        <v>0.99599999999996403</v>
      </c>
      <c r="P2624" s="239">
        <v>0</v>
      </c>
      <c r="Q2624" s="200">
        <f t="shared" si="201"/>
        <v>47.681308593206658</v>
      </c>
      <c r="R2624" s="201">
        <v>430</v>
      </c>
      <c r="S2624" s="201"/>
      <c r="T2624" s="207">
        <v>9.1120000000000001</v>
      </c>
      <c r="U2624" s="201">
        <f t="shared" si="208"/>
        <v>416.91200000000003</v>
      </c>
      <c r="V2624" s="202">
        <f t="shared" si="202"/>
        <v>80.035299999999978</v>
      </c>
      <c r="W2624" s="207">
        <v>419.11200000000002</v>
      </c>
      <c r="X2624" s="202">
        <f t="shared" si="209"/>
        <v>300.315</v>
      </c>
    </row>
    <row r="2625" spans="2:24" x14ac:dyDescent="0.2">
      <c r="B2625" s="252">
        <v>44622</v>
      </c>
      <c r="C2625" s="201">
        <v>438</v>
      </c>
      <c r="D2625" s="201">
        <v>370</v>
      </c>
      <c r="E2625" s="208">
        <v>417.6</v>
      </c>
      <c r="F2625" s="201">
        <v>722</v>
      </c>
      <c r="G2625" s="201">
        <v>34</v>
      </c>
      <c r="H2625" s="202">
        <v>340.4</v>
      </c>
      <c r="I2625" s="202">
        <v>0</v>
      </c>
      <c r="J2625" s="202">
        <v>0</v>
      </c>
      <c r="K2625" s="202">
        <v>0</v>
      </c>
      <c r="L2625" s="197">
        <v>5.7569999999999997</v>
      </c>
      <c r="M2625" s="198">
        <v>2.2400000000000002</v>
      </c>
      <c r="N2625" s="237">
        <f t="shared" si="206"/>
        <v>5.7569999999999997</v>
      </c>
      <c r="O2625" s="199">
        <f t="shared" si="205"/>
        <v>0.87700000000000422</v>
      </c>
      <c r="P2625" s="239">
        <v>7.8</v>
      </c>
      <c r="Q2625" s="200">
        <f t="shared" si="201"/>
        <v>46.92185717862408</v>
      </c>
      <c r="R2625" s="201">
        <v>430</v>
      </c>
      <c r="S2625" s="201"/>
      <c r="T2625" s="207">
        <v>9.0980000000000008</v>
      </c>
      <c r="U2625" s="201">
        <f t="shared" si="208"/>
        <v>416.89800000000002</v>
      </c>
      <c r="V2625" s="202">
        <f t="shared" si="202"/>
        <v>80.912299999999988</v>
      </c>
      <c r="W2625" s="207">
        <v>419.09800000000001</v>
      </c>
      <c r="X2625" s="202">
        <f t="shared" si="209"/>
        <v>306.072</v>
      </c>
    </row>
    <row r="2626" spans="2:24" x14ac:dyDescent="0.2">
      <c r="B2626" s="252">
        <v>44623</v>
      </c>
      <c r="C2626" s="201">
        <v>438</v>
      </c>
      <c r="D2626" s="201">
        <v>370</v>
      </c>
      <c r="E2626" s="208">
        <v>417.24</v>
      </c>
      <c r="F2626" s="201">
        <v>722</v>
      </c>
      <c r="G2626" s="201">
        <v>34</v>
      </c>
      <c r="H2626" s="202">
        <v>335.52</v>
      </c>
      <c r="I2626" s="202">
        <v>0</v>
      </c>
      <c r="J2626" s="202">
        <v>0</v>
      </c>
      <c r="K2626" s="202">
        <v>0</v>
      </c>
      <c r="L2626" s="197">
        <v>2.077</v>
      </c>
      <c r="M2626" s="198">
        <v>0.80800000000000005</v>
      </c>
      <c r="N2626" s="237">
        <f t="shared" si="206"/>
        <v>2.077</v>
      </c>
      <c r="O2626" s="199">
        <f t="shared" si="205"/>
        <v>0.99700000000001587</v>
      </c>
      <c r="P2626" s="239">
        <v>7.5</v>
      </c>
      <c r="Q2626" s="200">
        <f t="shared" si="201"/>
        <v>46.243080090132693</v>
      </c>
      <c r="R2626" s="201">
        <v>430</v>
      </c>
      <c r="S2626" s="201"/>
      <c r="T2626" s="207">
        <v>9.0839999999999996</v>
      </c>
      <c r="U2626" s="201">
        <f t="shared" si="208"/>
        <v>416.88400000000001</v>
      </c>
      <c r="V2626" s="202">
        <f t="shared" si="202"/>
        <v>81.909300000000002</v>
      </c>
      <c r="W2626" s="207">
        <v>419.084</v>
      </c>
      <c r="X2626" s="202">
        <f t="shared" si="209"/>
        <v>308.149</v>
      </c>
    </row>
    <row r="2627" spans="2:24" x14ac:dyDescent="0.2">
      <c r="B2627" s="252">
        <v>44624</v>
      </c>
      <c r="C2627" s="201">
        <v>438</v>
      </c>
      <c r="D2627" s="201">
        <v>370</v>
      </c>
      <c r="E2627" s="208">
        <v>417.16</v>
      </c>
      <c r="F2627" s="201">
        <v>722</v>
      </c>
      <c r="G2627" s="201">
        <v>34</v>
      </c>
      <c r="H2627" s="202">
        <v>334.44</v>
      </c>
      <c r="I2627" s="202">
        <v>0</v>
      </c>
      <c r="J2627" s="202">
        <v>0</v>
      </c>
      <c r="K2627" s="202">
        <v>0</v>
      </c>
      <c r="L2627" s="197">
        <v>4.12</v>
      </c>
      <c r="M2627" s="198">
        <v>1.603</v>
      </c>
      <c r="N2627" s="237">
        <f t="shared" si="206"/>
        <v>4.12</v>
      </c>
      <c r="O2627" s="199">
        <f t="shared" si="205"/>
        <v>0.84000000000002739</v>
      </c>
      <c r="P2627" s="239">
        <v>5.2</v>
      </c>
      <c r="Q2627" s="200">
        <f t="shared" si="201"/>
        <v>46.092858931204269</v>
      </c>
      <c r="R2627" s="201">
        <v>430</v>
      </c>
      <c r="S2627" s="201"/>
      <c r="T2627" s="207">
        <v>9.0730000000000004</v>
      </c>
      <c r="U2627" s="201">
        <f t="shared" si="208"/>
        <v>416.87299999999999</v>
      </c>
      <c r="V2627" s="202">
        <f t="shared" si="202"/>
        <v>82.749300000000034</v>
      </c>
      <c r="W2627" s="207">
        <v>419.07299999999998</v>
      </c>
      <c r="X2627" s="202">
        <f t="shared" si="209"/>
        <v>312.26900000000001</v>
      </c>
    </row>
    <row r="2628" spans="2:24" x14ac:dyDescent="0.2">
      <c r="B2628" s="252">
        <v>44625</v>
      </c>
      <c r="C2628" s="201">
        <v>438</v>
      </c>
      <c r="D2628" s="201">
        <v>370</v>
      </c>
      <c r="E2628" s="208">
        <v>416.92</v>
      </c>
      <c r="F2628" s="201">
        <v>722</v>
      </c>
      <c r="G2628" s="201">
        <v>34</v>
      </c>
      <c r="H2628" s="202">
        <v>331.16</v>
      </c>
      <c r="I2628" s="202">
        <v>0</v>
      </c>
      <c r="J2628" s="202">
        <v>0</v>
      </c>
      <c r="K2628" s="202">
        <v>0</v>
      </c>
      <c r="L2628" s="197">
        <v>0.97699999999999998</v>
      </c>
      <c r="M2628" s="198">
        <v>0.38</v>
      </c>
      <c r="N2628" s="237">
        <f t="shared" si="206"/>
        <v>0.97699999999999998</v>
      </c>
      <c r="O2628" s="199">
        <f t="shared" si="205"/>
        <v>0.45699999999996133</v>
      </c>
      <c r="P2628" s="239">
        <v>0</v>
      </c>
      <c r="Q2628" s="200">
        <f t="shared" si="201"/>
        <v>45.636631707792027</v>
      </c>
      <c r="R2628" s="201">
        <v>430</v>
      </c>
      <c r="S2628" s="202">
        <f>SUM(K2624:K2654)</f>
        <v>0.157</v>
      </c>
      <c r="T2628" s="207">
        <v>9.0609999999999999</v>
      </c>
      <c r="U2628" s="201">
        <f t="shared" si="208"/>
        <v>416.86099999999999</v>
      </c>
      <c r="V2628" s="202">
        <f t="shared" si="202"/>
        <v>83.206299999999999</v>
      </c>
      <c r="W2628" s="207">
        <v>419.06099999999998</v>
      </c>
      <c r="X2628" s="202">
        <f t="shared" si="209"/>
        <v>313.24599999999998</v>
      </c>
    </row>
    <row r="2629" spans="2:24" x14ac:dyDescent="0.2">
      <c r="B2629" s="252">
        <v>44626</v>
      </c>
      <c r="C2629" s="201">
        <v>438</v>
      </c>
      <c r="D2629" s="201">
        <v>370</v>
      </c>
      <c r="E2629" s="208">
        <v>416.88</v>
      </c>
      <c r="F2629" s="201">
        <v>722</v>
      </c>
      <c r="G2629" s="201">
        <v>34</v>
      </c>
      <c r="H2629" s="202">
        <v>330.64</v>
      </c>
      <c r="I2629" s="202">
        <v>0</v>
      </c>
      <c r="J2629" s="202">
        <v>0</v>
      </c>
      <c r="K2629" s="202">
        <v>0</v>
      </c>
      <c r="L2629" s="197">
        <v>0.95099999999999996</v>
      </c>
      <c r="M2629" s="198">
        <v>0.37</v>
      </c>
      <c r="N2629" s="237">
        <f t="shared" si="206"/>
        <v>0.95099999999999996</v>
      </c>
      <c r="O2629" s="199">
        <f t="shared" si="205"/>
        <v>0.5610000000000136</v>
      </c>
      <c r="P2629" s="239">
        <v>0</v>
      </c>
      <c r="Q2629" s="200">
        <f t="shared" si="201"/>
        <v>45.564303001641299</v>
      </c>
      <c r="R2629" s="201">
        <v>430</v>
      </c>
      <c r="S2629" s="201"/>
      <c r="T2629" s="207">
        <v>9.048</v>
      </c>
      <c r="U2629" s="201">
        <f t="shared" si="208"/>
        <v>416.84800000000001</v>
      </c>
      <c r="V2629" s="202">
        <f t="shared" si="202"/>
        <v>83.767300000000006</v>
      </c>
      <c r="W2629" s="207">
        <v>419.048</v>
      </c>
      <c r="X2629" s="202">
        <f t="shared" si="209"/>
        <v>314.197</v>
      </c>
    </row>
    <row r="2630" spans="2:24" x14ac:dyDescent="0.2">
      <c r="B2630" s="252">
        <v>44627</v>
      </c>
      <c r="C2630" s="201">
        <v>438</v>
      </c>
      <c r="D2630" s="201">
        <v>370</v>
      </c>
      <c r="E2630" s="208">
        <v>416.85</v>
      </c>
      <c r="F2630" s="201">
        <v>722</v>
      </c>
      <c r="G2630" s="201">
        <v>34</v>
      </c>
      <c r="H2630" s="202">
        <v>330.25</v>
      </c>
      <c r="I2630" s="202">
        <v>0</v>
      </c>
      <c r="J2630" s="202">
        <v>0</v>
      </c>
      <c r="K2630" s="202">
        <v>0</v>
      </c>
      <c r="L2630" s="197">
        <v>1.0820000000000001</v>
      </c>
      <c r="M2630" s="198">
        <v>0.42099999999999999</v>
      </c>
      <c r="N2630" s="237">
        <f t="shared" si="206"/>
        <v>1.0820000000000001</v>
      </c>
      <c r="O2630" s="199">
        <f t="shared" si="205"/>
        <v>0.29199999999997961</v>
      </c>
      <c r="P2630" s="239">
        <v>0</v>
      </c>
      <c r="Q2630" s="200">
        <f t="shared" ref="Q2630:Q2693" si="210">(H2630-3.06)*100/(722-3.06)</f>
        <v>45.510056472028261</v>
      </c>
      <c r="R2630" s="201">
        <v>430</v>
      </c>
      <c r="S2630" s="201"/>
      <c r="T2630" s="207">
        <v>9.032</v>
      </c>
      <c r="U2630" s="201">
        <f t="shared" si="208"/>
        <v>416.83199999999999</v>
      </c>
      <c r="V2630" s="202">
        <f t="shared" si="202"/>
        <v>84.059299999999979</v>
      </c>
      <c r="W2630" s="207">
        <v>419.03199999999998</v>
      </c>
      <c r="X2630" s="202">
        <f t="shared" si="209"/>
        <v>315.279</v>
      </c>
    </row>
    <row r="2631" spans="2:24" x14ac:dyDescent="0.2">
      <c r="B2631" s="252">
        <v>44628</v>
      </c>
      <c r="C2631" s="201">
        <v>438</v>
      </c>
      <c r="D2631" s="201">
        <v>370</v>
      </c>
      <c r="E2631" s="208">
        <v>416.79</v>
      </c>
      <c r="F2631" s="201">
        <v>722</v>
      </c>
      <c r="G2631" s="201">
        <v>34</v>
      </c>
      <c r="H2631" s="202">
        <v>329.46</v>
      </c>
      <c r="I2631" s="202">
        <v>0</v>
      </c>
      <c r="J2631" s="202">
        <v>0</v>
      </c>
      <c r="K2631" s="202">
        <v>0</v>
      </c>
      <c r="L2631" s="197">
        <v>1.393</v>
      </c>
      <c r="M2631" s="198">
        <v>0.54200000000000004</v>
      </c>
      <c r="N2631" s="237">
        <f t="shared" si="206"/>
        <v>1.393</v>
      </c>
      <c r="O2631" s="199">
        <f t="shared" si="205"/>
        <v>0.55300000000002503</v>
      </c>
      <c r="P2631" s="239">
        <v>0</v>
      </c>
      <c r="Q2631" s="200">
        <f t="shared" si="210"/>
        <v>45.400172476145428</v>
      </c>
      <c r="R2631" s="201">
        <v>430</v>
      </c>
      <c r="S2631" s="201"/>
      <c r="T2631" s="207">
        <v>6.5620000000000003</v>
      </c>
      <c r="U2631" s="207">
        <v>416.56200000000001</v>
      </c>
      <c r="V2631" s="202">
        <f t="shared" ref="V2631:V2694" si="211">+V2630+O2631</f>
        <v>84.612300000000005</v>
      </c>
      <c r="W2631" s="207">
        <v>416.56200000000001</v>
      </c>
      <c r="X2631" s="202">
        <f t="shared" si="209"/>
        <v>316.67199999999997</v>
      </c>
    </row>
    <row r="2632" spans="2:24" x14ac:dyDescent="0.2">
      <c r="B2632" s="252">
        <v>44629</v>
      </c>
      <c r="C2632" s="201">
        <v>438</v>
      </c>
      <c r="D2632" s="201">
        <v>370</v>
      </c>
      <c r="E2632" s="208">
        <v>416.73</v>
      </c>
      <c r="F2632" s="201">
        <v>722</v>
      </c>
      <c r="G2632" s="201">
        <v>34</v>
      </c>
      <c r="H2632" s="202">
        <v>328.62</v>
      </c>
      <c r="I2632" s="202">
        <v>0</v>
      </c>
      <c r="J2632" s="202">
        <v>0</v>
      </c>
      <c r="K2632" s="202">
        <v>0</v>
      </c>
      <c r="L2632" s="197">
        <v>1.581</v>
      </c>
      <c r="M2632" s="198">
        <v>0.61499999999999999</v>
      </c>
      <c r="N2632" s="237">
        <f t="shared" si="206"/>
        <v>1.581</v>
      </c>
      <c r="O2632" s="199">
        <f t="shared" si="205"/>
        <v>0.12100000000002042</v>
      </c>
      <c r="P2632" s="239">
        <v>0</v>
      </c>
      <c r="Q2632" s="200">
        <f t="shared" si="210"/>
        <v>45.28333379697888</v>
      </c>
      <c r="R2632" s="201">
        <v>430</v>
      </c>
      <c r="S2632" s="201"/>
      <c r="T2632" s="207">
        <v>6.4569999999999999</v>
      </c>
      <c r="U2632" s="207">
        <v>416.45699999999999</v>
      </c>
      <c r="V2632" s="202">
        <f t="shared" si="211"/>
        <v>84.733300000000028</v>
      </c>
      <c r="W2632" s="207">
        <v>416.45699999999999</v>
      </c>
      <c r="X2632" s="202">
        <f t="shared" si="209"/>
        <v>318.25299999999999</v>
      </c>
    </row>
    <row r="2633" spans="2:24" x14ac:dyDescent="0.2">
      <c r="B2633" s="252">
        <v>44630</v>
      </c>
      <c r="C2633" s="201">
        <v>438</v>
      </c>
      <c r="D2633" s="201">
        <v>370</v>
      </c>
      <c r="E2633" s="208">
        <v>416.62</v>
      </c>
      <c r="F2633" s="201">
        <v>722</v>
      </c>
      <c r="G2633" s="201">
        <v>34</v>
      </c>
      <c r="H2633" s="202">
        <v>327.16000000000003</v>
      </c>
      <c r="I2633" s="202">
        <v>0</v>
      </c>
      <c r="J2633" s="202">
        <v>0</v>
      </c>
      <c r="K2633" s="202">
        <v>0</v>
      </c>
      <c r="L2633" s="197">
        <v>3.698</v>
      </c>
      <c r="M2633" s="198">
        <v>1.4390000000000001</v>
      </c>
      <c r="N2633" s="237">
        <f t="shared" si="206"/>
        <v>3.698</v>
      </c>
      <c r="O2633" s="199">
        <f t="shared" si="205"/>
        <v>0.60799999999996812</v>
      </c>
      <c r="P2633" s="239">
        <v>0</v>
      </c>
      <c r="Q2633" s="200">
        <f t="shared" si="210"/>
        <v>45.080257045094172</v>
      </c>
      <c r="R2633" s="201">
        <v>430</v>
      </c>
      <c r="S2633" s="201"/>
      <c r="T2633" s="207">
        <v>6.335</v>
      </c>
      <c r="U2633" s="207">
        <v>416.33499999999998</v>
      </c>
      <c r="V2633" s="202">
        <f t="shared" si="211"/>
        <v>85.34129999999999</v>
      </c>
      <c r="W2633" s="207">
        <v>416.33499999999998</v>
      </c>
      <c r="X2633" s="202">
        <f t="shared" si="209"/>
        <v>321.95099999999996</v>
      </c>
    </row>
    <row r="2634" spans="2:24" x14ac:dyDescent="0.2">
      <c r="B2634" s="252">
        <v>44631</v>
      </c>
      <c r="C2634" s="201">
        <v>438</v>
      </c>
      <c r="D2634" s="201">
        <v>370</v>
      </c>
      <c r="E2634" s="208">
        <v>416.39</v>
      </c>
      <c r="F2634" s="201">
        <v>722</v>
      </c>
      <c r="G2634" s="201">
        <v>34</v>
      </c>
      <c r="H2634" s="202">
        <v>324.07</v>
      </c>
      <c r="I2634" s="202">
        <v>0</v>
      </c>
      <c r="J2634" s="202">
        <v>0</v>
      </c>
      <c r="K2634" s="202">
        <v>3.1E-2</v>
      </c>
      <c r="L2634" s="197">
        <v>1.2869999999999999</v>
      </c>
      <c r="M2634" s="198">
        <v>0.499</v>
      </c>
      <c r="N2634" s="237">
        <f t="shared" si="206"/>
        <v>1.3179999999999998</v>
      </c>
      <c r="O2634" s="199">
        <f t="shared" si="205"/>
        <v>0.14799999999998392</v>
      </c>
      <c r="P2634" s="239">
        <v>0</v>
      </c>
      <c r="Q2634" s="200">
        <f t="shared" si="210"/>
        <v>44.650457618160068</v>
      </c>
      <c r="R2634" s="201">
        <v>430</v>
      </c>
      <c r="S2634" s="201"/>
      <c r="T2634" s="207">
        <v>6.04</v>
      </c>
      <c r="U2634" s="207">
        <v>416.04</v>
      </c>
      <c r="V2634" s="202">
        <f t="shared" si="211"/>
        <v>85.489299999999972</v>
      </c>
      <c r="W2634" s="207">
        <v>416.04</v>
      </c>
      <c r="X2634" s="202">
        <f t="shared" si="209"/>
        <v>323.23799999999994</v>
      </c>
    </row>
    <row r="2635" spans="2:24" x14ac:dyDescent="0.2">
      <c r="B2635" s="252">
        <v>44632</v>
      </c>
      <c r="C2635" s="201">
        <v>438</v>
      </c>
      <c r="D2635" s="201">
        <v>370</v>
      </c>
      <c r="E2635" s="208">
        <v>416.3</v>
      </c>
      <c r="F2635" s="201">
        <v>722</v>
      </c>
      <c r="G2635" s="201">
        <v>34</v>
      </c>
      <c r="H2635" s="202">
        <v>322.89999999999998</v>
      </c>
      <c r="I2635" s="202">
        <v>0</v>
      </c>
      <c r="J2635" s="202">
        <v>0</v>
      </c>
      <c r="K2635" s="202">
        <v>5.7000000000000002E-2</v>
      </c>
      <c r="L2635" s="197">
        <v>1.032</v>
      </c>
      <c r="M2635" s="198">
        <v>0.4</v>
      </c>
      <c r="N2635" s="237">
        <f t="shared" si="206"/>
        <v>1.089</v>
      </c>
      <c r="O2635" s="199">
        <f t="shared" ref="O2635:O2644" si="212">H2636-H2635+N2635</f>
        <v>0.43900000000002271</v>
      </c>
      <c r="P2635" s="239">
        <v>0.8</v>
      </c>
      <c r="Q2635" s="200">
        <f t="shared" si="210"/>
        <v>44.487718029320938</v>
      </c>
      <c r="R2635" s="201">
        <v>430</v>
      </c>
      <c r="S2635" s="201"/>
      <c r="T2635" s="207">
        <v>5.9320000000000004</v>
      </c>
      <c r="U2635" s="207">
        <v>415.93200000000002</v>
      </c>
      <c r="V2635" s="202">
        <f t="shared" si="211"/>
        <v>85.928299999999993</v>
      </c>
      <c r="W2635" s="207">
        <v>415.93200000000002</v>
      </c>
      <c r="X2635" s="202">
        <f t="shared" si="209"/>
        <v>324.26999999999992</v>
      </c>
    </row>
    <row r="2636" spans="2:24" x14ac:dyDescent="0.2">
      <c r="B2636" s="252">
        <v>44633</v>
      </c>
      <c r="C2636" s="201">
        <v>438</v>
      </c>
      <c r="D2636" s="201">
        <v>370</v>
      </c>
      <c r="E2636" s="208">
        <v>416.25</v>
      </c>
      <c r="F2636" s="201">
        <v>722</v>
      </c>
      <c r="G2636" s="201">
        <v>34</v>
      </c>
      <c r="H2636" s="202">
        <v>322.25</v>
      </c>
      <c r="I2636" s="202">
        <v>0</v>
      </c>
      <c r="J2636" s="202">
        <v>0</v>
      </c>
      <c r="K2636" s="202">
        <v>5.7000000000000002E-2</v>
      </c>
      <c r="L2636" s="197">
        <v>3.4569999999999999</v>
      </c>
      <c r="M2636" s="198">
        <v>1.34</v>
      </c>
      <c r="N2636" s="237">
        <f t="shared" si="206"/>
        <v>3.5139999999999998</v>
      </c>
      <c r="O2636" s="199">
        <f t="shared" si="212"/>
        <v>0.65399999999998615</v>
      </c>
      <c r="P2636" s="239">
        <v>0</v>
      </c>
      <c r="Q2636" s="200">
        <f t="shared" si="210"/>
        <v>44.397307146632542</v>
      </c>
      <c r="R2636" s="201">
        <v>430</v>
      </c>
      <c r="S2636" s="201"/>
      <c r="T2636" s="207">
        <v>5.859</v>
      </c>
      <c r="U2636" s="207">
        <v>415.85899999999998</v>
      </c>
      <c r="V2636" s="202">
        <f t="shared" si="211"/>
        <v>86.582299999999975</v>
      </c>
      <c r="W2636" s="207">
        <v>415.85899999999998</v>
      </c>
      <c r="X2636" s="202">
        <f t="shared" si="209"/>
        <v>327.72699999999992</v>
      </c>
    </row>
    <row r="2637" spans="2:24" x14ac:dyDescent="0.2">
      <c r="B2637" s="252">
        <v>44634</v>
      </c>
      <c r="C2637" s="201">
        <v>438</v>
      </c>
      <c r="D2637" s="201">
        <v>370</v>
      </c>
      <c r="E2637" s="208">
        <v>416.03</v>
      </c>
      <c r="F2637" s="201">
        <v>722</v>
      </c>
      <c r="G2637" s="201">
        <v>34</v>
      </c>
      <c r="H2637" s="202">
        <v>319.39</v>
      </c>
      <c r="I2637" s="202">
        <v>0</v>
      </c>
      <c r="J2637" s="202">
        <v>0</v>
      </c>
      <c r="K2637" s="202">
        <v>1.2E-2</v>
      </c>
      <c r="L2637" s="197">
        <v>2.0979999999999999</v>
      </c>
      <c r="M2637" s="198">
        <v>0.81299999999999994</v>
      </c>
      <c r="N2637" s="237">
        <f t="shared" si="206"/>
        <v>2.11</v>
      </c>
      <c r="O2637" s="199">
        <f t="shared" si="212"/>
        <v>0.42000000000000215</v>
      </c>
      <c r="P2637" s="239">
        <v>0</v>
      </c>
      <c r="Q2637" s="200">
        <f t="shared" si="210"/>
        <v>43.999499262803567</v>
      </c>
      <c r="R2637" s="201">
        <v>430</v>
      </c>
      <c r="S2637" s="201"/>
      <c r="T2637" s="207">
        <v>5.6230000000000002</v>
      </c>
      <c r="U2637" s="207">
        <v>415.62299999999999</v>
      </c>
      <c r="V2637" s="202">
        <f t="shared" si="211"/>
        <v>87.002299999999977</v>
      </c>
      <c r="W2637" s="207">
        <v>415.62299999999999</v>
      </c>
      <c r="X2637" s="202">
        <f t="shared" si="209"/>
        <v>329.82499999999993</v>
      </c>
    </row>
    <row r="2638" spans="2:24" x14ac:dyDescent="0.2">
      <c r="B2638" s="252">
        <v>44635</v>
      </c>
      <c r="C2638" s="201">
        <v>438</v>
      </c>
      <c r="D2638" s="201">
        <v>370</v>
      </c>
      <c r="E2638" s="208">
        <v>415.9</v>
      </c>
      <c r="F2638" s="201">
        <v>722</v>
      </c>
      <c r="G2638" s="201">
        <v>34</v>
      </c>
      <c r="H2638" s="202">
        <v>317.7</v>
      </c>
      <c r="I2638" s="202">
        <v>0</v>
      </c>
      <c r="J2638" s="202">
        <v>0</v>
      </c>
      <c r="K2638" s="202">
        <v>0</v>
      </c>
      <c r="L2638" s="197">
        <v>2.7269999999999999</v>
      </c>
      <c r="M2638" s="198">
        <v>1.0569999999999999</v>
      </c>
      <c r="N2638" s="237">
        <f t="shared" si="206"/>
        <v>2.7269999999999999</v>
      </c>
      <c r="O2638" s="199">
        <f t="shared" si="212"/>
        <v>0.51700000000002033</v>
      </c>
      <c r="P2638" s="239">
        <v>0</v>
      </c>
      <c r="Q2638" s="200">
        <f t="shared" si="210"/>
        <v>43.764430967813723</v>
      </c>
      <c r="R2638" s="201">
        <v>430</v>
      </c>
      <c r="S2638" s="201"/>
      <c r="T2638" s="207">
        <v>5.47</v>
      </c>
      <c r="U2638" s="207">
        <v>415.47</v>
      </c>
      <c r="V2638" s="202">
        <f t="shared" si="211"/>
        <v>87.519300000000001</v>
      </c>
      <c r="W2638" s="207">
        <v>415.47</v>
      </c>
      <c r="X2638" s="202">
        <f t="shared" si="209"/>
        <v>332.55199999999991</v>
      </c>
    </row>
    <row r="2639" spans="2:24" x14ac:dyDescent="0.2">
      <c r="B2639" s="252">
        <v>44636</v>
      </c>
      <c r="C2639" s="201">
        <v>438</v>
      </c>
      <c r="D2639" s="201">
        <v>370</v>
      </c>
      <c r="E2639" s="208">
        <v>415.73</v>
      </c>
      <c r="F2639" s="201">
        <v>722</v>
      </c>
      <c r="G2639" s="201">
        <v>34</v>
      </c>
      <c r="H2639" s="202">
        <v>315.49</v>
      </c>
      <c r="I2639" s="202">
        <v>0</v>
      </c>
      <c r="J2639" s="202">
        <v>0</v>
      </c>
      <c r="K2639" s="202">
        <v>0</v>
      </c>
      <c r="L2639" s="197">
        <v>7.0069999999999997</v>
      </c>
      <c r="M2639" s="198">
        <v>2.7160000000000002</v>
      </c>
      <c r="N2639" s="237">
        <f t="shared" si="206"/>
        <v>7.0069999999999997</v>
      </c>
      <c r="O2639" s="199">
        <f t="shared" si="212"/>
        <v>8.6999999999983757E-2</v>
      </c>
      <c r="P2639" s="239">
        <v>0</v>
      </c>
      <c r="Q2639" s="200">
        <f t="shared" si="210"/>
        <v>43.457033966673151</v>
      </c>
      <c r="R2639" s="201">
        <v>430</v>
      </c>
      <c r="S2639" s="201"/>
      <c r="T2639" s="207">
        <v>5.2629999999999999</v>
      </c>
      <c r="U2639" s="207">
        <v>415.26299999999998</v>
      </c>
      <c r="V2639" s="202">
        <f t="shared" si="211"/>
        <v>87.60629999999999</v>
      </c>
      <c r="W2639" s="207">
        <v>415.26299999999998</v>
      </c>
      <c r="X2639" s="202">
        <f t="shared" si="209"/>
        <v>339.55899999999991</v>
      </c>
    </row>
    <row r="2640" spans="2:24" x14ac:dyDescent="0.2">
      <c r="B2640" s="252">
        <v>44637</v>
      </c>
      <c r="C2640" s="201">
        <v>438</v>
      </c>
      <c r="D2640" s="201">
        <v>370</v>
      </c>
      <c r="E2640" s="208">
        <v>415.19</v>
      </c>
      <c r="F2640" s="201">
        <v>722</v>
      </c>
      <c r="G2640" s="201">
        <v>34</v>
      </c>
      <c r="H2640" s="202">
        <v>308.57</v>
      </c>
      <c r="I2640" s="202">
        <v>0</v>
      </c>
      <c r="J2640" s="202">
        <v>0</v>
      </c>
      <c r="K2640" s="202">
        <v>0</v>
      </c>
      <c r="L2640" s="197">
        <v>4.8099999999999996</v>
      </c>
      <c r="M2640" s="198">
        <v>1.857</v>
      </c>
      <c r="N2640" s="237">
        <f t="shared" si="206"/>
        <v>4.8099999999999996</v>
      </c>
      <c r="O2640" s="199">
        <f t="shared" si="212"/>
        <v>1.0099999999999882</v>
      </c>
      <c r="P2640" s="239">
        <v>7.1</v>
      </c>
      <c r="Q2640" s="200">
        <f t="shared" si="210"/>
        <v>42.494505800205857</v>
      </c>
      <c r="R2640" s="201">
        <v>430</v>
      </c>
      <c r="S2640" s="201"/>
      <c r="T2640" s="207">
        <v>4.694</v>
      </c>
      <c r="U2640" s="207">
        <v>414.69400000000002</v>
      </c>
      <c r="V2640" s="202">
        <f t="shared" si="211"/>
        <v>88.616299999999981</v>
      </c>
      <c r="W2640" s="207">
        <v>414.69400000000002</v>
      </c>
      <c r="X2640" s="202">
        <f t="shared" si="209"/>
        <v>344.36899999999991</v>
      </c>
    </row>
    <row r="2641" spans="2:26" x14ac:dyDescent="0.2">
      <c r="B2641" s="252">
        <v>44638</v>
      </c>
      <c r="C2641" s="201">
        <v>438</v>
      </c>
      <c r="D2641" s="201">
        <v>370</v>
      </c>
      <c r="E2641" s="208">
        <v>414.89</v>
      </c>
      <c r="F2641" s="201">
        <v>722</v>
      </c>
      <c r="G2641" s="201">
        <v>34</v>
      </c>
      <c r="H2641" s="202">
        <v>304.77</v>
      </c>
      <c r="I2641" s="202">
        <v>0</v>
      </c>
      <c r="J2641" s="202">
        <v>0</v>
      </c>
      <c r="K2641" s="202">
        <v>0</v>
      </c>
      <c r="L2641" s="197">
        <v>2.8130000000000002</v>
      </c>
      <c r="M2641" s="198">
        <v>1.0860000000000001</v>
      </c>
      <c r="N2641" s="237">
        <f t="shared" si="206"/>
        <v>2.8130000000000002</v>
      </c>
      <c r="O2641" s="199">
        <f t="shared" si="212"/>
        <v>0.68300000000000471</v>
      </c>
      <c r="P2641" s="239">
        <v>0</v>
      </c>
      <c r="Q2641" s="200">
        <f t="shared" si="210"/>
        <v>41.965949870642881</v>
      </c>
      <c r="R2641" s="201">
        <v>430</v>
      </c>
      <c r="S2641" s="201"/>
      <c r="T2641" s="207">
        <v>4.3689999999999998</v>
      </c>
      <c r="U2641" s="207">
        <v>414.36900000000003</v>
      </c>
      <c r="V2641" s="202">
        <f t="shared" si="211"/>
        <v>89.299299999999988</v>
      </c>
      <c r="W2641" s="207">
        <v>414.36900000000003</v>
      </c>
      <c r="X2641" s="202">
        <f t="shared" si="209"/>
        <v>347.1819999999999</v>
      </c>
    </row>
    <row r="2642" spans="2:26" x14ac:dyDescent="0.2">
      <c r="B2642" s="252">
        <v>44639</v>
      </c>
      <c r="C2642" s="201">
        <v>438</v>
      </c>
      <c r="D2642" s="201">
        <v>370</v>
      </c>
      <c r="E2642" s="208">
        <v>414.72</v>
      </c>
      <c r="F2642" s="201">
        <v>722</v>
      </c>
      <c r="G2642" s="201">
        <v>34</v>
      </c>
      <c r="H2642" s="202">
        <v>302.64</v>
      </c>
      <c r="I2642" s="202">
        <v>0</v>
      </c>
      <c r="J2642" s="202">
        <v>0</v>
      </c>
      <c r="K2642" s="202">
        <v>0</v>
      </c>
      <c r="L2642" s="197">
        <v>4.0529999999999999</v>
      </c>
      <c r="M2642" s="198">
        <v>1.5649999999999999</v>
      </c>
      <c r="N2642" s="237">
        <f t="shared" si="206"/>
        <v>4.0529999999999999</v>
      </c>
      <c r="O2642" s="199">
        <f t="shared" si="212"/>
        <v>0.79300000000000903</v>
      </c>
      <c r="P2642" s="239">
        <v>0</v>
      </c>
      <c r="Q2642" s="200">
        <f t="shared" si="210"/>
        <v>41.669680362756274</v>
      </c>
      <c r="R2642" s="201">
        <v>430</v>
      </c>
      <c r="S2642" s="201"/>
      <c r="T2642" s="207">
        <v>4.1509999999999998</v>
      </c>
      <c r="U2642" s="207">
        <v>414.15100000000001</v>
      </c>
      <c r="V2642" s="202">
        <f t="shared" si="211"/>
        <v>90.092299999999994</v>
      </c>
      <c r="W2642" s="207">
        <v>414.15100000000001</v>
      </c>
      <c r="X2642" s="202">
        <f t="shared" si="209"/>
        <v>351.2349999999999</v>
      </c>
    </row>
    <row r="2643" spans="2:26" x14ac:dyDescent="0.2">
      <c r="B2643" s="252">
        <v>44640</v>
      </c>
      <c r="C2643" s="201">
        <v>438</v>
      </c>
      <c r="D2643" s="201">
        <v>370</v>
      </c>
      <c r="E2643" s="208">
        <v>414.46</v>
      </c>
      <c r="F2643" s="201">
        <v>722</v>
      </c>
      <c r="G2643" s="201">
        <v>34</v>
      </c>
      <c r="H2643" s="202">
        <v>299.38</v>
      </c>
      <c r="I2643" s="202">
        <v>0</v>
      </c>
      <c r="J2643" s="202">
        <v>0</v>
      </c>
      <c r="K2643" s="202">
        <v>0</v>
      </c>
      <c r="L2643" s="197">
        <v>8.2119999999999997</v>
      </c>
      <c r="M2643" s="198">
        <v>3.1579999999999999</v>
      </c>
      <c r="N2643" s="237">
        <f t="shared" si="206"/>
        <v>8.2119999999999997</v>
      </c>
      <c r="O2643" s="199">
        <f t="shared" si="212"/>
        <v>0.4920000000000293</v>
      </c>
      <c r="P2643" s="239">
        <v>0</v>
      </c>
      <c r="Q2643" s="200">
        <f t="shared" si="210"/>
        <v>41.216235012657521</v>
      </c>
      <c r="R2643" s="201">
        <v>430</v>
      </c>
      <c r="S2643" s="201"/>
      <c r="T2643" s="207">
        <v>3.867</v>
      </c>
      <c r="U2643" s="207">
        <v>413.86700000000002</v>
      </c>
      <c r="V2643" s="202">
        <f t="shared" si="211"/>
        <v>90.584300000000027</v>
      </c>
      <c r="W2643" s="207">
        <v>413.86700000000002</v>
      </c>
      <c r="X2643" s="202">
        <f t="shared" si="209"/>
        <v>359.44699999999989</v>
      </c>
    </row>
    <row r="2644" spans="2:26" x14ac:dyDescent="0.2">
      <c r="B2644" s="252">
        <v>44641</v>
      </c>
      <c r="C2644" s="201">
        <v>438</v>
      </c>
      <c r="D2644" s="201">
        <v>370</v>
      </c>
      <c r="E2644" s="208">
        <v>413.83</v>
      </c>
      <c r="F2644" s="201">
        <v>722</v>
      </c>
      <c r="G2644" s="201">
        <v>34</v>
      </c>
      <c r="H2644" s="202">
        <v>291.66000000000003</v>
      </c>
      <c r="I2644" s="202">
        <v>0</v>
      </c>
      <c r="J2644" s="202">
        <v>0</v>
      </c>
      <c r="K2644" s="202">
        <v>0</v>
      </c>
      <c r="L2644" s="197">
        <v>6.82</v>
      </c>
      <c r="M2644" s="198">
        <v>2.613</v>
      </c>
      <c r="N2644" s="237">
        <f t="shared" si="206"/>
        <v>6.82</v>
      </c>
      <c r="O2644" s="199">
        <f t="shared" si="212"/>
        <v>0.57999999999999119</v>
      </c>
      <c r="P2644" s="239">
        <v>0</v>
      </c>
      <c r="Q2644" s="200">
        <f t="shared" si="210"/>
        <v>40.142431913650654</v>
      </c>
      <c r="R2644" s="201">
        <v>430</v>
      </c>
      <c r="S2644" s="201"/>
      <c r="T2644" s="207">
        <v>3.194</v>
      </c>
      <c r="U2644" s="207">
        <v>413.19400000000002</v>
      </c>
      <c r="V2644" s="202">
        <f t="shared" si="211"/>
        <v>91.164300000000026</v>
      </c>
      <c r="W2644" s="207">
        <v>413.19400000000002</v>
      </c>
      <c r="X2644" s="202">
        <f t="shared" si="209"/>
        <v>366.26699999999988</v>
      </c>
    </row>
    <row r="2645" spans="2:26" x14ac:dyDescent="0.2">
      <c r="B2645" s="252">
        <v>44642</v>
      </c>
      <c r="C2645" s="201">
        <v>438</v>
      </c>
      <c r="D2645" s="201">
        <v>370</v>
      </c>
      <c r="E2645" s="208">
        <v>413.31</v>
      </c>
      <c r="F2645" s="201">
        <v>722</v>
      </c>
      <c r="G2645" s="201">
        <v>34</v>
      </c>
      <c r="H2645" s="202">
        <v>285.42</v>
      </c>
      <c r="I2645" s="202">
        <v>0</v>
      </c>
      <c r="J2645" s="202">
        <v>0</v>
      </c>
      <c r="K2645" s="202">
        <v>0</v>
      </c>
      <c r="L2645" s="197">
        <v>7.0810000000000004</v>
      </c>
      <c r="M2645" s="198">
        <v>2.7130000000000001</v>
      </c>
      <c r="N2645" s="237">
        <f>I2645+J2645+L2645+K2645</f>
        <v>7.0810000000000004</v>
      </c>
      <c r="O2645" s="199">
        <f>H2646-H2645+N2645</f>
        <v>0.34099999999999131</v>
      </c>
      <c r="P2645" s="239">
        <v>0</v>
      </c>
      <c r="Q2645" s="200">
        <f t="shared" si="210"/>
        <v>39.274487439841984</v>
      </c>
      <c r="R2645" s="201">
        <v>430</v>
      </c>
      <c r="S2645" s="201"/>
      <c r="T2645" s="207">
        <v>2.6360000000000001</v>
      </c>
      <c r="U2645" s="207">
        <v>412.63600000000002</v>
      </c>
      <c r="V2645" s="202">
        <f t="shared" si="211"/>
        <v>91.50530000000002</v>
      </c>
      <c r="W2645" s="207">
        <v>412.63600000000002</v>
      </c>
      <c r="X2645" s="202">
        <f t="shared" si="209"/>
        <v>373.3479999999999</v>
      </c>
    </row>
    <row r="2646" spans="2:26" x14ac:dyDescent="0.2">
      <c r="B2646" s="252">
        <v>44643</v>
      </c>
      <c r="C2646" s="201">
        <v>438</v>
      </c>
      <c r="D2646" s="201">
        <v>370</v>
      </c>
      <c r="E2646" s="208">
        <v>412.74</v>
      </c>
      <c r="F2646" s="201">
        <v>722</v>
      </c>
      <c r="G2646" s="201">
        <v>34</v>
      </c>
      <c r="H2646" s="202">
        <v>278.68</v>
      </c>
      <c r="I2646" s="202">
        <v>0</v>
      </c>
      <c r="J2646" s="202">
        <v>0</v>
      </c>
      <c r="K2646" s="202">
        <v>0</v>
      </c>
      <c r="L2646" s="197">
        <v>2.738</v>
      </c>
      <c r="M2646" s="198">
        <v>1.0489999999999999</v>
      </c>
      <c r="N2646" s="237">
        <f>I2646+J2646+L2646+K2646</f>
        <v>2.738</v>
      </c>
      <c r="O2646" s="199">
        <f>H2647-H2646+N2646</f>
        <v>0.19799999999997953</v>
      </c>
      <c r="P2646" s="239">
        <v>0.7</v>
      </c>
      <c r="Q2646" s="200">
        <f t="shared" si="210"/>
        <v>38.336996133196088</v>
      </c>
      <c r="R2646" s="201">
        <v>430</v>
      </c>
      <c r="S2646" s="201"/>
      <c r="T2646" s="207">
        <v>2.0099999999999998</v>
      </c>
      <c r="U2646" s="255">
        <v>412.01</v>
      </c>
      <c r="V2646" s="202">
        <f t="shared" si="211"/>
        <v>91.703299999999999</v>
      </c>
      <c r="W2646" s="207">
        <v>412.01</v>
      </c>
      <c r="X2646" s="202">
        <f t="shared" si="209"/>
        <v>376.0859999999999</v>
      </c>
    </row>
    <row r="2647" spans="2:26" x14ac:dyDescent="0.2">
      <c r="B2647" s="252">
        <v>44644</v>
      </c>
      <c r="C2647" s="201">
        <v>438</v>
      </c>
      <c r="D2647" s="201">
        <v>370</v>
      </c>
      <c r="E2647" s="208">
        <v>412.52</v>
      </c>
      <c r="F2647" s="201">
        <v>722</v>
      </c>
      <c r="G2647" s="201">
        <v>34</v>
      </c>
      <c r="H2647" s="202">
        <v>276.14</v>
      </c>
      <c r="I2647" s="202">
        <v>0</v>
      </c>
      <c r="J2647" s="202">
        <v>0</v>
      </c>
      <c r="K2647" s="202">
        <v>0</v>
      </c>
      <c r="L2647" s="197">
        <v>5.5229999999999997</v>
      </c>
      <c r="M2647" s="198">
        <v>2.1080000000000001</v>
      </c>
      <c r="N2647" s="237">
        <f>I2647+J2647+L2647+K2647</f>
        <v>5.5229999999999997</v>
      </c>
      <c r="O2647" s="199">
        <f>H2648-H2647+N2647</f>
        <v>0.80300000000002925</v>
      </c>
      <c r="P2647" s="239">
        <v>2.5</v>
      </c>
      <c r="Q2647" s="200">
        <f t="shared" si="210"/>
        <v>37.983698222382948</v>
      </c>
      <c r="R2647" s="201">
        <v>430</v>
      </c>
      <c r="S2647" s="201"/>
      <c r="T2647" s="201"/>
      <c r="U2647" s="207">
        <v>411.78399999999999</v>
      </c>
      <c r="V2647" s="202">
        <f t="shared" si="211"/>
        <v>92.506300000000024</v>
      </c>
      <c r="W2647" s="201"/>
      <c r="X2647" s="202">
        <f t="shared" si="209"/>
        <v>381.60899999999992</v>
      </c>
      <c r="Z2647" s="256">
        <v>0.876</v>
      </c>
    </row>
    <row r="2648" spans="2:26" x14ac:dyDescent="0.2">
      <c r="B2648" s="252">
        <v>44645</v>
      </c>
      <c r="C2648" s="201">
        <v>438</v>
      </c>
      <c r="D2648" s="201">
        <v>370</v>
      </c>
      <c r="E2648" s="208">
        <v>412.11</v>
      </c>
      <c r="F2648" s="201">
        <v>722</v>
      </c>
      <c r="G2648" s="201">
        <v>34</v>
      </c>
      <c r="H2648" s="202">
        <v>271.42</v>
      </c>
      <c r="I2648" s="202">
        <v>0</v>
      </c>
      <c r="J2648" s="202">
        <v>0</v>
      </c>
      <c r="K2648" s="202">
        <v>0</v>
      </c>
      <c r="L2648" s="197">
        <v>5.976</v>
      </c>
      <c r="M2648" s="198">
        <v>2.2810000000000001</v>
      </c>
      <c r="N2648" s="237">
        <f t="shared" ref="N2648:N2696" si="213">I2648+J2648+L2648+K2648</f>
        <v>5.976</v>
      </c>
      <c r="O2648" s="199">
        <f t="shared" ref="O2648:O2701" si="214">H2649-H2648+N2648</f>
        <v>0.36599999999998634</v>
      </c>
      <c r="P2648" s="239">
        <v>0</v>
      </c>
      <c r="Q2648" s="200">
        <f t="shared" si="210"/>
        <v>37.327176120399471</v>
      </c>
      <c r="R2648" s="201">
        <v>430</v>
      </c>
      <c r="S2648" s="201"/>
      <c r="T2648" s="201"/>
      <c r="U2648" s="207">
        <v>411.33300000000003</v>
      </c>
      <c r="V2648" s="202">
        <f t="shared" si="211"/>
        <v>92.87230000000001</v>
      </c>
      <c r="W2648" s="201"/>
      <c r="X2648" s="202">
        <f t="shared" si="209"/>
        <v>387.58499999999992</v>
      </c>
      <c r="Z2648" s="256">
        <v>0.83799999999999997</v>
      </c>
    </row>
    <row r="2649" spans="2:26" x14ac:dyDescent="0.2">
      <c r="B2649" s="252">
        <v>44646</v>
      </c>
      <c r="C2649" s="201">
        <v>438</v>
      </c>
      <c r="D2649" s="201">
        <v>370</v>
      </c>
      <c r="E2649" s="208">
        <v>411.61</v>
      </c>
      <c r="F2649" s="201">
        <v>722</v>
      </c>
      <c r="G2649" s="201">
        <v>34</v>
      </c>
      <c r="H2649" s="202">
        <v>265.81</v>
      </c>
      <c r="I2649" s="202">
        <v>0</v>
      </c>
      <c r="J2649" s="202">
        <v>0</v>
      </c>
      <c r="K2649" s="202">
        <v>0</v>
      </c>
      <c r="L2649" s="197">
        <v>6.7990000000000004</v>
      </c>
      <c r="M2649" s="198">
        <v>2.5950000000000002</v>
      </c>
      <c r="N2649" s="237">
        <f t="shared" si="213"/>
        <v>6.7990000000000004</v>
      </c>
      <c r="O2649" s="199">
        <f t="shared" si="214"/>
        <v>0.53900000000000947</v>
      </c>
      <c r="P2649" s="239">
        <v>0</v>
      </c>
      <c r="Q2649" s="200">
        <f t="shared" si="210"/>
        <v>36.546860655965723</v>
      </c>
      <c r="R2649" s="201">
        <v>430</v>
      </c>
      <c r="S2649" s="201"/>
      <c r="T2649" s="201"/>
      <c r="U2649" s="207">
        <v>410.81599999999997</v>
      </c>
      <c r="V2649" s="202">
        <f t="shared" si="211"/>
        <v>93.411300000000026</v>
      </c>
      <c r="W2649" s="201"/>
      <c r="X2649" s="202">
        <f t="shared" si="209"/>
        <v>394.3839999999999</v>
      </c>
      <c r="Z2649" s="256">
        <v>0.80700000000000005</v>
      </c>
    </row>
    <row r="2650" spans="2:26" x14ac:dyDescent="0.2">
      <c r="B2650" s="252">
        <v>44647</v>
      </c>
      <c r="C2650" s="201">
        <v>438</v>
      </c>
      <c r="D2650" s="201">
        <v>370</v>
      </c>
      <c r="E2650" s="208">
        <v>411.05</v>
      </c>
      <c r="F2650" s="201">
        <v>722</v>
      </c>
      <c r="G2650" s="201">
        <v>34</v>
      </c>
      <c r="H2650" s="202">
        <v>259.55</v>
      </c>
      <c r="I2650" s="202">
        <v>0</v>
      </c>
      <c r="J2650" s="202">
        <v>0</v>
      </c>
      <c r="K2650" s="202">
        <v>0</v>
      </c>
      <c r="L2650" s="197">
        <v>4.5170000000000003</v>
      </c>
      <c r="M2650" s="198">
        <v>1.724</v>
      </c>
      <c r="N2650" s="237">
        <f t="shared" si="213"/>
        <v>4.5170000000000003</v>
      </c>
      <c r="O2650" s="199">
        <f t="shared" si="214"/>
        <v>6.6999999999983295E-2</v>
      </c>
      <c r="P2650" s="239">
        <v>0</v>
      </c>
      <c r="Q2650" s="200">
        <f t="shared" si="210"/>
        <v>35.676134308843572</v>
      </c>
      <c r="R2650" s="201">
        <v>430</v>
      </c>
      <c r="S2650" s="201"/>
      <c r="T2650" s="201"/>
      <c r="U2650" s="207">
        <v>410.55900000000003</v>
      </c>
      <c r="V2650" s="202">
        <f t="shared" si="211"/>
        <v>93.478300000000004</v>
      </c>
      <c r="W2650" s="201"/>
      <c r="X2650" s="202">
        <f t="shared" si="209"/>
        <v>398.9009999999999</v>
      </c>
      <c r="Z2650" s="256">
        <v>0.81399999999999995</v>
      </c>
    </row>
    <row r="2651" spans="2:26" x14ac:dyDescent="0.2">
      <c r="B2651" s="252">
        <v>44648</v>
      </c>
      <c r="C2651" s="201">
        <v>438</v>
      </c>
      <c r="D2651" s="201">
        <v>370</v>
      </c>
      <c r="E2651" s="208">
        <v>410.64</v>
      </c>
      <c r="F2651" s="201">
        <v>722</v>
      </c>
      <c r="G2651" s="201">
        <v>34</v>
      </c>
      <c r="H2651" s="202">
        <v>255.1</v>
      </c>
      <c r="I2651" s="202">
        <v>0</v>
      </c>
      <c r="J2651" s="202">
        <v>0</v>
      </c>
      <c r="K2651" s="202">
        <v>0</v>
      </c>
      <c r="L2651" s="197">
        <v>1.6639999999999999</v>
      </c>
      <c r="M2651" s="198">
        <v>0.63500000000000001</v>
      </c>
      <c r="N2651" s="237">
        <f t="shared" si="213"/>
        <v>1.6639999999999999</v>
      </c>
      <c r="O2651" s="199">
        <f t="shared" si="214"/>
        <v>0.38399999999999879</v>
      </c>
      <c r="P2651" s="239">
        <v>0</v>
      </c>
      <c r="Q2651" s="200">
        <f t="shared" si="210"/>
        <v>35.0571674965922</v>
      </c>
      <c r="R2651" s="201">
        <v>430</v>
      </c>
      <c r="S2651" s="201"/>
      <c r="T2651" s="201"/>
      <c r="U2651" s="207">
        <v>410.52800000000002</v>
      </c>
      <c r="V2651" s="202">
        <f t="shared" si="211"/>
        <v>93.862300000000005</v>
      </c>
      <c r="W2651" s="201"/>
      <c r="X2651" s="202">
        <f t="shared" si="209"/>
        <v>400.56499999999988</v>
      </c>
      <c r="Z2651" s="256">
        <v>0.67300000000000004</v>
      </c>
    </row>
    <row r="2652" spans="2:26" x14ac:dyDescent="0.2">
      <c r="B2652" s="252">
        <v>44649</v>
      </c>
      <c r="C2652" s="201">
        <v>438</v>
      </c>
      <c r="D2652" s="201">
        <v>370</v>
      </c>
      <c r="E2652" s="208">
        <v>410.52</v>
      </c>
      <c r="F2652" s="201">
        <v>722</v>
      </c>
      <c r="G2652" s="201">
        <v>34</v>
      </c>
      <c r="H2652" s="202">
        <v>253.82</v>
      </c>
      <c r="I2652" s="202">
        <v>0</v>
      </c>
      <c r="J2652" s="202">
        <v>0</v>
      </c>
      <c r="K2652" s="202">
        <v>0</v>
      </c>
      <c r="L2652" s="197">
        <v>5.8490000000000002</v>
      </c>
      <c r="M2652" s="198">
        <v>2.2240000000000002</v>
      </c>
      <c r="N2652" s="237">
        <f t="shared" si="213"/>
        <v>5.8490000000000002</v>
      </c>
      <c r="O2652" s="199">
        <f t="shared" si="214"/>
        <v>0.82900000000001839</v>
      </c>
      <c r="P2652" s="239">
        <v>0</v>
      </c>
      <c r="Q2652" s="200">
        <f t="shared" si="210"/>
        <v>34.87912760452889</v>
      </c>
      <c r="R2652" s="201">
        <v>430</v>
      </c>
      <c r="S2652" s="201"/>
      <c r="T2652" s="201"/>
      <c r="U2652" s="207">
        <v>410.48200000000003</v>
      </c>
      <c r="V2652" s="202">
        <f t="shared" si="211"/>
        <v>94.691300000000027</v>
      </c>
      <c r="W2652" s="201"/>
      <c r="X2652" s="202">
        <f t="shared" si="209"/>
        <v>406.41399999999987</v>
      </c>
      <c r="Z2652" s="256">
        <v>0.47299999999999998</v>
      </c>
    </row>
    <row r="2653" spans="2:26" x14ac:dyDescent="0.2">
      <c r="B2653" s="252">
        <v>44650</v>
      </c>
      <c r="C2653" s="201">
        <v>438</v>
      </c>
      <c r="D2653" s="201">
        <v>370</v>
      </c>
      <c r="E2653" s="208">
        <v>410.05</v>
      </c>
      <c r="F2653" s="201">
        <v>722</v>
      </c>
      <c r="G2653" s="201">
        <v>34</v>
      </c>
      <c r="H2653" s="202">
        <v>248.8</v>
      </c>
      <c r="I2653" s="202">
        <v>0</v>
      </c>
      <c r="J2653" s="202">
        <v>0</v>
      </c>
      <c r="K2653" s="202">
        <v>0</v>
      </c>
      <c r="L2653" s="197">
        <v>6.2089999999999996</v>
      </c>
      <c r="M2653" s="198">
        <v>2.3610000000000002</v>
      </c>
      <c r="N2653" s="237">
        <f t="shared" si="213"/>
        <v>6.2089999999999996</v>
      </c>
      <c r="O2653" s="199">
        <f t="shared" si="214"/>
        <v>0.10899999999997689</v>
      </c>
      <c r="P2653" s="239">
        <v>11.6</v>
      </c>
      <c r="Q2653" s="200">
        <f t="shared" si="210"/>
        <v>34.180877402843073</v>
      </c>
      <c r="R2653" s="201">
        <v>430</v>
      </c>
      <c r="S2653" s="201"/>
      <c r="T2653" s="201"/>
      <c r="U2653" s="207">
        <v>410.45499999999998</v>
      </c>
      <c r="V2653" s="202">
        <f t="shared" si="211"/>
        <v>94.800300000000007</v>
      </c>
      <c r="W2653" s="201"/>
      <c r="X2653" s="202">
        <f t="shared" si="209"/>
        <v>412.62299999999988</v>
      </c>
      <c r="Z2653" s="256">
        <v>0.3</v>
      </c>
    </row>
    <row r="2654" spans="2:26" x14ac:dyDescent="0.2">
      <c r="B2654" s="252">
        <v>44651</v>
      </c>
      <c r="C2654" s="201">
        <v>438</v>
      </c>
      <c r="D2654" s="201">
        <v>370</v>
      </c>
      <c r="E2654" s="208">
        <v>409.47</v>
      </c>
      <c r="F2654" s="201">
        <v>722</v>
      </c>
      <c r="G2654" s="201">
        <v>34</v>
      </c>
      <c r="H2654" s="202">
        <v>242.7</v>
      </c>
      <c r="I2654" s="202">
        <v>0</v>
      </c>
      <c r="J2654" s="202">
        <v>0</v>
      </c>
      <c r="K2654" s="202">
        <v>0</v>
      </c>
      <c r="L2654" s="197">
        <v>5.9610000000000003</v>
      </c>
      <c r="M2654" s="198">
        <v>2.258</v>
      </c>
      <c r="N2654" s="237">
        <f t="shared" si="213"/>
        <v>5.9610000000000003</v>
      </c>
      <c r="O2654" s="199">
        <f t="shared" si="214"/>
        <v>0.50100000000002076</v>
      </c>
      <c r="P2654" s="239">
        <v>0</v>
      </c>
      <c r="Q2654" s="200">
        <f t="shared" si="210"/>
        <v>33.332406042228833</v>
      </c>
      <c r="R2654" s="201">
        <v>430</v>
      </c>
      <c r="S2654" s="201"/>
      <c r="T2654" s="201"/>
      <c r="U2654" s="207">
        <f>410.421-0.9</f>
        <v>409.52100000000002</v>
      </c>
      <c r="V2654" s="202">
        <f t="shared" si="211"/>
        <v>95.301300000000026</v>
      </c>
      <c r="W2654" s="201"/>
      <c r="X2654" s="202">
        <f t="shared" si="209"/>
        <v>418.58399999999989</v>
      </c>
      <c r="Z2654" s="256">
        <v>0.16700000000000001</v>
      </c>
    </row>
    <row r="2655" spans="2:26" x14ac:dyDescent="0.2">
      <c r="B2655" s="252">
        <v>44652</v>
      </c>
      <c r="C2655" s="201">
        <v>438</v>
      </c>
      <c r="D2655" s="201">
        <v>370</v>
      </c>
      <c r="E2655" s="208">
        <v>408.94</v>
      </c>
      <c r="F2655" s="201">
        <v>722</v>
      </c>
      <c r="G2655" s="201">
        <v>34</v>
      </c>
      <c r="H2655" s="202">
        <v>237.24</v>
      </c>
      <c r="I2655" s="202">
        <v>0</v>
      </c>
      <c r="J2655" s="202">
        <v>0</v>
      </c>
      <c r="K2655" s="202">
        <v>0</v>
      </c>
      <c r="L2655" s="197">
        <v>3.9180000000000001</v>
      </c>
      <c r="M2655" s="198">
        <v>1.484</v>
      </c>
      <c r="N2655" s="237">
        <f t="shared" si="213"/>
        <v>3.9180000000000001</v>
      </c>
      <c r="O2655" s="199">
        <f t="shared" si="214"/>
        <v>0.67799999999999105</v>
      </c>
      <c r="P2655" s="239">
        <v>0</v>
      </c>
      <c r="Q2655" s="200">
        <f t="shared" si="210"/>
        <v>32.572954627646254</v>
      </c>
      <c r="R2655" s="201">
        <v>430</v>
      </c>
      <c r="S2655" s="201"/>
      <c r="T2655" s="201"/>
      <c r="U2655" s="207">
        <f>-1.5+410.378</f>
        <v>408.87799999999999</v>
      </c>
      <c r="V2655" s="202">
        <f t="shared" si="211"/>
        <v>95.979300000000023</v>
      </c>
      <c r="W2655" s="201"/>
      <c r="X2655" s="202">
        <f t="shared" si="209"/>
        <v>422.5019999999999</v>
      </c>
      <c r="Z2655" s="256">
        <v>0.49299999999999999</v>
      </c>
    </row>
    <row r="2656" spans="2:26" x14ac:dyDescent="0.2">
      <c r="B2656" s="252">
        <v>44653</v>
      </c>
      <c r="C2656" s="201">
        <v>438</v>
      </c>
      <c r="D2656" s="201">
        <v>370</v>
      </c>
      <c r="E2656" s="208">
        <v>408.62</v>
      </c>
      <c r="F2656" s="201">
        <v>722</v>
      </c>
      <c r="G2656" s="201">
        <v>34</v>
      </c>
      <c r="H2656" s="202">
        <v>234</v>
      </c>
      <c r="I2656" s="202">
        <v>0</v>
      </c>
      <c r="J2656" s="202">
        <v>0</v>
      </c>
      <c r="K2656" s="202">
        <v>0</v>
      </c>
      <c r="L2656" s="197">
        <v>2.1960000000000002</v>
      </c>
      <c r="M2656" s="198">
        <v>0.83199999999999996</v>
      </c>
      <c r="N2656" s="237">
        <f t="shared" si="213"/>
        <v>2.1960000000000002</v>
      </c>
      <c r="O2656" s="199">
        <f t="shared" si="214"/>
        <v>1.1960000000000002</v>
      </c>
      <c r="P2656" s="239">
        <v>34.700000000000003</v>
      </c>
      <c r="Q2656" s="200">
        <f t="shared" si="210"/>
        <v>32.122291150860988</v>
      </c>
      <c r="R2656" s="201">
        <v>430</v>
      </c>
      <c r="S2656" s="201"/>
      <c r="T2656" s="201"/>
      <c r="U2656" s="207">
        <f>-2.1+410.343</f>
        <v>408.24299999999999</v>
      </c>
      <c r="V2656" s="202">
        <f t="shared" si="211"/>
        <v>97.175300000000021</v>
      </c>
      <c r="W2656" s="201"/>
      <c r="X2656" s="202">
        <f t="shared" si="209"/>
        <v>424.69799999999992</v>
      </c>
      <c r="Z2656" s="256">
        <v>0.53300000000000003</v>
      </c>
    </row>
    <row r="2657" spans="2:26" x14ac:dyDescent="0.2">
      <c r="B2657" s="252">
        <v>44654</v>
      </c>
      <c r="C2657" s="201">
        <v>438</v>
      </c>
      <c r="D2657" s="201">
        <v>370</v>
      </c>
      <c r="E2657" s="208">
        <v>408.54</v>
      </c>
      <c r="F2657" s="201">
        <v>722</v>
      </c>
      <c r="G2657" s="201">
        <v>34</v>
      </c>
      <c r="H2657" s="202">
        <v>233</v>
      </c>
      <c r="I2657" s="202">
        <v>0</v>
      </c>
      <c r="J2657" s="202">
        <v>0</v>
      </c>
      <c r="K2657" s="202">
        <v>0</v>
      </c>
      <c r="L2657" s="197">
        <v>3.1110000000000002</v>
      </c>
      <c r="M2657" s="198">
        <v>1.1739999999999999</v>
      </c>
      <c r="N2657" s="237">
        <f t="shared" si="213"/>
        <v>3.1110000000000002</v>
      </c>
      <c r="O2657" s="199">
        <f t="shared" si="214"/>
        <v>1.0110000000000059</v>
      </c>
      <c r="P2657" s="239">
        <v>7.5</v>
      </c>
      <c r="Q2657" s="200">
        <f t="shared" si="210"/>
        <v>31.983197485186523</v>
      </c>
      <c r="R2657" s="201">
        <v>430</v>
      </c>
      <c r="S2657" s="201"/>
      <c r="T2657" s="201"/>
      <c r="U2657" s="207">
        <f>-2+410.314</f>
        <v>408.31400000000002</v>
      </c>
      <c r="V2657" s="202">
        <f t="shared" si="211"/>
        <v>98.186300000000031</v>
      </c>
      <c r="W2657" s="201"/>
      <c r="X2657" s="202">
        <f t="shared" si="209"/>
        <v>427.80899999999991</v>
      </c>
      <c r="Z2657" s="256">
        <v>0.65</v>
      </c>
    </row>
    <row r="2658" spans="2:26" x14ac:dyDescent="0.2">
      <c r="B2658" s="252">
        <v>44655</v>
      </c>
      <c r="C2658" s="201">
        <v>438</v>
      </c>
      <c r="D2658" s="201">
        <v>370</v>
      </c>
      <c r="E2658" s="208">
        <v>408.31</v>
      </c>
      <c r="F2658" s="201">
        <v>722</v>
      </c>
      <c r="G2658" s="201">
        <v>34</v>
      </c>
      <c r="H2658" s="202">
        <v>230.9</v>
      </c>
      <c r="I2658" s="202">
        <v>0</v>
      </c>
      <c r="J2658" s="202">
        <v>0</v>
      </c>
      <c r="K2658" s="202">
        <v>0</v>
      </c>
      <c r="L2658" s="197">
        <v>1.54</v>
      </c>
      <c r="M2658" s="198">
        <v>0.58099999999999996</v>
      </c>
      <c r="N2658" s="237">
        <f t="shared" si="213"/>
        <v>1.54</v>
      </c>
      <c r="O2658" s="199">
        <f t="shared" si="214"/>
        <v>1.04</v>
      </c>
      <c r="P2658" s="239">
        <v>0</v>
      </c>
      <c r="Q2658" s="200">
        <f t="shared" si="210"/>
        <v>31.691100787270145</v>
      </c>
      <c r="R2658" s="201">
        <v>430</v>
      </c>
      <c r="S2658" s="202">
        <f>SUM(K2655:K2684)</f>
        <v>0</v>
      </c>
      <c r="T2658" s="201"/>
      <c r="U2658" s="207">
        <f>-2+410.26</f>
        <v>408.26</v>
      </c>
      <c r="V2658" s="202">
        <f t="shared" si="211"/>
        <v>99.226300000000037</v>
      </c>
      <c r="W2658" s="201"/>
      <c r="X2658" s="202">
        <f t="shared" si="209"/>
        <v>429.34899999999993</v>
      </c>
      <c r="Z2658" s="256">
        <v>0.73499999999999999</v>
      </c>
    </row>
    <row r="2659" spans="2:26" x14ac:dyDescent="0.2">
      <c r="B2659" s="252">
        <v>44656</v>
      </c>
      <c r="C2659" s="201">
        <v>438</v>
      </c>
      <c r="D2659" s="201">
        <v>370</v>
      </c>
      <c r="E2659" s="208">
        <v>408.26</v>
      </c>
      <c r="F2659" s="201">
        <v>722</v>
      </c>
      <c r="G2659" s="201">
        <v>34</v>
      </c>
      <c r="H2659" s="202">
        <v>230.4</v>
      </c>
      <c r="I2659" s="202">
        <v>0</v>
      </c>
      <c r="J2659" s="202">
        <v>0</v>
      </c>
      <c r="K2659" s="202">
        <v>0</v>
      </c>
      <c r="L2659" s="197">
        <v>2.335</v>
      </c>
      <c r="M2659" s="198">
        <v>0.88100000000000001</v>
      </c>
      <c r="N2659" s="237">
        <f t="shared" si="213"/>
        <v>2.335</v>
      </c>
      <c r="O2659" s="199">
        <f t="shared" si="214"/>
        <v>4.835</v>
      </c>
      <c r="P2659" s="239">
        <v>37</v>
      </c>
      <c r="Q2659" s="200">
        <f t="shared" si="210"/>
        <v>31.621553954432912</v>
      </c>
      <c r="R2659" s="201">
        <v>430</v>
      </c>
      <c r="S2659" s="201"/>
      <c r="T2659" s="201"/>
      <c r="U2659" s="207">
        <f>-2.1+410.227</f>
        <v>408.12699999999995</v>
      </c>
      <c r="V2659" s="202">
        <f t="shared" si="211"/>
        <v>104.06130000000003</v>
      </c>
      <c r="W2659" s="201"/>
      <c r="X2659" s="202">
        <f t="shared" si="209"/>
        <v>431.68399999999991</v>
      </c>
      <c r="Z2659" s="256">
        <v>0.71199999999999997</v>
      </c>
    </row>
    <row r="2660" spans="2:26" x14ac:dyDescent="0.2">
      <c r="B2660" s="252">
        <v>44657</v>
      </c>
      <c r="C2660" s="201">
        <v>438</v>
      </c>
      <c r="D2660" s="201">
        <v>370</v>
      </c>
      <c r="E2660" s="208">
        <v>408.51</v>
      </c>
      <c r="F2660" s="201">
        <v>722</v>
      </c>
      <c r="G2660" s="201">
        <v>34</v>
      </c>
      <c r="H2660" s="202">
        <v>232.9</v>
      </c>
      <c r="I2660" s="202">
        <v>0</v>
      </c>
      <c r="J2660" s="202">
        <v>0</v>
      </c>
      <c r="K2660" s="202">
        <v>0</v>
      </c>
      <c r="L2660" s="197">
        <v>3.5059999999999998</v>
      </c>
      <c r="M2660" s="198">
        <v>1.3280000000000001</v>
      </c>
      <c r="N2660" s="237">
        <f t="shared" si="213"/>
        <v>3.5059999999999998</v>
      </c>
      <c r="O2660" s="199">
        <f t="shared" si="214"/>
        <v>5.3059999999999832</v>
      </c>
      <c r="P2660" s="239">
        <v>1.6</v>
      </c>
      <c r="Q2660" s="200">
        <f t="shared" si="210"/>
        <v>31.969288118619076</v>
      </c>
      <c r="R2660" s="201">
        <v>430</v>
      </c>
      <c r="S2660" s="201"/>
      <c r="T2660" s="201"/>
      <c r="U2660" s="207">
        <f>-1.5+410.188</f>
        <v>408.68799999999999</v>
      </c>
      <c r="V2660" s="202">
        <f t="shared" si="211"/>
        <v>109.36730000000001</v>
      </c>
      <c r="W2660" s="201"/>
      <c r="X2660" s="202">
        <f t="shared" si="209"/>
        <v>435.18999999999988</v>
      </c>
      <c r="Z2660" s="256">
        <v>0.71</v>
      </c>
    </row>
    <row r="2661" spans="2:26" x14ac:dyDescent="0.2">
      <c r="B2661" s="252">
        <v>44658</v>
      </c>
      <c r="C2661" s="201">
        <v>438</v>
      </c>
      <c r="D2661" s="201">
        <v>370</v>
      </c>
      <c r="E2661" s="208">
        <v>408.69</v>
      </c>
      <c r="F2661" s="201">
        <v>722</v>
      </c>
      <c r="G2661" s="201">
        <v>34</v>
      </c>
      <c r="H2661" s="202">
        <v>234.7</v>
      </c>
      <c r="I2661" s="202">
        <v>0</v>
      </c>
      <c r="J2661" s="202">
        <v>0</v>
      </c>
      <c r="K2661" s="202">
        <v>0</v>
      </c>
      <c r="L2661" s="197">
        <v>4.2350000000000003</v>
      </c>
      <c r="M2661" s="198">
        <v>1.6040000000000001</v>
      </c>
      <c r="N2661" s="237">
        <f t="shared" si="213"/>
        <v>4.2350000000000003</v>
      </c>
      <c r="O2661" s="199">
        <f t="shared" si="214"/>
        <v>6.9950000000000196</v>
      </c>
      <c r="P2661" s="239">
        <v>16.5</v>
      </c>
      <c r="Q2661" s="200">
        <f t="shared" si="210"/>
        <v>32.219656716833114</v>
      </c>
      <c r="R2661" s="201">
        <v>430</v>
      </c>
      <c r="S2661" s="201"/>
      <c r="T2661" s="201"/>
      <c r="U2661" s="207">
        <f>-1.5+410.155</f>
        <v>408.65499999999997</v>
      </c>
      <c r="V2661" s="202">
        <f t="shared" si="211"/>
        <v>116.36230000000003</v>
      </c>
      <c r="W2661" s="201"/>
      <c r="X2661" s="202">
        <f t="shared" si="209"/>
        <v>439.4249999999999</v>
      </c>
      <c r="Z2661" s="256">
        <v>0.66700000000000004</v>
      </c>
    </row>
    <row r="2662" spans="2:26" x14ac:dyDescent="0.2">
      <c r="B2662" s="252">
        <v>44659</v>
      </c>
      <c r="C2662" s="201">
        <v>438</v>
      </c>
      <c r="D2662" s="201">
        <v>370</v>
      </c>
      <c r="E2662" s="208">
        <v>408.96</v>
      </c>
      <c r="F2662" s="201">
        <v>722</v>
      </c>
      <c r="G2662" s="201">
        <v>34</v>
      </c>
      <c r="H2662" s="202">
        <v>237.46</v>
      </c>
      <c r="I2662" s="202">
        <v>0</v>
      </c>
      <c r="J2662" s="202">
        <v>0</v>
      </c>
      <c r="K2662" s="202">
        <v>0</v>
      </c>
      <c r="L2662" s="197">
        <v>3.7349999999999999</v>
      </c>
      <c r="M2662" s="198">
        <v>1.42</v>
      </c>
      <c r="N2662" s="237">
        <f t="shared" si="213"/>
        <v>3.7349999999999999</v>
      </c>
      <c r="O2662" s="199">
        <f t="shared" si="214"/>
        <v>9.3749999999999858</v>
      </c>
      <c r="P2662" s="239">
        <v>18.899999999999999</v>
      </c>
      <c r="Q2662" s="200">
        <f t="shared" si="210"/>
        <v>32.603555234094635</v>
      </c>
      <c r="R2662" s="201">
        <v>430</v>
      </c>
      <c r="S2662" s="201"/>
      <c r="T2662" s="201"/>
      <c r="U2662" s="207">
        <f>-1.1+410.125</f>
        <v>409.02499999999998</v>
      </c>
      <c r="V2662" s="202">
        <f t="shared" si="211"/>
        <v>125.73730000000002</v>
      </c>
      <c r="W2662" s="201"/>
      <c r="X2662" s="202">
        <f t="shared" si="209"/>
        <v>443.15999999999991</v>
      </c>
      <c r="Z2662" s="256">
        <v>0.59299999999999997</v>
      </c>
    </row>
    <row r="2663" spans="2:26" x14ac:dyDescent="0.2">
      <c r="B2663" s="252">
        <v>44660</v>
      </c>
      <c r="C2663" s="201">
        <v>438</v>
      </c>
      <c r="D2663" s="201">
        <v>370</v>
      </c>
      <c r="E2663" s="208">
        <v>409.51</v>
      </c>
      <c r="F2663" s="201">
        <v>722</v>
      </c>
      <c r="G2663" s="201">
        <v>34</v>
      </c>
      <c r="H2663" s="202">
        <v>243.1</v>
      </c>
      <c r="I2663" s="202">
        <v>0</v>
      </c>
      <c r="J2663" s="202">
        <v>0</v>
      </c>
      <c r="K2663" s="202">
        <v>0</v>
      </c>
      <c r="L2663" s="197">
        <v>2.86</v>
      </c>
      <c r="M2663" s="198">
        <v>1.0860000000000001</v>
      </c>
      <c r="N2663" s="237">
        <f t="shared" si="213"/>
        <v>2.86</v>
      </c>
      <c r="O2663" s="199">
        <f t="shared" si="214"/>
        <v>9.7200000000000131</v>
      </c>
      <c r="P2663" s="239">
        <v>24.6</v>
      </c>
      <c r="Q2663" s="200">
        <f t="shared" si="210"/>
        <v>33.388043508498619</v>
      </c>
      <c r="R2663" s="201">
        <v>430</v>
      </c>
      <c r="S2663" s="201"/>
      <c r="T2663" s="201"/>
      <c r="U2663" s="207">
        <v>410.01799999999997</v>
      </c>
      <c r="V2663" s="202">
        <f t="shared" si="211"/>
        <v>135.45730000000003</v>
      </c>
      <c r="W2663" s="201"/>
      <c r="X2663" s="202">
        <f t="shared" si="209"/>
        <v>446.01999999999992</v>
      </c>
      <c r="Z2663" s="256">
        <v>0.497</v>
      </c>
    </row>
    <row r="2664" spans="2:26" x14ac:dyDescent="0.2">
      <c r="B2664" s="252">
        <v>44661</v>
      </c>
      <c r="C2664" s="201">
        <v>438</v>
      </c>
      <c r="D2664" s="201">
        <v>370</v>
      </c>
      <c r="E2664" s="208">
        <v>410.16</v>
      </c>
      <c r="F2664" s="201">
        <v>722</v>
      </c>
      <c r="G2664" s="201">
        <v>34</v>
      </c>
      <c r="H2664" s="202">
        <v>249.96</v>
      </c>
      <c r="I2664" s="202">
        <v>0</v>
      </c>
      <c r="J2664" s="202">
        <v>0</v>
      </c>
      <c r="K2664" s="202">
        <v>0</v>
      </c>
      <c r="L2664" s="197">
        <v>2.6629999999999998</v>
      </c>
      <c r="M2664" s="198">
        <v>1.0009999999999999</v>
      </c>
      <c r="N2664" s="237">
        <f t="shared" si="213"/>
        <v>2.6629999999999998</v>
      </c>
      <c r="O2664" s="199">
        <f t="shared" si="214"/>
        <v>4.8729999999999798</v>
      </c>
      <c r="P2664" s="239">
        <v>0</v>
      </c>
      <c r="Q2664" s="200">
        <f t="shared" si="210"/>
        <v>34.342226055025449</v>
      </c>
      <c r="R2664" s="201">
        <v>430</v>
      </c>
      <c r="S2664" s="201"/>
      <c r="T2664" s="201"/>
      <c r="U2664" s="201"/>
      <c r="V2664" s="202">
        <f t="shared" si="211"/>
        <v>140.33030000000002</v>
      </c>
      <c r="W2664" s="201"/>
      <c r="X2664" s="202">
        <f t="shared" si="209"/>
        <v>448.68299999999994</v>
      </c>
      <c r="Z2664" s="256">
        <v>0.35</v>
      </c>
    </row>
    <row r="2665" spans="2:26" x14ac:dyDescent="0.2">
      <c r="B2665" s="252">
        <v>44662</v>
      </c>
      <c r="C2665" s="201">
        <v>438</v>
      </c>
      <c r="D2665" s="201">
        <v>370</v>
      </c>
      <c r="E2665" s="208">
        <v>410.37</v>
      </c>
      <c r="F2665" s="201">
        <v>722</v>
      </c>
      <c r="G2665" s="201">
        <v>34</v>
      </c>
      <c r="H2665" s="202">
        <v>252.17</v>
      </c>
      <c r="I2665" s="202">
        <v>0</v>
      </c>
      <c r="J2665" s="202">
        <v>0</v>
      </c>
      <c r="K2665" s="202">
        <v>0</v>
      </c>
      <c r="L2665" s="197">
        <v>2.61</v>
      </c>
      <c r="M2665" s="198">
        <v>0.996</v>
      </c>
      <c r="N2665" s="237">
        <f t="shared" si="213"/>
        <v>2.61</v>
      </c>
      <c r="O2665" s="199">
        <f t="shared" si="214"/>
        <v>3.9300000000000215</v>
      </c>
      <c r="P2665" s="239">
        <v>20.6</v>
      </c>
      <c r="Q2665" s="200">
        <f t="shared" si="210"/>
        <v>34.649623056166021</v>
      </c>
      <c r="R2665" s="201">
        <v>430</v>
      </c>
      <c r="S2665" s="201"/>
      <c r="T2665" s="207">
        <v>475.49400000000003</v>
      </c>
      <c r="U2665" s="207"/>
      <c r="V2665" s="202">
        <f t="shared" si="211"/>
        <v>144.26030000000006</v>
      </c>
      <c r="W2665" s="201"/>
      <c r="X2665" s="202">
        <f t="shared" si="209"/>
        <v>451.29299999999995</v>
      </c>
      <c r="Z2665" s="256">
        <v>0.28299999999999997</v>
      </c>
    </row>
    <row r="2666" spans="2:26" x14ac:dyDescent="0.2">
      <c r="B2666" s="252">
        <v>44663</v>
      </c>
      <c r="C2666" s="201">
        <v>438</v>
      </c>
      <c r="D2666" s="201">
        <v>370</v>
      </c>
      <c r="E2666" s="208">
        <v>410.49</v>
      </c>
      <c r="F2666" s="201">
        <v>722</v>
      </c>
      <c r="G2666" s="201">
        <v>34</v>
      </c>
      <c r="H2666" s="202">
        <v>253.49</v>
      </c>
      <c r="I2666" s="202">
        <v>0</v>
      </c>
      <c r="J2666" s="202">
        <v>0</v>
      </c>
      <c r="K2666" s="202">
        <v>0</v>
      </c>
      <c r="L2666" s="197">
        <v>2.363</v>
      </c>
      <c r="M2666" s="198">
        <v>0.90200000000000002</v>
      </c>
      <c r="N2666" s="237">
        <f t="shared" si="213"/>
        <v>2.363</v>
      </c>
      <c r="O2666" s="199">
        <f t="shared" si="214"/>
        <v>4.2729999999999961</v>
      </c>
      <c r="P2666" s="239">
        <v>8.1999999999999993</v>
      </c>
      <c r="Q2666" s="200">
        <f t="shared" si="210"/>
        <v>34.833226694856315</v>
      </c>
      <c r="R2666" s="201">
        <v>430</v>
      </c>
      <c r="S2666" s="201"/>
      <c r="T2666" s="201"/>
      <c r="U2666" s="255">
        <v>410.48399999999998</v>
      </c>
      <c r="V2666" s="202">
        <f t="shared" si="211"/>
        <v>148.53330000000005</v>
      </c>
      <c r="W2666" s="201"/>
      <c r="X2666" s="202">
        <f t="shared" si="209"/>
        <v>453.65599999999995</v>
      </c>
      <c r="Z2666" s="256">
        <v>0.17899999999999999</v>
      </c>
    </row>
    <row r="2667" spans="2:26" x14ac:dyDescent="0.2">
      <c r="B2667" s="252">
        <v>44664</v>
      </c>
      <c r="C2667" s="201">
        <v>438</v>
      </c>
      <c r="D2667" s="201">
        <v>370</v>
      </c>
      <c r="E2667" s="208">
        <v>410.67</v>
      </c>
      <c r="F2667" s="201">
        <v>722</v>
      </c>
      <c r="G2667" s="201">
        <v>34</v>
      </c>
      <c r="H2667" s="202">
        <v>255.4</v>
      </c>
      <c r="I2667" s="202">
        <v>0</v>
      </c>
      <c r="J2667" s="202">
        <v>0</v>
      </c>
      <c r="K2667" s="202">
        <v>0</v>
      </c>
      <c r="L2667" s="197">
        <v>3.0230000000000001</v>
      </c>
      <c r="M2667" s="198">
        <v>1.1539999999999999</v>
      </c>
      <c r="N2667" s="237">
        <f t="shared" si="213"/>
        <v>3.0230000000000001</v>
      </c>
      <c r="O2667" s="199">
        <f t="shared" si="214"/>
        <v>5.962999999999969</v>
      </c>
      <c r="P2667" s="239">
        <v>2.8</v>
      </c>
      <c r="Q2667" s="200">
        <f t="shared" si="210"/>
        <v>35.09889559629454</v>
      </c>
      <c r="R2667" s="201">
        <v>430</v>
      </c>
      <c r="S2667" s="201"/>
      <c r="T2667" s="201"/>
      <c r="U2667" s="255">
        <v>410.63200000000001</v>
      </c>
      <c r="V2667" s="202">
        <f t="shared" si="211"/>
        <v>154.49630000000002</v>
      </c>
      <c r="W2667" s="201"/>
      <c r="X2667" s="202">
        <f t="shared" si="209"/>
        <v>456.67899999999997</v>
      </c>
      <c r="Z2667" s="256">
        <v>0.12</v>
      </c>
    </row>
    <row r="2668" spans="2:26" x14ac:dyDescent="0.2">
      <c r="B2668" s="252">
        <v>44665</v>
      </c>
      <c r="C2668" s="201">
        <v>438</v>
      </c>
      <c r="D2668" s="201">
        <v>370</v>
      </c>
      <c r="E2668" s="208">
        <v>410.94</v>
      </c>
      <c r="F2668" s="201">
        <v>722</v>
      </c>
      <c r="G2668" s="201">
        <v>34</v>
      </c>
      <c r="H2668" s="202">
        <v>258.33999999999997</v>
      </c>
      <c r="I2668" s="202">
        <v>0</v>
      </c>
      <c r="J2668" s="202">
        <v>0</v>
      </c>
      <c r="K2668" s="202">
        <v>0</v>
      </c>
      <c r="L2668" s="197">
        <v>2.7959999999999998</v>
      </c>
      <c r="M2668" s="198">
        <v>1.0669999999999999</v>
      </c>
      <c r="N2668" s="237">
        <f t="shared" si="213"/>
        <v>2.7959999999999998</v>
      </c>
      <c r="O2668" s="199">
        <f t="shared" si="214"/>
        <v>4.7760000000000176</v>
      </c>
      <c r="P2668" s="239">
        <v>5</v>
      </c>
      <c r="Q2668" s="200">
        <f t="shared" si="210"/>
        <v>35.507830973377466</v>
      </c>
      <c r="R2668" s="201">
        <v>430</v>
      </c>
      <c r="S2668" s="201"/>
      <c r="T2668" s="201"/>
      <c r="U2668" s="255">
        <v>410.87</v>
      </c>
      <c r="V2668" s="202">
        <f t="shared" si="211"/>
        <v>159.27230000000003</v>
      </c>
      <c r="W2668" s="201"/>
      <c r="X2668" s="202">
        <f t="shared" si="209"/>
        <v>459.47499999999997</v>
      </c>
      <c r="Z2668" s="256">
        <v>0.13700000000000001</v>
      </c>
    </row>
    <row r="2669" spans="2:26" x14ac:dyDescent="0.2">
      <c r="B2669" s="252">
        <v>44666</v>
      </c>
      <c r="C2669" s="201">
        <v>438</v>
      </c>
      <c r="D2669" s="201">
        <v>370</v>
      </c>
      <c r="E2669" s="208">
        <v>411.12</v>
      </c>
      <c r="F2669" s="201">
        <v>722</v>
      </c>
      <c r="G2669" s="201">
        <v>34</v>
      </c>
      <c r="H2669" s="202">
        <v>260.32</v>
      </c>
      <c r="I2669" s="202">
        <v>0</v>
      </c>
      <c r="J2669" s="202">
        <v>0</v>
      </c>
      <c r="K2669" s="202">
        <v>0</v>
      </c>
      <c r="L2669" s="197">
        <v>0.99</v>
      </c>
      <c r="M2669" s="198">
        <v>0.378</v>
      </c>
      <c r="N2669" s="237">
        <f t="shared" si="213"/>
        <v>0.99</v>
      </c>
      <c r="O2669" s="199">
        <f t="shared" si="214"/>
        <v>3.1899999999999888</v>
      </c>
      <c r="P2669" s="239">
        <v>0</v>
      </c>
      <c r="Q2669" s="200">
        <f t="shared" si="210"/>
        <v>35.783236431412909</v>
      </c>
      <c r="R2669" s="201">
        <v>430</v>
      </c>
      <c r="S2669" s="201"/>
      <c r="T2669" s="201"/>
      <c r="U2669" s="255">
        <v>411.02300000000002</v>
      </c>
      <c r="V2669" s="202">
        <f t="shared" si="211"/>
        <v>162.46230000000003</v>
      </c>
      <c r="W2669" s="201"/>
      <c r="X2669" s="202">
        <f t="shared" si="209"/>
        <v>460.46499999999997</v>
      </c>
      <c r="Z2669" s="256">
        <v>0.32200000000000001</v>
      </c>
    </row>
    <row r="2670" spans="2:26" x14ac:dyDescent="0.2">
      <c r="B2670" s="252">
        <v>44667</v>
      </c>
      <c r="C2670" s="201">
        <v>438</v>
      </c>
      <c r="D2670" s="201">
        <v>370</v>
      </c>
      <c r="E2670" s="208">
        <v>411.32</v>
      </c>
      <c r="F2670" s="201">
        <v>722</v>
      </c>
      <c r="G2670" s="201">
        <v>34</v>
      </c>
      <c r="H2670" s="202">
        <v>262.52</v>
      </c>
      <c r="I2670" s="202">
        <v>0</v>
      </c>
      <c r="J2670" s="202">
        <v>0</v>
      </c>
      <c r="K2670" s="202">
        <v>0</v>
      </c>
      <c r="L2670" s="197">
        <v>1.873</v>
      </c>
      <c r="M2670" s="198">
        <v>0.71499999999999997</v>
      </c>
      <c r="N2670" s="237">
        <f t="shared" si="213"/>
        <v>1.873</v>
      </c>
      <c r="O2670" s="199">
        <f t="shared" si="214"/>
        <v>2.5330000000000252</v>
      </c>
      <c r="P2670" s="239">
        <v>0</v>
      </c>
      <c r="Q2670" s="200">
        <f t="shared" si="210"/>
        <v>36.089242495896727</v>
      </c>
      <c r="R2670" s="201">
        <v>430</v>
      </c>
      <c r="S2670" s="201"/>
      <c r="T2670" s="201"/>
      <c r="U2670" s="255">
        <v>411.19299999999998</v>
      </c>
      <c r="V2670" s="202">
        <f t="shared" si="211"/>
        <v>164.99530000000004</v>
      </c>
      <c r="W2670" s="201"/>
      <c r="X2670" s="202">
        <f t="shared" si="209"/>
        <v>462.33799999999997</v>
      </c>
      <c r="Z2670" s="256">
        <v>0.42099999999999999</v>
      </c>
    </row>
    <row r="2671" spans="2:26" x14ac:dyDescent="0.2">
      <c r="B2671" s="252">
        <v>44668</v>
      </c>
      <c r="C2671" s="201">
        <v>438</v>
      </c>
      <c r="D2671" s="201">
        <v>370</v>
      </c>
      <c r="E2671" s="208">
        <v>411.38</v>
      </c>
      <c r="F2671" s="201">
        <v>722</v>
      </c>
      <c r="G2671" s="201">
        <v>34</v>
      </c>
      <c r="H2671" s="202">
        <v>263.18</v>
      </c>
      <c r="I2671" s="202">
        <v>0</v>
      </c>
      <c r="J2671" s="202">
        <v>0</v>
      </c>
      <c r="K2671" s="202">
        <v>0</v>
      </c>
      <c r="L2671" s="197">
        <v>4.1970000000000001</v>
      </c>
      <c r="M2671" s="197">
        <v>1.6020000000000001</v>
      </c>
      <c r="N2671" s="237">
        <f t="shared" si="213"/>
        <v>4.1970000000000001</v>
      </c>
      <c r="O2671" s="199">
        <f t="shared" si="214"/>
        <v>1.7769999999999841</v>
      </c>
      <c r="P2671" s="239">
        <v>0</v>
      </c>
      <c r="Q2671" s="200">
        <f t="shared" si="210"/>
        <v>36.181044315241884</v>
      </c>
      <c r="R2671" s="201">
        <v>430</v>
      </c>
      <c r="S2671" s="201"/>
      <c r="T2671" s="201"/>
      <c r="U2671" s="255">
        <v>411.23399999999998</v>
      </c>
      <c r="V2671" s="202">
        <f t="shared" si="211"/>
        <v>166.77230000000003</v>
      </c>
      <c r="W2671" s="201"/>
      <c r="X2671" s="202">
        <f t="shared" si="209"/>
        <v>466.53499999999997</v>
      </c>
      <c r="Z2671" s="256">
        <v>0.46400000000000002</v>
      </c>
    </row>
    <row r="2672" spans="2:26" x14ac:dyDescent="0.2">
      <c r="B2672" s="252">
        <v>44669</v>
      </c>
      <c r="C2672" s="201">
        <v>438</v>
      </c>
      <c r="D2672" s="201">
        <v>370</v>
      </c>
      <c r="E2672" s="208">
        <v>411.16</v>
      </c>
      <c r="F2672" s="201">
        <v>722</v>
      </c>
      <c r="G2672" s="201">
        <v>34</v>
      </c>
      <c r="H2672" s="202">
        <v>260.76</v>
      </c>
      <c r="I2672" s="202">
        <v>0</v>
      </c>
      <c r="J2672" s="202">
        <v>0</v>
      </c>
      <c r="K2672" s="202">
        <v>0</v>
      </c>
      <c r="L2672" s="197">
        <v>1.8919999999999999</v>
      </c>
      <c r="M2672" s="198">
        <v>0.72199999999999998</v>
      </c>
      <c r="N2672" s="237">
        <f t="shared" si="213"/>
        <v>1.8919999999999999</v>
      </c>
      <c r="O2672" s="199">
        <f t="shared" si="214"/>
        <v>1.1220000000000181</v>
      </c>
      <c r="P2672" s="239">
        <v>0</v>
      </c>
      <c r="Q2672" s="200">
        <f t="shared" si="210"/>
        <v>35.844437644309679</v>
      </c>
      <c r="R2672" s="201">
        <v>430</v>
      </c>
      <c r="S2672" s="201"/>
      <c r="T2672" s="201"/>
      <c r="U2672" s="255">
        <v>410.97</v>
      </c>
      <c r="V2672" s="202">
        <f t="shared" si="211"/>
        <v>167.89430000000004</v>
      </c>
      <c r="W2672" s="201"/>
      <c r="X2672" s="202">
        <f t="shared" si="209"/>
        <v>468.42699999999996</v>
      </c>
      <c r="Z2672" s="256">
        <v>0.49199999999999999</v>
      </c>
    </row>
    <row r="2673" spans="2:26" x14ac:dyDescent="0.2">
      <c r="B2673" s="252">
        <v>44670</v>
      </c>
      <c r="C2673" s="201">
        <v>438</v>
      </c>
      <c r="D2673" s="201">
        <v>370</v>
      </c>
      <c r="E2673" s="208">
        <v>411.09</v>
      </c>
      <c r="F2673" s="201">
        <v>722</v>
      </c>
      <c r="G2673" s="201">
        <v>34</v>
      </c>
      <c r="H2673" s="202">
        <v>259.99</v>
      </c>
      <c r="I2673" s="202">
        <v>0</v>
      </c>
      <c r="J2673" s="202">
        <v>0</v>
      </c>
      <c r="K2673" s="202">
        <v>0</v>
      </c>
      <c r="L2673" s="197">
        <v>2.2509999999999999</v>
      </c>
      <c r="M2673" s="198">
        <v>0.85899999999999999</v>
      </c>
      <c r="N2673" s="237">
        <f t="shared" si="213"/>
        <v>2.2509999999999999</v>
      </c>
      <c r="O2673" s="199">
        <f t="shared" si="214"/>
        <v>1.9210000000000158</v>
      </c>
      <c r="P2673" s="239">
        <v>0</v>
      </c>
      <c r="Q2673" s="200">
        <f t="shared" si="210"/>
        <v>35.737335521740334</v>
      </c>
      <c r="R2673" s="201">
        <v>430</v>
      </c>
      <c r="S2673" s="201"/>
      <c r="T2673" s="207">
        <v>0.876</v>
      </c>
      <c r="U2673" s="202">
        <f>410+T2673</f>
        <v>410.87599999999998</v>
      </c>
      <c r="V2673" s="202">
        <f t="shared" si="211"/>
        <v>169.81530000000006</v>
      </c>
      <c r="W2673" s="201"/>
      <c r="X2673" s="202">
        <f t="shared" si="209"/>
        <v>470.67799999999994</v>
      </c>
      <c r="Z2673" s="256">
        <v>0.39600000000000002</v>
      </c>
    </row>
    <row r="2674" spans="2:26" x14ac:dyDescent="0.2">
      <c r="B2674" s="252">
        <v>44671</v>
      </c>
      <c r="C2674" s="201">
        <v>438</v>
      </c>
      <c r="D2674" s="201">
        <v>370</v>
      </c>
      <c r="E2674" s="208">
        <v>411.06</v>
      </c>
      <c r="F2674" s="201">
        <v>722</v>
      </c>
      <c r="G2674" s="201">
        <v>34</v>
      </c>
      <c r="H2674" s="202">
        <v>259.66000000000003</v>
      </c>
      <c r="I2674" s="202">
        <v>0</v>
      </c>
      <c r="J2674" s="202">
        <v>0</v>
      </c>
      <c r="K2674" s="202">
        <v>0</v>
      </c>
      <c r="L2674" s="197">
        <v>2.3210000000000002</v>
      </c>
      <c r="M2674" s="198">
        <v>0.88600000000000001</v>
      </c>
      <c r="N2674" s="237">
        <f t="shared" si="213"/>
        <v>2.3210000000000002</v>
      </c>
      <c r="O2674" s="199">
        <f t="shared" si="214"/>
        <v>1.0009999999999502</v>
      </c>
      <c r="P2674" s="239">
        <v>0</v>
      </c>
      <c r="Q2674" s="200">
        <f t="shared" si="210"/>
        <v>35.691434612067766</v>
      </c>
      <c r="R2674" s="201">
        <v>430</v>
      </c>
      <c r="S2674" s="201"/>
      <c r="T2674" s="207">
        <v>0.80700000000000005</v>
      </c>
      <c r="U2674" s="202">
        <f t="shared" ref="U2674:U2698" si="215">410+T2674</f>
        <v>410.80700000000002</v>
      </c>
      <c r="V2674" s="202">
        <f t="shared" si="211"/>
        <v>170.81630000000001</v>
      </c>
      <c r="W2674" s="201"/>
      <c r="X2674" s="202">
        <f t="shared" si="209"/>
        <v>472.99899999999997</v>
      </c>
      <c r="Z2674" s="256">
        <v>0.309</v>
      </c>
    </row>
    <row r="2675" spans="2:26" x14ac:dyDescent="0.2">
      <c r="B2675" s="252">
        <v>44672</v>
      </c>
      <c r="C2675" s="201">
        <v>438</v>
      </c>
      <c r="D2675" s="201">
        <v>370</v>
      </c>
      <c r="E2675" s="208">
        <v>410.94</v>
      </c>
      <c r="F2675" s="201">
        <v>722</v>
      </c>
      <c r="G2675" s="201">
        <v>34</v>
      </c>
      <c r="H2675" s="202">
        <v>258.33999999999997</v>
      </c>
      <c r="I2675" s="202">
        <v>0</v>
      </c>
      <c r="J2675" s="202">
        <v>0</v>
      </c>
      <c r="K2675" s="202">
        <v>0</v>
      </c>
      <c r="L2675" s="197">
        <v>5.1669999999999998</v>
      </c>
      <c r="M2675" s="198">
        <v>1.972</v>
      </c>
      <c r="N2675" s="237">
        <f t="shared" si="213"/>
        <v>5.1669999999999998</v>
      </c>
      <c r="O2675" s="199">
        <f t="shared" si="214"/>
        <v>1.7270000000000305</v>
      </c>
      <c r="P2675" s="239">
        <v>0.5</v>
      </c>
      <c r="Q2675" s="200">
        <f t="shared" si="210"/>
        <v>35.507830973377466</v>
      </c>
      <c r="R2675" s="201">
        <v>430</v>
      </c>
      <c r="S2675" s="201"/>
      <c r="T2675" s="207">
        <v>0.67300000000000004</v>
      </c>
      <c r="U2675" s="202">
        <f t="shared" si="215"/>
        <v>410.673</v>
      </c>
      <c r="V2675" s="202">
        <f t="shared" si="211"/>
        <v>172.54330000000004</v>
      </c>
      <c r="W2675" s="201"/>
      <c r="X2675" s="202">
        <f t="shared" si="209"/>
        <v>478.16599999999994</v>
      </c>
      <c r="Z2675" s="256">
        <v>0.184</v>
      </c>
    </row>
    <row r="2676" spans="2:26" x14ac:dyDescent="0.2">
      <c r="B2676" s="252">
        <v>44673</v>
      </c>
      <c r="C2676" s="201">
        <v>438</v>
      </c>
      <c r="D2676" s="201">
        <v>370</v>
      </c>
      <c r="E2676" s="208">
        <v>410.62</v>
      </c>
      <c r="F2676" s="201">
        <v>722</v>
      </c>
      <c r="G2676" s="201">
        <v>34</v>
      </c>
      <c r="H2676" s="202">
        <v>254.9</v>
      </c>
      <c r="I2676" s="202">
        <v>0</v>
      </c>
      <c r="J2676" s="202">
        <v>0</v>
      </c>
      <c r="K2676" s="202">
        <v>0</v>
      </c>
      <c r="L2676" s="197">
        <v>2.2690000000000001</v>
      </c>
      <c r="M2676" s="198">
        <v>0.86599999999999999</v>
      </c>
      <c r="N2676" s="237">
        <f t="shared" si="213"/>
        <v>2.2690000000000001</v>
      </c>
      <c r="O2676" s="199">
        <f t="shared" si="214"/>
        <v>4.3889999999999763</v>
      </c>
      <c r="P2676" s="239">
        <v>59.7</v>
      </c>
      <c r="Q2676" s="200">
        <f t="shared" si="210"/>
        <v>35.029348763457307</v>
      </c>
      <c r="R2676" s="201">
        <v>430</v>
      </c>
      <c r="S2676" s="201"/>
      <c r="T2676" s="207">
        <v>0.3</v>
      </c>
      <c r="U2676" s="202">
        <f t="shared" si="215"/>
        <v>410.3</v>
      </c>
      <c r="V2676" s="202">
        <f t="shared" si="211"/>
        <v>176.93230000000003</v>
      </c>
      <c r="W2676" s="201"/>
      <c r="X2676" s="202">
        <f t="shared" si="209"/>
        <v>480.43499999999995</v>
      </c>
      <c r="Z2676" s="256">
        <v>0.18</v>
      </c>
    </row>
    <row r="2677" spans="2:26" x14ac:dyDescent="0.2">
      <c r="B2677" s="252">
        <v>44674</v>
      </c>
      <c r="C2677" s="201">
        <v>438</v>
      </c>
      <c r="D2677" s="201">
        <v>370</v>
      </c>
      <c r="E2677" s="208">
        <v>410.82</v>
      </c>
      <c r="F2677" s="201">
        <v>722</v>
      </c>
      <c r="G2677" s="201">
        <v>34</v>
      </c>
      <c r="H2677" s="202">
        <v>257.02</v>
      </c>
      <c r="I2677" s="202">
        <v>0</v>
      </c>
      <c r="J2677" s="202">
        <v>0</v>
      </c>
      <c r="K2677" s="202">
        <v>0</v>
      </c>
      <c r="L2677" s="197">
        <v>2.4079999999999999</v>
      </c>
      <c r="M2677" s="198">
        <v>0.91900000000000004</v>
      </c>
      <c r="N2677" s="237">
        <f t="shared" si="213"/>
        <v>2.4079999999999999</v>
      </c>
      <c r="O2677" s="199">
        <f t="shared" si="214"/>
        <v>4.7180000000000017</v>
      </c>
      <c r="P2677" s="239">
        <v>38.799999999999997</v>
      </c>
      <c r="Q2677" s="200">
        <f t="shared" si="210"/>
        <v>35.324227334687173</v>
      </c>
      <c r="R2677" s="201">
        <v>430</v>
      </c>
      <c r="S2677" s="201"/>
      <c r="T2677" s="207">
        <v>0.49299999999999999</v>
      </c>
      <c r="U2677" s="202">
        <f t="shared" si="215"/>
        <v>410.49299999999999</v>
      </c>
      <c r="V2677" s="202">
        <f t="shared" si="211"/>
        <v>181.65030000000002</v>
      </c>
      <c r="W2677" s="201"/>
      <c r="X2677" s="202">
        <f t="shared" si="209"/>
        <v>482.84299999999996</v>
      </c>
      <c r="Z2677" s="256">
        <v>-6.6000000000000003E-2</v>
      </c>
    </row>
    <row r="2678" spans="2:26" x14ac:dyDescent="0.2">
      <c r="B2678" s="252">
        <v>44675</v>
      </c>
      <c r="C2678" s="201">
        <v>438</v>
      </c>
      <c r="D2678" s="201">
        <v>370</v>
      </c>
      <c r="E2678" s="208">
        <v>411.03</v>
      </c>
      <c r="F2678" s="201">
        <v>722</v>
      </c>
      <c r="G2678" s="201">
        <v>34</v>
      </c>
      <c r="H2678" s="202">
        <v>259.33</v>
      </c>
      <c r="I2678" s="202">
        <v>0</v>
      </c>
      <c r="J2678" s="202">
        <v>0</v>
      </c>
      <c r="K2678" s="202">
        <v>0</v>
      </c>
      <c r="L2678" s="197">
        <v>2.379</v>
      </c>
      <c r="M2678" s="198">
        <v>0.90800000000000003</v>
      </c>
      <c r="N2678" s="237">
        <f t="shared" si="213"/>
        <v>2.379</v>
      </c>
      <c r="O2678" s="199">
        <f t="shared" si="214"/>
        <v>3.2589999999999955</v>
      </c>
      <c r="P2678" s="239">
        <v>0</v>
      </c>
      <c r="Q2678" s="200">
        <f t="shared" si="210"/>
        <v>35.645533702395191</v>
      </c>
      <c r="R2678" s="201">
        <v>430</v>
      </c>
      <c r="S2678" s="201"/>
      <c r="T2678" s="207">
        <v>0.65</v>
      </c>
      <c r="U2678" s="202">
        <f t="shared" si="215"/>
        <v>410.65</v>
      </c>
      <c r="V2678" s="202">
        <f t="shared" si="211"/>
        <v>184.9093</v>
      </c>
      <c r="W2678" s="201"/>
      <c r="X2678" s="202">
        <f t="shared" si="209"/>
        <v>485.22199999999998</v>
      </c>
      <c r="Z2678" s="256">
        <v>-6.4000000000000001E-2</v>
      </c>
    </row>
    <row r="2679" spans="2:26" x14ac:dyDescent="0.2">
      <c r="B2679" s="252">
        <v>44676</v>
      </c>
      <c r="C2679" s="201">
        <v>438</v>
      </c>
      <c r="D2679" s="201">
        <v>370</v>
      </c>
      <c r="E2679" s="208">
        <v>411.11</v>
      </c>
      <c r="F2679" s="201">
        <v>722</v>
      </c>
      <c r="G2679" s="201">
        <v>34</v>
      </c>
      <c r="H2679" s="202">
        <v>260.20999999999998</v>
      </c>
      <c r="I2679" s="202">
        <v>0</v>
      </c>
      <c r="J2679" s="202">
        <v>0</v>
      </c>
      <c r="K2679" s="202">
        <v>0</v>
      </c>
      <c r="L2679" s="197">
        <v>3.3140000000000001</v>
      </c>
      <c r="M2679" s="198">
        <v>1.2649999999999999</v>
      </c>
      <c r="N2679" s="237">
        <f t="shared" si="213"/>
        <v>3.3140000000000001</v>
      </c>
      <c r="O2679" s="199">
        <f t="shared" si="214"/>
        <v>2.984000000000016</v>
      </c>
      <c r="P2679" s="239">
        <v>8.1999999999999993</v>
      </c>
      <c r="Q2679" s="200">
        <f t="shared" si="210"/>
        <v>35.767936128188715</v>
      </c>
      <c r="R2679" s="201">
        <v>430</v>
      </c>
      <c r="S2679" s="201"/>
      <c r="T2679" s="207">
        <v>0.71199999999999997</v>
      </c>
      <c r="U2679" s="202">
        <f t="shared" si="215"/>
        <v>410.71199999999999</v>
      </c>
      <c r="V2679" s="202">
        <f t="shared" si="211"/>
        <v>187.89330000000001</v>
      </c>
      <c r="W2679" s="201"/>
      <c r="X2679" s="202">
        <f t="shared" si="209"/>
        <v>488.536</v>
      </c>
      <c r="Z2679" s="256">
        <v>-0.13700000000000001</v>
      </c>
    </row>
    <row r="2680" spans="2:26" x14ac:dyDescent="0.2">
      <c r="B2680" s="252">
        <v>44677</v>
      </c>
      <c r="C2680" s="201">
        <v>438</v>
      </c>
      <c r="D2680" s="201">
        <v>370</v>
      </c>
      <c r="E2680" s="208">
        <v>411.08</v>
      </c>
      <c r="F2680" s="201">
        <v>722</v>
      </c>
      <c r="G2680" s="201">
        <v>34</v>
      </c>
      <c r="H2680" s="202">
        <v>259.88</v>
      </c>
      <c r="I2680" s="202">
        <v>0</v>
      </c>
      <c r="J2680" s="202">
        <v>0</v>
      </c>
      <c r="K2680" s="202">
        <v>0</v>
      </c>
      <c r="L2680" s="197">
        <v>3.7360000000000002</v>
      </c>
      <c r="M2680" s="198">
        <v>1.4259999999999999</v>
      </c>
      <c r="N2680" s="237">
        <f t="shared" si="213"/>
        <v>3.7360000000000002</v>
      </c>
      <c r="O2680" s="199">
        <f t="shared" si="214"/>
        <v>2.6359999999999775</v>
      </c>
      <c r="P2680" s="239">
        <v>0</v>
      </c>
      <c r="Q2680" s="200">
        <f t="shared" si="210"/>
        <v>35.722035218516147</v>
      </c>
      <c r="R2680" s="201">
        <v>430</v>
      </c>
      <c r="S2680" s="201"/>
      <c r="T2680" s="207">
        <v>0.66700000000000004</v>
      </c>
      <c r="U2680" s="202">
        <f t="shared" si="215"/>
        <v>410.66699999999997</v>
      </c>
      <c r="V2680" s="202">
        <f t="shared" si="211"/>
        <v>190.52929999999998</v>
      </c>
      <c r="W2680" s="201"/>
      <c r="X2680" s="202">
        <f t="shared" si="209"/>
        <v>492.27199999999999</v>
      </c>
      <c r="Z2680" s="256">
        <v>-0.21099999999999999</v>
      </c>
    </row>
    <row r="2681" spans="2:26" x14ac:dyDescent="0.2">
      <c r="B2681" s="252">
        <v>44678</v>
      </c>
      <c r="C2681" s="201">
        <v>438</v>
      </c>
      <c r="D2681" s="201">
        <v>370</v>
      </c>
      <c r="E2681" s="208">
        <v>410.98</v>
      </c>
      <c r="F2681" s="201">
        <v>722</v>
      </c>
      <c r="G2681" s="201">
        <v>34</v>
      </c>
      <c r="H2681" s="202">
        <v>258.77999999999997</v>
      </c>
      <c r="I2681" s="202">
        <v>0</v>
      </c>
      <c r="J2681" s="202">
        <v>0</v>
      </c>
      <c r="K2681" s="202">
        <v>0</v>
      </c>
      <c r="L2681" s="197">
        <v>4.26</v>
      </c>
      <c r="M2681" s="198">
        <v>1.6259999999999999</v>
      </c>
      <c r="N2681" s="237">
        <f t="shared" si="213"/>
        <v>4.26</v>
      </c>
      <c r="O2681" s="199">
        <f t="shared" si="214"/>
        <v>2.1700000000000248</v>
      </c>
      <c r="P2681" s="223">
        <v>1</v>
      </c>
      <c r="Q2681" s="200">
        <f t="shared" si="210"/>
        <v>35.569032186274228</v>
      </c>
      <c r="R2681" s="201">
        <v>430</v>
      </c>
      <c r="S2681" s="201"/>
      <c r="T2681" s="207">
        <v>0.497</v>
      </c>
      <c r="U2681" s="202">
        <f>410+T2681</f>
        <v>410.49700000000001</v>
      </c>
      <c r="V2681" s="202">
        <f t="shared" si="211"/>
        <v>192.69929999999999</v>
      </c>
      <c r="W2681" s="201"/>
      <c r="X2681" s="202">
        <f t="shared" si="209"/>
        <v>496.53199999999998</v>
      </c>
      <c r="Z2681" s="256">
        <v>-0.35899999999999999</v>
      </c>
    </row>
    <row r="2682" spans="2:26" x14ac:dyDescent="0.2">
      <c r="B2682" s="252">
        <v>44679</v>
      </c>
      <c r="C2682" s="201">
        <v>438</v>
      </c>
      <c r="D2682" s="201">
        <v>370</v>
      </c>
      <c r="E2682" s="208">
        <v>410.79</v>
      </c>
      <c r="F2682" s="201">
        <v>722</v>
      </c>
      <c r="G2682" s="201">
        <v>34</v>
      </c>
      <c r="H2682" s="202">
        <v>256.69</v>
      </c>
      <c r="I2682" s="202">
        <v>0</v>
      </c>
      <c r="J2682" s="202">
        <v>0</v>
      </c>
      <c r="K2682" s="202">
        <v>0</v>
      </c>
      <c r="L2682" s="197">
        <v>3.3410000000000002</v>
      </c>
      <c r="M2682" s="198">
        <v>1.2749999999999999</v>
      </c>
      <c r="N2682" s="237">
        <f t="shared" si="213"/>
        <v>3.3410000000000002</v>
      </c>
      <c r="O2682" s="199">
        <f t="shared" si="214"/>
        <v>1.7509999999999968</v>
      </c>
      <c r="P2682" s="239">
        <v>45.2</v>
      </c>
      <c r="Q2682" s="200">
        <f t="shared" si="210"/>
        <v>35.278326425014605</v>
      </c>
      <c r="R2682" s="201">
        <v>430</v>
      </c>
      <c r="S2682" s="201"/>
      <c r="T2682" s="207">
        <v>0.28299999999999997</v>
      </c>
      <c r="U2682" s="202">
        <f t="shared" si="215"/>
        <v>410.28300000000002</v>
      </c>
      <c r="V2682" s="202">
        <f t="shared" si="211"/>
        <v>194.4503</v>
      </c>
      <c r="W2682" s="201"/>
      <c r="X2682" s="202">
        <f t="shared" si="209"/>
        <v>499.87299999999999</v>
      </c>
      <c r="Z2682" s="256">
        <v>-0.36199999999999999</v>
      </c>
    </row>
    <row r="2683" spans="2:26" x14ac:dyDescent="0.2">
      <c r="B2683" s="252">
        <v>44680</v>
      </c>
      <c r="C2683" s="201">
        <v>438</v>
      </c>
      <c r="D2683" s="201">
        <v>370</v>
      </c>
      <c r="E2683" s="208">
        <v>410.64</v>
      </c>
      <c r="F2683" s="201">
        <v>722</v>
      </c>
      <c r="G2683" s="201">
        <v>34</v>
      </c>
      <c r="H2683" s="202">
        <v>255.1</v>
      </c>
      <c r="I2683" s="202">
        <v>0</v>
      </c>
      <c r="J2683" s="202">
        <v>0</v>
      </c>
      <c r="K2683" s="202">
        <v>0</v>
      </c>
      <c r="L2683" s="197">
        <v>0.42199999999999999</v>
      </c>
      <c r="M2683" s="198">
        <v>0.161</v>
      </c>
      <c r="N2683" s="237">
        <f t="shared" si="213"/>
        <v>0.42199999999999999</v>
      </c>
      <c r="O2683" s="199">
        <f t="shared" si="214"/>
        <v>3.0020000000000127</v>
      </c>
      <c r="P2683" s="239">
        <v>0</v>
      </c>
      <c r="Q2683" s="200">
        <f t="shared" si="210"/>
        <v>35.0571674965922</v>
      </c>
      <c r="R2683" s="201">
        <v>430</v>
      </c>
      <c r="S2683" s="201"/>
      <c r="T2683" s="207">
        <v>0.12</v>
      </c>
      <c r="U2683" s="202">
        <f t="shared" si="215"/>
        <v>410.12</v>
      </c>
      <c r="V2683" s="202">
        <f t="shared" si="211"/>
        <v>197.45230000000001</v>
      </c>
      <c r="W2683" s="201"/>
      <c r="X2683" s="202">
        <f t="shared" si="209"/>
        <v>500.29500000000002</v>
      </c>
      <c r="Z2683" s="256">
        <v>-0.47299999999999998</v>
      </c>
    </row>
    <row r="2684" spans="2:26" x14ac:dyDescent="0.2">
      <c r="B2684" s="252">
        <v>44681</v>
      </c>
      <c r="C2684" s="201">
        <v>438</v>
      </c>
      <c r="D2684" s="201">
        <v>370</v>
      </c>
      <c r="E2684" s="208">
        <v>410.88</v>
      </c>
      <c r="F2684" s="201">
        <v>722</v>
      </c>
      <c r="G2684" s="201">
        <v>34</v>
      </c>
      <c r="H2684" s="202">
        <v>257.68</v>
      </c>
      <c r="I2684" s="202">
        <v>0</v>
      </c>
      <c r="J2684" s="202">
        <v>0</v>
      </c>
      <c r="K2684" s="202">
        <v>0</v>
      </c>
      <c r="L2684" s="197">
        <v>0.63100000000000001</v>
      </c>
      <c r="M2684" s="198">
        <v>0.24099999999999999</v>
      </c>
      <c r="N2684" s="237">
        <f t="shared" si="213"/>
        <v>0.63100000000000001</v>
      </c>
      <c r="O2684" s="199">
        <f t="shared" si="214"/>
        <v>2.3909999999999911</v>
      </c>
      <c r="P2684" s="239">
        <v>0</v>
      </c>
      <c r="Q2684" s="200">
        <f t="shared" si="210"/>
        <v>35.416029154032323</v>
      </c>
      <c r="R2684" s="201">
        <v>430</v>
      </c>
      <c r="S2684" s="201"/>
      <c r="T2684" s="207">
        <v>0.32200000000000001</v>
      </c>
      <c r="U2684" s="202">
        <f t="shared" si="215"/>
        <v>410.322</v>
      </c>
      <c r="V2684" s="202">
        <f t="shared" si="211"/>
        <v>199.8433</v>
      </c>
      <c r="W2684" s="201"/>
      <c r="X2684" s="202">
        <f t="shared" si="209"/>
        <v>500.92599999999999</v>
      </c>
      <c r="Z2684" s="256">
        <v>-0.54</v>
      </c>
    </row>
    <row r="2685" spans="2:26" x14ac:dyDescent="0.2">
      <c r="B2685" s="252">
        <v>44682</v>
      </c>
      <c r="C2685" s="201">
        <v>438</v>
      </c>
      <c r="D2685" s="201">
        <v>370</v>
      </c>
      <c r="E2685" s="208">
        <v>411.04</v>
      </c>
      <c r="F2685" s="201">
        <v>722</v>
      </c>
      <c r="G2685" s="201">
        <v>34</v>
      </c>
      <c r="H2685" s="202">
        <v>259.44</v>
      </c>
      <c r="I2685" s="202">
        <v>0</v>
      </c>
      <c r="J2685" s="202">
        <v>0</v>
      </c>
      <c r="K2685" s="202">
        <v>0</v>
      </c>
      <c r="L2685" s="197">
        <v>1.8520000000000001</v>
      </c>
      <c r="M2685" s="198">
        <v>0.70699999999999996</v>
      </c>
      <c r="N2685" s="237">
        <f t="shared" si="213"/>
        <v>1.8520000000000001</v>
      </c>
      <c r="O2685" s="199">
        <f t="shared" si="214"/>
        <v>1.4120000000000024</v>
      </c>
      <c r="P2685" s="239">
        <v>0</v>
      </c>
      <c r="Q2685" s="200">
        <f t="shared" si="210"/>
        <v>35.660834005619378</v>
      </c>
      <c r="R2685" s="201">
        <v>430</v>
      </c>
      <c r="S2685" s="201"/>
      <c r="T2685" s="207">
        <v>0.46400000000000002</v>
      </c>
      <c r="U2685" s="202">
        <f t="shared" si="215"/>
        <v>410.464</v>
      </c>
      <c r="V2685" s="202">
        <f t="shared" si="211"/>
        <v>201.25530000000001</v>
      </c>
      <c r="W2685" s="201"/>
      <c r="X2685" s="202">
        <f t="shared" ref="X2685:X2748" si="216">+X2684+L2685</f>
        <v>502.77799999999996</v>
      </c>
      <c r="Z2685" s="256">
        <v>0</v>
      </c>
    </row>
    <row r="2686" spans="2:26" x14ac:dyDescent="0.2">
      <c r="B2686" s="252">
        <v>44683</v>
      </c>
      <c r="C2686" s="201">
        <v>438</v>
      </c>
      <c r="D2686" s="201">
        <v>370</v>
      </c>
      <c r="E2686" s="208">
        <v>411</v>
      </c>
      <c r="F2686" s="201">
        <v>722</v>
      </c>
      <c r="G2686" s="201">
        <v>34</v>
      </c>
      <c r="H2686" s="202">
        <v>259</v>
      </c>
      <c r="I2686" s="202">
        <v>0</v>
      </c>
      <c r="J2686" s="202">
        <v>0</v>
      </c>
      <c r="K2686" s="202">
        <v>0</v>
      </c>
      <c r="L2686" s="197">
        <v>2.968</v>
      </c>
      <c r="M2686" s="198">
        <v>1.133</v>
      </c>
      <c r="N2686" s="237">
        <f t="shared" si="213"/>
        <v>2.968</v>
      </c>
      <c r="O2686" s="199">
        <f t="shared" si="214"/>
        <v>0.98799999999998178</v>
      </c>
      <c r="P2686" s="239">
        <v>0</v>
      </c>
      <c r="Q2686" s="200">
        <f t="shared" si="210"/>
        <v>35.599632792722616</v>
      </c>
      <c r="R2686" s="201">
        <v>430</v>
      </c>
      <c r="S2686" s="201"/>
      <c r="T2686" s="207">
        <v>0.39600000000000002</v>
      </c>
      <c r="U2686" s="202">
        <f t="shared" si="215"/>
        <v>410.39600000000002</v>
      </c>
      <c r="V2686" s="202">
        <f t="shared" si="211"/>
        <v>202.24329999999998</v>
      </c>
      <c r="W2686" s="201"/>
      <c r="X2686" s="202">
        <f t="shared" si="216"/>
        <v>505.74599999999998</v>
      </c>
      <c r="Z2686" s="256">
        <v>0</v>
      </c>
    </row>
    <row r="2687" spans="2:26" x14ac:dyDescent="0.2">
      <c r="B2687" s="252">
        <v>44684</v>
      </c>
      <c r="C2687" s="201">
        <v>438</v>
      </c>
      <c r="D2687" s="201">
        <v>370</v>
      </c>
      <c r="E2687" s="208">
        <v>410.82</v>
      </c>
      <c r="F2687" s="201">
        <v>722</v>
      </c>
      <c r="G2687" s="201">
        <v>34</v>
      </c>
      <c r="H2687" s="202">
        <v>257.02</v>
      </c>
      <c r="I2687" s="202">
        <v>0</v>
      </c>
      <c r="J2687" s="202">
        <v>0</v>
      </c>
      <c r="K2687" s="202">
        <v>0</v>
      </c>
      <c r="L2687" s="197">
        <v>3.1360000000000001</v>
      </c>
      <c r="M2687" s="198">
        <v>1.1970000000000001</v>
      </c>
      <c r="N2687" s="237">
        <f t="shared" si="213"/>
        <v>3.1360000000000001</v>
      </c>
      <c r="O2687" s="199">
        <f t="shared" si="214"/>
        <v>0.91600000000002968</v>
      </c>
      <c r="P2687" s="239">
        <v>0</v>
      </c>
      <c r="Q2687" s="200">
        <f t="shared" si="210"/>
        <v>35.324227334687173</v>
      </c>
      <c r="R2687" s="201">
        <v>430</v>
      </c>
      <c r="S2687" s="201"/>
      <c r="T2687" s="207">
        <v>0.184</v>
      </c>
      <c r="U2687" s="202">
        <f t="shared" si="215"/>
        <v>410.18400000000003</v>
      </c>
      <c r="V2687" s="202">
        <f t="shared" si="211"/>
        <v>203.1593</v>
      </c>
      <c r="W2687" s="201"/>
      <c r="X2687" s="202">
        <f t="shared" si="216"/>
        <v>508.88200000000001</v>
      </c>
      <c r="Z2687" s="256">
        <v>0</v>
      </c>
    </row>
    <row r="2688" spans="2:26" x14ac:dyDescent="0.2">
      <c r="B2688" s="252">
        <v>44685</v>
      </c>
      <c r="C2688" s="201">
        <v>438</v>
      </c>
      <c r="D2688" s="201">
        <v>370</v>
      </c>
      <c r="E2688" s="208">
        <v>410.61</v>
      </c>
      <c r="F2688" s="201">
        <v>722</v>
      </c>
      <c r="G2688" s="201">
        <v>34</v>
      </c>
      <c r="H2688" s="202">
        <v>254.8</v>
      </c>
      <c r="I2688" s="202">
        <v>0</v>
      </c>
      <c r="J2688" s="202">
        <v>0</v>
      </c>
      <c r="K2688" s="202">
        <v>0</v>
      </c>
      <c r="L2688" s="197">
        <v>1.548</v>
      </c>
      <c r="M2688" s="198">
        <v>0.59099999999999997</v>
      </c>
      <c r="N2688" s="237">
        <f t="shared" si="213"/>
        <v>1.548</v>
      </c>
      <c r="O2688" s="199">
        <f t="shared" si="214"/>
        <v>1.0079999999999796</v>
      </c>
      <c r="P2688" s="239">
        <v>0</v>
      </c>
      <c r="Q2688" s="200">
        <f t="shared" si="210"/>
        <v>35.01543939688986</v>
      </c>
      <c r="R2688" s="201">
        <v>430</v>
      </c>
      <c r="S2688" s="201"/>
      <c r="T2688" s="207">
        <v>-6.6000000000000003E-2</v>
      </c>
      <c r="U2688" s="202">
        <f t="shared" si="215"/>
        <v>409.93400000000003</v>
      </c>
      <c r="V2688" s="202">
        <f t="shared" si="211"/>
        <v>204.16729999999998</v>
      </c>
      <c r="W2688" s="201"/>
      <c r="X2688" s="202">
        <f t="shared" si="216"/>
        <v>510.43</v>
      </c>
      <c r="Z2688" s="256">
        <v>0</v>
      </c>
    </row>
    <row r="2689" spans="2:26" x14ac:dyDescent="0.2">
      <c r="B2689" s="252">
        <v>44686</v>
      </c>
      <c r="C2689" s="201">
        <v>438</v>
      </c>
      <c r="D2689" s="201">
        <v>370</v>
      </c>
      <c r="E2689" s="208">
        <v>410.56</v>
      </c>
      <c r="F2689" s="201">
        <v>722</v>
      </c>
      <c r="G2689" s="201">
        <v>34</v>
      </c>
      <c r="H2689" s="202">
        <v>254.26</v>
      </c>
      <c r="I2689" s="202">
        <v>0</v>
      </c>
      <c r="J2689" s="202">
        <v>0</v>
      </c>
      <c r="K2689" s="202">
        <v>0</v>
      </c>
      <c r="L2689" s="197">
        <v>2.589</v>
      </c>
      <c r="M2689" s="198">
        <v>0.98799999999999999</v>
      </c>
      <c r="N2689" s="237">
        <f t="shared" si="213"/>
        <v>2.589</v>
      </c>
      <c r="O2689" s="199">
        <f t="shared" si="214"/>
        <v>0.6090000000000102</v>
      </c>
      <c r="P2689" s="239">
        <v>0</v>
      </c>
      <c r="Q2689" s="200">
        <f t="shared" si="210"/>
        <v>34.940328817425652</v>
      </c>
      <c r="R2689" s="201">
        <v>430</v>
      </c>
      <c r="S2689" s="201"/>
      <c r="T2689" s="207">
        <v>-0.13700000000000001</v>
      </c>
      <c r="U2689" s="202">
        <f>410+T2689</f>
        <v>409.863</v>
      </c>
      <c r="V2689" s="202">
        <f t="shared" si="211"/>
        <v>204.77629999999999</v>
      </c>
      <c r="W2689" s="201"/>
      <c r="X2689" s="202">
        <f t="shared" si="216"/>
        <v>513.01900000000001</v>
      </c>
      <c r="Z2689" s="256">
        <v>0</v>
      </c>
    </row>
    <row r="2690" spans="2:26" x14ac:dyDescent="0.2">
      <c r="B2690" s="252">
        <v>44687</v>
      </c>
      <c r="C2690" s="201">
        <v>438</v>
      </c>
      <c r="D2690" s="201">
        <v>370</v>
      </c>
      <c r="E2690" s="208">
        <v>410.38</v>
      </c>
      <c r="F2690" s="201">
        <v>722</v>
      </c>
      <c r="G2690" s="201">
        <v>34</v>
      </c>
      <c r="H2690" s="202">
        <v>252.28</v>
      </c>
      <c r="I2690" s="202">
        <v>0</v>
      </c>
      <c r="J2690" s="202">
        <v>0</v>
      </c>
      <c r="K2690" s="202">
        <v>0</v>
      </c>
      <c r="L2690" s="197">
        <v>1.544</v>
      </c>
      <c r="M2690" s="198">
        <v>0.58699999999999997</v>
      </c>
      <c r="N2690" s="237">
        <f t="shared" si="213"/>
        <v>1.544</v>
      </c>
      <c r="O2690" s="199">
        <f t="shared" si="214"/>
        <v>0.66400000000000459</v>
      </c>
      <c r="P2690" s="239">
        <v>0</v>
      </c>
      <c r="Q2690" s="200">
        <f t="shared" si="210"/>
        <v>34.664923359390208</v>
      </c>
      <c r="R2690" s="201">
        <v>430</v>
      </c>
      <c r="S2690" s="201"/>
      <c r="T2690" s="207">
        <v>-0.35899999999999999</v>
      </c>
      <c r="U2690" s="202">
        <f t="shared" si="215"/>
        <v>409.64100000000002</v>
      </c>
      <c r="V2690" s="202">
        <f t="shared" si="211"/>
        <v>205.44030000000001</v>
      </c>
      <c r="W2690" s="201"/>
      <c r="X2690" s="202">
        <f t="shared" si="216"/>
        <v>514.56299999999999</v>
      </c>
      <c r="Z2690" s="256">
        <v>0</v>
      </c>
    </row>
    <row r="2691" spans="2:26" x14ac:dyDescent="0.2">
      <c r="B2691" s="252">
        <v>44688</v>
      </c>
      <c r="C2691" s="201">
        <v>438</v>
      </c>
      <c r="D2691" s="201">
        <v>370</v>
      </c>
      <c r="E2691" s="208">
        <v>410.3</v>
      </c>
      <c r="F2691" s="201">
        <v>722</v>
      </c>
      <c r="G2691" s="201">
        <v>34</v>
      </c>
      <c r="H2691" s="202">
        <v>251.4</v>
      </c>
      <c r="I2691" s="202">
        <v>0</v>
      </c>
      <c r="J2691" s="202">
        <v>0</v>
      </c>
      <c r="K2691" s="202">
        <v>0</v>
      </c>
      <c r="L2691" s="197">
        <v>3.9079999999999999</v>
      </c>
      <c r="M2691" s="198">
        <v>1.486</v>
      </c>
      <c r="N2691" s="237">
        <f t="shared" si="213"/>
        <v>3.9079999999999999</v>
      </c>
      <c r="O2691" s="199">
        <f t="shared" si="214"/>
        <v>0.8080000000000056</v>
      </c>
      <c r="P2691" s="239">
        <v>0</v>
      </c>
      <c r="Q2691" s="200">
        <f t="shared" si="210"/>
        <v>34.542520933596684</v>
      </c>
      <c r="R2691" s="201">
        <v>430</v>
      </c>
      <c r="S2691" s="201"/>
      <c r="T2691" s="207">
        <v>-0.47299999999999998</v>
      </c>
      <c r="U2691" s="202">
        <f t="shared" si="215"/>
        <v>409.52699999999999</v>
      </c>
      <c r="V2691" s="202">
        <f t="shared" si="211"/>
        <v>206.2483</v>
      </c>
      <c r="W2691" s="201"/>
      <c r="X2691" s="202">
        <f t="shared" si="216"/>
        <v>518.471</v>
      </c>
      <c r="Z2691" s="256">
        <v>0</v>
      </c>
    </row>
    <row r="2692" spans="2:26" x14ac:dyDescent="0.2">
      <c r="B2692" s="252">
        <v>44689</v>
      </c>
      <c r="C2692" s="201">
        <v>438</v>
      </c>
      <c r="D2692" s="201">
        <v>370</v>
      </c>
      <c r="E2692" s="208">
        <v>410</v>
      </c>
      <c r="F2692" s="201">
        <v>722</v>
      </c>
      <c r="G2692" s="201">
        <v>34</v>
      </c>
      <c r="H2692" s="202">
        <v>248.3</v>
      </c>
      <c r="I2692" s="202">
        <v>0</v>
      </c>
      <c r="J2692" s="202">
        <v>0</v>
      </c>
      <c r="K2692" s="202">
        <v>0</v>
      </c>
      <c r="L2692" s="197">
        <v>5.423</v>
      </c>
      <c r="M2692" s="198">
        <v>2.0619999999999998</v>
      </c>
      <c r="N2692" s="237">
        <f t="shared" si="213"/>
        <v>5.423</v>
      </c>
      <c r="O2692" s="199">
        <f t="shared" si="214"/>
        <v>0.52299999999999436</v>
      </c>
      <c r="P2692" s="239">
        <v>0</v>
      </c>
      <c r="Q2692" s="200">
        <f t="shared" si="210"/>
        <v>34.11133057000584</v>
      </c>
      <c r="R2692" s="201">
        <v>430</v>
      </c>
      <c r="S2692" s="201"/>
      <c r="T2692" s="207">
        <v>0</v>
      </c>
      <c r="U2692" s="202">
        <f t="shared" si="215"/>
        <v>410</v>
      </c>
      <c r="V2692" s="202">
        <f t="shared" si="211"/>
        <v>206.7713</v>
      </c>
      <c r="W2692" s="201"/>
      <c r="X2692" s="202">
        <f t="shared" si="216"/>
        <v>523.89400000000001</v>
      </c>
      <c r="Z2692" s="256">
        <v>0</v>
      </c>
    </row>
    <row r="2693" spans="2:26" x14ac:dyDescent="0.2">
      <c r="B2693" s="252">
        <v>44690</v>
      </c>
      <c r="C2693" s="201">
        <v>438</v>
      </c>
      <c r="D2693" s="201">
        <v>370</v>
      </c>
      <c r="E2693" s="208">
        <v>409.54</v>
      </c>
      <c r="F2693" s="201">
        <v>722</v>
      </c>
      <c r="G2693" s="201">
        <v>34</v>
      </c>
      <c r="H2693" s="202">
        <v>243.4</v>
      </c>
      <c r="I2693" s="202">
        <v>0</v>
      </c>
      <c r="J2693" s="202">
        <v>0</v>
      </c>
      <c r="K2693" s="202">
        <v>0</v>
      </c>
      <c r="L2693" s="197">
        <v>3.7869999999999999</v>
      </c>
      <c r="M2693" s="198">
        <v>1.4690000000000001</v>
      </c>
      <c r="N2693" s="237">
        <f t="shared" si="213"/>
        <v>3.7869999999999999</v>
      </c>
      <c r="O2693" s="199">
        <f t="shared" si="214"/>
        <v>0.18700000000000561</v>
      </c>
      <c r="P2693" s="239">
        <v>8.1</v>
      </c>
      <c r="Q2693" s="200">
        <f t="shared" si="210"/>
        <v>33.429771608200959</v>
      </c>
      <c r="R2693" s="201">
        <v>430</v>
      </c>
      <c r="S2693" s="201"/>
      <c r="T2693" s="207">
        <v>0</v>
      </c>
      <c r="U2693" s="202">
        <f t="shared" si="215"/>
        <v>410</v>
      </c>
      <c r="V2693" s="202">
        <f t="shared" si="211"/>
        <v>206.95830000000001</v>
      </c>
      <c r="W2693" s="201"/>
      <c r="X2693" s="202">
        <f t="shared" si="216"/>
        <v>527.68100000000004</v>
      </c>
      <c r="Z2693" s="256">
        <v>-0.44900000000000001</v>
      </c>
    </row>
    <row r="2694" spans="2:26" x14ac:dyDescent="0.2">
      <c r="B2694" s="252">
        <v>44691</v>
      </c>
      <c r="C2694" s="201">
        <v>438</v>
      </c>
      <c r="D2694" s="201">
        <v>370</v>
      </c>
      <c r="E2694" s="208">
        <v>409.19</v>
      </c>
      <c r="F2694" s="201">
        <v>722</v>
      </c>
      <c r="G2694" s="201">
        <v>34</v>
      </c>
      <c r="H2694" s="202">
        <v>239.8</v>
      </c>
      <c r="I2694" s="202">
        <v>0</v>
      </c>
      <c r="J2694" s="202">
        <v>0</v>
      </c>
      <c r="K2694" s="202">
        <v>0</v>
      </c>
      <c r="L2694" s="197">
        <v>3.3980000000000001</v>
      </c>
      <c r="M2694" s="198">
        <v>1.2869999999999999</v>
      </c>
      <c r="N2694" s="237">
        <f t="shared" si="213"/>
        <v>3.3980000000000001</v>
      </c>
      <c r="O2694" s="199">
        <f t="shared" si="214"/>
        <v>1.0579999999999967</v>
      </c>
      <c r="P2694" s="239">
        <v>14.6</v>
      </c>
      <c r="Q2694" s="200">
        <f t="shared" ref="Q2694:Q2757" si="217">(H2694-3.06)*100/(722-3.06)</f>
        <v>32.929034411772882</v>
      </c>
      <c r="R2694" s="201">
        <v>430</v>
      </c>
      <c r="S2694" s="201"/>
      <c r="T2694" s="207">
        <v>0</v>
      </c>
      <c r="U2694" s="202">
        <f t="shared" si="215"/>
        <v>410</v>
      </c>
      <c r="V2694" s="202">
        <f t="shared" si="211"/>
        <v>208.0163</v>
      </c>
      <c r="W2694" s="201"/>
      <c r="X2694" s="202">
        <f t="shared" si="216"/>
        <v>531.07900000000006</v>
      </c>
      <c r="Z2694" s="256">
        <v>-0.52</v>
      </c>
    </row>
    <row r="2695" spans="2:26" x14ac:dyDescent="0.2">
      <c r="B2695" s="252">
        <v>44692</v>
      </c>
      <c r="C2695" s="201">
        <v>438</v>
      </c>
      <c r="D2695" s="201">
        <v>370</v>
      </c>
      <c r="E2695" s="208">
        <v>408.96</v>
      </c>
      <c r="F2695" s="201">
        <v>722</v>
      </c>
      <c r="G2695" s="201">
        <v>34</v>
      </c>
      <c r="H2695" s="202">
        <v>237.46</v>
      </c>
      <c r="I2695" s="202">
        <v>0</v>
      </c>
      <c r="J2695" s="202">
        <v>0</v>
      </c>
      <c r="K2695" s="202">
        <v>0</v>
      </c>
      <c r="L2695" s="197">
        <v>4.3129999999999997</v>
      </c>
      <c r="M2695" s="198">
        <v>1.64</v>
      </c>
      <c r="N2695" s="237">
        <f t="shared" si="213"/>
        <v>4.3129999999999997</v>
      </c>
      <c r="O2695" s="199">
        <f t="shared" si="214"/>
        <v>19.903000000000002</v>
      </c>
      <c r="P2695" s="239">
        <v>0</v>
      </c>
      <c r="Q2695" s="200">
        <f t="shared" si="217"/>
        <v>32.603555234094635</v>
      </c>
      <c r="R2695" s="201">
        <v>430</v>
      </c>
      <c r="S2695" s="201"/>
      <c r="T2695" s="207">
        <v>0</v>
      </c>
      <c r="U2695" s="202">
        <f t="shared" si="215"/>
        <v>410</v>
      </c>
      <c r="V2695" s="202">
        <f t="shared" ref="V2695:V2758" si="218">+V2694+O2695</f>
        <v>227.91929999999999</v>
      </c>
      <c r="W2695" s="201"/>
      <c r="X2695" s="202">
        <f t="shared" si="216"/>
        <v>535.39200000000005</v>
      </c>
      <c r="Z2695" s="256">
        <v>-0.34699999999999998</v>
      </c>
    </row>
    <row r="2696" spans="2:26" x14ac:dyDescent="0.2">
      <c r="B2696" s="252">
        <v>44693</v>
      </c>
      <c r="C2696" s="201">
        <v>438</v>
      </c>
      <c r="D2696" s="201">
        <v>370</v>
      </c>
      <c r="E2696" s="208">
        <v>410.45</v>
      </c>
      <c r="F2696" s="201">
        <v>722</v>
      </c>
      <c r="G2696" s="201">
        <v>34</v>
      </c>
      <c r="H2696" s="202">
        <v>253.05</v>
      </c>
      <c r="I2696" s="202">
        <v>0</v>
      </c>
      <c r="J2696" s="202">
        <v>0</v>
      </c>
      <c r="K2696" s="202">
        <v>0</v>
      </c>
      <c r="L2696" s="197">
        <v>3.0960000000000001</v>
      </c>
      <c r="M2696" s="198">
        <v>1.177</v>
      </c>
      <c r="N2696" s="237">
        <f t="shared" si="213"/>
        <v>3.0960000000000001</v>
      </c>
      <c r="O2696" s="199">
        <f t="shared" si="214"/>
        <v>4.1959999999999944</v>
      </c>
      <c r="P2696" s="239">
        <v>6.5</v>
      </c>
      <c r="Q2696" s="200">
        <f t="shared" si="217"/>
        <v>34.772025481959552</v>
      </c>
      <c r="R2696" s="201">
        <v>430</v>
      </c>
      <c r="S2696" s="201"/>
      <c r="T2696" s="257">
        <v>-0.44900000000000001</v>
      </c>
      <c r="U2696" s="202">
        <f t="shared" si="215"/>
        <v>409.55099999999999</v>
      </c>
      <c r="V2696" s="202">
        <f t="shared" si="218"/>
        <v>232.11529999999999</v>
      </c>
      <c r="W2696" s="201"/>
      <c r="X2696" s="202">
        <f t="shared" si="216"/>
        <v>538.48800000000006</v>
      </c>
      <c r="Z2696" s="256">
        <v>5.3999999999999999E-2</v>
      </c>
    </row>
    <row r="2697" spans="2:26" x14ac:dyDescent="0.2">
      <c r="B2697" s="252">
        <v>44694</v>
      </c>
      <c r="C2697" s="201">
        <v>438</v>
      </c>
      <c r="D2697" s="201">
        <v>370</v>
      </c>
      <c r="E2697" s="208">
        <v>410.55</v>
      </c>
      <c r="F2697" s="201">
        <v>722</v>
      </c>
      <c r="G2697" s="201">
        <v>34</v>
      </c>
      <c r="H2697" s="202">
        <v>254.15</v>
      </c>
      <c r="I2697" s="202">
        <v>0</v>
      </c>
      <c r="J2697" s="202">
        <v>0</v>
      </c>
      <c r="K2697" s="202">
        <v>0</v>
      </c>
      <c r="L2697" s="197">
        <v>1.7869999999999999</v>
      </c>
      <c r="M2697" s="198">
        <v>0.68200000000000005</v>
      </c>
      <c r="N2697" s="201">
        <f t="shared" ref="N2697:N2760" si="219">I2697+J2697+K2697+L2697</f>
        <v>1.7869999999999999</v>
      </c>
      <c r="O2697" s="199">
        <f t="shared" si="214"/>
        <v>16.997000000000007</v>
      </c>
      <c r="P2697" s="223">
        <v>2.6</v>
      </c>
      <c r="Q2697" s="200">
        <f t="shared" si="217"/>
        <v>34.925028514201458</v>
      </c>
      <c r="R2697" s="201">
        <v>430</v>
      </c>
      <c r="S2697" s="202">
        <f>SUM(K2685:K2715)</f>
        <v>0</v>
      </c>
      <c r="T2697" s="257">
        <v>-0.34699999999999998</v>
      </c>
      <c r="U2697" s="202">
        <f>410+T2697</f>
        <v>409.65300000000002</v>
      </c>
      <c r="V2697" s="202">
        <f t="shared" si="218"/>
        <v>249.1123</v>
      </c>
      <c r="W2697" s="201"/>
      <c r="X2697" s="202">
        <f t="shared" si="216"/>
        <v>540.27500000000009</v>
      </c>
      <c r="Z2697" s="256">
        <v>1.01</v>
      </c>
    </row>
    <row r="2698" spans="2:26" x14ac:dyDescent="0.2">
      <c r="B2698" s="252">
        <v>44695</v>
      </c>
      <c r="C2698" s="201">
        <v>438</v>
      </c>
      <c r="D2698" s="201">
        <v>370</v>
      </c>
      <c r="E2698" s="208">
        <v>411.93</v>
      </c>
      <c r="F2698" s="201">
        <v>722</v>
      </c>
      <c r="G2698" s="201">
        <v>34</v>
      </c>
      <c r="H2698" s="202">
        <v>269.36</v>
      </c>
      <c r="I2698" s="202">
        <v>0</v>
      </c>
      <c r="J2698" s="202">
        <v>0</v>
      </c>
      <c r="K2698" s="202">
        <v>0</v>
      </c>
      <c r="L2698" s="197">
        <v>2.798</v>
      </c>
      <c r="M2698" s="198">
        <v>1.0720000000000001</v>
      </c>
      <c r="N2698" s="201">
        <f t="shared" si="219"/>
        <v>2.798</v>
      </c>
      <c r="O2698" s="199">
        <f t="shared" si="214"/>
        <v>14.918000000000005</v>
      </c>
      <c r="P2698" s="223">
        <v>3.1</v>
      </c>
      <c r="Q2698" s="200">
        <f t="shared" si="217"/>
        <v>37.040643169110076</v>
      </c>
      <c r="R2698" s="201">
        <v>430</v>
      </c>
      <c r="S2698" s="201"/>
      <c r="T2698" s="257">
        <v>1.01</v>
      </c>
      <c r="U2698" s="202">
        <f t="shared" si="215"/>
        <v>411.01</v>
      </c>
      <c r="V2698" s="202">
        <f t="shared" si="218"/>
        <v>264.03030000000001</v>
      </c>
      <c r="W2698" s="201"/>
      <c r="X2698" s="202">
        <f t="shared" si="216"/>
        <v>543.07300000000009</v>
      </c>
      <c r="Z2698" s="256">
        <v>1.5169999999999999</v>
      </c>
    </row>
    <row r="2699" spans="2:26" x14ac:dyDescent="0.2">
      <c r="B2699" s="252">
        <v>44696</v>
      </c>
      <c r="C2699" s="201">
        <v>438</v>
      </c>
      <c r="D2699" s="201">
        <v>370</v>
      </c>
      <c r="E2699" s="208">
        <v>412.98</v>
      </c>
      <c r="F2699" s="201">
        <v>722</v>
      </c>
      <c r="G2699" s="201">
        <v>34</v>
      </c>
      <c r="H2699" s="202">
        <v>281.48</v>
      </c>
      <c r="I2699" s="202">
        <v>0</v>
      </c>
      <c r="J2699" s="202">
        <v>0</v>
      </c>
      <c r="K2699" s="202">
        <v>0</v>
      </c>
      <c r="L2699" s="197">
        <v>1.121</v>
      </c>
      <c r="M2699" s="198">
        <v>0.43099999999999999</v>
      </c>
      <c r="N2699" s="201">
        <f t="shared" si="219"/>
        <v>1.121</v>
      </c>
      <c r="O2699" s="199">
        <f t="shared" si="214"/>
        <v>13.220999999999966</v>
      </c>
      <c r="P2699" s="223">
        <v>0.7</v>
      </c>
      <c r="Q2699" s="200">
        <f t="shared" si="217"/>
        <v>38.726458397084592</v>
      </c>
      <c r="R2699" s="201">
        <v>430</v>
      </c>
      <c r="S2699" s="201"/>
      <c r="T2699" s="207">
        <v>4.194</v>
      </c>
      <c r="U2699" s="202">
        <f>408.6+T2699</f>
        <v>412.79400000000004</v>
      </c>
      <c r="V2699" s="202">
        <f t="shared" si="218"/>
        <v>277.25129999999996</v>
      </c>
      <c r="W2699" s="201"/>
      <c r="X2699" s="202">
        <f t="shared" si="216"/>
        <v>544.19400000000007</v>
      </c>
      <c r="Z2699" s="256">
        <v>4.194</v>
      </c>
    </row>
    <row r="2700" spans="2:26" x14ac:dyDescent="0.2">
      <c r="B2700" s="252">
        <v>44697</v>
      </c>
      <c r="C2700" s="201">
        <v>438</v>
      </c>
      <c r="D2700" s="201">
        <v>370</v>
      </c>
      <c r="E2700" s="208">
        <v>413.99</v>
      </c>
      <c r="F2700" s="201">
        <v>722</v>
      </c>
      <c r="G2700" s="201">
        <v>34</v>
      </c>
      <c r="H2700" s="202">
        <v>293.58</v>
      </c>
      <c r="I2700" s="202">
        <v>0</v>
      </c>
      <c r="J2700" s="202">
        <v>0</v>
      </c>
      <c r="K2700" s="202">
        <v>0</v>
      </c>
      <c r="L2700" s="197">
        <v>3.4550000000000001</v>
      </c>
      <c r="M2700" s="198">
        <v>1.329</v>
      </c>
      <c r="N2700" s="201">
        <f t="shared" si="219"/>
        <v>3.4550000000000001</v>
      </c>
      <c r="O2700" s="199">
        <f t="shared" si="214"/>
        <v>11.105000000000034</v>
      </c>
      <c r="P2700" s="223">
        <v>0.5</v>
      </c>
      <c r="Q2700" s="200">
        <f t="shared" si="217"/>
        <v>40.40949175174562</v>
      </c>
      <c r="R2700" s="201">
        <v>430</v>
      </c>
      <c r="S2700" s="201"/>
      <c r="T2700" s="207">
        <v>6.694</v>
      </c>
      <c r="U2700" s="202">
        <f>407.3+T2700</f>
        <v>413.99400000000003</v>
      </c>
      <c r="V2700" s="202">
        <f t="shared" si="218"/>
        <v>288.35629999999998</v>
      </c>
      <c r="W2700" s="201"/>
      <c r="X2700" s="202">
        <f t="shared" si="216"/>
        <v>547.64900000000011</v>
      </c>
      <c r="Z2700" s="256">
        <v>6.1950000000000003</v>
      </c>
    </row>
    <row r="2701" spans="2:26" x14ac:dyDescent="0.2">
      <c r="B2701" s="252">
        <v>44698</v>
      </c>
      <c r="C2701" s="201">
        <v>438</v>
      </c>
      <c r="D2701" s="201">
        <v>370</v>
      </c>
      <c r="E2701" s="208">
        <v>414.61</v>
      </c>
      <c r="F2701" s="201">
        <v>722</v>
      </c>
      <c r="G2701" s="201">
        <v>34</v>
      </c>
      <c r="H2701" s="202">
        <v>301.23</v>
      </c>
      <c r="I2701" s="202">
        <v>0</v>
      </c>
      <c r="J2701" s="202">
        <v>0</v>
      </c>
      <c r="K2701" s="202">
        <v>0</v>
      </c>
      <c r="L2701" s="197">
        <v>1.2849999999999999</v>
      </c>
      <c r="M2701" s="198">
        <v>0.496</v>
      </c>
      <c r="N2701" s="201">
        <f t="shared" si="219"/>
        <v>1.2849999999999999</v>
      </c>
      <c r="O2701" s="199">
        <f t="shared" si="214"/>
        <v>11.124999999999975</v>
      </c>
      <c r="P2701" s="223">
        <v>0</v>
      </c>
      <c r="Q2701" s="200">
        <f t="shared" si="217"/>
        <v>41.473558294155282</v>
      </c>
      <c r="R2701" s="201">
        <v>430</v>
      </c>
      <c r="S2701" s="201"/>
      <c r="T2701" s="207">
        <v>7.32</v>
      </c>
      <c r="U2701" s="202">
        <f>407.3+T2701</f>
        <v>414.62</v>
      </c>
      <c r="V2701" s="202">
        <f t="shared" si="218"/>
        <v>299.48129999999998</v>
      </c>
      <c r="W2701" s="201"/>
      <c r="X2701" s="202">
        <f t="shared" si="216"/>
        <v>548.93400000000008</v>
      </c>
      <c r="Z2701" s="256">
        <v>6.694</v>
      </c>
    </row>
    <row r="2702" spans="2:26" x14ac:dyDescent="0.2">
      <c r="B2702" s="252">
        <v>44699</v>
      </c>
      <c r="C2702" s="201">
        <v>438</v>
      </c>
      <c r="D2702" s="201">
        <v>370</v>
      </c>
      <c r="E2702" s="206">
        <v>415.39</v>
      </c>
      <c r="F2702" s="201">
        <v>722</v>
      </c>
      <c r="G2702" s="201">
        <v>34</v>
      </c>
      <c r="H2702" s="202">
        <v>311.07</v>
      </c>
      <c r="I2702" s="202">
        <v>0</v>
      </c>
      <c r="J2702" s="202">
        <v>0</v>
      </c>
      <c r="K2702" s="202">
        <v>0</v>
      </c>
      <c r="L2702" s="198">
        <v>3.6080000000000001</v>
      </c>
      <c r="M2702" s="198">
        <v>1.393</v>
      </c>
      <c r="N2702" s="201">
        <f t="shared" si="219"/>
        <v>3.6080000000000001</v>
      </c>
      <c r="O2702" s="199">
        <f t="shared" ref="O2702:O2765" si="220">H2703-H2702+N2702</f>
        <v>10.758000000000035</v>
      </c>
      <c r="P2702" s="223">
        <v>1.5</v>
      </c>
      <c r="Q2702" s="200">
        <f t="shared" si="217"/>
        <v>42.842239964392022</v>
      </c>
      <c r="R2702" s="201">
        <v>430</v>
      </c>
      <c r="S2702" s="201"/>
      <c r="T2702" s="207">
        <v>8.0890000000000004</v>
      </c>
      <c r="U2702" s="202">
        <f>407.3+T2702</f>
        <v>415.38900000000001</v>
      </c>
      <c r="V2702" s="202">
        <f t="shared" si="218"/>
        <v>310.23930000000001</v>
      </c>
      <c r="W2702" s="201"/>
      <c r="X2702" s="202">
        <f t="shared" si="216"/>
        <v>552.54200000000003</v>
      </c>
      <c r="Z2702" s="256">
        <v>6.9119999999999999</v>
      </c>
    </row>
    <row r="2703" spans="2:26" x14ac:dyDescent="0.2">
      <c r="B2703" s="252">
        <v>44700</v>
      </c>
      <c r="C2703" s="201">
        <v>438</v>
      </c>
      <c r="D2703" s="201">
        <v>370</v>
      </c>
      <c r="E2703" s="206">
        <v>415.94</v>
      </c>
      <c r="F2703" s="201">
        <v>722</v>
      </c>
      <c r="G2703" s="201">
        <v>34</v>
      </c>
      <c r="H2703" s="202">
        <v>318.22000000000003</v>
      </c>
      <c r="I2703" s="202">
        <v>0</v>
      </c>
      <c r="J2703" s="202">
        <v>0</v>
      </c>
      <c r="K2703" s="202">
        <v>0</v>
      </c>
      <c r="L2703" s="202">
        <v>5.9569999999999999</v>
      </c>
      <c r="M2703" s="202">
        <v>2.3090000000000002</v>
      </c>
      <c r="N2703" s="202">
        <f t="shared" si="219"/>
        <v>5.9569999999999999</v>
      </c>
      <c r="O2703" s="199">
        <f t="shared" si="220"/>
        <v>9.5969999999999871</v>
      </c>
      <c r="P2703" s="223">
        <v>0</v>
      </c>
      <c r="Q2703" s="200">
        <f t="shared" si="217"/>
        <v>43.836759673964451</v>
      </c>
      <c r="R2703" s="201">
        <v>430</v>
      </c>
      <c r="S2703" s="201"/>
      <c r="T2703" s="207">
        <v>8.6549999999999994</v>
      </c>
      <c r="U2703" s="202">
        <f>407.3+T2703</f>
        <v>415.95499999999998</v>
      </c>
      <c r="V2703" s="202">
        <f t="shared" si="218"/>
        <v>319.83629999999999</v>
      </c>
      <c r="W2703" s="201"/>
      <c r="X2703" s="202">
        <f t="shared" si="216"/>
        <v>558.49900000000002</v>
      </c>
      <c r="Z2703" s="256">
        <v>7.32</v>
      </c>
    </row>
    <row r="2704" spans="2:26" x14ac:dyDescent="0.2">
      <c r="B2704" s="252">
        <v>44701</v>
      </c>
      <c r="C2704" s="201">
        <v>438</v>
      </c>
      <c r="D2704" s="201">
        <v>370</v>
      </c>
      <c r="E2704" s="206">
        <v>416.22</v>
      </c>
      <c r="F2704" s="201">
        <v>722</v>
      </c>
      <c r="G2704" s="201">
        <v>34</v>
      </c>
      <c r="H2704" s="202">
        <v>321.86</v>
      </c>
      <c r="I2704" s="202">
        <v>0</v>
      </c>
      <c r="J2704" s="202">
        <v>0</v>
      </c>
      <c r="K2704" s="202">
        <v>0</v>
      </c>
      <c r="L2704" s="197">
        <v>5.9</v>
      </c>
      <c r="M2704" s="198">
        <v>2.2869999999999999</v>
      </c>
      <c r="N2704" s="201">
        <f t="shared" si="219"/>
        <v>5.9</v>
      </c>
      <c r="O2704" s="199">
        <f t="shared" si="220"/>
        <v>7.9799999999999844</v>
      </c>
      <c r="P2704" s="223">
        <v>0</v>
      </c>
      <c r="Q2704" s="200">
        <f t="shared" si="217"/>
        <v>44.343060617019496</v>
      </c>
      <c r="R2704" s="201">
        <v>430</v>
      </c>
      <c r="S2704" s="201"/>
      <c r="T2704" s="257">
        <v>8.9260000000000002</v>
      </c>
      <c r="U2704" s="201">
        <f>407.3+T2704</f>
        <v>416.226</v>
      </c>
      <c r="V2704" s="202">
        <f t="shared" si="218"/>
        <v>327.81629999999996</v>
      </c>
      <c r="W2704" s="201"/>
      <c r="X2704" s="202">
        <f t="shared" si="216"/>
        <v>564.399</v>
      </c>
      <c r="Z2704" s="256">
        <v>7.6559999999999997</v>
      </c>
    </row>
    <row r="2705" spans="2:26" x14ac:dyDescent="0.2">
      <c r="B2705" s="252">
        <v>44702</v>
      </c>
      <c r="C2705" s="201">
        <v>438</v>
      </c>
      <c r="D2705" s="201">
        <v>370</v>
      </c>
      <c r="E2705" s="258">
        <v>416.38</v>
      </c>
      <c r="F2705" s="201">
        <v>722</v>
      </c>
      <c r="G2705" s="201">
        <v>34</v>
      </c>
      <c r="H2705" s="202">
        <v>323.94</v>
      </c>
      <c r="I2705" s="202">
        <v>0</v>
      </c>
      <c r="J2705" s="202">
        <v>0</v>
      </c>
      <c r="K2705" s="202">
        <v>0</v>
      </c>
      <c r="L2705" s="197">
        <v>4.47</v>
      </c>
      <c r="M2705" s="198">
        <v>1.8640000000000001</v>
      </c>
      <c r="N2705" s="201">
        <f t="shared" si="219"/>
        <v>4.47</v>
      </c>
      <c r="O2705" s="199">
        <f t="shared" si="220"/>
        <v>7.2999999999999838</v>
      </c>
      <c r="P2705" s="223">
        <v>0.8</v>
      </c>
      <c r="Q2705" s="200">
        <f t="shared" si="217"/>
        <v>44.632375441622386</v>
      </c>
      <c r="R2705" s="201">
        <v>430</v>
      </c>
      <c r="S2705" s="201"/>
      <c r="T2705" s="257">
        <v>9.0730000000000004</v>
      </c>
      <c r="U2705" s="201">
        <f t="shared" ref="U2705:U2710" si="221">407.3+T2705</f>
        <v>416.37299999999999</v>
      </c>
      <c r="V2705" s="202">
        <f t="shared" si="218"/>
        <v>335.11629999999997</v>
      </c>
      <c r="W2705" s="201"/>
      <c r="X2705" s="202">
        <f t="shared" si="216"/>
        <v>568.86900000000003</v>
      </c>
      <c r="Z2705" s="256">
        <v>8.0890000000000004</v>
      </c>
    </row>
    <row r="2706" spans="2:26" x14ac:dyDescent="0.2">
      <c r="B2706" s="252">
        <v>44703</v>
      </c>
      <c r="C2706" s="201">
        <v>438</v>
      </c>
      <c r="D2706" s="201">
        <v>370</v>
      </c>
      <c r="E2706" s="258">
        <v>416.59</v>
      </c>
      <c r="F2706" s="201">
        <v>722</v>
      </c>
      <c r="G2706" s="201">
        <v>34</v>
      </c>
      <c r="H2706" s="202">
        <v>326.77</v>
      </c>
      <c r="I2706" s="202">
        <v>0</v>
      </c>
      <c r="J2706" s="202">
        <v>0</v>
      </c>
      <c r="K2706" s="202">
        <v>0</v>
      </c>
      <c r="L2706" s="197">
        <v>3.9420000000000002</v>
      </c>
      <c r="M2706" s="198">
        <v>1.534</v>
      </c>
      <c r="N2706" s="201">
        <f t="shared" si="219"/>
        <v>3.9420000000000002</v>
      </c>
      <c r="O2706" s="199">
        <f t="shared" si="220"/>
        <v>5.5119999999999933</v>
      </c>
      <c r="P2706" s="223">
        <v>0</v>
      </c>
      <c r="Q2706" s="200">
        <f t="shared" si="217"/>
        <v>45.026010515481119</v>
      </c>
      <c r="R2706" s="201">
        <v>430</v>
      </c>
      <c r="S2706" s="201"/>
      <c r="T2706" s="257">
        <v>9.2789999999999999</v>
      </c>
      <c r="U2706" s="201">
        <f t="shared" si="221"/>
        <v>416.57900000000001</v>
      </c>
      <c r="V2706" s="202">
        <f t="shared" si="218"/>
        <v>340.62829999999997</v>
      </c>
      <c r="W2706" s="201"/>
      <c r="X2706" s="202">
        <f t="shared" si="216"/>
        <v>572.81100000000004</v>
      </c>
      <c r="Z2706" s="256">
        <v>8.3729999999999993</v>
      </c>
    </row>
    <row r="2707" spans="2:26" x14ac:dyDescent="0.2">
      <c r="B2707" s="252">
        <v>44704</v>
      </c>
      <c r="C2707" s="201">
        <v>438</v>
      </c>
      <c r="D2707" s="201">
        <v>370</v>
      </c>
      <c r="E2707" s="258">
        <v>416.71</v>
      </c>
      <c r="F2707" s="201">
        <v>722</v>
      </c>
      <c r="G2707" s="201">
        <v>34</v>
      </c>
      <c r="H2707" s="202">
        <v>328.34</v>
      </c>
      <c r="I2707" s="202">
        <v>0</v>
      </c>
      <c r="J2707" s="202">
        <v>0</v>
      </c>
      <c r="K2707" s="202">
        <v>0</v>
      </c>
      <c r="L2707" s="197">
        <v>2.02</v>
      </c>
      <c r="M2707" s="198">
        <v>0.78600000000000003</v>
      </c>
      <c r="N2707" s="201">
        <f t="shared" si="219"/>
        <v>2.02</v>
      </c>
      <c r="O2707" s="199">
        <f t="shared" si="220"/>
        <v>4.8400000000000496</v>
      </c>
      <c r="P2707" s="223">
        <v>0</v>
      </c>
      <c r="Q2707" s="200">
        <f t="shared" si="217"/>
        <v>45.244387570590028</v>
      </c>
      <c r="R2707" s="201">
        <v>430</v>
      </c>
      <c r="S2707" s="201"/>
      <c r="T2707" s="257">
        <v>9.3930000000000007</v>
      </c>
      <c r="U2707" s="201">
        <f t="shared" si="221"/>
        <v>416.69299999999998</v>
      </c>
      <c r="V2707" s="202">
        <f t="shared" si="218"/>
        <v>345.4683</v>
      </c>
      <c r="W2707" s="201"/>
      <c r="X2707" s="202">
        <f t="shared" si="216"/>
        <v>574.83100000000002</v>
      </c>
      <c r="Z2707" s="256">
        <v>8.6549999999999994</v>
      </c>
    </row>
    <row r="2708" spans="2:26" x14ac:dyDescent="0.2">
      <c r="B2708" s="252">
        <v>44705</v>
      </c>
      <c r="C2708" s="201">
        <v>438</v>
      </c>
      <c r="D2708" s="201">
        <v>370</v>
      </c>
      <c r="E2708" s="258">
        <v>416.92</v>
      </c>
      <c r="F2708" s="201">
        <v>722</v>
      </c>
      <c r="G2708" s="201">
        <v>34</v>
      </c>
      <c r="H2708" s="202">
        <v>331.16</v>
      </c>
      <c r="I2708" s="202">
        <v>0</v>
      </c>
      <c r="J2708" s="202">
        <v>0</v>
      </c>
      <c r="K2708" s="202">
        <v>0</v>
      </c>
      <c r="L2708" s="197">
        <v>3.0019999999999998</v>
      </c>
      <c r="M2708" s="198">
        <v>1.1679999999999999</v>
      </c>
      <c r="N2708" s="201">
        <f t="shared" si="219"/>
        <v>3.0019999999999998</v>
      </c>
      <c r="O2708" s="199">
        <f t="shared" si="220"/>
        <v>6.9719999999999702</v>
      </c>
      <c r="P2708" s="223">
        <v>0.7</v>
      </c>
      <c r="Q2708" s="200">
        <f t="shared" si="217"/>
        <v>45.636631707792027</v>
      </c>
      <c r="R2708" s="201">
        <v>430</v>
      </c>
      <c r="S2708" s="201"/>
      <c r="T2708" s="257">
        <v>9.6180000000000003</v>
      </c>
      <c r="U2708" s="201">
        <f t="shared" si="221"/>
        <v>416.91800000000001</v>
      </c>
      <c r="V2708" s="202">
        <f t="shared" si="218"/>
        <v>352.44029999999998</v>
      </c>
      <c r="W2708" s="201"/>
      <c r="X2708" s="202">
        <f t="shared" si="216"/>
        <v>577.83299999999997</v>
      </c>
    </row>
    <row r="2709" spans="2:26" x14ac:dyDescent="0.2">
      <c r="B2709" s="252">
        <v>44706</v>
      </c>
      <c r="C2709" s="201">
        <v>438</v>
      </c>
      <c r="D2709" s="201">
        <v>370</v>
      </c>
      <c r="E2709" s="258">
        <v>417.21</v>
      </c>
      <c r="F2709" s="201">
        <v>722</v>
      </c>
      <c r="G2709" s="201">
        <v>34</v>
      </c>
      <c r="H2709" s="202">
        <v>335.13</v>
      </c>
      <c r="I2709" s="202">
        <v>0</v>
      </c>
      <c r="J2709" s="202">
        <v>0</v>
      </c>
      <c r="K2709" s="202">
        <v>0</v>
      </c>
      <c r="L2709" s="197">
        <v>3.7160000000000002</v>
      </c>
      <c r="M2709" s="198">
        <v>1.446</v>
      </c>
      <c r="N2709" s="201">
        <f t="shared" si="219"/>
        <v>3.7160000000000002</v>
      </c>
      <c r="O2709" s="199">
        <f t="shared" si="220"/>
        <v>7.1260000000000252</v>
      </c>
      <c r="P2709" s="223">
        <v>0</v>
      </c>
      <c r="Q2709" s="200">
        <f t="shared" si="217"/>
        <v>46.188833560519647</v>
      </c>
      <c r="R2709" s="201">
        <v>430</v>
      </c>
      <c r="S2709" s="201"/>
      <c r="T2709" s="257">
        <v>9.9</v>
      </c>
      <c r="U2709" s="201">
        <f t="shared" si="221"/>
        <v>417.2</v>
      </c>
      <c r="V2709" s="202">
        <f t="shared" si="218"/>
        <v>359.56630000000001</v>
      </c>
      <c r="W2709" s="201"/>
      <c r="X2709" s="202">
        <f t="shared" si="216"/>
        <v>581.54899999999998</v>
      </c>
    </row>
    <row r="2710" spans="2:26" x14ac:dyDescent="0.2">
      <c r="B2710" s="252">
        <v>44707</v>
      </c>
      <c r="C2710" s="201">
        <v>438</v>
      </c>
      <c r="D2710" s="201">
        <v>370</v>
      </c>
      <c r="E2710" s="258">
        <v>417.46</v>
      </c>
      <c r="F2710" s="201">
        <v>722</v>
      </c>
      <c r="G2710" s="201">
        <v>34</v>
      </c>
      <c r="H2710" s="202">
        <v>338.54</v>
      </c>
      <c r="I2710" s="202">
        <v>0</v>
      </c>
      <c r="J2710" s="202">
        <v>0</v>
      </c>
      <c r="K2710" s="202">
        <v>0</v>
      </c>
      <c r="L2710" s="197">
        <v>2.5110000000000001</v>
      </c>
      <c r="M2710" s="198">
        <v>0.97699999999999998</v>
      </c>
      <c r="N2710" s="201">
        <f t="shared" si="219"/>
        <v>2.5110000000000001</v>
      </c>
      <c r="O2710" s="199">
        <f t="shared" si="220"/>
        <v>4.7909999999999728</v>
      </c>
      <c r="P2710" s="223">
        <v>0</v>
      </c>
      <c r="Q2710" s="200">
        <f t="shared" si="217"/>
        <v>46.663142960469578</v>
      </c>
      <c r="R2710" s="201">
        <v>430</v>
      </c>
      <c r="S2710" s="201"/>
      <c r="T2710" s="253">
        <v>10.148999999999999</v>
      </c>
      <c r="U2710" s="201">
        <f t="shared" si="221"/>
        <v>417.44900000000001</v>
      </c>
      <c r="V2710" s="202">
        <f t="shared" si="218"/>
        <v>364.35730000000001</v>
      </c>
      <c r="W2710" s="201"/>
      <c r="X2710" s="202">
        <f t="shared" si="216"/>
        <v>584.05999999999995</v>
      </c>
    </row>
    <row r="2711" spans="2:26" x14ac:dyDescent="0.2">
      <c r="B2711" s="252">
        <v>44708</v>
      </c>
      <c r="C2711" s="201">
        <v>438</v>
      </c>
      <c r="D2711" s="201">
        <v>370</v>
      </c>
      <c r="E2711" s="258">
        <v>417.63</v>
      </c>
      <c r="F2711" s="201">
        <v>722</v>
      </c>
      <c r="G2711" s="201">
        <v>34</v>
      </c>
      <c r="H2711" s="202">
        <v>340.82</v>
      </c>
      <c r="I2711" s="202">
        <v>0</v>
      </c>
      <c r="J2711" s="202">
        <v>0</v>
      </c>
      <c r="K2711" s="202">
        <v>0</v>
      </c>
      <c r="L2711" s="197">
        <v>1.956</v>
      </c>
      <c r="M2711" s="198">
        <v>0.76100000000000001</v>
      </c>
      <c r="N2711" s="201">
        <f t="shared" si="219"/>
        <v>1.956</v>
      </c>
      <c r="O2711" s="199">
        <f t="shared" si="220"/>
        <v>4.4759999999999813</v>
      </c>
      <c r="P2711" s="223">
        <v>0</v>
      </c>
      <c r="Q2711" s="200">
        <f t="shared" si="217"/>
        <v>46.980276518207354</v>
      </c>
      <c r="R2711" s="201">
        <v>430</v>
      </c>
      <c r="S2711" s="201"/>
      <c r="T2711" s="257">
        <v>10.313000000000001</v>
      </c>
      <c r="U2711" s="201">
        <f>407.3+T2711</f>
        <v>417.613</v>
      </c>
      <c r="V2711" s="202">
        <f t="shared" si="218"/>
        <v>368.83330000000001</v>
      </c>
      <c r="W2711" s="201"/>
      <c r="X2711" s="202">
        <f t="shared" si="216"/>
        <v>586.01599999999996</v>
      </c>
    </row>
    <row r="2712" spans="2:26" x14ac:dyDescent="0.2">
      <c r="B2712" s="252">
        <v>44709</v>
      </c>
      <c r="C2712" s="201">
        <v>438</v>
      </c>
      <c r="D2712" s="201">
        <v>370</v>
      </c>
      <c r="E2712" s="258">
        <v>417.81</v>
      </c>
      <c r="F2712" s="201">
        <v>722</v>
      </c>
      <c r="G2712" s="201">
        <v>34</v>
      </c>
      <c r="H2712" s="202">
        <v>343.34</v>
      </c>
      <c r="I2712" s="202">
        <v>0</v>
      </c>
      <c r="J2712" s="202">
        <v>0</v>
      </c>
      <c r="K2712" s="202">
        <v>0</v>
      </c>
      <c r="L2712" s="197">
        <v>0.65500000000000003</v>
      </c>
      <c r="M2712" s="198">
        <v>0.255</v>
      </c>
      <c r="N2712" s="201">
        <f t="shared" si="219"/>
        <v>0.65500000000000003</v>
      </c>
      <c r="O2712" s="199">
        <f t="shared" si="220"/>
        <v>5.5550000000000344</v>
      </c>
      <c r="P2712" s="223">
        <v>1.7</v>
      </c>
      <c r="Q2712" s="200">
        <f t="shared" si="217"/>
        <v>47.330792555707006</v>
      </c>
      <c r="R2712" s="201">
        <v>430</v>
      </c>
      <c r="S2712" s="201"/>
      <c r="T2712" s="257">
        <v>7.8220000000000001</v>
      </c>
      <c r="U2712" s="201">
        <f>410+T2712</f>
        <v>417.822</v>
      </c>
      <c r="V2712" s="202">
        <f t="shared" si="218"/>
        <v>374.38830000000002</v>
      </c>
      <c r="W2712" s="201"/>
      <c r="X2712" s="202">
        <f t="shared" si="216"/>
        <v>586.67099999999994</v>
      </c>
    </row>
    <row r="2713" spans="2:26" x14ac:dyDescent="0.2">
      <c r="B2713" s="252">
        <v>44710</v>
      </c>
      <c r="C2713" s="201">
        <v>438</v>
      </c>
      <c r="D2713" s="201">
        <v>370</v>
      </c>
      <c r="E2713" s="258">
        <v>418.16</v>
      </c>
      <c r="F2713" s="201">
        <v>722</v>
      </c>
      <c r="G2713" s="201">
        <v>34</v>
      </c>
      <c r="H2713" s="202">
        <v>348.24</v>
      </c>
      <c r="I2713" s="202">
        <v>0</v>
      </c>
      <c r="J2713" s="202">
        <v>0</v>
      </c>
      <c r="K2713" s="202">
        <v>0</v>
      </c>
      <c r="L2713" s="197">
        <v>0.91500000000000004</v>
      </c>
      <c r="M2713" s="198">
        <v>0.35599999999999998</v>
      </c>
      <c r="N2713" s="201">
        <f t="shared" si="219"/>
        <v>0.91500000000000004</v>
      </c>
      <c r="O2713" s="199">
        <f t="shared" si="220"/>
        <v>7.3549999999999978</v>
      </c>
      <c r="P2713" s="223">
        <v>1.7</v>
      </c>
      <c r="Q2713" s="200">
        <f t="shared" si="217"/>
        <v>48.012351517511888</v>
      </c>
      <c r="R2713" s="201">
        <v>430</v>
      </c>
      <c r="S2713" s="201"/>
      <c r="T2713" s="257">
        <v>8.1579999999999995</v>
      </c>
      <c r="U2713" s="201">
        <f>410+T2713</f>
        <v>418.15800000000002</v>
      </c>
      <c r="V2713" s="202">
        <f t="shared" si="218"/>
        <v>381.74330000000003</v>
      </c>
      <c r="W2713" s="201"/>
      <c r="X2713" s="202">
        <f t="shared" si="216"/>
        <v>587.5859999999999</v>
      </c>
    </row>
    <row r="2714" spans="2:26" x14ac:dyDescent="0.2">
      <c r="B2714" s="252">
        <v>44711</v>
      </c>
      <c r="C2714" s="201">
        <v>438</v>
      </c>
      <c r="D2714" s="201">
        <v>370</v>
      </c>
      <c r="E2714" s="258">
        <v>418.62</v>
      </c>
      <c r="F2714" s="201">
        <v>722</v>
      </c>
      <c r="G2714" s="201">
        <v>34</v>
      </c>
      <c r="H2714" s="202">
        <v>354.68</v>
      </c>
      <c r="I2714" s="202">
        <v>0</v>
      </c>
      <c r="J2714" s="202">
        <v>0</v>
      </c>
      <c r="K2714" s="202">
        <v>0</v>
      </c>
      <c r="L2714" s="197">
        <v>1.71</v>
      </c>
      <c r="M2714" s="198">
        <v>0.66800000000000004</v>
      </c>
      <c r="N2714" s="201">
        <f t="shared" si="219"/>
        <v>1.71</v>
      </c>
      <c r="O2714" s="199">
        <f t="shared" si="220"/>
        <v>7.5800000000000045</v>
      </c>
      <c r="P2714" s="223">
        <v>1.9</v>
      </c>
      <c r="Q2714" s="200">
        <f t="shared" si="217"/>
        <v>48.908114724455444</v>
      </c>
      <c r="R2714" s="201">
        <v>430</v>
      </c>
      <c r="S2714" s="201"/>
      <c r="T2714" s="257">
        <v>8.6229999999999993</v>
      </c>
      <c r="U2714" s="201">
        <f>410+T2714</f>
        <v>418.62299999999999</v>
      </c>
      <c r="V2714" s="202">
        <f t="shared" si="218"/>
        <v>389.32330000000002</v>
      </c>
      <c r="W2714" s="201"/>
      <c r="X2714" s="202">
        <f t="shared" si="216"/>
        <v>589.29599999999994</v>
      </c>
    </row>
    <row r="2715" spans="2:26" x14ac:dyDescent="0.2">
      <c r="B2715" s="252">
        <v>44712</v>
      </c>
      <c r="C2715" s="201">
        <v>438</v>
      </c>
      <c r="D2715" s="201">
        <v>370</v>
      </c>
      <c r="E2715" s="258">
        <v>419.03</v>
      </c>
      <c r="F2715" s="201">
        <v>722</v>
      </c>
      <c r="G2715" s="201">
        <v>34</v>
      </c>
      <c r="H2715" s="202">
        <v>360.55</v>
      </c>
      <c r="I2715" s="202">
        <v>0</v>
      </c>
      <c r="J2715" s="202">
        <v>0</v>
      </c>
      <c r="K2715" s="202">
        <v>0</v>
      </c>
      <c r="L2715" s="197">
        <v>3.3740000000000001</v>
      </c>
      <c r="M2715" s="198">
        <v>1.3180000000000001</v>
      </c>
      <c r="N2715" s="201">
        <f t="shared" si="219"/>
        <v>3.3740000000000001</v>
      </c>
      <c r="O2715" s="199">
        <f t="shared" si="220"/>
        <v>16.273999999999976</v>
      </c>
      <c r="P2715" s="223">
        <v>1.2</v>
      </c>
      <c r="Q2715" s="200">
        <f t="shared" si="217"/>
        <v>49.724594541964557</v>
      </c>
      <c r="R2715" s="201">
        <v>430</v>
      </c>
      <c r="S2715" s="201"/>
      <c r="T2715" s="257">
        <v>9.0380000000000003</v>
      </c>
      <c r="U2715" s="201">
        <f>410+T2715</f>
        <v>419.03800000000001</v>
      </c>
      <c r="V2715" s="202">
        <f t="shared" si="218"/>
        <v>405.59730000000002</v>
      </c>
      <c r="W2715" s="201"/>
      <c r="X2715" s="202">
        <f t="shared" si="216"/>
        <v>592.66999999999996</v>
      </c>
    </row>
    <row r="2716" spans="2:26" x14ac:dyDescent="0.2">
      <c r="B2716" s="252">
        <v>44713</v>
      </c>
      <c r="C2716" s="201">
        <v>438</v>
      </c>
      <c r="D2716" s="201">
        <v>370</v>
      </c>
      <c r="E2716" s="196">
        <v>419.91</v>
      </c>
      <c r="F2716" s="201">
        <v>722</v>
      </c>
      <c r="G2716" s="201">
        <v>34</v>
      </c>
      <c r="H2716" s="202">
        <v>373.45</v>
      </c>
      <c r="I2716" s="202">
        <v>0</v>
      </c>
      <c r="J2716" s="202">
        <v>0</v>
      </c>
      <c r="K2716" s="202">
        <v>0</v>
      </c>
      <c r="L2716" s="197">
        <v>1.1499999999999999</v>
      </c>
      <c r="M2716" s="198">
        <v>0.45100000000000001</v>
      </c>
      <c r="N2716" s="201">
        <f t="shared" si="219"/>
        <v>1.1499999999999999</v>
      </c>
      <c r="O2716" s="199">
        <f t="shared" si="220"/>
        <v>10.539999999999987</v>
      </c>
      <c r="P2716" s="223">
        <v>2.2000000000000002</v>
      </c>
      <c r="Q2716" s="200">
        <f t="shared" si="217"/>
        <v>51.518902829165157</v>
      </c>
      <c r="R2716" s="201">
        <v>430</v>
      </c>
      <c r="S2716" s="201"/>
      <c r="T2716" s="253">
        <v>9.923</v>
      </c>
      <c r="U2716" s="201">
        <f>410+T2716</f>
        <v>419.923</v>
      </c>
      <c r="V2716" s="202">
        <f t="shared" si="218"/>
        <v>416.13729999999998</v>
      </c>
      <c r="W2716" s="201"/>
      <c r="X2716" s="202">
        <f t="shared" si="216"/>
        <v>593.81999999999994</v>
      </c>
    </row>
    <row r="2717" spans="2:26" x14ac:dyDescent="0.2">
      <c r="B2717" s="252">
        <v>44714</v>
      </c>
      <c r="C2717" s="201">
        <v>438</v>
      </c>
      <c r="D2717" s="201">
        <v>370</v>
      </c>
      <c r="E2717" s="196">
        <v>420.54</v>
      </c>
      <c r="F2717" s="201">
        <v>722</v>
      </c>
      <c r="G2717" s="201">
        <v>34</v>
      </c>
      <c r="H2717" s="202">
        <v>382.84</v>
      </c>
      <c r="I2717" s="202">
        <v>0</v>
      </c>
      <c r="J2717" s="202">
        <v>0</v>
      </c>
      <c r="K2717" s="202">
        <v>0</v>
      </c>
      <c r="L2717" s="197">
        <v>0.79800000000000004</v>
      </c>
      <c r="M2717" s="198">
        <v>0.314</v>
      </c>
      <c r="N2717" s="201">
        <f t="shared" si="219"/>
        <v>0.79800000000000004</v>
      </c>
      <c r="O2717" s="199">
        <f t="shared" si="220"/>
        <v>7.9180000000000046</v>
      </c>
      <c r="P2717" s="223">
        <v>0</v>
      </c>
      <c r="Q2717" s="200">
        <f t="shared" si="217"/>
        <v>52.824992349848387</v>
      </c>
      <c r="R2717" s="201">
        <v>430</v>
      </c>
      <c r="S2717" s="201"/>
      <c r="T2717" s="253">
        <v>10.554</v>
      </c>
      <c r="U2717" s="201">
        <f t="shared" ref="U2717:U2777" si="222">410+T2717</f>
        <v>420.55399999999997</v>
      </c>
      <c r="V2717" s="202">
        <f t="shared" si="218"/>
        <v>424.05529999999999</v>
      </c>
      <c r="W2717" s="201"/>
      <c r="X2717" s="202">
        <f t="shared" si="216"/>
        <v>594.61799999999994</v>
      </c>
    </row>
    <row r="2718" spans="2:26" x14ac:dyDescent="0.2">
      <c r="B2718" s="252">
        <v>44715</v>
      </c>
      <c r="C2718" s="201">
        <v>438</v>
      </c>
      <c r="D2718" s="201">
        <v>370</v>
      </c>
      <c r="E2718" s="196">
        <v>421.01</v>
      </c>
      <c r="F2718" s="201">
        <v>722</v>
      </c>
      <c r="G2718" s="201">
        <v>34</v>
      </c>
      <c r="H2718" s="202">
        <v>389.96</v>
      </c>
      <c r="I2718" s="202">
        <v>0</v>
      </c>
      <c r="J2718" s="202">
        <v>0</v>
      </c>
      <c r="K2718" s="202">
        <v>0</v>
      </c>
      <c r="L2718" s="197">
        <v>2.8170000000000002</v>
      </c>
      <c r="M2718" s="198">
        <v>1.109</v>
      </c>
      <c r="N2718" s="201">
        <f t="shared" si="219"/>
        <v>2.8170000000000002</v>
      </c>
      <c r="O2718" s="199">
        <f t="shared" si="220"/>
        <v>6.7170000000000343</v>
      </c>
      <c r="P2718" s="223">
        <v>0</v>
      </c>
      <c r="Q2718" s="200">
        <f t="shared" si="217"/>
        <v>53.815339249450574</v>
      </c>
      <c r="R2718" s="201">
        <v>430</v>
      </c>
      <c r="S2718" s="202">
        <f>SUM(K2716:K2745)</f>
        <v>0.158</v>
      </c>
      <c r="T2718" s="253">
        <v>11.035</v>
      </c>
      <c r="U2718" s="201">
        <f t="shared" si="222"/>
        <v>421.03500000000003</v>
      </c>
      <c r="V2718" s="202">
        <f t="shared" si="218"/>
        <v>430.77230000000003</v>
      </c>
      <c r="W2718" s="201"/>
      <c r="X2718" s="202">
        <f t="shared" si="216"/>
        <v>597.43499999999995</v>
      </c>
    </row>
    <row r="2719" spans="2:26" x14ac:dyDescent="0.2">
      <c r="B2719" s="252">
        <v>44716</v>
      </c>
      <c r="C2719" s="201">
        <v>438</v>
      </c>
      <c r="D2719" s="201">
        <v>370</v>
      </c>
      <c r="E2719" s="196">
        <v>421.26</v>
      </c>
      <c r="F2719" s="201">
        <v>722</v>
      </c>
      <c r="G2719" s="201">
        <v>34</v>
      </c>
      <c r="H2719" s="202">
        <v>393.86</v>
      </c>
      <c r="I2719" s="202">
        <v>0</v>
      </c>
      <c r="J2719" s="202">
        <v>0</v>
      </c>
      <c r="K2719" s="202">
        <v>0</v>
      </c>
      <c r="L2719" s="197">
        <v>0.21099999999999999</v>
      </c>
      <c r="M2719" s="198">
        <v>8.3000000000000004E-2</v>
      </c>
      <c r="N2719" s="201">
        <f t="shared" si="219"/>
        <v>0.21099999999999999</v>
      </c>
      <c r="O2719" s="199">
        <f t="shared" si="220"/>
        <v>3.6309999999999589</v>
      </c>
      <c r="P2719" s="223">
        <v>0</v>
      </c>
      <c r="Q2719" s="200">
        <f t="shared" si="217"/>
        <v>54.35780454558099</v>
      </c>
      <c r="R2719" s="201">
        <v>430</v>
      </c>
      <c r="S2719" s="201"/>
      <c r="T2719" s="253">
        <v>11.282999999999999</v>
      </c>
      <c r="U2719" s="201">
        <f t="shared" si="222"/>
        <v>421.28300000000002</v>
      </c>
      <c r="V2719" s="202">
        <f t="shared" si="218"/>
        <v>434.4033</v>
      </c>
      <c r="W2719" s="201"/>
      <c r="X2719" s="202">
        <f t="shared" si="216"/>
        <v>597.64599999999996</v>
      </c>
    </row>
    <row r="2720" spans="2:26" x14ac:dyDescent="0.2">
      <c r="B2720" s="252">
        <v>44717</v>
      </c>
      <c r="C2720" s="201">
        <v>438</v>
      </c>
      <c r="D2720" s="201">
        <v>370</v>
      </c>
      <c r="E2720" s="196">
        <v>421.48</v>
      </c>
      <c r="F2720" s="201">
        <v>722</v>
      </c>
      <c r="G2720" s="201">
        <v>34</v>
      </c>
      <c r="H2720" s="202">
        <v>397.28</v>
      </c>
      <c r="I2720" s="202">
        <v>0</v>
      </c>
      <c r="J2720" s="202">
        <v>0</v>
      </c>
      <c r="K2720" s="202">
        <v>0</v>
      </c>
      <c r="L2720" s="197">
        <v>1.546</v>
      </c>
      <c r="M2720" s="198">
        <v>0.61099999999999999</v>
      </c>
      <c r="N2720" s="201">
        <f t="shared" si="219"/>
        <v>1.546</v>
      </c>
      <c r="O2720" s="199">
        <f t="shared" si="220"/>
        <v>4.3260000000000298</v>
      </c>
      <c r="P2720" s="223">
        <v>0</v>
      </c>
      <c r="Q2720" s="200">
        <f t="shared" si="217"/>
        <v>54.833504882187661</v>
      </c>
      <c r="R2720" s="201">
        <v>430</v>
      </c>
      <c r="S2720" s="201"/>
      <c r="T2720" s="253">
        <v>11.513</v>
      </c>
      <c r="U2720" s="201">
        <f t="shared" si="222"/>
        <v>421.51299999999998</v>
      </c>
      <c r="V2720" s="202">
        <f t="shared" si="218"/>
        <v>438.72930000000002</v>
      </c>
      <c r="W2720" s="201"/>
      <c r="X2720" s="202">
        <f t="shared" si="216"/>
        <v>599.19200000000001</v>
      </c>
    </row>
    <row r="2721" spans="2:25" x14ac:dyDescent="0.2">
      <c r="B2721" s="252">
        <v>44718</v>
      </c>
      <c r="C2721" s="201">
        <v>438</v>
      </c>
      <c r="D2721" s="201">
        <v>370</v>
      </c>
      <c r="E2721" s="196">
        <v>421.66</v>
      </c>
      <c r="F2721" s="201">
        <v>722</v>
      </c>
      <c r="G2721" s="201">
        <v>34</v>
      </c>
      <c r="H2721" s="202">
        <v>400.06</v>
      </c>
      <c r="I2721" s="202">
        <v>0</v>
      </c>
      <c r="J2721" s="202">
        <v>0</v>
      </c>
      <c r="K2721" s="202">
        <v>0</v>
      </c>
      <c r="L2721" s="197">
        <v>3.823</v>
      </c>
      <c r="M2721" s="198">
        <v>1.5109999999999999</v>
      </c>
      <c r="N2721" s="201">
        <f t="shared" si="219"/>
        <v>3.823</v>
      </c>
      <c r="O2721" s="199">
        <f t="shared" si="220"/>
        <v>3.5030000000000068</v>
      </c>
      <c r="P2721" s="223">
        <v>0</v>
      </c>
      <c r="Q2721" s="200">
        <f t="shared" si="217"/>
        <v>55.220185272762677</v>
      </c>
      <c r="R2721" s="201">
        <v>430</v>
      </c>
      <c r="S2721" s="201"/>
      <c r="T2721" s="253">
        <v>11.683999999999999</v>
      </c>
      <c r="U2721" s="201">
        <f t="shared" si="222"/>
        <v>421.68400000000003</v>
      </c>
      <c r="V2721" s="202">
        <f t="shared" si="218"/>
        <v>442.23230000000001</v>
      </c>
      <c r="W2721" s="201"/>
      <c r="X2721" s="202">
        <f t="shared" si="216"/>
        <v>603.01499999999999</v>
      </c>
    </row>
    <row r="2722" spans="2:25" x14ac:dyDescent="0.2">
      <c r="B2722" s="252">
        <v>44719</v>
      </c>
      <c r="C2722" s="201">
        <v>438</v>
      </c>
      <c r="D2722" s="201">
        <v>370</v>
      </c>
      <c r="E2722" s="196">
        <v>421.64</v>
      </c>
      <c r="F2722" s="201">
        <v>722</v>
      </c>
      <c r="G2722" s="201">
        <v>34</v>
      </c>
      <c r="H2722" s="202">
        <v>399.74</v>
      </c>
      <c r="I2722" s="202">
        <v>0</v>
      </c>
      <c r="J2722" s="202">
        <v>0</v>
      </c>
      <c r="K2722" s="202">
        <v>0</v>
      </c>
      <c r="L2722" s="197">
        <v>3.4529999999999998</v>
      </c>
      <c r="M2722" s="198">
        <v>1.365</v>
      </c>
      <c r="N2722" s="202">
        <f t="shared" si="219"/>
        <v>3.4529999999999998</v>
      </c>
      <c r="O2722" s="199">
        <f t="shared" si="220"/>
        <v>2.2129999999999908</v>
      </c>
      <c r="P2722" s="223">
        <v>0</v>
      </c>
      <c r="Q2722" s="200">
        <f t="shared" si="217"/>
        <v>55.175675299746842</v>
      </c>
      <c r="R2722" s="201">
        <v>430</v>
      </c>
      <c r="S2722" s="201"/>
      <c r="T2722" s="253">
        <v>11.645</v>
      </c>
      <c r="U2722" s="201">
        <f t="shared" si="222"/>
        <v>421.64499999999998</v>
      </c>
      <c r="V2722" s="202">
        <f t="shared" si="218"/>
        <v>444.44529999999997</v>
      </c>
      <c r="W2722" s="201"/>
      <c r="X2722" s="202">
        <f t="shared" si="216"/>
        <v>606.46799999999996</v>
      </c>
    </row>
    <row r="2723" spans="2:25" x14ac:dyDescent="0.2">
      <c r="B2723" s="252">
        <v>44720</v>
      </c>
      <c r="C2723" s="201">
        <v>438</v>
      </c>
      <c r="D2723" s="201">
        <v>370</v>
      </c>
      <c r="E2723" s="196">
        <v>421.56</v>
      </c>
      <c r="F2723" s="201">
        <v>722</v>
      </c>
      <c r="G2723" s="201">
        <v>34</v>
      </c>
      <c r="H2723" s="202">
        <v>398.5</v>
      </c>
      <c r="I2723" s="202">
        <v>0</v>
      </c>
      <c r="J2723" s="202">
        <v>0</v>
      </c>
      <c r="K2723" s="202">
        <v>0</v>
      </c>
      <c r="L2723" s="197">
        <v>3.37</v>
      </c>
      <c r="M2723" s="198">
        <v>1.3320000000000001</v>
      </c>
      <c r="N2723" s="202">
        <f t="shared" si="219"/>
        <v>3.37</v>
      </c>
      <c r="O2723" s="199">
        <f t="shared" si="220"/>
        <v>2.1499999999999728</v>
      </c>
      <c r="P2723" s="223">
        <v>0</v>
      </c>
      <c r="Q2723" s="200">
        <f t="shared" si="217"/>
        <v>55.003199154310508</v>
      </c>
      <c r="R2723" s="201">
        <v>430</v>
      </c>
      <c r="S2723" s="201"/>
      <c r="T2723" s="253">
        <v>11.564</v>
      </c>
      <c r="U2723" s="201">
        <f t="shared" si="222"/>
        <v>421.56400000000002</v>
      </c>
      <c r="V2723" s="202">
        <f t="shared" si="218"/>
        <v>446.59529999999995</v>
      </c>
      <c r="W2723" s="201"/>
      <c r="X2723" s="202">
        <f t="shared" si="216"/>
        <v>609.83799999999997</v>
      </c>
    </row>
    <row r="2724" spans="2:25" x14ac:dyDescent="0.2">
      <c r="B2724" s="252">
        <v>44721</v>
      </c>
      <c r="C2724" s="201">
        <v>438</v>
      </c>
      <c r="D2724" s="201">
        <v>370</v>
      </c>
      <c r="E2724" s="196">
        <v>421.48</v>
      </c>
      <c r="F2724" s="201">
        <v>722</v>
      </c>
      <c r="G2724" s="201">
        <v>34</v>
      </c>
      <c r="H2724" s="202">
        <v>397.28</v>
      </c>
      <c r="I2724" s="202">
        <v>0</v>
      </c>
      <c r="J2724" s="202">
        <v>0</v>
      </c>
      <c r="K2724" s="202">
        <v>0</v>
      </c>
      <c r="L2724" s="197">
        <v>3.52</v>
      </c>
      <c r="M2724" s="198">
        <v>1.3859999999999999</v>
      </c>
      <c r="N2724" s="201">
        <f t="shared" si="219"/>
        <v>3.52</v>
      </c>
      <c r="O2724" s="199">
        <f t="shared" si="220"/>
        <v>3.2000000000000068</v>
      </c>
      <c r="P2724" s="223">
        <v>0</v>
      </c>
      <c r="Q2724" s="200">
        <f t="shared" si="217"/>
        <v>54.833504882187661</v>
      </c>
      <c r="R2724" s="201">
        <v>430</v>
      </c>
      <c r="S2724" s="201"/>
      <c r="T2724" s="253">
        <v>11.468999999999999</v>
      </c>
      <c r="U2724" s="201">
        <f t="shared" si="222"/>
        <v>421.46899999999999</v>
      </c>
      <c r="V2724" s="202">
        <f t="shared" si="218"/>
        <v>449.79529999999994</v>
      </c>
      <c r="W2724" s="201"/>
      <c r="X2724" s="202">
        <f t="shared" si="216"/>
        <v>613.35799999999995</v>
      </c>
    </row>
    <row r="2725" spans="2:25" x14ac:dyDescent="0.2">
      <c r="B2725" s="252">
        <v>44722</v>
      </c>
      <c r="C2725" s="201">
        <v>438</v>
      </c>
      <c r="D2725" s="201">
        <v>370</v>
      </c>
      <c r="E2725" s="196">
        <v>421.46</v>
      </c>
      <c r="F2725" s="201">
        <v>722</v>
      </c>
      <c r="G2725" s="201">
        <v>34</v>
      </c>
      <c r="H2725" s="202">
        <v>396.96</v>
      </c>
      <c r="I2725" s="202">
        <v>0</v>
      </c>
      <c r="J2725" s="202">
        <v>0</v>
      </c>
      <c r="K2725" s="202">
        <v>0</v>
      </c>
      <c r="L2725" s="197">
        <v>3.1040000000000001</v>
      </c>
      <c r="M2725" s="198">
        <v>1.222</v>
      </c>
      <c r="N2725" s="201">
        <f t="shared" si="219"/>
        <v>3.1040000000000001</v>
      </c>
      <c r="O2725" s="199">
        <f t="shared" si="220"/>
        <v>1.5439999999999978</v>
      </c>
      <c r="P2725" s="223">
        <v>0</v>
      </c>
      <c r="Q2725" s="200">
        <f t="shared" si="217"/>
        <v>54.788994909171834</v>
      </c>
      <c r="R2725" s="201">
        <v>430</v>
      </c>
      <c r="S2725" s="201"/>
      <c r="T2725" s="253">
        <v>11.433</v>
      </c>
      <c r="U2725" s="201">
        <f t="shared" si="222"/>
        <v>421.43299999999999</v>
      </c>
      <c r="V2725" s="202">
        <f t="shared" si="218"/>
        <v>451.33929999999992</v>
      </c>
      <c r="W2725" s="201"/>
      <c r="X2725" s="202">
        <f t="shared" si="216"/>
        <v>616.46199999999999</v>
      </c>
    </row>
    <row r="2726" spans="2:25" x14ac:dyDescent="0.2">
      <c r="B2726" s="252">
        <v>44723</v>
      </c>
      <c r="C2726" s="201">
        <v>438</v>
      </c>
      <c r="D2726" s="201">
        <v>370</v>
      </c>
      <c r="E2726" s="196">
        <v>421.36</v>
      </c>
      <c r="F2726" s="201">
        <v>722</v>
      </c>
      <c r="G2726" s="201">
        <v>34</v>
      </c>
      <c r="H2726" s="202">
        <v>395.4</v>
      </c>
      <c r="I2726" s="202">
        <v>0</v>
      </c>
      <c r="J2726" s="202">
        <v>0</v>
      </c>
      <c r="K2726" s="202">
        <v>0</v>
      </c>
      <c r="L2726" s="197">
        <v>2.7330000000000001</v>
      </c>
      <c r="M2726" s="198">
        <v>1.0760000000000001</v>
      </c>
      <c r="N2726" s="201">
        <f t="shared" si="219"/>
        <v>2.7330000000000001</v>
      </c>
      <c r="O2726" s="199">
        <f t="shared" si="220"/>
        <v>1.9830000000000001</v>
      </c>
      <c r="P2726" s="223">
        <v>0</v>
      </c>
      <c r="Q2726" s="200">
        <f t="shared" si="217"/>
        <v>54.572008790719664</v>
      </c>
      <c r="R2726" s="201">
        <v>430</v>
      </c>
      <c r="S2726" s="201"/>
      <c r="T2726" s="253">
        <v>11.334</v>
      </c>
      <c r="U2726" s="201">
        <f t="shared" si="222"/>
        <v>421.334</v>
      </c>
      <c r="V2726" s="202">
        <f t="shared" si="218"/>
        <v>453.32229999999993</v>
      </c>
      <c r="W2726" s="201"/>
      <c r="X2726" s="202">
        <f t="shared" si="216"/>
        <v>619.19499999999994</v>
      </c>
    </row>
    <row r="2727" spans="2:25" x14ac:dyDescent="0.2">
      <c r="B2727" s="252">
        <v>44724</v>
      </c>
      <c r="C2727" s="201">
        <v>438</v>
      </c>
      <c r="D2727" s="201">
        <v>370</v>
      </c>
      <c r="E2727" s="196">
        <v>421.31</v>
      </c>
      <c r="F2727" s="201">
        <v>722</v>
      </c>
      <c r="G2727" s="201">
        <v>34</v>
      </c>
      <c r="H2727" s="202">
        <v>394.65</v>
      </c>
      <c r="I2727" s="202">
        <v>0</v>
      </c>
      <c r="J2727" s="202">
        <v>0</v>
      </c>
      <c r="K2727" s="202">
        <v>0</v>
      </c>
      <c r="L2727" s="197">
        <v>1.6080000000000001</v>
      </c>
      <c r="M2727" s="198">
        <v>0.63500000000000001</v>
      </c>
      <c r="N2727" s="201">
        <f t="shared" si="219"/>
        <v>1.6080000000000001</v>
      </c>
      <c r="O2727" s="199">
        <f t="shared" si="220"/>
        <v>1.2979999999999978</v>
      </c>
      <c r="P2727" s="223">
        <v>0</v>
      </c>
      <c r="Q2727" s="200">
        <f t="shared" si="217"/>
        <v>54.467688541463815</v>
      </c>
      <c r="R2727" s="201">
        <v>430</v>
      </c>
      <c r="S2727" s="201"/>
      <c r="T2727" s="253">
        <v>11.263999999999999</v>
      </c>
      <c r="U2727" s="201">
        <f t="shared" si="222"/>
        <v>421.26400000000001</v>
      </c>
      <c r="V2727" s="202">
        <f t="shared" si="218"/>
        <v>454.62029999999993</v>
      </c>
      <c r="W2727" s="201"/>
      <c r="X2727" s="202">
        <f t="shared" si="216"/>
        <v>620.80299999999988</v>
      </c>
    </row>
    <row r="2728" spans="2:25" x14ac:dyDescent="0.2">
      <c r="B2728" s="252">
        <v>44725</v>
      </c>
      <c r="C2728" s="201">
        <v>438</v>
      </c>
      <c r="D2728" s="201">
        <v>370</v>
      </c>
      <c r="E2728" s="196">
        <v>421.29</v>
      </c>
      <c r="F2728" s="201">
        <v>722</v>
      </c>
      <c r="G2728" s="201">
        <v>34</v>
      </c>
      <c r="H2728" s="202">
        <v>394.34</v>
      </c>
      <c r="I2728" s="202">
        <v>0</v>
      </c>
      <c r="J2728" s="202">
        <v>0</v>
      </c>
      <c r="K2728" s="202">
        <v>0</v>
      </c>
      <c r="L2728" s="197">
        <v>3.4089999999999998</v>
      </c>
      <c r="M2728" s="198">
        <v>1.3420000000000001</v>
      </c>
      <c r="N2728" s="201">
        <f t="shared" si="219"/>
        <v>3.4089999999999998</v>
      </c>
      <c r="O2728" s="199">
        <f t="shared" si="220"/>
        <v>0.76900000000001345</v>
      </c>
      <c r="P2728" s="223">
        <v>0</v>
      </c>
      <c r="Q2728" s="200">
        <f t="shared" si="217"/>
        <v>54.424569505104735</v>
      </c>
      <c r="R2728" s="201">
        <v>430</v>
      </c>
      <c r="S2728" s="201"/>
      <c r="T2728" s="253">
        <v>11.23</v>
      </c>
      <c r="U2728" s="201">
        <f t="shared" si="222"/>
        <v>421.23</v>
      </c>
      <c r="V2728" s="202">
        <f t="shared" si="218"/>
        <v>455.38929999999993</v>
      </c>
      <c r="W2728" s="201"/>
      <c r="X2728" s="202">
        <f t="shared" si="216"/>
        <v>624.21199999999988</v>
      </c>
    </row>
    <row r="2729" spans="2:25" x14ac:dyDescent="0.2">
      <c r="B2729" s="252">
        <v>44726</v>
      </c>
      <c r="C2729" s="201">
        <v>438</v>
      </c>
      <c r="D2729" s="201">
        <v>370</v>
      </c>
      <c r="E2729" s="196">
        <v>421.12</v>
      </c>
      <c r="F2729" s="201">
        <v>722</v>
      </c>
      <c r="G2729" s="201">
        <v>34</v>
      </c>
      <c r="H2729" s="202">
        <v>391.7</v>
      </c>
      <c r="I2729" s="202">
        <v>0</v>
      </c>
      <c r="J2729" s="202">
        <v>0</v>
      </c>
      <c r="K2729" s="202">
        <v>0</v>
      </c>
      <c r="L2729" s="197">
        <v>1.877</v>
      </c>
      <c r="M2729" s="198">
        <v>0.73899999999999999</v>
      </c>
      <c r="N2729" s="201">
        <f t="shared" si="219"/>
        <v>1.877</v>
      </c>
      <c r="O2729" s="199">
        <f t="shared" si="220"/>
        <v>0.77700000000003411</v>
      </c>
      <c r="P2729" s="223">
        <v>0</v>
      </c>
      <c r="Q2729" s="200">
        <f t="shared" si="217"/>
        <v>54.057362227724148</v>
      </c>
      <c r="R2729" s="201">
        <v>430</v>
      </c>
      <c r="S2729" s="201"/>
      <c r="T2729" s="253">
        <v>11.063000000000001</v>
      </c>
      <c r="U2729" s="201">
        <f t="shared" si="222"/>
        <v>421.06299999999999</v>
      </c>
      <c r="V2729" s="202">
        <f t="shared" si="218"/>
        <v>456.16629999999998</v>
      </c>
      <c r="W2729" s="201"/>
      <c r="X2729" s="202">
        <f t="shared" si="216"/>
        <v>626.08899999999983</v>
      </c>
      <c r="Y2729" s="1">
        <f>+U2729-E2729</f>
        <v>-5.7000000000016371E-2</v>
      </c>
    </row>
    <row r="2730" spans="2:25" x14ac:dyDescent="0.2">
      <c r="B2730" s="252">
        <v>44727</v>
      </c>
      <c r="C2730" s="201">
        <v>438</v>
      </c>
      <c r="D2730" s="201">
        <v>370</v>
      </c>
      <c r="E2730" s="196">
        <v>421.05</v>
      </c>
      <c r="F2730" s="201">
        <v>722</v>
      </c>
      <c r="G2730" s="201">
        <v>34</v>
      </c>
      <c r="H2730" s="202">
        <v>390.6</v>
      </c>
      <c r="I2730" s="202">
        <v>0</v>
      </c>
      <c r="J2730" s="202">
        <v>0</v>
      </c>
      <c r="K2730" s="202">
        <v>0</v>
      </c>
      <c r="L2730" s="197">
        <v>5.5979999999999999</v>
      </c>
      <c r="M2730" s="198">
        <v>2.004</v>
      </c>
      <c r="N2730" s="201">
        <f t="shared" si="219"/>
        <v>5.5979999999999999</v>
      </c>
      <c r="O2730" s="199">
        <f t="shared" si="220"/>
        <v>1.6479999999999544</v>
      </c>
      <c r="P2730" s="223">
        <v>1.4</v>
      </c>
      <c r="Q2730" s="200">
        <f t="shared" si="217"/>
        <v>53.904359195482236</v>
      </c>
      <c r="R2730" s="201">
        <v>430</v>
      </c>
      <c r="S2730" s="201"/>
      <c r="T2730" s="253">
        <v>10.968</v>
      </c>
      <c r="U2730" s="201">
        <f t="shared" si="222"/>
        <v>420.96800000000002</v>
      </c>
      <c r="V2730" s="202">
        <f t="shared" si="218"/>
        <v>457.81429999999995</v>
      </c>
      <c r="W2730" s="201"/>
      <c r="X2730" s="202">
        <f t="shared" si="216"/>
        <v>631.68699999999978</v>
      </c>
      <c r="Y2730" s="1">
        <f t="shared" ref="Y2730:Y2793" si="223">+U2730-E2730</f>
        <v>-8.1999999999993634E-2</v>
      </c>
    </row>
    <row r="2731" spans="2:25" x14ac:dyDescent="0.2">
      <c r="B2731" s="252">
        <v>44728</v>
      </c>
      <c r="C2731" s="201">
        <v>438</v>
      </c>
      <c r="D2731" s="201">
        <v>370</v>
      </c>
      <c r="E2731" s="196">
        <v>420.79</v>
      </c>
      <c r="F2731" s="201">
        <v>722</v>
      </c>
      <c r="G2731" s="201">
        <v>34</v>
      </c>
      <c r="H2731" s="202">
        <v>386.65</v>
      </c>
      <c r="I2731" s="202">
        <v>0</v>
      </c>
      <c r="J2731" s="202">
        <v>0</v>
      </c>
      <c r="K2731" s="202">
        <v>0</v>
      </c>
      <c r="L2731" s="197">
        <v>4.8810000000000002</v>
      </c>
      <c r="M2731" s="198">
        <v>1.9139999999999999</v>
      </c>
      <c r="N2731" s="201">
        <f t="shared" si="219"/>
        <v>4.8810000000000002</v>
      </c>
      <c r="O2731" s="199">
        <f t="shared" si="220"/>
        <v>0.91100000000002979</v>
      </c>
      <c r="P2731" s="223">
        <v>0</v>
      </c>
      <c r="Q2731" s="200">
        <f t="shared" si="217"/>
        <v>53.354939216068097</v>
      </c>
      <c r="R2731" s="201">
        <v>430</v>
      </c>
      <c r="S2731" s="201"/>
      <c r="T2731" s="253">
        <v>10.704000000000001</v>
      </c>
      <c r="U2731" s="201">
        <f t="shared" si="222"/>
        <v>420.70400000000001</v>
      </c>
      <c r="V2731" s="202">
        <f t="shared" si="218"/>
        <v>458.72529999999995</v>
      </c>
      <c r="W2731" s="201"/>
      <c r="X2731" s="202">
        <f t="shared" si="216"/>
        <v>636.56799999999976</v>
      </c>
      <c r="Y2731" s="1">
        <f t="shared" si="223"/>
        <v>-8.6000000000012733E-2</v>
      </c>
    </row>
    <row r="2732" spans="2:25" x14ac:dyDescent="0.2">
      <c r="B2732" s="252">
        <v>44729</v>
      </c>
      <c r="C2732" s="201">
        <v>438</v>
      </c>
      <c r="D2732" s="201">
        <v>370</v>
      </c>
      <c r="E2732" s="196">
        <v>420.53</v>
      </c>
      <c r="F2732" s="201">
        <v>722</v>
      </c>
      <c r="G2732" s="201">
        <v>34</v>
      </c>
      <c r="H2732" s="202">
        <v>382.68</v>
      </c>
      <c r="I2732" s="202">
        <v>0</v>
      </c>
      <c r="J2732" s="202">
        <v>0</v>
      </c>
      <c r="K2732" s="202">
        <v>0</v>
      </c>
      <c r="L2732" s="197">
        <v>4.8550000000000004</v>
      </c>
      <c r="M2732" s="198">
        <v>1.9039999999999999</v>
      </c>
      <c r="N2732" s="201">
        <f t="shared" si="219"/>
        <v>4.8550000000000004</v>
      </c>
      <c r="O2732" s="199">
        <f t="shared" si="220"/>
        <v>1.0749999999999709</v>
      </c>
      <c r="P2732" s="223">
        <v>0</v>
      </c>
      <c r="Q2732" s="200">
        <f t="shared" si="217"/>
        <v>52.802737363340469</v>
      </c>
      <c r="R2732" s="201">
        <v>430</v>
      </c>
      <c r="S2732" s="201"/>
      <c r="T2732" s="253">
        <v>10.429</v>
      </c>
      <c r="U2732" s="201">
        <f t="shared" si="222"/>
        <v>420.42899999999997</v>
      </c>
      <c r="V2732" s="202">
        <f t="shared" si="218"/>
        <v>459.80029999999994</v>
      </c>
      <c r="W2732" s="201"/>
      <c r="X2732" s="202">
        <f t="shared" si="216"/>
        <v>641.42299999999977</v>
      </c>
      <c r="Y2732" s="1">
        <f t="shared" si="223"/>
        <v>-0.10099999999999909</v>
      </c>
    </row>
    <row r="2733" spans="2:25" x14ac:dyDescent="0.2">
      <c r="B2733" s="252">
        <v>44730</v>
      </c>
      <c r="C2733" s="201">
        <v>438</v>
      </c>
      <c r="D2733" s="201">
        <v>370</v>
      </c>
      <c r="E2733" s="196">
        <v>420.28</v>
      </c>
      <c r="F2733" s="201">
        <v>722</v>
      </c>
      <c r="G2733" s="201">
        <v>34</v>
      </c>
      <c r="H2733" s="202">
        <v>378.9</v>
      </c>
      <c r="I2733" s="202">
        <v>0</v>
      </c>
      <c r="J2733" s="202">
        <v>0</v>
      </c>
      <c r="K2733" s="202">
        <v>0</v>
      </c>
      <c r="L2733" s="197">
        <v>2.4510000000000001</v>
      </c>
      <c r="M2733" s="198">
        <v>0.96099999999999997</v>
      </c>
      <c r="N2733" s="201">
        <f t="shared" si="219"/>
        <v>2.4510000000000001</v>
      </c>
      <c r="O2733" s="199">
        <f t="shared" si="220"/>
        <v>0.8010000000000228</v>
      </c>
      <c r="P2733" s="223">
        <v>0</v>
      </c>
      <c r="Q2733" s="200">
        <f t="shared" si="217"/>
        <v>52.276963307090988</v>
      </c>
      <c r="R2733" s="201">
        <v>430</v>
      </c>
      <c r="S2733" s="201"/>
      <c r="T2733" s="253">
        <v>10.161</v>
      </c>
      <c r="U2733" s="201">
        <f t="shared" si="222"/>
        <v>420.161</v>
      </c>
      <c r="V2733" s="202">
        <f t="shared" si="218"/>
        <v>460.60129999999998</v>
      </c>
      <c r="W2733" s="201"/>
      <c r="X2733" s="202">
        <f t="shared" si="216"/>
        <v>643.8739999999998</v>
      </c>
      <c r="Y2733" s="1">
        <f t="shared" si="223"/>
        <v>-0.11899999999997135</v>
      </c>
    </row>
    <row r="2734" spans="2:25" x14ac:dyDescent="0.2">
      <c r="B2734" s="252">
        <v>44731</v>
      </c>
      <c r="C2734" s="201">
        <v>438</v>
      </c>
      <c r="D2734" s="201">
        <v>370</v>
      </c>
      <c r="E2734" s="196">
        <v>420.17</v>
      </c>
      <c r="F2734" s="201">
        <v>722</v>
      </c>
      <c r="G2734" s="201">
        <v>34</v>
      </c>
      <c r="H2734" s="202">
        <v>377.25</v>
      </c>
      <c r="I2734" s="202">
        <v>0</v>
      </c>
      <c r="J2734" s="202">
        <v>0</v>
      </c>
      <c r="K2734" s="202">
        <v>0</v>
      </c>
      <c r="L2734" s="197">
        <v>5.944</v>
      </c>
      <c r="M2734" s="198">
        <v>2.331</v>
      </c>
      <c r="N2734" s="201">
        <f t="shared" si="219"/>
        <v>5.944</v>
      </c>
      <c r="O2734" s="199">
        <f t="shared" si="220"/>
        <v>0.64399999999998858</v>
      </c>
      <c r="P2734" s="223">
        <v>0</v>
      </c>
      <c r="Q2734" s="200">
        <f t="shared" si="217"/>
        <v>52.047458758728126</v>
      </c>
      <c r="R2734" s="201">
        <v>430</v>
      </c>
      <c r="S2734" s="201"/>
      <c r="T2734" s="253">
        <v>9.859</v>
      </c>
      <c r="U2734" s="201">
        <f t="shared" si="222"/>
        <v>419.85899999999998</v>
      </c>
      <c r="V2734" s="202">
        <f t="shared" si="218"/>
        <v>461.24529999999999</v>
      </c>
      <c r="W2734" s="201"/>
      <c r="X2734" s="202">
        <f t="shared" si="216"/>
        <v>649.81799999999976</v>
      </c>
      <c r="Y2734" s="1">
        <f t="shared" si="223"/>
        <v>-0.31100000000003547</v>
      </c>
    </row>
    <row r="2735" spans="2:25" x14ac:dyDescent="0.2">
      <c r="B2735" s="252">
        <v>44732</v>
      </c>
      <c r="C2735" s="201">
        <v>438</v>
      </c>
      <c r="D2735" s="201">
        <v>370</v>
      </c>
      <c r="E2735" s="196">
        <v>419.81</v>
      </c>
      <c r="F2735" s="201">
        <v>722</v>
      </c>
      <c r="G2735" s="201">
        <v>34</v>
      </c>
      <c r="H2735" s="202">
        <v>371.95</v>
      </c>
      <c r="I2735" s="202">
        <v>0</v>
      </c>
      <c r="J2735" s="202">
        <v>0</v>
      </c>
      <c r="K2735" s="202">
        <v>0</v>
      </c>
      <c r="L2735" s="197">
        <v>2.5190000000000001</v>
      </c>
      <c r="M2735" s="198">
        <v>0.98799999999999999</v>
      </c>
      <c r="N2735" s="201">
        <f t="shared" si="219"/>
        <v>2.5190000000000001</v>
      </c>
      <c r="O2735" s="199">
        <f t="shared" si="220"/>
        <v>0.26900000000000013</v>
      </c>
      <c r="P2735" s="223">
        <v>0</v>
      </c>
      <c r="Q2735" s="200">
        <f t="shared" si="217"/>
        <v>51.310262330653458</v>
      </c>
      <c r="R2735" s="201">
        <v>430</v>
      </c>
      <c r="S2735" s="201"/>
      <c r="T2735" s="253">
        <v>9.4239999999999995</v>
      </c>
      <c r="U2735" s="201">
        <f t="shared" si="222"/>
        <v>419.42399999999998</v>
      </c>
      <c r="V2735" s="202">
        <f t="shared" si="218"/>
        <v>461.51429999999999</v>
      </c>
      <c r="W2735" s="201"/>
      <c r="X2735" s="202">
        <f t="shared" si="216"/>
        <v>652.33699999999976</v>
      </c>
      <c r="Y2735" s="1">
        <f t="shared" si="223"/>
        <v>-0.3860000000000241</v>
      </c>
    </row>
    <row r="2736" spans="2:25" x14ac:dyDescent="0.2">
      <c r="B2736" s="252">
        <v>44733</v>
      </c>
      <c r="C2736" s="201">
        <v>438</v>
      </c>
      <c r="D2736" s="201">
        <v>370</v>
      </c>
      <c r="E2736" s="196">
        <v>419.66</v>
      </c>
      <c r="F2736" s="201">
        <v>722</v>
      </c>
      <c r="G2736" s="201">
        <v>34</v>
      </c>
      <c r="H2736" s="202">
        <v>369.7</v>
      </c>
      <c r="I2736" s="202">
        <v>0</v>
      </c>
      <c r="J2736" s="202">
        <v>0</v>
      </c>
      <c r="K2736" s="202">
        <v>0</v>
      </c>
      <c r="L2736" s="197">
        <v>5.0199999999999996</v>
      </c>
      <c r="M2736" s="198">
        <v>1.9610000000000001</v>
      </c>
      <c r="N2736" s="202">
        <f t="shared" si="219"/>
        <v>5.0199999999999996</v>
      </c>
      <c r="O2736" s="199">
        <f t="shared" si="220"/>
        <v>0.65999999999998593</v>
      </c>
      <c r="P2736" s="223">
        <v>0</v>
      </c>
      <c r="Q2736" s="200">
        <f t="shared" si="217"/>
        <v>50.99730158288591</v>
      </c>
      <c r="R2736" s="201">
        <v>430</v>
      </c>
      <c r="S2736" s="201"/>
      <c r="T2736" s="253">
        <v>9.2360000000000007</v>
      </c>
      <c r="U2736" s="201">
        <f t="shared" si="222"/>
        <v>419.23599999999999</v>
      </c>
      <c r="V2736" s="202">
        <f t="shared" si="218"/>
        <v>462.17429999999996</v>
      </c>
      <c r="W2736" s="201"/>
      <c r="X2736" s="202">
        <f t="shared" si="216"/>
        <v>657.35699999999974</v>
      </c>
      <c r="Y2736" s="1">
        <f t="shared" si="223"/>
        <v>-0.42400000000003502</v>
      </c>
    </row>
    <row r="2737" spans="2:25" x14ac:dyDescent="0.2">
      <c r="B2737" s="252">
        <v>44734</v>
      </c>
      <c r="C2737" s="201">
        <v>438</v>
      </c>
      <c r="D2737" s="201">
        <v>370</v>
      </c>
      <c r="E2737" s="196">
        <v>419.36</v>
      </c>
      <c r="F2737" s="201">
        <v>722</v>
      </c>
      <c r="G2737" s="201">
        <v>34</v>
      </c>
      <c r="H2737" s="202">
        <v>365.34</v>
      </c>
      <c r="I2737" s="202">
        <v>0</v>
      </c>
      <c r="J2737" s="202">
        <v>0</v>
      </c>
      <c r="K2737" s="202">
        <v>0</v>
      </c>
      <c r="L2737" s="197">
        <v>3.8889999999999998</v>
      </c>
      <c r="M2737" s="198">
        <v>1.5189999999999999</v>
      </c>
      <c r="N2737" s="201">
        <f t="shared" si="219"/>
        <v>3.8889999999999998</v>
      </c>
      <c r="O2737" s="199">
        <f t="shared" si="220"/>
        <v>0.2890000000000339</v>
      </c>
      <c r="P2737" s="223">
        <v>0</v>
      </c>
      <c r="Q2737" s="200">
        <f t="shared" si="217"/>
        <v>50.390853200545244</v>
      </c>
      <c r="R2737" s="201">
        <v>430</v>
      </c>
      <c r="S2737" s="201"/>
      <c r="T2737" s="253">
        <v>8.9</v>
      </c>
      <c r="U2737" s="201">
        <f t="shared" si="222"/>
        <v>418.9</v>
      </c>
      <c r="V2737" s="202">
        <f t="shared" si="218"/>
        <v>462.4633</v>
      </c>
      <c r="W2737" s="201"/>
      <c r="X2737" s="202">
        <f t="shared" si="216"/>
        <v>661.24599999999975</v>
      </c>
      <c r="Y2737" s="1">
        <f t="shared" si="223"/>
        <v>-0.46000000000003638</v>
      </c>
    </row>
    <row r="2738" spans="2:25" x14ac:dyDescent="0.2">
      <c r="B2738" s="252">
        <v>44735</v>
      </c>
      <c r="C2738" s="201">
        <v>438</v>
      </c>
      <c r="D2738" s="201">
        <v>370</v>
      </c>
      <c r="E2738" s="196">
        <v>419.11</v>
      </c>
      <c r="F2738" s="201">
        <v>722</v>
      </c>
      <c r="G2738" s="201">
        <v>34</v>
      </c>
      <c r="H2738" s="202">
        <v>361.74</v>
      </c>
      <c r="I2738" s="202">
        <v>0</v>
      </c>
      <c r="J2738" s="202">
        <v>0</v>
      </c>
      <c r="K2738" s="202">
        <v>0</v>
      </c>
      <c r="L2738" s="197">
        <v>4.5880000000000001</v>
      </c>
      <c r="M2738" s="198">
        <v>1.792</v>
      </c>
      <c r="N2738" s="201">
        <f t="shared" si="219"/>
        <v>4.5880000000000001</v>
      </c>
      <c r="O2738" s="199">
        <f t="shared" si="220"/>
        <v>0.56800000000001827</v>
      </c>
      <c r="P2738" s="223">
        <v>0</v>
      </c>
      <c r="Q2738" s="200">
        <f t="shared" si="217"/>
        <v>49.890116004117168</v>
      </c>
      <c r="R2738" s="201">
        <v>430</v>
      </c>
      <c r="S2738" s="201"/>
      <c r="T2738" s="253">
        <v>8.6219999999999999</v>
      </c>
      <c r="U2738" s="201">
        <f t="shared" si="222"/>
        <v>418.62200000000001</v>
      </c>
      <c r="V2738" s="202">
        <f t="shared" si="218"/>
        <v>463.03130000000004</v>
      </c>
      <c r="W2738" s="201"/>
      <c r="X2738" s="202">
        <f t="shared" si="216"/>
        <v>665.83399999999972</v>
      </c>
      <c r="Y2738" s="1">
        <f t="shared" si="223"/>
        <v>-0.48799999999999955</v>
      </c>
    </row>
    <row r="2739" spans="2:25" x14ac:dyDescent="0.2">
      <c r="B2739" s="252">
        <v>44736</v>
      </c>
      <c r="C2739" s="201">
        <v>438</v>
      </c>
      <c r="D2739" s="201">
        <v>370</v>
      </c>
      <c r="E2739" s="196">
        <v>418.83</v>
      </c>
      <c r="F2739" s="201">
        <v>722</v>
      </c>
      <c r="G2739" s="201">
        <v>34</v>
      </c>
      <c r="H2739" s="202">
        <v>357.72</v>
      </c>
      <c r="I2739" s="202">
        <v>0</v>
      </c>
      <c r="J2739" s="202">
        <v>0</v>
      </c>
      <c r="K2739" s="202">
        <v>0</v>
      </c>
      <c r="L2739" s="197">
        <v>3.843</v>
      </c>
      <c r="M2739" s="198">
        <v>1.5009999999999999</v>
      </c>
      <c r="N2739" s="201">
        <f t="shared" si="219"/>
        <v>3.843</v>
      </c>
      <c r="O2739" s="199">
        <f t="shared" si="220"/>
        <v>0.38299999999996359</v>
      </c>
      <c r="P2739" s="223">
        <v>0</v>
      </c>
      <c r="Q2739" s="200">
        <f t="shared" si="217"/>
        <v>49.330959468105817</v>
      </c>
      <c r="R2739" s="201">
        <v>430</v>
      </c>
      <c r="S2739" s="201"/>
      <c r="T2739" s="253">
        <v>8.3070000000000004</v>
      </c>
      <c r="U2739" s="201">
        <f t="shared" si="222"/>
        <v>418.30700000000002</v>
      </c>
      <c r="V2739" s="202">
        <f t="shared" si="218"/>
        <v>463.41430000000003</v>
      </c>
      <c r="W2739" s="201"/>
      <c r="X2739" s="202">
        <f t="shared" si="216"/>
        <v>669.67699999999968</v>
      </c>
      <c r="Y2739" s="1">
        <f t="shared" si="223"/>
        <v>-0.52299999999996771</v>
      </c>
    </row>
    <row r="2740" spans="2:25" x14ac:dyDescent="0.2">
      <c r="B2740" s="252">
        <v>44737</v>
      </c>
      <c r="C2740" s="201">
        <v>438</v>
      </c>
      <c r="D2740" s="201">
        <v>370</v>
      </c>
      <c r="E2740" s="196">
        <v>418.59</v>
      </c>
      <c r="F2740" s="201">
        <v>722</v>
      </c>
      <c r="G2740" s="201">
        <v>34</v>
      </c>
      <c r="H2740" s="202">
        <v>354.26</v>
      </c>
      <c r="I2740" s="202">
        <v>0</v>
      </c>
      <c r="J2740" s="202">
        <v>0</v>
      </c>
      <c r="K2740" s="202">
        <v>0</v>
      </c>
      <c r="L2740" s="197">
        <v>4.7549999999999999</v>
      </c>
      <c r="M2740" s="198">
        <v>1.85</v>
      </c>
      <c r="N2740" s="201">
        <f t="shared" si="219"/>
        <v>4.7549999999999999</v>
      </c>
      <c r="O2740" s="199">
        <f t="shared" si="220"/>
        <v>0.4150000000000249</v>
      </c>
      <c r="P2740" s="223">
        <v>0</v>
      </c>
      <c r="Q2740" s="200">
        <f t="shared" si="217"/>
        <v>48.84969538487217</v>
      </c>
      <c r="R2740" s="201">
        <v>430</v>
      </c>
      <c r="S2740" s="201"/>
      <c r="T2740" s="253">
        <v>8.0250000000000004</v>
      </c>
      <c r="U2740" s="201">
        <f t="shared" si="222"/>
        <v>418.02499999999998</v>
      </c>
      <c r="V2740" s="202">
        <f t="shared" si="218"/>
        <v>463.82930000000005</v>
      </c>
      <c r="W2740" s="201"/>
      <c r="X2740" s="202">
        <f t="shared" si="216"/>
        <v>674.43199999999968</v>
      </c>
      <c r="Y2740" s="1">
        <f t="shared" si="223"/>
        <v>-0.56499999999999773</v>
      </c>
    </row>
    <row r="2741" spans="2:25" x14ac:dyDescent="0.2">
      <c r="B2741" s="252">
        <v>44738</v>
      </c>
      <c r="C2741" s="201">
        <v>438</v>
      </c>
      <c r="D2741" s="201">
        <v>370</v>
      </c>
      <c r="E2741" s="196">
        <v>418.28</v>
      </c>
      <c r="F2741" s="201">
        <v>722</v>
      </c>
      <c r="G2741" s="201">
        <v>34</v>
      </c>
      <c r="H2741" s="202">
        <v>349.92</v>
      </c>
      <c r="I2741" s="202">
        <v>0</v>
      </c>
      <c r="J2741" s="202">
        <v>0</v>
      </c>
      <c r="K2741" s="202">
        <v>0</v>
      </c>
      <c r="L2741" s="197">
        <v>5.9139999999999997</v>
      </c>
      <c r="M2741" s="198">
        <v>2.3010000000000002</v>
      </c>
      <c r="N2741" s="201">
        <f t="shared" si="219"/>
        <v>5.9139999999999997</v>
      </c>
      <c r="O2741" s="199">
        <f t="shared" si="220"/>
        <v>0.87399999999997924</v>
      </c>
      <c r="P2741" s="223">
        <v>0</v>
      </c>
      <c r="Q2741" s="200">
        <f t="shared" si="217"/>
        <v>48.246028875844992</v>
      </c>
      <c r="R2741" s="201">
        <v>430</v>
      </c>
      <c r="S2741" s="201"/>
      <c r="T2741" s="253">
        <v>7.6769999999999996</v>
      </c>
      <c r="U2741" s="201">
        <f t="shared" si="222"/>
        <v>417.67700000000002</v>
      </c>
      <c r="V2741" s="202">
        <f t="shared" si="218"/>
        <v>464.70330000000001</v>
      </c>
      <c r="W2741" s="201"/>
      <c r="X2741" s="202">
        <f t="shared" si="216"/>
        <v>680.34599999999966</v>
      </c>
      <c r="Y2741" s="1">
        <f t="shared" si="223"/>
        <v>-0.6029999999999518</v>
      </c>
    </row>
    <row r="2742" spans="2:25" x14ac:dyDescent="0.2">
      <c r="B2742" s="252">
        <v>44739</v>
      </c>
      <c r="C2742" s="201">
        <v>438</v>
      </c>
      <c r="D2742" s="201">
        <v>370</v>
      </c>
      <c r="E2742" s="196">
        <v>417.92</v>
      </c>
      <c r="F2742" s="201">
        <v>722</v>
      </c>
      <c r="G2742" s="201">
        <v>34</v>
      </c>
      <c r="H2742" s="202">
        <v>344.88</v>
      </c>
      <c r="I2742" s="202">
        <v>0</v>
      </c>
      <c r="J2742" s="202">
        <v>0</v>
      </c>
      <c r="K2742" s="202">
        <v>0</v>
      </c>
      <c r="L2742" s="197">
        <v>8.1750000000000007</v>
      </c>
      <c r="M2742" s="198">
        <v>3.181</v>
      </c>
      <c r="N2742" s="201">
        <f t="shared" si="219"/>
        <v>8.1750000000000007</v>
      </c>
      <c r="O2742" s="199">
        <f t="shared" si="220"/>
        <v>3.0450000000000053</v>
      </c>
      <c r="P2742" s="223">
        <v>0</v>
      </c>
      <c r="Q2742" s="200">
        <f t="shared" si="217"/>
        <v>47.544996800845688</v>
      </c>
      <c r="R2742" s="201">
        <v>430</v>
      </c>
      <c r="S2742" s="201"/>
      <c r="T2742" s="253">
        <v>7.2759999999999998</v>
      </c>
      <c r="U2742" s="201">
        <f t="shared" si="222"/>
        <v>417.27600000000001</v>
      </c>
      <c r="V2742" s="202">
        <f t="shared" si="218"/>
        <v>467.74830000000003</v>
      </c>
      <c r="W2742" s="201"/>
      <c r="X2742" s="202">
        <f t="shared" si="216"/>
        <v>688.52099999999962</v>
      </c>
      <c r="Y2742" s="1">
        <f t="shared" si="223"/>
        <v>-0.64400000000000546</v>
      </c>
    </row>
    <row r="2743" spans="2:25" x14ac:dyDescent="0.2">
      <c r="B2743" s="252">
        <v>44740</v>
      </c>
      <c r="C2743" s="201">
        <v>438</v>
      </c>
      <c r="D2743" s="201">
        <v>370</v>
      </c>
      <c r="E2743" s="196">
        <v>417.55</v>
      </c>
      <c r="F2743" s="201">
        <v>722</v>
      </c>
      <c r="G2743" s="201">
        <v>34</v>
      </c>
      <c r="H2743" s="202">
        <v>339.75</v>
      </c>
      <c r="I2743" s="202">
        <v>0</v>
      </c>
      <c r="J2743" s="202">
        <v>0</v>
      </c>
      <c r="K2743" s="202">
        <v>4.3999999999999997E-2</v>
      </c>
      <c r="L2743" s="197">
        <v>5.7880000000000003</v>
      </c>
      <c r="M2743" s="198">
        <v>2.2519999999999998</v>
      </c>
      <c r="N2743" s="201">
        <f t="shared" si="219"/>
        <v>5.8319999999999999</v>
      </c>
      <c r="O2743" s="199">
        <f t="shared" si="220"/>
        <v>0.24200000000002486</v>
      </c>
      <c r="P2743" s="223">
        <v>0</v>
      </c>
      <c r="Q2743" s="200">
        <f t="shared" si="217"/>
        <v>46.831446295935677</v>
      </c>
      <c r="R2743" s="201">
        <v>430</v>
      </c>
      <c r="S2743" s="201"/>
      <c r="T2743" s="253">
        <v>6.8780000000000001</v>
      </c>
      <c r="U2743" s="201">
        <f t="shared" si="222"/>
        <v>416.87799999999999</v>
      </c>
      <c r="V2743" s="202">
        <f t="shared" si="218"/>
        <v>467.99030000000005</v>
      </c>
      <c r="W2743" s="201"/>
      <c r="X2743" s="202">
        <f t="shared" si="216"/>
        <v>694.30899999999963</v>
      </c>
      <c r="Y2743" s="1">
        <f t="shared" si="223"/>
        <v>-0.67200000000002547</v>
      </c>
    </row>
    <row r="2744" spans="2:25" x14ac:dyDescent="0.2">
      <c r="B2744" s="252">
        <v>44741</v>
      </c>
      <c r="C2744" s="201">
        <v>438</v>
      </c>
      <c r="D2744" s="201">
        <v>370</v>
      </c>
      <c r="E2744" s="196">
        <v>417.14</v>
      </c>
      <c r="F2744" s="201">
        <v>722</v>
      </c>
      <c r="G2744" s="201">
        <v>34</v>
      </c>
      <c r="H2744" s="202">
        <v>334.16</v>
      </c>
      <c r="I2744" s="202">
        <v>0</v>
      </c>
      <c r="J2744" s="202">
        <v>0</v>
      </c>
      <c r="K2744" s="202">
        <v>5.7000000000000002E-2</v>
      </c>
      <c r="L2744" s="197">
        <v>5.6180000000000003</v>
      </c>
      <c r="M2744" s="198">
        <v>2.1859999999999999</v>
      </c>
      <c r="N2744" s="201">
        <f t="shared" si="219"/>
        <v>5.6750000000000007</v>
      </c>
      <c r="O2744" s="199">
        <f t="shared" si="220"/>
        <v>0.55499999999999616</v>
      </c>
      <c r="P2744" s="223">
        <v>0</v>
      </c>
      <c r="Q2744" s="200">
        <f t="shared" si="217"/>
        <v>46.053912704815417</v>
      </c>
      <c r="R2744" s="201">
        <v>430</v>
      </c>
      <c r="S2744" s="201"/>
      <c r="T2744" s="253">
        <v>6.4459999999999997</v>
      </c>
      <c r="U2744" s="201">
        <f t="shared" si="222"/>
        <v>416.44600000000003</v>
      </c>
      <c r="V2744" s="202">
        <f t="shared" si="218"/>
        <v>468.54530000000005</v>
      </c>
      <c r="W2744" s="201"/>
      <c r="X2744" s="202">
        <f t="shared" si="216"/>
        <v>699.92699999999968</v>
      </c>
      <c r="Y2744" s="1">
        <f t="shared" si="223"/>
        <v>-0.69399999999995998</v>
      </c>
    </row>
    <row r="2745" spans="2:25" x14ac:dyDescent="0.2">
      <c r="B2745" s="252">
        <v>44742</v>
      </c>
      <c r="C2745" s="201">
        <v>438</v>
      </c>
      <c r="D2745" s="201">
        <v>370</v>
      </c>
      <c r="E2745" s="196">
        <v>416.76</v>
      </c>
      <c r="F2745" s="201">
        <v>722</v>
      </c>
      <c r="G2745" s="201">
        <v>34</v>
      </c>
      <c r="H2745" s="202">
        <v>329.04</v>
      </c>
      <c r="I2745" s="202">
        <v>0</v>
      </c>
      <c r="J2745" s="202">
        <v>0</v>
      </c>
      <c r="K2745" s="202">
        <v>5.7000000000000002E-2</v>
      </c>
      <c r="L2745" s="197">
        <v>5.17</v>
      </c>
      <c r="M2745" s="198">
        <v>2.004</v>
      </c>
      <c r="N2745" s="201">
        <f t="shared" si="219"/>
        <v>5.2270000000000003</v>
      </c>
      <c r="O2745" s="199">
        <f t="shared" si="220"/>
        <v>0.52699999999995484</v>
      </c>
      <c r="P2745" s="223">
        <v>7.1</v>
      </c>
      <c r="Q2745" s="200">
        <f t="shared" si="217"/>
        <v>45.341753136562154</v>
      </c>
      <c r="R2745" s="201">
        <v>430</v>
      </c>
      <c r="S2745" s="201"/>
      <c r="T2745" s="253">
        <v>6.0229999999999997</v>
      </c>
      <c r="U2745" s="201">
        <f t="shared" si="222"/>
        <v>416.02300000000002</v>
      </c>
      <c r="V2745" s="202">
        <f t="shared" si="218"/>
        <v>469.07229999999998</v>
      </c>
      <c r="W2745" s="201"/>
      <c r="X2745" s="202">
        <f t="shared" si="216"/>
        <v>705.09699999999964</v>
      </c>
      <c r="Y2745" s="1">
        <f t="shared" si="223"/>
        <v>-0.73699999999996635</v>
      </c>
    </row>
    <row r="2746" spans="2:25" x14ac:dyDescent="0.2">
      <c r="B2746" s="252">
        <v>44743</v>
      </c>
      <c r="C2746" s="201">
        <v>438</v>
      </c>
      <c r="D2746" s="201">
        <v>370</v>
      </c>
      <c r="E2746" s="196">
        <v>416.41</v>
      </c>
      <c r="F2746" s="201">
        <v>722</v>
      </c>
      <c r="G2746" s="201">
        <v>34</v>
      </c>
      <c r="H2746" s="202">
        <v>324.33999999999997</v>
      </c>
      <c r="I2746" s="202">
        <v>0</v>
      </c>
      <c r="J2746" s="202">
        <v>0</v>
      </c>
      <c r="K2746" s="202">
        <v>5.7000000000000002E-2</v>
      </c>
      <c r="L2746" s="197">
        <v>6.1040000000000001</v>
      </c>
      <c r="M2746" s="198">
        <v>2.3660000000000001</v>
      </c>
      <c r="N2746" s="201">
        <f t="shared" si="219"/>
        <v>6.1610000000000005</v>
      </c>
      <c r="O2746" s="199">
        <f t="shared" si="220"/>
        <v>1.3410000000000073</v>
      </c>
      <c r="P2746" s="223">
        <v>0</v>
      </c>
      <c r="Q2746" s="200">
        <f t="shared" si="217"/>
        <v>44.688012907892166</v>
      </c>
      <c r="R2746" s="201">
        <v>430</v>
      </c>
      <c r="S2746" s="202">
        <f>SUM(K2746:K2776)</f>
        <v>1.7669999999999997</v>
      </c>
      <c r="T2746" s="253">
        <v>5.6360000000000001</v>
      </c>
      <c r="U2746" s="201">
        <f t="shared" si="222"/>
        <v>415.63600000000002</v>
      </c>
      <c r="V2746" s="202">
        <f t="shared" si="218"/>
        <v>470.41329999999999</v>
      </c>
      <c r="W2746" s="201"/>
      <c r="X2746" s="202">
        <f t="shared" si="216"/>
        <v>711.20099999999968</v>
      </c>
      <c r="Y2746" s="1">
        <f t="shared" si="223"/>
        <v>-0.77400000000000091</v>
      </c>
    </row>
    <row r="2747" spans="2:25" x14ac:dyDescent="0.2">
      <c r="B2747" s="252">
        <v>44744</v>
      </c>
      <c r="C2747" s="201">
        <v>438</v>
      </c>
      <c r="D2747" s="201">
        <v>370</v>
      </c>
      <c r="E2747" s="196">
        <v>416.04</v>
      </c>
      <c r="F2747" s="201">
        <v>722</v>
      </c>
      <c r="G2747" s="201">
        <v>34</v>
      </c>
      <c r="H2747" s="202">
        <v>319.52</v>
      </c>
      <c r="I2747" s="202">
        <v>0</v>
      </c>
      <c r="J2747" s="202">
        <v>0</v>
      </c>
      <c r="K2747" s="202">
        <v>5.7000000000000002E-2</v>
      </c>
      <c r="L2747" s="197">
        <v>4.9119999999999999</v>
      </c>
      <c r="M2747" s="198">
        <v>1.9039999999999999</v>
      </c>
      <c r="N2747" s="201">
        <f t="shared" si="219"/>
        <v>4.9690000000000003</v>
      </c>
      <c r="O2747" s="199">
        <f t="shared" si="220"/>
        <v>0.67900000000003669</v>
      </c>
      <c r="P2747" s="223">
        <v>0</v>
      </c>
      <c r="Q2747" s="200">
        <f t="shared" si="217"/>
        <v>44.017581439341242</v>
      </c>
      <c r="R2747" s="201">
        <v>430</v>
      </c>
      <c r="S2747" s="201"/>
      <c r="T2747" s="253">
        <v>5.2130000000000001</v>
      </c>
      <c r="U2747" s="201">
        <f t="shared" si="222"/>
        <v>415.21300000000002</v>
      </c>
      <c r="V2747" s="202">
        <f t="shared" si="218"/>
        <v>471.09230000000002</v>
      </c>
      <c r="W2747" s="201"/>
      <c r="X2747" s="202">
        <f t="shared" si="216"/>
        <v>716.11299999999972</v>
      </c>
      <c r="Y2747" s="1">
        <f t="shared" si="223"/>
        <v>-0.82699999999999818</v>
      </c>
    </row>
    <row r="2748" spans="2:25" x14ac:dyDescent="0.2">
      <c r="B2748" s="252">
        <v>44745</v>
      </c>
      <c r="C2748" s="201">
        <v>438</v>
      </c>
      <c r="D2748" s="201">
        <v>370</v>
      </c>
      <c r="E2748" s="196">
        <v>415.71</v>
      </c>
      <c r="F2748" s="201">
        <v>722</v>
      </c>
      <c r="G2748" s="201">
        <v>34</v>
      </c>
      <c r="H2748" s="202">
        <v>315.23</v>
      </c>
      <c r="I2748" s="202">
        <v>0</v>
      </c>
      <c r="J2748" s="202">
        <v>0</v>
      </c>
      <c r="K2748" s="202">
        <v>5.7000000000000002E-2</v>
      </c>
      <c r="L2748" s="197">
        <v>3.32</v>
      </c>
      <c r="M2748" s="198">
        <v>1.2869999999999999</v>
      </c>
      <c r="N2748" s="201">
        <f t="shared" si="219"/>
        <v>3.3769999999999998</v>
      </c>
      <c r="O2748" s="199">
        <f t="shared" si="220"/>
        <v>11.566999999999997</v>
      </c>
      <c r="P2748" s="223">
        <v>3.1</v>
      </c>
      <c r="Q2748" s="200">
        <f t="shared" si="217"/>
        <v>43.420869613597795</v>
      </c>
      <c r="R2748" s="201">
        <v>430</v>
      </c>
      <c r="S2748" s="201"/>
      <c r="T2748" s="253">
        <v>4.8390000000000004</v>
      </c>
      <c r="U2748" s="201">
        <f t="shared" si="222"/>
        <v>414.839</v>
      </c>
      <c r="V2748" s="202">
        <f t="shared" si="218"/>
        <v>482.65930000000003</v>
      </c>
      <c r="W2748" s="201"/>
      <c r="X2748" s="202">
        <f t="shared" si="216"/>
        <v>719.43299999999977</v>
      </c>
      <c r="Y2748" s="1">
        <f t="shared" si="223"/>
        <v>-0.8709999999999809</v>
      </c>
    </row>
    <row r="2749" spans="2:25" x14ac:dyDescent="0.2">
      <c r="B2749" s="252">
        <v>44746</v>
      </c>
      <c r="C2749" s="201">
        <v>438</v>
      </c>
      <c r="D2749" s="201">
        <v>370</v>
      </c>
      <c r="E2749" s="196">
        <v>416.34</v>
      </c>
      <c r="F2749" s="201">
        <v>722</v>
      </c>
      <c r="G2749" s="201">
        <v>34</v>
      </c>
      <c r="H2749" s="202">
        <v>323.42</v>
      </c>
      <c r="I2749" s="202">
        <v>0</v>
      </c>
      <c r="J2749" s="202">
        <v>0</v>
      </c>
      <c r="K2749" s="202">
        <v>5.7000000000000002E-2</v>
      </c>
      <c r="L2749" s="197">
        <v>4.32</v>
      </c>
      <c r="M2749" s="198">
        <v>1.681</v>
      </c>
      <c r="N2749" s="201">
        <f t="shared" si="219"/>
        <v>4.3770000000000007</v>
      </c>
      <c r="O2749" s="199">
        <f t="shared" si="220"/>
        <v>5.9970000000000052</v>
      </c>
      <c r="P2749" s="223">
        <v>1.5</v>
      </c>
      <c r="Q2749" s="200">
        <f t="shared" si="217"/>
        <v>44.560046735471666</v>
      </c>
      <c r="R2749" s="201">
        <v>430</v>
      </c>
      <c r="S2749" s="201"/>
      <c r="T2749" s="253">
        <v>5.4669999999999996</v>
      </c>
      <c r="U2749" s="201">
        <f t="shared" si="222"/>
        <v>415.46699999999998</v>
      </c>
      <c r="V2749" s="202">
        <f t="shared" si="218"/>
        <v>488.65630000000004</v>
      </c>
      <c r="W2749" s="201"/>
      <c r="X2749" s="202">
        <f t="shared" ref="X2749:X2812" si="224">+X2748+L2749</f>
        <v>723.75299999999982</v>
      </c>
      <c r="Y2749" s="1">
        <f t="shared" si="223"/>
        <v>-0.87299999999999045</v>
      </c>
    </row>
    <row r="2750" spans="2:25" x14ac:dyDescent="0.2">
      <c r="B2750" s="252">
        <v>44747</v>
      </c>
      <c r="C2750" s="201">
        <v>438</v>
      </c>
      <c r="D2750" s="201">
        <v>370</v>
      </c>
      <c r="E2750" s="196">
        <v>416.46</v>
      </c>
      <c r="F2750" s="201">
        <v>722</v>
      </c>
      <c r="G2750" s="201">
        <v>34</v>
      </c>
      <c r="H2750" s="202">
        <v>325.04000000000002</v>
      </c>
      <c r="I2750" s="202">
        <v>0</v>
      </c>
      <c r="J2750" s="202">
        <v>0</v>
      </c>
      <c r="K2750" s="202">
        <v>5.7000000000000002E-2</v>
      </c>
      <c r="L2750" s="197">
        <v>5.5739999999999998</v>
      </c>
      <c r="M2750" s="198">
        <v>2.1669999999999998</v>
      </c>
      <c r="N2750" s="201">
        <f t="shared" si="219"/>
        <v>5.6310000000000002</v>
      </c>
      <c r="O2750" s="199">
        <f t="shared" si="220"/>
        <v>5.3509999999999707</v>
      </c>
      <c r="P2750" s="223">
        <v>0</v>
      </c>
      <c r="Q2750" s="200">
        <f t="shared" si="217"/>
        <v>44.785378473864299</v>
      </c>
      <c r="R2750" s="201">
        <v>430</v>
      </c>
      <c r="S2750" s="201"/>
      <c r="T2750" s="253">
        <v>5.5579999999999998</v>
      </c>
      <c r="U2750" s="201">
        <f t="shared" si="222"/>
        <v>415.55799999999999</v>
      </c>
      <c r="V2750" s="202">
        <f t="shared" si="218"/>
        <v>494.00729999999999</v>
      </c>
      <c r="W2750" s="201"/>
      <c r="X2750" s="202">
        <f t="shared" si="224"/>
        <v>729.32699999999977</v>
      </c>
      <c r="Y2750" s="1">
        <f t="shared" si="223"/>
        <v>-0.90199999999998681</v>
      </c>
    </row>
    <row r="2751" spans="2:25" x14ac:dyDescent="0.2">
      <c r="B2751" s="252">
        <v>44748</v>
      </c>
      <c r="C2751" s="201">
        <v>438</v>
      </c>
      <c r="D2751" s="201">
        <v>370</v>
      </c>
      <c r="E2751" s="196">
        <v>416.44</v>
      </c>
      <c r="F2751" s="201">
        <v>722</v>
      </c>
      <c r="G2751" s="201">
        <v>34</v>
      </c>
      <c r="H2751" s="202">
        <v>324.76</v>
      </c>
      <c r="I2751" s="202">
        <v>0</v>
      </c>
      <c r="J2751" s="202">
        <v>0</v>
      </c>
      <c r="K2751" s="202">
        <v>5.7000000000000002E-2</v>
      </c>
      <c r="L2751" s="197">
        <v>6.4039999999999999</v>
      </c>
      <c r="M2751" s="198">
        <v>2.4820000000000002</v>
      </c>
      <c r="N2751" s="201">
        <f t="shared" si="219"/>
        <v>6.4610000000000003</v>
      </c>
      <c r="O2751" s="199">
        <f t="shared" si="220"/>
        <v>3.1710000000000367</v>
      </c>
      <c r="P2751" s="223">
        <v>0</v>
      </c>
      <c r="Q2751" s="200">
        <f t="shared" si="217"/>
        <v>44.746432247475447</v>
      </c>
      <c r="R2751" s="201">
        <v>430</v>
      </c>
      <c r="S2751" s="201"/>
      <c r="T2751" s="253">
        <v>5.4930000000000003</v>
      </c>
      <c r="U2751" s="201">
        <f t="shared" si="222"/>
        <v>415.49299999999999</v>
      </c>
      <c r="V2751" s="202">
        <f t="shared" si="218"/>
        <v>497.17830000000004</v>
      </c>
      <c r="W2751" s="201"/>
      <c r="X2751" s="202">
        <f t="shared" si="224"/>
        <v>735.73099999999977</v>
      </c>
      <c r="Y2751" s="1">
        <f t="shared" si="223"/>
        <v>-0.94700000000000273</v>
      </c>
    </row>
    <row r="2752" spans="2:25" x14ac:dyDescent="0.2">
      <c r="B2752" s="252">
        <v>44749</v>
      </c>
      <c r="C2752" s="201">
        <v>438</v>
      </c>
      <c r="D2752" s="201">
        <v>370</v>
      </c>
      <c r="E2752" s="196">
        <v>416.19</v>
      </c>
      <c r="F2752" s="201">
        <v>722</v>
      </c>
      <c r="G2752" s="201">
        <v>34</v>
      </c>
      <c r="H2752" s="202">
        <v>321.47000000000003</v>
      </c>
      <c r="I2752" s="202">
        <v>0</v>
      </c>
      <c r="J2752" s="202">
        <v>0</v>
      </c>
      <c r="K2752" s="202">
        <v>5.7000000000000002E-2</v>
      </c>
      <c r="L2752" s="240">
        <v>4.8760000000000003</v>
      </c>
      <c r="M2752" s="241">
        <v>1.89</v>
      </c>
      <c r="N2752" s="201">
        <f t="shared" si="219"/>
        <v>4.9330000000000007</v>
      </c>
      <c r="O2752" s="199">
        <f t="shared" si="220"/>
        <v>1.8129999999999962</v>
      </c>
      <c r="P2752" s="242">
        <v>0</v>
      </c>
      <c r="Q2752" s="200">
        <f t="shared" si="217"/>
        <v>44.288814087406465</v>
      </c>
      <c r="R2752" s="201">
        <v>430</v>
      </c>
      <c r="S2752" s="201"/>
      <c r="T2752" s="253">
        <v>5.2089999999999996</v>
      </c>
      <c r="U2752" s="201">
        <f t="shared" si="222"/>
        <v>415.209</v>
      </c>
      <c r="V2752" s="202">
        <f t="shared" si="218"/>
        <v>498.99130000000002</v>
      </c>
      <c r="W2752" s="201"/>
      <c r="X2752" s="202">
        <f t="shared" si="224"/>
        <v>740.60699999999974</v>
      </c>
      <c r="Y2752" s="1">
        <f t="shared" si="223"/>
        <v>-0.98099999999999454</v>
      </c>
    </row>
    <row r="2753" spans="2:25" x14ac:dyDescent="0.2">
      <c r="B2753" s="252">
        <v>44750</v>
      </c>
      <c r="C2753" s="201">
        <v>438</v>
      </c>
      <c r="D2753" s="201">
        <v>370</v>
      </c>
      <c r="E2753" s="196">
        <v>415.95</v>
      </c>
      <c r="F2753" s="201">
        <v>722</v>
      </c>
      <c r="G2753" s="201">
        <v>34</v>
      </c>
      <c r="H2753" s="202">
        <v>318.35000000000002</v>
      </c>
      <c r="I2753" s="202">
        <v>0</v>
      </c>
      <c r="J2753" s="202">
        <v>0</v>
      </c>
      <c r="K2753" s="202">
        <v>5.7000000000000002E-2</v>
      </c>
      <c r="L2753" s="240">
        <v>5.5469999999999997</v>
      </c>
      <c r="M2753" s="241">
        <v>2.15</v>
      </c>
      <c r="N2753" s="201">
        <f t="shared" si="219"/>
        <v>5.6040000000000001</v>
      </c>
      <c r="O2753" s="199">
        <f t="shared" si="220"/>
        <v>1.9639999999999569</v>
      </c>
      <c r="P2753" s="242">
        <v>0</v>
      </c>
      <c r="Q2753" s="200">
        <f t="shared" si="217"/>
        <v>43.854841850502133</v>
      </c>
      <c r="R2753" s="201">
        <v>430</v>
      </c>
      <c r="S2753" s="201"/>
      <c r="T2753" s="253">
        <v>4.944</v>
      </c>
      <c r="U2753" s="201">
        <f t="shared" si="222"/>
        <v>414.94400000000002</v>
      </c>
      <c r="V2753" s="202">
        <f t="shared" si="218"/>
        <v>500.95529999999997</v>
      </c>
      <c r="W2753" s="201"/>
      <c r="X2753" s="202">
        <f t="shared" si="224"/>
        <v>746.15399999999977</v>
      </c>
      <c r="Y2753" s="1">
        <f t="shared" si="223"/>
        <v>-1.0059999999999718</v>
      </c>
    </row>
    <row r="2754" spans="2:25" x14ac:dyDescent="0.2">
      <c r="B2754" s="252">
        <v>44751</v>
      </c>
      <c r="C2754" s="201">
        <v>438</v>
      </c>
      <c r="D2754" s="201">
        <v>370</v>
      </c>
      <c r="E2754" s="196">
        <v>415.67</v>
      </c>
      <c r="F2754" s="201">
        <v>722</v>
      </c>
      <c r="G2754" s="201">
        <v>34</v>
      </c>
      <c r="H2754" s="202">
        <v>314.70999999999998</v>
      </c>
      <c r="I2754" s="202">
        <v>0</v>
      </c>
      <c r="J2754" s="202">
        <v>0</v>
      </c>
      <c r="K2754" s="202">
        <v>5.7000000000000002E-2</v>
      </c>
      <c r="L2754" s="240">
        <v>5.2789999999999999</v>
      </c>
      <c r="M2754" s="241">
        <v>2.0459999999999998</v>
      </c>
      <c r="N2754" s="201">
        <f t="shared" si="219"/>
        <v>5.3360000000000003</v>
      </c>
      <c r="O2754" s="199">
        <f t="shared" si="220"/>
        <v>1.0460000000000367</v>
      </c>
      <c r="P2754" s="242">
        <v>0</v>
      </c>
      <c r="Q2754" s="200">
        <f t="shared" si="217"/>
        <v>43.348540907447067</v>
      </c>
      <c r="R2754" s="201">
        <v>430</v>
      </c>
      <c r="S2754" s="201"/>
      <c r="T2754" s="253">
        <v>4.6059999999999999</v>
      </c>
      <c r="U2754" s="201">
        <f t="shared" si="222"/>
        <v>414.60599999999999</v>
      </c>
      <c r="V2754" s="202">
        <f t="shared" si="218"/>
        <v>502.00130000000001</v>
      </c>
      <c r="W2754" s="201"/>
      <c r="X2754" s="202">
        <f t="shared" si="224"/>
        <v>751.43299999999977</v>
      </c>
      <c r="Y2754" s="1">
        <f t="shared" si="223"/>
        <v>-1.0640000000000214</v>
      </c>
    </row>
    <row r="2755" spans="2:25" x14ac:dyDescent="0.2">
      <c r="B2755" s="252">
        <v>44752</v>
      </c>
      <c r="C2755" s="201">
        <v>438</v>
      </c>
      <c r="D2755" s="201">
        <v>370</v>
      </c>
      <c r="E2755" s="196">
        <v>415.34</v>
      </c>
      <c r="F2755" s="201">
        <v>722</v>
      </c>
      <c r="G2755" s="201">
        <v>34</v>
      </c>
      <c r="H2755" s="202">
        <v>310.42</v>
      </c>
      <c r="I2755" s="202">
        <v>0</v>
      </c>
      <c r="J2755" s="202">
        <v>0</v>
      </c>
      <c r="K2755" s="202">
        <v>5.7000000000000002E-2</v>
      </c>
      <c r="L2755" s="240">
        <v>5.234</v>
      </c>
      <c r="M2755" s="241">
        <v>2.0209999999999999</v>
      </c>
      <c r="N2755" s="201">
        <f t="shared" si="219"/>
        <v>5.2910000000000004</v>
      </c>
      <c r="O2755" s="199">
        <f t="shared" si="220"/>
        <v>1.3609999999999935</v>
      </c>
      <c r="P2755" s="242">
        <v>6.4</v>
      </c>
      <c r="Q2755" s="200">
        <f t="shared" si="217"/>
        <v>42.751829081703619</v>
      </c>
      <c r="R2755" s="201">
        <v>430</v>
      </c>
      <c r="S2755" s="201"/>
      <c r="T2755" s="253">
        <v>4.2469999999999999</v>
      </c>
      <c r="U2755" s="201">
        <f t="shared" si="222"/>
        <v>414.24700000000001</v>
      </c>
      <c r="V2755" s="202">
        <f t="shared" si="218"/>
        <v>503.3623</v>
      </c>
      <c r="W2755" s="201"/>
      <c r="X2755" s="202">
        <f t="shared" si="224"/>
        <v>756.6669999999998</v>
      </c>
      <c r="Y2755" s="1">
        <f t="shared" si="223"/>
        <v>-1.0929999999999609</v>
      </c>
    </row>
    <row r="2756" spans="2:25" x14ac:dyDescent="0.2">
      <c r="B2756" s="252">
        <v>44753</v>
      </c>
      <c r="C2756" s="201">
        <v>438</v>
      </c>
      <c r="D2756" s="201">
        <v>370</v>
      </c>
      <c r="E2756" s="196">
        <v>415.03</v>
      </c>
      <c r="F2756" s="201">
        <v>722</v>
      </c>
      <c r="G2756" s="201">
        <v>34</v>
      </c>
      <c r="H2756" s="202">
        <v>306.49</v>
      </c>
      <c r="I2756" s="202">
        <v>0</v>
      </c>
      <c r="J2756" s="202">
        <v>0</v>
      </c>
      <c r="K2756" s="202">
        <v>5.7000000000000002E-2</v>
      </c>
      <c r="L2756" s="240">
        <v>4.6879999999999997</v>
      </c>
      <c r="M2756" s="241">
        <v>1.81</v>
      </c>
      <c r="N2756" s="201">
        <f t="shared" si="219"/>
        <v>4.7450000000000001</v>
      </c>
      <c r="O2756" s="199">
        <f t="shared" si="220"/>
        <v>4.8749999999999956</v>
      </c>
      <c r="P2756" s="242">
        <v>0</v>
      </c>
      <c r="Q2756" s="200">
        <f t="shared" si="217"/>
        <v>42.205190975602967</v>
      </c>
      <c r="R2756" s="201">
        <v>430</v>
      </c>
      <c r="S2756" s="201"/>
      <c r="T2756" s="253">
        <v>3.8319999999999999</v>
      </c>
      <c r="U2756" s="201">
        <f t="shared" si="222"/>
        <v>413.83199999999999</v>
      </c>
      <c r="V2756" s="202">
        <f t="shared" si="218"/>
        <v>508.2373</v>
      </c>
      <c r="W2756" s="201"/>
      <c r="X2756" s="202">
        <f t="shared" si="224"/>
        <v>761.35499999999979</v>
      </c>
      <c r="Y2756" s="1">
        <f t="shared" si="223"/>
        <v>-1.1979999999999791</v>
      </c>
    </row>
    <row r="2757" spans="2:25" x14ac:dyDescent="0.2">
      <c r="B2757" s="252">
        <v>44754</v>
      </c>
      <c r="C2757" s="201">
        <v>438</v>
      </c>
      <c r="D2757" s="201">
        <v>370</v>
      </c>
      <c r="E2757" s="196">
        <v>415.04</v>
      </c>
      <c r="F2757" s="201">
        <v>722</v>
      </c>
      <c r="G2757" s="201">
        <v>34</v>
      </c>
      <c r="H2757" s="202">
        <v>306.62</v>
      </c>
      <c r="I2757" s="202">
        <v>0</v>
      </c>
      <c r="J2757" s="202">
        <v>0</v>
      </c>
      <c r="K2757" s="202">
        <v>5.7000000000000002E-2</v>
      </c>
      <c r="L2757" s="240">
        <v>3.427</v>
      </c>
      <c r="M2757" s="241">
        <v>1.323</v>
      </c>
      <c r="N2757" s="201">
        <f t="shared" si="219"/>
        <v>3.484</v>
      </c>
      <c r="O2757" s="199">
        <f t="shared" si="220"/>
        <v>4.3939999999999682</v>
      </c>
      <c r="P2757" s="242">
        <v>0</v>
      </c>
      <c r="Q2757" s="200">
        <f t="shared" si="217"/>
        <v>42.223273152140649</v>
      </c>
      <c r="R2757" s="201">
        <v>430</v>
      </c>
      <c r="S2757" s="201"/>
      <c r="T2757" s="253">
        <v>3.8130000000000002</v>
      </c>
      <c r="U2757" s="201">
        <f t="shared" si="222"/>
        <v>413.81299999999999</v>
      </c>
      <c r="V2757" s="202">
        <f t="shared" si="218"/>
        <v>512.63130000000001</v>
      </c>
      <c r="W2757" s="201"/>
      <c r="X2757" s="202">
        <f t="shared" si="224"/>
        <v>764.78199999999981</v>
      </c>
      <c r="Y2757" s="1">
        <f t="shared" si="223"/>
        <v>-1.2270000000000323</v>
      </c>
    </row>
    <row r="2758" spans="2:25" x14ac:dyDescent="0.2">
      <c r="B2758" s="252">
        <v>44755</v>
      </c>
      <c r="C2758" s="201">
        <v>438</v>
      </c>
      <c r="D2758" s="201">
        <v>370</v>
      </c>
      <c r="E2758" s="196">
        <v>415.11</v>
      </c>
      <c r="F2758" s="201">
        <v>722</v>
      </c>
      <c r="G2758" s="201">
        <v>34</v>
      </c>
      <c r="H2758" s="202">
        <v>307.52999999999997</v>
      </c>
      <c r="I2758" s="202">
        <v>0</v>
      </c>
      <c r="J2758" s="202">
        <v>0</v>
      </c>
      <c r="K2758" s="202">
        <v>5.7000000000000002E-2</v>
      </c>
      <c r="L2758" s="240">
        <v>4.1159999999999997</v>
      </c>
      <c r="M2758" s="241">
        <v>1.589</v>
      </c>
      <c r="N2758" s="201">
        <f t="shared" si="219"/>
        <v>4.173</v>
      </c>
      <c r="O2758" s="199">
        <f t="shared" si="220"/>
        <v>2.6230000000000455</v>
      </c>
      <c r="P2758" s="242">
        <v>0</v>
      </c>
      <c r="Q2758" s="200">
        <f t="shared" ref="Q2758:Q2821" si="225">(H2758-3.06)*100/(722-3.06)</f>
        <v>42.349848387904409</v>
      </c>
      <c r="R2758" s="201">
        <v>430</v>
      </c>
      <c r="S2758" s="201"/>
      <c r="T2758" s="253">
        <v>3.8439999999999999</v>
      </c>
      <c r="U2758" s="201">
        <f t="shared" si="222"/>
        <v>413.84399999999999</v>
      </c>
      <c r="V2758" s="202">
        <f t="shared" si="218"/>
        <v>515.25430000000006</v>
      </c>
      <c r="W2758" s="201"/>
      <c r="X2758" s="202">
        <f t="shared" si="224"/>
        <v>768.8979999999998</v>
      </c>
      <c r="Y2758" s="1">
        <f t="shared" si="223"/>
        <v>-1.2660000000000196</v>
      </c>
    </row>
    <row r="2759" spans="2:25" x14ac:dyDescent="0.2">
      <c r="B2759" s="252">
        <v>44756</v>
      </c>
      <c r="C2759" s="201">
        <v>438</v>
      </c>
      <c r="D2759" s="201">
        <v>370</v>
      </c>
      <c r="E2759" s="196">
        <v>414.99</v>
      </c>
      <c r="F2759" s="201">
        <v>722</v>
      </c>
      <c r="G2759" s="201">
        <v>34</v>
      </c>
      <c r="H2759" s="202">
        <v>305.98</v>
      </c>
      <c r="I2759" s="202">
        <v>0</v>
      </c>
      <c r="J2759" s="202">
        <v>0</v>
      </c>
      <c r="K2759" s="202">
        <v>5.7000000000000002E-2</v>
      </c>
      <c r="L2759" s="240">
        <v>2.4940000000000002</v>
      </c>
      <c r="M2759" s="241">
        <v>0.96299999999999997</v>
      </c>
      <c r="N2759" s="201">
        <f t="shared" si="219"/>
        <v>2.5510000000000002</v>
      </c>
      <c r="O2759" s="199">
        <f t="shared" si="220"/>
        <v>2.5510000000000002</v>
      </c>
      <c r="P2759" s="242">
        <v>1</v>
      </c>
      <c r="Q2759" s="200">
        <f t="shared" si="225"/>
        <v>42.134253206108994</v>
      </c>
      <c r="R2759" s="201">
        <v>430</v>
      </c>
      <c r="S2759" s="201"/>
      <c r="T2759" s="253">
        <v>3.677</v>
      </c>
      <c r="U2759" s="201">
        <f t="shared" si="222"/>
        <v>413.67700000000002</v>
      </c>
      <c r="V2759" s="202">
        <f t="shared" ref="V2759:V2822" si="226">+V2758+O2759</f>
        <v>517.8053000000001</v>
      </c>
      <c r="W2759" s="201"/>
      <c r="X2759" s="202">
        <f t="shared" si="224"/>
        <v>771.39199999999983</v>
      </c>
      <c r="Y2759" s="1">
        <f t="shared" si="223"/>
        <v>-1.3129999999999882</v>
      </c>
    </row>
    <row r="2760" spans="2:25" x14ac:dyDescent="0.2">
      <c r="B2760" s="252">
        <v>44757</v>
      </c>
      <c r="C2760" s="201">
        <v>438</v>
      </c>
      <c r="D2760" s="201">
        <v>370</v>
      </c>
      <c r="E2760" s="196">
        <v>414.99</v>
      </c>
      <c r="F2760" s="201">
        <v>722</v>
      </c>
      <c r="G2760" s="201">
        <v>34</v>
      </c>
      <c r="H2760" s="202">
        <v>305.98</v>
      </c>
      <c r="I2760" s="202">
        <v>0</v>
      </c>
      <c r="J2760" s="202">
        <v>0</v>
      </c>
      <c r="K2760" s="202">
        <v>5.7000000000000002E-2</v>
      </c>
      <c r="L2760" s="240">
        <v>4.54</v>
      </c>
      <c r="M2760" s="241">
        <v>1.7529999999999999</v>
      </c>
      <c r="N2760" s="201">
        <f t="shared" si="219"/>
        <v>4.5970000000000004</v>
      </c>
      <c r="O2760" s="199">
        <f t="shared" si="220"/>
        <v>3.386999999999964</v>
      </c>
      <c r="P2760" s="242">
        <v>0</v>
      </c>
      <c r="Q2760" s="200">
        <f t="shared" si="225"/>
        <v>42.134253206108994</v>
      </c>
      <c r="R2760" s="201">
        <v>430</v>
      </c>
      <c r="S2760" s="201"/>
      <c r="T2760" s="253">
        <v>3.6589999999999998</v>
      </c>
      <c r="U2760" s="201">
        <f t="shared" si="222"/>
        <v>413.65899999999999</v>
      </c>
      <c r="V2760" s="202">
        <f t="shared" si="226"/>
        <v>521.19230000000005</v>
      </c>
      <c r="W2760" s="201"/>
      <c r="X2760" s="202">
        <f t="shared" si="224"/>
        <v>775.93199999999979</v>
      </c>
      <c r="Y2760" s="1">
        <f t="shared" si="223"/>
        <v>-1.3310000000000173</v>
      </c>
    </row>
    <row r="2761" spans="2:25" x14ac:dyDescent="0.2">
      <c r="B2761" s="252">
        <v>44758</v>
      </c>
      <c r="C2761" s="201">
        <v>438</v>
      </c>
      <c r="D2761" s="201">
        <v>370</v>
      </c>
      <c r="E2761" s="196">
        <v>414.89</v>
      </c>
      <c r="F2761" s="201">
        <v>722</v>
      </c>
      <c r="G2761" s="201">
        <v>34</v>
      </c>
      <c r="H2761" s="202">
        <v>304.77</v>
      </c>
      <c r="I2761" s="202">
        <v>0</v>
      </c>
      <c r="J2761" s="202">
        <v>0</v>
      </c>
      <c r="K2761" s="202">
        <v>5.7000000000000002E-2</v>
      </c>
      <c r="L2761" s="240">
        <v>1.94</v>
      </c>
      <c r="M2761" s="241">
        <v>0.749</v>
      </c>
      <c r="N2761" s="201">
        <f t="shared" ref="N2761:N2797" si="227">I2761+J2761+K2761+L2761</f>
        <v>1.9969999999999999</v>
      </c>
      <c r="O2761" s="199">
        <f t="shared" si="220"/>
        <v>2.487000000000009</v>
      </c>
      <c r="P2761" s="242">
        <v>0</v>
      </c>
      <c r="Q2761" s="200">
        <f t="shared" si="225"/>
        <v>41.965949870642881</v>
      </c>
      <c r="R2761" s="201">
        <v>430</v>
      </c>
      <c r="S2761" s="201"/>
      <c r="T2761" s="253">
        <v>3.4990000000000001</v>
      </c>
      <c r="U2761" s="201">
        <f t="shared" si="222"/>
        <v>413.49900000000002</v>
      </c>
      <c r="V2761" s="202">
        <f t="shared" si="226"/>
        <v>523.67930000000001</v>
      </c>
      <c r="W2761" s="201"/>
      <c r="X2761" s="202">
        <f t="shared" si="224"/>
        <v>777.87199999999984</v>
      </c>
      <c r="Y2761" s="1">
        <f t="shared" si="223"/>
        <v>-1.3909999999999627</v>
      </c>
    </row>
    <row r="2762" spans="2:25" x14ac:dyDescent="0.2">
      <c r="B2762" s="252">
        <v>44759</v>
      </c>
      <c r="C2762" s="201">
        <v>438</v>
      </c>
      <c r="D2762" s="201">
        <v>370</v>
      </c>
      <c r="E2762" s="196">
        <v>414.93</v>
      </c>
      <c r="F2762" s="201">
        <v>722</v>
      </c>
      <c r="G2762" s="201">
        <v>34</v>
      </c>
      <c r="H2762" s="202">
        <v>305.26</v>
      </c>
      <c r="I2762" s="202">
        <v>0</v>
      </c>
      <c r="J2762" s="202">
        <v>0</v>
      </c>
      <c r="K2762" s="202">
        <v>5.7000000000000002E-2</v>
      </c>
      <c r="L2762" s="240">
        <v>3.7360000000000002</v>
      </c>
      <c r="M2762" s="241">
        <v>1.44</v>
      </c>
      <c r="N2762" s="201">
        <f t="shared" si="227"/>
        <v>3.7930000000000001</v>
      </c>
      <c r="O2762" s="199">
        <f t="shared" si="220"/>
        <v>3.4329999999999865</v>
      </c>
      <c r="P2762" s="242">
        <v>0</v>
      </c>
      <c r="Q2762" s="200">
        <f t="shared" si="225"/>
        <v>42.034105766823373</v>
      </c>
      <c r="R2762" s="201">
        <v>430</v>
      </c>
      <c r="S2762" s="201"/>
      <c r="T2762" s="253">
        <v>3.4710000000000001</v>
      </c>
      <c r="U2762" s="201">
        <f t="shared" si="222"/>
        <v>413.471</v>
      </c>
      <c r="V2762" s="202">
        <f t="shared" si="226"/>
        <v>527.1123</v>
      </c>
      <c r="W2762" s="201"/>
      <c r="X2762" s="202">
        <f t="shared" si="224"/>
        <v>781.60799999999983</v>
      </c>
      <c r="Y2762" s="1">
        <f t="shared" si="223"/>
        <v>-1.4590000000000032</v>
      </c>
    </row>
    <row r="2763" spans="2:25" x14ac:dyDescent="0.2">
      <c r="B2763" s="252">
        <v>44760</v>
      </c>
      <c r="C2763" s="201">
        <v>438</v>
      </c>
      <c r="D2763" s="201">
        <v>370</v>
      </c>
      <c r="E2763" s="196">
        <v>414.9</v>
      </c>
      <c r="F2763" s="201">
        <v>722</v>
      </c>
      <c r="G2763" s="201">
        <v>34</v>
      </c>
      <c r="H2763" s="202">
        <v>304.89999999999998</v>
      </c>
      <c r="I2763" s="202">
        <v>0</v>
      </c>
      <c r="J2763" s="202">
        <v>0</v>
      </c>
      <c r="K2763" s="202">
        <v>5.7000000000000002E-2</v>
      </c>
      <c r="L2763" s="240">
        <v>6.2080000000000002</v>
      </c>
      <c r="M2763" s="241">
        <v>2.3969999999999998</v>
      </c>
      <c r="N2763" s="201">
        <f t="shared" si="227"/>
        <v>6.2650000000000006</v>
      </c>
      <c r="O2763" s="199">
        <f t="shared" si="220"/>
        <v>4.965000000000046</v>
      </c>
      <c r="P2763" s="242">
        <v>36</v>
      </c>
      <c r="Q2763" s="200">
        <f t="shared" si="225"/>
        <v>41.984032047180563</v>
      </c>
      <c r="R2763" s="201">
        <v>430</v>
      </c>
      <c r="S2763" s="201"/>
      <c r="T2763" s="253">
        <v>3.3879999999999999</v>
      </c>
      <c r="U2763" s="201">
        <f t="shared" si="222"/>
        <v>413.38799999999998</v>
      </c>
      <c r="V2763" s="202">
        <f t="shared" si="226"/>
        <v>532.07730000000004</v>
      </c>
      <c r="W2763" s="201"/>
      <c r="X2763" s="202">
        <f t="shared" si="224"/>
        <v>787.8159999999998</v>
      </c>
      <c r="Y2763" s="1">
        <f t="shared" si="223"/>
        <v>-1.5120000000000005</v>
      </c>
    </row>
    <row r="2764" spans="2:25" x14ac:dyDescent="0.2">
      <c r="B2764" s="252">
        <v>44761</v>
      </c>
      <c r="C2764" s="201">
        <v>438</v>
      </c>
      <c r="D2764" s="201">
        <v>370</v>
      </c>
      <c r="E2764" s="196">
        <v>414.8</v>
      </c>
      <c r="F2764" s="201">
        <v>722</v>
      </c>
      <c r="G2764" s="201">
        <v>34</v>
      </c>
      <c r="H2764" s="202">
        <v>303.60000000000002</v>
      </c>
      <c r="I2764" s="202">
        <v>0</v>
      </c>
      <c r="J2764" s="202">
        <v>0</v>
      </c>
      <c r="K2764" s="202">
        <v>5.7000000000000002E-2</v>
      </c>
      <c r="L2764" s="240">
        <v>7.9359999999999999</v>
      </c>
      <c r="M2764" s="241">
        <v>3.0640000000000001</v>
      </c>
      <c r="N2764" s="201">
        <f t="shared" si="227"/>
        <v>7.9930000000000003</v>
      </c>
      <c r="O2764" s="199">
        <f t="shared" si="220"/>
        <v>10.752999999999991</v>
      </c>
      <c r="P2764" s="242">
        <v>0</v>
      </c>
      <c r="Q2764" s="200">
        <f t="shared" si="225"/>
        <v>41.803210281803771</v>
      </c>
      <c r="R2764" s="201">
        <v>430</v>
      </c>
      <c r="S2764" s="201"/>
      <c r="T2764" s="253">
        <v>3.26</v>
      </c>
      <c r="U2764" s="201">
        <f t="shared" si="222"/>
        <v>413.26</v>
      </c>
      <c r="V2764" s="202">
        <f t="shared" si="226"/>
        <v>542.83030000000008</v>
      </c>
      <c r="W2764" s="201"/>
      <c r="X2764" s="202">
        <f t="shared" si="224"/>
        <v>795.75199999999984</v>
      </c>
      <c r="Y2764" s="1">
        <f t="shared" si="223"/>
        <v>-1.5400000000000205</v>
      </c>
    </row>
    <row r="2765" spans="2:25" x14ac:dyDescent="0.2">
      <c r="B2765" s="252">
        <v>44762</v>
      </c>
      <c r="C2765" s="201">
        <v>438</v>
      </c>
      <c r="D2765" s="201">
        <v>370</v>
      </c>
      <c r="E2765" s="196">
        <v>415.02</v>
      </c>
      <c r="F2765" s="201">
        <v>722</v>
      </c>
      <c r="G2765" s="201">
        <v>34</v>
      </c>
      <c r="H2765" s="202">
        <v>306.36</v>
      </c>
      <c r="I2765" s="202">
        <v>0</v>
      </c>
      <c r="J2765" s="202">
        <v>0</v>
      </c>
      <c r="K2765" s="202">
        <v>5.7000000000000002E-2</v>
      </c>
      <c r="L2765" s="240">
        <v>6.2759999999999998</v>
      </c>
      <c r="M2765" s="241">
        <v>2.423</v>
      </c>
      <c r="N2765" s="201">
        <f t="shared" si="227"/>
        <v>6.3330000000000002</v>
      </c>
      <c r="O2765" s="199">
        <f t="shared" si="220"/>
        <v>5.9530000000000047</v>
      </c>
      <c r="P2765" s="242">
        <v>5.5</v>
      </c>
      <c r="Q2765" s="200">
        <f t="shared" si="225"/>
        <v>42.187108799065285</v>
      </c>
      <c r="R2765" s="201">
        <v>430</v>
      </c>
      <c r="S2765" s="201"/>
      <c r="T2765" s="257">
        <v>3.4750000000000001</v>
      </c>
      <c r="U2765" s="201">
        <f t="shared" si="222"/>
        <v>413.47500000000002</v>
      </c>
      <c r="V2765" s="202">
        <f t="shared" si="226"/>
        <v>548.78330000000005</v>
      </c>
      <c r="W2765" s="201"/>
      <c r="X2765" s="202">
        <f t="shared" si="224"/>
        <v>802.02799999999979</v>
      </c>
      <c r="Y2765" s="1">
        <f t="shared" si="223"/>
        <v>-1.5449999999999591</v>
      </c>
    </row>
    <row r="2766" spans="2:25" x14ac:dyDescent="0.2">
      <c r="B2766" s="252">
        <v>44763</v>
      </c>
      <c r="C2766" s="201">
        <v>438</v>
      </c>
      <c r="D2766" s="201">
        <v>370</v>
      </c>
      <c r="E2766" s="196">
        <v>414.99</v>
      </c>
      <c r="F2766" s="201">
        <v>722</v>
      </c>
      <c r="G2766" s="201">
        <v>34</v>
      </c>
      <c r="H2766" s="202">
        <v>305.98</v>
      </c>
      <c r="I2766" s="202">
        <v>0</v>
      </c>
      <c r="J2766" s="202">
        <v>0</v>
      </c>
      <c r="K2766" s="202">
        <v>5.7000000000000002E-2</v>
      </c>
      <c r="L2766" s="240">
        <v>4.4420000000000002</v>
      </c>
      <c r="M2766" s="241">
        <v>1.7150000000000001</v>
      </c>
      <c r="N2766" s="201">
        <f t="shared" si="227"/>
        <v>4.4990000000000006</v>
      </c>
      <c r="O2766" s="199">
        <f t="shared" ref="O2766:O2796" si="228">H2767-H2766+N2766</f>
        <v>5.3989999999999778</v>
      </c>
      <c r="P2766" s="242">
        <v>2.1</v>
      </c>
      <c r="Q2766" s="200">
        <f t="shared" si="225"/>
        <v>42.134253206108994</v>
      </c>
      <c r="R2766" s="201">
        <v>430</v>
      </c>
      <c r="S2766" s="201"/>
      <c r="T2766" s="257">
        <v>3.3969999999999998</v>
      </c>
      <c r="U2766" s="201">
        <f t="shared" si="222"/>
        <v>413.39699999999999</v>
      </c>
      <c r="V2766" s="202">
        <f t="shared" si="226"/>
        <v>554.18230000000005</v>
      </c>
      <c r="W2766" s="201"/>
      <c r="X2766" s="202">
        <f t="shared" si="224"/>
        <v>806.4699999999998</v>
      </c>
      <c r="Y2766" s="1">
        <f t="shared" si="223"/>
        <v>-1.5930000000000177</v>
      </c>
    </row>
    <row r="2767" spans="2:25" x14ac:dyDescent="0.2">
      <c r="B2767" s="252">
        <v>44764</v>
      </c>
      <c r="C2767" s="201">
        <v>438</v>
      </c>
      <c r="D2767" s="201">
        <v>370</v>
      </c>
      <c r="E2767" s="196">
        <v>415.06</v>
      </c>
      <c r="F2767" s="201">
        <v>722</v>
      </c>
      <c r="G2767" s="201">
        <v>34</v>
      </c>
      <c r="H2767" s="202">
        <v>306.88</v>
      </c>
      <c r="I2767" s="202">
        <v>0</v>
      </c>
      <c r="J2767" s="202">
        <v>0</v>
      </c>
      <c r="K2767" s="202">
        <v>5.7000000000000002E-2</v>
      </c>
      <c r="L2767" s="240">
        <v>5.423</v>
      </c>
      <c r="M2767" s="241">
        <v>2.0939999999999999</v>
      </c>
      <c r="N2767" s="201">
        <f t="shared" si="227"/>
        <v>5.48</v>
      </c>
      <c r="O2767" s="199">
        <f t="shared" si="228"/>
        <v>4.8300000000000232</v>
      </c>
      <c r="P2767" s="242">
        <v>0</v>
      </c>
      <c r="Q2767" s="200">
        <f t="shared" si="225"/>
        <v>42.259437505216006</v>
      </c>
      <c r="R2767" s="201">
        <v>430</v>
      </c>
      <c r="S2767" s="201"/>
      <c r="T2767" s="257">
        <v>3.4369999999999998</v>
      </c>
      <c r="U2767" s="201">
        <f t="shared" si="222"/>
        <v>413.43700000000001</v>
      </c>
      <c r="V2767" s="202">
        <f t="shared" si="226"/>
        <v>559.0123000000001</v>
      </c>
      <c r="W2767" s="201"/>
      <c r="X2767" s="202">
        <f t="shared" si="224"/>
        <v>811.8929999999998</v>
      </c>
      <c r="Y2767" s="1">
        <f t="shared" si="223"/>
        <v>-1.6229999999999905</v>
      </c>
    </row>
    <row r="2768" spans="2:25" x14ac:dyDescent="0.2">
      <c r="B2768" s="252">
        <v>44765</v>
      </c>
      <c r="C2768" s="201">
        <v>438</v>
      </c>
      <c r="D2768" s="201">
        <v>370</v>
      </c>
      <c r="E2768" s="196">
        <v>415.01</v>
      </c>
      <c r="F2768" s="201">
        <v>722</v>
      </c>
      <c r="G2768" s="201">
        <v>34</v>
      </c>
      <c r="H2768" s="202">
        <v>306.23</v>
      </c>
      <c r="I2768" s="202">
        <v>0</v>
      </c>
      <c r="J2768" s="202">
        <v>0</v>
      </c>
      <c r="K2768" s="202">
        <v>5.7000000000000002E-2</v>
      </c>
      <c r="L2768" s="240">
        <v>5.2530000000000001</v>
      </c>
      <c r="M2768" s="241">
        <v>2.028</v>
      </c>
      <c r="N2768" s="201">
        <f t="shared" si="227"/>
        <v>5.3100000000000005</v>
      </c>
      <c r="O2768" s="199">
        <f t="shared" si="228"/>
        <v>10.149999999999975</v>
      </c>
      <c r="P2768" s="242">
        <v>1.5</v>
      </c>
      <c r="Q2768" s="200">
        <f t="shared" si="225"/>
        <v>42.169026622527603</v>
      </c>
      <c r="R2768" s="201">
        <v>430</v>
      </c>
      <c r="S2768" s="201"/>
      <c r="T2768" s="257">
        <v>3.2610000000000001</v>
      </c>
      <c r="U2768" s="201">
        <f t="shared" si="222"/>
        <v>413.26100000000002</v>
      </c>
      <c r="V2768" s="202">
        <f t="shared" si="226"/>
        <v>569.16230000000007</v>
      </c>
      <c r="W2768" s="201"/>
      <c r="X2768" s="202">
        <f t="shared" si="224"/>
        <v>817.14599999999984</v>
      </c>
      <c r="Y2768" s="1">
        <f t="shared" si="223"/>
        <v>-1.7489999999999668</v>
      </c>
    </row>
    <row r="2769" spans="2:25" x14ac:dyDescent="0.2">
      <c r="B2769" s="252">
        <v>44766</v>
      </c>
      <c r="C2769" s="201">
        <v>438</v>
      </c>
      <c r="D2769" s="201">
        <v>370</v>
      </c>
      <c r="E2769" s="196">
        <v>415.39</v>
      </c>
      <c r="F2769" s="201">
        <v>722</v>
      </c>
      <c r="G2769" s="201">
        <v>34</v>
      </c>
      <c r="H2769" s="202">
        <v>311.07</v>
      </c>
      <c r="I2769" s="202">
        <v>0</v>
      </c>
      <c r="J2769" s="202">
        <v>0</v>
      </c>
      <c r="K2769" s="202">
        <v>5.7000000000000002E-2</v>
      </c>
      <c r="L2769" s="240">
        <v>5.423</v>
      </c>
      <c r="M2769" s="241">
        <v>2.097</v>
      </c>
      <c r="N2769" s="201">
        <f t="shared" si="227"/>
        <v>5.48</v>
      </c>
      <c r="O2769" s="199">
        <f t="shared" si="228"/>
        <v>7.9500000000000277</v>
      </c>
      <c r="P2769" s="242">
        <v>0</v>
      </c>
      <c r="Q2769" s="200">
        <f t="shared" si="225"/>
        <v>42.842239964392022</v>
      </c>
      <c r="R2769" s="201">
        <v>430</v>
      </c>
      <c r="S2769" s="201"/>
      <c r="T2769" s="257">
        <v>3.79</v>
      </c>
      <c r="U2769" s="201">
        <f t="shared" si="222"/>
        <v>413.79</v>
      </c>
      <c r="V2769" s="202">
        <f t="shared" si="226"/>
        <v>577.11230000000012</v>
      </c>
      <c r="W2769" s="201"/>
      <c r="X2769" s="202">
        <f t="shared" si="224"/>
        <v>822.56899999999985</v>
      </c>
      <c r="Y2769" s="1">
        <f t="shared" si="223"/>
        <v>-1.5999999999999659</v>
      </c>
    </row>
    <row r="2770" spans="2:25" x14ac:dyDescent="0.2">
      <c r="B2770" s="252">
        <v>44767</v>
      </c>
      <c r="C2770" s="201">
        <v>438</v>
      </c>
      <c r="D2770" s="201">
        <v>370</v>
      </c>
      <c r="E2770" s="196">
        <v>415.58</v>
      </c>
      <c r="F2770" s="201">
        <v>722</v>
      </c>
      <c r="G2770" s="201">
        <v>34</v>
      </c>
      <c r="H2770" s="202">
        <v>313.54000000000002</v>
      </c>
      <c r="I2770" s="202">
        <v>0</v>
      </c>
      <c r="J2770" s="202">
        <v>0</v>
      </c>
      <c r="K2770" s="202">
        <v>5.7000000000000002E-2</v>
      </c>
      <c r="L2770" s="240">
        <v>8.6069999999999993</v>
      </c>
      <c r="M2770" s="241">
        <v>3.3359999999999999</v>
      </c>
      <c r="N2770" s="201">
        <f t="shared" si="227"/>
        <v>8.6639999999999997</v>
      </c>
      <c r="O2770" s="199">
        <f t="shared" si="228"/>
        <v>9.1839999999999815</v>
      </c>
      <c r="P2770" s="242">
        <v>19.5</v>
      </c>
      <c r="Q2770" s="200">
        <f t="shared" si="225"/>
        <v>43.18580131860795</v>
      </c>
      <c r="R2770" s="201">
        <v>430</v>
      </c>
      <c r="S2770" s="201"/>
      <c r="T2770" s="257">
        <v>3.9729999999999999</v>
      </c>
      <c r="U2770" s="201">
        <f t="shared" si="222"/>
        <v>413.97300000000001</v>
      </c>
      <c r="V2770" s="202">
        <f t="shared" si="226"/>
        <v>586.29630000000009</v>
      </c>
      <c r="W2770" s="201"/>
      <c r="X2770" s="202">
        <f t="shared" si="224"/>
        <v>831.17599999999982</v>
      </c>
      <c r="Y2770" s="1">
        <f t="shared" si="223"/>
        <v>-1.6069999999999709</v>
      </c>
    </row>
    <row r="2771" spans="2:25" x14ac:dyDescent="0.2">
      <c r="B2771" s="252">
        <v>44768</v>
      </c>
      <c r="C2771" s="201">
        <v>438</v>
      </c>
      <c r="D2771" s="201">
        <v>370</v>
      </c>
      <c r="E2771" s="196">
        <v>415.62</v>
      </c>
      <c r="F2771" s="201">
        <v>722</v>
      </c>
      <c r="G2771" s="201">
        <v>34</v>
      </c>
      <c r="H2771" s="202">
        <v>314.06</v>
      </c>
      <c r="I2771" s="202">
        <v>0</v>
      </c>
      <c r="J2771" s="202">
        <v>0</v>
      </c>
      <c r="K2771" s="202">
        <v>5.7000000000000002E-2</v>
      </c>
      <c r="L2771" s="240">
        <v>4.6210000000000004</v>
      </c>
      <c r="M2771" s="241">
        <v>1.7909999999999999</v>
      </c>
      <c r="N2771" s="201">
        <f t="shared" si="227"/>
        <v>4.6780000000000008</v>
      </c>
      <c r="O2771" s="199">
        <f t="shared" si="228"/>
        <v>8.1879999999999917</v>
      </c>
      <c r="P2771" s="242">
        <v>8.1</v>
      </c>
      <c r="Q2771" s="200">
        <f t="shared" si="225"/>
        <v>43.258130024758671</v>
      </c>
      <c r="R2771" s="201">
        <v>430</v>
      </c>
      <c r="S2771" s="201"/>
      <c r="T2771" s="257">
        <v>4.0090000000000003</v>
      </c>
      <c r="U2771" s="201">
        <f t="shared" si="222"/>
        <v>414.00900000000001</v>
      </c>
      <c r="V2771" s="202">
        <f t="shared" si="226"/>
        <v>594.48430000000008</v>
      </c>
      <c r="W2771" s="201"/>
      <c r="X2771" s="202">
        <f t="shared" si="224"/>
        <v>835.7969999999998</v>
      </c>
      <c r="Y2771" s="1">
        <f t="shared" si="223"/>
        <v>-1.61099999999999</v>
      </c>
    </row>
    <row r="2772" spans="2:25" x14ac:dyDescent="0.2">
      <c r="B2772" s="252">
        <v>44769</v>
      </c>
      <c r="C2772" s="201">
        <v>438</v>
      </c>
      <c r="D2772" s="201">
        <v>370</v>
      </c>
      <c r="E2772" s="196">
        <v>415.89</v>
      </c>
      <c r="F2772" s="201">
        <v>722</v>
      </c>
      <c r="G2772" s="201">
        <v>34</v>
      </c>
      <c r="H2772" s="202">
        <v>317.57</v>
      </c>
      <c r="I2772" s="202">
        <v>0</v>
      </c>
      <c r="J2772" s="202">
        <v>0</v>
      </c>
      <c r="K2772" s="202">
        <v>5.7000000000000002E-2</v>
      </c>
      <c r="L2772" s="240">
        <v>5.1079999999999997</v>
      </c>
      <c r="M2772" s="241">
        <v>1.98</v>
      </c>
      <c r="N2772" s="201">
        <f t="shared" si="227"/>
        <v>5.165</v>
      </c>
      <c r="O2772" s="199">
        <f t="shared" si="228"/>
        <v>10.494999999999983</v>
      </c>
      <c r="P2772" s="242">
        <v>3.3</v>
      </c>
      <c r="Q2772" s="200">
        <f t="shared" si="225"/>
        <v>43.746348791276041</v>
      </c>
      <c r="R2772" s="201">
        <v>430</v>
      </c>
      <c r="S2772" s="201"/>
      <c r="T2772" s="257">
        <v>4.6159999999999997</v>
      </c>
      <c r="U2772" s="201">
        <f t="shared" si="222"/>
        <v>414.61599999999999</v>
      </c>
      <c r="V2772" s="202">
        <f t="shared" si="226"/>
        <v>604.97930000000008</v>
      </c>
      <c r="W2772" s="201"/>
      <c r="X2772" s="202">
        <f t="shared" si="224"/>
        <v>840.90499999999975</v>
      </c>
      <c r="Y2772" s="1">
        <f t="shared" si="223"/>
        <v>-1.2740000000000009</v>
      </c>
    </row>
    <row r="2773" spans="2:25" x14ac:dyDescent="0.2">
      <c r="B2773" s="252">
        <v>44770</v>
      </c>
      <c r="C2773" s="201">
        <v>438</v>
      </c>
      <c r="D2773" s="201">
        <v>370</v>
      </c>
      <c r="E2773" s="196">
        <v>416.3</v>
      </c>
      <c r="F2773" s="201">
        <v>722</v>
      </c>
      <c r="G2773" s="201">
        <v>34</v>
      </c>
      <c r="H2773" s="202">
        <v>322.89999999999998</v>
      </c>
      <c r="I2773" s="202">
        <v>0</v>
      </c>
      <c r="J2773" s="202">
        <v>0</v>
      </c>
      <c r="K2773" s="202">
        <v>5.7000000000000002E-2</v>
      </c>
      <c r="L2773" s="240">
        <v>5.2039999999999997</v>
      </c>
      <c r="M2773" s="241">
        <v>2.0169999999999999</v>
      </c>
      <c r="N2773" s="201">
        <f t="shared" si="227"/>
        <v>5.2610000000000001</v>
      </c>
      <c r="O2773" s="199">
        <f t="shared" si="228"/>
        <v>9.6510000000000424</v>
      </c>
      <c r="P2773" s="242">
        <v>1</v>
      </c>
      <c r="Q2773" s="200">
        <f t="shared" si="225"/>
        <v>44.487718029320938</v>
      </c>
      <c r="R2773" s="201">
        <v>430</v>
      </c>
      <c r="S2773" s="201"/>
      <c r="T2773" s="257">
        <v>6.8289999999999997</v>
      </c>
      <c r="U2773" s="201">
        <f t="shared" si="222"/>
        <v>416.82900000000001</v>
      </c>
      <c r="V2773" s="202">
        <f t="shared" si="226"/>
        <v>614.63030000000015</v>
      </c>
      <c r="W2773" s="201"/>
      <c r="X2773" s="202">
        <f t="shared" si="224"/>
        <v>846.1089999999997</v>
      </c>
      <c r="Y2773" s="1">
        <f t="shared" si="223"/>
        <v>0.52899999999999636</v>
      </c>
    </row>
    <row r="2774" spans="2:25" x14ac:dyDescent="0.2">
      <c r="B2774" s="252">
        <v>44771</v>
      </c>
      <c r="C2774" s="201">
        <v>438</v>
      </c>
      <c r="D2774" s="201">
        <v>370</v>
      </c>
      <c r="E2774" s="196">
        <v>416.63</v>
      </c>
      <c r="F2774" s="201">
        <v>722</v>
      </c>
      <c r="G2774" s="201">
        <v>34</v>
      </c>
      <c r="H2774" s="202">
        <v>327.29000000000002</v>
      </c>
      <c r="I2774" s="202">
        <v>0</v>
      </c>
      <c r="J2774" s="202">
        <v>0</v>
      </c>
      <c r="K2774" s="202">
        <v>5.7000000000000002E-2</v>
      </c>
      <c r="L2774" s="240">
        <v>7.0759999999999996</v>
      </c>
      <c r="M2774" s="241">
        <v>2.7530000000000001</v>
      </c>
      <c r="N2774" s="201">
        <f t="shared" si="227"/>
        <v>7.133</v>
      </c>
      <c r="O2774" s="199">
        <f t="shared" si="228"/>
        <v>7.2629999999999955</v>
      </c>
      <c r="P2774" s="242">
        <v>0</v>
      </c>
      <c r="Q2774" s="200">
        <f t="shared" si="225"/>
        <v>45.098339221631846</v>
      </c>
      <c r="R2774" s="201">
        <v>430</v>
      </c>
      <c r="S2774" s="201"/>
      <c r="T2774" s="257">
        <v>7.2270000000000003</v>
      </c>
      <c r="U2774" s="201">
        <f t="shared" si="222"/>
        <v>417.22699999999998</v>
      </c>
      <c r="V2774" s="202">
        <f t="shared" si="226"/>
        <v>621.89330000000018</v>
      </c>
      <c r="W2774" s="201"/>
      <c r="X2774" s="202">
        <f t="shared" si="224"/>
        <v>853.18499999999972</v>
      </c>
      <c r="Y2774" s="1">
        <f t="shared" si="223"/>
        <v>0.59699999999997999</v>
      </c>
    </row>
    <row r="2775" spans="2:25" x14ac:dyDescent="0.2">
      <c r="B2775" s="252">
        <v>44772</v>
      </c>
      <c r="C2775" s="201">
        <v>438</v>
      </c>
      <c r="D2775" s="201">
        <v>370</v>
      </c>
      <c r="E2775" s="196">
        <v>416.64</v>
      </c>
      <c r="F2775" s="201">
        <v>722</v>
      </c>
      <c r="G2775" s="201">
        <v>34</v>
      </c>
      <c r="H2775" s="202">
        <v>327.42</v>
      </c>
      <c r="I2775" s="202">
        <v>0</v>
      </c>
      <c r="J2775" s="202">
        <v>0</v>
      </c>
      <c r="K2775" s="202">
        <v>5.7000000000000002E-2</v>
      </c>
      <c r="L2775" s="240">
        <v>5.51</v>
      </c>
      <c r="M2775" s="241">
        <v>2.1440000000000001</v>
      </c>
      <c r="N2775" s="201">
        <f t="shared" si="227"/>
        <v>5.5670000000000002</v>
      </c>
      <c r="O2775" s="199">
        <f t="shared" si="228"/>
        <v>9.3070000000000093</v>
      </c>
      <c r="P2775" s="242">
        <v>0</v>
      </c>
      <c r="Q2775" s="200">
        <f t="shared" si="225"/>
        <v>45.116421398169521</v>
      </c>
      <c r="R2775" s="201">
        <v>430</v>
      </c>
      <c r="S2775" s="201"/>
      <c r="T2775" s="257">
        <v>7.2619999999999996</v>
      </c>
      <c r="U2775" s="201">
        <f t="shared" si="222"/>
        <v>417.262</v>
      </c>
      <c r="V2775" s="202">
        <f t="shared" si="226"/>
        <v>631.2003000000002</v>
      </c>
      <c r="W2775" s="201"/>
      <c r="X2775" s="202">
        <f t="shared" si="224"/>
        <v>858.69499999999971</v>
      </c>
      <c r="Y2775" s="1">
        <f t="shared" si="223"/>
        <v>0.6220000000000141</v>
      </c>
    </row>
    <row r="2776" spans="2:25" x14ac:dyDescent="0.2">
      <c r="B2776" s="252">
        <v>44773</v>
      </c>
      <c r="C2776" s="201">
        <v>438</v>
      </c>
      <c r="D2776" s="201">
        <v>370</v>
      </c>
      <c r="E2776" s="196">
        <v>416.92</v>
      </c>
      <c r="F2776" s="201">
        <v>722</v>
      </c>
      <c r="G2776" s="201">
        <v>34</v>
      </c>
      <c r="H2776" s="202">
        <v>331.16</v>
      </c>
      <c r="I2776" s="202">
        <v>0</v>
      </c>
      <c r="J2776" s="202">
        <v>0</v>
      </c>
      <c r="K2776" s="202">
        <v>5.7000000000000002E-2</v>
      </c>
      <c r="L2776" s="240">
        <v>4.0990000000000002</v>
      </c>
      <c r="M2776" s="241">
        <v>1.595</v>
      </c>
      <c r="N2776" s="201">
        <f t="shared" si="227"/>
        <v>4.1560000000000006</v>
      </c>
      <c r="O2776" s="199">
        <f t="shared" si="228"/>
        <v>6.875999999999971</v>
      </c>
      <c r="P2776" s="242">
        <v>1.7</v>
      </c>
      <c r="Q2776" s="200">
        <f t="shared" si="225"/>
        <v>45.636631707792027</v>
      </c>
      <c r="R2776" s="201">
        <v>430</v>
      </c>
      <c r="S2776" s="201"/>
      <c r="T2776" s="257">
        <v>7.5060000000000002</v>
      </c>
      <c r="U2776" s="201">
        <f t="shared" si="222"/>
        <v>417.50599999999997</v>
      </c>
      <c r="V2776" s="202">
        <f t="shared" si="226"/>
        <v>638.07630000000017</v>
      </c>
      <c r="W2776" s="201"/>
      <c r="X2776" s="202">
        <f t="shared" si="224"/>
        <v>862.79399999999976</v>
      </c>
      <c r="Y2776" s="1">
        <f t="shared" si="223"/>
        <v>0.58599999999995589</v>
      </c>
    </row>
    <row r="2777" spans="2:25" x14ac:dyDescent="0.2">
      <c r="B2777" s="252">
        <v>44774</v>
      </c>
      <c r="C2777" s="201">
        <v>438</v>
      </c>
      <c r="D2777" s="201">
        <v>370</v>
      </c>
      <c r="E2777" s="196">
        <v>417.12</v>
      </c>
      <c r="F2777" s="201">
        <v>722</v>
      </c>
      <c r="G2777" s="201">
        <v>34</v>
      </c>
      <c r="H2777" s="202">
        <v>333.88</v>
      </c>
      <c r="I2777" s="202">
        <v>0</v>
      </c>
      <c r="J2777" s="202">
        <v>0</v>
      </c>
      <c r="K2777" s="202">
        <v>5.8999999999999997E-2</v>
      </c>
      <c r="L2777" s="240">
        <v>4.5869999999999997</v>
      </c>
      <c r="M2777" s="241">
        <v>1.806</v>
      </c>
      <c r="N2777" s="201">
        <f t="shared" si="227"/>
        <v>4.6459999999999999</v>
      </c>
      <c r="O2777" s="199">
        <f t="shared" si="228"/>
        <v>69.866000000000028</v>
      </c>
      <c r="P2777" s="242">
        <v>40</v>
      </c>
      <c r="Q2777" s="200">
        <f t="shared" si="225"/>
        <v>46.014966478426572</v>
      </c>
      <c r="R2777" s="201">
        <v>430</v>
      </c>
      <c r="S2777" s="201"/>
      <c r="T2777" s="257">
        <v>7.7060000000000004</v>
      </c>
      <c r="U2777" s="201">
        <f t="shared" si="222"/>
        <v>417.70600000000002</v>
      </c>
      <c r="V2777" s="202">
        <f t="shared" si="226"/>
        <v>707.94230000000016</v>
      </c>
      <c r="W2777" s="201"/>
      <c r="X2777" s="202">
        <f t="shared" si="224"/>
        <v>867.38099999999974</v>
      </c>
      <c r="Y2777" s="1">
        <f t="shared" si="223"/>
        <v>0.58600000000001273</v>
      </c>
    </row>
    <row r="2778" spans="2:25" x14ac:dyDescent="0.2">
      <c r="B2778" s="252">
        <v>44775</v>
      </c>
      <c r="C2778" s="201">
        <v>438</v>
      </c>
      <c r="D2778" s="201">
        <v>370</v>
      </c>
      <c r="E2778" s="196">
        <v>421.6</v>
      </c>
      <c r="F2778" s="201">
        <v>722</v>
      </c>
      <c r="G2778" s="201">
        <v>34</v>
      </c>
      <c r="H2778" s="202">
        <v>399.1</v>
      </c>
      <c r="I2778" s="202">
        <v>0</v>
      </c>
      <c r="J2778" s="202">
        <v>0</v>
      </c>
      <c r="K2778" s="202">
        <v>0.06</v>
      </c>
      <c r="L2778" s="240">
        <v>4.3520000000000003</v>
      </c>
      <c r="M2778" s="241">
        <v>1.7270000000000001</v>
      </c>
      <c r="N2778" s="201">
        <f t="shared" si="227"/>
        <v>4.4119999999999999</v>
      </c>
      <c r="O2778" s="199">
        <f t="shared" si="228"/>
        <v>37.89199999999996</v>
      </c>
      <c r="P2778" s="242">
        <v>26.3</v>
      </c>
      <c r="Q2778" s="200">
        <f t="shared" si="225"/>
        <v>55.086655353715187</v>
      </c>
      <c r="R2778" s="201">
        <v>430</v>
      </c>
      <c r="S2778" s="201"/>
      <c r="T2778" s="257">
        <v>0</v>
      </c>
      <c r="U2778" s="201"/>
      <c r="V2778" s="202">
        <f t="shared" si="226"/>
        <v>745.8343000000001</v>
      </c>
      <c r="W2778" s="201"/>
      <c r="X2778" s="202">
        <f t="shared" si="224"/>
        <v>871.73299999999972</v>
      </c>
      <c r="Y2778" s="1">
        <f>+U2778-E2778</f>
        <v>-421.6</v>
      </c>
    </row>
    <row r="2779" spans="2:25" x14ac:dyDescent="0.2">
      <c r="B2779" s="252">
        <v>44776</v>
      </c>
      <c r="C2779" s="201">
        <v>438</v>
      </c>
      <c r="D2779" s="201">
        <v>370</v>
      </c>
      <c r="E2779" s="196">
        <v>423.68</v>
      </c>
      <c r="F2779" s="201">
        <v>722</v>
      </c>
      <c r="G2779" s="201">
        <v>34</v>
      </c>
      <c r="H2779" s="202">
        <v>432.58</v>
      </c>
      <c r="I2779" s="202">
        <v>0</v>
      </c>
      <c r="J2779" s="202">
        <v>0</v>
      </c>
      <c r="K2779" s="202">
        <v>6.0999999999999999E-2</v>
      </c>
      <c r="L2779" s="240">
        <v>5.4130000000000003</v>
      </c>
      <c r="M2779" s="241">
        <v>2.165</v>
      </c>
      <c r="N2779" s="201">
        <f t="shared" si="227"/>
        <v>5.4740000000000002</v>
      </c>
      <c r="O2779" s="199">
        <f t="shared" si="228"/>
        <v>60.114000000000047</v>
      </c>
      <c r="P2779" s="242">
        <v>2.5</v>
      </c>
      <c r="Q2779" s="200">
        <f t="shared" si="225"/>
        <v>59.743511280496278</v>
      </c>
      <c r="R2779" s="201">
        <v>430</v>
      </c>
      <c r="S2779" s="201"/>
      <c r="T2779" s="257">
        <v>0</v>
      </c>
      <c r="U2779" s="201"/>
      <c r="V2779" s="202">
        <f t="shared" si="226"/>
        <v>805.94830000000013</v>
      </c>
      <c r="W2779" s="201"/>
      <c r="X2779" s="202">
        <f t="shared" si="224"/>
        <v>877.14599999999973</v>
      </c>
      <c r="Y2779" s="1">
        <f t="shared" si="223"/>
        <v>-423.68</v>
      </c>
    </row>
    <row r="2780" spans="2:25" x14ac:dyDescent="0.2">
      <c r="B2780" s="252">
        <v>44777</v>
      </c>
      <c r="C2780" s="201">
        <v>438</v>
      </c>
      <c r="D2780" s="201">
        <v>370</v>
      </c>
      <c r="E2780" s="196">
        <v>426.84</v>
      </c>
      <c r="F2780" s="201">
        <v>722</v>
      </c>
      <c r="G2780" s="201">
        <v>34</v>
      </c>
      <c r="H2780" s="202">
        <v>487.22</v>
      </c>
      <c r="I2780" s="202">
        <v>0</v>
      </c>
      <c r="J2780" s="202">
        <v>0</v>
      </c>
      <c r="K2780" s="202">
        <v>6.3E-2</v>
      </c>
      <c r="L2780" s="240">
        <v>5.6669999999999998</v>
      </c>
      <c r="M2780" s="241">
        <v>2.2759999999999998</v>
      </c>
      <c r="N2780" s="201">
        <f t="shared" si="227"/>
        <v>5.7299999999999995</v>
      </c>
      <c r="O2780" s="199">
        <f t="shared" si="228"/>
        <v>57.50999999999997</v>
      </c>
      <c r="P2780" s="242">
        <v>9.5</v>
      </c>
      <c r="Q2780" s="200">
        <f t="shared" si="225"/>
        <v>67.343589172949052</v>
      </c>
      <c r="R2780" s="201">
        <v>430</v>
      </c>
      <c r="S2780" s="202">
        <f>SUM(K2777:K2807)</f>
        <v>0.9480000000000004</v>
      </c>
      <c r="T2780" s="257">
        <v>0</v>
      </c>
      <c r="U2780" s="201"/>
      <c r="V2780" s="202">
        <f t="shared" si="226"/>
        <v>863.45830000000012</v>
      </c>
      <c r="W2780" s="201"/>
      <c r="X2780" s="202">
        <f t="shared" si="224"/>
        <v>882.81299999999976</v>
      </c>
      <c r="Y2780" s="1">
        <f t="shared" si="223"/>
        <v>-426.84</v>
      </c>
    </row>
    <row r="2781" spans="2:25" x14ac:dyDescent="0.2">
      <c r="B2781" s="252">
        <v>44778</v>
      </c>
      <c r="C2781" s="201">
        <v>438</v>
      </c>
      <c r="D2781" s="201">
        <v>370</v>
      </c>
      <c r="E2781" s="196">
        <v>429.61</v>
      </c>
      <c r="F2781" s="201">
        <v>722</v>
      </c>
      <c r="G2781" s="201">
        <v>34</v>
      </c>
      <c r="H2781" s="202">
        <v>539</v>
      </c>
      <c r="I2781" s="202">
        <v>0</v>
      </c>
      <c r="J2781" s="202">
        <v>0</v>
      </c>
      <c r="K2781" s="202">
        <v>6.3E-2</v>
      </c>
      <c r="L2781" s="240">
        <v>7.1070000000000002</v>
      </c>
      <c r="M2781" s="241">
        <v>2.8889999999999998</v>
      </c>
      <c r="N2781" s="201">
        <f t="shared" si="227"/>
        <v>7.17</v>
      </c>
      <c r="O2781" s="199">
        <f t="shared" si="228"/>
        <v>43.270000000000024</v>
      </c>
      <c r="P2781" s="242">
        <v>2.7</v>
      </c>
      <c r="Q2781" s="200">
        <f t="shared" si="225"/>
        <v>74.545859181572879</v>
      </c>
      <c r="R2781" s="201">
        <v>430</v>
      </c>
      <c r="S2781" s="201"/>
      <c r="T2781" s="257">
        <v>0</v>
      </c>
      <c r="U2781" s="201"/>
      <c r="V2781" s="202">
        <f t="shared" si="226"/>
        <v>906.7283000000001</v>
      </c>
      <c r="W2781" s="201"/>
      <c r="X2781" s="202">
        <f t="shared" si="224"/>
        <v>889.91999999999973</v>
      </c>
      <c r="Y2781" s="1">
        <f t="shared" si="223"/>
        <v>-429.61</v>
      </c>
    </row>
    <row r="2782" spans="2:25" x14ac:dyDescent="0.2">
      <c r="B2782" s="252">
        <v>44779</v>
      </c>
      <c r="C2782" s="201">
        <v>438</v>
      </c>
      <c r="D2782" s="201">
        <v>370</v>
      </c>
      <c r="E2782" s="196">
        <v>431.44</v>
      </c>
      <c r="F2782" s="201">
        <v>722</v>
      </c>
      <c r="G2782" s="201">
        <v>34</v>
      </c>
      <c r="H2782" s="202">
        <v>575.1</v>
      </c>
      <c r="I2782" s="202">
        <v>0</v>
      </c>
      <c r="J2782" s="202">
        <v>0</v>
      </c>
      <c r="K2782" s="202">
        <v>2.8000000000000001E-2</v>
      </c>
      <c r="L2782" s="240">
        <v>4.6349999999999998</v>
      </c>
      <c r="M2782" s="241">
        <v>1.8839999999999999</v>
      </c>
      <c r="N2782" s="201">
        <f t="shared" si="227"/>
        <v>4.6629999999999994</v>
      </c>
      <c r="O2782" s="199">
        <f t="shared" si="228"/>
        <v>31.612999999999932</v>
      </c>
      <c r="P2782" s="242">
        <v>0</v>
      </c>
      <c r="Q2782" s="200">
        <f t="shared" si="225"/>
        <v>79.567140512421062</v>
      </c>
      <c r="R2782" s="201">
        <v>430</v>
      </c>
      <c r="S2782" s="201"/>
      <c r="T2782" s="257">
        <v>0</v>
      </c>
      <c r="U2782" s="201"/>
      <c r="V2782" s="202">
        <f t="shared" si="226"/>
        <v>938.34130000000005</v>
      </c>
      <c r="W2782" s="201"/>
      <c r="X2782" s="202">
        <f t="shared" si="224"/>
        <v>894.55499999999972</v>
      </c>
      <c r="Y2782" s="1">
        <f t="shared" si="223"/>
        <v>-431.44</v>
      </c>
    </row>
    <row r="2783" spans="2:25" x14ac:dyDescent="0.2">
      <c r="B2783" s="252">
        <v>44780</v>
      </c>
      <c r="C2783" s="201">
        <v>438</v>
      </c>
      <c r="D2783" s="201">
        <v>370</v>
      </c>
      <c r="E2783" s="196">
        <v>432.75</v>
      </c>
      <c r="F2783" s="201">
        <v>722</v>
      </c>
      <c r="G2783" s="201">
        <v>34</v>
      </c>
      <c r="H2783" s="202">
        <v>602.04999999999995</v>
      </c>
      <c r="I2783" s="202">
        <v>0</v>
      </c>
      <c r="J2783" s="202">
        <v>0</v>
      </c>
      <c r="K2783" s="202">
        <v>0</v>
      </c>
      <c r="L2783" s="240">
        <v>2.048</v>
      </c>
      <c r="M2783" s="241">
        <v>0.83599999999999997</v>
      </c>
      <c r="N2783" s="201">
        <f t="shared" si="227"/>
        <v>2.048</v>
      </c>
      <c r="O2783" s="199">
        <f t="shared" si="228"/>
        <v>21.358000000000061</v>
      </c>
      <c r="P2783" s="242">
        <v>0</v>
      </c>
      <c r="Q2783" s="200">
        <f t="shared" si="225"/>
        <v>83.315714802347898</v>
      </c>
      <c r="R2783" s="201">
        <v>430</v>
      </c>
      <c r="S2783" s="201"/>
      <c r="T2783" s="257">
        <v>0</v>
      </c>
      <c r="U2783" s="201"/>
      <c r="V2783" s="202">
        <f t="shared" si="226"/>
        <v>959.69930000000011</v>
      </c>
      <c r="W2783" s="201"/>
      <c r="X2783" s="202">
        <f t="shared" si="224"/>
        <v>896.60299999999972</v>
      </c>
      <c r="Y2783" s="1">
        <f t="shared" si="223"/>
        <v>-432.75</v>
      </c>
    </row>
    <row r="2784" spans="2:25" x14ac:dyDescent="0.2">
      <c r="B2784" s="252">
        <v>44781</v>
      </c>
      <c r="C2784" s="201">
        <v>438</v>
      </c>
      <c r="D2784" s="201">
        <v>370</v>
      </c>
      <c r="E2784" s="196">
        <v>433.66</v>
      </c>
      <c r="F2784" s="201">
        <v>722</v>
      </c>
      <c r="G2784" s="201">
        <v>34</v>
      </c>
      <c r="H2784" s="202">
        <v>621.36</v>
      </c>
      <c r="I2784" s="202">
        <v>0</v>
      </c>
      <c r="J2784" s="202">
        <v>0</v>
      </c>
      <c r="K2784" s="202">
        <v>0</v>
      </c>
      <c r="L2784" s="240">
        <v>5.702</v>
      </c>
      <c r="M2784" s="241">
        <v>2.3370000000000002</v>
      </c>
      <c r="N2784" s="201">
        <f t="shared" si="227"/>
        <v>5.702</v>
      </c>
      <c r="O2784" s="199">
        <f t="shared" si="228"/>
        <v>16.782000000000039</v>
      </c>
      <c r="P2784" s="242">
        <v>0</v>
      </c>
      <c r="Q2784" s="200">
        <f t="shared" si="225"/>
        <v>86.001613486521833</v>
      </c>
      <c r="R2784" s="201">
        <v>430</v>
      </c>
      <c r="S2784" s="201"/>
      <c r="T2784" s="257">
        <v>0</v>
      </c>
      <c r="U2784" s="201"/>
      <c r="V2784" s="202">
        <f t="shared" si="226"/>
        <v>976.48130000000015</v>
      </c>
      <c r="W2784" s="201"/>
      <c r="X2784" s="202">
        <f t="shared" si="224"/>
        <v>902.30499999999972</v>
      </c>
      <c r="Y2784" s="1">
        <f t="shared" si="223"/>
        <v>-433.66</v>
      </c>
    </row>
    <row r="2785" spans="2:25" x14ac:dyDescent="0.2">
      <c r="B2785" s="252">
        <v>44782</v>
      </c>
      <c r="C2785" s="201">
        <v>438</v>
      </c>
      <c r="D2785" s="201">
        <v>370</v>
      </c>
      <c r="E2785" s="206">
        <v>434.17</v>
      </c>
      <c r="F2785" s="201">
        <v>722</v>
      </c>
      <c r="G2785" s="201">
        <v>34</v>
      </c>
      <c r="H2785" s="202">
        <v>632.44000000000005</v>
      </c>
      <c r="I2785" s="202">
        <v>0</v>
      </c>
      <c r="J2785" s="202">
        <v>0</v>
      </c>
      <c r="K2785" s="202">
        <v>0</v>
      </c>
      <c r="L2785" s="240">
        <v>7.3440000000000003</v>
      </c>
      <c r="M2785" s="241">
        <v>3.01</v>
      </c>
      <c r="N2785" s="201">
        <f t="shared" si="227"/>
        <v>7.3440000000000003</v>
      </c>
      <c r="O2785" s="199">
        <f t="shared" si="228"/>
        <v>14.283999999999942</v>
      </c>
      <c r="P2785" s="242">
        <v>0</v>
      </c>
      <c r="Q2785" s="200">
        <f t="shared" si="225"/>
        <v>87.542771302194907</v>
      </c>
      <c r="R2785" s="201">
        <v>430</v>
      </c>
      <c r="S2785" s="201"/>
      <c r="T2785" s="257">
        <v>0</v>
      </c>
      <c r="U2785" s="201"/>
      <c r="V2785" s="202">
        <f t="shared" si="226"/>
        <v>990.76530000000014</v>
      </c>
      <c r="W2785" s="201"/>
      <c r="X2785" s="202">
        <f t="shared" si="224"/>
        <v>909.64899999999977</v>
      </c>
      <c r="Y2785" s="1">
        <f t="shared" si="223"/>
        <v>-434.17</v>
      </c>
    </row>
    <row r="2786" spans="2:25" x14ac:dyDescent="0.2">
      <c r="B2786" s="252">
        <v>44783</v>
      </c>
      <c r="C2786" s="201">
        <v>438</v>
      </c>
      <c r="D2786" s="201">
        <v>370</v>
      </c>
      <c r="E2786" s="206">
        <v>434.49</v>
      </c>
      <c r="F2786" s="201">
        <v>722</v>
      </c>
      <c r="G2786" s="201">
        <v>34</v>
      </c>
      <c r="H2786" s="202">
        <v>639.38</v>
      </c>
      <c r="I2786" s="202">
        <v>0</v>
      </c>
      <c r="J2786" s="202">
        <v>0</v>
      </c>
      <c r="K2786" s="202">
        <v>0</v>
      </c>
      <c r="L2786" s="240">
        <v>8.4179999999999993</v>
      </c>
      <c r="M2786" s="241">
        <v>3.45</v>
      </c>
      <c r="N2786" s="201">
        <f t="shared" si="227"/>
        <v>8.4179999999999993</v>
      </c>
      <c r="O2786" s="199">
        <f t="shared" si="228"/>
        <v>14.018000000000022</v>
      </c>
      <c r="P2786" s="242">
        <v>0</v>
      </c>
      <c r="Q2786" s="200">
        <f t="shared" si="225"/>
        <v>88.508081341975696</v>
      </c>
      <c r="R2786" s="201">
        <v>430</v>
      </c>
      <c r="S2786" s="201"/>
      <c r="T2786" s="257">
        <v>0</v>
      </c>
      <c r="U2786" s="201"/>
      <c r="V2786" s="202">
        <f t="shared" si="226"/>
        <v>1004.7833000000002</v>
      </c>
      <c r="W2786" s="201"/>
      <c r="X2786" s="202">
        <f t="shared" si="224"/>
        <v>918.06699999999978</v>
      </c>
      <c r="Y2786" s="1">
        <f t="shared" si="223"/>
        <v>-434.49</v>
      </c>
    </row>
    <row r="2787" spans="2:25" x14ac:dyDescent="0.2">
      <c r="B2787" s="252">
        <v>44784</v>
      </c>
      <c r="C2787" s="201">
        <v>438</v>
      </c>
      <c r="D2787" s="201">
        <v>370</v>
      </c>
      <c r="E2787" s="206">
        <v>434.74</v>
      </c>
      <c r="F2787" s="201">
        <v>722</v>
      </c>
      <c r="G2787" s="201">
        <v>34</v>
      </c>
      <c r="H2787" s="202">
        <v>644.98</v>
      </c>
      <c r="I2787" s="202">
        <v>0</v>
      </c>
      <c r="J2787" s="202">
        <v>0</v>
      </c>
      <c r="K2787" s="202">
        <v>0</v>
      </c>
      <c r="L2787" s="240">
        <v>9.6210000000000004</v>
      </c>
      <c r="M2787" s="241">
        <v>3.9430000000000001</v>
      </c>
      <c r="N2787" s="201">
        <f t="shared" si="227"/>
        <v>9.6210000000000004</v>
      </c>
      <c r="O2787" s="199">
        <f t="shared" si="228"/>
        <v>12.700999999999928</v>
      </c>
      <c r="P2787" s="242">
        <v>0</v>
      </c>
      <c r="Q2787" s="200">
        <f t="shared" si="225"/>
        <v>89.28700586975269</v>
      </c>
      <c r="R2787" s="201">
        <v>430</v>
      </c>
      <c r="S2787" s="201"/>
      <c r="T2787" s="257">
        <v>0</v>
      </c>
      <c r="U2787" s="201"/>
      <c r="V2787" s="202">
        <f t="shared" si="226"/>
        <v>1017.4843000000001</v>
      </c>
      <c r="W2787" s="201"/>
      <c r="X2787" s="202">
        <f t="shared" si="224"/>
        <v>927.68799999999976</v>
      </c>
      <c r="Y2787" s="1">
        <f t="shared" si="223"/>
        <v>-434.74</v>
      </c>
    </row>
    <row r="2788" spans="2:25" x14ac:dyDescent="0.2">
      <c r="B2788" s="252">
        <v>44785</v>
      </c>
      <c r="C2788" s="201">
        <v>438</v>
      </c>
      <c r="D2788" s="201">
        <v>370</v>
      </c>
      <c r="E2788" s="206">
        <v>434.88</v>
      </c>
      <c r="F2788" s="201">
        <v>722</v>
      </c>
      <c r="G2788" s="201">
        <v>34</v>
      </c>
      <c r="H2788" s="202">
        <v>648.05999999999995</v>
      </c>
      <c r="I2788" s="202">
        <v>0</v>
      </c>
      <c r="J2788" s="202">
        <v>0</v>
      </c>
      <c r="K2788" s="202">
        <v>0</v>
      </c>
      <c r="L2788" s="240">
        <v>12.241</v>
      </c>
      <c r="M2788" s="241">
        <v>5.0170000000000003</v>
      </c>
      <c r="N2788" s="201">
        <f t="shared" si="227"/>
        <v>12.241</v>
      </c>
      <c r="O2788" s="199">
        <f t="shared" si="228"/>
        <v>10.261000000000095</v>
      </c>
      <c r="P2788" s="242">
        <v>0</v>
      </c>
      <c r="Q2788" s="200">
        <f t="shared" si="225"/>
        <v>89.715414360030039</v>
      </c>
      <c r="R2788" s="201">
        <v>430</v>
      </c>
      <c r="S2788" s="201"/>
      <c r="T2788" s="257">
        <v>0</v>
      </c>
      <c r="U2788" s="201"/>
      <c r="V2788" s="202">
        <f t="shared" si="226"/>
        <v>1027.7453000000003</v>
      </c>
      <c r="W2788" s="201"/>
      <c r="X2788" s="202">
        <f t="shared" si="224"/>
        <v>939.92899999999975</v>
      </c>
      <c r="Y2788" s="1">
        <f t="shared" si="223"/>
        <v>-434.88</v>
      </c>
    </row>
    <row r="2789" spans="2:25" x14ac:dyDescent="0.2">
      <c r="B2789" s="252">
        <v>44786</v>
      </c>
      <c r="C2789" s="201">
        <v>438</v>
      </c>
      <c r="D2789" s="201">
        <v>370</v>
      </c>
      <c r="E2789" s="206">
        <v>434.79</v>
      </c>
      <c r="F2789" s="201">
        <v>722</v>
      </c>
      <c r="G2789" s="201">
        <v>34</v>
      </c>
      <c r="H2789" s="202">
        <v>646.08000000000004</v>
      </c>
      <c r="I2789" s="202">
        <v>0</v>
      </c>
      <c r="J2789" s="202">
        <v>0</v>
      </c>
      <c r="K2789" s="202">
        <v>0</v>
      </c>
      <c r="L2789" s="240">
        <v>11.814</v>
      </c>
      <c r="M2789" s="241">
        <v>4.8419999999999996</v>
      </c>
      <c r="N2789" s="201">
        <f t="shared" si="227"/>
        <v>11.814</v>
      </c>
      <c r="O2789" s="199">
        <f t="shared" si="228"/>
        <v>11.153999999999918</v>
      </c>
      <c r="P2789" s="242">
        <v>0</v>
      </c>
      <c r="Q2789" s="200">
        <f t="shared" si="225"/>
        <v>89.440008901994602</v>
      </c>
      <c r="R2789" s="201">
        <v>430</v>
      </c>
      <c r="S2789" s="201"/>
      <c r="T2789" s="257">
        <v>0</v>
      </c>
      <c r="U2789" s="201"/>
      <c r="V2789" s="202">
        <f t="shared" si="226"/>
        <v>1038.8993000000003</v>
      </c>
      <c r="W2789" s="201"/>
      <c r="X2789" s="202">
        <f t="shared" si="224"/>
        <v>951.74299999999971</v>
      </c>
      <c r="Y2789" s="1">
        <f t="shared" si="223"/>
        <v>-434.79</v>
      </c>
    </row>
    <row r="2790" spans="2:25" x14ac:dyDescent="0.2">
      <c r="B2790" s="252">
        <v>44787</v>
      </c>
      <c r="C2790" s="201">
        <v>438</v>
      </c>
      <c r="D2790" s="201">
        <v>370</v>
      </c>
      <c r="E2790" s="206">
        <v>434.76</v>
      </c>
      <c r="F2790" s="201">
        <v>722</v>
      </c>
      <c r="G2790" s="201">
        <v>34</v>
      </c>
      <c r="H2790" s="202">
        <v>645.41999999999996</v>
      </c>
      <c r="I2790" s="202">
        <v>0</v>
      </c>
      <c r="J2790" s="202">
        <v>0</v>
      </c>
      <c r="K2790" s="202">
        <v>0</v>
      </c>
      <c r="L2790" s="240">
        <v>11.539</v>
      </c>
      <c r="M2790" s="241">
        <v>4.7290000000000001</v>
      </c>
      <c r="N2790" s="201">
        <f t="shared" si="227"/>
        <v>11.539</v>
      </c>
      <c r="O2790" s="199">
        <f t="shared" si="228"/>
        <v>9.2989999999999906</v>
      </c>
      <c r="P2790" s="242">
        <v>0</v>
      </c>
      <c r="Q2790" s="200">
        <f t="shared" si="225"/>
        <v>89.348207082649452</v>
      </c>
      <c r="R2790" s="201">
        <v>430</v>
      </c>
      <c r="S2790" s="201"/>
      <c r="T2790" s="257">
        <v>0</v>
      </c>
      <c r="U2790" s="201"/>
      <c r="V2790" s="202">
        <f t="shared" si="226"/>
        <v>1048.1983000000002</v>
      </c>
      <c r="W2790" s="201"/>
      <c r="X2790" s="202">
        <f t="shared" si="224"/>
        <v>963.2819999999997</v>
      </c>
      <c r="Y2790" s="1">
        <f t="shared" si="223"/>
        <v>-434.76</v>
      </c>
    </row>
    <row r="2791" spans="2:25" x14ac:dyDescent="0.2">
      <c r="B2791" s="252">
        <v>44788</v>
      </c>
      <c r="C2791" s="201">
        <v>438</v>
      </c>
      <c r="D2791" s="201">
        <v>370</v>
      </c>
      <c r="E2791" s="206">
        <v>434.66</v>
      </c>
      <c r="F2791" s="201">
        <v>722</v>
      </c>
      <c r="G2791" s="201">
        <v>34</v>
      </c>
      <c r="H2791" s="202">
        <v>643.17999999999995</v>
      </c>
      <c r="I2791" s="202">
        <v>0</v>
      </c>
      <c r="J2791" s="202">
        <v>0</v>
      </c>
      <c r="K2791" s="202">
        <v>0</v>
      </c>
      <c r="L2791" s="240">
        <v>11.670999999999999</v>
      </c>
      <c r="M2791" s="241">
        <v>4.7830000000000004</v>
      </c>
      <c r="N2791" s="201">
        <f t="shared" si="227"/>
        <v>11.670999999999999</v>
      </c>
      <c r="O2791" s="199">
        <f t="shared" si="228"/>
        <v>8.7510000000000403</v>
      </c>
      <c r="P2791" s="242">
        <v>0</v>
      </c>
      <c r="Q2791" s="200">
        <f t="shared" si="225"/>
        <v>89.036637271538652</v>
      </c>
      <c r="R2791" s="201">
        <v>430</v>
      </c>
      <c r="S2791" s="201"/>
      <c r="T2791" s="257">
        <v>0</v>
      </c>
      <c r="U2791" s="201"/>
      <c r="V2791" s="202">
        <f t="shared" si="226"/>
        <v>1056.9493000000002</v>
      </c>
      <c r="W2791" s="201"/>
      <c r="X2791" s="202">
        <f t="shared" si="224"/>
        <v>974.95299999999975</v>
      </c>
      <c r="Y2791" s="1">
        <f t="shared" si="223"/>
        <v>-434.66</v>
      </c>
    </row>
    <row r="2792" spans="2:25" x14ac:dyDescent="0.2">
      <c r="B2792" s="252">
        <v>44789</v>
      </c>
      <c r="C2792" s="201">
        <v>438</v>
      </c>
      <c r="D2792" s="201">
        <v>370</v>
      </c>
      <c r="E2792" s="206">
        <v>434.53</v>
      </c>
      <c r="F2792" s="201">
        <v>722</v>
      </c>
      <c r="G2792" s="201">
        <v>34</v>
      </c>
      <c r="H2792" s="202">
        <v>640.26</v>
      </c>
      <c r="I2792" s="202">
        <v>0</v>
      </c>
      <c r="J2792" s="202">
        <v>0</v>
      </c>
      <c r="K2792" s="202">
        <v>6.3E-2</v>
      </c>
      <c r="L2792" s="240">
        <v>8.9260000000000002</v>
      </c>
      <c r="M2792" s="241">
        <v>3.6579999999999999</v>
      </c>
      <c r="N2792" s="201">
        <f t="shared" si="227"/>
        <v>8.9890000000000008</v>
      </c>
      <c r="O2792" s="199">
        <f t="shared" si="228"/>
        <v>9.4290000000000553</v>
      </c>
      <c r="P2792" s="242">
        <v>0</v>
      </c>
      <c r="Q2792" s="200">
        <f t="shared" si="225"/>
        <v>88.630483767769221</v>
      </c>
      <c r="R2792" s="201">
        <v>430</v>
      </c>
      <c r="S2792" s="201"/>
      <c r="T2792" s="257">
        <v>24.536000000000001</v>
      </c>
      <c r="U2792" s="201">
        <f>410+T2792</f>
        <v>434.536</v>
      </c>
      <c r="V2792" s="202">
        <f t="shared" si="226"/>
        <v>1066.3783000000003</v>
      </c>
      <c r="W2792" s="201"/>
      <c r="X2792" s="202">
        <f t="shared" si="224"/>
        <v>983.87899999999979</v>
      </c>
      <c r="Y2792" s="1">
        <f t="shared" si="223"/>
        <v>6.0000000000286491E-3</v>
      </c>
    </row>
    <row r="2793" spans="2:25" x14ac:dyDescent="0.2">
      <c r="B2793" s="252">
        <v>44790</v>
      </c>
      <c r="C2793" s="201">
        <v>438</v>
      </c>
      <c r="D2793" s="201">
        <v>370</v>
      </c>
      <c r="E2793" s="206">
        <v>434.55</v>
      </c>
      <c r="F2793" s="201">
        <v>722</v>
      </c>
      <c r="G2793" s="201">
        <v>34</v>
      </c>
      <c r="H2793" s="202">
        <v>640.70000000000005</v>
      </c>
      <c r="I2793" s="202">
        <v>0</v>
      </c>
      <c r="J2793" s="202">
        <v>0</v>
      </c>
      <c r="K2793" s="202">
        <v>6.3E-2</v>
      </c>
      <c r="L2793" s="240">
        <v>10.484999999999999</v>
      </c>
      <c r="M2793" s="241">
        <v>4.2969999999999997</v>
      </c>
      <c r="N2793" s="201">
        <f t="shared" si="227"/>
        <v>10.548</v>
      </c>
      <c r="O2793" s="199">
        <f t="shared" si="228"/>
        <v>9.0079999999999227</v>
      </c>
      <c r="P2793" s="242">
        <v>0</v>
      </c>
      <c r="Q2793" s="200">
        <f t="shared" si="225"/>
        <v>88.691684980665983</v>
      </c>
      <c r="R2793" s="201">
        <v>430</v>
      </c>
      <c r="S2793" s="201"/>
      <c r="T2793" s="257">
        <v>24.509</v>
      </c>
      <c r="U2793" s="201">
        <f t="shared" ref="U2793:U2799" si="229">410+T2793</f>
        <v>434.50900000000001</v>
      </c>
      <c r="V2793" s="202">
        <f t="shared" si="226"/>
        <v>1075.3863000000001</v>
      </c>
      <c r="W2793" s="201"/>
      <c r="X2793" s="202">
        <f t="shared" si="224"/>
        <v>994.36399999999981</v>
      </c>
      <c r="Y2793" s="1">
        <f t="shared" si="223"/>
        <v>-4.0999999999996817E-2</v>
      </c>
    </row>
    <row r="2794" spans="2:25" x14ac:dyDescent="0.2">
      <c r="B2794" s="252">
        <v>44791</v>
      </c>
      <c r="C2794" s="201">
        <v>438</v>
      </c>
      <c r="D2794" s="201">
        <v>370</v>
      </c>
      <c r="E2794" s="206">
        <v>434.48</v>
      </c>
      <c r="F2794" s="201">
        <v>722</v>
      </c>
      <c r="G2794" s="201">
        <v>34</v>
      </c>
      <c r="H2794" s="202">
        <v>639.16</v>
      </c>
      <c r="I2794" s="202">
        <v>0</v>
      </c>
      <c r="J2794" s="202">
        <v>0</v>
      </c>
      <c r="K2794" s="202">
        <v>6.3E-2</v>
      </c>
      <c r="L2794" s="240">
        <v>9.2089999999999996</v>
      </c>
      <c r="M2794" s="241">
        <v>3.774</v>
      </c>
      <c r="N2794" s="201">
        <f t="shared" si="227"/>
        <v>9.2720000000000002</v>
      </c>
      <c r="O2794" s="199">
        <f t="shared" si="228"/>
        <v>5.3120000000000775</v>
      </c>
      <c r="P2794" s="242">
        <v>0</v>
      </c>
      <c r="Q2794" s="200">
        <f t="shared" si="225"/>
        <v>88.477480735527294</v>
      </c>
      <c r="R2794" s="201">
        <v>430</v>
      </c>
      <c r="S2794" s="201"/>
      <c r="T2794" s="257">
        <v>24.396000000000001</v>
      </c>
      <c r="U2794" s="201">
        <f t="shared" si="229"/>
        <v>434.39600000000002</v>
      </c>
      <c r="V2794" s="202">
        <f t="shared" si="226"/>
        <v>1080.6983000000002</v>
      </c>
      <c r="W2794" s="201"/>
      <c r="X2794" s="202">
        <f t="shared" si="224"/>
        <v>1003.5729999999998</v>
      </c>
      <c r="Y2794" s="1">
        <f t="shared" ref="Y2794:Y2799" si="230">+U2794-E2794</f>
        <v>-8.4000000000003183E-2</v>
      </c>
    </row>
    <row r="2795" spans="2:25" x14ac:dyDescent="0.2">
      <c r="B2795" s="252">
        <v>44792</v>
      </c>
      <c r="C2795" s="201">
        <v>438</v>
      </c>
      <c r="D2795" s="201">
        <v>370</v>
      </c>
      <c r="E2795" s="206">
        <v>434.3</v>
      </c>
      <c r="F2795" s="201">
        <v>722</v>
      </c>
      <c r="G2795" s="201">
        <v>34</v>
      </c>
      <c r="H2795" s="202">
        <v>635.20000000000005</v>
      </c>
      <c r="I2795" s="202">
        <v>0</v>
      </c>
      <c r="J2795" s="202">
        <v>0</v>
      </c>
      <c r="K2795" s="202">
        <v>6.3E-2</v>
      </c>
      <c r="L2795" s="240">
        <v>10.529</v>
      </c>
      <c r="M2795" s="241">
        <v>4.3150000000000004</v>
      </c>
      <c r="N2795" s="201">
        <f t="shared" si="227"/>
        <v>10.592000000000001</v>
      </c>
      <c r="O2795" s="199">
        <f t="shared" si="228"/>
        <v>5.4119999999999369</v>
      </c>
      <c r="P2795" s="242">
        <v>0</v>
      </c>
      <c r="Q2795" s="200">
        <f t="shared" si="225"/>
        <v>87.926669819456421</v>
      </c>
      <c r="R2795" s="201">
        <v>430</v>
      </c>
      <c r="S2795" s="201"/>
      <c r="T2795" s="257">
        <v>24.175999999999998</v>
      </c>
      <c r="U2795" s="201">
        <f t="shared" si="229"/>
        <v>434.17599999999999</v>
      </c>
      <c r="V2795" s="202">
        <f t="shared" si="226"/>
        <v>1086.1103000000003</v>
      </c>
      <c r="W2795" s="201"/>
      <c r="X2795" s="202">
        <f t="shared" si="224"/>
        <v>1014.1019999999997</v>
      </c>
      <c r="Y2795" s="1">
        <f t="shared" si="230"/>
        <v>-0.12400000000002365</v>
      </c>
    </row>
    <row r="2796" spans="2:25" x14ac:dyDescent="0.2">
      <c r="B2796" s="252">
        <v>44793</v>
      </c>
      <c r="C2796" s="201">
        <v>438</v>
      </c>
      <c r="D2796" s="201">
        <v>370</v>
      </c>
      <c r="E2796" s="206">
        <v>434.06</v>
      </c>
      <c r="F2796" s="201">
        <v>722</v>
      </c>
      <c r="G2796" s="201">
        <v>34</v>
      </c>
      <c r="H2796" s="202">
        <v>630.02</v>
      </c>
      <c r="I2796" s="202">
        <v>0</v>
      </c>
      <c r="J2796" s="202">
        <v>0</v>
      </c>
      <c r="K2796" s="202">
        <v>4.1000000000000002E-2</v>
      </c>
      <c r="L2796" s="240">
        <v>12.217000000000001</v>
      </c>
      <c r="M2796" s="241">
        <v>5.0069999999999997</v>
      </c>
      <c r="N2796" s="201">
        <f t="shared" si="227"/>
        <v>12.258000000000001</v>
      </c>
      <c r="O2796" s="199">
        <f t="shared" si="228"/>
        <v>5.9780000000000282</v>
      </c>
      <c r="P2796" s="242">
        <v>0</v>
      </c>
      <c r="Q2796" s="200">
        <f t="shared" si="225"/>
        <v>87.206164631262681</v>
      </c>
      <c r="R2796" s="201">
        <v>430</v>
      </c>
      <c r="S2796" s="201"/>
      <c r="T2796" s="257">
        <v>23.896999999999998</v>
      </c>
      <c r="U2796" s="201">
        <f t="shared" si="229"/>
        <v>433.89699999999999</v>
      </c>
      <c r="V2796" s="202">
        <f t="shared" si="226"/>
        <v>1092.0883000000003</v>
      </c>
      <c r="W2796" s="201"/>
      <c r="X2796" s="202">
        <f t="shared" si="224"/>
        <v>1026.3189999999997</v>
      </c>
      <c r="Y2796" s="1">
        <f t="shared" si="230"/>
        <v>-0.16300000000001091</v>
      </c>
    </row>
    <row r="2797" spans="2:25" x14ac:dyDescent="0.2">
      <c r="B2797" s="252">
        <v>44794</v>
      </c>
      <c r="C2797" s="201">
        <v>438</v>
      </c>
      <c r="D2797" s="201">
        <v>370</v>
      </c>
      <c r="E2797" s="206">
        <v>433.77</v>
      </c>
      <c r="F2797" s="201">
        <v>722</v>
      </c>
      <c r="G2797" s="201">
        <v>34</v>
      </c>
      <c r="H2797" s="202">
        <v>623.74</v>
      </c>
      <c r="I2797" s="202">
        <v>0</v>
      </c>
      <c r="J2797" s="202">
        <v>0</v>
      </c>
      <c r="K2797" s="202">
        <v>3.1E-2</v>
      </c>
      <c r="L2797" s="240">
        <v>10.726000000000001</v>
      </c>
      <c r="M2797" s="241">
        <v>4.3959999999999999</v>
      </c>
      <c r="N2797" s="201">
        <f t="shared" si="227"/>
        <v>10.757000000000001</v>
      </c>
      <c r="O2797" s="199">
        <f>H2798-H2797+N2797</f>
        <v>5.3570000000000242</v>
      </c>
      <c r="P2797" s="242">
        <v>0</v>
      </c>
      <c r="Q2797" s="200">
        <f t="shared" si="225"/>
        <v>86.332656410827056</v>
      </c>
      <c r="R2797" s="201">
        <v>430</v>
      </c>
      <c r="S2797" s="201"/>
      <c r="T2797" s="257">
        <v>23.585000000000001</v>
      </c>
      <c r="U2797" s="201">
        <f t="shared" si="229"/>
        <v>433.58499999999998</v>
      </c>
      <c r="V2797" s="202">
        <f t="shared" si="226"/>
        <v>1097.4453000000003</v>
      </c>
      <c r="W2797" s="201"/>
      <c r="X2797" s="202">
        <f t="shared" si="224"/>
        <v>1037.0449999999998</v>
      </c>
      <c r="Y2797" s="1">
        <f t="shared" si="230"/>
        <v>-0.18500000000000227</v>
      </c>
    </row>
    <row r="2798" spans="2:25" x14ac:dyDescent="0.2">
      <c r="B2798" s="252">
        <v>44795</v>
      </c>
      <c r="C2798" s="201">
        <v>438</v>
      </c>
      <c r="D2798" s="201">
        <v>370</v>
      </c>
      <c r="E2798" s="206">
        <v>433.52</v>
      </c>
      <c r="F2798" s="201">
        <v>722</v>
      </c>
      <c r="G2798" s="201">
        <v>34</v>
      </c>
      <c r="H2798" s="202">
        <v>618.34</v>
      </c>
      <c r="I2798" s="202">
        <v>0</v>
      </c>
      <c r="J2798" s="202">
        <v>0</v>
      </c>
      <c r="K2798" s="202">
        <v>3.1E-2</v>
      </c>
      <c r="L2798" s="240">
        <v>8.1120000000000001</v>
      </c>
      <c r="M2798" s="241">
        <v>3.3109999999999999</v>
      </c>
      <c r="N2798" s="201">
        <f t="shared" ref="N2798:N2827" si="231">I2798+J2798+K2798+L2798</f>
        <v>8.1430000000000007</v>
      </c>
      <c r="O2798" s="199">
        <f t="shared" ref="O2798:O2861" si="232">H2799-H2798+N2798</f>
        <v>5.6029999999999234</v>
      </c>
      <c r="P2798" s="242">
        <v>3.4</v>
      </c>
      <c r="Q2798" s="200">
        <f t="shared" si="225"/>
        <v>85.581550616184941</v>
      </c>
      <c r="R2798" s="201">
        <v>430</v>
      </c>
      <c r="S2798" s="201"/>
      <c r="T2798" s="257">
        <v>23.283999999999999</v>
      </c>
      <c r="U2798" s="201">
        <f t="shared" si="229"/>
        <v>433.28399999999999</v>
      </c>
      <c r="V2798" s="202">
        <f t="shared" si="226"/>
        <v>1103.0483000000002</v>
      </c>
      <c r="W2798" s="201"/>
      <c r="X2798" s="202">
        <f t="shared" si="224"/>
        <v>1045.1569999999999</v>
      </c>
      <c r="Y2798" s="1">
        <f t="shared" si="230"/>
        <v>-0.23599999999999</v>
      </c>
    </row>
    <row r="2799" spans="2:25" x14ac:dyDescent="0.2">
      <c r="B2799" s="252">
        <v>44796</v>
      </c>
      <c r="C2799" s="201">
        <v>438</v>
      </c>
      <c r="D2799" s="201">
        <v>370</v>
      </c>
      <c r="E2799" s="206">
        <v>433.4</v>
      </c>
      <c r="F2799" s="201">
        <v>722</v>
      </c>
      <c r="G2799" s="201">
        <v>34</v>
      </c>
      <c r="H2799" s="202">
        <v>615.79999999999995</v>
      </c>
      <c r="I2799" s="202">
        <v>0</v>
      </c>
      <c r="J2799" s="202">
        <v>0</v>
      </c>
      <c r="K2799" s="202">
        <v>3.1E-2</v>
      </c>
      <c r="L2799" s="240">
        <v>11.856</v>
      </c>
      <c r="M2799" s="241">
        <v>4.8390000000000004</v>
      </c>
      <c r="N2799" s="201">
        <f t="shared" si="231"/>
        <v>11.887</v>
      </c>
      <c r="O2799" s="199">
        <f t="shared" si="232"/>
        <v>7.5870000000000459</v>
      </c>
      <c r="P2799" s="223">
        <v>0.8</v>
      </c>
      <c r="Q2799" s="200">
        <f t="shared" si="225"/>
        <v>85.228252705371787</v>
      </c>
      <c r="R2799" s="201">
        <v>430</v>
      </c>
      <c r="S2799" s="201"/>
      <c r="T2799" s="257">
        <v>23.126999999999999</v>
      </c>
      <c r="U2799" s="201">
        <f t="shared" si="229"/>
        <v>433.12700000000001</v>
      </c>
      <c r="V2799" s="202">
        <f t="shared" si="226"/>
        <v>1110.6353000000001</v>
      </c>
      <c r="W2799" s="201"/>
      <c r="X2799" s="202">
        <f t="shared" si="224"/>
        <v>1057.0129999999999</v>
      </c>
      <c r="Y2799" s="1">
        <f t="shared" si="230"/>
        <v>-0.27299999999996771</v>
      </c>
    </row>
    <row r="2800" spans="2:25" x14ac:dyDescent="0.2">
      <c r="B2800" s="252">
        <v>44797</v>
      </c>
      <c r="C2800" s="201">
        <v>438</v>
      </c>
      <c r="D2800" s="201">
        <v>370</v>
      </c>
      <c r="E2800" s="206">
        <v>433.2</v>
      </c>
      <c r="F2800" s="201">
        <v>722</v>
      </c>
      <c r="G2800" s="201">
        <v>34</v>
      </c>
      <c r="H2800" s="202">
        <v>611.5</v>
      </c>
      <c r="I2800" s="202">
        <v>0</v>
      </c>
      <c r="J2800" s="202">
        <v>0</v>
      </c>
      <c r="K2800" s="202">
        <v>3.1E-2</v>
      </c>
      <c r="L2800" s="240">
        <v>12.311</v>
      </c>
      <c r="M2800" s="241">
        <v>5.0250000000000004</v>
      </c>
      <c r="N2800" s="201">
        <f t="shared" si="231"/>
        <v>12.342000000000001</v>
      </c>
      <c r="O2800" s="199">
        <f t="shared" si="232"/>
        <v>8.7719999999999505</v>
      </c>
      <c r="P2800" s="223">
        <v>0</v>
      </c>
      <c r="Q2800" s="200">
        <f t="shared" si="225"/>
        <v>84.630149942971599</v>
      </c>
      <c r="R2800" s="201">
        <v>430</v>
      </c>
      <c r="S2800" s="201"/>
      <c r="T2800" s="257">
        <v>22.884</v>
      </c>
      <c r="U2800" s="201">
        <f>410+T2800</f>
        <v>432.88400000000001</v>
      </c>
      <c r="V2800" s="202">
        <f t="shared" si="226"/>
        <v>1119.4073000000001</v>
      </c>
      <c r="W2800" s="201"/>
      <c r="X2800" s="202">
        <f t="shared" si="224"/>
        <v>1069.3239999999998</v>
      </c>
    </row>
    <row r="2801" spans="2:24" x14ac:dyDescent="0.2">
      <c r="B2801" s="252">
        <v>44798</v>
      </c>
      <c r="C2801" s="201">
        <v>438</v>
      </c>
      <c r="D2801" s="201">
        <v>370</v>
      </c>
      <c r="E2801" s="206">
        <v>433.03</v>
      </c>
      <c r="F2801" s="201">
        <v>722</v>
      </c>
      <c r="G2801" s="201">
        <v>34</v>
      </c>
      <c r="H2801" s="202">
        <v>607.92999999999995</v>
      </c>
      <c r="I2801" s="202">
        <v>0</v>
      </c>
      <c r="J2801" s="202">
        <v>0</v>
      </c>
      <c r="K2801" s="202">
        <v>3.1E-2</v>
      </c>
      <c r="L2801" s="240">
        <v>12.422000000000001</v>
      </c>
      <c r="M2801" s="241">
        <v>5.07</v>
      </c>
      <c r="N2801" s="201">
        <f t="shared" si="231"/>
        <v>12.453000000000001</v>
      </c>
      <c r="O2801" s="199">
        <f t="shared" si="232"/>
        <v>7.4130000000000376</v>
      </c>
      <c r="P2801" s="223">
        <v>0</v>
      </c>
      <c r="Q2801" s="200">
        <f t="shared" si="225"/>
        <v>84.133585556513751</v>
      </c>
      <c r="R2801" s="201">
        <v>430</v>
      </c>
      <c r="S2801" s="201"/>
      <c r="T2801" s="207">
        <v>22.667999999999999</v>
      </c>
      <c r="U2801" s="201">
        <f t="shared" ref="U2801:U2830" si="233">410+T2801</f>
        <v>432.66800000000001</v>
      </c>
      <c r="V2801" s="202">
        <f t="shared" si="226"/>
        <v>1126.8203000000001</v>
      </c>
      <c r="W2801" s="201"/>
      <c r="X2801" s="202">
        <f t="shared" si="224"/>
        <v>1081.7459999999999</v>
      </c>
    </row>
    <row r="2802" spans="2:24" x14ac:dyDescent="0.2">
      <c r="B2802" s="252">
        <v>44799</v>
      </c>
      <c r="C2802" s="201">
        <v>438</v>
      </c>
      <c r="D2802" s="201">
        <v>370</v>
      </c>
      <c r="E2802" s="206">
        <v>432.79</v>
      </c>
      <c r="F2802" s="201">
        <v>722</v>
      </c>
      <c r="G2802" s="201">
        <v>34</v>
      </c>
      <c r="H2802" s="202">
        <v>602.89</v>
      </c>
      <c r="I2802" s="202">
        <v>0</v>
      </c>
      <c r="J2802" s="202">
        <v>0</v>
      </c>
      <c r="K2802" s="202">
        <v>3.1E-2</v>
      </c>
      <c r="L2802" s="240">
        <v>7.9109999999999996</v>
      </c>
      <c r="M2802" s="241">
        <v>3.2290000000000001</v>
      </c>
      <c r="N2802" s="201">
        <f t="shared" si="231"/>
        <v>7.9419999999999993</v>
      </c>
      <c r="O2802" s="199">
        <f t="shared" si="232"/>
        <v>7.9419999999999993</v>
      </c>
      <c r="P2802" s="223">
        <v>20</v>
      </c>
      <c r="Q2802" s="200">
        <f t="shared" si="225"/>
        <v>83.432553481514461</v>
      </c>
      <c r="R2802" s="201">
        <v>430</v>
      </c>
      <c r="S2802" s="201"/>
      <c r="T2802" s="207">
        <v>22.382000000000001</v>
      </c>
      <c r="U2802" s="201">
        <f t="shared" si="233"/>
        <v>432.38200000000001</v>
      </c>
      <c r="V2802" s="202">
        <f t="shared" si="226"/>
        <v>1134.7623000000001</v>
      </c>
      <c r="W2802" s="201"/>
      <c r="X2802" s="202">
        <f t="shared" si="224"/>
        <v>1089.6569999999999</v>
      </c>
    </row>
    <row r="2803" spans="2:24" x14ac:dyDescent="0.2">
      <c r="B2803" s="252">
        <v>44800</v>
      </c>
      <c r="C2803" s="201">
        <v>438</v>
      </c>
      <c r="D2803" s="201">
        <v>370</v>
      </c>
      <c r="E2803" s="206">
        <v>432.79</v>
      </c>
      <c r="F2803" s="201">
        <v>722</v>
      </c>
      <c r="G2803" s="201">
        <v>34</v>
      </c>
      <c r="H2803" s="202">
        <v>602.89</v>
      </c>
      <c r="I2803" s="202">
        <v>0</v>
      </c>
      <c r="J2803" s="202">
        <v>0</v>
      </c>
      <c r="K2803" s="202">
        <v>3.1E-2</v>
      </c>
      <c r="L2803" s="240">
        <v>8.9060000000000006</v>
      </c>
      <c r="M2803" s="241">
        <v>3.6349999999999998</v>
      </c>
      <c r="N2803" s="201">
        <f t="shared" si="231"/>
        <v>8.9370000000000012</v>
      </c>
      <c r="O2803" s="199">
        <f t="shared" si="232"/>
        <v>18.17700000000001</v>
      </c>
      <c r="P2803" s="223">
        <v>0</v>
      </c>
      <c r="Q2803" s="200">
        <f t="shared" si="225"/>
        <v>83.432553481514461</v>
      </c>
      <c r="R2803" s="201">
        <v>430</v>
      </c>
      <c r="S2803" s="201"/>
      <c r="T2803" s="207">
        <v>22.367999999999999</v>
      </c>
      <c r="U2803" s="201">
        <f t="shared" si="233"/>
        <v>432.36799999999999</v>
      </c>
      <c r="V2803" s="202">
        <f t="shared" si="226"/>
        <v>1152.9393</v>
      </c>
      <c r="W2803" s="201"/>
      <c r="X2803" s="202">
        <f t="shared" si="224"/>
        <v>1098.5629999999999</v>
      </c>
    </row>
    <row r="2804" spans="2:24" x14ac:dyDescent="0.2">
      <c r="B2804" s="252">
        <v>44801</v>
      </c>
      <c r="C2804" s="201">
        <v>438</v>
      </c>
      <c r="D2804" s="201">
        <v>370</v>
      </c>
      <c r="E2804" s="206">
        <v>433.23</v>
      </c>
      <c r="F2804" s="201">
        <v>722</v>
      </c>
      <c r="G2804" s="201">
        <v>34</v>
      </c>
      <c r="H2804" s="202">
        <v>612.13</v>
      </c>
      <c r="I2804" s="202">
        <v>0</v>
      </c>
      <c r="J2804" s="202">
        <v>0</v>
      </c>
      <c r="K2804" s="202">
        <v>3.1E-2</v>
      </c>
      <c r="L2804" s="240">
        <v>7.9139999999999997</v>
      </c>
      <c r="M2804" s="241">
        <v>3.23</v>
      </c>
      <c r="N2804" s="201">
        <f t="shared" si="231"/>
        <v>7.9449999999999994</v>
      </c>
      <c r="O2804" s="199">
        <f t="shared" si="232"/>
        <v>5.2149999999999812</v>
      </c>
      <c r="P2804" s="223">
        <v>0</v>
      </c>
      <c r="Q2804" s="200">
        <f t="shared" si="225"/>
        <v>84.717778952346521</v>
      </c>
      <c r="R2804" s="201">
        <v>430</v>
      </c>
      <c r="S2804" s="201"/>
      <c r="T2804" s="207">
        <v>22.780999999999999</v>
      </c>
      <c r="U2804" s="201">
        <f t="shared" si="233"/>
        <v>432.78100000000001</v>
      </c>
      <c r="V2804" s="202">
        <f t="shared" si="226"/>
        <v>1158.1542999999999</v>
      </c>
      <c r="W2804" s="201"/>
      <c r="X2804" s="202">
        <f t="shared" si="224"/>
        <v>1106.4769999999999</v>
      </c>
    </row>
    <row r="2805" spans="2:24" x14ac:dyDescent="0.2">
      <c r="B2805" s="252">
        <v>44802</v>
      </c>
      <c r="C2805" s="201">
        <v>438</v>
      </c>
      <c r="D2805" s="201">
        <v>370</v>
      </c>
      <c r="E2805" s="206">
        <v>433.1</v>
      </c>
      <c r="F2805" s="201">
        <v>722</v>
      </c>
      <c r="G2805" s="201">
        <v>34</v>
      </c>
      <c r="H2805" s="202">
        <v>609.4</v>
      </c>
      <c r="I2805" s="202">
        <v>0</v>
      </c>
      <c r="J2805" s="202">
        <v>0</v>
      </c>
      <c r="K2805" s="202">
        <v>3.1E-2</v>
      </c>
      <c r="L2805" s="240">
        <v>9.43</v>
      </c>
      <c r="M2805" s="241">
        <v>3.8490000000000002</v>
      </c>
      <c r="N2805" s="201">
        <f t="shared" si="231"/>
        <v>9.4610000000000003</v>
      </c>
      <c r="O2805" s="199">
        <f t="shared" si="232"/>
        <v>7.5710000000000139</v>
      </c>
      <c r="P2805" s="223">
        <v>0</v>
      </c>
      <c r="Q2805" s="200">
        <f t="shared" si="225"/>
        <v>84.338053245055207</v>
      </c>
      <c r="R2805" s="201">
        <v>430</v>
      </c>
      <c r="S2805" s="201"/>
      <c r="T2805" s="207">
        <v>22.611999999999998</v>
      </c>
      <c r="U2805" s="201">
        <f t="shared" si="233"/>
        <v>432.61200000000002</v>
      </c>
      <c r="V2805" s="202">
        <f t="shared" si="226"/>
        <v>1165.7252999999998</v>
      </c>
      <c r="W2805" s="201"/>
      <c r="X2805" s="202">
        <f t="shared" si="224"/>
        <v>1115.9069999999999</v>
      </c>
    </row>
    <row r="2806" spans="2:24" x14ac:dyDescent="0.2">
      <c r="B2806" s="252">
        <v>44803</v>
      </c>
      <c r="C2806" s="201">
        <v>438</v>
      </c>
      <c r="D2806" s="201">
        <v>370</v>
      </c>
      <c r="E2806" s="206">
        <v>433.01</v>
      </c>
      <c r="F2806" s="201">
        <v>722</v>
      </c>
      <c r="G2806" s="201">
        <v>34</v>
      </c>
      <c r="H2806" s="202">
        <v>607.51</v>
      </c>
      <c r="I2806" s="202">
        <v>0</v>
      </c>
      <c r="J2806" s="202">
        <v>0</v>
      </c>
      <c r="K2806" s="202">
        <v>4.2000000000000003E-2</v>
      </c>
      <c r="L2806" s="240">
        <v>7.7130000000000001</v>
      </c>
      <c r="M2806" s="241">
        <v>3.161</v>
      </c>
      <c r="N2806" s="201">
        <f t="shared" si="231"/>
        <v>7.7549999999999999</v>
      </c>
      <c r="O2806" s="199">
        <f t="shared" si="232"/>
        <v>19.465000000000035</v>
      </c>
      <c r="P2806" s="223">
        <v>64.5</v>
      </c>
      <c r="Q2806" s="200">
        <f t="shared" si="225"/>
        <v>84.075166216930484</v>
      </c>
      <c r="R2806" s="201">
        <v>430</v>
      </c>
      <c r="S2806" s="201"/>
      <c r="T2806" s="207">
        <v>22.445</v>
      </c>
      <c r="U2806" s="201">
        <f t="shared" si="233"/>
        <v>432.44499999999999</v>
      </c>
      <c r="V2806" s="202">
        <f t="shared" si="226"/>
        <v>1185.1903</v>
      </c>
      <c r="W2806" s="201"/>
      <c r="X2806" s="202">
        <f t="shared" si="224"/>
        <v>1123.6199999999999</v>
      </c>
    </row>
    <row r="2807" spans="2:24" x14ac:dyDescent="0.2">
      <c r="B2807" s="252">
        <v>44804</v>
      </c>
      <c r="C2807" s="201">
        <v>438</v>
      </c>
      <c r="D2807" s="201">
        <v>370</v>
      </c>
      <c r="E2807" s="206">
        <v>433.56</v>
      </c>
      <c r="F2807" s="201">
        <v>722</v>
      </c>
      <c r="G2807" s="201">
        <v>34</v>
      </c>
      <c r="H2807" s="202">
        <v>619.22</v>
      </c>
      <c r="I2807" s="202">
        <v>0</v>
      </c>
      <c r="J2807" s="202">
        <v>0</v>
      </c>
      <c r="K2807" s="202">
        <v>0</v>
      </c>
      <c r="L2807" s="240">
        <v>8.9740000000000002</v>
      </c>
      <c r="M2807" s="241">
        <v>3.6779999999999999</v>
      </c>
      <c r="N2807" s="201">
        <f t="shared" si="231"/>
        <v>8.9740000000000002</v>
      </c>
      <c r="O2807" s="199">
        <f t="shared" si="232"/>
        <v>13.053999999999927</v>
      </c>
      <c r="P2807" s="223">
        <v>4.4000000000000004</v>
      </c>
      <c r="Q2807" s="200">
        <f t="shared" si="225"/>
        <v>85.703953041978465</v>
      </c>
      <c r="R2807" s="201">
        <v>430</v>
      </c>
      <c r="S2807" s="201"/>
      <c r="T2807" s="207">
        <v>22.992000000000001</v>
      </c>
      <c r="U2807" s="201">
        <f t="shared" si="233"/>
        <v>432.99200000000002</v>
      </c>
      <c r="V2807" s="202">
        <f t="shared" si="226"/>
        <v>1198.2442999999998</v>
      </c>
      <c r="W2807" s="201"/>
      <c r="X2807" s="202">
        <f t="shared" si="224"/>
        <v>1132.5939999999998</v>
      </c>
    </row>
    <row r="2808" spans="2:24" x14ac:dyDescent="0.2">
      <c r="B2808" s="252">
        <v>44805</v>
      </c>
      <c r="C2808" s="201">
        <v>438</v>
      </c>
      <c r="D2808" s="201">
        <v>370</v>
      </c>
      <c r="E2808" s="206">
        <v>433.75</v>
      </c>
      <c r="F2808" s="201">
        <v>722</v>
      </c>
      <c r="G2808" s="201">
        <v>34</v>
      </c>
      <c r="H2808" s="202">
        <v>623.29999999999995</v>
      </c>
      <c r="I2808" s="202">
        <v>0</v>
      </c>
      <c r="J2808" s="202">
        <v>0</v>
      </c>
      <c r="K2808" s="202">
        <v>0</v>
      </c>
      <c r="L2808" s="243">
        <v>5.5439999999999996</v>
      </c>
      <c r="M2808" s="198">
        <v>2.4359999999999999</v>
      </c>
      <c r="N2808" s="201">
        <f t="shared" si="231"/>
        <v>5.5439999999999996</v>
      </c>
      <c r="O2808" s="199">
        <f t="shared" si="232"/>
        <v>13.364000000000051</v>
      </c>
      <c r="P2808" s="223">
        <v>3.9</v>
      </c>
      <c r="Q2808" s="200">
        <f t="shared" si="225"/>
        <v>86.27145519793028</v>
      </c>
      <c r="R2808" s="201">
        <v>430</v>
      </c>
      <c r="S2808" s="201"/>
      <c r="T2808" s="207">
        <v>23.143999999999998</v>
      </c>
      <c r="U2808" s="201">
        <f t="shared" si="233"/>
        <v>433.14400000000001</v>
      </c>
      <c r="V2808" s="202">
        <f t="shared" si="226"/>
        <v>1211.6082999999999</v>
      </c>
      <c r="W2808" s="201"/>
      <c r="X2808" s="202">
        <f t="shared" si="224"/>
        <v>1138.1379999999999</v>
      </c>
    </row>
    <row r="2809" spans="2:24" x14ac:dyDescent="0.2">
      <c r="B2809" s="252">
        <v>44806</v>
      </c>
      <c r="C2809" s="201">
        <v>438</v>
      </c>
      <c r="D2809" s="201">
        <v>370</v>
      </c>
      <c r="E2809" s="206">
        <v>434.11</v>
      </c>
      <c r="F2809" s="201">
        <v>722</v>
      </c>
      <c r="G2809" s="201">
        <v>34</v>
      </c>
      <c r="H2809" s="202">
        <v>631.12</v>
      </c>
      <c r="I2809" s="202">
        <v>0</v>
      </c>
      <c r="J2809" s="202">
        <v>0</v>
      </c>
      <c r="K2809" s="202">
        <v>0</v>
      </c>
      <c r="L2809" s="243">
        <v>7.4009999999999998</v>
      </c>
      <c r="M2809" s="241">
        <v>3.0329999999999999</v>
      </c>
      <c r="N2809" s="201">
        <f t="shared" si="231"/>
        <v>7.4009999999999998</v>
      </c>
      <c r="O2809" s="199">
        <f t="shared" si="232"/>
        <v>7.1809999999999725</v>
      </c>
      <c r="P2809" s="223">
        <v>0</v>
      </c>
      <c r="Q2809" s="200">
        <f t="shared" si="225"/>
        <v>87.359167663504607</v>
      </c>
      <c r="R2809" s="201">
        <v>430</v>
      </c>
      <c r="S2809" s="201"/>
      <c r="T2809" s="207">
        <v>23.484000000000002</v>
      </c>
      <c r="U2809" s="201">
        <f t="shared" si="233"/>
        <v>433.48399999999998</v>
      </c>
      <c r="V2809" s="202">
        <f t="shared" si="226"/>
        <v>1218.7892999999999</v>
      </c>
      <c r="W2809" s="201"/>
      <c r="X2809" s="202">
        <f t="shared" si="224"/>
        <v>1145.539</v>
      </c>
    </row>
    <row r="2810" spans="2:24" x14ac:dyDescent="0.2">
      <c r="B2810" s="252">
        <v>44807</v>
      </c>
      <c r="C2810" s="201">
        <v>438</v>
      </c>
      <c r="D2810" s="201">
        <v>370</v>
      </c>
      <c r="E2810" s="206">
        <v>434.1</v>
      </c>
      <c r="F2810" s="201">
        <v>722</v>
      </c>
      <c r="G2810" s="201">
        <v>34</v>
      </c>
      <c r="H2810" s="202">
        <v>630.9</v>
      </c>
      <c r="I2810" s="202">
        <v>0</v>
      </c>
      <c r="J2810" s="202">
        <v>0</v>
      </c>
      <c r="K2810" s="202">
        <v>0</v>
      </c>
      <c r="L2810" s="243">
        <v>6.4930000000000003</v>
      </c>
      <c r="M2810" s="241">
        <v>2.661</v>
      </c>
      <c r="N2810" s="201">
        <f t="shared" si="231"/>
        <v>6.4930000000000003</v>
      </c>
      <c r="O2810" s="199">
        <f t="shared" si="232"/>
        <v>6.272999999999973</v>
      </c>
      <c r="P2810" s="223">
        <v>0</v>
      </c>
      <c r="Q2810" s="200">
        <f t="shared" si="225"/>
        <v>87.328567057056219</v>
      </c>
      <c r="R2810" s="201">
        <v>430</v>
      </c>
      <c r="S2810" s="201"/>
      <c r="T2810" s="207">
        <v>23.423999999999999</v>
      </c>
      <c r="U2810" s="201">
        <f t="shared" si="233"/>
        <v>433.42399999999998</v>
      </c>
      <c r="V2810" s="202">
        <f t="shared" si="226"/>
        <v>1225.0622999999998</v>
      </c>
      <c r="W2810" s="201"/>
      <c r="X2810" s="202">
        <f t="shared" si="224"/>
        <v>1152.0319999999999</v>
      </c>
    </row>
    <row r="2811" spans="2:24" x14ac:dyDescent="0.2">
      <c r="B2811" s="252">
        <v>44808</v>
      </c>
      <c r="C2811" s="201">
        <v>438</v>
      </c>
      <c r="D2811" s="201">
        <v>370</v>
      </c>
      <c r="E2811" s="206">
        <v>434.09</v>
      </c>
      <c r="F2811" s="201">
        <v>722</v>
      </c>
      <c r="G2811" s="201">
        <v>34</v>
      </c>
      <c r="H2811" s="202">
        <v>630.67999999999995</v>
      </c>
      <c r="I2811" s="202">
        <v>0</v>
      </c>
      <c r="J2811" s="202">
        <v>0</v>
      </c>
      <c r="K2811" s="202">
        <v>0</v>
      </c>
      <c r="L2811" s="243">
        <v>5.4390000000000001</v>
      </c>
      <c r="M2811" s="241">
        <v>2.2290000000000001</v>
      </c>
      <c r="N2811" s="201">
        <f t="shared" si="231"/>
        <v>5.4390000000000001</v>
      </c>
      <c r="O2811" s="199">
        <f t="shared" si="232"/>
        <v>4.339000000000091</v>
      </c>
      <c r="P2811" s="223">
        <v>0</v>
      </c>
      <c r="Q2811" s="200">
        <f t="shared" si="225"/>
        <v>87.297966450607831</v>
      </c>
      <c r="R2811" s="201">
        <v>430</v>
      </c>
      <c r="S2811" s="201"/>
      <c r="T2811" s="207">
        <v>23.390999999999998</v>
      </c>
      <c r="U2811" s="201">
        <f t="shared" si="233"/>
        <v>433.39100000000002</v>
      </c>
      <c r="V2811" s="202">
        <f t="shared" si="226"/>
        <v>1229.4013</v>
      </c>
      <c r="W2811" s="201"/>
      <c r="X2811" s="202">
        <f t="shared" si="224"/>
        <v>1157.471</v>
      </c>
    </row>
    <row r="2812" spans="2:24" x14ac:dyDescent="0.2">
      <c r="B2812" s="252">
        <v>44809</v>
      </c>
      <c r="C2812" s="201">
        <v>438</v>
      </c>
      <c r="D2812" s="201">
        <v>370</v>
      </c>
      <c r="E2812" s="206">
        <v>434.04</v>
      </c>
      <c r="F2812" s="201">
        <v>722</v>
      </c>
      <c r="G2812" s="201">
        <v>34</v>
      </c>
      <c r="H2812" s="202">
        <v>629.58000000000004</v>
      </c>
      <c r="I2812" s="202">
        <v>0</v>
      </c>
      <c r="J2812" s="202">
        <v>0.28999999999999998</v>
      </c>
      <c r="K2812" s="202">
        <v>0</v>
      </c>
      <c r="L2812" s="243">
        <v>8.1010000000000009</v>
      </c>
      <c r="M2812" s="241">
        <v>3.3319999999999999</v>
      </c>
      <c r="N2812" s="201">
        <f t="shared" si="231"/>
        <v>8.391</v>
      </c>
      <c r="O2812" s="199">
        <f t="shared" si="232"/>
        <v>46.400999999999989</v>
      </c>
      <c r="P2812" s="223">
        <v>52.1</v>
      </c>
      <c r="Q2812" s="200">
        <f t="shared" si="225"/>
        <v>87.144963418365933</v>
      </c>
      <c r="R2812" s="201">
        <v>430</v>
      </c>
      <c r="S2812" s="201"/>
      <c r="T2812" s="207">
        <v>23.327000000000002</v>
      </c>
      <c r="U2812" s="201">
        <f t="shared" si="233"/>
        <v>433.327</v>
      </c>
      <c r="V2812" s="202">
        <f t="shared" si="226"/>
        <v>1275.8023000000001</v>
      </c>
      <c r="W2812" s="201"/>
      <c r="X2812" s="202">
        <f t="shared" si="224"/>
        <v>1165.5720000000001</v>
      </c>
    </row>
    <row r="2813" spans="2:24" x14ac:dyDescent="0.2">
      <c r="B2813" s="252">
        <v>44810</v>
      </c>
      <c r="C2813" s="201">
        <v>438</v>
      </c>
      <c r="D2813" s="201">
        <v>370</v>
      </c>
      <c r="E2813" s="206">
        <v>435.73</v>
      </c>
      <c r="F2813" s="201">
        <v>722</v>
      </c>
      <c r="G2813" s="201">
        <v>34</v>
      </c>
      <c r="H2813" s="202">
        <v>667.59</v>
      </c>
      <c r="I2813" s="202">
        <v>0</v>
      </c>
      <c r="J2813" s="202">
        <v>0.28000000000000003</v>
      </c>
      <c r="K2813" s="202">
        <v>0</v>
      </c>
      <c r="L2813" s="243">
        <v>7.9859999999999998</v>
      </c>
      <c r="M2813" s="241">
        <v>3.286</v>
      </c>
      <c r="N2813" s="201">
        <f t="shared" si="231"/>
        <v>8.266</v>
      </c>
      <c r="O2813" s="199">
        <f t="shared" si="232"/>
        <v>25.795999999999971</v>
      </c>
      <c r="P2813" s="223">
        <v>0</v>
      </c>
      <c r="Q2813" s="200">
        <f t="shared" si="225"/>
        <v>92.431913650652362</v>
      </c>
      <c r="R2813" s="201">
        <v>430</v>
      </c>
      <c r="S2813" s="201"/>
      <c r="T2813" s="207">
        <v>24.928999999999998</v>
      </c>
      <c r="U2813" s="201">
        <f t="shared" si="233"/>
        <v>434.92899999999997</v>
      </c>
      <c r="V2813" s="202">
        <f t="shared" si="226"/>
        <v>1301.5983000000001</v>
      </c>
      <c r="W2813" s="201"/>
      <c r="X2813" s="202">
        <f t="shared" ref="X2813:X2830" si="234">+X2812+L2813</f>
        <v>1173.5580000000002</v>
      </c>
    </row>
    <row r="2814" spans="2:24" x14ac:dyDescent="0.2">
      <c r="B2814" s="252">
        <v>44811</v>
      </c>
      <c r="C2814" s="201">
        <v>438</v>
      </c>
      <c r="D2814" s="201">
        <v>370</v>
      </c>
      <c r="E2814" s="206">
        <v>436.47</v>
      </c>
      <c r="F2814" s="201">
        <v>722</v>
      </c>
      <c r="G2814" s="201">
        <v>34</v>
      </c>
      <c r="H2814" s="202">
        <v>685.12</v>
      </c>
      <c r="I2814" s="202">
        <v>0</v>
      </c>
      <c r="J2814" s="202">
        <v>0.28000000000000003</v>
      </c>
      <c r="K2814" s="202">
        <v>0</v>
      </c>
      <c r="L2814" s="243">
        <v>8.67</v>
      </c>
      <c r="M2814" s="241">
        <v>3.5680000000000001</v>
      </c>
      <c r="N2814" s="201">
        <f t="shared" si="231"/>
        <v>8.9499999999999993</v>
      </c>
      <c r="O2814" s="199">
        <f t="shared" si="232"/>
        <v>13.999999999999954</v>
      </c>
      <c r="P2814" s="223">
        <v>0</v>
      </c>
      <c r="Q2814" s="200">
        <f t="shared" si="225"/>
        <v>94.870225609925711</v>
      </c>
      <c r="R2814" s="201">
        <v>430</v>
      </c>
      <c r="S2814" s="202">
        <f>SUM(K2808:K2837)</f>
        <v>0.93200000000000038</v>
      </c>
      <c r="T2814" s="207">
        <v>27.15</v>
      </c>
      <c r="U2814" s="201">
        <f t="shared" si="233"/>
        <v>437.15</v>
      </c>
      <c r="V2814" s="202">
        <f t="shared" si="226"/>
        <v>1315.5983000000001</v>
      </c>
      <c r="W2814" s="201"/>
      <c r="X2814" s="202">
        <f t="shared" si="234"/>
        <v>1182.2280000000003</v>
      </c>
    </row>
    <row r="2815" spans="2:24" x14ac:dyDescent="0.2">
      <c r="B2815" s="252">
        <v>44812</v>
      </c>
      <c r="C2815" s="201">
        <v>438</v>
      </c>
      <c r="D2815" s="201">
        <v>370</v>
      </c>
      <c r="E2815" s="206">
        <v>436.69</v>
      </c>
      <c r="F2815" s="201">
        <v>722</v>
      </c>
      <c r="G2815" s="201">
        <v>34</v>
      </c>
      <c r="H2815" s="202">
        <v>690.17</v>
      </c>
      <c r="I2815" s="202">
        <v>0</v>
      </c>
      <c r="J2815" s="202">
        <v>0.22</v>
      </c>
      <c r="K2815" s="202">
        <v>0</v>
      </c>
      <c r="L2815" s="243">
        <v>11.006</v>
      </c>
      <c r="M2815" s="241">
        <v>4.548</v>
      </c>
      <c r="N2815" s="201">
        <f t="shared" si="231"/>
        <v>11.226000000000001</v>
      </c>
      <c r="O2815" s="199">
        <f t="shared" si="232"/>
        <v>12.896000000000074</v>
      </c>
      <c r="P2815" s="223">
        <v>0</v>
      </c>
      <c r="Q2815" s="200">
        <f t="shared" si="225"/>
        <v>95.572648621581763</v>
      </c>
      <c r="R2815" s="201">
        <v>430</v>
      </c>
      <c r="S2815" s="201"/>
      <c r="T2815" s="207">
        <v>27.367999999999999</v>
      </c>
      <c r="U2815" s="201">
        <f t="shared" si="233"/>
        <v>437.36799999999999</v>
      </c>
      <c r="V2815" s="202">
        <f t="shared" si="226"/>
        <v>1328.4943000000003</v>
      </c>
      <c r="W2815" s="201"/>
      <c r="X2815" s="202">
        <f t="shared" si="234"/>
        <v>1193.2340000000004</v>
      </c>
    </row>
    <row r="2816" spans="2:24" x14ac:dyDescent="0.2">
      <c r="B2816" s="252">
        <v>44813</v>
      </c>
      <c r="C2816" s="201">
        <v>438</v>
      </c>
      <c r="D2816" s="201">
        <v>370</v>
      </c>
      <c r="E2816" s="206">
        <v>436.76</v>
      </c>
      <c r="F2816" s="201">
        <v>722</v>
      </c>
      <c r="G2816" s="201">
        <v>34</v>
      </c>
      <c r="H2816" s="202">
        <v>691.84</v>
      </c>
      <c r="I2816" s="202">
        <v>0</v>
      </c>
      <c r="J2816" s="202">
        <v>0</v>
      </c>
      <c r="K2816" s="202">
        <v>0</v>
      </c>
      <c r="L2816" s="243">
        <v>10.367000000000001</v>
      </c>
      <c r="M2816" s="241">
        <v>4.2839999999999998</v>
      </c>
      <c r="N2816" s="201">
        <f t="shared" si="231"/>
        <v>10.367000000000001</v>
      </c>
      <c r="O2816" s="199">
        <f t="shared" si="232"/>
        <v>10.367000000000001</v>
      </c>
      <c r="P2816" s="223">
        <v>0</v>
      </c>
      <c r="Q2816" s="200">
        <f t="shared" si="225"/>
        <v>95.804935043258141</v>
      </c>
      <c r="R2816" s="201">
        <v>430</v>
      </c>
      <c r="S2816" s="201"/>
      <c r="T2816" s="207">
        <v>27.422999999999998</v>
      </c>
      <c r="U2816" s="201">
        <f t="shared" si="233"/>
        <v>437.423</v>
      </c>
      <c r="V2816" s="202">
        <f t="shared" si="226"/>
        <v>1338.8613000000003</v>
      </c>
      <c r="W2816" s="201"/>
      <c r="X2816" s="202">
        <f t="shared" si="234"/>
        <v>1203.6010000000003</v>
      </c>
    </row>
    <row r="2817" spans="2:24" x14ac:dyDescent="0.2">
      <c r="B2817" s="252">
        <v>44814</v>
      </c>
      <c r="C2817" s="201">
        <v>438</v>
      </c>
      <c r="D2817" s="201">
        <v>370</v>
      </c>
      <c r="E2817" s="206">
        <v>436.76</v>
      </c>
      <c r="F2817" s="201">
        <v>722</v>
      </c>
      <c r="G2817" s="201">
        <v>34</v>
      </c>
      <c r="H2817" s="202">
        <v>691.84</v>
      </c>
      <c r="I2817" s="202">
        <v>0</v>
      </c>
      <c r="J2817" s="202">
        <v>0</v>
      </c>
      <c r="K2817" s="202">
        <v>0</v>
      </c>
      <c r="L2817" s="243">
        <v>7.5309999999999997</v>
      </c>
      <c r="M2817" s="241">
        <v>3.1120000000000001</v>
      </c>
      <c r="N2817" s="201">
        <f t="shared" si="231"/>
        <v>7.5309999999999997</v>
      </c>
      <c r="O2817" s="199">
        <f t="shared" si="232"/>
        <v>5.8609999999999269</v>
      </c>
      <c r="P2817" s="223">
        <v>0</v>
      </c>
      <c r="Q2817" s="200">
        <f t="shared" si="225"/>
        <v>95.804935043258141</v>
      </c>
      <c r="R2817" s="201">
        <v>430</v>
      </c>
      <c r="S2817" s="201"/>
      <c r="T2817" s="207">
        <v>27.419</v>
      </c>
      <c r="U2817" s="201">
        <f t="shared" si="233"/>
        <v>437.41899999999998</v>
      </c>
      <c r="V2817" s="202">
        <f t="shared" si="226"/>
        <v>1344.7223000000001</v>
      </c>
      <c r="W2817" s="201"/>
      <c r="X2817" s="202">
        <f t="shared" si="234"/>
        <v>1211.1320000000003</v>
      </c>
    </row>
    <row r="2818" spans="2:24" x14ac:dyDescent="0.2">
      <c r="B2818" s="252">
        <v>44815</v>
      </c>
      <c r="C2818" s="201">
        <v>438</v>
      </c>
      <c r="D2818" s="201">
        <v>370</v>
      </c>
      <c r="E2818" s="206">
        <v>436.69</v>
      </c>
      <c r="F2818" s="201">
        <v>722</v>
      </c>
      <c r="G2818" s="201">
        <v>34</v>
      </c>
      <c r="H2818" s="202">
        <v>690.17</v>
      </c>
      <c r="I2818" s="202">
        <v>0</v>
      </c>
      <c r="J2818" s="202">
        <v>0</v>
      </c>
      <c r="K2818" s="202">
        <v>0</v>
      </c>
      <c r="L2818" s="243">
        <v>8.6999999999999993</v>
      </c>
      <c r="M2818" s="241">
        <v>3.5950000000000002</v>
      </c>
      <c r="N2818" s="201">
        <f t="shared" si="231"/>
        <v>8.6999999999999993</v>
      </c>
      <c r="O2818" s="199">
        <f t="shared" si="232"/>
        <v>5.5300000000000402</v>
      </c>
      <c r="P2818" s="223">
        <v>0</v>
      </c>
      <c r="Q2818" s="200">
        <f t="shared" si="225"/>
        <v>95.572648621581763</v>
      </c>
      <c r="R2818" s="201">
        <v>430</v>
      </c>
      <c r="S2818" s="201"/>
      <c r="T2818" s="207">
        <v>27.341000000000001</v>
      </c>
      <c r="U2818" s="201">
        <f t="shared" si="233"/>
        <v>437.34100000000001</v>
      </c>
      <c r="V2818" s="202">
        <f t="shared" si="226"/>
        <v>1350.2523000000001</v>
      </c>
      <c r="W2818" s="201"/>
      <c r="X2818" s="202">
        <f t="shared" si="234"/>
        <v>1219.8320000000003</v>
      </c>
    </row>
    <row r="2819" spans="2:24" x14ac:dyDescent="0.2">
      <c r="B2819" s="252">
        <v>44816</v>
      </c>
      <c r="C2819" s="201">
        <v>438</v>
      </c>
      <c r="D2819" s="201">
        <v>370</v>
      </c>
      <c r="E2819" s="206">
        <v>436.55</v>
      </c>
      <c r="F2819" s="201">
        <v>722</v>
      </c>
      <c r="G2819" s="201">
        <v>34</v>
      </c>
      <c r="H2819" s="202">
        <v>687</v>
      </c>
      <c r="I2819" s="202">
        <v>0</v>
      </c>
      <c r="J2819" s="202">
        <v>0</v>
      </c>
      <c r="K2819" s="202">
        <v>0</v>
      </c>
      <c r="L2819" s="243">
        <v>12.109</v>
      </c>
      <c r="M2819" s="241">
        <v>4.9829999999999997</v>
      </c>
      <c r="N2819" s="201">
        <f t="shared" si="231"/>
        <v>12.109</v>
      </c>
      <c r="O2819" s="199">
        <f t="shared" si="232"/>
        <v>10.229000000000005</v>
      </c>
      <c r="P2819" s="223">
        <v>0</v>
      </c>
      <c r="Q2819" s="200">
        <f t="shared" si="225"/>
        <v>95.131721701393715</v>
      </c>
      <c r="R2819" s="201">
        <v>430</v>
      </c>
      <c r="S2819" s="201"/>
      <c r="T2819" s="207">
        <v>27.172999999999998</v>
      </c>
      <c r="U2819" s="201">
        <f t="shared" si="233"/>
        <v>437.173</v>
      </c>
      <c r="V2819" s="202">
        <f t="shared" si="226"/>
        <v>1360.4813000000001</v>
      </c>
      <c r="W2819" s="201"/>
      <c r="X2819" s="202">
        <f t="shared" si="234"/>
        <v>1231.9410000000003</v>
      </c>
    </row>
    <row r="2820" spans="2:24" x14ac:dyDescent="0.2">
      <c r="B2820" s="252">
        <v>44817</v>
      </c>
      <c r="C2820" s="201">
        <v>438</v>
      </c>
      <c r="D2820" s="201">
        <v>370</v>
      </c>
      <c r="E2820" s="206">
        <v>436.47</v>
      </c>
      <c r="F2820" s="201">
        <v>722</v>
      </c>
      <c r="G2820" s="201">
        <v>34</v>
      </c>
      <c r="H2820" s="202">
        <v>685.12</v>
      </c>
      <c r="I2820" s="202">
        <v>0</v>
      </c>
      <c r="J2820" s="202">
        <v>0</v>
      </c>
      <c r="K2820" s="202">
        <v>0</v>
      </c>
      <c r="L2820" s="243">
        <v>11.403</v>
      </c>
      <c r="M2820" s="241">
        <v>4.7119999999999997</v>
      </c>
      <c r="N2820" s="201">
        <f t="shared" si="231"/>
        <v>11.403</v>
      </c>
      <c r="O2820" s="199">
        <f t="shared" si="232"/>
        <v>11.922999999999982</v>
      </c>
      <c r="P2820" s="223">
        <v>0</v>
      </c>
      <c r="Q2820" s="200">
        <f t="shared" si="225"/>
        <v>94.870225609925711</v>
      </c>
      <c r="R2820" s="201">
        <v>430</v>
      </c>
      <c r="S2820" s="201"/>
      <c r="T2820" s="207">
        <v>27.088999999999999</v>
      </c>
      <c r="U2820" s="201">
        <f t="shared" si="233"/>
        <v>437.089</v>
      </c>
      <c r="V2820" s="202">
        <f t="shared" si="226"/>
        <v>1372.4043000000001</v>
      </c>
      <c r="W2820" s="201"/>
      <c r="X2820" s="202">
        <f t="shared" si="234"/>
        <v>1243.3440000000003</v>
      </c>
    </row>
    <row r="2821" spans="2:24" x14ac:dyDescent="0.2">
      <c r="B2821" s="252">
        <v>44818</v>
      </c>
      <c r="C2821" s="201">
        <v>438</v>
      </c>
      <c r="D2821" s="201">
        <v>370</v>
      </c>
      <c r="E2821" s="206">
        <v>436.49</v>
      </c>
      <c r="F2821" s="201">
        <v>722</v>
      </c>
      <c r="G2821" s="201">
        <v>34</v>
      </c>
      <c r="H2821" s="202">
        <v>685.64</v>
      </c>
      <c r="I2821" s="202">
        <v>0</v>
      </c>
      <c r="J2821" s="202">
        <v>0</v>
      </c>
      <c r="K2821" s="202">
        <v>0</v>
      </c>
      <c r="L2821" s="243">
        <v>11.523</v>
      </c>
      <c r="M2821" s="241">
        <v>4.742</v>
      </c>
      <c r="N2821" s="201">
        <f t="shared" si="231"/>
        <v>11.523</v>
      </c>
      <c r="O2821" s="199">
        <f t="shared" si="232"/>
        <v>11.263000000000009</v>
      </c>
      <c r="P2821" s="223">
        <v>0</v>
      </c>
      <c r="Q2821" s="200">
        <f t="shared" si="225"/>
        <v>94.942554316076439</v>
      </c>
      <c r="R2821" s="201">
        <v>430</v>
      </c>
      <c r="S2821" s="201"/>
      <c r="T2821" s="207">
        <v>27.1</v>
      </c>
      <c r="U2821" s="201">
        <f t="shared" si="233"/>
        <v>437.1</v>
      </c>
      <c r="V2821" s="202">
        <f t="shared" si="226"/>
        <v>1383.6673000000001</v>
      </c>
      <c r="W2821" s="201"/>
      <c r="X2821" s="202">
        <f t="shared" si="234"/>
        <v>1254.8670000000002</v>
      </c>
    </row>
    <row r="2822" spans="2:24" x14ac:dyDescent="0.2">
      <c r="B2822" s="252">
        <v>44819</v>
      </c>
      <c r="C2822" s="201">
        <v>438</v>
      </c>
      <c r="D2822" s="201">
        <v>370</v>
      </c>
      <c r="E2822" s="206">
        <v>436.48</v>
      </c>
      <c r="F2822" s="201">
        <v>722</v>
      </c>
      <c r="G2822" s="201">
        <v>34</v>
      </c>
      <c r="H2822" s="202">
        <v>685.38</v>
      </c>
      <c r="I2822" s="202">
        <v>0</v>
      </c>
      <c r="J2822" s="202">
        <v>0</v>
      </c>
      <c r="K2822" s="202">
        <v>0</v>
      </c>
      <c r="L2822" s="243">
        <v>10.667999999999999</v>
      </c>
      <c r="M2822" s="241">
        <v>4.3899999999999997</v>
      </c>
      <c r="N2822" s="201">
        <f t="shared" si="231"/>
        <v>10.667999999999999</v>
      </c>
      <c r="O2822" s="199">
        <f t="shared" si="232"/>
        <v>6.9080000000000084</v>
      </c>
      <c r="P2822" s="223">
        <v>0</v>
      </c>
      <c r="Q2822" s="200">
        <f t="shared" ref="Q2822:Q2885" si="235">(H2822-3.06)*100/(722-3.06)</f>
        <v>94.906389963001075</v>
      </c>
      <c r="R2822" s="201">
        <v>430</v>
      </c>
      <c r="S2822" s="201"/>
      <c r="T2822" s="207">
        <v>27.074999999999999</v>
      </c>
      <c r="U2822" s="201">
        <f t="shared" si="233"/>
        <v>437.07499999999999</v>
      </c>
      <c r="V2822" s="202">
        <f t="shared" si="226"/>
        <v>1390.5753</v>
      </c>
      <c r="W2822" s="201"/>
      <c r="X2822" s="202">
        <f t="shared" si="234"/>
        <v>1265.5350000000001</v>
      </c>
    </row>
    <row r="2823" spans="2:24" x14ac:dyDescent="0.2">
      <c r="B2823" s="252">
        <v>44820</v>
      </c>
      <c r="C2823" s="201">
        <v>438</v>
      </c>
      <c r="D2823" s="201">
        <v>370</v>
      </c>
      <c r="E2823" s="206">
        <v>436.33</v>
      </c>
      <c r="F2823" s="201">
        <v>722</v>
      </c>
      <c r="G2823" s="201">
        <v>34</v>
      </c>
      <c r="H2823" s="202">
        <v>681.62</v>
      </c>
      <c r="I2823" s="202">
        <v>0</v>
      </c>
      <c r="J2823" s="202">
        <v>0</v>
      </c>
      <c r="K2823" s="202">
        <v>3.5999999999999997E-2</v>
      </c>
      <c r="L2823" s="197">
        <v>10.651</v>
      </c>
      <c r="M2823" s="198">
        <v>4.383</v>
      </c>
      <c r="N2823" s="201">
        <f t="shared" si="231"/>
        <v>10.686999999999999</v>
      </c>
      <c r="O2823" s="199">
        <f t="shared" si="232"/>
        <v>4.8070000000000039</v>
      </c>
      <c r="P2823" s="223">
        <v>0</v>
      </c>
      <c r="Q2823" s="200">
        <f t="shared" si="235"/>
        <v>94.383397780065096</v>
      </c>
      <c r="R2823" s="201">
        <v>430</v>
      </c>
      <c r="S2823" s="201"/>
      <c r="T2823" s="207">
        <v>26.898</v>
      </c>
      <c r="U2823" s="201">
        <f t="shared" si="233"/>
        <v>436.89800000000002</v>
      </c>
      <c r="V2823" s="202">
        <f t="shared" ref="V2823:V2830" si="236">+V2822+O2823</f>
        <v>1395.3823</v>
      </c>
      <c r="W2823" s="201"/>
      <c r="X2823" s="202">
        <f t="shared" si="234"/>
        <v>1276.1860000000001</v>
      </c>
    </row>
    <row r="2824" spans="2:24" x14ac:dyDescent="0.2">
      <c r="B2824" s="252">
        <v>44821</v>
      </c>
      <c r="C2824" s="201">
        <v>438</v>
      </c>
      <c r="D2824" s="201">
        <v>370</v>
      </c>
      <c r="E2824" s="206">
        <v>436.08</v>
      </c>
      <c r="F2824" s="201">
        <v>722</v>
      </c>
      <c r="G2824" s="201">
        <v>34</v>
      </c>
      <c r="H2824" s="202">
        <v>675.74</v>
      </c>
      <c r="I2824" s="202">
        <v>0</v>
      </c>
      <c r="J2824" s="202">
        <v>0</v>
      </c>
      <c r="K2824" s="202">
        <v>6.4000000000000001E-2</v>
      </c>
      <c r="L2824" s="197">
        <v>9.0649999999999995</v>
      </c>
      <c r="M2824" s="198">
        <v>3.7149999999999999</v>
      </c>
      <c r="N2824" s="201">
        <f t="shared" si="231"/>
        <v>9.1289999999999996</v>
      </c>
      <c r="O2824" s="199">
        <f t="shared" si="232"/>
        <v>5.1289999999999996</v>
      </c>
      <c r="P2824" s="223">
        <v>0</v>
      </c>
      <c r="Q2824" s="200">
        <f t="shared" si="235"/>
        <v>93.565527025899229</v>
      </c>
      <c r="R2824" s="201">
        <v>430</v>
      </c>
      <c r="S2824" s="201"/>
      <c r="T2824" s="207">
        <v>26.638999999999999</v>
      </c>
      <c r="U2824" s="201">
        <f t="shared" si="233"/>
        <v>436.63900000000001</v>
      </c>
      <c r="V2824" s="202">
        <f t="shared" si="236"/>
        <v>1400.5112999999999</v>
      </c>
      <c r="W2824" s="201"/>
      <c r="X2824" s="202">
        <f t="shared" si="234"/>
        <v>1285.2510000000002</v>
      </c>
    </row>
    <row r="2825" spans="2:24" x14ac:dyDescent="0.2">
      <c r="B2825" s="252">
        <v>44822</v>
      </c>
      <c r="C2825" s="201">
        <v>438</v>
      </c>
      <c r="D2825" s="201">
        <v>370</v>
      </c>
      <c r="E2825" s="206">
        <v>435.91</v>
      </c>
      <c r="F2825" s="201">
        <v>722</v>
      </c>
      <c r="G2825" s="201">
        <v>34</v>
      </c>
      <c r="H2825" s="202">
        <v>671.74</v>
      </c>
      <c r="I2825" s="202">
        <v>0</v>
      </c>
      <c r="J2825" s="202">
        <v>0</v>
      </c>
      <c r="K2825" s="202">
        <v>6.4000000000000001E-2</v>
      </c>
      <c r="L2825" s="197">
        <v>11.167999999999999</v>
      </c>
      <c r="M2825" s="198">
        <v>4.5750000000000002</v>
      </c>
      <c r="N2825" s="201">
        <f t="shared" si="231"/>
        <v>11.231999999999999</v>
      </c>
      <c r="O2825" s="199">
        <f t="shared" si="232"/>
        <v>6.6219999999999857</v>
      </c>
      <c r="P2825" s="223">
        <v>0</v>
      </c>
      <c r="Q2825" s="200">
        <f t="shared" si="235"/>
        <v>93.009152363201366</v>
      </c>
      <c r="R2825" s="201">
        <v>430</v>
      </c>
      <c r="S2825" s="201"/>
      <c r="T2825" s="207">
        <v>26.451000000000001</v>
      </c>
      <c r="U2825" s="201">
        <f t="shared" si="233"/>
        <v>436.45100000000002</v>
      </c>
      <c r="V2825" s="202">
        <f t="shared" si="236"/>
        <v>1407.1333</v>
      </c>
      <c r="W2825" s="201"/>
      <c r="X2825" s="202">
        <f t="shared" si="234"/>
        <v>1296.4190000000001</v>
      </c>
    </row>
    <row r="2826" spans="2:24" x14ac:dyDescent="0.2">
      <c r="B2826" s="252">
        <v>44823</v>
      </c>
      <c r="C2826" s="201">
        <v>438</v>
      </c>
      <c r="D2826" s="201">
        <v>370</v>
      </c>
      <c r="E2826" s="206">
        <v>435.71</v>
      </c>
      <c r="F2826" s="201">
        <v>722</v>
      </c>
      <c r="G2826" s="201">
        <v>34</v>
      </c>
      <c r="H2826" s="202">
        <v>667.13</v>
      </c>
      <c r="I2826" s="202">
        <v>0</v>
      </c>
      <c r="J2826" s="202">
        <v>0</v>
      </c>
      <c r="K2826" s="202">
        <v>6.4000000000000001E-2</v>
      </c>
      <c r="L2826" s="197">
        <v>11.662000000000001</v>
      </c>
      <c r="M2826" s="198">
        <v>4.7990000000000004</v>
      </c>
      <c r="N2826" s="201">
        <f t="shared" si="231"/>
        <v>11.726000000000001</v>
      </c>
      <c r="O2826" s="199">
        <f t="shared" si="232"/>
        <v>7.0259999999999554</v>
      </c>
      <c r="P2826" s="223">
        <v>0</v>
      </c>
      <c r="Q2826" s="200">
        <f t="shared" si="235"/>
        <v>92.367930564442091</v>
      </c>
      <c r="R2826" s="201">
        <v>430</v>
      </c>
      <c r="S2826" s="201"/>
      <c r="T2826" s="207">
        <v>26.233000000000001</v>
      </c>
      <c r="U2826" s="201">
        <f t="shared" si="233"/>
        <v>436.233</v>
      </c>
      <c r="V2826" s="202">
        <f t="shared" si="236"/>
        <v>1414.1593</v>
      </c>
      <c r="W2826" s="201"/>
      <c r="X2826" s="202">
        <f t="shared" si="234"/>
        <v>1308.0810000000001</v>
      </c>
    </row>
    <row r="2827" spans="2:24" x14ac:dyDescent="0.2">
      <c r="B2827" s="252">
        <v>44824</v>
      </c>
      <c r="C2827" s="201">
        <v>438</v>
      </c>
      <c r="D2827" s="201">
        <v>370</v>
      </c>
      <c r="E2827" s="206">
        <v>435.51</v>
      </c>
      <c r="F2827" s="201">
        <v>722</v>
      </c>
      <c r="G2827" s="201">
        <v>34</v>
      </c>
      <c r="H2827" s="202">
        <v>662.43</v>
      </c>
      <c r="I2827" s="202">
        <v>0</v>
      </c>
      <c r="J2827" s="202">
        <v>0</v>
      </c>
      <c r="K2827" s="202">
        <v>6.4000000000000001E-2</v>
      </c>
      <c r="L2827" s="197">
        <v>10.811999999999999</v>
      </c>
      <c r="M2827" s="198">
        <v>4.431</v>
      </c>
      <c r="N2827" s="201">
        <f t="shared" si="231"/>
        <v>10.875999999999999</v>
      </c>
      <c r="O2827" s="199">
        <f t="shared" si="232"/>
        <v>6.2760000000000904</v>
      </c>
      <c r="P2827" s="223">
        <v>0</v>
      </c>
      <c r="Q2827" s="200">
        <f t="shared" si="235"/>
        <v>91.714190335772102</v>
      </c>
      <c r="R2827" s="201">
        <v>430</v>
      </c>
      <c r="S2827" s="201"/>
      <c r="T2827" s="207">
        <v>26.026</v>
      </c>
      <c r="U2827" s="201">
        <f t="shared" si="233"/>
        <v>436.02600000000001</v>
      </c>
      <c r="V2827" s="202">
        <f t="shared" si="236"/>
        <v>1420.4353000000001</v>
      </c>
      <c r="W2827" s="201"/>
      <c r="X2827" s="202">
        <f t="shared" si="234"/>
        <v>1318.893</v>
      </c>
    </row>
    <row r="2828" spans="2:24" x14ac:dyDescent="0.2">
      <c r="B2828" s="252">
        <v>44825</v>
      </c>
      <c r="C2828" s="201">
        <v>438</v>
      </c>
      <c r="D2828" s="201">
        <v>370</v>
      </c>
      <c r="E2828" s="206">
        <v>435.31</v>
      </c>
      <c r="F2828" s="201">
        <v>722</v>
      </c>
      <c r="G2828" s="201">
        <v>34</v>
      </c>
      <c r="H2828" s="202">
        <v>657.83</v>
      </c>
      <c r="I2828" s="202">
        <v>0</v>
      </c>
      <c r="J2828" s="202">
        <v>0</v>
      </c>
      <c r="K2828" s="202">
        <v>6.4000000000000001E-2</v>
      </c>
      <c r="L2828" s="197">
        <v>10.904</v>
      </c>
      <c r="M2828" s="198">
        <v>4.4690000000000003</v>
      </c>
      <c r="N2828" s="202">
        <f>I2828+J2828+K2828+L2828</f>
        <v>10.968</v>
      </c>
      <c r="O2828" s="199">
        <f t="shared" si="232"/>
        <v>5.6979999999999045</v>
      </c>
      <c r="P2828" s="223">
        <v>0</v>
      </c>
      <c r="Q2828" s="200">
        <f t="shared" si="235"/>
        <v>91.074359473669574</v>
      </c>
      <c r="R2828" s="201">
        <v>430</v>
      </c>
      <c r="S2828" s="201"/>
      <c r="T2828" s="207">
        <v>25.795000000000002</v>
      </c>
      <c r="U2828" s="201">
        <f t="shared" si="233"/>
        <v>435.79500000000002</v>
      </c>
      <c r="V2828" s="202">
        <f t="shared" si="236"/>
        <v>1426.1333</v>
      </c>
      <c r="W2828" s="201"/>
      <c r="X2828" s="202">
        <f t="shared" si="234"/>
        <v>1329.797</v>
      </c>
    </row>
    <row r="2829" spans="2:24" x14ac:dyDescent="0.2">
      <c r="B2829" s="252">
        <v>44826</v>
      </c>
      <c r="C2829" s="201">
        <v>438</v>
      </c>
      <c r="D2829" s="201">
        <v>370</v>
      </c>
      <c r="E2829" s="206">
        <v>435.08</v>
      </c>
      <c r="F2829" s="201">
        <v>722</v>
      </c>
      <c r="G2829" s="201">
        <v>34</v>
      </c>
      <c r="H2829" s="202">
        <v>652.55999999999995</v>
      </c>
      <c r="I2829" s="202">
        <v>0</v>
      </c>
      <c r="J2829" s="202">
        <v>0</v>
      </c>
      <c r="K2829" s="202">
        <v>6.4000000000000001E-2</v>
      </c>
      <c r="L2829" s="197">
        <v>10.865</v>
      </c>
      <c r="M2829" s="198">
        <v>4.4530000000000003</v>
      </c>
      <c r="N2829" s="202">
        <f t="shared" ref="N2829:N2892" si="237">I2829+J2829+K2829+L2829</f>
        <v>10.929</v>
      </c>
      <c r="O2829" s="199">
        <f t="shared" si="232"/>
        <v>4.0090000000000412</v>
      </c>
      <c r="P2829" s="223">
        <v>0</v>
      </c>
      <c r="Q2829" s="200">
        <f t="shared" si="235"/>
        <v>90.341335855565134</v>
      </c>
      <c r="R2829" s="201">
        <v>430</v>
      </c>
      <c r="S2829" s="201"/>
      <c r="T2829" s="201"/>
      <c r="U2829" s="201">
        <f t="shared" si="233"/>
        <v>410</v>
      </c>
      <c r="V2829" s="202">
        <f t="shared" si="236"/>
        <v>1430.1423</v>
      </c>
      <c r="W2829" s="201"/>
      <c r="X2829" s="202">
        <f t="shared" si="234"/>
        <v>1340.662</v>
      </c>
    </row>
    <row r="2830" spans="2:24" x14ac:dyDescent="0.2">
      <c r="B2830" s="252">
        <v>44827</v>
      </c>
      <c r="C2830" s="201">
        <v>438</v>
      </c>
      <c r="D2830" s="201">
        <v>370</v>
      </c>
      <c r="E2830" s="206">
        <v>434.77</v>
      </c>
      <c r="F2830" s="201">
        <v>722</v>
      </c>
      <c r="G2830" s="201">
        <v>34</v>
      </c>
      <c r="H2830" s="202">
        <v>645.64</v>
      </c>
      <c r="I2830" s="202">
        <v>0</v>
      </c>
      <c r="J2830" s="202">
        <v>0</v>
      </c>
      <c r="K2830" s="202">
        <v>6.4000000000000001E-2</v>
      </c>
      <c r="L2830" s="197">
        <v>9.3919999999999995</v>
      </c>
      <c r="M2830" s="198">
        <v>3.8490000000000002</v>
      </c>
      <c r="N2830" s="202">
        <f t="shared" si="237"/>
        <v>9.4559999999999995</v>
      </c>
      <c r="O2830" s="199">
        <f t="shared" si="232"/>
        <v>3.1960000000000086</v>
      </c>
      <c r="P2830" s="223">
        <v>0</v>
      </c>
      <c r="Q2830" s="200">
        <f t="shared" si="235"/>
        <v>89.37880768909784</v>
      </c>
      <c r="R2830" s="201">
        <v>430</v>
      </c>
      <c r="S2830" s="201"/>
      <c r="T2830" s="201"/>
      <c r="U2830" s="201">
        <f t="shared" si="233"/>
        <v>410</v>
      </c>
      <c r="V2830" s="202">
        <f t="shared" si="236"/>
        <v>1433.3382999999999</v>
      </c>
      <c r="W2830" s="201"/>
      <c r="X2830" s="202">
        <f t="shared" si="234"/>
        <v>1350.0540000000001</v>
      </c>
    </row>
    <row r="2831" spans="2:24" x14ac:dyDescent="0.2">
      <c r="B2831" s="252">
        <v>44828</v>
      </c>
      <c r="C2831" s="201">
        <v>438</v>
      </c>
      <c r="D2831" s="201">
        <v>370</v>
      </c>
      <c r="E2831" s="206">
        <v>434.49</v>
      </c>
      <c r="F2831" s="201">
        <v>722</v>
      </c>
      <c r="G2831" s="201">
        <v>34</v>
      </c>
      <c r="H2831" s="202">
        <v>639.38</v>
      </c>
      <c r="I2831" s="202">
        <v>0</v>
      </c>
      <c r="J2831" s="202">
        <v>0</v>
      </c>
      <c r="K2831" s="202">
        <v>6.4000000000000001E-2</v>
      </c>
      <c r="L2831" s="197">
        <v>12.076000000000001</v>
      </c>
      <c r="M2831" s="198">
        <v>4.9489999999999998</v>
      </c>
      <c r="N2831" s="202">
        <f t="shared" si="237"/>
        <v>12.14</v>
      </c>
      <c r="O2831" s="199">
        <f t="shared" si="232"/>
        <v>4.7600000000000051</v>
      </c>
      <c r="P2831" s="223">
        <v>0</v>
      </c>
      <c r="Q2831" s="200">
        <f t="shared" si="235"/>
        <v>88.508081341975696</v>
      </c>
      <c r="R2831" s="201">
        <v>430</v>
      </c>
      <c r="S2831" s="201"/>
      <c r="T2831" s="201"/>
      <c r="U2831" s="201">
        <f t="shared" ref="U2831:U2893" si="238">410+T2831</f>
        <v>410</v>
      </c>
      <c r="V2831" s="202">
        <f t="shared" ref="V2831:V2894" si="239">+V2830+O2831</f>
        <v>1438.0982999999999</v>
      </c>
      <c r="W2831" s="201"/>
      <c r="X2831" s="202">
        <f t="shared" ref="X2831:X2894" si="240">+X2830+L2831</f>
        <v>1362.13</v>
      </c>
    </row>
    <row r="2832" spans="2:24" x14ac:dyDescent="0.2">
      <c r="B2832" s="252">
        <v>44829</v>
      </c>
      <c r="C2832" s="201">
        <v>438</v>
      </c>
      <c r="D2832" s="201">
        <v>370</v>
      </c>
      <c r="E2832" s="206">
        <v>434.15</v>
      </c>
      <c r="F2832" s="201">
        <v>722</v>
      </c>
      <c r="G2832" s="201">
        <v>34</v>
      </c>
      <c r="H2832" s="202">
        <v>632</v>
      </c>
      <c r="I2832" s="202">
        <v>0</v>
      </c>
      <c r="J2832" s="202">
        <v>0</v>
      </c>
      <c r="K2832" s="202">
        <v>6.4000000000000001E-2</v>
      </c>
      <c r="L2832" s="197">
        <v>10.114000000000001</v>
      </c>
      <c r="M2832" s="198">
        <v>4.1449999999999996</v>
      </c>
      <c r="N2832" s="202">
        <f t="shared" si="237"/>
        <v>10.178000000000001</v>
      </c>
      <c r="O2832" s="199">
        <f t="shared" si="232"/>
        <v>6.8780000000000463</v>
      </c>
      <c r="P2832" s="223">
        <v>70.5</v>
      </c>
      <c r="Q2832" s="200">
        <f t="shared" si="235"/>
        <v>87.481570089298131</v>
      </c>
      <c r="R2832" s="201">
        <v>430</v>
      </c>
      <c r="S2832" s="201"/>
      <c r="T2832" s="201"/>
      <c r="U2832" s="201">
        <f t="shared" si="238"/>
        <v>410</v>
      </c>
      <c r="V2832" s="202">
        <f t="shared" si="239"/>
        <v>1444.9763</v>
      </c>
      <c r="W2832" s="201"/>
      <c r="X2832" s="202">
        <f t="shared" si="240"/>
        <v>1372.2440000000001</v>
      </c>
    </row>
    <row r="2833" spans="2:24" x14ac:dyDescent="0.2">
      <c r="B2833" s="252">
        <v>44830</v>
      </c>
      <c r="C2833" s="201">
        <v>438</v>
      </c>
      <c r="D2833" s="201">
        <v>370</v>
      </c>
      <c r="E2833" s="206">
        <v>434</v>
      </c>
      <c r="F2833" s="201">
        <v>722</v>
      </c>
      <c r="G2833" s="201">
        <v>34</v>
      </c>
      <c r="H2833" s="202">
        <v>628.70000000000005</v>
      </c>
      <c r="I2833" s="202">
        <v>0</v>
      </c>
      <c r="J2833" s="202">
        <v>0</v>
      </c>
      <c r="K2833" s="202">
        <v>6.4000000000000001E-2</v>
      </c>
      <c r="L2833" s="197">
        <v>11.61</v>
      </c>
      <c r="M2833" s="198">
        <v>4.758</v>
      </c>
      <c r="N2833" s="202">
        <f t="shared" si="237"/>
        <v>11.673999999999999</v>
      </c>
      <c r="O2833" s="199">
        <f t="shared" si="232"/>
        <v>4.9639999999999631</v>
      </c>
      <c r="P2833" s="223">
        <v>0</v>
      </c>
      <c r="Q2833" s="200">
        <f t="shared" si="235"/>
        <v>87.022560992572409</v>
      </c>
      <c r="R2833" s="201">
        <v>430</v>
      </c>
      <c r="S2833" s="201"/>
      <c r="T2833" s="201"/>
      <c r="U2833" s="201">
        <f t="shared" si="238"/>
        <v>410</v>
      </c>
      <c r="V2833" s="202">
        <f t="shared" si="239"/>
        <v>1449.9403</v>
      </c>
      <c r="W2833" s="201"/>
      <c r="X2833" s="202">
        <f t="shared" si="240"/>
        <v>1383.854</v>
      </c>
    </row>
    <row r="2834" spans="2:24" x14ac:dyDescent="0.2">
      <c r="B2834" s="252">
        <v>44831</v>
      </c>
      <c r="C2834" s="201">
        <v>438</v>
      </c>
      <c r="D2834" s="201">
        <v>370</v>
      </c>
      <c r="E2834" s="206">
        <v>433.69</v>
      </c>
      <c r="F2834" s="201">
        <v>722</v>
      </c>
      <c r="G2834" s="201">
        <v>34</v>
      </c>
      <c r="H2834" s="202">
        <v>621.99</v>
      </c>
      <c r="I2834" s="202">
        <v>0</v>
      </c>
      <c r="J2834" s="202">
        <v>0</v>
      </c>
      <c r="K2834" s="202">
        <v>6.4000000000000001E-2</v>
      </c>
      <c r="L2834" s="197">
        <v>12.311999999999999</v>
      </c>
      <c r="M2834" s="198">
        <v>5.0460000000000003</v>
      </c>
      <c r="N2834" s="202">
        <f t="shared" si="237"/>
        <v>12.375999999999999</v>
      </c>
      <c r="O2834" s="199">
        <f t="shared" si="232"/>
        <v>5.9660000000000313</v>
      </c>
      <c r="P2834" s="223">
        <v>0</v>
      </c>
      <c r="Q2834" s="200">
        <f t="shared" si="235"/>
        <v>86.089242495896741</v>
      </c>
      <c r="R2834" s="201">
        <v>430</v>
      </c>
      <c r="S2834" s="201"/>
      <c r="T2834" s="201"/>
      <c r="U2834" s="201">
        <f t="shared" si="238"/>
        <v>410</v>
      </c>
      <c r="V2834" s="202">
        <f t="shared" si="239"/>
        <v>1455.9063000000001</v>
      </c>
      <c r="W2834" s="201"/>
      <c r="X2834" s="202">
        <f t="shared" si="240"/>
        <v>1396.1659999999999</v>
      </c>
    </row>
    <row r="2835" spans="2:24" x14ac:dyDescent="0.2">
      <c r="B2835" s="252">
        <v>44832</v>
      </c>
      <c r="C2835" s="201">
        <v>438</v>
      </c>
      <c r="D2835" s="201">
        <v>370</v>
      </c>
      <c r="E2835" s="206">
        <v>433.39</v>
      </c>
      <c r="F2835" s="201">
        <v>722</v>
      </c>
      <c r="G2835" s="201">
        <v>34</v>
      </c>
      <c r="H2835" s="202">
        <v>615.58000000000004</v>
      </c>
      <c r="I2835" s="202">
        <v>0</v>
      </c>
      <c r="J2835" s="202">
        <v>0</v>
      </c>
      <c r="K2835" s="202">
        <v>6.4000000000000001E-2</v>
      </c>
      <c r="L2835" s="197">
        <v>10.525</v>
      </c>
      <c r="M2835" s="198">
        <v>4.2960000000000003</v>
      </c>
      <c r="N2835" s="202">
        <f t="shared" si="237"/>
        <v>10.589</v>
      </c>
      <c r="O2835" s="199">
        <f t="shared" si="232"/>
        <v>3.9889999999999777</v>
      </c>
      <c r="P2835" s="223">
        <v>0</v>
      </c>
      <c r="Q2835" s="200">
        <f t="shared" si="235"/>
        <v>85.197652098923413</v>
      </c>
      <c r="R2835" s="201">
        <v>430</v>
      </c>
      <c r="S2835" s="201"/>
      <c r="T2835" s="201"/>
      <c r="U2835" s="201">
        <f t="shared" si="238"/>
        <v>410</v>
      </c>
      <c r="V2835" s="202">
        <f t="shared" si="239"/>
        <v>1459.8953000000001</v>
      </c>
      <c r="W2835" s="201"/>
      <c r="X2835" s="202">
        <f t="shared" si="240"/>
        <v>1406.691</v>
      </c>
    </row>
    <row r="2836" spans="2:24" x14ac:dyDescent="0.2">
      <c r="B2836" s="252">
        <v>44833</v>
      </c>
      <c r="C2836" s="201">
        <v>438</v>
      </c>
      <c r="D2836" s="201">
        <v>370</v>
      </c>
      <c r="E2836" s="206">
        <v>433.08</v>
      </c>
      <c r="F2836" s="201">
        <v>722</v>
      </c>
      <c r="G2836" s="201">
        <v>34</v>
      </c>
      <c r="H2836" s="202">
        <v>608.98</v>
      </c>
      <c r="I2836" s="202">
        <v>0</v>
      </c>
      <c r="J2836" s="202">
        <v>0</v>
      </c>
      <c r="K2836" s="202">
        <v>6.4000000000000001E-2</v>
      </c>
      <c r="L2836" s="197">
        <v>8.35</v>
      </c>
      <c r="M2836" s="198">
        <v>3.4079999999999999</v>
      </c>
      <c r="N2836" s="202">
        <f t="shared" si="237"/>
        <v>8.4139999999999997</v>
      </c>
      <c r="O2836" s="199">
        <f t="shared" si="232"/>
        <v>3.3740000000000361</v>
      </c>
      <c r="P2836" s="223">
        <v>0</v>
      </c>
      <c r="Q2836" s="200">
        <f t="shared" si="235"/>
        <v>84.279633905471954</v>
      </c>
      <c r="R2836" s="201">
        <v>430</v>
      </c>
      <c r="S2836" s="201"/>
      <c r="T2836" s="201"/>
      <c r="U2836" s="201">
        <f t="shared" si="238"/>
        <v>410</v>
      </c>
      <c r="V2836" s="202">
        <f t="shared" si="239"/>
        <v>1463.2693000000002</v>
      </c>
      <c r="W2836" s="201"/>
      <c r="X2836" s="202">
        <f t="shared" si="240"/>
        <v>1415.0409999999999</v>
      </c>
    </row>
    <row r="2837" spans="2:24" x14ac:dyDescent="0.2">
      <c r="B2837" s="252">
        <v>44834</v>
      </c>
      <c r="C2837" s="201">
        <v>438</v>
      </c>
      <c r="D2837" s="201">
        <v>370</v>
      </c>
      <c r="E2837" s="206">
        <v>432.84</v>
      </c>
      <c r="F2837" s="201">
        <v>722</v>
      </c>
      <c r="G2837" s="201">
        <v>34</v>
      </c>
      <c r="H2837" s="202">
        <v>603.94000000000005</v>
      </c>
      <c r="I2837" s="202">
        <v>0</v>
      </c>
      <c r="J2837" s="202">
        <v>0</v>
      </c>
      <c r="K2837" s="202">
        <v>6.4000000000000001E-2</v>
      </c>
      <c r="L2837" s="197">
        <v>6.0739999999999998</v>
      </c>
      <c r="M2837" s="198">
        <v>2.4790000000000001</v>
      </c>
      <c r="N2837" s="202">
        <f t="shared" si="237"/>
        <v>6.1379999999999999</v>
      </c>
      <c r="O2837" s="199">
        <f t="shared" si="232"/>
        <v>2.3579999999999135</v>
      </c>
      <c r="P2837" s="223">
        <v>3.9</v>
      </c>
      <c r="Q2837" s="200">
        <f t="shared" si="235"/>
        <v>83.57860183047265</v>
      </c>
      <c r="R2837" s="201">
        <v>430</v>
      </c>
      <c r="S2837" s="201"/>
      <c r="T2837" s="201"/>
      <c r="U2837" s="201">
        <f t="shared" si="238"/>
        <v>410</v>
      </c>
      <c r="V2837" s="202">
        <f t="shared" si="239"/>
        <v>1465.6273000000001</v>
      </c>
      <c r="W2837" s="201"/>
      <c r="X2837" s="202">
        <f t="shared" si="240"/>
        <v>1421.115</v>
      </c>
    </row>
    <row r="2838" spans="2:24" x14ac:dyDescent="0.2">
      <c r="B2838" s="252">
        <v>44835</v>
      </c>
      <c r="C2838" s="201">
        <v>438</v>
      </c>
      <c r="D2838" s="201">
        <v>370</v>
      </c>
      <c r="E2838" s="206">
        <v>432.66</v>
      </c>
      <c r="F2838" s="201">
        <v>722</v>
      </c>
      <c r="G2838" s="201">
        <v>34</v>
      </c>
      <c r="H2838" s="202">
        <v>600.16</v>
      </c>
      <c r="I2838" s="202">
        <v>0</v>
      </c>
      <c r="J2838" s="202">
        <v>0</v>
      </c>
      <c r="K2838" s="202">
        <v>6.4000000000000001E-2</v>
      </c>
      <c r="L2838" s="197">
        <v>5.4189999999999996</v>
      </c>
      <c r="M2838" s="198">
        <v>2.2120000000000002</v>
      </c>
      <c r="N2838" s="202">
        <f t="shared" si="237"/>
        <v>5.4829999999999997</v>
      </c>
      <c r="O2838" s="199">
        <f t="shared" si="232"/>
        <v>4.4330000000000451</v>
      </c>
      <c r="P2838" s="223">
        <v>4.5</v>
      </c>
      <c r="Q2838" s="200">
        <f t="shared" si="235"/>
        <v>83.052827774223161</v>
      </c>
      <c r="R2838" s="201">
        <v>430</v>
      </c>
      <c r="S2838" s="201"/>
      <c r="T2838" s="201"/>
      <c r="U2838" s="201">
        <f t="shared" si="238"/>
        <v>410</v>
      </c>
      <c r="V2838" s="202">
        <f t="shared" si="239"/>
        <v>1470.0603000000001</v>
      </c>
      <c r="W2838" s="201"/>
      <c r="X2838" s="202">
        <f t="shared" si="240"/>
        <v>1426.5340000000001</v>
      </c>
    </row>
    <row r="2839" spans="2:24" x14ac:dyDescent="0.2">
      <c r="B2839" s="252">
        <v>44836</v>
      </c>
      <c r="C2839" s="201">
        <v>438</v>
      </c>
      <c r="D2839" s="201">
        <v>370</v>
      </c>
      <c r="E2839" s="206">
        <v>432.61</v>
      </c>
      <c r="F2839" s="201">
        <v>722</v>
      </c>
      <c r="G2839" s="201">
        <v>34</v>
      </c>
      <c r="H2839" s="202">
        <v>599.11</v>
      </c>
      <c r="I2839" s="202">
        <v>0</v>
      </c>
      <c r="J2839" s="202">
        <v>0</v>
      </c>
      <c r="K2839" s="202">
        <v>6.4000000000000001E-2</v>
      </c>
      <c r="L2839" s="197">
        <v>5.9560000000000004</v>
      </c>
      <c r="M2839" s="198">
        <v>2.431</v>
      </c>
      <c r="N2839" s="202">
        <f t="shared" si="237"/>
        <v>6.0200000000000005</v>
      </c>
      <c r="O2839" s="199">
        <f t="shared" si="232"/>
        <v>10.429999999999968</v>
      </c>
      <c r="P2839" s="223">
        <v>3.3</v>
      </c>
      <c r="Q2839" s="200">
        <f t="shared" si="235"/>
        <v>82.906779425264972</v>
      </c>
      <c r="R2839" s="201">
        <v>430</v>
      </c>
      <c r="S2839" s="202">
        <f>SUM(K2838:K2868)</f>
        <v>1.9670000000000003</v>
      </c>
      <c r="T2839" s="201"/>
      <c r="U2839" s="201">
        <f t="shared" si="238"/>
        <v>410</v>
      </c>
      <c r="V2839" s="202">
        <f t="shared" si="239"/>
        <v>1480.4903000000002</v>
      </c>
      <c r="W2839" s="201"/>
      <c r="X2839" s="202">
        <f t="shared" si="240"/>
        <v>1432.49</v>
      </c>
    </row>
    <row r="2840" spans="2:24" x14ac:dyDescent="0.2">
      <c r="B2840" s="252">
        <v>44837</v>
      </c>
      <c r="C2840" s="201">
        <v>438</v>
      </c>
      <c r="D2840" s="201">
        <v>370</v>
      </c>
      <c r="E2840" s="206">
        <v>432.82</v>
      </c>
      <c r="F2840" s="201">
        <v>722</v>
      </c>
      <c r="G2840" s="201">
        <v>34</v>
      </c>
      <c r="H2840" s="202">
        <v>603.52</v>
      </c>
      <c r="I2840" s="202">
        <v>0</v>
      </c>
      <c r="J2840" s="202">
        <v>0</v>
      </c>
      <c r="K2840" s="202">
        <v>6.4000000000000001E-2</v>
      </c>
      <c r="L2840" s="197">
        <v>7.6909999999999998</v>
      </c>
      <c r="M2840" s="198">
        <v>3.1389999999999998</v>
      </c>
      <c r="N2840" s="202">
        <f t="shared" si="237"/>
        <v>7.7549999999999999</v>
      </c>
      <c r="O2840" s="199">
        <f t="shared" si="232"/>
        <v>16.995000000000008</v>
      </c>
      <c r="P2840" s="223">
        <v>0.4</v>
      </c>
      <c r="Q2840" s="200">
        <f t="shared" si="235"/>
        <v>83.520182490889354</v>
      </c>
      <c r="R2840" s="201">
        <v>430</v>
      </c>
      <c r="S2840" s="201"/>
      <c r="T2840" s="201"/>
      <c r="U2840" s="201">
        <f t="shared" si="238"/>
        <v>410</v>
      </c>
      <c r="V2840" s="202">
        <f t="shared" si="239"/>
        <v>1497.4853000000003</v>
      </c>
      <c r="W2840" s="201"/>
      <c r="X2840" s="202">
        <f t="shared" si="240"/>
        <v>1440.181</v>
      </c>
    </row>
    <row r="2841" spans="2:24" x14ac:dyDescent="0.2">
      <c r="B2841" s="252">
        <v>44838</v>
      </c>
      <c r="C2841" s="201">
        <v>438</v>
      </c>
      <c r="D2841" s="201">
        <v>370</v>
      </c>
      <c r="E2841" s="206">
        <v>433.26</v>
      </c>
      <c r="F2841" s="201">
        <v>722</v>
      </c>
      <c r="G2841" s="201">
        <v>34</v>
      </c>
      <c r="H2841" s="202">
        <v>612.76</v>
      </c>
      <c r="I2841" s="202">
        <v>0</v>
      </c>
      <c r="J2841" s="202">
        <v>0</v>
      </c>
      <c r="K2841" s="202">
        <v>6.4000000000000001E-2</v>
      </c>
      <c r="L2841" s="197">
        <v>9.0749999999999993</v>
      </c>
      <c r="M2841" s="197">
        <v>3.7040000000000002</v>
      </c>
      <c r="N2841" s="202">
        <f t="shared" si="237"/>
        <v>9.1389999999999993</v>
      </c>
      <c r="O2841" s="199">
        <f t="shared" si="232"/>
        <v>13.438999999999954</v>
      </c>
      <c r="P2841" s="223">
        <v>0</v>
      </c>
      <c r="Q2841" s="200">
        <f t="shared" si="235"/>
        <v>84.805407961721428</v>
      </c>
      <c r="R2841" s="201">
        <v>430</v>
      </c>
      <c r="S2841" s="201"/>
      <c r="T2841" s="201"/>
      <c r="U2841" s="201">
        <f t="shared" si="238"/>
        <v>410</v>
      </c>
      <c r="V2841" s="202">
        <f t="shared" si="239"/>
        <v>1510.9243000000001</v>
      </c>
      <c r="W2841" s="201"/>
      <c r="X2841" s="202">
        <f t="shared" si="240"/>
        <v>1449.2560000000001</v>
      </c>
    </row>
    <row r="2842" spans="2:24" x14ac:dyDescent="0.2">
      <c r="B2842" s="252">
        <v>44839</v>
      </c>
      <c r="C2842" s="201">
        <v>438</v>
      </c>
      <c r="D2842" s="201">
        <v>370</v>
      </c>
      <c r="E2842" s="206">
        <v>433.46</v>
      </c>
      <c r="F2842" s="201">
        <v>722</v>
      </c>
      <c r="G2842" s="201">
        <v>34</v>
      </c>
      <c r="H2842" s="202">
        <v>617.05999999999995</v>
      </c>
      <c r="I2842" s="202">
        <v>0</v>
      </c>
      <c r="J2842" s="202">
        <v>0</v>
      </c>
      <c r="K2842" s="202">
        <v>6.4000000000000001E-2</v>
      </c>
      <c r="L2842" s="197">
        <v>10.54</v>
      </c>
      <c r="M2842" s="198">
        <v>4.3019999999999996</v>
      </c>
      <c r="N2842" s="202">
        <f t="shared" si="237"/>
        <v>10.603999999999999</v>
      </c>
      <c r="O2842" s="199">
        <f t="shared" si="232"/>
        <v>9.1240000000000947</v>
      </c>
      <c r="P2842" s="223">
        <v>0</v>
      </c>
      <c r="Q2842" s="200">
        <f t="shared" si="235"/>
        <v>85.403510724121617</v>
      </c>
      <c r="R2842" s="201">
        <v>430</v>
      </c>
      <c r="S2842" s="201"/>
      <c r="T2842" s="201"/>
      <c r="U2842" s="201">
        <f t="shared" si="238"/>
        <v>410</v>
      </c>
      <c r="V2842" s="202">
        <f t="shared" si="239"/>
        <v>1520.0483000000002</v>
      </c>
      <c r="W2842" s="201"/>
      <c r="X2842" s="202">
        <f t="shared" si="240"/>
        <v>1459.796</v>
      </c>
    </row>
    <row r="2843" spans="2:24" x14ac:dyDescent="0.2">
      <c r="B2843" s="252">
        <v>44840</v>
      </c>
      <c r="C2843" s="201">
        <v>438</v>
      </c>
      <c r="D2843" s="201">
        <v>370</v>
      </c>
      <c r="E2843" s="206">
        <v>433.39</v>
      </c>
      <c r="F2843" s="201">
        <v>722</v>
      </c>
      <c r="G2843" s="201">
        <v>34</v>
      </c>
      <c r="H2843" s="202">
        <v>615.58000000000004</v>
      </c>
      <c r="I2843" s="202">
        <v>0</v>
      </c>
      <c r="J2843" s="202">
        <v>0</v>
      </c>
      <c r="K2843" s="202">
        <v>6.4000000000000001E-2</v>
      </c>
      <c r="L2843" s="197">
        <v>11.204000000000001</v>
      </c>
      <c r="M2843" s="198">
        <v>4.5730000000000004</v>
      </c>
      <c r="N2843" s="202">
        <f t="shared" si="237"/>
        <v>11.268000000000001</v>
      </c>
      <c r="O2843" s="199">
        <f t="shared" si="232"/>
        <v>8.4479999999999507</v>
      </c>
      <c r="P2843" s="223">
        <v>0</v>
      </c>
      <c r="Q2843" s="200">
        <f t="shared" si="235"/>
        <v>85.197652098923413</v>
      </c>
      <c r="R2843" s="201">
        <v>430</v>
      </c>
      <c r="S2843" s="201"/>
      <c r="T2843" s="201"/>
      <c r="U2843" s="201">
        <f t="shared" si="238"/>
        <v>410</v>
      </c>
      <c r="V2843" s="202">
        <f t="shared" si="239"/>
        <v>1528.4963</v>
      </c>
      <c r="W2843" s="201"/>
      <c r="X2843" s="202">
        <f t="shared" si="240"/>
        <v>1471</v>
      </c>
    </row>
    <row r="2844" spans="2:24" x14ac:dyDescent="0.2">
      <c r="B2844" s="252">
        <v>44841</v>
      </c>
      <c r="C2844" s="201">
        <v>438</v>
      </c>
      <c r="D2844" s="201">
        <v>370</v>
      </c>
      <c r="E2844" s="206">
        <v>433.26</v>
      </c>
      <c r="F2844" s="201">
        <v>722</v>
      </c>
      <c r="G2844" s="201">
        <v>34</v>
      </c>
      <c r="H2844" s="202">
        <v>612.76</v>
      </c>
      <c r="I2844" s="202">
        <v>0</v>
      </c>
      <c r="J2844" s="202">
        <v>0</v>
      </c>
      <c r="K2844" s="202">
        <v>6.4000000000000001E-2</v>
      </c>
      <c r="L2844" s="197">
        <v>11.566000000000001</v>
      </c>
      <c r="M2844" s="198">
        <v>4.7210000000000001</v>
      </c>
      <c r="N2844" s="202">
        <f t="shared" si="237"/>
        <v>11.63</v>
      </c>
      <c r="O2844" s="199">
        <f t="shared" si="232"/>
        <v>8.8999999999999826</v>
      </c>
      <c r="P2844" s="223">
        <v>0</v>
      </c>
      <c r="Q2844" s="200">
        <f t="shared" si="235"/>
        <v>84.805407961721428</v>
      </c>
      <c r="R2844" s="201">
        <v>430</v>
      </c>
      <c r="S2844" s="201"/>
      <c r="T2844" s="201"/>
      <c r="U2844" s="201">
        <f t="shared" si="238"/>
        <v>410</v>
      </c>
      <c r="V2844" s="202">
        <f t="shared" si="239"/>
        <v>1537.3963000000001</v>
      </c>
      <c r="W2844" s="201"/>
      <c r="X2844" s="202">
        <f t="shared" si="240"/>
        <v>1482.566</v>
      </c>
    </row>
    <row r="2845" spans="2:24" x14ac:dyDescent="0.2">
      <c r="B2845" s="252">
        <v>44842</v>
      </c>
      <c r="C2845" s="201">
        <v>438</v>
      </c>
      <c r="D2845" s="201">
        <v>370</v>
      </c>
      <c r="E2845" s="206">
        <v>433.13</v>
      </c>
      <c r="F2845" s="201">
        <v>722</v>
      </c>
      <c r="G2845" s="201">
        <v>34</v>
      </c>
      <c r="H2845" s="202">
        <v>610.03</v>
      </c>
      <c r="I2845" s="202">
        <v>0</v>
      </c>
      <c r="J2845" s="202">
        <v>0</v>
      </c>
      <c r="K2845" s="202">
        <v>6.4000000000000001E-2</v>
      </c>
      <c r="L2845" s="197">
        <v>10.111000000000001</v>
      </c>
      <c r="M2845" s="198">
        <v>4.1269999999999998</v>
      </c>
      <c r="N2845" s="202">
        <f t="shared" si="237"/>
        <v>10.175000000000001</v>
      </c>
      <c r="O2845" s="199">
        <f t="shared" si="232"/>
        <v>6.1849999999999916</v>
      </c>
      <c r="P2845" s="223">
        <v>0</v>
      </c>
      <c r="Q2845" s="200">
        <f t="shared" si="235"/>
        <v>84.425682254430129</v>
      </c>
      <c r="R2845" s="201">
        <v>430</v>
      </c>
      <c r="S2845" s="201"/>
      <c r="T2845" s="201"/>
      <c r="U2845" s="201">
        <f t="shared" si="238"/>
        <v>410</v>
      </c>
      <c r="V2845" s="202">
        <f t="shared" si="239"/>
        <v>1543.5813000000001</v>
      </c>
      <c r="W2845" s="201"/>
      <c r="X2845" s="202">
        <f t="shared" si="240"/>
        <v>1492.6770000000001</v>
      </c>
    </row>
    <row r="2846" spans="2:24" x14ac:dyDescent="0.2">
      <c r="B2846" s="252">
        <v>44843</v>
      </c>
      <c r="C2846" s="201">
        <v>438</v>
      </c>
      <c r="D2846" s="201">
        <v>370</v>
      </c>
      <c r="E2846" s="206">
        <v>432.94</v>
      </c>
      <c r="F2846" s="201">
        <v>722</v>
      </c>
      <c r="G2846" s="201">
        <v>34</v>
      </c>
      <c r="H2846" s="202">
        <v>606.04</v>
      </c>
      <c r="I2846" s="202">
        <v>0</v>
      </c>
      <c r="J2846" s="202">
        <v>0</v>
      </c>
      <c r="K2846" s="202">
        <v>6.4000000000000001E-2</v>
      </c>
      <c r="L2846" s="197">
        <v>8.2029999999999994</v>
      </c>
      <c r="M2846" s="198">
        <v>3.3479999999999999</v>
      </c>
      <c r="N2846" s="202">
        <f t="shared" si="237"/>
        <v>8.2669999999999995</v>
      </c>
      <c r="O2846" s="199">
        <f t="shared" si="232"/>
        <v>4.9069999999999858</v>
      </c>
      <c r="P2846" s="223">
        <v>1.1000000000000001</v>
      </c>
      <c r="Q2846" s="200">
        <f t="shared" si="235"/>
        <v>83.870698528389013</v>
      </c>
      <c r="R2846" s="201">
        <v>430</v>
      </c>
      <c r="S2846" s="201"/>
      <c r="T2846" s="201"/>
      <c r="U2846" s="201">
        <f t="shared" si="238"/>
        <v>410</v>
      </c>
      <c r="V2846" s="202">
        <f t="shared" si="239"/>
        <v>1548.4883</v>
      </c>
      <c r="W2846" s="201"/>
      <c r="X2846" s="202">
        <f t="shared" si="240"/>
        <v>1500.88</v>
      </c>
    </row>
    <row r="2847" spans="2:24" x14ac:dyDescent="0.2">
      <c r="B2847" s="252">
        <v>44844</v>
      </c>
      <c r="C2847" s="201">
        <v>438</v>
      </c>
      <c r="D2847" s="201">
        <v>370</v>
      </c>
      <c r="E2847" s="196">
        <v>432.78</v>
      </c>
      <c r="F2847" s="201">
        <v>722</v>
      </c>
      <c r="G2847" s="201">
        <v>34</v>
      </c>
      <c r="H2847" s="202">
        <v>602.67999999999995</v>
      </c>
      <c r="I2847" s="202">
        <v>0</v>
      </c>
      <c r="J2847" s="202">
        <v>0</v>
      </c>
      <c r="K2847" s="202">
        <v>6.4000000000000001E-2</v>
      </c>
      <c r="L2847" s="197">
        <v>10.54</v>
      </c>
      <c r="M2847" s="198">
        <v>4.3019999999999996</v>
      </c>
      <c r="N2847" s="202">
        <f t="shared" si="237"/>
        <v>10.603999999999999</v>
      </c>
      <c r="O2847" s="199">
        <f t="shared" si="232"/>
        <v>7.0340000000000629</v>
      </c>
      <c r="P2847" s="223">
        <v>0</v>
      </c>
      <c r="Q2847" s="200">
        <f t="shared" si="235"/>
        <v>83.403343811722806</v>
      </c>
      <c r="R2847" s="201">
        <v>430</v>
      </c>
      <c r="S2847" s="201"/>
      <c r="T2847" s="201"/>
      <c r="U2847" s="201">
        <f t="shared" si="238"/>
        <v>410</v>
      </c>
      <c r="V2847" s="202">
        <f t="shared" si="239"/>
        <v>1555.5223000000001</v>
      </c>
      <c r="W2847" s="201"/>
      <c r="X2847" s="202">
        <f t="shared" si="240"/>
        <v>1511.42</v>
      </c>
    </row>
    <row r="2848" spans="2:24" x14ac:dyDescent="0.2">
      <c r="B2848" s="252">
        <v>44845</v>
      </c>
      <c r="C2848" s="201">
        <v>438</v>
      </c>
      <c r="D2848" s="201">
        <v>370</v>
      </c>
      <c r="E2848" s="196">
        <v>432.61</v>
      </c>
      <c r="F2848" s="201">
        <v>722</v>
      </c>
      <c r="G2848" s="201">
        <v>34</v>
      </c>
      <c r="H2848" s="202">
        <v>599.11</v>
      </c>
      <c r="I2848" s="202">
        <v>0</v>
      </c>
      <c r="J2848" s="202">
        <v>0</v>
      </c>
      <c r="K2848" s="202">
        <v>6.3E-2</v>
      </c>
      <c r="L2848" s="197">
        <v>11.868</v>
      </c>
      <c r="M2848" s="198">
        <v>4.8440000000000003</v>
      </c>
      <c r="N2848" s="202">
        <f t="shared" si="237"/>
        <v>11.931000000000001</v>
      </c>
      <c r="O2848" s="199">
        <f t="shared" si="232"/>
        <v>8.6209999999999418</v>
      </c>
      <c r="P2848" s="223">
        <v>0</v>
      </c>
      <c r="Q2848" s="200">
        <f t="shared" si="235"/>
        <v>82.906779425264972</v>
      </c>
      <c r="R2848" s="201">
        <v>430</v>
      </c>
      <c r="S2848" s="201"/>
      <c r="T2848" s="201">
        <v>0</v>
      </c>
      <c r="U2848" s="201">
        <f t="shared" si="238"/>
        <v>410</v>
      </c>
      <c r="V2848" s="202">
        <f t="shared" si="239"/>
        <v>1564.1433</v>
      </c>
      <c r="W2848" s="201"/>
      <c r="X2848" s="202">
        <f t="shared" si="240"/>
        <v>1523.288</v>
      </c>
    </row>
    <row r="2849" spans="2:24" x14ac:dyDescent="0.2">
      <c r="B2849" s="252">
        <v>44846</v>
      </c>
      <c r="C2849" s="201">
        <v>438</v>
      </c>
      <c r="D2849" s="201">
        <v>370</v>
      </c>
      <c r="E2849" s="196">
        <v>432.45</v>
      </c>
      <c r="F2849" s="201">
        <v>722</v>
      </c>
      <c r="G2849" s="201">
        <v>34</v>
      </c>
      <c r="H2849" s="202">
        <v>595.79999999999995</v>
      </c>
      <c r="I2849" s="202">
        <v>0</v>
      </c>
      <c r="J2849" s="202">
        <v>0</v>
      </c>
      <c r="K2849" s="202">
        <v>6.3E-2</v>
      </c>
      <c r="L2849" s="197">
        <v>8.6739999999999995</v>
      </c>
      <c r="M2849" s="198">
        <v>3.5259999999999998</v>
      </c>
      <c r="N2849" s="202">
        <f t="shared" si="237"/>
        <v>8.7370000000000001</v>
      </c>
      <c r="O2849" s="199">
        <f t="shared" si="232"/>
        <v>5.637000000000091</v>
      </c>
      <c r="P2849" s="223">
        <v>4.7</v>
      </c>
      <c r="Q2849" s="200">
        <f t="shared" si="235"/>
        <v>82.446379391882488</v>
      </c>
      <c r="R2849" s="201">
        <v>430</v>
      </c>
      <c r="S2849" s="201"/>
      <c r="T2849" s="207">
        <v>0</v>
      </c>
      <c r="U2849" s="201">
        <f t="shared" si="238"/>
        <v>410</v>
      </c>
      <c r="V2849" s="202">
        <f t="shared" si="239"/>
        <v>1569.7803000000001</v>
      </c>
      <c r="W2849" s="201"/>
      <c r="X2849" s="202">
        <f t="shared" si="240"/>
        <v>1531.962</v>
      </c>
    </row>
    <row r="2850" spans="2:24" x14ac:dyDescent="0.2">
      <c r="B2850" s="252">
        <v>44847</v>
      </c>
      <c r="C2850" s="201">
        <v>438</v>
      </c>
      <c r="D2850" s="201">
        <v>370</v>
      </c>
      <c r="E2850" s="196">
        <v>432.3</v>
      </c>
      <c r="F2850" s="201">
        <v>722</v>
      </c>
      <c r="G2850" s="201">
        <v>34</v>
      </c>
      <c r="H2850" s="202">
        <v>592.70000000000005</v>
      </c>
      <c r="I2850" s="202">
        <v>0</v>
      </c>
      <c r="J2850" s="202">
        <v>0</v>
      </c>
      <c r="K2850" s="202">
        <v>6.3E-2</v>
      </c>
      <c r="L2850" s="197">
        <v>7.66</v>
      </c>
      <c r="M2850" s="198">
        <v>3.1139999999999999</v>
      </c>
      <c r="N2850" s="202">
        <f t="shared" si="237"/>
        <v>7.7229999999999999</v>
      </c>
      <c r="O2850" s="199">
        <f t="shared" si="232"/>
        <v>7.5129999999999635</v>
      </c>
      <c r="P2850" s="223">
        <v>10.5</v>
      </c>
      <c r="Q2850" s="200">
        <f t="shared" si="235"/>
        <v>82.015189028291658</v>
      </c>
      <c r="R2850" s="201">
        <v>430</v>
      </c>
      <c r="S2850" s="201"/>
      <c r="T2850" s="207">
        <v>0</v>
      </c>
      <c r="U2850" s="201">
        <f t="shared" si="238"/>
        <v>410</v>
      </c>
      <c r="V2850" s="202">
        <f t="shared" si="239"/>
        <v>1577.2933</v>
      </c>
      <c r="W2850" s="201"/>
      <c r="X2850" s="202">
        <f t="shared" si="240"/>
        <v>1539.6220000000001</v>
      </c>
    </row>
    <row r="2851" spans="2:24" x14ac:dyDescent="0.2">
      <c r="B2851" s="252">
        <v>44848</v>
      </c>
      <c r="C2851" s="201">
        <v>438</v>
      </c>
      <c r="D2851" s="201">
        <v>370</v>
      </c>
      <c r="E2851" s="196">
        <v>432.29</v>
      </c>
      <c r="F2851" s="201">
        <v>722</v>
      </c>
      <c r="G2851" s="201">
        <v>34</v>
      </c>
      <c r="H2851" s="202">
        <v>592.49</v>
      </c>
      <c r="I2851" s="202">
        <v>0</v>
      </c>
      <c r="J2851" s="202">
        <v>0</v>
      </c>
      <c r="K2851" s="202">
        <v>6.4000000000000001E-2</v>
      </c>
      <c r="L2851" s="197">
        <v>8.4480000000000004</v>
      </c>
      <c r="M2851" s="198">
        <v>3.448</v>
      </c>
      <c r="N2851" s="202">
        <f t="shared" si="237"/>
        <v>8.5120000000000005</v>
      </c>
      <c r="O2851" s="199">
        <f t="shared" si="232"/>
        <v>15.762</v>
      </c>
      <c r="P2851" s="223">
        <v>27.8</v>
      </c>
      <c r="Q2851" s="200">
        <f t="shared" si="235"/>
        <v>81.985979358500018</v>
      </c>
      <c r="R2851" s="201">
        <v>430</v>
      </c>
      <c r="S2851" s="201"/>
      <c r="T2851" s="201">
        <v>0</v>
      </c>
      <c r="U2851" s="201">
        <f t="shared" si="238"/>
        <v>410</v>
      </c>
      <c r="V2851" s="202">
        <f t="shared" si="239"/>
        <v>1593.0553</v>
      </c>
      <c r="W2851" s="201"/>
      <c r="X2851" s="202">
        <f t="shared" si="240"/>
        <v>1548.0700000000002</v>
      </c>
    </row>
    <row r="2852" spans="2:24" x14ac:dyDescent="0.2">
      <c r="B2852" s="252">
        <v>44849</v>
      </c>
      <c r="C2852" s="201">
        <v>438</v>
      </c>
      <c r="D2852" s="201">
        <v>370</v>
      </c>
      <c r="E2852" s="196">
        <v>432.64</v>
      </c>
      <c r="F2852" s="201">
        <v>722</v>
      </c>
      <c r="G2852" s="201">
        <v>34</v>
      </c>
      <c r="H2852" s="202">
        <v>599.74</v>
      </c>
      <c r="I2852" s="202">
        <v>0</v>
      </c>
      <c r="J2852" s="202">
        <v>0</v>
      </c>
      <c r="K2852" s="202">
        <v>6.4000000000000001E-2</v>
      </c>
      <c r="L2852" s="197">
        <v>8.0039999999999996</v>
      </c>
      <c r="M2852" s="198">
        <v>3.2669999999999999</v>
      </c>
      <c r="N2852" s="202">
        <f t="shared" si="237"/>
        <v>8.0679999999999996</v>
      </c>
      <c r="O2852" s="199">
        <f t="shared" si="232"/>
        <v>12.058000000000009</v>
      </c>
      <c r="P2852" s="223">
        <v>0</v>
      </c>
      <c r="Q2852" s="200">
        <f t="shared" si="235"/>
        <v>82.994408434639894</v>
      </c>
      <c r="R2852" s="201">
        <v>430</v>
      </c>
      <c r="S2852" s="201"/>
      <c r="T2852" s="201">
        <v>0</v>
      </c>
      <c r="U2852" s="201">
        <f t="shared" si="238"/>
        <v>410</v>
      </c>
      <c r="V2852" s="202">
        <f t="shared" si="239"/>
        <v>1605.1133</v>
      </c>
      <c r="W2852" s="201"/>
      <c r="X2852" s="202">
        <f t="shared" si="240"/>
        <v>1556.0740000000001</v>
      </c>
    </row>
    <row r="2853" spans="2:24" x14ac:dyDescent="0.2">
      <c r="B2853" s="252">
        <v>44850</v>
      </c>
      <c r="C2853" s="201">
        <v>438</v>
      </c>
      <c r="D2853" s="201">
        <v>370</v>
      </c>
      <c r="E2853" s="196">
        <v>432.83</v>
      </c>
      <c r="F2853" s="201">
        <v>722</v>
      </c>
      <c r="G2853" s="201">
        <v>34</v>
      </c>
      <c r="H2853" s="202">
        <v>603.73</v>
      </c>
      <c r="I2853" s="202">
        <v>0</v>
      </c>
      <c r="J2853" s="202">
        <v>0</v>
      </c>
      <c r="K2853" s="202">
        <v>6.2E-2</v>
      </c>
      <c r="L2853" s="197">
        <v>5.39</v>
      </c>
      <c r="M2853" s="198">
        <v>2.2000000000000002</v>
      </c>
      <c r="N2853" s="202">
        <f t="shared" si="237"/>
        <v>5.452</v>
      </c>
      <c r="O2853" s="199">
        <f t="shared" si="232"/>
        <v>6.0819999999999954</v>
      </c>
      <c r="P2853" s="223">
        <v>0</v>
      </c>
      <c r="Q2853" s="200">
        <f t="shared" si="235"/>
        <v>83.549392160681009</v>
      </c>
      <c r="R2853" s="201">
        <v>430</v>
      </c>
      <c r="S2853" s="201"/>
      <c r="T2853" s="201">
        <v>0</v>
      </c>
      <c r="U2853" s="201">
        <f t="shared" si="238"/>
        <v>410</v>
      </c>
      <c r="V2853" s="202">
        <f t="shared" si="239"/>
        <v>1611.1953000000001</v>
      </c>
      <c r="W2853" s="201"/>
      <c r="X2853" s="202">
        <f t="shared" si="240"/>
        <v>1561.4640000000002</v>
      </c>
    </row>
    <row r="2854" spans="2:24" x14ac:dyDescent="0.2">
      <c r="B2854" s="252">
        <v>44851</v>
      </c>
      <c r="C2854" s="201">
        <v>438</v>
      </c>
      <c r="D2854" s="201">
        <v>370</v>
      </c>
      <c r="E2854" s="196">
        <v>432.86</v>
      </c>
      <c r="F2854" s="201">
        <v>722</v>
      </c>
      <c r="G2854" s="201">
        <v>34</v>
      </c>
      <c r="H2854" s="202">
        <v>604.36</v>
      </c>
      <c r="I2854" s="202">
        <v>0</v>
      </c>
      <c r="J2854" s="202">
        <v>0</v>
      </c>
      <c r="K2854" s="202">
        <v>6.4000000000000001E-2</v>
      </c>
      <c r="L2854" s="197">
        <v>6.4660000000000002</v>
      </c>
      <c r="M2854" s="198">
        <v>2.6389999999999998</v>
      </c>
      <c r="N2854" s="202">
        <f t="shared" si="237"/>
        <v>6.53</v>
      </c>
      <c r="O2854" s="199">
        <f t="shared" si="232"/>
        <v>9.6799999999999784</v>
      </c>
      <c r="P2854" s="223">
        <v>1.3</v>
      </c>
      <c r="Q2854" s="200">
        <f t="shared" si="235"/>
        <v>83.637021170055917</v>
      </c>
      <c r="R2854" s="201">
        <v>430</v>
      </c>
      <c r="S2854" s="201"/>
      <c r="T2854" s="201">
        <v>0</v>
      </c>
      <c r="U2854" s="201">
        <f t="shared" si="238"/>
        <v>410</v>
      </c>
      <c r="V2854" s="202">
        <f t="shared" si="239"/>
        <v>1620.8753000000002</v>
      </c>
      <c r="W2854" s="201"/>
      <c r="X2854" s="202">
        <f t="shared" si="240"/>
        <v>1567.93</v>
      </c>
    </row>
    <row r="2855" spans="2:24" x14ac:dyDescent="0.2">
      <c r="B2855" s="252">
        <v>44852</v>
      </c>
      <c r="C2855" s="201">
        <v>438</v>
      </c>
      <c r="D2855" s="201">
        <v>370</v>
      </c>
      <c r="E2855" s="196">
        <v>433.01</v>
      </c>
      <c r="F2855" s="201">
        <v>722</v>
      </c>
      <c r="G2855" s="201">
        <v>34</v>
      </c>
      <c r="H2855" s="202">
        <v>607.51</v>
      </c>
      <c r="I2855" s="202">
        <v>0</v>
      </c>
      <c r="J2855" s="202">
        <v>0</v>
      </c>
      <c r="K2855" s="202">
        <v>6.4000000000000001E-2</v>
      </c>
      <c r="L2855" s="197">
        <v>5.3289999999999997</v>
      </c>
      <c r="M2855" s="198">
        <v>2.1749999999999998</v>
      </c>
      <c r="N2855" s="202">
        <f t="shared" si="237"/>
        <v>5.3929999999999998</v>
      </c>
      <c r="O2855" s="199">
        <f t="shared" si="232"/>
        <v>15.363000000000028</v>
      </c>
      <c r="P2855" s="223">
        <v>5.3</v>
      </c>
      <c r="Q2855" s="200">
        <f t="shared" si="235"/>
        <v>84.075166216930484</v>
      </c>
      <c r="R2855" s="201">
        <v>430</v>
      </c>
      <c r="S2855" s="201"/>
      <c r="T2855" s="201">
        <v>0</v>
      </c>
      <c r="U2855" s="201">
        <f t="shared" si="238"/>
        <v>410</v>
      </c>
      <c r="V2855" s="202">
        <f t="shared" si="239"/>
        <v>1636.2383000000002</v>
      </c>
      <c r="W2855" s="201"/>
      <c r="X2855" s="202">
        <f t="shared" si="240"/>
        <v>1573.259</v>
      </c>
    </row>
    <row r="2856" spans="2:24" x14ac:dyDescent="0.2">
      <c r="B2856" s="252">
        <v>44853</v>
      </c>
      <c r="C2856" s="201">
        <v>438</v>
      </c>
      <c r="D2856" s="201">
        <v>370</v>
      </c>
      <c r="E2856" s="196">
        <v>433.48</v>
      </c>
      <c r="F2856" s="201">
        <v>722</v>
      </c>
      <c r="G2856" s="201">
        <v>34</v>
      </c>
      <c r="H2856" s="202">
        <v>617.48</v>
      </c>
      <c r="I2856" s="202">
        <v>0</v>
      </c>
      <c r="J2856" s="202">
        <v>0</v>
      </c>
      <c r="K2856" s="202">
        <v>6.4000000000000001E-2</v>
      </c>
      <c r="L2856" s="197">
        <v>6.351</v>
      </c>
      <c r="M2856" s="198">
        <v>2.6030000000000002</v>
      </c>
      <c r="N2856" s="202">
        <f t="shared" si="237"/>
        <v>6.415</v>
      </c>
      <c r="O2856" s="199">
        <f t="shared" si="232"/>
        <v>13.755000000000031</v>
      </c>
      <c r="P2856" s="223">
        <v>3</v>
      </c>
      <c r="Q2856" s="200">
        <f t="shared" si="235"/>
        <v>85.461930063704898</v>
      </c>
      <c r="R2856" s="201">
        <v>430</v>
      </c>
      <c r="S2856" s="201"/>
      <c r="T2856" s="201">
        <v>0</v>
      </c>
      <c r="U2856" s="201">
        <f t="shared" si="238"/>
        <v>410</v>
      </c>
      <c r="V2856" s="202">
        <f t="shared" si="239"/>
        <v>1649.9933000000003</v>
      </c>
      <c r="W2856" s="201"/>
      <c r="X2856" s="202">
        <f t="shared" si="240"/>
        <v>1579.6100000000001</v>
      </c>
    </row>
    <row r="2857" spans="2:24" x14ac:dyDescent="0.2">
      <c r="B2857" s="252">
        <v>44854</v>
      </c>
      <c r="C2857" s="201">
        <v>438</v>
      </c>
      <c r="D2857" s="201">
        <v>370</v>
      </c>
      <c r="E2857" s="196">
        <v>433.82</v>
      </c>
      <c r="F2857" s="201">
        <v>722</v>
      </c>
      <c r="G2857" s="201">
        <v>34</v>
      </c>
      <c r="H2857" s="202">
        <v>624.82000000000005</v>
      </c>
      <c r="I2857" s="202">
        <v>0</v>
      </c>
      <c r="J2857" s="202">
        <v>0</v>
      </c>
      <c r="K2857" s="202">
        <v>6.4000000000000001E-2</v>
      </c>
      <c r="L2857" s="197">
        <v>6.4930000000000003</v>
      </c>
      <c r="M2857" s="198">
        <v>2.661</v>
      </c>
      <c r="N2857" s="202">
        <f t="shared" si="237"/>
        <v>6.5570000000000004</v>
      </c>
      <c r="O2857" s="199">
        <f t="shared" si="232"/>
        <v>15.677000000000005</v>
      </c>
      <c r="P2857" s="223">
        <v>26.5</v>
      </c>
      <c r="Q2857" s="200">
        <f t="shared" si="235"/>
        <v>86.482877569755473</v>
      </c>
      <c r="R2857" s="201">
        <v>430</v>
      </c>
      <c r="S2857" s="201"/>
      <c r="T2857" s="201">
        <v>0</v>
      </c>
      <c r="U2857" s="201">
        <f t="shared" si="238"/>
        <v>410</v>
      </c>
      <c r="V2857" s="202">
        <f t="shared" si="239"/>
        <v>1665.6703000000002</v>
      </c>
      <c r="W2857" s="201"/>
      <c r="X2857" s="202">
        <f t="shared" si="240"/>
        <v>1586.1030000000001</v>
      </c>
    </row>
    <row r="2858" spans="2:24" x14ac:dyDescent="0.2">
      <c r="B2858" s="252">
        <v>44855</v>
      </c>
      <c r="C2858" s="201">
        <v>438</v>
      </c>
      <c r="D2858" s="201">
        <v>370</v>
      </c>
      <c r="E2858" s="196">
        <v>434.24</v>
      </c>
      <c r="F2858" s="201">
        <v>722</v>
      </c>
      <c r="G2858" s="201">
        <v>34</v>
      </c>
      <c r="H2858" s="202">
        <v>633.94000000000005</v>
      </c>
      <c r="I2858" s="202">
        <v>0</v>
      </c>
      <c r="J2858" s="202">
        <v>0</v>
      </c>
      <c r="K2858" s="202">
        <v>6.4000000000000001E-2</v>
      </c>
      <c r="L2858" s="197">
        <v>5.4189999999999996</v>
      </c>
      <c r="M2858" s="198">
        <v>2.23</v>
      </c>
      <c r="N2858" s="202">
        <f t="shared" si="237"/>
        <v>5.4829999999999997</v>
      </c>
      <c r="O2858" s="199">
        <f t="shared" si="232"/>
        <v>35.582999999999906</v>
      </c>
      <c r="P2858" s="223">
        <v>1.8</v>
      </c>
      <c r="Q2858" s="200">
        <f t="shared" si="235"/>
        <v>87.751411800706606</v>
      </c>
      <c r="R2858" s="201">
        <v>430</v>
      </c>
      <c r="S2858" s="201"/>
      <c r="T2858" s="201">
        <v>0</v>
      </c>
      <c r="U2858" s="201">
        <f t="shared" si="238"/>
        <v>410</v>
      </c>
      <c r="V2858" s="202">
        <f t="shared" si="239"/>
        <v>1701.2533000000001</v>
      </c>
      <c r="W2858" s="201"/>
      <c r="X2858" s="202">
        <f t="shared" si="240"/>
        <v>1591.5220000000002</v>
      </c>
    </row>
    <row r="2859" spans="2:24" x14ac:dyDescent="0.2">
      <c r="B2859" s="252">
        <v>44856</v>
      </c>
      <c r="C2859" s="201">
        <v>438</v>
      </c>
      <c r="D2859" s="201">
        <v>370</v>
      </c>
      <c r="E2859" s="196">
        <v>435.58</v>
      </c>
      <c r="F2859" s="201">
        <v>722</v>
      </c>
      <c r="G2859" s="201">
        <v>34</v>
      </c>
      <c r="H2859" s="202">
        <v>664.04</v>
      </c>
      <c r="I2859" s="202">
        <v>0</v>
      </c>
      <c r="J2859" s="202">
        <v>0</v>
      </c>
      <c r="K2859" s="202">
        <v>6.4000000000000001E-2</v>
      </c>
      <c r="L2859" s="197">
        <v>4.1920000000000002</v>
      </c>
      <c r="M2859" s="198">
        <v>1.7250000000000001</v>
      </c>
      <c r="N2859" s="202">
        <f t="shared" si="237"/>
        <v>4.2560000000000002</v>
      </c>
      <c r="O2859" s="199">
        <f t="shared" si="232"/>
        <v>17.376000000000005</v>
      </c>
      <c r="P2859" s="223">
        <v>0</v>
      </c>
      <c r="Q2859" s="200">
        <f t="shared" si="235"/>
        <v>91.938131137507995</v>
      </c>
      <c r="R2859" s="201">
        <v>430</v>
      </c>
      <c r="S2859" s="201"/>
      <c r="T2859" s="201">
        <v>0</v>
      </c>
      <c r="U2859" s="201">
        <f t="shared" si="238"/>
        <v>410</v>
      </c>
      <c r="V2859" s="202">
        <f t="shared" si="239"/>
        <v>1718.6293000000001</v>
      </c>
      <c r="W2859" s="201"/>
      <c r="X2859" s="202">
        <f t="shared" si="240"/>
        <v>1595.7140000000002</v>
      </c>
    </row>
    <row r="2860" spans="2:24" x14ac:dyDescent="0.2">
      <c r="B2860" s="252">
        <v>44857</v>
      </c>
      <c r="C2860" s="201">
        <v>438</v>
      </c>
      <c r="D2860" s="201">
        <v>370</v>
      </c>
      <c r="E2860" s="196">
        <v>436.14</v>
      </c>
      <c r="F2860" s="201">
        <v>722</v>
      </c>
      <c r="G2860" s="201">
        <v>34</v>
      </c>
      <c r="H2860" s="202">
        <v>677.16</v>
      </c>
      <c r="I2860" s="202">
        <v>0</v>
      </c>
      <c r="J2860" s="202">
        <v>0</v>
      </c>
      <c r="K2860" s="202">
        <v>6.4000000000000001E-2</v>
      </c>
      <c r="L2860" s="197">
        <v>3.0350000000000001</v>
      </c>
      <c r="M2860" s="198">
        <v>1.2490000000000001</v>
      </c>
      <c r="N2860" s="202">
        <f t="shared" si="237"/>
        <v>3.0990000000000002</v>
      </c>
      <c r="O2860" s="199">
        <f t="shared" si="232"/>
        <v>12.719000000000005</v>
      </c>
      <c r="P2860" s="223">
        <v>21.5</v>
      </c>
      <c r="Q2860" s="200">
        <f t="shared" si="235"/>
        <v>93.763040031156976</v>
      </c>
      <c r="R2860" s="201">
        <v>430</v>
      </c>
      <c r="S2860" s="201"/>
      <c r="T2860" s="201">
        <v>0</v>
      </c>
      <c r="U2860" s="201">
        <f t="shared" si="238"/>
        <v>410</v>
      </c>
      <c r="V2860" s="202">
        <f t="shared" si="239"/>
        <v>1731.3483000000001</v>
      </c>
      <c r="W2860" s="201"/>
      <c r="X2860" s="202">
        <f t="shared" si="240"/>
        <v>1598.7490000000003</v>
      </c>
    </row>
    <row r="2861" spans="2:24" x14ac:dyDescent="0.2">
      <c r="B2861" s="252">
        <v>44858</v>
      </c>
      <c r="C2861" s="201">
        <v>438</v>
      </c>
      <c r="D2861" s="201">
        <v>370</v>
      </c>
      <c r="E2861" s="196">
        <v>436.54</v>
      </c>
      <c r="F2861" s="201">
        <v>722</v>
      </c>
      <c r="G2861" s="201">
        <v>34</v>
      </c>
      <c r="H2861" s="202">
        <v>686.78</v>
      </c>
      <c r="I2861" s="202">
        <v>0</v>
      </c>
      <c r="J2861" s="202">
        <v>0</v>
      </c>
      <c r="K2861" s="202">
        <v>6.4000000000000001E-2</v>
      </c>
      <c r="L2861" s="197">
        <v>7.2450000000000001</v>
      </c>
      <c r="M2861" s="198">
        <v>2.9940000000000002</v>
      </c>
      <c r="N2861" s="202">
        <f t="shared" si="237"/>
        <v>7.3090000000000002</v>
      </c>
      <c r="O2861" s="199">
        <f t="shared" si="232"/>
        <v>26.389000000000042</v>
      </c>
      <c r="P2861" s="223">
        <v>1.5</v>
      </c>
      <c r="Q2861" s="200">
        <f t="shared" si="235"/>
        <v>95.101121094945327</v>
      </c>
      <c r="R2861" s="201">
        <v>430</v>
      </c>
      <c r="S2861" s="201"/>
      <c r="T2861" s="201">
        <v>0</v>
      </c>
      <c r="U2861" s="201">
        <f t="shared" si="238"/>
        <v>410</v>
      </c>
      <c r="V2861" s="202">
        <f t="shared" si="239"/>
        <v>1757.7373000000002</v>
      </c>
      <c r="W2861" s="201"/>
      <c r="X2861" s="202">
        <f t="shared" si="240"/>
        <v>1605.9940000000001</v>
      </c>
    </row>
    <row r="2862" spans="2:24" x14ac:dyDescent="0.2">
      <c r="B2862" s="252">
        <v>44859</v>
      </c>
      <c r="C2862" s="201">
        <v>438</v>
      </c>
      <c r="D2862" s="201">
        <v>370</v>
      </c>
      <c r="E2862" s="196">
        <v>437.34</v>
      </c>
      <c r="F2862" s="201">
        <v>722</v>
      </c>
      <c r="G2862" s="201">
        <v>34</v>
      </c>
      <c r="H2862" s="202">
        <v>705.86</v>
      </c>
      <c r="I2862" s="202">
        <v>0</v>
      </c>
      <c r="J2862" s="202">
        <v>0</v>
      </c>
      <c r="K2862" s="202">
        <v>6.5000000000000002E-2</v>
      </c>
      <c r="L2862" s="197">
        <v>11.996</v>
      </c>
      <c r="M2862" s="198">
        <v>4.9569999999999999</v>
      </c>
      <c r="N2862" s="202">
        <f t="shared" si="237"/>
        <v>12.061</v>
      </c>
      <c r="O2862" s="199">
        <f t="shared" ref="O2862:O2925" si="241">H2863-H2862+N2862</f>
        <v>18.401000000000032</v>
      </c>
      <c r="P2862" s="223">
        <v>0</v>
      </c>
      <c r="Q2862" s="200">
        <f t="shared" si="235"/>
        <v>97.755028236014127</v>
      </c>
      <c r="R2862" s="201">
        <v>430</v>
      </c>
      <c r="S2862" s="201"/>
      <c r="T2862" s="201">
        <v>0</v>
      </c>
      <c r="U2862" s="201">
        <f t="shared" si="238"/>
        <v>410</v>
      </c>
      <c r="V2862" s="202">
        <f t="shared" si="239"/>
        <v>1776.1383000000003</v>
      </c>
      <c r="W2862" s="201"/>
      <c r="X2862" s="202">
        <f t="shared" si="240"/>
        <v>1617.9900000000002</v>
      </c>
    </row>
    <row r="2863" spans="2:24" x14ac:dyDescent="0.2">
      <c r="B2863" s="252">
        <v>44860</v>
      </c>
      <c r="C2863" s="201">
        <v>438</v>
      </c>
      <c r="D2863" s="201">
        <v>370</v>
      </c>
      <c r="E2863" s="196">
        <v>437.6</v>
      </c>
      <c r="F2863" s="201">
        <v>722</v>
      </c>
      <c r="G2863" s="201">
        <v>34</v>
      </c>
      <c r="H2863" s="202">
        <v>712.2</v>
      </c>
      <c r="I2863" s="202">
        <v>0</v>
      </c>
      <c r="J2863" s="202">
        <v>0</v>
      </c>
      <c r="K2863" s="202">
        <v>6.5000000000000002E-2</v>
      </c>
      <c r="L2863" s="197">
        <v>13.196999999999999</v>
      </c>
      <c r="M2863" s="198">
        <v>5.476</v>
      </c>
      <c r="N2863" s="202">
        <f t="shared" si="237"/>
        <v>13.261999999999999</v>
      </c>
      <c r="O2863" s="199">
        <f t="shared" si="241"/>
        <v>14.221999999999921</v>
      </c>
      <c r="P2863" s="223">
        <v>0</v>
      </c>
      <c r="Q2863" s="200">
        <f t="shared" si="235"/>
        <v>98.636882076390251</v>
      </c>
      <c r="R2863" s="201">
        <v>430</v>
      </c>
      <c r="S2863" s="201"/>
      <c r="T2863" s="201">
        <v>0</v>
      </c>
      <c r="U2863" s="201">
        <f t="shared" si="238"/>
        <v>410</v>
      </c>
      <c r="V2863" s="202">
        <f t="shared" si="239"/>
        <v>1790.3603000000003</v>
      </c>
      <c r="W2863" s="201"/>
      <c r="X2863" s="202">
        <f t="shared" si="240"/>
        <v>1631.1870000000001</v>
      </c>
    </row>
    <row r="2864" spans="2:24" x14ac:dyDescent="0.2">
      <c r="B2864" s="252">
        <v>44861</v>
      </c>
      <c r="C2864" s="201">
        <v>438</v>
      </c>
      <c r="D2864" s="201">
        <v>370</v>
      </c>
      <c r="E2864" s="196">
        <v>437.64</v>
      </c>
      <c r="F2864" s="201">
        <v>722</v>
      </c>
      <c r="G2864" s="201">
        <v>34</v>
      </c>
      <c r="H2864" s="202">
        <v>713.16</v>
      </c>
      <c r="I2864" s="202">
        <v>0</v>
      </c>
      <c r="J2864" s="202">
        <v>0</v>
      </c>
      <c r="K2864" s="202">
        <v>6.5000000000000002E-2</v>
      </c>
      <c r="L2864" s="197">
        <v>13.05</v>
      </c>
      <c r="M2864" s="198">
        <v>5.415</v>
      </c>
      <c r="N2864" s="202">
        <f t="shared" si="237"/>
        <v>13.115</v>
      </c>
      <c r="O2864" s="199">
        <f t="shared" si="241"/>
        <v>13.355000000000009</v>
      </c>
      <c r="P2864" s="223">
        <v>0</v>
      </c>
      <c r="Q2864" s="200">
        <f>(H2864-3.06)*100/(722-3.06)</f>
        <v>98.770411995437726</v>
      </c>
      <c r="R2864" s="201">
        <v>430</v>
      </c>
      <c r="S2864" s="201"/>
      <c r="T2864" s="201">
        <v>0</v>
      </c>
      <c r="U2864" s="201">
        <f t="shared" si="238"/>
        <v>410</v>
      </c>
      <c r="V2864" s="202">
        <f t="shared" si="239"/>
        <v>1803.7153000000003</v>
      </c>
      <c r="W2864" s="201"/>
      <c r="X2864" s="202">
        <f t="shared" si="240"/>
        <v>1644.2370000000001</v>
      </c>
    </row>
    <row r="2865" spans="2:24" x14ac:dyDescent="0.2">
      <c r="B2865" s="252">
        <v>44862</v>
      </c>
      <c r="C2865" s="201">
        <v>438</v>
      </c>
      <c r="D2865" s="201">
        <v>370</v>
      </c>
      <c r="E2865" s="196">
        <v>437.65</v>
      </c>
      <c r="F2865" s="201">
        <v>722</v>
      </c>
      <c r="G2865" s="201">
        <v>34</v>
      </c>
      <c r="H2865" s="202">
        <v>713.4</v>
      </c>
      <c r="I2865" s="202">
        <v>0</v>
      </c>
      <c r="J2865" s="202">
        <v>0</v>
      </c>
      <c r="K2865" s="202">
        <v>6.5000000000000002E-2</v>
      </c>
      <c r="L2865" s="197">
        <v>13.098000000000001</v>
      </c>
      <c r="M2865" s="198">
        <v>5.4349999999999996</v>
      </c>
      <c r="N2865" s="202">
        <f t="shared" si="237"/>
        <v>13.163</v>
      </c>
      <c r="O2865" s="199">
        <f t="shared" si="241"/>
        <v>12.442999999999973</v>
      </c>
      <c r="P2865" s="223">
        <v>0</v>
      </c>
      <c r="Q2865" s="200">
        <f>(H2865-3.06)*100/(722-3.06)</f>
        <v>98.803794475199595</v>
      </c>
      <c r="R2865" s="201">
        <v>430</v>
      </c>
      <c r="S2865" s="201"/>
      <c r="T2865" s="201">
        <v>0</v>
      </c>
      <c r="U2865" s="201">
        <f t="shared" si="238"/>
        <v>410</v>
      </c>
      <c r="V2865" s="202">
        <f t="shared" si="239"/>
        <v>1816.1583000000003</v>
      </c>
      <c r="W2865" s="201"/>
      <c r="X2865" s="202">
        <f t="shared" si="240"/>
        <v>1657.335</v>
      </c>
    </row>
    <row r="2866" spans="2:24" x14ac:dyDescent="0.2">
      <c r="B2866" s="252">
        <v>44863</v>
      </c>
      <c r="C2866" s="201">
        <v>438</v>
      </c>
      <c r="D2866" s="201">
        <v>370</v>
      </c>
      <c r="E2866" s="196">
        <v>437.62</v>
      </c>
      <c r="F2866" s="201">
        <v>722</v>
      </c>
      <c r="G2866" s="201">
        <v>34</v>
      </c>
      <c r="H2866" s="202">
        <v>712.68</v>
      </c>
      <c r="I2866" s="202">
        <v>0</v>
      </c>
      <c r="J2866" s="202">
        <v>0</v>
      </c>
      <c r="K2866" s="202">
        <v>6.5000000000000002E-2</v>
      </c>
      <c r="L2866" s="197">
        <v>13.337</v>
      </c>
      <c r="M2866" s="198">
        <v>5.5339999999999998</v>
      </c>
      <c r="N2866" s="202">
        <f t="shared" si="237"/>
        <v>13.401999999999999</v>
      </c>
      <c r="O2866" s="199">
        <f t="shared" si="241"/>
        <v>12.172000000000095</v>
      </c>
      <c r="P2866" s="223">
        <v>0</v>
      </c>
      <c r="Q2866" s="200">
        <f t="shared" si="235"/>
        <v>98.703647035913974</v>
      </c>
      <c r="R2866" s="201">
        <v>430</v>
      </c>
      <c r="S2866" s="201"/>
      <c r="T2866" s="201">
        <v>0</v>
      </c>
      <c r="U2866" s="201">
        <f t="shared" si="238"/>
        <v>410</v>
      </c>
      <c r="V2866" s="202">
        <f t="shared" si="239"/>
        <v>1828.3303000000003</v>
      </c>
      <c r="W2866" s="201"/>
      <c r="X2866" s="202">
        <f t="shared" si="240"/>
        <v>1670.672</v>
      </c>
    </row>
    <row r="2867" spans="2:24" x14ac:dyDescent="0.2">
      <c r="B2867" s="252">
        <v>44864</v>
      </c>
      <c r="C2867" s="201">
        <v>438</v>
      </c>
      <c r="D2867" s="201">
        <v>370</v>
      </c>
      <c r="E2867" s="196">
        <v>437.57</v>
      </c>
      <c r="F2867" s="201">
        <v>722</v>
      </c>
      <c r="G2867" s="201">
        <v>34</v>
      </c>
      <c r="H2867" s="202">
        <v>711.45</v>
      </c>
      <c r="I2867" s="202">
        <v>0</v>
      </c>
      <c r="J2867" s="202">
        <v>0</v>
      </c>
      <c r="K2867" s="202">
        <v>6.5000000000000002E-2</v>
      </c>
      <c r="L2867" s="197">
        <v>8.6950000000000003</v>
      </c>
      <c r="M2867" s="198">
        <v>3.6080000000000001</v>
      </c>
      <c r="N2867" s="202">
        <f t="shared" si="237"/>
        <v>8.76</v>
      </c>
      <c r="O2867" s="199">
        <f t="shared" si="241"/>
        <v>11.909999999999977</v>
      </c>
      <c r="P2867" s="223">
        <v>19.5</v>
      </c>
      <c r="Q2867" s="200">
        <f t="shared" si="235"/>
        <v>98.532561827134401</v>
      </c>
      <c r="R2867" s="201">
        <v>430</v>
      </c>
      <c r="S2867" s="201"/>
      <c r="T2867" s="201">
        <v>0</v>
      </c>
      <c r="U2867" s="201">
        <f t="shared" si="238"/>
        <v>410</v>
      </c>
      <c r="V2867" s="202">
        <f t="shared" si="239"/>
        <v>1840.2403000000004</v>
      </c>
      <c r="W2867" s="201"/>
      <c r="X2867" s="202">
        <f t="shared" si="240"/>
        <v>1679.367</v>
      </c>
    </row>
    <row r="2868" spans="2:24" x14ac:dyDescent="0.2">
      <c r="B2868" s="252">
        <v>44865</v>
      </c>
      <c r="C2868" s="201">
        <v>438</v>
      </c>
      <c r="D2868" s="201">
        <v>370</v>
      </c>
      <c r="E2868" s="196">
        <v>437.7</v>
      </c>
      <c r="F2868" s="201">
        <v>722</v>
      </c>
      <c r="G2868" s="201">
        <v>34</v>
      </c>
      <c r="H2868" s="202">
        <v>714.6</v>
      </c>
      <c r="I2868" s="202">
        <v>0.33</v>
      </c>
      <c r="J2868" s="202">
        <v>0</v>
      </c>
      <c r="K2868" s="203">
        <v>4.5999999999999999E-2</v>
      </c>
      <c r="L2868" s="203">
        <v>9.1869999999999994</v>
      </c>
      <c r="M2868" s="244">
        <v>3.8119999999999998</v>
      </c>
      <c r="N2868" s="202">
        <f t="shared" si="237"/>
        <v>9.5629999999999988</v>
      </c>
      <c r="O2868" s="199">
        <f t="shared" si="241"/>
        <v>17.962999999999976</v>
      </c>
      <c r="P2868" s="238">
        <v>3.5</v>
      </c>
      <c r="Q2868" s="200">
        <f t="shared" si="235"/>
        <v>98.970706874008968</v>
      </c>
      <c r="R2868" s="201">
        <v>430</v>
      </c>
      <c r="S2868" s="201"/>
      <c r="T2868" s="201">
        <v>0</v>
      </c>
      <c r="U2868" s="201">
        <f t="shared" si="238"/>
        <v>410</v>
      </c>
      <c r="V2868" s="202">
        <f t="shared" si="239"/>
        <v>1858.2033000000004</v>
      </c>
      <c r="W2868" s="201"/>
      <c r="X2868" s="202">
        <f t="shared" si="240"/>
        <v>1688.5539999999999</v>
      </c>
    </row>
    <row r="2869" spans="2:24" x14ac:dyDescent="0.2">
      <c r="B2869" s="252">
        <v>44866</v>
      </c>
      <c r="C2869" s="201">
        <v>438</v>
      </c>
      <c r="D2869" s="201">
        <v>370</v>
      </c>
      <c r="E2869" s="208">
        <v>438.04</v>
      </c>
      <c r="F2869" s="201">
        <v>722</v>
      </c>
      <c r="G2869" s="201">
        <v>34</v>
      </c>
      <c r="H2869" s="202">
        <v>723</v>
      </c>
      <c r="I2869" s="203">
        <v>7.08</v>
      </c>
      <c r="J2869" s="203">
        <v>0</v>
      </c>
      <c r="K2869" s="203">
        <v>0</v>
      </c>
      <c r="L2869" s="203">
        <v>13.58</v>
      </c>
      <c r="M2869" s="244">
        <v>5.6349999999999998</v>
      </c>
      <c r="N2869" s="202">
        <f t="shared" si="237"/>
        <v>20.66</v>
      </c>
      <c r="O2869" s="199">
        <f t="shared" si="241"/>
        <v>20.41</v>
      </c>
      <c r="P2869" s="238">
        <v>9.5</v>
      </c>
      <c r="Q2869" s="200">
        <f t="shared" si="235"/>
        <v>100.13909366567445</v>
      </c>
      <c r="R2869" s="201">
        <v>430</v>
      </c>
      <c r="S2869" s="201"/>
      <c r="T2869" s="201">
        <v>0</v>
      </c>
      <c r="U2869" s="201">
        <f t="shared" si="238"/>
        <v>410</v>
      </c>
      <c r="V2869" s="202">
        <f t="shared" si="239"/>
        <v>1878.6133000000004</v>
      </c>
      <c r="W2869" s="201"/>
      <c r="X2869" s="202">
        <f t="shared" si="240"/>
        <v>1702.1339999999998</v>
      </c>
    </row>
    <row r="2870" spans="2:24" x14ac:dyDescent="0.2">
      <c r="B2870" s="252">
        <v>44867</v>
      </c>
      <c r="C2870" s="201">
        <v>438</v>
      </c>
      <c r="D2870" s="201">
        <v>370</v>
      </c>
      <c r="E2870" s="208">
        <v>438.03</v>
      </c>
      <c r="F2870" s="201">
        <v>722</v>
      </c>
      <c r="G2870" s="201">
        <v>34</v>
      </c>
      <c r="H2870" s="202">
        <v>722.75</v>
      </c>
      <c r="I2870" s="203">
        <v>1.02</v>
      </c>
      <c r="J2870" s="203">
        <v>0</v>
      </c>
      <c r="K2870" s="203">
        <v>0</v>
      </c>
      <c r="L2870" s="203">
        <v>13.840999999999999</v>
      </c>
      <c r="M2870" s="244">
        <v>5.7430000000000003</v>
      </c>
      <c r="N2870" s="202">
        <f t="shared" si="237"/>
        <v>14.860999999999999</v>
      </c>
      <c r="O2870" s="199">
        <f t="shared" si="241"/>
        <v>14.860999999999999</v>
      </c>
      <c r="P2870" s="238">
        <v>0</v>
      </c>
      <c r="Q2870" s="200">
        <f t="shared" si="235"/>
        <v>100.10432024925584</v>
      </c>
      <c r="R2870" s="201">
        <v>430</v>
      </c>
      <c r="S2870" s="201"/>
      <c r="T2870" s="201">
        <v>0</v>
      </c>
      <c r="U2870" s="201">
        <f t="shared" si="238"/>
        <v>410</v>
      </c>
      <c r="V2870" s="202">
        <f t="shared" si="239"/>
        <v>1893.4743000000005</v>
      </c>
      <c r="W2870" s="201"/>
      <c r="X2870" s="202">
        <f t="shared" si="240"/>
        <v>1715.9749999999997</v>
      </c>
    </row>
    <row r="2871" spans="2:24" x14ac:dyDescent="0.2">
      <c r="B2871" s="252">
        <v>44868</v>
      </c>
      <c r="C2871" s="201">
        <v>438</v>
      </c>
      <c r="D2871" s="201">
        <v>370</v>
      </c>
      <c r="E2871" s="208">
        <v>438.03</v>
      </c>
      <c r="F2871" s="201">
        <v>722</v>
      </c>
      <c r="G2871" s="201">
        <v>34</v>
      </c>
      <c r="H2871" s="202">
        <v>722.75</v>
      </c>
      <c r="I2871" s="203">
        <v>2.52</v>
      </c>
      <c r="J2871" s="203">
        <v>0</v>
      </c>
      <c r="K2871" s="203">
        <v>0</v>
      </c>
      <c r="L2871" s="203">
        <v>13.914999999999999</v>
      </c>
      <c r="M2871" s="203">
        <v>5.774</v>
      </c>
      <c r="N2871" s="202">
        <f t="shared" si="237"/>
        <v>16.434999999999999</v>
      </c>
      <c r="O2871" s="199">
        <f t="shared" si="241"/>
        <v>14.684999999999999</v>
      </c>
      <c r="P2871" s="238">
        <v>6</v>
      </c>
      <c r="Q2871" s="200">
        <f t="shared" si="235"/>
        <v>100.10432024925584</v>
      </c>
      <c r="R2871" s="201">
        <v>430</v>
      </c>
      <c r="S2871" s="201"/>
      <c r="T2871" s="201">
        <v>0</v>
      </c>
      <c r="U2871" s="201">
        <f t="shared" si="238"/>
        <v>410</v>
      </c>
      <c r="V2871" s="202">
        <f t="shared" si="239"/>
        <v>1908.1593000000005</v>
      </c>
      <c r="W2871" s="201"/>
      <c r="X2871" s="202">
        <f t="shared" si="240"/>
        <v>1729.8899999999996</v>
      </c>
    </row>
    <row r="2872" spans="2:24" x14ac:dyDescent="0.2">
      <c r="B2872" s="252">
        <v>44869</v>
      </c>
      <c r="C2872" s="201">
        <v>438</v>
      </c>
      <c r="D2872" s="201">
        <v>370</v>
      </c>
      <c r="E2872" s="208">
        <v>437.96</v>
      </c>
      <c r="F2872" s="201">
        <v>722</v>
      </c>
      <c r="G2872" s="201">
        <v>34</v>
      </c>
      <c r="H2872" s="202">
        <v>721</v>
      </c>
      <c r="I2872" s="203">
        <v>5.7</v>
      </c>
      <c r="J2872" s="203">
        <v>0</v>
      </c>
      <c r="K2872" s="203">
        <v>0</v>
      </c>
      <c r="L2872" s="203">
        <v>13.537000000000001</v>
      </c>
      <c r="M2872" s="244">
        <v>5.617</v>
      </c>
      <c r="N2872" s="202">
        <f t="shared" si="237"/>
        <v>19.237000000000002</v>
      </c>
      <c r="O2872" s="199">
        <f t="shared" si="241"/>
        <v>21.737000000000002</v>
      </c>
      <c r="P2872" s="238">
        <v>19.3</v>
      </c>
      <c r="Q2872" s="200">
        <f t="shared" si="235"/>
        <v>99.860906334325534</v>
      </c>
      <c r="R2872" s="201">
        <v>430</v>
      </c>
      <c r="S2872" s="201"/>
      <c r="T2872" s="201">
        <v>0</v>
      </c>
      <c r="U2872" s="201">
        <f t="shared" si="238"/>
        <v>410</v>
      </c>
      <c r="V2872" s="202">
        <f t="shared" si="239"/>
        <v>1929.8963000000006</v>
      </c>
      <c r="W2872" s="201"/>
      <c r="X2872" s="202">
        <f t="shared" si="240"/>
        <v>1743.4269999999997</v>
      </c>
    </row>
    <row r="2873" spans="2:24" x14ac:dyDescent="0.2">
      <c r="B2873" s="252">
        <v>44870</v>
      </c>
      <c r="C2873" s="201">
        <v>438</v>
      </c>
      <c r="D2873" s="201">
        <v>370</v>
      </c>
      <c r="E2873" s="208">
        <v>438.06</v>
      </c>
      <c r="F2873" s="201">
        <v>722</v>
      </c>
      <c r="G2873" s="201">
        <v>34</v>
      </c>
      <c r="H2873" s="202">
        <v>723.5</v>
      </c>
      <c r="I2873" s="203">
        <v>22.75</v>
      </c>
      <c r="J2873" s="203">
        <v>0</v>
      </c>
      <c r="K2873" s="203">
        <v>0</v>
      </c>
      <c r="L2873" s="203">
        <v>13.574999999999999</v>
      </c>
      <c r="M2873" s="244">
        <v>5.633</v>
      </c>
      <c r="N2873" s="202">
        <f t="shared" si="237"/>
        <v>36.325000000000003</v>
      </c>
      <c r="O2873" s="199">
        <f t="shared" si="241"/>
        <v>35.325000000000003</v>
      </c>
      <c r="P2873" s="238">
        <v>19.8</v>
      </c>
      <c r="Q2873" s="200">
        <f t="shared" si="235"/>
        <v>100.20864049851168</v>
      </c>
      <c r="R2873" s="201">
        <v>430</v>
      </c>
      <c r="S2873" s="201"/>
      <c r="T2873" s="201">
        <v>0</v>
      </c>
      <c r="U2873" s="201">
        <f t="shared" si="238"/>
        <v>410</v>
      </c>
      <c r="V2873" s="202">
        <f t="shared" si="239"/>
        <v>1965.2213000000006</v>
      </c>
      <c r="W2873" s="201"/>
      <c r="X2873" s="202">
        <f t="shared" si="240"/>
        <v>1757.0019999999997</v>
      </c>
    </row>
    <row r="2874" spans="2:24" x14ac:dyDescent="0.2">
      <c r="B2874" s="252">
        <v>44871</v>
      </c>
      <c r="C2874" s="201">
        <v>438</v>
      </c>
      <c r="D2874" s="201">
        <v>370</v>
      </c>
      <c r="E2874" s="208">
        <v>438.02</v>
      </c>
      <c r="F2874" s="201">
        <v>722</v>
      </c>
      <c r="G2874" s="201">
        <v>34</v>
      </c>
      <c r="H2874" s="202">
        <v>722.5</v>
      </c>
      <c r="I2874" s="203">
        <v>2.1</v>
      </c>
      <c r="J2874" s="203">
        <v>0</v>
      </c>
      <c r="K2874" s="203">
        <v>0</v>
      </c>
      <c r="L2874" s="203">
        <v>12.057</v>
      </c>
      <c r="M2874" s="244">
        <v>5.0030000000000001</v>
      </c>
      <c r="N2874" s="202">
        <f t="shared" si="237"/>
        <v>14.157</v>
      </c>
      <c r="O2874" s="199">
        <f t="shared" si="241"/>
        <v>14.407</v>
      </c>
      <c r="P2874" s="238">
        <v>0</v>
      </c>
      <c r="Q2874" s="200">
        <f t="shared" si="235"/>
        <v>100.06954683283722</v>
      </c>
      <c r="R2874" s="201">
        <v>430</v>
      </c>
      <c r="S2874" s="201"/>
      <c r="T2874" s="201">
        <v>0</v>
      </c>
      <c r="U2874" s="201">
        <f t="shared" si="238"/>
        <v>410</v>
      </c>
      <c r="V2874" s="202">
        <f t="shared" si="239"/>
        <v>1979.6283000000005</v>
      </c>
      <c r="W2874" s="201"/>
      <c r="X2874" s="202">
        <f t="shared" si="240"/>
        <v>1769.0589999999997</v>
      </c>
    </row>
    <row r="2875" spans="2:24" x14ac:dyDescent="0.2">
      <c r="B2875" s="252">
        <v>44872</v>
      </c>
      <c r="C2875" s="201">
        <v>438</v>
      </c>
      <c r="D2875" s="201">
        <v>370</v>
      </c>
      <c r="E2875" s="208">
        <v>438.03</v>
      </c>
      <c r="F2875" s="201">
        <v>722</v>
      </c>
      <c r="G2875" s="201">
        <v>34</v>
      </c>
      <c r="H2875" s="202">
        <v>722.75</v>
      </c>
      <c r="I2875" s="203">
        <v>3.77</v>
      </c>
      <c r="J2875" s="203">
        <v>0</v>
      </c>
      <c r="K2875" s="203">
        <v>0</v>
      </c>
      <c r="L2875" s="203">
        <v>12.420999999999999</v>
      </c>
      <c r="M2875" s="244">
        <v>5.1539999999999999</v>
      </c>
      <c r="N2875" s="202">
        <f t="shared" si="237"/>
        <v>16.190999999999999</v>
      </c>
      <c r="O2875" s="199">
        <f t="shared" si="241"/>
        <v>15.190999999999999</v>
      </c>
      <c r="P2875" s="238">
        <v>1.5</v>
      </c>
      <c r="Q2875" s="200">
        <f t="shared" si="235"/>
        <v>100.10432024925584</v>
      </c>
      <c r="R2875" s="201">
        <v>430</v>
      </c>
      <c r="S2875" s="201"/>
      <c r="T2875" s="201">
        <v>0</v>
      </c>
      <c r="U2875" s="201">
        <f t="shared" si="238"/>
        <v>410</v>
      </c>
      <c r="V2875" s="202">
        <f t="shared" si="239"/>
        <v>1994.8193000000006</v>
      </c>
      <c r="W2875" s="201"/>
      <c r="X2875" s="202">
        <f t="shared" si="240"/>
        <v>1781.4799999999998</v>
      </c>
    </row>
    <row r="2876" spans="2:24" x14ac:dyDescent="0.2">
      <c r="B2876" s="252">
        <v>44873</v>
      </c>
      <c r="C2876" s="201">
        <v>438</v>
      </c>
      <c r="D2876" s="201">
        <v>370</v>
      </c>
      <c r="E2876" s="208">
        <v>437.99</v>
      </c>
      <c r="F2876" s="201">
        <v>722</v>
      </c>
      <c r="G2876" s="201">
        <v>34</v>
      </c>
      <c r="H2876" s="202">
        <v>721.75</v>
      </c>
      <c r="I2876" s="203">
        <v>0.34</v>
      </c>
      <c r="J2876" s="203">
        <v>0</v>
      </c>
      <c r="K2876" s="254">
        <v>0</v>
      </c>
      <c r="L2876" s="203">
        <v>12.513</v>
      </c>
      <c r="M2876" s="244">
        <v>5.1920000000000002</v>
      </c>
      <c r="N2876" s="202">
        <f t="shared" si="237"/>
        <v>12.853</v>
      </c>
      <c r="O2876" s="199">
        <f t="shared" si="241"/>
        <v>13.353</v>
      </c>
      <c r="P2876" s="238">
        <v>4.4000000000000004</v>
      </c>
      <c r="Q2876" s="200">
        <f t="shared" si="235"/>
        <v>99.965226583581369</v>
      </c>
      <c r="R2876" s="201">
        <v>430</v>
      </c>
      <c r="S2876" s="201"/>
      <c r="T2876" s="201">
        <v>0</v>
      </c>
      <c r="U2876" s="201">
        <f t="shared" si="238"/>
        <v>410</v>
      </c>
      <c r="V2876" s="202">
        <f t="shared" si="239"/>
        <v>2008.1723000000006</v>
      </c>
      <c r="W2876" s="201"/>
      <c r="X2876" s="202">
        <f t="shared" si="240"/>
        <v>1793.9929999999997</v>
      </c>
    </row>
    <row r="2877" spans="2:24" x14ac:dyDescent="0.2">
      <c r="B2877" s="252">
        <v>44874</v>
      </c>
      <c r="C2877" s="201">
        <v>438</v>
      </c>
      <c r="D2877" s="201">
        <v>370</v>
      </c>
      <c r="E2877" s="208">
        <v>438.01</v>
      </c>
      <c r="F2877" s="201">
        <v>722</v>
      </c>
      <c r="G2877" s="201">
        <v>34</v>
      </c>
      <c r="H2877" s="202">
        <v>722.25</v>
      </c>
      <c r="I2877" s="203">
        <v>0</v>
      </c>
      <c r="J2877" s="203">
        <v>0</v>
      </c>
      <c r="K2877" s="254">
        <v>0</v>
      </c>
      <c r="L2877" s="203">
        <v>13.45</v>
      </c>
      <c r="M2877" s="244">
        <v>5.5810000000000004</v>
      </c>
      <c r="N2877" s="202">
        <f t="shared" si="237"/>
        <v>13.45</v>
      </c>
      <c r="O2877" s="199">
        <f t="shared" si="241"/>
        <v>13.7</v>
      </c>
      <c r="P2877" s="238">
        <v>0</v>
      </c>
      <c r="Q2877" s="200">
        <f t="shared" si="235"/>
        <v>100.0347734164186</v>
      </c>
      <c r="R2877" s="201">
        <v>430</v>
      </c>
      <c r="S2877" s="201"/>
      <c r="T2877" s="201">
        <v>0</v>
      </c>
      <c r="U2877" s="201">
        <f t="shared" si="238"/>
        <v>410</v>
      </c>
      <c r="V2877" s="202">
        <f t="shared" si="239"/>
        <v>2021.8723000000007</v>
      </c>
      <c r="W2877" s="201"/>
      <c r="X2877" s="202">
        <f t="shared" si="240"/>
        <v>1807.4429999999998</v>
      </c>
    </row>
    <row r="2878" spans="2:24" x14ac:dyDescent="0.2">
      <c r="B2878" s="252">
        <v>44875</v>
      </c>
      <c r="C2878" s="201">
        <v>438</v>
      </c>
      <c r="D2878" s="201">
        <v>370</v>
      </c>
      <c r="E2878" s="208">
        <v>438.02</v>
      </c>
      <c r="F2878" s="201">
        <v>722</v>
      </c>
      <c r="G2878" s="201">
        <v>34</v>
      </c>
      <c r="H2878" s="202">
        <v>722.5</v>
      </c>
      <c r="I2878" s="203">
        <v>0</v>
      </c>
      <c r="J2878" s="203">
        <v>0</v>
      </c>
      <c r="K2878" s="254">
        <v>0</v>
      </c>
      <c r="L2878" s="203">
        <v>12.698</v>
      </c>
      <c r="M2878" s="244">
        <v>5.2690000000000001</v>
      </c>
      <c r="N2878" s="202">
        <f t="shared" si="237"/>
        <v>12.698</v>
      </c>
      <c r="O2878" s="199">
        <f t="shared" si="241"/>
        <v>10.948</v>
      </c>
      <c r="P2878" s="238">
        <v>0</v>
      </c>
      <c r="Q2878" s="200">
        <f t="shared" si="235"/>
        <v>100.06954683283722</v>
      </c>
      <c r="R2878" s="201">
        <v>430</v>
      </c>
      <c r="S2878" s="201"/>
      <c r="T2878" s="201">
        <v>0</v>
      </c>
      <c r="U2878" s="201">
        <f t="shared" si="238"/>
        <v>410</v>
      </c>
      <c r="V2878" s="202">
        <f t="shared" si="239"/>
        <v>2032.8203000000008</v>
      </c>
      <c r="W2878" s="201"/>
      <c r="X2878" s="202">
        <f t="shared" si="240"/>
        <v>1820.1409999999998</v>
      </c>
    </row>
    <row r="2879" spans="2:24" x14ac:dyDescent="0.2">
      <c r="B2879" s="252">
        <v>44876</v>
      </c>
      <c r="C2879" s="201">
        <v>438</v>
      </c>
      <c r="D2879" s="201">
        <v>370</v>
      </c>
      <c r="E2879" s="208">
        <v>437.95</v>
      </c>
      <c r="F2879" s="201">
        <v>722</v>
      </c>
      <c r="G2879" s="201">
        <v>34</v>
      </c>
      <c r="H2879" s="202">
        <v>720.75</v>
      </c>
      <c r="I2879" s="203">
        <v>0</v>
      </c>
      <c r="J2879" s="203">
        <v>0</v>
      </c>
      <c r="K2879" s="254">
        <v>0</v>
      </c>
      <c r="L2879" s="203">
        <v>12.785</v>
      </c>
      <c r="M2879" s="244">
        <v>5.3049999999999997</v>
      </c>
      <c r="N2879" s="202">
        <f t="shared" si="237"/>
        <v>12.785</v>
      </c>
      <c r="O2879" s="199">
        <f t="shared" si="241"/>
        <v>10.814999999999973</v>
      </c>
      <c r="P2879" s="238">
        <v>0</v>
      </c>
      <c r="Q2879" s="200">
        <f t="shared" si="235"/>
        <v>99.826132917906918</v>
      </c>
      <c r="R2879" s="201">
        <v>430</v>
      </c>
      <c r="S2879" s="201"/>
      <c r="T2879" s="201">
        <v>0</v>
      </c>
      <c r="U2879" s="201">
        <f t="shared" si="238"/>
        <v>410</v>
      </c>
      <c r="V2879" s="202">
        <f t="shared" si="239"/>
        <v>2043.6353000000008</v>
      </c>
      <c r="W2879" s="201"/>
      <c r="X2879" s="202">
        <f t="shared" si="240"/>
        <v>1832.9259999999999</v>
      </c>
    </row>
    <row r="2880" spans="2:24" x14ac:dyDescent="0.2">
      <c r="B2880" s="252">
        <v>44877</v>
      </c>
      <c r="C2880" s="201">
        <v>438</v>
      </c>
      <c r="D2880" s="201">
        <v>370</v>
      </c>
      <c r="E2880" s="208">
        <v>437.87</v>
      </c>
      <c r="F2880" s="201">
        <v>722</v>
      </c>
      <c r="G2880" s="201">
        <v>34</v>
      </c>
      <c r="H2880" s="202">
        <v>718.78</v>
      </c>
      <c r="I2880" s="203">
        <v>0</v>
      </c>
      <c r="J2880" s="203">
        <v>0</v>
      </c>
      <c r="K2880" s="254">
        <v>0</v>
      </c>
      <c r="L2880" s="203">
        <v>13.884</v>
      </c>
      <c r="M2880" s="244">
        <v>5.7610000000000001</v>
      </c>
      <c r="N2880" s="202">
        <f t="shared" si="237"/>
        <v>13.884</v>
      </c>
      <c r="O2880" s="199">
        <f t="shared" si="241"/>
        <v>10.45400000000005</v>
      </c>
      <c r="P2880" s="238">
        <v>2.6</v>
      </c>
      <c r="Q2880" s="200">
        <f t="shared" si="235"/>
        <v>99.552118396528215</v>
      </c>
      <c r="R2880" s="201">
        <v>430</v>
      </c>
      <c r="S2880" s="201"/>
      <c r="T2880" s="201">
        <v>0</v>
      </c>
      <c r="U2880" s="201">
        <f t="shared" si="238"/>
        <v>410</v>
      </c>
      <c r="V2880" s="202">
        <f t="shared" si="239"/>
        <v>2054.089300000001</v>
      </c>
      <c r="W2880" s="201"/>
      <c r="X2880" s="202">
        <f t="shared" si="240"/>
        <v>1846.81</v>
      </c>
    </row>
    <row r="2881" spans="2:24" x14ac:dyDescent="0.2">
      <c r="B2881" s="252">
        <v>44878</v>
      </c>
      <c r="C2881" s="201">
        <v>438</v>
      </c>
      <c r="D2881" s="201">
        <v>370</v>
      </c>
      <c r="E2881" s="208">
        <v>437.73</v>
      </c>
      <c r="F2881" s="201">
        <v>722</v>
      </c>
      <c r="G2881" s="201">
        <v>34</v>
      </c>
      <c r="H2881" s="202">
        <v>715.35</v>
      </c>
      <c r="I2881" s="203">
        <v>0</v>
      </c>
      <c r="J2881" s="203">
        <v>0</v>
      </c>
      <c r="K2881" s="254">
        <v>0</v>
      </c>
      <c r="L2881" s="203">
        <v>13.837999999999999</v>
      </c>
      <c r="M2881" s="244">
        <v>5.742</v>
      </c>
      <c r="N2881" s="202">
        <f t="shared" si="237"/>
        <v>13.837999999999999</v>
      </c>
      <c r="O2881" s="199">
        <f t="shared" si="241"/>
        <v>20.987999999999978</v>
      </c>
      <c r="P2881" s="238">
        <v>34</v>
      </c>
      <c r="Q2881" s="200">
        <f t="shared" si="235"/>
        <v>99.075027123264817</v>
      </c>
      <c r="R2881" s="201">
        <v>430</v>
      </c>
      <c r="S2881" s="201"/>
      <c r="T2881" s="201">
        <v>0</v>
      </c>
      <c r="U2881" s="201">
        <f t="shared" si="238"/>
        <v>410</v>
      </c>
      <c r="V2881" s="202">
        <f t="shared" si="239"/>
        <v>2075.0773000000008</v>
      </c>
      <c r="W2881" s="201"/>
      <c r="X2881" s="202">
        <f t="shared" si="240"/>
        <v>1860.6479999999999</v>
      </c>
    </row>
    <row r="2882" spans="2:24" x14ac:dyDescent="0.2">
      <c r="B2882" s="252">
        <v>44879</v>
      </c>
      <c r="C2882" s="201">
        <v>438</v>
      </c>
      <c r="D2882" s="201">
        <v>370</v>
      </c>
      <c r="E2882" s="208">
        <v>438.02</v>
      </c>
      <c r="F2882" s="201">
        <v>722</v>
      </c>
      <c r="G2882" s="201">
        <v>34</v>
      </c>
      <c r="H2882" s="202">
        <v>722.5</v>
      </c>
      <c r="I2882" s="203">
        <v>4.3</v>
      </c>
      <c r="J2882" s="203">
        <v>4.88</v>
      </c>
      <c r="K2882" s="254">
        <v>0</v>
      </c>
      <c r="L2882" s="203">
        <v>13.045</v>
      </c>
      <c r="M2882" s="244">
        <v>5.4130000000000003</v>
      </c>
      <c r="N2882" s="202">
        <f t="shared" si="237"/>
        <v>22.225000000000001</v>
      </c>
      <c r="O2882" s="199">
        <f t="shared" si="241"/>
        <v>22.475000000000001</v>
      </c>
      <c r="P2882" s="238">
        <v>33.200000000000003</v>
      </c>
      <c r="Q2882" s="200">
        <f t="shared" si="235"/>
        <v>100.06954683283722</v>
      </c>
      <c r="R2882" s="201">
        <v>430</v>
      </c>
      <c r="S2882" s="201"/>
      <c r="T2882" s="201">
        <v>0</v>
      </c>
      <c r="U2882" s="201">
        <f t="shared" si="238"/>
        <v>410</v>
      </c>
      <c r="V2882" s="202">
        <f t="shared" si="239"/>
        <v>2097.5523000000007</v>
      </c>
      <c r="W2882" s="201"/>
      <c r="X2882" s="202">
        <f t="shared" si="240"/>
        <v>1873.693</v>
      </c>
    </row>
    <row r="2883" spans="2:24" x14ac:dyDescent="0.2">
      <c r="B2883" s="252">
        <v>44880</v>
      </c>
      <c r="C2883" s="201">
        <v>438</v>
      </c>
      <c r="D2883" s="201">
        <v>370</v>
      </c>
      <c r="E2883" s="208">
        <v>438.03</v>
      </c>
      <c r="F2883" s="201">
        <v>722</v>
      </c>
      <c r="G2883" s="201">
        <v>34</v>
      </c>
      <c r="H2883" s="202">
        <v>722.75</v>
      </c>
      <c r="I2883" s="203">
        <v>1.53</v>
      </c>
      <c r="J2883" s="203">
        <v>0</v>
      </c>
      <c r="K2883" s="254">
        <v>0</v>
      </c>
      <c r="L2883" s="203">
        <v>13.173</v>
      </c>
      <c r="M2883" s="244">
        <v>5.4660000000000002</v>
      </c>
      <c r="N2883" s="202">
        <f t="shared" si="237"/>
        <v>14.702999999999999</v>
      </c>
      <c r="O2883" s="199">
        <f t="shared" si="241"/>
        <v>13.452999999999999</v>
      </c>
      <c r="P2883" s="238">
        <v>6.9</v>
      </c>
      <c r="Q2883" s="200">
        <f t="shared" si="235"/>
        <v>100.10432024925584</v>
      </c>
      <c r="R2883" s="201">
        <v>430</v>
      </c>
      <c r="S2883" s="201"/>
      <c r="T2883" s="201">
        <v>0</v>
      </c>
      <c r="U2883" s="201">
        <f t="shared" si="238"/>
        <v>410</v>
      </c>
      <c r="V2883" s="202">
        <f t="shared" si="239"/>
        <v>2111.0053000000007</v>
      </c>
      <c r="W2883" s="201"/>
      <c r="X2883" s="202">
        <f t="shared" si="240"/>
        <v>1886.866</v>
      </c>
    </row>
    <row r="2884" spans="2:24" x14ac:dyDescent="0.2">
      <c r="B2884" s="252">
        <v>44881</v>
      </c>
      <c r="C2884" s="201">
        <v>438</v>
      </c>
      <c r="D2884" s="201">
        <v>370</v>
      </c>
      <c r="E2884" s="208">
        <v>437.98</v>
      </c>
      <c r="F2884" s="201">
        <v>722</v>
      </c>
      <c r="G2884" s="201">
        <v>34</v>
      </c>
      <c r="H2884" s="202">
        <v>721.5</v>
      </c>
      <c r="I2884" s="203">
        <v>0</v>
      </c>
      <c r="J2884" s="203">
        <v>0</v>
      </c>
      <c r="K2884" s="254">
        <v>0</v>
      </c>
      <c r="L2884" s="203">
        <v>13.215999999999999</v>
      </c>
      <c r="M2884" s="244">
        <v>5.484</v>
      </c>
      <c r="N2884" s="202">
        <f t="shared" si="237"/>
        <v>13.215999999999999</v>
      </c>
      <c r="O2884" s="199">
        <f t="shared" si="241"/>
        <v>11.715999999999999</v>
      </c>
      <c r="P2884" s="238">
        <v>0</v>
      </c>
      <c r="Q2884" s="200">
        <f t="shared" si="235"/>
        <v>99.930453167162753</v>
      </c>
      <c r="R2884" s="201">
        <v>430</v>
      </c>
      <c r="S2884" s="201"/>
      <c r="T2884" s="201">
        <v>0</v>
      </c>
      <c r="U2884" s="201">
        <f t="shared" si="238"/>
        <v>410</v>
      </c>
      <c r="V2884" s="202">
        <f t="shared" si="239"/>
        <v>2122.7213000000006</v>
      </c>
      <c r="W2884" s="201"/>
      <c r="X2884" s="202">
        <f t="shared" si="240"/>
        <v>1900.0819999999999</v>
      </c>
    </row>
    <row r="2885" spans="2:24" x14ac:dyDescent="0.2">
      <c r="B2885" s="252">
        <v>44882</v>
      </c>
      <c r="C2885" s="201">
        <v>438</v>
      </c>
      <c r="D2885" s="201">
        <v>370</v>
      </c>
      <c r="E2885" s="208">
        <v>437.92</v>
      </c>
      <c r="F2885" s="201">
        <v>722</v>
      </c>
      <c r="G2885" s="201">
        <v>34</v>
      </c>
      <c r="H2885" s="202">
        <v>720</v>
      </c>
      <c r="I2885" s="203">
        <v>0</v>
      </c>
      <c r="J2885" s="203">
        <v>0</v>
      </c>
      <c r="K2885" s="254">
        <v>0</v>
      </c>
      <c r="L2885" s="203">
        <v>13.625999999999999</v>
      </c>
      <c r="M2885" s="244">
        <v>5.6539999999999999</v>
      </c>
      <c r="N2885" s="202">
        <f t="shared" si="237"/>
        <v>13.625999999999999</v>
      </c>
      <c r="O2885" s="199">
        <f t="shared" si="241"/>
        <v>9.9760000000000222</v>
      </c>
      <c r="P2885" s="238">
        <v>0</v>
      </c>
      <c r="Q2885" s="200">
        <f t="shared" si="235"/>
        <v>99.721812668651069</v>
      </c>
      <c r="R2885" s="201">
        <v>430</v>
      </c>
      <c r="S2885" s="201"/>
      <c r="T2885" s="201">
        <v>0</v>
      </c>
      <c r="U2885" s="201">
        <f t="shared" si="238"/>
        <v>410</v>
      </c>
      <c r="V2885" s="202">
        <f t="shared" si="239"/>
        <v>2132.6973000000007</v>
      </c>
      <c r="W2885" s="201"/>
      <c r="X2885" s="202">
        <f t="shared" si="240"/>
        <v>1913.7079999999999</v>
      </c>
    </row>
    <row r="2886" spans="2:24" x14ac:dyDescent="0.2">
      <c r="B2886" s="252">
        <v>44883</v>
      </c>
      <c r="C2886" s="201">
        <v>438</v>
      </c>
      <c r="D2886" s="201">
        <v>370</v>
      </c>
      <c r="E2886" s="208">
        <v>437.77</v>
      </c>
      <c r="F2886" s="201">
        <v>722</v>
      </c>
      <c r="G2886" s="201">
        <v>34</v>
      </c>
      <c r="H2886" s="202">
        <v>716.35</v>
      </c>
      <c r="I2886" s="203">
        <v>0</v>
      </c>
      <c r="J2886" s="203">
        <v>0</v>
      </c>
      <c r="K2886" s="254">
        <v>0</v>
      </c>
      <c r="L2886" s="203">
        <v>13.776</v>
      </c>
      <c r="M2886" s="244">
        <v>5.7160000000000002</v>
      </c>
      <c r="N2886" s="202">
        <f t="shared" si="237"/>
        <v>13.776</v>
      </c>
      <c r="O2886" s="199">
        <f t="shared" si="241"/>
        <v>8.8760000000000225</v>
      </c>
      <c r="P2886" s="238">
        <v>0</v>
      </c>
      <c r="Q2886" s="200">
        <f t="shared" ref="Q2886:Q2949" si="242">(H2886-3.06)*100/(722-3.06)</f>
        <v>99.214120788939283</v>
      </c>
      <c r="R2886" s="201">
        <v>430</v>
      </c>
      <c r="S2886" s="201"/>
      <c r="T2886" s="201">
        <v>0</v>
      </c>
      <c r="U2886" s="201">
        <f t="shared" si="238"/>
        <v>410</v>
      </c>
      <c r="V2886" s="202">
        <f t="shared" si="239"/>
        <v>2141.5733000000009</v>
      </c>
      <c r="W2886" s="201"/>
      <c r="X2886" s="202">
        <f t="shared" si="240"/>
        <v>1927.4839999999999</v>
      </c>
    </row>
    <row r="2887" spans="2:24" x14ac:dyDescent="0.2">
      <c r="B2887" s="252">
        <v>44884</v>
      </c>
      <c r="C2887" s="201">
        <v>438</v>
      </c>
      <c r="D2887" s="201">
        <v>370</v>
      </c>
      <c r="E2887" s="208">
        <v>437.57</v>
      </c>
      <c r="F2887" s="201">
        <v>722</v>
      </c>
      <c r="G2887" s="201">
        <v>34</v>
      </c>
      <c r="H2887" s="202">
        <v>711.45</v>
      </c>
      <c r="I2887" s="203">
        <v>0</v>
      </c>
      <c r="J2887" s="203">
        <v>0</v>
      </c>
      <c r="K2887" s="254">
        <v>0</v>
      </c>
      <c r="L2887" s="203">
        <v>13.805999999999999</v>
      </c>
      <c r="M2887" s="244">
        <v>5.7050000000000001</v>
      </c>
      <c r="N2887" s="202">
        <f t="shared" si="237"/>
        <v>13.805999999999999</v>
      </c>
      <c r="O2887" s="199">
        <f t="shared" si="241"/>
        <v>8.2159999999999673</v>
      </c>
      <c r="P2887" s="238">
        <v>0</v>
      </c>
      <c r="Q2887" s="200">
        <f t="shared" si="242"/>
        <v>98.532561827134401</v>
      </c>
      <c r="R2887" s="201">
        <v>430</v>
      </c>
      <c r="S2887" s="201"/>
      <c r="T2887" s="201">
        <v>0</v>
      </c>
      <c r="U2887" s="201">
        <f t="shared" si="238"/>
        <v>410</v>
      </c>
      <c r="V2887" s="202">
        <f t="shared" si="239"/>
        <v>2149.7893000000008</v>
      </c>
      <c r="W2887" s="201"/>
      <c r="X2887" s="202">
        <f t="shared" si="240"/>
        <v>1941.29</v>
      </c>
    </row>
    <row r="2888" spans="2:24" x14ac:dyDescent="0.2">
      <c r="B2888" s="252">
        <v>44885</v>
      </c>
      <c r="C2888" s="201">
        <v>438</v>
      </c>
      <c r="D2888" s="201">
        <v>370</v>
      </c>
      <c r="E2888" s="208">
        <v>437.34</v>
      </c>
      <c r="F2888" s="201">
        <v>722</v>
      </c>
      <c r="G2888" s="201">
        <v>34</v>
      </c>
      <c r="H2888" s="202">
        <v>705.86</v>
      </c>
      <c r="I2888" s="203">
        <v>0</v>
      </c>
      <c r="J2888" s="203">
        <v>0</v>
      </c>
      <c r="K2888" s="254">
        <v>0</v>
      </c>
      <c r="L2888" s="203">
        <v>12.18</v>
      </c>
      <c r="M2888" s="244">
        <v>5.0330000000000004</v>
      </c>
      <c r="N2888" s="202">
        <f t="shared" si="237"/>
        <v>12.18</v>
      </c>
      <c r="O2888" s="199">
        <f t="shared" si="241"/>
        <v>6.8199999999999861</v>
      </c>
      <c r="P2888" s="238">
        <v>0</v>
      </c>
      <c r="Q2888" s="200">
        <f t="shared" si="242"/>
        <v>97.755028236014127</v>
      </c>
      <c r="R2888" s="201">
        <v>430</v>
      </c>
      <c r="S2888" s="201"/>
      <c r="T2888" s="201">
        <v>0</v>
      </c>
      <c r="U2888" s="201">
        <f t="shared" si="238"/>
        <v>410</v>
      </c>
      <c r="V2888" s="202">
        <f t="shared" si="239"/>
        <v>2156.609300000001</v>
      </c>
      <c r="W2888" s="201"/>
      <c r="X2888" s="202">
        <f t="shared" si="240"/>
        <v>1953.47</v>
      </c>
    </row>
    <row r="2889" spans="2:24" x14ac:dyDescent="0.2">
      <c r="B2889" s="252">
        <v>44886</v>
      </c>
      <c r="C2889" s="201">
        <v>438</v>
      </c>
      <c r="D2889" s="201">
        <v>370</v>
      </c>
      <c r="E2889" s="208">
        <v>437.12</v>
      </c>
      <c r="F2889" s="201">
        <v>722</v>
      </c>
      <c r="G2889" s="201">
        <v>34</v>
      </c>
      <c r="H2889" s="202">
        <v>700.5</v>
      </c>
      <c r="I2889" s="203">
        <v>0</v>
      </c>
      <c r="J2889" s="203">
        <v>0</v>
      </c>
      <c r="K2889" s="254">
        <v>0</v>
      </c>
      <c r="L2889" s="203">
        <v>12.867000000000001</v>
      </c>
      <c r="M2889" s="244">
        <v>5.3170000000000002</v>
      </c>
      <c r="N2889" s="202">
        <f t="shared" si="237"/>
        <v>12.867000000000001</v>
      </c>
      <c r="O2889" s="199">
        <f t="shared" si="241"/>
        <v>6.3670000000000009</v>
      </c>
      <c r="P2889" s="238">
        <v>0</v>
      </c>
      <c r="Q2889" s="200">
        <f t="shared" si="242"/>
        <v>97.009486187998988</v>
      </c>
      <c r="R2889" s="201">
        <v>430</v>
      </c>
      <c r="S2889" s="201"/>
      <c r="T2889" s="201">
        <v>0</v>
      </c>
      <c r="U2889" s="201">
        <f t="shared" si="238"/>
        <v>410</v>
      </c>
      <c r="V2889" s="202">
        <f t="shared" si="239"/>
        <v>2162.9763000000012</v>
      </c>
      <c r="W2889" s="201"/>
      <c r="X2889" s="202">
        <f t="shared" si="240"/>
        <v>1966.337</v>
      </c>
    </row>
    <row r="2890" spans="2:24" x14ac:dyDescent="0.2">
      <c r="B2890" s="252">
        <v>44887</v>
      </c>
      <c r="C2890" s="201">
        <v>438</v>
      </c>
      <c r="D2890" s="201">
        <v>370</v>
      </c>
      <c r="E2890" s="208">
        <v>436.85</v>
      </c>
      <c r="F2890" s="201">
        <v>722</v>
      </c>
      <c r="G2890" s="201">
        <v>34</v>
      </c>
      <c r="H2890" s="202">
        <v>694</v>
      </c>
      <c r="I2890" s="203">
        <v>0</v>
      </c>
      <c r="J2890" s="203">
        <v>0</v>
      </c>
      <c r="K2890" s="254">
        <v>0</v>
      </c>
      <c r="L2890" s="203">
        <v>11.788</v>
      </c>
      <c r="M2890" s="244">
        <v>4.8710000000000004</v>
      </c>
      <c r="N2890" s="202">
        <f t="shared" si="237"/>
        <v>11.788</v>
      </c>
      <c r="O2890" s="199">
        <f t="shared" si="241"/>
        <v>5.4479999999999684</v>
      </c>
      <c r="P2890" s="238">
        <v>0</v>
      </c>
      <c r="Q2890" s="200">
        <f t="shared" si="242"/>
        <v>96.105377361114961</v>
      </c>
      <c r="R2890" s="201">
        <v>430</v>
      </c>
      <c r="S2890" s="201"/>
      <c r="T2890" s="201">
        <v>0</v>
      </c>
      <c r="U2890" s="201">
        <f t="shared" si="238"/>
        <v>410</v>
      </c>
      <c r="V2890" s="202">
        <f t="shared" si="239"/>
        <v>2168.424300000001</v>
      </c>
      <c r="W2890" s="201"/>
      <c r="X2890" s="202">
        <f t="shared" si="240"/>
        <v>1978.125</v>
      </c>
    </row>
    <row r="2891" spans="2:24" x14ac:dyDescent="0.2">
      <c r="B2891" s="252">
        <v>44888</v>
      </c>
      <c r="C2891" s="201">
        <v>438</v>
      </c>
      <c r="D2891" s="201">
        <v>370</v>
      </c>
      <c r="E2891" s="208">
        <v>436.58</v>
      </c>
      <c r="F2891" s="201">
        <v>722</v>
      </c>
      <c r="G2891" s="201">
        <v>34</v>
      </c>
      <c r="H2891" s="202">
        <v>687.66</v>
      </c>
      <c r="I2891" s="203">
        <v>0</v>
      </c>
      <c r="J2891" s="203">
        <v>0</v>
      </c>
      <c r="K2891" s="254">
        <v>0</v>
      </c>
      <c r="L2891" s="203">
        <v>12.116</v>
      </c>
      <c r="M2891" s="244">
        <v>4.9859999999999998</v>
      </c>
      <c r="N2891" s="202">
        <f t="shared" si="237"/>
        <v>12.116</v>
      </c>
      <c r="O2891" s="199">
        <f t="shared" si="241"/>
        <v>5.5960000000000178</v>
      </c>
      <c r="P2891" s="238">
        <v>0</v>
      </c>
      <c r="Q2891" s="200">
        <f t="shared" si="242"/>
        <v>95.223523520738851</v>
      </c>
      <c r="R2891" s="201">
        <v>430</v>
      </c>
      <c r="S2891" s="202">
        <f>SUM(K2869:K2898)</f>
        <v>0.16700000000000001</v>
      </c>
      <c r="T2891" s="201">
        <v>0</v>
      </c>
      <c r="U2891" s="201">
        <f t="shared" si="238"/>
        <v>410</v>
      </c>
      <c r="V2891" s="202">
        <f t="shared" si="239"/>
        <v>2174.020300000001</v>
      </c>
      <c r="W2891" s="201"/>
      <c r="X2891" s="202">
        <f t="shared" si="240"/>
        <v>1990.241</v>
      </c>
    </row>
    <row r="2892" spans="2:24" x14ac:dyDescent="0.2">
      <c r="B2892" s="252">
        <v>44889</v>
      </c>
      <c r="C2892" s="201">
        <v>438</v>
      </c>
      <c r="D2892" s="201">
        <v>370</v>
      </c>
      <c r="E2892" s="208">
        <v>436.31</v>
      </c>
      <c r="F2892" s="201">
        <v>722</v>
      </c>
      <c r="G2892" s="201">
        <v>34</v>
      </c>
      <c r="H2892" s="202">
        <v>681.14</v>
      </c>
      <c r="I2892" s="203">
        <v>0</v>
      </c>
      <c r="J2892" s="203">
        <v>0</v>
      </c>
      <c r="K2892" s="254">
        <v>0</v>
      </c>
      <c r="L2892" s="203">
        <v>11.71</v>
      </c>
      <c r="M2892" s="244">
        <v>4.819</v>
      </c>
      <c r="N2892" s="202">
        <f t="shared" si="237"/>
        <v>11.71</v>
      </c>
      <c r="O2892" s="199">
        <f t="shared" si="241"/>
        <v>5.8499999999999872</v>
      </c>
      <c r="P2892" s="238">
        <v>0</v>
      </c>
      <c r="Q2892" s="200">
        <f t="shared" si="242"/>
        <v>94.316632820541344</v>
      </c>
      <c r="R2892" s="201">
        <v>430</v>
      </c>
      <c r="S2892" s="201"/>
      <c r="T2892" s="201">
        <v>0</v>
      </c>
      <c r="U2892" s="201">
        <f t="shared" si="238"/>
        <v>410</v>
      </c>
      <c r="V2892" s="202">
        <f t="shared" si="239"/>
        <v>2179.870300000001</v>
      </c>
      <c r="W2892" s="201"/>
      <c r="X2892" s="202">
        <f t="shared" si="240"/>
        <v>2001.951</v>
      </c>
    </row>
    <row r="2893" spans="2:24" x14ac:dyDescent="0.2">
      <c r="B2893" s="252">
        <v>44890</v>
      </c>
      <c r="C2893" s="201">
        <v>438</v>
      </c>
      <c r="D2893" s="201">
        <v>370</v>
      </c>
      <c r="E2893" s="208">
        <v>436.06</v>
      </c>
      <c r="F2893" s="201">
        <v>722</v>
      </c>
      <c r="G2893" s="201">
        <v>34</v>
      </c>
      <c r="H2893" s="202">
        <v>675.28</v>
      </c>
      <c r="I2893" s="203">
        <v>0</v>
      </c>
      <c r="J2893" s="203">
        <v>0</v>
      </c>
      <c r="K2893" s="254">
        <v>0</v>
      </c>
      <c r="L2893" s="203">
        <v>12.988</v>
      </c>
      <c r="M2893" s="244">
        <v>5.3449999999999998</v>
      </c>
      <c r="N2893" s="202">
        <f t="shared" ref="N2893:N2956" si="243">I2893+J2893+K2893+L2893</f>
        <v>12.988</v>
      </c>
      <c r="O2893" s="199">
        <f t="shared" si="241"/>
        <v>5.9879999999999995</v>
      </c>
      <c r="P2893" s="238">
        <v>0</v>
      </c>
      <c r="Q2893" s="200">
        <f t="shared" si="242"/>
        <v>93.501543939688986</v>
      </c>
      <c r="R2893" s="201">
        <v>430</v>
      </c>
      <c r="S2893" s="201"/>
      <c r="T2893" s="201">
        <v>0</v>
      </c>
      <c r="U2893" s="201">
        <f t="shared" si="238"/>
        <v>410</v>
      </c>
      <c r="V2893" s="202">
        <f t="shared" si="239"/>
        <v>2185.8583000000008</v>
      </c>
      <c r="W2893" s="201"/>
      <c r="X2893" s="202">
        <f t="shared" si="240"/>
        <v>2014.9390000000001</v>
      </c>
    </row>
    <row r="2894" spans="2:24" x14ac:dyDescent="0.2">
      <c r="B2894" s="252">
        <v>44891</v>
      </c>
      <c r="C2894" s="201">
        <v>438</v>
      </c>
      <c r="D2894" s="201">
        <v>370</v>
      </c>
      <c r="E2894" s="208">
        <v>435.76</v>
      </c>
      <c r="F2894" s="201">
        <v>722</v>
      </c>
      <c r="G2894" s="201">
        <v>34</v>
      </c>
      <c r="H2894" s="202">
        <v>668.28</v>
      </c>
      <c r="I2894" s="203">
        <v>0</v>
      </c>
      <c r="J2894" s="203">
        <v>0</v>
      </c>
      <c r="K2894" s="254">
        <v>0</v>
      </c>
      <c r="L2894" s="203">
        <v>10.414</v>
      </c>
      <c r="M2894" s="244">
        <v>4.2679999999999998</v>
      </c>
      <c r="N2894" s="202">
        <f t="shared" si="243"/>
        <v>10.414</v>
      </c>
      <c r="O2894" s="199">
        <f t="shared" si="241"/>
        <v>4.3340000000000725</v>
      </c>
      <c r="P2894" s="238">
        <v>8.5</v>
      </c>
      <c r="Q2894" s="200">
        <f t="shared" si="242"/>
        <v>92.527888279967726</v>
      </c>
      <c r="R2894" s="201">
        <v>430</v>
      </c>
      <c r="S2894" s="196">
        <f>+E2894-U2894</f>
        <v>3.6999999999977717E-2</v>
      </c>
      <c r="T2894" s="207">
        <v>29.023</v>
      </c>
      <c r="U2894" s="201">
        <f>406.7+T2894</f>
        <v>435.72300000000001</v>
      </c>
      <c r="V2894" s="202">
        <f t="shared" si="239"/>
        <v>2190.1923000000011</v>
      </c>
      <c r="W2894" s="201"/>
      <c r="X2894" s="202">
        <f t="shared" si="240"/>
        <v>2025.3530000000001</v>
      </c>
    </row>
    <row r="2895" spans="2:24" x14ac:dyDescent="0.2">
      <c r="B2895" s="252">
        <v>44892</v>
      </c>
      <c r="C2895" s="201">
        <v>438</v>
      </c>
      <c r="D2895" s="201">
        <v>370</v>
      </c>
      <c r="E2895" s="208">
        <v>435.5</v>
      </c>
      <c r="F2895" s="201">
        <v>722</v>
      </c>
      <c r="G2895" s="201">
        <v>34</v>
      </c>
      <c r="H2895" s="202">
        <v>662.2</v>
      </c>
      <c r="I2895" s="203">
        <v>0</v>
      </c>
      <c r="J2895" s="203">
        <v>0</v>
      </c>
      <c r="K2895" s="254">
        <v>0</v>
      </c>
      <c r="L2895" s="203">
        <v>5.1459999999999999</v>
      </c>
      <c r="M2895" s="244">
        <v>2.109</v>
      </c>
      <c r="N2895" s="202">
        <f t="shared" si="243"/>
        <v>5.1459999999999999</v>
      </c>
      <c r="O2895" s="199">
        <f t="shared" si="241"/>
        <v>4.4559999999999453</v>
      </c>
      <c r="P2895" s="238">
        <v>1.7</v>
      </c>
      <c r="Q2895" s="200">
        <f t="shared" si="242"/>
        <v>91.682198792666995</v>
      </c>
      <c r="R2895" s="201">
        <v>430</v>
      </c>
      <c r="S2895" s="201"/>
      <c r="T2895" s="207">
        <v>28.745000000000001</v>
      </c>
      <c r="U2895" s="201">
        <f t="shared" ref="U2895:U2958" si="244">406.7+T2895</f>
        <v>435.44499999999999</v>
      </c>
      <c r="V2895" s="202">
        <f t="shared" ref="V2895:V2958" si="245">+V2894+O2895</f>
        <v>2194.6483000000012</v>
      </c>
      <c r="W2895" s="201"/>
      <c r="X2895" s="202">
        <f t="shared" ref="X2895:X2958" si="246">+X2894+L2895</f>
        <v>2030.499</v>
      </c>
    </row>
    <row r="2896" spans="2:24" x14ac:dyDescent="0.2">
      <c r="B2896" s="252">
        <v>44893</v>
      </c>
      <c r="C2896" s="201">
        <v>438</v>
      </c>
      <c r="D2896" s="201">
        <v>370</v>
      </c>
      <c r="E2896" s="208">
        <v>435.47</v>
      </c>
      <c r="F2896" s="201">
        <v>722</v>
      </c>
      <c r="G2896" s="201">
        <v>34</v>
      </c>
      <c r="H2896" s="202">
        <v>661.51</v>
      </c>
      <c r="I2896" s="203">
        <v>0</v>
      </c>
      <c r="J2896" s="203">
        <v>0</v>
      </c>
      <c r="K2896" s="254">
        <v>3.9E-2</v>
      </c>
      <c r="L2896" s="203">
        <v>9.0079999999999991</v>
      </c>
      <c r="M2896" s="244">
        <v>3.6920000000000002</v>
      </c>
      <c r="N2896" s="202">
        <f t="shared" si="243"/>
        <v>9.0469999999999988</v>
      </c>
      <c r="O2896" s="199">
        <f t="shared" si="241"/>
        <v>3.527000000000017</v>
      </c>
      <c r="P2896" s="238">
        <v>0</v>
      </c>
      <c r="Q2896" s="200">
        <f t="shared" si="242"/>
        <v>91.586224163351588</v>
      </c>
      <c r="R2896" s="201">
        <v>430</v>
      </c>
      <c r="S2896" s="201"/>
      <c r="T2896" s="207">
        <v>28.709</v>
      </c>
      <c r="U2896" s="201">
        <f t="shared" si="244"/>
        <v>435.40899999999999</v>
      </c>
      <c r="V2896" s="202">
        <f t="shared" si="245"/>
        <v>2198.1753000000012</v>
      </c>
      <c r="W2896" s="201"/>
      <c r="X2896" s="202">
        <f t="shared" si="246"/>
        <v>2039.5070000000001</v>
      </c>
    </row>
    <row r="2897" spans="2:24" x14ac:dyDescent="0.2">
      <c r="B2897" s="252">
        <v>44894</v>
      </c>
      <c r="C2897" s="201">
        <v>438</v>
      </c>
      <c r="D2897" s="201">
        <v>370</v>
      </c>
      <c r="E2897" s="208">
        <v>435.23</v>
      </c>
      <c r="F2897" s="201">
        <v>722</v>
      </c>
      <c r="G2897" s="201">
        <v>34</v>
      </c>
      <c r="H2897" s="202">
        <v>655.99</v>
      </c>
      <c r="I2897" s="203">
        <v>0</v>
      </c>
      <c r="J2897" s="203">
        <v>0</v>
      </c>
      <c r="K2897" s="254">
        <v>6.4000000000000001E-2</v>
      </c>
      <c r="L2897" s="203">
        <v>9.14</v>
      </c>
      <c r="M2897" s="244">
        <v>3.746</v>
      </c>
      <c r="N2897" s="202">
        <f t="shared" si="243"/>
        <v>9.2040000000000006</v>
      </c>
      <c r="O2897" s="199">
        <f t="shared" si="241"/>
        <v>3.093999999999987</v>
      </c>
      <c r="P2897" s="238">
        <v>0</v>
      </c>
      <c r="Q2897" s="200">
        <f t="shared" si="242"/>
        <v>90.81842712882856</v>
      </c>
      <c r="R2897" s="201">
        <v>430</v>
      </c>
      <c r="S2897" s="201"/>
      <c r="T2897" s="207">
        <v>28.454000000000001</v>
      </c>
      <c r="U2897" s="201">
        <f t="shared" si="244"/>
        <v>435.154</v>
      </c>
      <c r="V2897" s="202">
        <f t="shared" si="245"/>
        <v>2201.2693000000013</v>
      </c>
      <c r="W2897" s="201"/>
      <c r="X2897" s="202">
        <f t="shared" si="246"/>
        <v>2048.6469999999999</v>
      </c>
    </row>
    <row r="2898" spans="2:24" x14ac:dyDescent="0.2">
      <c r="B2898" s="252">
        <v>44895</v>
      </c>
      <c r="C2898" s="201">
        <v>438</v>
      </c>
      <c r="D2898" s="201">
        <v>370</v>
      </c>
      <c r="E2898" s="208">
        <v>434.96</v>
      </c>
      <c r="F2898" s="201">
        <v>722</v>
      </c>
      <c r="G2898" s="201">
        <v>34</v>
      </c>
      <c r="H2898" s="202">
        <v>649.88</v>
      </c>
      <c r="I2898" s="203">
        <v>0</v>
      </c>
      <c r="J2898" s="203">
        <v>0</v>
      </c>
      <c r="K2898" s="254">
        <v>6.4000000000000001E-2</v>
      </c>
      <c r="L2898" s="203">
        <v>8.7880000000000003</v>
      </c>
      <c r="M2898" s="244">
        <v>3.601</v>
      </c>
      <c r="N2898" s="202">
        <f t="shared" si="243"/>
        <v>8.8520000000000003</v>
      </c>
      <c r="O2898" s="199">
        <f t="shared" si="241"/>
        <v>2.1519999999999548</v>
      </c>
      <c r="P2898" s="238">
        <v>0</v>
      </c>
      <c r="Q2898" s="200">
        <f t="shared" si="242"/>
        <v>89.968564831557572</v>
      </c>
      <c r="R2898" s="201">
        <v>430</v>
      </c>
      <c r="S2898" s="201"/>
      <c r="T2898" s="207">
        <v>28.152999999999999</v>
      </c>
      <c r="U2898" s="201">
        <f t="shared" si="244"/>
        <v>434.85300000000001</v>
      </c>
      <c r="V2898" s="202">
        <f t="shared" si="245"/>
        <v>2203.4213000000013</v>
      </c>
      <c r="W2898" s="201"/>
      <c r="X2898" s="202">
        <f t="shared" si="246"/>
        <v>2057.4349999999999</v>
      </c>
    </row>
    <row r="2899" spans="2:24" x14ac:dyDescent="0.2">
      <c r="B2899" s="252">
        <v>44896</v>
      </c>
      <c r="C2899" s="201">
        <v>438</v>
      </c>
      <c r="D2899" s="201">
        <v>370</v>
      </c>
      <c r="E2899" s="208">
        <v>434.66</v>
      </c>
      <c r="F2899" s="201">
        <v>722</v>
      </c>
      <c r="G2899" s="201">
        <v>34</v>
      </c>
      <c r="H2899" s="202">
        <v>643.17999999999995</v>
      </c>
      <c r="I2899" s="203">
        <v>0</v>
      </c>
      <c r="J2899" s="203">
        <v>0</v>
      </c>
      <c r="K2899" s="254">
        <v>6.4000000000000001E-2</v>
      </c>
      <c r="L2899" s="203">
        <v>9.2569999999999997</v>
      </c>
      <c r="M2899" s="245">
        <v>3.794</v>
      </c>
      <c r="N2899" s="202">
        <f t="shared" si="243"/>
        <v>9.3209999999999997</v>
      </c>
      <c r="O2899" s="199">
        <f t="shared" si="241"/>
        <v>2.4410000000000043</v>
      </c>
      <c r="P2899" s="238">
        <v>0</v>
      </c>
      <c r="Q2899" s="200">
        <f t="shared" si="242"/>
        <v>89.036637271538652</v>
      </c>
      <c r="R2899" s="201">
        <v>430</v>
      </c>
      <c r="S2899" s="201"/>
      <c r="T2899" s="207">
        <v>27.849</v>
      </c>
      <c r="U2899" s="201">
        <f t="shared" si="244"/>
        <v>434.54899999999998</v>
      </c>
      <c r="V2899" s="202">
        <f t="shared" si="245"/>
        <v>2205.8623000000011</v>
      </c>
      <c r="W2899" s="201"/>
      <c r="X2899" s="202">
        <f t="shared" si="246"/>
        <v>2066.692</v>
      </c>
    </row>
    <row r="2900" spans="2:24" x14ac:dyDescent="0.2">
      <c r="B2900" s="252">
        <v>44897</v>
      </c>
      <c r="C2900" s="201">
        <v>438</v>
      </c>
      <c r="D2900" s="201">
        <v>370</v>
      </c>
      <c r="E2900" s="208">
        <v>434.35</v>
      </c>
      <c r="F2900" s="201">
        <v>722</v>
      </c>
      <c r="G2900" s="201">
        <v>34</v>
      </c>
      <c r="H2900" s="202">
        <v>636.29999999999995</v>
      </c>
      <c r="I2900" s="203">
        <v>0</v>
      </c>
      <c r="J2900" s="203">
        <v>0</v>
      </c>
      <c r="K2900" s="254">
        <v>6.4000000000000001E-2</v>
      </c>
      <c r="L2900" s="203">
        <v>7.7350000000000003</v>
      </c>
      <c r="M2900" s="245">
        <v>3.17</v>
      </c>
      <c r="N2900" s="202">
        <f t="shared" si="243"/>
        <v>7.7990000000000004</v>
      </c>
      <c r="O2900" s="199">
        <f t="shared" si="241"/>
        <v>3.2790000000000186</v>
      </c>
      <c r="P2900" s="238">
        <v>2.4</v>
      </c>
      <c r="Q2900" s="200">
        <f t="shared" si="242"/>
        <v>88.079672851698334</v>
      </c>
      <c r="R2900" s="201">
        <v>430</v>
      </c>
      <c r="S2900" s="201"/>
      <c r="T2900" s="207">
        <v>27.52</v>
      </c>
      <c r="U2900" s="201">
        <f t="shared" si="244"/>
        <v>434.21999999999997</v>
      </c>
      <c r="V2900" s="202">
        <f t="shared" si="245"/>
        <v>2209.1413000000011</v>
      </c>
      <c r="W2900" s="201"/>
      <c r="X2900" s="202">
        <f t="shared" si="246"/>
        <v>2074.4270000000001</v>
      </c>
    </row>
    <row r="2901" spans="2:24" x14ac:dyDescent="0.2">
      <c r="B2901" s="252">
        <v>44898</v>
      </c>
      <c r="C2901" s="201">
        <v>438</v>
      </c>
      <c r="D2901" s="201">
        <v>370</v>
      </c>
      <c r="E2901" s="208">
        <v>434.14</v>
      </c>
      <c r="F2901" s="201">
        <v>722</v>
      </c>
      <c r="G2901" s="201">
        <v>34</v>
      </c>
      <c r="H2901" s="202">
        <v>631.78</v>
      </c>
      <c r="I2901" s="203">
        <v>0</v>
      </c>
      <c r="J2901" s="203">
        <v>0</v>
      </c>
      <c r="K2901" s="254">
        <v>6.4000000000000001E-2</v>
      </c>
      <c r="L2901" s="203">
        <v>4.7309999999999999</v>
      </c>
      <c r="M2901" s="245">
        <v>1.9350000000000001</v>
      </c>
      <c r="N2901" s="202">
        <f t="shared" si="243"/>
        <v>4.7949999999999999</v>
      </c>
      <c r="O2901" s="199">
        <f t="shared" si="241"/>
        <v>2.1550000000000136</v>
      </c>
      <c r="P2901" s="238">
        <v>3</v>
      </c>
      <c r="Q2901" s="200">
        <f t="shared" si="242"/>
        <v>87.450969482849743</v>
      </c>
      <c r="R2901" s="201">
        <v>430</v>
      </c>
      <c r="S2901" s="201"/>
      <c r="T2901" s="207">
        <v>27.292999999999999</v>
      </c>
      <c r="U2901" s="201">
        <f t="shared" si="244"/>
        <v>433.99299999999999</v>
      </c>
      <c r="V2901" s="202">
        <f t="shared" si="245"/>
        <v>2211.2963000000013</v>
      </c>
      <c r="W2901" s="201"/>
      <c r="X2901" s="202">
        <f t="shared" si="246"/>
        <v>2079.1580000000004</v>
      </c>
    </row>
    <row r="2902" spans="2:24" x14ac:dyDescent="0.2">
      <c r="B2902" s="252">
        <v>44899</v>
      </c>
      <c r="C2902" s="201">
        <v>438</v>
      </c>
      <c r="D2902" s="201">
        <v>370</v>
      </c>
      <c r="E2902" s="208">
        <v>434.02</v>
      </c>
      <c r="F2902" s="201">
        <v>722</v>
      </c>
      <c r="G2902" s="201">
        <v>34</v>
      </c>
      <c r="H2902" s="202">
        <v>629.14</v>
      </c>
      <c r="I2902" s="203">
        <v>0</v>
      </c>
      <c r="J2902" s="203">
        <v>0</v>
      </c>
      <c r="K2902" s="254">
        <v>6.4000000000000001E-2</v>
      </c>
      <c r="L2902" s="203">
        <v>4.5039999999999996</v>
      </c>
      <c r="M2902" s="245">
        <v>1.8460000000000001</v>
      </c>
      <c r="N2902" s="202">
        <f t="shared" si="243"/>
        <v>4.5679999999999996</v>
      </c>
      <c r="O2902" s="199">
        <f t="shared" si="241"/>
        <v>3.028000000000036</v>
      </c>
      <c r="P2902" s="238">
        <v>2.8</v>
      </c>
      <c r="Q2902" s="200">
        <f t="shared" si="242"/>
        <v>87.083762205469171</v>
      </c>
      <c r="R2902" s="201">
        <v>430</v>
      </c>
      <c r="S2902" s="201"/>
      <c r="T2902" s="207">
        <v>27.16</v>
      </c>
      <c r="U2902" s="201">
        <f t="shared" si="244"/>
        <v>433.86</v>
      </c>
      <c r="V2902" s="202">
        <f t="shared" si="245"/>
        <v>2214.3243000000016</v>
      </c>
      <c r="W2902" s="201"/>
      <c r="X2902" s="202">
        <f t="shared" si="246"/>
        <v>2083.6620000000003</v>
      </c>
    </row>
    <row r="2903" spans="2:24" x14ac:dyDescent="0.2">
      <c r="B2903" s="252">
        <v>44900</v>
      </c>
      <c r="C2903" s="201">
        <v>438</v>
      </c>
      <c r="D2903" s="201">
        <v>370</v>
      </c>
      <c r="E2903" s="208">
        <v>433.95</v>
      </c>
      <c r="F2903" s="201">
        <v>722</v>
      </c>
      <c r="G2903" s="201">
        <v>34</v>
      </c>
      <c r="H2903" s="202">
        <v>627.6</v>
      </c>
      <c r="I2903" s="203">
        <v>0</v>
      </c>
      <c r="J2903" s="203">
        <v>0</v>
      </c>
      <c r="K2903" s="254">
        <v>6.4000000000000001E-2</v>
      </c>
      <c r="L2903" s="203">
        <v>5.883</v>
      </c>
      <c r="M2903" s="245">
        <v>2.411</v>
      </c>
      <c r="N2903" s="202">
        <f t="shared" si="243"/>
        <v>5.9470000000000001</v>
      </c>
      <c r="O2903" s="199">
        <f t="shared" si="241"/>
        <v>4.8469999999999773</v>
      </c>
      <c r="P2903" s="238">
        <v>0.5</v>
      </c>
      <c r="Q2903" s="200">
        <f t="shared" si="242"/>
        <v>86.869557960330496</v>
      </c>
      <c r="R2903" s="201">
        <v>430</v>
      </c>
      <c r="S2903" s="205">
        <f>SUM(K2899:K2918)</f>
        <v>1.274</v>
      </c>
      <c r="T2903" s="207">
        <v>27.077000000000002</v>
      </c>
      <c r="U2903" s="201">
        <f t="shared" si="244"/>
        <v>433.77699999999999</v>
      </c>
      <c r="V2903" s="202">
        <f t="shared" si="245"/>
        <v>2219.1713000000013</v>
      </c>
      <c r="W2903" s="201"/>
      <c r="X2903" s="202">
        <f t="shared" si="246"/>
        <v>2089.5450000000001</v>
      </c>
    </row>
    <row r="2904" spans="2:24" x14ac:dyDescent="0.2">
      <c r="B2904" s="252">
        <v>44901</v>
      </c>
      <c r="C2904" s="201">
        <v>438</v>
      </c>
      <c r="D2904" s="201">
        <v>370</v>
      </c>
      <c r="E2904" s="208">
        <v>433.9</v>
      </c>
      <c r="F2904" s="201">
        <v>722</v>
      </c>
      <c r="G2904" s="201">
        <v>34</v>
      </c>
      <c r="H2904" s="202">
        <v>626.5</v>
      </c>
      <c r="I2904" s="203">
        <v>0</v>
      </c>
      <c r="J2904" s="203">
        <v>0</v>
      </c>
      <c r="K2904" s="254">
        <v>6.4000000000000001E-2</v>
      </c>
      <c r="L2904" s="203">
        <v>7.093</v>
      </c>
      <c r="M2904" s="244">
        <v>2.907</v>
      </c>
      <c r="N2904" s="202">
        <f t="shared" si="243"/>
        <v>7.157</v>
      </c>
      <c r="O2904" s="199">
        <f t="shared" si="241"/>
        <v>3.0769999999999591</v>
      </c>
      <c r="P2904" s="238">
        <v>0</v>
      </c>
      <c r="Q2904" s="200">
        <f t="shared" si="242"/>
        <v>86.716554928088584</v>
      </c>
      <c r="R2904" s="201">
        <v>430</v>
      </c>
      <c r="S2904" s="201"/>
      <c r="T2904" s="207">
        <v>27.012</v>
      </c>
      <c r="U2904" s="201">
        <f t="shared" si="244"/>
        <v>433.71199999999999</v>
      </c>
      <c r="V2904" s="202">
        <f t="shared" si="245"/>
        <v>2222.2483000000011</v>
      </c>
      <c r="W2904" s="201"/>
      <c r="X2904" s="202">
        <f t="shared" si="246"/>
        <v>2096.6379999999999</v>
      </c>
    </row>
    <row r="2905" spans="2:24" x14ac:dyDescent="0.2">
      <c r="B2905" s="252">
        <v>44902</v>
      </c>
      <c r="C2905" s="201">
        <v>438</v>
      </c>
      <c r="D2905" s="201">
        <v>370</v>
      </c>
      <c r="E2905" s="209">
        <v>433.71</v>
      </c>
      <c r="F2905" s="201">
        <v>722</v>
      </c>
      <c r="G2905" s="201">
        <v>34</v>
      </c>
      <c r="H2905" s="237">
        <v>622.41999999999996</v>
      </c>
      <c r="I2905" s="203">
        <v>0</v>
      </c>
      <c r="J2905" s="203">
        <v>0</v>
      </c>
      <c r="K2905" s="254">
        <v>6.4000000000000001E-2</v>
      </c>
      <c r="L2905" s="203">
        <v>3.6749999999999998</v>
      </c>
      <c r="M2905" s="210">
        <v>1.506</v>
      </c>
      <c r="N2905" s="202">
        <f t="shared" si="243"/>
        <v>3.7389999999999999</v>
      </c>
      <c r="O2905" s="199">
        <f t="shared" si="241"/>
        <v>2.6790000000000544</v>
      </c>
      <c r="P2905" s="238">
        <v>0</v>
      </c>
      <c r="Q2905" s="200">
        <f t="shared" si="242"/>
        <v>86.149052772136756</v>
      </c>
      <c r="R2905" s="201">
        <v>430</v>
      </c>
      <c r="S2905" s="201"/>
      <c r="T2905" s="207">
        <v>26.821000000000002</v>
      </c>
      <c r="U2905" s="201">
        <f t="shared" si="244"/>
        <v>433.52100000000002</v>
      </c>
      <c r="V2905" s="202">
        <f t="shared" si="245"/>
        <v>2224.9273000000012</v>
      </c>
      <c r="W2905" s="201"/>
      <c r="X2905" s="202">
        <f t="shared" si="246"/>
        <v>2100.3130000000001</v>
      </c>
    </row>
    <row r="2906" spans="2:24" x14ac:dyDescent="0.2">
      <c r="B2906" s="252">
        <v>44903</v>
      </c>
      <c r="C2906" s="201">
        <v>438</v>
      </c>
      <c r="D2906" s="201">
        <v>370</v>
      </c>
      <c r="E2906" s="209">
        <v>433.66</v>
      </c>
      <c r="F2906" s="201">
        <v>722</v>
      </c>
      <c r="G2906" s="201">
        <v>34</v>
      </c>
      <c r="H2906" s="237">
        <v>621.36</v>
      </c>
      <c r="I2906" s="203">
        <v>0</v>
      </c>
      <c r="J2906" s="203">
        <v>0</v>
      </c>
      <c r="K2906" s="254">
        <v>6.4000000000000001E-2</v>
      </c>
      <c r="L2906" s="203">
        <v>5.5949999999999998</v>
      </c>
      <c r="M2906" s="210">
        <v>2.2930000000000001</v>
      </c>
      <c r="N2906" s="202">
        <f t="shared" si="243"/>
        <v>5.6589999999999998</v>
      </c>
      <c r="O2906" s="199">
        <f t="shared" si="241"/>
        <v>2.639000000000018</v>
      </c>
      <c r="P2906" s="238">
        <v>8.1</v>
      </c>
      <c r="Q2906" s="200">
        <f t="shared" si="242"/>
        <v>86.001613486521833</v>
      </c>
      <c r="R2906" s="201">
        <v>430</v>
      </c>
      <c r="S2906" s="201"/>
      <c r="T2906" s="207">
        <v>26.74</v>
      </c>
      <c r="U2906" s="201">
        <f t="shared" si="244"/>
        <v>433.44</v>
      </c>
      <c r="V2906" s="202">
        <f t="shared" si="245"/>
        <v>2227.5663000000013</v>
      </c>
      <c r="W2906" s="201"/>
      <c r="X2906" s="202">
        <f t="shared" si="246"/>
        <v>2105.9079999999999</v>
      </c>
    </row>
    <row r="2907" spans="2:24" x14ac:dyDescent="0.2">
      <c r="B2907" s="252">
        <v>44904</v>
      </c>
      <c r="C2907" s="201">
        <v>438</v>
      </c>
      <c r="D2907" s="201">
        <v>370</v>
      </c>
      <c r="E2907" s="209">
        <v>433.52</v>
      </c>
      <c r="F2907" s="201">
        <v>722</v>
      </c>
      <c r="G2907" s="201">
        <v>34</v>
      </c>
      <c r="H2907" s="237">
        <v>618.34</v>
      </c>
      <c r="I2907" s="203">
        <v>0</v>
      </c>
      <c r="J2907" s="203">
        <v>0</v>
      </c>
      <c r="K2907" s="254">
        <v>6.4000000000000001E-2</v>
      </c>
      <c r="L2907" s="211">
        <v>3.5939999999999999</v>
      </c>
      <c r="M2907" s="210">
        <v>1.4670000000000001</v>
      </c>
      <c r="N2907" s="202">
        <f t="shared" si="243"/>
        <v>3.6579999999999999</v>
      </c>
      <c r="O2907" s="199">
        <f t="shared" si="241"/>
        <v>1.327999999999959</v>
      </c>
      <c r="P2907" s="238">
        <v>0</v>
      </c>
      <c r="Q2907" s="200">
        <f t="shared" si="242"/>
        <v>85.581550616184941</v>
      </c>
      <c r="R2907" s="201">
        <v>430</v>
      </c>
      <c r="S2907" s="201"/>
      <c r="T2907" s="207">
        <v>26.6</v>
      </c>
      <c r="U2907" s="201">
        <f t="shared" si="244"/>
        <v>433.3</v>
      </c>
      <c r="V2907" s="202">
        <f t="shared" si="245"/>
        <v>2228.8943000000013</v>
      </c>
      <c r="W2907" s="201"/>
      <c r="X2907" s="202">
        <f t="shared" si="246"/>
        <v>2109.502</v>
      </c>
    </row>
    <row r="2908" spans="2:24" x14ac:dyDescent="0.2">
      <c r="B2908" s="252">
        <v>44905</v>
      </c>
      <c r="C2908" s="201">
        <v>438</v>
      </c>
      <c r="D2908" s="201">
        <v>370</v>
      </c>
      <c r="E2908" s="209">
        <v>433.41</v>
      </c>
      <c r="F2908" s="201">
        <v>722</v>
      </c>
      <c r="G2908" s="201">
        <v>34</v>
      </c>
      <c r="H2908" s="237">
        <v>616.01</v>
      </c>
      <c r="I2908" s="203">
        <v>0</v>
      </c>
      <c r="J2908" s="203">
        <v>0</v>
      </c>
      <c r="K2908" s="254">
        <v>6.4000000000000001E-2</v>
      </c>
      <c r="L2908" s="211">
        <v>3.609</v>
      </c>
      <c r="M2908" s="210">
        <v>1.4730000000000001</v>
      </c>
      <c r="N2908" s="202">
        <f t="shared" si="243"/>
        <v>3.673</v>
      </c>
      <c r="O2908" s="199">
        <f t="shared" si="241"/>
        <v>2.1430000000000273</v>
      </c>
      <c r="P2908" s="246">
        <v>1</v>
      </c>
      <c r="Q2908" s="200">
        <f t="shared" si="242"/>
        <v>85.257462375163442</v>
      </c>
      <c r="R2908" s="201">
        <v>430</v>
      </c>
      <c r="S2908" s="201"/>
      <c r="T2908" s="207">
        <v>26.486000000000001</v>
      </c>
      <c r="U2908" s="201">
        <f t="shared" si="244"/>
        <v>433.18599999999998</v>
      </c>
      <c r="V2908" s="202">
        <f t="shared" si="245"/>
        <v>2231.0373000000013</v>
      </c>
      <c r="W2908" s="201"/>
      <c r="X2908" s="202">
        <f t="shared" si="246"/>
        <v>2113.1109999999999</v>
      </c>
    </row>
    <row r="2909" spans="2:24" x14ac:dyDescent="0.2">
      <c r="B2909" s="252">
        <v>44906</v>
      </c>
      <c r="C2909" s="201">
        <v>438</v>
      </c>
      <c r="D2909" s="201">
        <v>370</v>
      </c>
      <c r="E2909" s="209">
        <v>433.34</v>
      </c>
      <c r="F2909" s="201">
        <v>722</v>
      </c>
      <c r="G2909" s="201">
        <v>34</v>
      </c>
      <c r="H2909" s="237">
        <v>614.48</v>
      </c>
      <c r="I2909" s="203">
        <v>0</v>
      </c>
      <c r="J2909" s="203">
        <v>0</v>
      </c>
      <c r="K2909" s="254">
        <v>6.4000000000000001E-2</v>
      </c>
      <c r="L2909" s="211">
        <v>5.0830000000000002</v>
      </c>
      <c r="M2909" s="210">
        <v>2.0750000000000002</v>
      </c>
      <c r="N2909" s="202">
        <f t="shared" si="243"/>
        <v>5.1470000000000002</v>
      </c>
      <c r="O2909" s="199">
        <f t="shared" si="241"/>
        <v>1.9569999999999457</v>
      </c>
      <c r="P2909" s="246">
        <v>0</v>
      </c>
      <c r="Q2909" s="200">
        <f t="shared" si="242"/>
        <v>85.044649066681501</v>
      </c>
      <c r="R2909" s="201">
        <v>430</v>
      </c>
      <c r="S2909" s="201"/>
      <c r="T2909" s="207">
        <v>26.388000000000002</v>
      </c>
      <c r="U2909" s="201">
        <f t="shared" si="244"/>
        <v>433.08799999999997</v>
      </c>
      <c r="V2909" s="202">
        <f t="shared" si="245"/>
        <v>2232.9943000000012</v>
      </c>
      <c r="W2909" s="201"/>
      <c r="X2909" s="202">
        <f t="shared" si="246"/>
        <v>2118.194</v>
      </c>
    </row>
    <row r="2910" spans="2:24" x14ac:dyDescent="0.2">
      <c r="B2910" s="252">
        <v>44907</v>
      </c>
      <c r="C2910" s="201">
        <v>438</v>
      </c>
      <c r="D2910" s="201">
        <v>370</v>
      </c>
      <c r="E2910" s="209">
        <v>433.19</v>
      </c>
      <c r="F2910" s="201">
        <v>722</v>
      </c>
      <c r="G2910" s="201">
        <v>34</v>
      </c>
      <c r="H2910" s="237">
        <v>611.29</v>
      </c>
      <c r="I2910" s="203">
        <v>0</v>
      </c>
      <c r="J2910" s="203">
        <v>0</v>
      </c>
      <c r="K2910" s="254">
        <v>6.4000000000000001E-2</v>
      </c>
      <c r="L2910" s="211">
        <v>7.468</v>
      </c>
      <c r="M2910" s="210">
        <v>3.048</v>
      </c>
      <c r="N2910" s="202">
        <f t="shared" si="243"/>
        <v>7.532</v>
      </c>
      <c r="O2910" s="199">
        <f t="shared" si="241"/>
        <v>2.0720000000000773</v>
      </c>
      <c r="P2910" s="246">
        <v>0</v>
      </c>
      <c r="Q2910" s="200">
        <f t="shared" si="242"/>
        <v>84.600940273179958</v>
      </c>
      <c r="R2910" s="201">
        <v>430</v>
      </c>
      <c r="S2910" s="201"/>
      <c r="T2910" s="207">
        <v>26.228000000000002</v>
      </c>
      <c r="U2910" s="201">
        <f t="shared" si="244"/>
        <v>432.928</v>
      </c>
      <c r="V2910" s="202">
        <f t="shared" si="245"/>
        <v>2235.0663000000013</v>
      </c>
      <c r="W2910" s="201"/>
      <c r="X2910" s="202">
        <f t="shared" si="246"/>
        <v>2125.6619999999998</v>
      </c>
    </row>
    <row r="2911" spans="2:24" x14ac:dyDescent="0.2">
      <c r="B2911" s="252">
        <v>44908</v>
      </c>
      <c r="C2911" s="201">
        <v>438</v>
      </c>
      <c r="D2911" s="201">
        <v>370</v>
      </c>
      <c r="E2911" s="209">
        <v>432.93</v>
      </c>
      <c r="F2911" s="201">
        <v>722</v>
      </c>
      <c r="G2911" s="201">
        <v>34</v>
      </c>
      <c r="H2911" s="237">
        <v>605.83000000000004</v>
      </c>
      <c r="I2911" s="203">
        <v>0</v>
      </c>
      <c r="J2911" s="203">
        <v>0</v>
      </c>
      <c r="K2911" s="254">
        <v>6.4000000000000001E-2</v>
      </c>
      <c r="L2911" s="211">
        <v>9.1140000000000008</v>
      </c>
      <c r="M2911" s="210">
        <v>3.72</v>
      </c>
      <c r="N2911" s="202">
        <f t="shared" si="243"/>
        <v>9.1780000000000008</v>
      </c>
      <c r="O2911" s="199">
        <f t="shared" si="241"/>
        <v>3.087999999999969</v>
      </c>
      <c r="P2911" s="246">
        <v>0</v>
      </c>
      <c r="Q2911" s="200">
        <f t="shared" si="242"/>
        <v>83.841488858597387</v>
      </c>
      <c r="R2911" s="201">
        <v>430</v>
      </c>
      <c r="S2911" s="201"/>
      <c r="T2911" s="207">
        <v>25.952999999999999</v>
      </c>
      <c r="U2911" s="201">
        <f t="shared" si="244"/>
        <v>432.65299999999996</v>
      </c>
      <c r="V2911" s="202">
        <f t="shared" si="245"/>
        <v>2238.1543000000015</v>
      </c>
      <c r="W2911" s="201"/>
      <c r="X2911" s="202">
        <f t="shared" si="246"/>
        <v>2134.7759999999998</v>
      </c>
    </row>
    <row r="2912" spans="2:24" x14ac:dyDescent="0.2">
      <c r="B2912" s="252">
        <v>44909</v>
      </c>
      <c r="C2912" s="201">
        <v>438</v>
      </c>
      <c r="D2912" s="201">
        <v>370</v>
      </c>
      <c r="E2912" s="209">
        <v>432.64</v>
      </c>
      <c r="F2912" s="201">
        <v>722</v>
      </c>
      <c r="G2912" s="201">
        <v>34</v>
      </c>
      <c r="H2912" s="237">
        <v>599.74</v>
      </c>
      <c r="I2912" s="203">
        <v>0</v>
      </c>
      <c r="J2912" s="203">
        <v>0</v>
      </c>
      <c r="K2912" s="254">
        <v>6.4000000000000001E-2</v>
      </c>
      <c r="L2912" s="211">
        <v>7.9560000000000004</v>
      </c>
      <c r="M2912" s="210">
        <v>3.234</v>
      </c>
      <c r="N2912" s="202">
        <f t="shared" si="243"/>
        <v>8.02</v>
      </c>
      <c r="O2912" s="199">
        <f t="shared" si="241"/>
        <v>2.2400000000000269</v>
      </c>
      <c r="P2912" s="246">
        <v>0</v>
      </c>
      <c r="Q2912" s="200">
        <f t="shared" si="242"/>
        <v>82.994408434639894</v>
      </c>
      <c r="R2912" s="201">
        <v>430</v>
      </c>
      <c r="S2912" s="201"/>
      <c r="T2912" s="207">
        <v>25.638999999999999</v>
      </c>
      <c r="U2912" s="201">
        <f t="shared" si="244"/>
        <v>432.339</v>
      </c>
      <c r="V2912" s="202">
        <f t="shared" si="245"/>
        <v>2240.3943000000017</v>
      </c>
      <c r="W2912" s="201"/>
      <c r="X2912" s="202">
        <f t="shared" si="246"/>
        <v>2142.732</v>
      </c>
    </row>
    <row r="2913" spans="2:24" x14ac:dyDescent="0.2">
      <c r="B2913" s="252">
        <v>44910</v>
      </c>
      <c r="C2913" s="201">
        <v>438</v>
      </c>
      <c r="D2913" s="201">
        <v>370</v>
      </c>
      <c r="E2913" s="209">
        <v>432.36</v>
      </c>
      <c r="F2913" s="201">
        <v>722</v>
      </c>
      <c r="G2913" s="201">
        <v>34</v>
      </c>
      <c r="H2913" s="237">
        <v>593.96</v>
      </c>
      <c r="I2913" s="203">
        <v>0</v>
      </c>
      <c r="J2913" s="203">
        <v>0</v>
      </c>
      <c r="K2913" s="254">
        <v>6.3E-2</v>
      </c>
      <c r="L2913" s="211">
        <v>4.62</v>
      </c>
      <c r="M2913" s="210">
        <v>1.8779999999999999</v>
      </c>
      <c r="N2913" s="202">
        <f t="shared" si="243"/>
        <v>4.6829999999999998</v>
      </c>
      <c r="O2913" s="199">
        <f t="shared" si="241"/>
        <v>0.72299999999996345</v>
      </c>
      <c r="P2913" s="246">
        <v>0.5</v>
      </c>
      <c r="Q2913" s="200">
        <f t="shared" si="242"/>
        <v>82.190447047041488</v>
      </c>
      <c r="R2913" s="201">
        <v>430</v>
      </c>
      <c r="S2913" s="201"/>
      <c r="T2913" s="207">
        <v>25.34</v>
      </c>
      <c r="U2913" s="201">
        <f t="shared" si="244"/>
        <v>432.03999999999996</v>
      </c>
      <c r="V2913" s="202">
        <f t="shared" si="245"/>
        <v>2241.1173000000017</v>
      </c>
      <c r="W2913" s="201"/>
      <c r="X2913" s="202">
        <f t="shared" si="246"/>
        <v>2147.3519999999999</v>
      </c>
    </row>
    <row r="2914" spans="2:24" x14ac:dyDescent="0.2">
      <c r="B2914" s="252">
        <v>44911</v>
      </c>
      <c r="C2914" s="201">
        <v>438</v>
      </c>
      <c r="D2914" s="201">
        <v>370</v>
      </c>
      <c r="E2914" s="209">
        <v>432.17</v>
      </c>
      <c r="F2914" s="201">
        <v>722</v>
      </c>
      <c r="G2914" s="201">
        <v>34</v>
      </c>
      <c r="H2914" s="237">
        <v>590</v>
      </c>
      <c r="I2914" s="203">
        <v>0</v>
      </c>
      <c r="J2914" s="203">
        <v>0</v>
      </c>
      <c r="K2914" s="254">
        <v>6.3E-2</v>
      </c>
      <c r="L2914" s="211">
        <v>4.3170000000000002</v>
      </c>
      <c r="M2914" s="210">
        <v>1.7549999999999999</v>
      </c>
      <c r="N2914" s="202">
        <f t="shared" si="243"/>
        <v>4.38</v>
      </c>
      <c r="O2914" s="199">
        <f t="shared" si="241"/>
        <v>1.299999999999959</v>
      </c>
      <c r="P2914" s="246">
        <v>0.6</v>
      </c>
      <c r="Q2914" s="200">
        <f t="shared" si="242"/>
        <v>81.639636130970601</v>
      </c>
      <c r="R2914" s="201">
        <v>430</v>
      </c>
      <c r="S2914" s="201"/>
      <c r="T2914" s="207">
        <v>25.152999999999999</v>
      </c>
      <c r="U2914" s="201">
        <f t="shared" si="244"/>
        <v>431.85300000000001</v>
      </c>
      <c r="V2914" s="202">
        <f t="shared" si="245"/>
        <v>2242.4173000000019</v>
      </c>
      <c r="W2914" s="201"/>
      <c r="X2914" s="202">
        <f t="shared" si="246"/>
        <v>2151.6689999999999</v>
      </c>
    </row>
    <row r="2915" spans="2:24" x14ac:dyDescent="0.2">
      <c r="B2915" s="252">
        <v>44912</v>
      </c>
      <c r="C2915" s="201">
        <v>438</v>
      </c>
      <c r="D2915" s="201">
        <v>370</v>
      </c>
      <c r="E2915" s="209">
        <v>432.02</v>
      </c>
      <c r="F2915" s="201">
        <v>722</v>
      </c>
      <c r="G2915" s="201">
        <v>34</v>
      </c>
      <c r="H2915" s="237">
        <v>586.91999999999996</v>
      </c>
      <c r="I2915" s="203">
        <v>0</v>
      </c>
      <c r="J2915" s="203">
        <v>0</v>
      </c>
      <c r="K2915" s="254">
        <v>6.3E-2</v>
      </c>
      <c r="L2915" s="211">
        <v>4.6859999999999999</v>
      </c>
      <c r="M2915" s="210">
        <v>1.905</v>
      </c>
      <c r="N2915" s="202">
        <f t="shared" si="243"/>
        <v>4.7489999999999997</v>
      </c>
      <c r="O2915" s="199">
        <f t="shared" si="241"/>
        <v>1.9890000000000088</v>
      </c>
      <c r="P2915" s="246">
        <v>11</v>
      </c>
      <c r="Q2915" s="200">
        <f t="shared" si="242"/>
        <v>81.211227640693238</v>
      </c>
      <c r="R2915" s="201">
        <v>430</v>
      </c>
      <c r="S2915" s="201"/>
      <c r="T2915" s="207">
        <v>24.98</v>
      </c>
      <c r="U2915" s="201">
        <f t="shared" si="244"/>
        <v>431.68</v>
      </c>
      <c r="V2915" s="202">
        <f t="shared" si="245"/>
        <v>2244.4063000000019</v>
      </c>
      <c r="W2915" s="201"/>
      <c r="X2915" s="202">
        <f t="shared" si="246"/>
        <v>2156.355</v>
      </c>
    </row>
    <row r="2916" spans="2:24" x14ac:dyDescent="0.2">
      <c r="B2916" s="252">
        <v>44913</v>
      </c>
      <c r="C2916" s="201">
        <v>438</v>
      </c>
      <c r="D2916" s="201">
        <v>370</v>
      </c>
      <c r="E2916" s="209">
        <v>431.88</v>
      </c>
      <c r="F2916" s="201">
        <v>722</v>
      </c>
      <c r="G2916" s="201">
        <v>34</v>
      </c>
      <c r="H2916" s="237">
        <v>584.16</v>
      </c>
      <c r="I2916" s="203">
        <v>0.01</v>
      </c>
      <c r="J2916" s="203">
        <v>0</v>
      </c>
      <c r="K2916" s="254">
        <v>6.3E-2</v>
      </c>
      <c r="L2916" s="211">
        <v>2.5630000000000002</v>
      </c>
      <c r="M2916" s="210">
        <v>1.042</v>
      </c>
      <c r="N2916" s="202">
        <f t="shared" si="243"/>
        <v>2.6360000000000001</v>
      </c>
      <c r="O2916" s="199">
        <f t="shared" si="241"/>
        <v>1.7560000000000047</v>
      </c>
      <c r="P2916" s="246">
        <v>31.5</v>
      </c>
      <c r="Q2916" s="200">
        <f t="shared" si="242"/>
        <v>80.82732912343171</v>
      </c>
      <c r="R2916" s="201">
        <v>430</v>
      </c>
      <c r="S2916" s="201"/>
      <c r="T2916" s="207">
        <v>24.814</v>
      </c>
      <c r="U2916" s="201">
        <f t="shared" si="244"/>
        <v>431.51400000000001</v>
      </c>
      <c r="V2916" s="202">
        <f t="shared" si="245"/>
        <v>2246.1623000000018</v>
      </c>
      <c r="W2916" s="201"/>
      <c r="X2916" s="202">
        <f t="shared" si="246"/>
        <v>2158.9180000000001</v>
      </c>
    </row>
    <row r="2917" spans="2:24" x14ac:dyDescent="0.2">
      <c r="B2917" s="252">
        <v>44914</v>
      </c>
      <c r="C2917" s="201">
        <v>438</v>
      </c>
      <c r="D2917" s="201">
        <v>370</v>
      </c>
      <c r="E2917" s="209">
        <v>431.84</v>
      </c>
      <c r="F2917" s="201">
        <v>722</v>
      </c>
      <c r="G2917" s="201">
        <v>34</v>
      </c>
      <c r="H2917" s="237">
        <v>583.28</v>
      </c>
      <c r="I2917" s="203">
        <v>0</v>
      </c>
      <c r="J2917" s="203">
        <v>0</v>
      </c>
      <c r="K2917" s="254">
        <v>6.3E-2</v>
      </c>
      <c r="L2917" s="211">
        <v>6.3979999999999997</v>
      </c>
      <c r="M2917" s="210">
        <v>2.601</v>
      </c>
      <c r="N2917" s="202">
        <f t="shared" si="243"/>
        <v>6.4609999999999994</v>
      </c>
      <c r="O2917" s="199">
        <f t="shared" si="241"/>
        <v>14.411000000000044</v>
      </c>
      <c r="P2917" s="246">
        <v>42.1</v>
      </c>
      <c r="Q2917" s="200">
        <f t="shared" si="242"/>
        <v>80.704926697638186</v>
      </c>
      <c r="R2917" s="201">
        <v>430</v>
      </c>
      <c r="S2917" s="201"/>
      <c r="T2917" s="207">
        <v>24.774999999999999</v>
      </c>
      <c r="U2917" s="201">
        <f t="shared" si="244"/>
        <v>431.47499999999997</v>
      </c>
      <c r="V2917" s="202">
        <f t="shared" si="245"/>
        <v>2260.5733000000018</v>
      </c>
      <c r="W2917" s="201"/>
      <c r="X2917" s="202">
        <f t="shared" si="246"/>
        <v>2165.3160000000003</v>
      </c>
    </row>
    <row r="2918" spans="2:24" x14ac:dyDescent="0.2">
      <c r="B2918" s="252">
        <v>44915</v>
      </c>
      <c r="C2918" s="201">
        <v>438</v>
      </c>
      <c r="D2918" s="201">
        <v>370</v>
      </c>
      <c r="E2918" s="196">
        <v>432.23</v>
      </c>
      <c r="F2918" s="201">
        <v>722</v>
      </c>
      <c r="G2918" s="201">
        <v>34</v>
      </c>
      <c r="H2918" s="202">
        <v>591.23</v>
      </c>
      <c r="I2918" s="240">
        <v>0</v>
      </c>
      <c r="J2918" s="240">
        <v>0</v>
      </c>
      <c r="K2918" s="259">
        <v>6.3E-2</v>
      </c>
      <c r="L2918" s="197">
        <v>7.8920000000000003</v>
      </c>
      <c r="M2918" s="198">
        <v>3.2080000000000002</v>
      </c>
      <c r="N2918" s="202">
        <f t="shared" si="243"/>
        <v>7.9550000000000001</v>
      </c>
      <c r="O2918" s="199">
        <f t="shared" si="241"/>
        <v>6.7249999999999819</v>
      </c>
      <c r="P2918" s="223">
        <v>16</v>
      </c>
      <c r="Q2918" s="200">
        <f t="shared" si="242"/>
        <v>81.810721339750188</v>
      </c>
      <c r="R2918" s="201">
        <v>430</v>
      </c>
      <c r="S2918" s="201"/>
      <c r="T2918" s="207">
        <v>25.166</v>
      </c>
      <c r="U2918" s="201">
        <f t="shared" si="244"/>
        <v>431.86599999999999</v>
      </c>
      <c r="V2918" s="202">
        <f t="shared" si="245"/>
        <v>2267.2983000000017</v>
      </c>
      <c r="W2918" s="201"/>
      <c r="X2918" s="202">
        <f t="shared" si="246"/>
        <v>2173.2080000000001</v>
      </c>
    </row>
    <row r="2919" spans="2:24" x14ac:dyDescent="0.2">
      <c r="B2919" s="252">
        <v>44916</v>
      </c>
      <c r="C2919" s="201">
        <v>438</v>
      </c>
      <c r="D2919" s="201">
        <v>370</v>
      </c>
      <c r="E2919" s="196">
        <v>432.17</v>
      </c>
      <c r="F2919" s="201">
        <v>722</v>
      </c>
      <c r="G2919" s="201">
        <v>34</v>
      </c>
      <c r="H2919" s="202">
        <v>590</v>
      </c>
      <c r="I2919" s="240">
        <v>0</v>
      </c>
      <c r="J2919" s="240">
        <v>0</v>
      </c>
      <c r="K2919" s="259">
        <v>6.3E-2</v>
      </c>
      <c r="L2919" s="197">
        <v>5.4640000000000004</v>
      </c>
      <c r="M2919" s="198">
        <v>2.2210000000000001</v>
      </c>
      <c r="N2919" s="202">
        <f t="shared" si="243"/>
        <v>5.5270000000000001</v>
      </c>
      <c r="O2919" s="199">
        <f t="shared" si="241"/>
        <v>5.3269999999999547</v>
      </c>
      <c r="P2919" s="223">
        <v>5.9</v>
      </c>
      <c r="Q2919" s="200">
        <f t="shared" si="242"/>
        <v>81.639636130970601</v>
      </c>
      <c r="R2919" s="201">
        <v>430</v>
      </c>
      <c r="S2919" s="201"/>
      <c r="T2919" s="207">
        <v>25.09</v>
      </c>
      <c r="U2919" s="201">
        <f t="shared" si="244"/>
        <v>431.78999999999996</v>
      </c>
      <c r="V2919" s="202">
        <f t="shared" si="245"/>
        <v>2272.6253000000015</v>
      </c>
      <c r="W2919" s="201"/>
      <c r="X2919" s="202">
        <f t="shared" si="246"/>
        <v>2178.672</v>
      </c>
    </row>
    <row r="2920" spans="2:24" x14ac:dyDescent="0.2">
      <c r="B2920" s="252">
        <v>44917</v>
      </c>
      <c r="C2920" s="201">
        <v>438</v>
      </c>
      <c r="D2920" s="201">
        <v>370</v>
      </c>
      <c r="E2920" s="196">
        <v>432.16</v>
      </c>
      <c r="F2920" s="201">
        <v>722</v>
      </c>
      <c r="G2920" s="201">
        <v>34</v>
      </c>
      <c r="H2920" s="202">
        <v>589.79999999999995</v>
      </c>
      <c r="I2920" s="240">
        <v>0</v>
      </c>
      <c r="J2920" s="240">
        <v>0</v>
      </c>
      <c r="K2920" s="259">
        <v>6.3E-2</v>
      </c>
      <c r="L2920" s="240">
        <v>2.9689999999999999</v>
      </c>
      <c r="M2920" s="240">
        <v>1.2070000000000001</v>
      </c>
      <c r="N2920" s="202">
        <f t="shared" si="243"/>
        <v>3.032</v>
      </c>
      <c r="O2920" s="199">
        <f t="shared" si="241"/>
        <v>4.6720000000001001</v>
      </c>
      <c r="P2920" s="223">
        <v>10</v>
      </c>
      <c r="Q2920" s="200">
        <f t="shared" si="242"/>
        <v>81.611817397835694</v>
      </c>
      <c r="R2920" s="201">
        <v>430</v>
      </c>
      <c r="S2920" s="201"/>
      <c r="T2920" s="260">
        <v>25.077999999999999</v>
      </c>
      <c r="U2920" s="201">
        <f>406.7+T2920</f>
        <v>431.77799999999996</v>
      </c>
      <c r="V2920" s="202">
        <f t="shared" si="245"/>
        <v>2277.2973000000015</v>
      </c>
      <c r="W2920" s="201"/>
      <c r="X2920" s="202">
        <f t="shared" si="246"/>
        <v>2181.6410000000001</v>
      </c>
    </row>
    <row r="2921" spans="2:24" x14ac:dyDescent="0.2">
      <c r="B2921" s="252">
        <v>44918</v>
      </c>
      <c r="C2921" s="201">
        <v>438</v>
      </c>
      <c r="D2921" s="201">
        <v>370</v>
      </c>
      <c r="E2921" s="196">
        <v>432.24</v>
      </c>
      <c r="F2921" s="201">
        <v>722</v>
      </c>
      <c r="G2921" s="201">
        <v>34</v>
      </c>
      <c r="H2921" s="202">
        <v>591.44000000000005</v>
      </c>
      <c r="I2921" s="240">
        <v>0</v>
      </c>
      <c r="J2921" s="240">
        <v>0</v>
      </c>
      <c r="K2921" s="259">
        <v>6.3E-2</v>
      </c>
      <c r="L2921" s="197">
        <v>7.2130000000000001</v>
      </c>
      <c r="M2921" s="198">
        <v>2.9319999999999999</v>
      </c>
      <c r="N2921" s="202">
        <f t="shared" si="243"/>
        <v>7.2759999999999998</v>
      </c>
      <c r="O2921" s="199">
        <f t="shared" si="241"/>
        <v>4.0159999999998952</v>
      </c>
      <c r="P2921" s="223">
        <v>1.4</v>
      </c>
      <c r="Q2921" s="200">
        <f t="shared" si="242"/>
        <v>81.839931009541843</v>
      </c>
      <c r="R2921" s="201">
        <v>430</v>
      </c>
      <c r="S2921" s="201"/>
      <c r="T2921" s="261">
        <v>25.143999999999998</v>
      </c>
      <c r="U2921" s="201">
        <f t="shared" si="244"/>
        <v>431.84399999999999</v>
      </c>
      <c r="V2921" s="202">
        <f t="shared" si="245"/>
        <v>2281.3133000000016</v>
      </c>
      <c r="W2921" s="201"/>
      <c r="X2921" s="202">
        <f t="shared" si="246"/>
        <v>2188.8540000000003</v>
      </c>
    </row>
    <row r="2922" spans="2:24" x14ac:dyDescent="0.2">
      <c r="B2922" s="252">
        <v>44919</v>
      </c>
      <c r="C2922" s="201">
        <v>438</v>
      </c>
      <c r="D2922" s="201">
        <v>370</v>
      </c>
      <c r="E2922" s="196">
        <v>432.08</v>
      </c>
      <c r="F2922" s="201">
        <v>722</v>
      </c>
      <c r="G2922" s="201">
        <v>34</v>
      </c>
      <c r="H2922" s="202">
        <v>588.17999999999995</v>
      </c>
      <c r="I2922" s="240">
        <v>0</v>
      </c>
      <c r="J2922" s="240">
        <v>0</v>
      </c>
      <c r="K2922" s="259">
        <v>6.3E-2</v>
      </c>
      <c r="L2922" s="197">
        <v>8.1110000000000007</v>
      </c>
      <c r="M2922" s="198">
        <v>3.2370000000000001</v>
      </c>
      <c r="N2922" s="202">
        <f t="shared" si="243"/>
        <v>8.1740000000000013</v>
      </c>
      <c r="O2922" s="199">
        <f t="shared" si="241"/>
        <v>7.7540000000000422</v>
      </c>
      <c r="P2922" s="223">
        <v>36.5</v>
      </c>
      <c r="Q2922" s="200">
        <f t="shared" si="242"/>
        <v>81.386485659443068</v>
      </c>
      <c r="R2922" s="201">
        <v>430</v>
      </c>
      <c r="S2922" s="201"/>
      <c r="T2922" s="260">
        <v>24.978999999999999</v>
      </c>
      <c r="U2922" s="201">
        <f t="shared" si="244"/>
        <v>431.67899999999997</v>
      </c>
      <c r="V2922" s="202">
        <f t="shared" si="245"/>
        <v>2289.0673000000015</v>
      </c>
      <c r="W2922" s="201"/>
      <c r="X2922" s="202">
        <f t="shared" si="246"/>
        <v>2196.9650000000001</v>
      </c>
    </row>
    <row r="2923" spans="2:24" x14ac:dyDescent="0.2">
      <c r="B2923" s="252">
        <v>44920</v>
      </c>
      <c r="C2923" s="201">
        <v>438</v>
      </c>
      <c r="D2923" s="201">
        <v>370</v>
      </c>
      <c r="E2923" s="196">
        <v>432.06</v>
      </c>
      <c r="F2923" s="201">
        <v>722</v>
      </c>
      <c r="G2923" s="201">
        <v>34</v>
      </c>
      <c r="H2923" s="202">
        <v>587.76</v>
      </c>
      <c r="I2923" s="240">
        <v>0</v>
      </c>
      <c r="J2923" s="240">
        <v>0</v>
      </c>
      <c r="K2923" s="259">
        <v>6.4000000000000001E-2</v>
      </c>
      <c r="L2923" s="197">
        <v>6.7370000000000001</v>
      </c>
      <c r="M2923" s="198">
        <v>2.7610000000000001</v>
      </c>
      <c r="N2923" s="202">
        <f t="shared" si="243"/>
        <v>6.8010000000000002</v>
      </c>
      <c r="O2923" s="199">
        <f t="shared" si="241"/>
        <v>45.121000000000052</v>
      </c>
      <c r="P2923" s="223">
        <v>3.2</v>
      </c>
      <c r="Q2923" s="200">
        <f t="shared" si="242"/>
        <v>81.328066319859801</v>
      </c>
      <c r="R2923" s="201">
        <v>430</v>
      </c>
      <c r="S2923" s="201"/>
      <c r="T2923" s="261">
        <v>24.937000000000001</v>
      </c>
      <c r="U2923" s="201">
        <f t="shared" si="244"/>
        <v>431.637</v>
      </c>
      <c r="V2923" s="202">
        <f t="shared" si="245"/>
        <v>2334.1883000000016</v>
      </c>
      <c r="W2923" s="201"/>
      <c r="X2923" s="202">
        <f t="shared" si="246"/>
        <v>2203.7020000000002</v>
      </c>
    </row>
    <row r="2924" spans="2:24" x14ac:dyDescent="0.2">
      <c r="B2924" s="252">
        <v>44921</v>
      </c>
      <c r="C2924" s="201">
        <v>438</v>
      </c>
      <c r="D2924" s="201">
        <v>370</v>
      </c>
      <c r="E2924" s="196">
        <v>433.88</v>
      </c>
      <c r="F2924" s="201">
        <v>722</v>
      </c>
      <c r="G2924" s="201">
        <v>34</v>
      </c>
      <c r="H2924" s="202">
        <v>626.08000000000004</v>
      </c>
      <c r="I2924" s="240">
        <v>0</v>
      </c>
      <c r="J2924" s="240">
        <v>0</v>
      </c>
      <c r="K2924" s="259">
        <v>6.4000000000000001E-2</v>
      </c>
      <c r="L2924" s="197">
        <v>10.458</v>
      </c>
      <c r="M2924" s="198">
        <v>4.2859999999999996</v>
      </c>
      <c r="N2924" s="202">
        <f t="shared" si="243"/>
        <v>10.522</v>
      </c>
      <c r="O2924" s="199">
        <f t="shared" si="241"/>
        <v>12.921999999999978</v>
      </c>
      <c r="P2924" s="223">
        <v>2.2999999999999998</v>
      </c>
      <c r="Q2924" s="200">
        <f t="shared" si="242"/>
        <v>86.658135588505303</v>
      </c>
      <c r="R2924" s="201">
        <v>430</v>
      </c>
      <c r="S2924" s="201"/>
      <c r="T2924" s="260">
        <v>26.811</v>
      </c>
      <c r="U2924" s="201">
        <f t="shared" si="244"/>
        <v>433.51099999999997</v>
      </c>
      <c r="V2924" s="202">
        <f t="shared" si="245"/>
        <v>2347.1103000000016</v>
      </c>
      <c r="W2924" s="201"/>
      <c r="X2924" s="202">
        <f t="shared" si="246"/>
        <v>2214.1600000000003</v>
      </c>
    </row>
    <row r="2925" spans="2:24" x14ac:dyDescent="0.2">
      <c r="B2925" s="252">
        <v>44922</v>
      </c>
      <c r="C2925" s="201">
        <v>438</v>
      </c>
      <c r="D2925" s="201">
        <v>370</v>
      </c>
      <c r="E2925" s="196">
        <v>433.99</v>
      </c>
      <c r="F2925" s="201">
        <v>722</v>
      </c>
      <c r="G2925" s="201">
        <v>34</v>
      </c>
      <c r="H2925" s="202">
        <v>628.48</v>
      </c>
      <c r="I2925" s="240">
        <v>0</v>
      </c>
      <c r="J2925" s="240">
        <v>0</v>
      </c>
      <c r="K2925" s="259">
        <v>6.4000000000000001E-2</v>
      </c>
      <c r="L2925" s="197">
        <v>9.8190000000000008</v>
      </c>
      <c r="M2925" s="198">
        <v>4.024</v>
      </c>
      <c r="N2925" s="202">
        <f t="shared" si="243"/>
        <v>9.8830000000000009</v>
      </c>
      <c r="O2925" s="199">
        <f t="shared" si="241"/>
        <v>8.5629999999999509</v>
      </c>
      <c r="P2925" s="223">
        <v>0</v>
      </c>
      <c r="Q2925" s="200">
        <f t="shared" si="242"/>
        <v>86.99196038612402</v>
      </c>
      <c r="R2925" s="201">
        <v>430</v>
      </c>
      <c r="S2925" s="201"/>
      <c r="T2925" s="261">
        <v>26.69</v>
      </c>
      <c r="U2925" s="201">
        <f t="shared" si="244"/>
        <v>433.39</v>
      </c>
      <c r="V2925" s="202">
        <f t="shared" si="245"/>
        <v>2355.6733000000017</v>
      </c>
      <c r="W2925" s="201"/>
      <c r="X2925" s="202">
        <f t="shared" si="246"/>
        <v>2223.9790000000003</v>
      </c>
    </row>
    <row r="2926" spans="2:24" x14ac:dyDescent="0.2">
      <c r="B2926" s="252">
        <v>44923</v>
      </c>
      <c r="C2926" s="201">
        <v>438</v>
      </c>
      <c r="D2926" s="201">
        <v>370</v>
      </c>
      <c r="E2926" s="196">
        <v>433.93</v>
      </c>
      <c r="F2926" s="201">
        <v>722</v>
      </c>
      <c r="G2926" s="201">
        <v>34</v>
      </c>
      <c r="H2926" s="202">
        <v>627.16</v>
      </c>
      <c r="I2926" s="240">
        <v>0</v>
      </c>
      <c r="J2926" s="240">
        <v>0</v>
      </c>
      <c r="K2926" s="259">
        <v>6.4000000000000001E-2</v>
      </c>
      <c r="L2926" s="197">
        <v>7.335</v>
      </c>
      <c r="M2926" s="198">
        <v>3.0059999999999998</v>
      </c>
      <c r="N2926" s="202">
        <f t="shared" si="243"/>
        <v>7.399</v>
      </c>
      <c r="O2926" s="199">
        <f t="shared" ref="O2926:O2989" si="247">H2927-H2926+N2926</f>
        <v>4.8490000000000455</v>
      </c>
      <c r="P2926" s="223">
        <v>3.2</v>
      </c>
      <c r="Q2926" s="200">
        <f t="shared" si="242"/>
        <v>86.80835674743372</v>
      </c>
      <c r="R2926" s="201">
        <v>430</v>
      </c>
      <c r="S2926" s="201"/>
      <c r="T2926" s="260">
        <v>26.603999999999999</v>
      </c>
      <c r="U2926" s="201">
        <f t="shared" si="244"/>
        <v>433.30399999999997</v>
      </c>
      <c r="V2926" s="202">
        <f t="shared" si="245"/>
        <v>2360.5223000000019</v>
      </c>
      <c r="W2926" s="201"/>
      <c r="X2926" s="202">
        <f t="shared" si="246"/>
        <v>2231.3140000000003</v>
      </c>
    </row>
    <row r="2927" spans="2:24" x14ac:dyDescent="0.2">
      <c r="B2927" s="252">
        <v>44924</v>
      </c>
      <c r="C2927" s="201">
        <v>438</v>
      </c>
      <c r="D2927" s="201">
        <v>370</v>
      </c>
      <c r="E2927" s="196">
        <v>433.81</v>
      </c>
      <c r="F2927" s="201">
        <v>722</v>
      </c>
      <c r="G2927" s="201">
        <v>34</v>
      </c>
      <c r="H2927" s="202">
        <v>624.61</v>
      </c>
      <c r="I2927" s="240">
        <v>0</v>
      </c>
      <c r="J2927" s="240">
        <v>0</v>
      </c>
      <c r="K2927" s="259">
        <v>6.4000000000000001E-2</v>
      </c>
      <c r="L2927" s="197">
        <v>7.569</v>
      </c>
      <c r="M2927" s="198">
        <v>3.1019999999999999</v>
      </c>
      <c r="N2927" s="202">
        <f t="shared" si="243"/>
        <v>7.633</v>
      </c>
      <c r="O2927" s="199">
        <f t="shared" si="247"/>
        <v>5.0129999999999955</v>
      </c>
      <c r="P2927" s="223">
        <v>0</v>
      </c>
      <c r="Q2927" s="200">
        <f t="shared" si="242"/>
        <v>86.453667899963833</v>
      </c>
      <c r="R2927" s="201">
        <v>430</v>
      </c>
      <c r="S2927" s="201"/>
      <c r="T2927" s="261">
        <v>26.437999999999999</v>
      </c>
      <c r="U2927" s="201">
        <f t="shared" si="244"/>
        <v>433.13799999999998</v>
      </c>
      <c r="V2927" s="202">
        <f t="shared" si="245"/>
        <v>2365.5353000000018</v>
      </c>
      <c r="W2927" s="201"/>
      <c r="X2927" s="202">
        <f t="shared" si="246"/>
        <v>2238.8830000000003</v>
      </c>
    </row>
    <row r="2928" spans="2:24" x14ac:dyDescent="0.2">
      <c r="B2928" s="252">
        <v>44925</v>
      </c>
      <c r="C2928" s="201">
        <v>438</v>
      </c>
      <c r="D2928" s="201">
        <v>370</v>
      </c>
      <c r="E2928" s="196">
        <v>433.69</v>
      </c>
      <c r="F2928" s="201">
        <v>722</v>
      </c>
      <c r="G2928" s="201">
        <v>34</v>
      </c>
      <c r="H2928" s="202">
        <v>621.99</v>
      </c>
      <c r="I2928" s="240">
        <v>0</v>
      </c>
      <c r="J2928" s="240">
        <v>0</v>
      </c>
      <c r="K2928" s="259">
        <v>6.4000000000000001E-2</v>
      </c>
      <c r="L2928" s="197">
        <v>5.8540000000000001</v>
      </c>
      <c r="M2928" s="198">
        <v>2.399</v>
      </c>
      <c r="N2928" s="202">
        <f t="shared" si="243"/>
        <v>5.9180000000000001</v>
      </c>
      <c r="O2928" s="199">
        <f t="shared" si="247"/>
        <v>3.8079999999999865</v>
      </c>
      <c r="P2928" s="223">
        <v>0</v>
      </c>
      <c r="Q2928" s="200">
        <f t="shared" si="242"/>
        <v>86.089242495896741</v>
      </c>
      <c r="R2928" s="201">
        <v>430</v>
      </c>
      <c r="S2928" s="201"/>
      <c r="T2928" s="260">
        <v>26.271999999999998</v>
      </c>
      <c r="U2928" s="201">
        <f t="shared" si="244"/>
        <v>432.97199999999998</v>
      </c>
      <c r="V2928" s="202">
        <f t="shared" si="245"/>
        <v>2369.3433000000018</v>
      </c>
      <c r="W2928" s="201"/>
      <c r="X2928" s="202">
        <f t="shared" si="246"/>
        <v>2244.7370000000001</v>
      </c>
    </row>
    <row r="2929" spans="2:25" x14ac:dyDescent="0.2">
      <c r="B2929" s="252">
        <v>44926</v>
      </c>
      <c r="C2929" s="201">
        <v>438</v>
      </c>
      <c r="D2929" s="201">
        <v>370</v>
      </c>
      <c r="E2929" s="196">
        <v>433.59</v>
      </c>
      <c r="F2929" s="201">
        <v>722</v>
      </c>
      <c r="G2929" s="201">
        <v>34</v>
      </c>
      <c r="H2929" s="202">
        <v>619.88</v>
      </c>
      <c r="I2929" s="240">
        <v>0</v>
      </c>
      <c r="J2929" s="240">
        <v>0</v>
      </c>
      <c r="K2929" s="259">
        <v>6.4000000000000001E-2</v>
      </c>
      <c r="L2929" s="197">
        <v>6.6840000000000002</v>
      </c>
      <c r="M2929" s="198">
        <v>2.7280000000000002</v>
      </c>
      <c r="N2929" s="202">
        <f t="shared" si="243"/>
        <v>6.7480000000000002</v>
      </c>
      <c r="O2929" s="199">
        <f t="shared" si="247"/>
        <v>3.5079999999999911</v>
      </c>
      <c r="P2929" s="223">
        <v>0</v>
      </c>
      <c r="Q2929" s="200">
        <f t="shared" si="242"/>
        <v>85.795754861323616</v>
      </c>
      <c r="R2929" s="201">
        <v>430</v>
      </c>
      <c r="S2929" s="201"/>
      <c r="T2929" s="261">
        <v>26.129000000000001</v>
      </c>
      <c r="U2929" s="201">
        <f t="shared" si="244"/>
        <v>432.82900000000001</v>
      </c>
      <c r="V2929" s="202">
        <f t="shared" si="245"/>
        <v>2372.8513000000016</v>
      </c>
      <c r="W2929" s="201"/>
      <c r="X2929" s="202">
        <f t="shared" si="246"/>
        <v>2251.4210000000003</v>
      </c>
    </row>
    <row r="2930" spans="2:25" x14ac:dyDescent="0.2">
      <c r="B2930" s="262">
        <v>44927</v>
      </c>
      <c r="C2930" s="193">
        <v>438</v>
      </c>
      <c r="D2930" s="193">
        <v>370</v>
      </c>
      <c r="E2930" s="190">
        <v>433.44</v>
      </c>
      <c r="F2930" s="193">
        <v>722</v>
      </c>
      <c r="G2930" s="193">
        <v>34</v>
      </c>
      <c r="H2930" s="212">
        <v>616.64</v>
      </c>
      <c r="I2930" s="247">
        <v>0</v>
      </c>
      <c r="J2930" s="247">
        <v>0</v>
      </c>
      <c r="K2930" s="263">
        <v>6.4000000000000001E-2</v>
      </c>
      <c r="L2930" s="191">
        <v>7.0170000000000003</v>
      </c>
      <c r="M2930" s="192">
        <v>2.8639999999999999</v>
      </c>
      <c r="N2930" s="212">
        <f t="shared" si="243"/>
        <v>7.0810000000000004</v>
      </c>
      <c r="O2930" s="194">
        <f t="shared" si="247"/>
        <v>3.620999999999964</v>
      </c>
      <c r="P2930" s="218">
        <v>0</v>
      </c>
      <c r="Q2930" s="195">
        <f t="shared" si="242"/>
        <v>85.34509138453835</v>
      </c>
      <c r="R2930" s="193">
        <v>430</v>
      </c>
      <c r="S2930" s="190"/>
      <c r="T2930" s="260">
        <v>25.956</v>
      </c>
      <c r="U2930" s="201">
        <f t="shared" si="244"/>
        <v>432.65600000000001</v>
      </c>
      <c r="V2930" s="212">
        <f>+O2930</f>
        <v>3.620999999999964</v>
      </c>
      <c r="W2930" s="193"/>
      <c r="X2930" s="212">
        <f>+L2930</f>
        <v>7.0170000000000003</v>
      </c>
      <c r="Y2930" s="8">
        <f>+N2930</f>
        <v>7.0810000000000004</v>
      </c>
    </row>
    <row r="2931" spans="2:25" x14ac:dyDescent="0.2">
      <c r="B2931" s="262">
        <v>44928</v>
      </c>
      <c r="C2931" s="193">
        <v>438</v>
      </c>
      <c r="D2931" s="193">
        <v>370</v>
      </c>
      <c r="E2931" s="190">
        <v>433.28</v>
      </c>
      <c r="F2931" s="193">
        <v>722</v>
      </c>
      <c r="G2931" s="193">
        <v>34</v>
      </c>
      <c r="H2931" s="212">
        <v>613.17999999999995</v>
      </c>
      <c r="I2931" s="247">
        <v>0</v>
      </c>
      <c r="J2931" s="247">
        <v>0</v>
      </c>
      <c r="K2931" s="263">
        <v>6.4000000000000001E-2</v>
      </c>
      <c r="L2931" s="191">
        <v>6.306</v>
      </c>
      <c r="M2931" s="192">
        <v>2.5760000000000001</v>
      </c>
      <c r="N2931" s="212">
        <f t="shared" si="243"/>
        <v>6.37</v>
      </c>
      <c r="O2931" s="194">
        <f t="shared" si="247"/>
        <v>3.8500000000000183</v>
      </c>
      <c r="P2931" s="218">
        <v>0</v>
      </c>
      <c r="Q2931" s="195">
        <f t="shared" si="242"/>
        <v>84.863827301304696</v>
      </c>
      <c r="R2931" s="193">
        <v>430</v>
      </c>
      <c r="S2931" s="190"/>
      <c r="T2931" s="261">
        <v>25.745999999999999</v>
      </c>
      <c r="U2931" s="201">
        <f t="shared" si="244"/>
        <v>432.44599999999997</v>
      </c>
      <c r="V2931" s="212">
        <f t="shared" si="245"/>
        <v>7.4709999999999823</v>
      </c>
      <c r="W2931" s="193"/>
      <c r="X2931" s="212">
        <f t="shared" si="246"/>
        <v>13.323</v>
      </c>
      <c r="Y2931" s="8">
        <f>+Y2930+N2931</f>
        <v>13.451000000000001</v>
      </c>
    </row>
    <row r="2932" spans="2:25" x14ac:dyDescent="0.2">
      <c r="B2932" s="262">
        <v>44929</v>
      </c>
      <c r="C2932" s="193">
        <v>438</v>
      </c>
      <c r="D2932" s="193">
        <v>370</v>
      </c>
      <c r="E2932" s="190">
        <v>433.16</v>
      </c>
      <c r="F2932" s="193">
        <v>722</v>
      </c>
      <c r="G2932" s="193">
        <v>34</v>
      </c>
      <c r="H2932" s="212">
        <v>610.66</v>
      </c>
      <c r="I2932" s="247">
        <v>0</v>
      </c>
      <c r="J2932" s="247">
        <v>0</v>
      </c>
      <c r="K2932" s="263">
        <v>6.4000000000000001E-2</v>
      </c>
      <c r="L2932" s="191">
        <v>6.6929999999999996</v>
      </c>
      <c r="M2932" s="192">
        <v>2.7320000000000002</v>
      </c>
      <c r="N2932" s="212">
        <f t="shared" si="243"/>
        <v>6.7569999999999997</v>
      </c>
      <c r="O2932" s="194">
        <f t="shared" si="247"/>
        <v>2.977000000000027</v>
      </c>
      <c r="P2932" s="218">
        <v>0</v>
      </c>
      <c r="Q2932" s="195">
        <f t="shared" si="242"/>
        <v>84.513311263805036</v>
      </c>
      <c r="R2932" s="193">
        <v>430</v>
      </c>
      <c r="S2932" s="190"/>
      <c r="T2932" s="260">
        <v>25.59</v>
      </c>
      <c r="U2932" s="201">
        <f t="shared" si="244"/>
        <v>432.28999999999996</v>
      </c>
      <c r="V2932" s="212">
        <f t="shared" si="245"/>
        <v>10.448000000000009</v>
      </c>
      <c r="W2932" s="193"/>
      <c r="X2932" s="212">
        <f t="shared" si="246"/>
        <v>20.015999999999998</v>
      </c>
      <c r="Y2932" s="8">
        <f t="shared" ref="Y2932:Y2995" si="248">+Y2931+N2932</f>
        <v>20.207999999999998</v>
      </c>
    </row>
    <row r="2933" spans="2:25" x14ac:dyDescent="0.2">
      <c r="B2933" s="262">
        <v>44930</v>
      </c>
      <c r="C2933" s="193">
        <v>438</v>
      </c>
      <c r="D2933" s="193">
        <v>370</v>
      </c>
      <c r="E2933" s="213">
        <v>432.98</v>
      </c>
      <c r="F2933" s="193">
        <v>722</v>
      </c>
      <c r="G2933" s="193">
        <v>34</v>
      </c>
      <c r="H2933" s="213">
        <v>606.88</v>
      </c>
      <c r="I2933" s="247">
        <v>0</v>
      </c>
      <c r="J2933" s="247">
        <v>0</v>
      </c>
      <c r="K2933" s="263">
        <v>6.4000000000000001E-2</v>
      </c>
      <c r="L2933" s="214">
        <v>6.6840000000000002</v>
      </c>
      <c r="M2933" s="215">
        <v>2.7170000000000001</v>
      </c>
      <c r="N2933" s="212">
        <f t="shared" si="243"/>
        <v>6.7480000000000002</v>
      </c>
      <c r="O2933" s="194">
        <f t="shared" si="247"/>
        <v>2.9680000000000275</v>
      </c>
      <c r="P2933" s="218">
        <v>0</v>
      </c>
      <c r="Q2933" s="195">
        <f t="shared" si="242"/>
        <v>83.987537207555576</v>
      </c>
      <c r="R2933" s="193">
        <v>430</v>
      </c>
      <c r="S2933" s="190"/>
      <c r="T2933" s="261">
        <v>25.366</v>
      </c>
      <c r="U2933" s="201">
        <f t="shared" si="244"/>
        <v>432.06599999999997</v>
      </c>
      <c r="V2933" s="212">
        <f t="shared" si="245"/>
        <v>13.416000000000036</v>
      </c>
      <c r="W2933" s="193"/>
      <c r="X2933" s="212">
        <f t="shared" si="246"/>
        <v>26.7</v>
      </c>
      <c r="Y2933" s="8">
        <f t="shared" si="248"/>
        <v>26.956</v>
      </c>
    </row>
    <row r="2934" spans="2:25" x14ac:dyDescent="0.2">
      <c r="B2934" s="262">
        <v>44931</v>
      </c>
      <c r="C2934" s="193">
        <v>438</v>
      </c>
      <c r="D2934" s="193">
        <v>370</v>
      </c>
      <c r="E2934" s="190">
        <v>432.8</v>
      </c>
      <c r="F2934" s="193">
        <v>722</v>
      </c>
      <c r="G2934" s="193">
        <v>34</v>
      </c>
      <c r="H2934" s="212">
        <v>603.1</v>
      </c>
      <c r="I2934" s="247">
        <v>0</v>
      </c>
      <c r="J2934" s="247">
        <v>0</v>
      </c>
      <c r="K2934" s="263">
        <v>6.4000000000000001E-2</v>
      </c>
      <c r="L2934" s="214">
        <v>6.3819999999999997</v>
      </c>
      <c r="M2934" s="192">
        <v>2.6070000000000002</v>
      </c>
      <c r="N2934" s="212">
        <f t="shared" si="243"/>
        <v>6.4459999999999997</v>
      </c>
      <c r="O2934" s="194">
        <f t="shared" si="247"/>
        <v>3.5059999999999452</v>
      </c>
      <c r="P2934" s="218">
        <v>13.7</v>
      </c>
      <c r="Q2934" s="195">
        <f t="shared" si="242"/>
        <v>83.461763151306087</v>
      </c>
      <c r="R2934" s="193">
        <v>430</v>
      </c>
      <c r="S2934" s="190"/>
      <c r="T2934" s="260">
        <v>25.145</v>
      </c>
      <c r="U2934" s="201">
        <f t="shared" si="244"/>
        <v>431.84499999999997</v>
      </c>
      <c r="V2934" s="212">
        <f t="shared" si="245"/>
        <v>16.921999999999983</v>
      </c>
      <c r="W2934" s="193"/>
      <c r="X2934" s="212">
        <f t="shared" si="246"/>
        <v>33.082000000000001</v>
      </c>
      <c r="Y2934" s="8">
        <f t="shared" si="248"/>
        <v>33.402000000000001</v>
      </c>
    </row>
    <row r="2935" spans="2:25" x14ac:dyDescent="0.2">
      <c r="B2935" s="262">
        <v>44932</v>
      </c>
      <c r="C2935" s="193">
        <v>438</v>
      </c>
      <c r="D2935" s="193">
        <v>370</v>
      </c>
      <c r="E2935" s="190">
        <v>432.66</v>
      </c>
      <c r="F2935" s="193">
        <v>722</v>
      </c>
      <c r="G2935" s="193">
        <v>34</v>
      </c>
      <c r="H2935" s="212">
        <v>600.16</v>
      </c>
      <c r="I2935" s="247">
        <v>0</v>
      </c>
      <c r="J2935" s="247">
        <v>0</v>
      </c>
      <c r="K2935" s="263">
        <v>6.4000000000000001E-2</v>
      </c>
      <c r="L2935" s="214">
        <v>3.6139999999999999</v>
      </c>
      <c r="M2935" s="192">
        <v>1.4690000000000001</v>
      </c>
      <c r="N2935" s="212">
        <f t="shared" si="243"/>
        <v>3.6779999999999999</v>
      </c>
      <c r="O2935" s="194">
        <f t="shared" si="247"/>
        <v>3.2580000000000409</v>
      </c>
      <c r="P2935" s="218">
        <v>6.7</v>
      </c>
      <c r="Q2935" s="195">
        <f t="shared" si="242"/>
        <v>83.052827774223161</v>
      </c>
      <c r="R2935" s="193">
        <v>430</v>
      </c>
      <c r="S2935" s="190"/>
      <c r="T2935" s="261">
        <v>24.966000000000001</v>
      </c>
      <c r="U2935" s="201">
        <f t="shared" si="244"/>
        <v>431.666</v>
      </c>
      <c r="V2935" s="212">
        <f t="shared" si="245"/>
        <v>20.180000000000025</v>
      </c>
      <c r="W2935" s="193"/>
      <c r="X2935" s="212">
        <f t="shared" si="246"/>
        <v>36.695999999999998</v>
      </c>
      <c r="Y2935" s="8">
        <f>+Y2934+N2935</f>
        <v>37.08</v>
      </c>
    </row>
    <row r="2936" spans="2:25" x14ac:dyDescent="0.2">
      <c r="B2936" s="262">
        <v>44933</v>
      </c>
      <c r="C2936" s="193">
        <v>438</v>
      </c>
      <c r="D2936" s="193">
        <v>370</v>
      </c>
      <c r="E2936" s="190">
        <v>432.64</v>
      </c>
      <c r="F2936" s="193">
        <v>722</v>
      </c>
      <c r="G2936" s="193">
        <v>34</v>
      </c>
      <c r="H2936" s="212">
        <v>599.74</v>
      </c>
      <c r="I2936" s="247">
        <v>0</v>
      </c>
      <c r="J2936" s="247">
        <v>0</v>
      </c>
      <c r="K2936" s="263">
        <v>6.4000000000000001E-2</v>
      </c>
      <c r="L2936" s="214">
        <v>5.5129999999999999</v>
      </c>
      <c r="M2936" s="192">
        <v>2.25</v>
      </c>
      <c r="N2936" s="212">
        <f t="shared" si="243"/>
        <v>5.577</v>
      </c>
      <c r="O2936" s="194">
        <f t="shared" si="247"/>
        <v>3.8969999999999363</v>
      </c>
      <c r="P2936" s="218">
        <v>22.3</v>
      </c>
      <c r="Q2936" s="195">
        <f t="shared" si="242"/>
        <v>82.994408434639894</v>
      </c>
      <c r="R2936" s="193">
        <v>430</v>
      </c>
      <c r="S2936" s="190"/>
      <c r="T2936" s="260">
        <v>24.907</v>
      </c>
      <c r="U2936" s="201">
        <f t="shared" si="244"/>
        <v>431.60699999999997</v>
      </c>
      <c r="V2936" s="212">
        <f t="shared" si="245"/>
        <v>24.076999999999963</v>
      </c>
      <c r="W2936" s="193"/>
      <c r="X2936" s="212">
        <f t="shared" si="246"/>
        <v>42.208999999999996</v>
      </c>
      <c r="Y2936" s="8">
        <f>+Y2935+N2936</f>
        <v>42.656999999999996</v>
      </c>
    </row>
    <row r="2937" spans="2:25" x14ac:dyDescent="0.2">
      <c r="B2937" s="262">
        <v>44934</v>
      </c>
      <c r="C2937" s="193">
        <v>438</v>
      </c>
      <c r="D2937" s="193">
        <v>370</v>
      </c>
      <c r="E2937" s="190">
        <v>432.56</v>
      </c>
      <c r="F2937" s="193">
        <v>722</v>
      </c>
      <c r="G2937" s="193">
        <v>34</v>
      </c>
      <c r="H2937" s="212">
        <v>598.05999999999995</v>
      </c>
      <c r="I2937" s="247">
        <v>0</v>
      </c>
      <c r="J2937" s="247">
        <v>0</v>
      </c>
      <c r="K2937" s="248">
        <v>6.3E-2</v>
      </c>
      <c r="L2937" s="213">
        <v>7.5789999999999997</v>
      </c>
      <c r="M2937" s="192">
        <v>3.081</v>
      </c>
      <c r="N2937" s="212">
        <f t="shared" si="243"/>
        <v>7.6419999999999995</v>
      </c>
      <c r="O2937" s="194">
        <f t="shared" si="247"/>
        <v>6.1820000000000768</v>
      </c>
      <c r="P2937" s="218">
        <v>5.5</v>
      </c>
      <c r="Q2937" s="195">
        <f t="shared" si="242"/>
        <v>82.760731076306783</v>
      </c>
      <c r="R2937" s="193">
        <v>430</v>
      </c>
      <c r="S2937" s="190"/>
      <c r="T2937" s="261">
        <v>24.797999999999998</v>
      </c>
      <c r="U2937" s="201">
        <f t="shared" si="244"/>
        <v>431.49799999999999</v>
      </c>
      <c r="V2937" s="212">
        <f t="shared" si="245"/>
        <v>30.259000000000039</v>
      </c>
      <c r="W2937" s="193"/>
      <c r="X2937" s="212">
        <f t="shared" si="246"/>
        <v>49.787999999999997</v>
      </c>
      <c r="Y2937" s="8">
        <f t="shared" si="248"/>
        <v>50.298999999999992</v>
      </c>
    </row>
    <row r="2938" spans="2:25" x14ac:dyDescent="0.2">
      <c r="B2938" s="262">
        <v>44935</v>
      </c>
      <c r="C2938" s="193">
        <v>438</v>
      </c>
      <c r="D2938" s="193">
        <v>370</v>
      </c>
      <c r="E2938" s="190">
        <v>432.49</v>
      </c>
      <c r="F2938" s="193">
        <v>722</v>
      </c>
      <c r="G2938" s="193">
        <v>34</v>
      </c>
      <c r="H2938" s="212">
        <v>596.6</v>
      </c>
      <c r="I2938" s="247">
        <v>0</v>
      </c>
      <c r="J2938" s="247">
        <v>0</v>
      </c>
      <c r="K2938" s="248">
        <v>6.3E-2</v>
      </c>
      <c r="L2938" s="214">
        <v>7.5670000000000002</v>
      </c>
      <c r="M2938" s="192">
        <v>3.0760000000000001</v>
      </c>
      <c r="N2938" s="212">
        <f t="shared" si="243"/>
        <v>7.63</v>
      </c>
      <c r="O2938" s="194">
        <f t="shared" si="247"/>
        <v>3.9399999999999453</v>
      </c>
      <c r="P2938" s="218">
        <v>0</v>
      </c>
      <c r="Q2938" s="195">
        <f t="shared" si="242"/>
        <v>82.557654324422074</v>
      </c>
      <c r="R2938" s="193">
        <v>430</v>
      </c>
      <c r="S2938" s="190"/>
      <c r="T2938" s="260">
        <v>24.670999999999999</v>
      </c>
      <c r="U2938" s="201">
        <f t="shared" si="244"/>
        <v>431.37099999999998</v>
      </c>
      <c r="V2938" s="212">
        <f t="shared" si="245"/>
        <v>34.198999999999984</v>
      </c>
      <c r="W2938" s="193"/>
      <c r="X2938" s="212">
        <f t="shared" si="246"/>
        <v>57.354999999999997</v>
      </c>
      <c r="Y2938" s="8">
        <f t="shared" si="248"/>
        <v>57.928999999999995</v>
      </c>
    </row>
    <row r="2939" spans="2:25" x14ac:dyDescent="0.2">
      <c r="B2939" s="262">
        <v>44936</v>
      </c>
      <c r="C2939" s="193">
        <v>438</v>
      </c>
      <c r="D2939" s="193">
        <v>370</v>
      </c>
      <c r="E2939" s="190">
        <v>432.31</v>
      </c>
      <c r="F2939" s="193">
        <v>722</v>
      </c>
      <c r="G2939" s="193">
        <v>34</v>
      </c>
      <c r="H2939" s="212">
        <v>592.91</v>
      </c>
      <c r="I2939" s="247">
        <v>0</v>
      </c>
      <c r="J2939" s="247">
        <v>0</v>
      </c>
      <c r="K2939" s="248">
        <v>6.3E-2</v>
      </c>
      <c r="L2939" s="214">
        <v>8.0860000000000003</v>
      </c>
      <c r="M2939" s="192">
        <v>3.2869999999999999</v>
      </c>
      <c r="N2939" s="212">
        <f t="shared" si="243"/>
        <v>8.1490000000000009</v>
      </c>
      <c r="O2939" s="194">
        <f t="shared" si="247"/>
        <v>3.20900000000006</v>
      </c>
      <c r="P2939" s="218">
        <v>0</v>
      </c>
      <c r="Q2939" s="195">
        <f t="shared" si="242"/>
        <v>82.044398698083285</v>
      </c>
      <c r="R2939" s="193">
        <v>430</v>
      </c>
      <c r="S2939" s="190"/>
      <c r="T2939" s="261">
        <v>24.405999999999999</v>
      </c>
      <c r="U2939" s="201">
        <f t="shared" si="244"/>
        <v>431.10599999999999</v>
      </c>
      <c r="V2939" s="212">
        <f t="shared" si="245"/>
        <v>37.408000000000044</v>
      </c>
      <c r="W2939" s="193"/>
      <c r="X2939" s="212">
        <f t="shared" si="246"/>
        <v>65.441000000000003</v>
      </c>
      <c r="Y2939" s="8">
        <f t="shared" si="248"/>
        <v>66.078000000000003</v>
      </c>
    </row>
    <row r="2940" spans="2:25" x14ac:dyDescent="0.2">
      <c r="B2940" s="262">
        <v>44937</v>
      </c>
      <c r="C2940" s="193">
        <v>438</v>
      </c>
      <c r="D2940" s="193">
        <v>370</v>
      </c>
      <c r="E2940" s="190">
        <v>432.07</v>
      </c>
      <c r="F2940" s="193">
        <v>722</v>
      </c>
      <c r="G2940" s="193">
        <v>34</v>
      </c>
      <c r="H2940" s="212">
        <v>587.97</v>
      </c>
      <c r="I2940" s="247">
        <v>0</v>
      </c>
      <c r="J2940" s="247">
        <v>0</v>
      </c>
      <c r="K2940" s="248">
        <v>6.3E-2</v>
      </c>
      <c r="L2940" s="214">
        <v>7.53</v>
      </c>
      <c r="M2940" s="192">
        <v>3.0609999999999999</v>
      </c>
      <c r="N2940" s="212">
        <f t="shared" si="243"/>
        <v>7.593</v>
      </c>
      <c r="O2940" s="194">
        <f t="shared" si="247"/>
        <v>2.9029999999999454</v>
      </c>
      <c r="P2940" s="218">
        <v>0</v>
      </c>
      <c r="Q2940" s="195">
        <f t="shared" si="242"/>
        <v>81.357275989651441</v>
      </c>
      <c r="R2940" s="193">
        <v>430</v>
      </c>
      <c r="S2940" s="190"/>
      <c r="T2940" s="260">
        <v>24.106000000000002</v>
      </c>
      <c r="U2940" s="201">
        <f t="shared" si="244"/>
        <v>430.80599999999998</v>
      </c>
      <c r="V2940" s="212">
        <f t="shared" si="245"/>
        <v>40.310999999999993</v>
      </c>
      <c r="W2940" s="193"/>
      <c r="X2940" s="212">
        <f t="shared" si="246"/>
        <v>72.971000000000004</v>
      </c>
      <c r="Y2940" s="8">
        <f t="shared" si="248"/>
        <v>73.671000000000006</v>
      </c>
    </row>
    <row r="2941" spans="2:25" x14ac:dyDescent="0.2">
      <c r="B2941" s="262">
        <v>44938</v>
      </c>
      <c r="C2941" s="193">
        <v>438</v>
      </c>
      <c r="D2941" s="193">
        <v>370</v>
      </c>
      <c r="E2941" s="190">
        <v>431.84</v>
      </c>
      <c r="F2941" s="193">
        <v>722</v>
      </c>
      <c r="G2941" s="193">
        <v>34</v>
      </c>
      <c r="H2941" s="212">
        <v>583.28</v>
      </c>
      <c r="I2941" s="247">
        <v>0</v>
      </c>
      <c r="J2941" s="247">
        <v>0</v>
      </c>
      <c r="K2941" s="248">
        <v>6.3E-2</v>
      </c>
      <c r="L2941" s="214">
        <v>7.9950000000000001</v>
      </c>
      <c r="M2941" s="192">
        <v>3.25</v>
      </c>
      <c r="N2941" s="212">
        <f t="shared" si="243"/>
        <v>8.0579999999999998</v>
      </c>
      <c r="O2941" s="194">
        <f t="shared" si="247"/>
        <v>3.3780000000000499</v>
      </c>
      <c r="P2941" s="218">
        <v>0</v>
      </c>
      <c r="Q2941" s="195">
        <f t="shared" si="242"/>
        <v>80.704926697638186</v>
      </c>
      <c r="R2941" s="193">
        <v>430</v>
      </c>
      <c r="S2941" s="190"/>
      <c r="T2941" s="261">
        <v>23.798999999999999</v>
      </c>
      <c r="U2941" s="201">
        <f t="shared" si="244"/>
        <v>430.49899999999997</v>
      </c>
      <c r="V2941" s="212">
        <f t="shared" si="245"/>
        <v>43.689000000000043</v>
      </c>
      <c r="W2941" s="193"/>
      <c r="X2941" s="212">
        <f t="shared" si="246"/>
        <v>80.966000000000008</v>
      </c>
      <c r="Y2941" s="8">
        <f t="shared" si="248"/>
        <v>81.729000000000013</v>
      </c>
    </row>
    <row r="2942" spans="2:25" x14ac:dyDescent="0.2">
      <c r="B2942" s="262">
        <v>44939</v>
      </c>
      <c r="C2942" s="193">
        <v>438</v>
      </c>
      <c r="D2942" s="193">
        <v>370</v>
      </c>
      <c r="E2942" s="190">
        <v>431.61</v>
      </c>
      <c r="F2942" s="193">
        <v>722</v>
      </c>
      <c r="G2942" s="193">
        <v>34</v>
      </c>
      <c r="H2942" s="212">
        <v>578.6</v>
      </c>
      <c r="I2942" s="247">
        <v>0</v>
      </c>
      <c r="J2942" s="247">
        <v>0</v>
      </c>
      <c r="K2942" s="248">
        <v>6.3E-2</v>
      </c>
      <c r="L2942" s="214">
        <v>6.7779999999999996</v>
      </c>
      <c r="M2942" s="192">
        <v>2.7440000000000002</v>
      </c>
      <c r="N2942" s="212">
        <f t="shared" si="243"/>
        <v>6.8409999999999993</v>
      </c>
      <c r="O2942" s="194">
        <f t="shared" si="247"/>
        <v>2.1409999999999538</v>
      </c>
      <c r="P2942" s="218">
        <v>0</v>
      </c>
      <c r="Q2942" s="195">
        <f t="shared" si="242"/>
        <v>80.053968342281692</v>
      </c>
      <c r="R2942" s="193">
        <v>430</v>
      </c>
      <c r="S2942" s="190"/>
      <c r="T2942" s="260">
        <v>23.498000000000001</v>
      </c>
      <c r="U2942" s="201">
        <f t="shared" si="244"/>
        <v>430.19799999999998</v>
      </c>
      <c r="V2942" s="212">
        <f t="shared" si="245"/>
        <v>45.83</v>
      </c>
      <c r="W2942" s="193"/>
      <c r="X2942" s="212">
        <f t="shared" si="246"/>
        <v>87.744000000000014</v>
      </c>
      <c r="Y2942" s="8">
        <f t="shared" si="248"/>
        <v>88.570000000000007</v>
      </c>
    </row>
    <row r="2943" spans="2:25" x14ac:dyDescent="0.2">
      <c r="B2943" s="262">
        <v>44940</v>
      </c>
      <c r="C2943" s="193">
        <v>438</v>
      </c>
      <c r="D2943" s="193">
        <v>370</v>
      </c>
      <c r="E2943" s="190">
        <v>431.38</v>
      </c>
      <c r="F2943" s="193">
        <v>722</v>
      </c>
      <c r="G2943" s="193">
        <v>34</v>
      </c>
      <c r="H2943" s="212">
        <v>573.9</v>
      </c>
      <c r="I2943" s="247">
        <v>0</v>
      </c>
      <c r="J2943" s="247">
        <v>0</v>
      </c>
      <c r="K2943" s="248">
        <v>6.3E-2</v>
      </c>
      <c r="L2943" s="214">
        <v>6.0389999999999997</v>
      </c>
      <c r="M2943" s="192">
        <v>2.4449999999999998</v>
      </c>
      <c r="N2943" s="212">
        <f t="shared" si="243"/>
        <v>6.1019999999999994</v>
      </c>
      <c r="O2943" s="194">
        <f t="shared" si="247"/>
        <v>2.1019999999999994</v>
      </c>
      <c r="P2943" s="218">
        <v>0</v>
      </c>
      <c r="Q2943" s="195">
        <f t="shared" si="242"/>
        <v>79.400228113611703</v>
      </c>
      <c r="R2943" s="193">
        <v>430</v>
      </c>
      <c r="S2943" s="190"/>
      <c r="T2943" s="261">
        <v>23.196000000000002</v>
      </c>
      <c r="U2943" s="201">
        <f t="shared" si="244"/>
        <v>429.89600000000002</v>
      </c>
      <c r="V2943" s="212">
        <f t="shared" si="245"/>
        <v>47.931999999999995</v>
      </c>
      <c r="W2943" s="193"/>
      <c r="X2943" s="212">
        <f t="shared" si="246"/>
        <v>93.783000000000015</v>
      </c>
      <c r="Y2943" s="8">
        <f t="shared" si="248"/>
        <v>94.672000000000011</v>
      </c>
    </row>
    <row r="2944" spans="2:25" x14ac:dyDescent="0.2">
      <c r="B2944" s="262">
        <v>44941</v>
      </c>
      <c r="C2944" s="193">
        <v>438</v>
      </c>
      <c r="D2944" s="193">
        <v>370</v>
      </c>
      <c r="E2944" s="190">
        <v>431.18</v>
      </c>
      <c r="F2944" s="193">
        <v>722</v>
      </c>
      <c r="G2944" s="193">
        <v>34</v>
      </c>
      <c r="H2944" s="212">
        <v>569.9</v>
      </c>
      <c r="I2944" s="247">
        <v>0</v>
      </c>
      <c r="J2944" s="247">
        <v>0</v>
      </c>
      <c r="K2944" s="248">
        <v>6.3E-2</v>
      </c>
      <c r="L2944" s="214">
        <v>5.15</v>
      </c>
      <c r="M2944" s="192">
        <v>2.085</v>
      </c>
      <c r="N2944" s="212">
        <f t="shared" si="243"/>
        <v>5.2130000000000001</v>
      </c>
      <c r="O2944" s="194">
        <f t="shared" si="247"/>
        <v>1.4130000000000456</v>
      </c>
      <c r="P2944" s="218">
        <v>0</v>
      </c>
      <c r="Q2944" s="195">
        <f t="shared" si="242"/>
        <v>78.843853450913841</v>
      </c>
      <c r="R2944" s="193">
        <v>430</v>
      </c>
      <c r="S2944" s="190"/>
      <c r="T2944" s="260">
        <v>22.931000000000001</v>
      </c>
      <c r="U2944" s="201">
        <f t="shared" si="244"/>
        <v>429.63099999999997</v>
      </c>
      <c r="V2944" s="212">
        <f t="shared" si="245"/>
        <v>49.345000000000041</v>
      </c>
      <c r="W2944" s="193"/>
      <c r="X2944" s="212">
        <f t="shared" si="246"/>
        <v>98.933000000000021</v>
      </c>
      <c r="Y2944" s="8">
        <f t="shared" si="248"/>
        <v>99.885000000000005</v>
      </c>
    </row>
    <row r="2945" spans="2:25" x14ac:dyDescent="0.2">
      <c r="B2945" s="262">
        <v>44942</v>
      </c>
      <c r="C2945" s="193">
        <v>438</v>
      </c>
      <c r="D2945" s="193">
        <v>370</v>
      </c>
      <c r="E2945" s="190">
        <v>430.99</v>
      </c>
      <c r="F2945" s="193">
        <v>722</v>
      </c>
      <c r="G2945" s="193">
        <v>34</v>
      </c>
      <c r="H2945" s="212">
        <v>566.1</v>
      </c>
      <c r="I2945" s="247">
        <v>0</v>
      </c>
      <c r="J2945" s="247">
        <v>0</v>
      </c>
      <c r="K2945" s="248">
        <v>6.3E-2</v>
      </c>
      <c r="L2945" s="214">
        <v>5.3849999999999998</v>
      </c>
      <c r="M2945" s="192">
        <v>2.1800000000000002</v>
      </c>
      <c r="N2945" s="212">
        <f t="shared" si="243"/>
        <v>5.4479999999999995</v>
      </c>
      <c r="O2945" s="194">
        <f t="shared" si="247"/>
        <v>2.247999999999954</v>
      </c>
      <c r="P2945" s="218">
        <v>3.9</v>
      </c>
      <c r="Q2945" s="195">
        <f t="shared" si="242"/>
        <v>78.315297521350885</v>
      </c>
      <c r="R2945" s="193">
        <v>430</v>
      </c>
      <c r="S2945" s="190"/>
      <c r="T2945" s="261">
        <v>22.760999999999999</v>
      </c>
      <c r="U2945" s="201">
        <f t="shared" si="244"/>
        <v>429.46100000000001</v>
      </c>
      <c r="V2945" s="212">
        <f t="shared" si="245"/>
        <v>51.592999999999996</v>
      </c>
      <c r="W2945" s="193"/>
      <c r="X2945" s="212">
        <f t="shared" si="246"/>
        <v>104.31800000000003</v>
      </c>
      <c r="Y2945" s="8">
        <f t="shared" si="248"/>
        <v>105.333</v>
      </c>
    </row>
    <row r="2946" spans="2:25" x14ac:dyDescent="0.2">
      <c r="B2946" s="262">
        <v>44943</v>
      </c>
      <c r="C2946" s="193">
        <v>438</v>
      </c>
      <c r="D2946" s="193">
        <v>370</v>
      </c>
      <c r="E2946" s="190">
        <v>430.83</v>
      </c>
      <c r="F2946" s="193">
        <v>722</v>
      </c>
      <c r="G2946" s="193">
        <v>34</v>
      </c>
      <c r="H2946" s="212">
        <v>562.9</v>
      </c>
      <c r="I2946" s="247">
        <v>0</v>
      </c>
      <c r="J2946" s="247">
        <v>0</v>
      </c>
      <c r="K2946" s="248">
        <v>6.3E-2</v>
      </c>
      <c r="L2946" s="214">
        <v>8.9830000000000005</v>
      </c>
      <c r="M2946" s="192">
        <v>3.637</v>
      </c>
      <c r="N2946" s="212">
        <f t="shared" si="243"/>
        <v>9.0460000000000012</v>
      </c>
      <c r="O2946" s="194">
        <f t="shared" si="247"/>
        <v>5.1160000000000512</v>
      </c>
      <c r="P2946" s="218">
        <v>3.8</v>
      </c>
      <c r="Q2946" s="195">
        <f t="shared" si="242"/>
        <v>77.870197791192581</v>
      </c>
      <c r="R2946" s="193">
        <v>430</v>
      </c>
      <c r="S2946" s="190"/>
      <c r="T2946" s="260">
        <v>22.722000000000001</v>
      </c>
      <c r="U2946" s="201">
        <f t="shared" si="244"/>
        <v>429.42199999999997</v>
      </c>
      <c r="V2946" s="212">
        <f t="shared" si="245"/>
        <v>56.709000000000046</v>
      </c>
      <c r="W2946" s="193"/>
      <c r="X2946" s="212">
        <f t="shared" si="246"/>
        <v>113.30100000000003</v>
      </c>
      <c r="Y2946" s="8">
        <f t="shared" si="248"/>
        <v>114.379</v>
      </c>
    </row>
    <row r="2947" spans="2:25" x14ac:dyDescent="0.2">
      <c r="B2947" s="262">
        <v>44944</v>
      </c>
      <c r="C2947" s="193">
        <v>438</v>
      </c>
      <c r="D2947" s="193">
        <v>370</v>
      </c>
      <c r="E2947" s="190">
        <v>430.63</v>
      </c>
      <c r="F2947" s="193">
        <v>722</v>
      </c>
      <c r="G2947" s="193">
        <v>34</v>
      </c>
      <c r="H2947" s="212">
        <v>558.97</v>
      </c>
      <c r="I2947" s="247">
        <v>0</v>
      </c>
      <c r="J2947" s="247">
        <v>0</v>
      </c>
      <c r="K2947" s="248">
        <v>6.3E-2</v>
      </c>
      <c r="L2947" s="214">
        <v>7.2539999999999996</v>
      </c>
      <c r="M2947" s="192">
        <v>2.9369999999999998</v>
      </c>
      <c r="N2947" s="212">
        <f t="shared" si="243"/>
        <v>7.3169999999999993</v>
      </c>
      <c r="O2947" s="194">
        <f t="shared" si="247"/>
        <v>2.7469999999999493</v>
      </c>
      <c r="P2947" s="218">
        <v>0</v>
      </c>
      <c r="Q2947" s="195">
        <f t="shared" si="242"/>
        <v>77.323559685091951</v>
      </c>
      <c r="R2947" s="193">
        <v>430</v>
      </c>
      <c r="S2947" s="190"/>
      <c r="T2947" s="261">
        <v>22.629000000000001</v>
      </c>
      <c r="U2947" s="201">
        <f t="shared" si="244"/>
        <v>429.32900000000001</v>
      </c>
      <c r="V2947" s="212">
        <f t="shared" si="245"/>
        <v>59.455999999999996</v>
      </c>
      <c r="W2947" s="193"/>
      <c r="X2947" s="212">
        <f t="shared" si="246"/>
        <v>120.55500000000004</v>
      </c>
      <c r="Y2947" s="8">
        <f t="shared" si="248"/>
        <v>121.696</v>
      </c>
    </row>
    <row r="2948" spans="2:25" x14ac:dyDescent="0.2">
      <c r="B2948" s="262">
        <v>44945</v>
      </c>
      <c r="C2948" s="193">
        <v>438</v>
      </c>
      <c r="D2948" s="193">
        <v>370</v>
      </c>
      <c r="E2948" s="190">
        <v>430.4</v>
      </c>
      <c r="F2948" s="193">
        <v>722</v>
      </c>
      <c r="G2948" s="193">
        <v>34</v>
      </c>
      <c r="H2948" s="212">
        <v>554.4</v>
      </c>
      <c r="I2948" s="247">
        <v>0</v>
      </c>
      <c r="J2948" s="247">
        <v>0</v>
      </c>
      <c r="K2948" s="248">
        <v>6.3E-2</v>
      </c>
      <c r="L2948" s="191">
        <v>6.1479999999999997</v>
      </c>
      <c r="M2948" s="192">
        <v>2.4889999999999999</v>
      </c>
      <c r="N2948" s="212">
        <f t="shared" si="243"/>
        <v>6.2109999999999994</v>
      </c>
      <c r="O2948" s="194">
        <f t="shared" si="247"/>
        <v>1.5510000000000312</v>
      </c>
      <c r="P2948" s="218">
        <v>0</v>
      </c>
      <c r="Q2948" s="195">
        <f t="shared" si="242"/>
        <v>76.687901632959623</v>
      </c>
      <c r="R2948" s="193">
        <v>430</v>
      </c>
      <c r="S2948" s="190"/>
      <c r="T2948" s="260">
        <v>22.588000000000001</v>
      </c>
      <c r="U2948" s="201">
        <f t="shared" si="244"/>
        <v>429.28800000000001</v>
      </c>
      <c r="V2948" s="212">
        <f t="shared" si="245"/>
        <v>61.007000000000026</v>
      </c>
      <c r="W2948" s="193"/>
      <c r="X2948" s="212">
        <f t="shared" si="246"/>
        <v>126.70300000000003</v>
      </c>
      <c r="Y2948" s="8">
        <f t="shared" si="248"/>
        <v>127.907</v>
      </c>
    </row>
    <row r="2949" spans="2:25" x14ac:dyDescent="0.2">
      <c r="B2949" s="262">
        <v>44946</v>
      </c>
      <c r="C2949" s="193">
        <v>438</v>
      </c>
      <c r="D2949" s="193">
        <v>370</v>
      </c>
      <c r="E2949" s="190">
        <v>430.16</v>
      </c>
      <c r="F2949" s="193">
        <v>722</v>
      </c>
      <c r="G2949" s="193">
        <v>34</v>
      </c>
      <c r="H2949" s="212">
        <v>549.74</v>
      </c>
      <c r="I2949" s="247">
        <v>0</v>
      </c>
      <c r="J2949" s="247">
        <v>0</v>
      </c>
      <c r="K2949" s="248">
        <v>6.2E-2</v>
      </c>
      <c r="L2949" s="191">
        <v>4.8410000000000002</v>
      </c>
      <c r="M2949" s="192">
        <v>1.96</v>
      </c>
      <c r="N2949" s="212">
        <f t="shared" si="243"/>
        <v>4.9030000000000005</v>
      </c>
      <c r="O2949" s="194">
        <f t="shared" si="247"/>
        <v>1.3830000000000187</v>
      </c>
      <c r="P2949" s="218">
        <v>0</v>
      </c>
      <c r="Q2949" s="195">
        <f t="shared" si="242"/>
        <v>76.039725150916638</v>
      </c>
      <c r="R2949" s="193">
        <v>430</v>
      </c>
      <c r="S2949" s="190"/>
      <c r="T2949" s="261">
        <v>22.542000000000002</v>
      </c>
      <c r="U2949" s="201">
        <f t="shared" si="244"/>
        <v>429.24199999999996</v>
      </c>
      <c r="V2949" s="212">
        <f t="shared" si="245"/>
        <v>62.390000000000043</v>
      </c>
      <c r="W2949" s="193"/>
      <c r="X2949" s="212">
        <f t="shared" si="246"/>
        <v>131.54400000000004</v>
      </c>
      <c r="Y2949" s="8">
        <f t="shared" si="248"/>
        <v>132.81</v>
      </c>
    </row>
    <row r="2950" spans="2:25" x14ac:dyDescent="0.2">
      <c r="B2950" s="262">
        <v>44947</v>
      </c>
      <c r="C2950" s="193">
        <v>438</v>
      </c>
      <c r="D2950" s="193">
        <v>370</v>
      </c>
      <c r="E2950" s="190">
        <v>429.98</v>
      </c>
      <c r="F2950" s="193">
        <v>722</v>
      </c>
      <c r="G2950" s="193">
        <v>34</v>
      </c>
      <c r="H2950" s="212">
        <v>546.22</v>
      </c>
      <c r="I2950" s="247">
        <v>0</v>
      </c>
      <c r="J2950" s="247">
        <v>0</v>
      </c>
      <c r="K2950" s="248">
        <v>6.2E-2</v>
      </c>
      <c r="L2950" s="191">
        <v>4.234</v>
      </c>
      <c r="M2950" s="192">
        <v>1.714</v>
      </c>
      <c r="N2950" s="212">
        <f t="shared" si="243"/>
        <v>4.2960000000000003</v>
      </c>
      <c r="O2950" s="194">
        <f t="shared" si="247"/>
        <v>1.575999999999973</v>
      </c>
      <c r="P2950" s="218">
        <v>17</v>
      </c>
      <c r="Q2950" s="195">
        <f t="shared" ref="Q2950:Q2967" si="249">(H2950-3.06)*100/(722-3.06)</f>
        <v>75.550115447742513</v>
      </c>
      <c r="R2950" s="193">
        <v>430</v>
      </c>
      <c r="S2950" s="190"/>
      <c r="T2950" s="260">
        <v>22.492000000000001</v>
      </c>
      <c r="U2950" s="201">
        <f t="shared" si="244"/>
        <v>429.19200000000001</v>
      </c>
      <c r="V2950" s="212">
        <f t="shared" si="245"/>
        <v>63.966000000000015</v>
      </c>
      <c r="W2950" s="193"/>
      <c r="X2950" s="212">
        <f t="shared" si="246"/>
        <v>135.77800000000005</v>
      </c>
      <c r="Y2950" s="8">
        <f t="shared" si="248"/>
        <v>137.10599999999999</v>
      </c>
    </row>
    <row r="2951" spans="2:25" x14ac:dyDescent="0.2">
      <c r="B2951" s="262">
        <v>44948</v>
      </c>
      <c r="C2951" s="193">
        <v>438</v>
      </c>
      <c r="D2951" s="193">
        <v>370</v>
      </c>
      <c r="E2951" s="190">
        <v>429.84</v>
      </c>
      <c r="F2951" s="193">
        <v>722</v>
      </c>
      <c r="G2951" s="193">
        <v>34</v>
      </c>
      <c r="H2951" s="212">
        <v>543.5</v>
      </c>
      <c r="I2951" s="247">
        <v>0</v>
      </c>
      <c r="J2951" s="247">
        <v>0</v>
      </c>
      <c r="K2951" s="248">
        <v>6.2E-2</v>
      </c>
      <c r="L2951" s="191">
        <v>4.6360000000000001</v>
      </c>
      <c r="M2951" s="192">
        <v>1.871</v>
      </c>
      <c r="N2951" s="212">
        <f t="shared" si="243"/>
        <v>4.6980000000000004</v>
      </c>
      <c r="O2951" s="194">
        <f t="shared" si="247"/>
        <v>2.3779999999999504</v>
      </c>
      <c r="P2951" s="218">
        <v>0.6</v>
      </c>
      <c r="Q2951" s="195">
        <f t="shared" si="249"/>
        <v>75.171780677107975</v>
      </c>
      <c r="R2951" s="193">
        <v>430</v>
      </c>
      <c r="S2951" s="190"/>
      <c r="T2951" s="261">
        <v>22.46</v>
      </c>
      <c r="U2951" s="201">
        <f t="shared" si="244"/>
        <v>429.15999999999997</v>
      </c>
      <c r="V2951" s="212">
        <f t="shared" si="245"/>
        <v>66.343999999999966</v>
      </c>
      <c r="W2951" s="193"/>
      <c r="X2951" s="212">
        <f t="shared" si="246"/>
        <v>140.41400000000004</v>
      </c>
      <c r="Y2951" s="8">
        <f t="shared" si="248"/>
        <v>141.804</v>
      </c>
    </row>
    <row r="2952" spans="2:25" x14ac:dyDescent="0.2">
      <c r="B2952" s="262">
        <v>44949</v>
      </c>
      <c r="C2952" s="193">
        <v>438</v>
      </c>
      <c r="D2952" s="193">
        <v>370</v>
      </c>
      <c r="E2952" s="190">
        <v>429.72</v>
      </c>
      <c r="F2952" s="193">
        <v>722</v>
      </c>
      <c r="G2952" s="193">
        <v>34</v>
      </c>
      <c r="H2952" s="212">
        <v>541.17999999999995</v>
      </c>
      <c r="I2952" s="247">
        <v>0</v>
      </c>
      <c r="J2952" s="247">
        <v>0</v>
      </c>
      <c r="K2952" s="248">
        <v>6.2E-2</v>
      </c>
      <c r="L2952" s="191">
        <v>3.8290000000000002</v>
      </c>
      <c r="M2952" s="192">
        <v>1.55</v>
      </c>
      <c r="N2952" s="212">
        <f t="shared" si="243"/>
        <v>3.891</v>
      </c>
      <c r="O2952" s="194">
        <f t="shared" si="247"/>
        <v>3.891</v>
      </c>
      <c r="P2952" s="218">
        <v>17.2</v>
      </c>
      <c r="Q2952" s="195">
        <f t="shared" si="249"/>
        <v>74.849083372743195</v>
      </c>
      <c r="R2952" s="193">
        <v>430</v>
      </c>
      <c r="S2952" s="190"/>
      <c r="T2952" s="260">
        <v>22.413</v>
      </c>
      <c r="U2952" s="201">
        <f t="shared" si="244"/>
        <v>429.113</v>
      </c>
      <c r="V2952" s="212">
        <f t="shared" si="245"/>
        <v>70.234999999999971</v>
      </c>
      <c r="W2952" s="193"/>
      <c r="X2952" s="212">
        <f t="shared" si="246"/>
        <v>144.24300000000005</v>
      </c>
      <c r="Y2952" s="8">
        <f t="shared" si="248"/>
        <v>145.69499999999999</v>
      </c>
    </row>
    <row r="2953" spans="2:25" x14ac:dyDescent="0.2">
      <c r="B2953" s="262">
        <v>44950</v>
      </c>
      <c r="C2953" s="193">
        <v>438</v>
      </c>
      <c r="D2953" s="193">
        <v>370</v>
      </c>
      <c r="E2953" s="190">
        <v>429.72</v>
      </c>
      <c r="F2953" s="193">
        <v>722</v>
      </c>
      <c r="G2953" s="193">
        <v>34</v>
      </c>
      <c r="H2953" s="212">
        <v>541.17999999999995</v>
      </c>
      <c r="I2953" s="247">
        <v>0</v>
      </c>
      <c r="J2953" s="247">
        <v>0</v>
      </c>
      <c r="K2953" s="248">
        <v>6.2E-2</v>
      </c>
      <c r="L2953" s="191">
        <v>3.4209999999999998</v>
      </c>
      <c r="M2953" s="192">
        <v>1.385</v>
      </c>
      <c r="N2953" s="212">
        <f t="shared" si="243"/>
        <v>3.4829999999999997</v>
      </c>
      <c r="O2953" s="194">
        <f t="shared" si="247"/>
        <v>2.5030000000000951</v>
      </c>
      <c r="P2953" s="218">
        <v>0.5</v>
      </c>
      <c r="Q2953" s="195">
        <f t="shared" si="249"/>
        <v>74.849083372743195</v>
      </c>
      <c r="R2953" s="193">
        <v>430</v>
      </c>
      <c r="S2953" s="190"/>
      <c r="T2953" s="261">
        <v>22.366</v>
      </c>
      <c r="U2953" s="201">
        <f t="shared" si="244"/>
        <v>429.06599999999997</v>
      </c>
      <c r="V2953" s="212">
        <f t="shared" si="245"/>
        <v>72.738000000000071</v>
      </c>
      <c r="W2953" s="193"/>
      <c r="X2953" s="212">
        <f t="shared" si="246"/>
        <v>147.66400000000004</v>
      </c>
      <c r="Y2953" s="8">
        <f t="shared" si="248"/>
        <v>149.178</v>
      </c>
    </row>
    <row r="2954" spans="2:25" x14ac:dyDescent="0.2">
      <c r="B2954" s="262">
        <v>44951</v>
      </c>
      <c r="C2954" s="193">
        <v>438</v>
      </c>
      <c r="D2954" s="193">
        <v>370</v>
      </c>
      <c r="E2954" s="190">
        <v>429.67</v>
      </c>
      <c r="F2954" s="193">
        <v>722</v>
      </c>
      <c r="G2954" s="193">
        <v>34</v>
      </c>
      <c r="H2954" s="212">
        <v>540.20000000000005</v>
      </c>
      <c r="I2954" s="247">
        <v>0</v>
      </c>
      <c r="J2954" s="247">
        <v>0</v>
      </c>
      <c r="K2954" s="248">
        <v>6.2E-2</v>
      </c>
      <c r="L2954" s="191">
        <v>1.86</v>
      </c>
      <c r="M2954" s="192">
        <v>0.73099999999999998</v>
      </c>
      <c r="N2954" s="212">
        <f t="shared" si="243"/>
        <v>1.9220000000000002</v>
      </c>
      <c r="O2954" s="194">
        <f t="shared" si="247"/>
        <v>1.9220000000000002</v>
      </c>
      <c r="P2954" s="218">
        <v>0</v>
      </c>
      <c r="Q2954" s="195">
        <f t="shared" si="249"/>
        <v>74.712771580382238</v>
      </c>
      <c r="R2954" s="193">
        <v>430</v>
      </c>
      <c r="S2954" s="190"/>
      <c r="T2954" s="260">
        <v>22.324000000000002</v>
      </c>
      <c r="U2954" s="201">
        <f t="shared" si="244"/>
        <v>429.024</v>
      </c>
      <c r="V2954" s="212">
        <f t="shared" si="245"/>
        <v>74.660000000000068</v>
      </c>
      <c r="W2954" s="193"/>
      <c r="X2954" s="212">
        <f t="shared" si="246"/>
        <v>149.52400000000006</v>
      </c>
      <c r="Y2954" s="8">
        <f t="shared" si="248"/>
        <v>151.1</v>
      </c>
    </row>
    <row r="2955" spans="2:25" x14ac:dyDescent="0.2">
      <c r="B2955" s="262">
        <v>44952</v>
      </c>
      <c r="C2955" s="193">
        <v>438</v>
      </c>
      <c r="D2955" s="193">
        <v>370</v>
      </c>
      <c r="E2955" s="190">
        <v>429.67</v>
      </c>
      <c r="F2955" s="193">
        <v>722</v>
      </c>
      <c r="G2955" s="193">
        <v>34</v>
      </c>
      <c r="H2955" s="212">
        <v>540.20000000000005</v>
      </c>
      <c r="I2955" s="247">
        <v>0</v>
      </c>
      <c r="J2955" s="247">
        <v>0</v>
      </c>
      <c r="K2955" s="248">
        <v>6.2E-2</v>
      </c>
      <c r="L2955" s="191">
        <v>2.8359999999999999</v>
      </c>
      <c r="M2955" s="192">
        <v>1.1399999999999999</v>
      </c>
      <c r="N2955" s="212">
        <f t="shared" si="243"/>
        <v>2.8979999999999997</v>
      </c>
      <c r="O2955" s="194">
        <f t="shared" si="247"/>
        <v>1.8979999999999997</v>
      </c>
      <c r="P2955" s="218">
        <v>0</v>
      </c>
      <c r="Q2955" s="195">
        <f t="shared" si="249"/>
        <v>74.712771580382238</v>
      </c>
      <c r="R2955" s="193">
        <v>430</v>
      </c>
      <c r="S2955" s="190"/>
      <c r="T2955" s="261">
        <v>22.285</v>
      </c>
      <c r="U2955" s="201">
        <f t="shared" si="244"/>
        <v>428.98500000000001</v>
      </c>
      <c r="V2955" s="212">
        <f t="shared" si="245"/>
        <v>76.558000000000064</v>
      </c>
      <c r="W2955" s="193"/>
      <c r="X2955" s="212">
        <f t="shared" si="246"/>
        <v>152.36000000000007</v>
      </c>
      <c r="Y2955" s="8">
        <f t="shared" si="248"/>
        <v>153.99799999999999</v>
      </c>
    </row>
    <row r="2956" spans="2:25" x14ac:dyDescent="0.2">
      <c r="B2956" s="262">
        <v>44953</v>
      </c>
      <c r="C2956" s="193">
        <v>438</v>
      </c>
      <c r="D2956" s="193">
        <v>370</v>
      </c>
      <c r="E2956" s="190">
        <v>429.62</v>
      </c>
      <c r="F2956" s="193">
        <v>722</v>
      </c>
      <c r="G2956" s="193">
        <v>34</v>
      </c>
      <c r="H2956" s="212">
        <v>539.20000000000005</v>
      </c>
      <c r="I2956" s="247">
        <v>0</v>
      </c>
      <c r="J2956" s="247">
        <v>0</v>
      </c>
      <c r="K2956" s="248">
        <v>6.2E-2</v>
      </c>
      <c r="L2956" s="191">
        <v>6.4029999999999996</v>
      </c>
      <c r="M2956" s="192">
        <v>2.5819999999999999</v>
      </c>
      <c r="N2956" s="212">
        <f t="shared" si="243"/>
        <v>6.4649999999999999</v>
      </c>
      <c r="O2956" s="194">
        <f t="shared" si="247"/>
        <v>3.0249999999999453</v>
      </c>
      <c r="P2956" s="218">
        <v>1.5</v>
      </c>
      <c r="Q2956" s="195">
        <f t="shared" si="249"/>
        <v>74.573677914707773</v>
      </c>
      <c r="R2956" s="193">
        <v>430</v>
      </c>
      <c r="S2956" s="190"/>
      <c r="T2956" s="260">
        <v>22.248999999999999</v>
      </c>
      <c r="U2956" s="201">
        <f t="shared" si="244"/>
        <v>428.94900000000001</v>
      </c>
      <c r="V2956" s="212">
        <f t="shared" si="245"/>
        <v>79.583000000000013</v>
      </c>
      <c r="W2956" s="193"/>
      <c r="X2956" s="212">
        <f t="shared" si="246"/>
        <v>158.76300000000006</v>
      </c>
      <c r="Y2956" s="8">
        <f t="shared" si="248"/>
        <v>160.46299999999999</v>
      </c>
    </row>
    <row r="2957" spans="2:25" x14ac:dyDescent="0.2">
      <c r="B2957" s="262">
        <v>44954</v>
      </c>
      <c r="C2957" s="193">
        <v>438</v>
      </c>
      <c r="D2957" s="193">
        <v>370</v>
      </c>
      <c r="E2957" s="190">
        <v>429.44</v>
      </c>
      <c r="F2957" s="193">
        <v>722</v>
      </c>
      <c r="G2957" s="193">
        <v>34</v>
      </c>
      <c r="H2957" s="212">
        <v>535.76</v>
      </c>
      <c r="I2957" s="247">
        <v>0</v>
      </c>
      <c r="J2957" s="247">
        <v>0</v>
      </c>
      <c r="K2957" s="248">
        <v>6.2E-2</v>
      </c>
      <c r="L2957" s="191">
        <v>1.6319999999999999</v>
      </c>
      <c r="M2957" s="192">
        <v>0.65800000000000003</v>
      </c>
      <c r="N2957" s="212">
        <f t="shared" ref="N2957:N3020" si="250">I2957+J2957+K2957+L2957</f>
        <v>1.694</v>
      </c>
      <c r="O2957" s="194">
        <f t="shared" si="247"/>
        <v>1.1240000000000636</v>
      </c>
      <c r="P2957" s="218">
        <v>0</v>
      </c>
      <c r="Q2957" s="195">
        <f t="shared" si="249"/>
        <v>74.095195704787614</v>
      </c>
      <c r="R2957" s="193">
        <v>430</v>
      </c>
      <c r="S2957" s="190"/>
      <c r="T2957" s="261">
        <v>22.209</v>
      </c>
      <c r="U2957" s="201">
        <f t="shared" si="244"/>
        <v>428.90899999999999</v>
      </c>
      <c r="V2957" s="212">
        <f t="shared" si="245"/>
        <v>80.707000000000079</v>
      </c>
      <c r="W2957" s="193"/>
      <c r="X2957" s="212">
        <f t="shared" si="246"/>
        <v>160.39500000000007</v>
      </c>
      <c r="Y2957" s="8">
        <f t="shared" si="248"/>
        <v>162.15699999999998</v>
      </c>
    </row>
    <row r="2958" spans="2:25" x14ac:dyDescent="0.2">
      <c r="B2958" s="262">
        <v>44955</v>
      </c>
      <c r="C2958" s="193">
        <v>438</v>
      </c>
      <c r="D2958" s="193">
        <v>370</v>
      </c>
      <c r="E2958" s="190">
        <v>429.41</v>
      </c>
      <c r="F2958" s="193">
        <v>722</v>
      </c>
      <c r="G2958" s="193">
        <v>34</v>
      </c>
      <c r="H2958" s="212">
        <v>535.19000000000005</v>
      </c>
      <c r="I2958" s="247">
        <v>0</v>
      </c>
      <c r="J2958" s="247">
        <v>0</v>
      </c>
      <c r="K2958" s="248">
        <v>6.2E-2</v>
      </c>
      <c r="L2958" s="191">
        <v>5.94</v>
      </c>
      <c r="M2958" s="192">
        <v>2.395</v>
      </c>
      <c r="N2958" s="212">
        <f t="shared" si="250"/>
        <v>6.0020000000000007</v>
      </c>
      <c r="O2958" s="194">
        <f t="shared" si="247"/>
        <v>1.7219999999999143</v>
      </c>
      <c r="P2958" s="218">
        <v>0</v>
      </c>
      <c r="Q2958" s="195">
        <f t="shared" si="249"/>
        <v>74.015912315353177</v>
      </c>
      <c r="R2958" s="193">
        <v>430</v>
      </c>
      <c r="S2958" s="190"/>
      <c r="T2958" s="260">
        <v>22.164999999999999</v>
      </c>
      <c r="U2958" s="201">
        <f t="shared" si="244"/>
        <v>428.86500000000001</v>
      </c>
      <c r="V2958" s="212">
        <f t="shared" si="245"/>
        <v>82.428999999999988</v>
      </c>
      <c r="W2958" s="193"/>
      <c r="X2958" s="212">
        <f t="shared" si="246"/>
        <v>166.33500000000006</v>
      </c>
      <c r="Y2958" s="8">
        <f t="shared" si="248"/>
        <v>168.15899999999999</v>
      </c>
    </row>
    <row r="2959" spans="2:25" x14ac:dyDescent="0.2">
      <c r="B2959" s="262">
        <v>44956</v>
      </c>
      <c r="C2959" s="193">
        <v>438</v>
      </c>
      <c r="D2959" s="193">
        <v>370</v>
      </c>
      <c r="E2959" s="190">
        <v>429.19</v>
      </c>
      <c r="F2959" s="193">
        <v>722</v>
      </c>
      <c r="G2959" s="193">
        <v>34</v>
      </c>
      <c r="H2959" s="212">
        <v>530.91</v>
      </c>
      <c r="I2959" s="247">
        <v>0</v>
      </c>
      <c r="J2959" s="247">
        <v>0</v>
      </c>
      <c r="K2959" s="248">
        <v>6.2E-2</v>
      </c>
      <c r="L2959" s="191">
        <v>4.62</v>
      </c>
      <c r="M2959" s="192">
        <v>1.863</v>
      </c>
      <c r="N2959" s="212">
        <f t="shared" si="250"/>
        <v>4.6820000000000004</v>
      </c>
      <c r="O2959" s="194">
        <f t="shared" si="247"/>
        <v>2.5920000000000822</v>
      </c>
      <c r="P2959" s="218">
        <v>1.2</v>
      </c>
      <c r="Q2959" s="195">
        <f t="shared" si="249"/>
        <v>73.420591426266441</v>
      </c>
      <c r="R2959" s="193">
        <v>430</v>
      </c>
      <c r="S2959" s="190"/>
      <c r="T2959" s="261">
        <v>22.126000000000001</v>
      </c>
      <c r="U2959" s="201">
        <f t="shared" ref="U2959:U2969" si="251">406.7+T2959</f>
        <v>428.82599999999996</v>
      </c>
      <c r="V2959" s="212">
        <f t="shared" ref="V2959:V3022" si="252">+V2958+O2959</f>
        <v>85.021000000000072</v>
      </c>
      <c r="W2959" s="193"/>
      <c r="X2959" s="212">
        <f t="shared" ref="X2959:X3022" si="253">+X2958+L2959</f>
        <v>170.95500000000007</v>
      </c>
      <c r="Y2959" s="8">
        <f t="shared" si="248"/>
        <v>172.84099999999998</v>
      </c>
    </row>
    <row r="2960" spans="2:25" x14ac:dyDescent="0.2">
      <c r="B2960" s="262">
        <v>44957</v>
      </c>
      <c r="C2960" s="193">
        <v>438</v>
      </c>
      <c r="D2960" s="193">
        <v>370</v>
      </c>
      <c r="E2960" s="190">
        <v>429.08</v>
      </c>
      <c r="F2960" s="193">
        <v>722</v>
      </c>
      <c r="G2960" s="193">
        <v>34</v>
      </c>
      <c r="H2960" s="212">
        <v>528.82000000000005</v>
      </c>
      <c r="I2960" s="191">
        <v>0</v>
      </c>
      <c r="J2960" s="191">
        <v>0</v>
      </c>
      <c r="K2960" s="248">
        <v>1.6E-2</v>
      </c>
      <c r="L2960" s="191">
        <v>4.4370000000000003</v>
      </c>
      <c r="M2960" s="192">
        <v>1.7889999999999999</v>
      </c>
      <c r="N2960" s="212">
        <f t="shared" si="250"/>
        <v>4.4530000000000003</v>
      </c>
      <c r="O2960" s="194">
        <f t="shared" si="247"/>
        <v>3.1229999999999594</v>
      </c>
      <c r="P2960" s="218">
        <v>4.3</v>
      </c>
      <c r="Q2960" s="195">
        <f t="shared" si="249"/>
        <v>73.129885665006825</v>
      </c>
      <c r="R2960" s="193">
        <v>430</v>
      </c>
      <c r="S2960" s="190"/>
      <c r="T2960" s="260">
        <v>22.082000000000001</v>
      </c>
      <c r="U2960" s="201">
        <f t="shared" si="251"/>
        <v>428.78199999999998</v>
      </c>
      <c r="V2960" s="212">
        <f t="shared" si="252"/>
        <v>88.144000000000034</v>
      </c>
      <c r="W2960" s="193"/>
      <c r="X2960" s="212">
        <f t="shared" si="253"/>
        <v>175.39200000000008</v>
      </c>
      <c r="Y2960" s="8">
        <f t="shared" si="248"/>
        <v>177.29399999999998</v>
      </c>
    </row>
    <row r="2961" spans="2:25" x14ac:dyDescent="0.2">
      <c r="B2961" s="262">
        <v>44958</v>
      </c>
      <c r="C2961" s="193">
        <v>438</v>
      </c>
      <c r="D2961" s="193">
        <v>370</v>
      </c>
      <c r="E2961" s="190">
        <v>429.01</v>
      </c>
      <c r="F2961" s="193">
        <v>722</v>
      </c>
      <c r="G2961" s="193">
        <v>34</v>
      </c>
      <c r="H2961" s="212">
        <v>527.49</v>
      </c>
      <c r="I2961" s="191">
        <v>0</v>
      </c>
      <c r="J2961" s="191">
        <v>0</v>
      </c>
      <c r="K2961" s="248">
        <v>0</v>
      </c>
      <c r="L2961" s="191">
        <v>4.6500000000000004</v>
      </c>
      <c r="M2961" s="192">
        <v>1.87</v>
      </c>
      <c r="N2961" s="212">
        <f t="shared" si="250"/>
        <v>4.6500000000000004</v>
      </c>
      <c r="O2961" s="194">
        <f t="shared" si="247"/>
        <v>3.6999999999999549</v>
      </c>
      <c r="P2961" s="218">
        <v>0.5</v>
      </c>
      <c r="Q2961" s="195">
        <f t="shared" si="249"/>
        <v>72.944891089659777</v>
      </c>
      <c r="R2961" s="193">
        <v>430</v>
      </c>
      <c r="S2961" s="190"/>
      <c r="T2961" s="261">
        <v>22.048999999999999</v>
      </c>
      <c r="U2961" s="201">
        <f t="shared" si="251"/>
        <v>428.74899999999997</v>
      </c>
      <c r="V2961" s="212">
        <f t="shared" si="252"/>
        <v>91.843999999999994</v>
      </c>
      <c r="W2961" s="193"/>
      <c r="X2961" s="212">
        <f t="shared" si="253"/>
        <v>180.04200000000009</v>
      </c>
      <c r="Y2961" s="8">
        <f t="shared" si="248"/>
        <v>181.94399999999999</v>
      </c>
    </row>
    <row r="2962" spans="2:25" x14ac:dyDescent="0.2">
      <c r="B2962" s="262">
        <v>44959</v>
      </c>
      <c r="C2962" s="193">
        <v>438</v>
      </c>
      <c r="D2962" s="193">
        <v>370</v>
      </c>
      <c r="E2962" s="193">
        <v>428.96</v>
      </c>
      <c r="F2962" s="193">
        <v>722</v>
      </c>
      <c r="G2962" s="193">
        <v>34</v>
      </c>
      <c r="H2962" s="212">
        <v>526.54</v>
      </c>
      <c r="I2962" s="191">
        <v>0</v>
      </c>
      <c r="J2962" s="191">
        <v>0</v>
      </c>
      <c r="K2962" s="191">
        <v>2.9000000000000001E-2</v>
      </c>
      <c r="L2962" s="191">
        <v>5.7859999999999996</v>
      </c>
      <c r="M2962" s="192">
        <v>2.3330000000000002</v>
      </c>
      <c r="N2962" s="212">
        <f t="shared" si="250"/>
        <v>5.8149999999999995</v>
      </c>
      <c r="O2962" s="194">
        <f t="shared" si="247"/>
        <v>5.0550000000000086</v>
      </c>
      <c r="P2962" s="218">
        <v>2.2000000000000002</v>
      </c>
      <c r="Q2962" s="195">
        <f t="shared" si="249"/>
        <v>72.812752107269034</v>
      </c>
      <c r="R2962" s="193">
        <v>430</v>
      </c>
      <c r="S2962" s="190"/>
      <c r="T2962" s="260">
        <v>22.010999999999999</v>
      </c>
      <c r="U2962" s="201">
        <f t="shared" si="251"/>
        <v>428.71100000000001</v>
      </c>
      <c r="V2962" s="212">
        <f t="shared" si="252"/>
        <v>96.899000000000001</v>
      </c>
      <c r="W2962" s="193"/>
      <c r="X2962" s="212">
        <f t="shared" si="253"/>
        <v>185.82800000000009</v>
      </c>
      <c r="Y2962" s="8">
        <f t="shared" si="248"/>
        <v>187.75899999999999</v>
      </c>
    </row>
    <row r="2963" spans="2:25" x14ac:dyDescent="0.2">
      <c r="B2963" s="262">
        <v>44960</v>
      </c>
      <c r="C2963" s="193">
        <v>438</v>
      </c>
      <c r="D2963" s="193">
        <v>370</v>
      </c>
      <c r="E2963" s="193">
        <v>428.92</v>
      </c>
      <c r="F2963" s="193">
        <v>722</v>
      </c>
      <c r="G2963" s="193">
        <v>34</v>
      </c>
      <c r="H2963" s="193">
        <v>525.78</v>
      </c>
      <c r="I2963" s="191">
        <v>0</v>
      </c>
      <c r="J2963" s="191">
        <v>0.02</v>
      </c>
      <c r="K2963" s="191">
        <v>6.2E-2</v>
      </c>
      <c r="L2963" s="191">
        <v>5.1180000000000003</v>
      </c>
      <c r="M2963" s="192">
        <v>2.0920000000000001</v>
      </c>
      <c r="N2963" s="212">
        <f t="shared" si="250"/>
        <v>5.2</v>
      </c>
      <c r="O2963" s="194">
        <f t="shared" si="247"/>
        <v>4.4400000000000093</v>
      </c>
      <c r="P2963" s="218">
        <v>10</v>
      </c>
      <c r="Q2963" s="195">
        <f t="shared" si="249"/>
        <v>72.707040921356437</v>
      </c>
      <c r="R2963" s="193">
        <v>430</v>
      </c>
      <c r="S2963" s="190"/>
      <c r="T2963" s="261">
        <v>21.968</v>
      </c>
      <c r="U2963" s="201">
        <f t="shared" si="251"/>
        <v>428.66800000000001</v>
      </c>
      <c r="V2963" s="212">
        <f t="shared" si="252"/>
        <v>101.33900000000001</v>
      </c>
      <c r="W2963" s="193"/>
      <c r="X2963" s="212">
        <f t="shared" si="253"/>
        <v>190.94600000000008</v>
      </c>
      <c r="Y2963" s="8">
        <f t="shared" si="248"/>
        <v>192.95899999999997</v>
      </c>
    </row>
    <row r="2964" spans="2:25" x14ac:dyDescent="0.2">
      <c r="B2964" s="262">
        <v>44961</v>
      </c>
      <c r="C2964" s="193">
        <v>438</v>
      </c>
      <c r="D2964" s="193">
        <v>370</v>
      </c>
      <c r="E2964" s="193">
        <v>428.88</v>
      </c>
      <c r="F2964" s="193">
        <v>722</v>
      </c>
      <c r="G2964" s="193">
        <v>34</v>
      </c>
      <c r="H2964" s="193">
        <v>525.02</v>
      </c>
      <c r="I2964" s="191">
        <v>0</v>
      </c>
      <c r="J2964" s="191">
        <v>0</v>
      </c>
      <c r="K2964" s="191">
        <v>6.2E-2</v>
      </c>
      <c r="L2964" s="191">
        <v>2.0859999999999999</v>
      </c>
      <c r="M2964" s="192">
        <v>0.84099999999999997</v>
      </c>
      <c r="N2964" s="212">
        <f t="shared" si="250"/>
        <v>2.1479999999999997</v>
      </c>
      <c r="O2964" s="194">
        <f t="shared" si="247"/>
        <v>2.1479999999999997</v>
      </c>
      <c r="P2964" s="218">
        <v>6.5</v>
      </c>
      <c r="Q2964" s="195">
        <f t="shared" si="249"/>
        <v>72.601329735443841</v>
      </c>
      <c r="R2964" s="193">
        <v>430</v>
      </c>
      <c r="S2964" s="190"/>
      <c r="T2964" s="260">
        <v>21.934999999999999</v>
      </c>
      <c r="U2964" s="201">
        <f t="shared" si="251"/>
        <v>428.63499999999999</v>
      </c>
      <c r="V2964" s="212">
        <f t="shared" si="252"/>
        <v>103.48700000000001</v>
      </c>
      <c r="W2964" s="193"/>
      <c r="X2964" s="212">
        <f t="shared" si="253"/>
        <v>193.0320000000001</v>
      </c>
      <c r="Y2964" s="8">
        <f t="shared" si="248"/>
        <v>195.10699999999997</v>
      </c>
    </row>
    <row r="2965" spans="2:25" x14ac:dyDescent="0.2">
      <c r="B2965" s="262">
        <v>44962</v>
      </c>
      <c r="C2965" s="193">
        <v>438</v>
      </c>
      <c r="D2965" s="193">
        <v>370</v>
      </c>
      <c r="E2965" s="193">
        <v>428.88</v>
      </c>
      <c r="F2965" s="193">
        <v>722</v>
      </c>
      <c r="G2965" s="193">
        <v>34</v>
      </c>
      <c r="H2965" s="193">
        <v>525.02</v>
      </c>
      <c r="I2965" s="191">
        <v>0</v>
      </c>
      <c r="J2965" s="191">
        <v>0</v>
      </c>
      <c r="K2965" s="191">
        <v>6.2E-2</v>
      </c>
      <c r="L2965" s="191">
        <v>2.2839999999999998</v>
      </c>
      <c r="M2965" s="192">
        <v>0.92100000000000004</v>
      </c>
      <c r="N2965" s="212">
        <f t="shared" si="250"/>
        <v>2.3459999999999996</v>
      </c>
      <c r="O2965" s="194">
        <f t="shared" si="247"/>
        <v>3.8659999999999815</v>
      </c>
      <c r="P2965" s="218">
        <v>0</v>
      </c>
      <c r="Q2965" s="195">
        <f t="shared" si="249"/>
        <v>72.601329735443841</v>
      </c>
      <c r="R2965" s="193">
        <v>430</v>
      </c>
      <c r="S2965" s="190"/>
      <c r="T2965" s="261">
        <v>21.893000000000001</v>
      </c>
      <c r="U2965" s="201">
        <f t="shared" si="251"/>
        <v>428.59299999999996</v>
      </c>
      <c r="V2965" s="212">
        <f t="shared" si="252"/>
        <v>107.35299999999999</v>
      </c>
      <c r="W2965" s="193"/>
      <c r="X2965" s="212">
        <f t="shared" si="253"/>
        <v>195.31600000000009</v>
      </c>
      <c r="Y2965" s="8">
        <f t="shared" si="248"/>
        <v>197.45299999999997</v>
      </c>
    </row>
    <row r="2966" spans="2:25" x14ac:dyDescent="0.2">
      <c r="B2966" s="262">
        <v>44963</v>
      </c>
      <c r="C2966" s="193">
        <v>438</v>
      </c>
      <c r="D2966" s="193">
        <v>370</v>
      </c>
      <c r="E2966" s="193">
        <v>428.96</v>
      </c>
      <c r="F2966" s="193">
        <v>722</v>
      </c>
      <c r="G2966" s="193">
        <v>34</v>
      </c>
      <c r="H2966" s="193">
        <v>526.54</v>
      </c>
      <c r="I2966" s="191">
        <v>0</v>
      </c>
      <c r="J2966" s="191">
        <v>0</v>
      </c>
      <c r="K2966" s="191">
        <v>6.2E-2</v>
      </c>
      <c r="L2966" s="191">
        <v>5.8949999999999996</v>
      </c>
      <c r="M2966" s="192">
        <v>2.3769999999999998</v>
      </c>
      <c r="N2966" s="212">
        <f t="shared" si="250"/>
        <v>5.9569999999999999</v>
      </c>
      <c r="O2966" s="194">
        <f t="shared" si="247"/>
        <v>2.1570000000000453</v>
      </c>
      <c r="P2966" s="218">
        <v>3</v>
      </c>
      <c r="Q2966" s="195">
        <f t="shared" si="249"/>
        <v>72.812752107269034</v>
      </c>
      <c r="R2966" s="193">
        <v>430</v>
      </c>
      <c r="S2966" s="190"/>
      <c r="T2966" s="260">
        <v>21.853000000000002</v>
      </c>
      <c r="U2966" s="201">
        <f t="shared" si="251"/>
        <v>428.553</v>
      </c>
      <c r="V2966" s="212">
        <f t="shared" si="252"/>
        <v>109.51000000000003</v>
      </c>
      <c r="W2966" s="193"/>
      <c r="X2966" s="212">
        <f t="shared" si="253"/>
        <v>201.2110000000001</v>
      </c>
      <c r="Y2966" s="8">
        <f t="shared" si="248"/>
        <v>203.40999999999997</v>
      </c>
    </row>
    <row r="2967" spans="2:25" x14ac:dyDescent="0.2">
      <c r="B2967" s="262">
        <v>44964</v>
      </c>
      <c r="C2967" s="193">
        <v>438</v>
      </c>
      <c r="D2967" s="193">
        <v>370</v>
      </c>
      <c r="E2967" s="190">
        <v>428.76</v>
      </c>
      <c r="F2967" s="193">
        <v>722</v>
      </c>
      <c r="G2967" s="193">
        <v>34</v>
      </c>
      <c r="H2967" s="193">
        <v>522.74</v>
      </c>
      <c r="I2967" s="191">
        <v>0</v>
      </c>
      <c r="J2967" s="191">
        <v>0</v>
      </c>
      <c r="K2967" s="191">
        <v>6.2E-2</v>
      </c>
      <c r="L2967" s="191">
        <v>6.6539999999999999</v>
      </c>
      <c r="M2967" s="192">
        <v>2.6829999999999998</v>
      </c>
      <c r="N2967" s="212">
        <f t="shared" si="250"/>
        <v>6.7160000000000002</v>
      </c>
      <c r="O2967" s="194">
        <f t="shared" si="247"/>
        <v>2.9160000000000457</v>
      </c>
      <c r="P2967" s="218">
        <v>3</v>
      </c>
      <c r="Q2967" s="249">
        <f t="shared" si="249"/>
        <v>72.284196177706079</v>
      </c>
      <c r="R2967" s="193">
        <v>430</v>
      </c>
      <c r="S2967" s="264">
        <f>SUM(K2961:K2988)</f>
        <v>1.6259999999999992</v>
      </c>
      <c r="T2967" s="261">
        <v>21.814</v>
      </c>
      <c r="U2967" s="201">
        <f t="shared" si="251"/>
        <v>428.51400000000001</v>
      </c>
      <c r="V2967" s="212">
        <f t="shared" si="252"/>
        <v>112.42600000000007</v>
      </c>
      <c r="W2967" s="193"/>
      <c r="X2967" s="212">
        <f t="shared" si="253"/>
        <v>207.86500000000009</v>
      </c>
      <c r="Y2967" s="8">
        <f t="shared" si="248"/>
        <v>210.12599999999998</v>
      </c>
    </row>
    <row r="2968" spans="2:25" x14ac:dyDescent="0.2">
      <c r="B2968" s="262">
        <v>44965</v>
      </c>
      <c r="C2968" s="193">
        <v>438</v>
      </c>
      <c r="D2968" s="193">
        <v>370</v>
      </c>
      <c r="E2968" s="190">
        <v>428.56</v>
      </c>
      <c r="F2968" s="193">
        <v>722</v>
      </c>
      <c r="G2968" s="193">
        <v>34</v>
      </c>
      <c r="H2968" s="193">
        <v>518.94000000000005</v>
      </c>
      <c r="I2968" s="191">
        <v>0</v>
      </c>
      <c r="J2968" s="191">
        <v>0</v>
      </c>
      <c r="K2968" s="191">
        <v>6.2E-2</v>
      </c>
      <c r="L2968" s="191">
        <v>5.5629999999999997</v>
      </c>
      <c r="M2968" s="192">
        <v>2.234</v>
      </c>
      <c r="N2968" s="212">
        <f t="shared" si="250"/>
        <v>5.625</v>
      </c>
      <c r="O2968" s="194">
        <f t="shared" si="247"/>
        <v>1.7349999999999</v>
      </c>
      <c r="P2968" s="218">
        <v>0</v>
      </c>
      <c r="Q2968" s="249">
        <f t="shared" ref="Q2968:Q3031" si="254">(H2968-3.06)*100/(722-3.06)</f>
        <v>71.755640248143109</v>
      </c>
      <c r="R2968" s="193">
        <v>431</v>
      </c>
      <c r="S2968" s="193"/>
      <c r="T2968" s="260">
        <v>21.783999999999999</v>
      </c>
      <c r="U2968" s="201">
        <f t="shared" si="251"/>
        <v>428.48399999999998</v>
      </c>
      <c r="V2968" s="212">
        <f t="shared" si="252"/>
        <v>114.16099999999997</v>
      </c>
      <c r="W2968" s="193"/>
      <c r="X2968" s="212">
        <f t="shared" si="253"/>
        <v>213.42800000000008</v>
      </c>
      <c r="Y2968" s="8">
        <f t="shared" si="248"/>
        <v>215.75099999999998</v>
      </c>
    </row>
    <row r="2969" spans="2:25" x14ac:dyDescent="0.2">
      <c r="B2969" s="262">
        <v>44966</v>
      </c>
      <c r="C2969" s="193">
        <v>438</v>
      </c>
      <c r="D2969" s="193">
        <v>370</v>
      </c>
      <c r="E2969" s="190">
        <v>428.35</v>
      </c>
      <c r="F2969" s="193">
        <v>722</v>
      </c>
      <c r="G2969" s="193">
        <v>34</v>
      </c>
      <c r="H2969" s="193">
        <v>515.04999999999995</v>
      </c>
      <c r="I2969" s="191">
        <v>0</v>
      </c>
      <c r="J2969" s="191">
        <v>0</v>
      </c>
      <c r="K2969" s="191">
        <v>6.2E-2</v>
      </c>
      <c r="L2969" s="191">
        <v>4.992</v>
      </c>
      <c r="M2969" s="192">
        <v>2.0049999999999999</v>
      </c>
      <c r="N2969" s="212">
        <f t="shared" si="250"/>
        <v>5.0540000000000003</v>
      </c>
      <c r="O2969" s="194">
        <f t="shared" si="247"/>
        <v>1.8240000000000389</v>
      </c>
      <c r="P2969" s="218">
        <v>0</v>
      </c>
      <c r="Q2969" s="249">
        <f t="shared" si="254"/>
        <v>71.214565888669412</v>
      </c>
      <c r="R2969" s="193">
        <v>432</v>
      </c>
      <c r="S2969" s="193"/>
      <c r="T2969" s="261">
        <v>21.751000000000001</v>
      </c>
      <c r="U2969" s="201">
        <f t="shared" si="251"/>
        <v>428.45099999999996</v>
      </c>
      <c r="V2969" s="212">
        <f t="shared" si="252"/>
        <v>115.98500000000001</v>
      </c>
      <c r="W2969" s="193"/>
      <c r="X2969" s="212">
        <f t="shared" si="253"/>
        <v>218.42000000000007</v>
      </c>
      <c r="Y2969" s="8">
        <f t="shared" si="248"/>
        <v>220.80499999999998</v>
      </c>
    </row>
    <row r="2970" spans="2:25" x14ac:dyDescent="0.2">
      <c r="B2970" s="262">
        <v>44967</v>
      </c>
      <c r="C2970" s="193">
        <v>438</v>
      </c>
      <c r="D2970" s="193">
        <v>370</v>
      </c>
      <c r="E2970" s="190">
        <v>428.18</v>
      </c>
      <c r="F2970" s="193">
        <v>722</v>
      </c>
      <c r="G2970" s="193">
        <v>34</v>
      </c>
      <c r="H2970" s="193">
        <v>511.82</v>
      </c>
      <c r="I2970" s="191">
        <v>0</v>
      </c>
      <c r="J2970" s="191">
        <v>0</v>
      </c>
      <c r="K2970" s="191">
        <v>6.2E-2</v>
      </c>
      <c r="L2970" s="191">
        <v>4.2530000000000001</v>
      </c>
      <c r="M2970" s="192">
        <v>1.708</v>
      </c>
      <c r="N2970" s="212">
        <f t="shared" si="250"/>
        <v>4.3150000000000004</v>
      </c>
      <c r="O2970" s="194">
        <f t="shared" si="247"/>
        <v>1.3550000000000209</v>
      </c>
      <c r="P2970" s="218">
        <v>0</v>
      </c>
      <c r="Q2970" s="249">
        <f t="shared" si="254"/>
        <v>70.765293348540908</v>
      </c>
      <c r="R2970" s="193">
        <v>433</v>
      </c>
      <c r="S2970" s="193"/>
      <c r="T2970" s="193"/>
      <c r="U2970" s="193"/>
      <c r="V2970" s="212">
        <f t="shared" si="252"/>
        <v>117.34000000000003</v>
      </c>
      <c r="W2970" s="193"/>
      <c r="X2970" s="212">
        <f t="shared" si="253"/>
        <v>222.67300000000006</v>
      </c>
      <c r="Y2970" s="8">
        <f t="shared" si="248"/>
        <v>225.11999999999998</v>
      </c>
    </row>
    <row r="2971" spans="2:25" x14ac:dyDescent="0.2">
      <c r="B2971" s="262">
        <v>44968</v>
      </c>
      <c r="C2971" s="193">
        <v>438</v>
      </c>
      <c r="D2971" s="193">
        <v>370</v>
      </c>
      <c r="E2971" s="190">
        <v>428.02</v>
      </c>
      <c r="F2971" s="193">
        <v>722</v>
      </c>
      <c r="G2971" s="193">
        <v>34</v>
      </c>
      <c r="H2971" s="193">
        <v>508.86</v>
      </c>
      <c r="I2971" s="191">
        <v>0</v>
      </c>
      <c r="J2971" s="191">
        <v>0</v>
      </c>
      <c r="K2971" s="191">
        <v>6.2E-2</v>
      </c>
      <c r="L2971" s="191">
        <v>1.3</v>
      </c>
      <c r="M2971" s="192">
        <v>0.52200000000000002</v>
      </c>
      <c r="N2971" s="212">
        <f t="shared" si="250"/>
        <v>1.3620000000000001</v>
      </c>
      <c r="O2971" s="194">
        <f t="shared" si="247"/>
        <v>0.621999999999991</v>
      </c>
      <c r="P2971" s="218">
        <v>0</v>
      </c>
      <c r="Q2971" s="249">
        <f t="shared" si="254"/>
        <v>70.353576098144487</v>
      </c>
      <c r="R2971" s="193">
        <v>434</v>
      </c>
      <c r="S2971" s="193"/>
      <c r="T2971" s="193"/>
      <c r="U2971" s="193"/>
      <c r="V2971" s="212">
        <f t="shared" si="252"/>
        <v>117.96200000000002</v>
      </c>
      <c r="W2971" s="193"/>
      <c r="X2971" s="212">
        <f t="shared" si="253"/>
        <v>223.97300000000007</v>
      </c>
      <c r="Y2971" s="8">
        <f t="shared" si="248"/>
        <v>226.48199999999997</v>
      </c>
    </row>
    <row r="2972" spans="2:25" x14ac:dyDescent="0.2">
      <c r="B2972" s="262">
        <v>44969</v>
      </c>
      <c r="C2972" s="193">
        <v>438</v>
      </c>
      <c r="D2972" s="193">
        <v>370</v>
      </c>
      <c r="E2972" s="190">
        <v>427.98</v>
      </c>
      <c r="F2972" s="193">
        <v>722</v>
      </c>
      <c r="G2972" s="193">
        <v>34</v>
      </c>
      <c r="H2972" s="193">
        <v>508.12</v>
      </c>
      <c r="I2972" s="191">
        <v>0</v>
      </c>
      <c r="J2972" s="191">
        <v>0</v>
      </c>
      <c r="K2972" s="191">
        <v>6.2E-2</v>
      </c>
      <c r="L2972" s="191">
        <v>2.3580000000000001</v>
      </c>
      <c r="M2972" s="192">
        <v>0.94699999999999995</v>
      </c>
      <c r="N2972" s="212">
        <f t="shared" si="250"/>
        <v>2.42</v>
      </c>
      <c r="O2972" s="194">
        <f t="shared" si="247"/>
        <v>0.90000000000001812</v>
      </c>
      <c r="P2972" s="218">
        <v>0</v>
      </c>
      <c r="Q2972" s="249">
        <f t="shared" si="254"/>
        <v>70.250646785545385</v>
      </c>
      <c r="R2972" s="193">
        <v>435</v>
      </c>
      <c r="S2972" s="193"/>
      <c r="T2972" s="193"/>
      <c r="U2972" s="190" t="s">
        <v>33</v>
      </c>
      <c r="V2972" s="212">
        <f t="shared" si="252"/>
        <v>118.86200000000004</v>
      </c>
      <c r="W2972" s="193"/>
      <c r="X2972" s="212">
        <f t="shared" si="253"/>
        <v>226.33100000000007</v>
      </c>
      <c r="Y2972" s="8">
        <f t="shared" si="248"/>
        <v>228.90199999999996</v>
      </c>
    </row>
    <row r="2973" spans="2:25" x14ac:dyDescent="0.2">
      <c r="B2973" s="262">
        <v>44970</v>
      </c>
      <c r="C2973" s="193">
        <v>438</v>
      </c>
      <c r="D2973" s="193">
        <v>370</v>
      </c>
      <c r="E2973" s="190">
        <v>427.9</v>
      </c>
      <c r="F2973" s="193">
        <v>722</v>
      </c>
      <c r="G2973" s="193">
        <v>34</v>
      </c>
      <c r="H2973" s="193">
        <v>506.6</v>
      </c>
      <c r="I2973" s="191">
        <v>0</v>
      </c>
      <c r="J2973" s="191">
        <v>0</v>
      </c>
      <c r="K2973" s="191">
        <v>6.2E-2</v>
      </c>
      <c r="L2973" s="191">
        <v>3.5430000000000001</v>
      </c>
      <c r="M2973" s="192">
        <v>1.423</v>
      </c>
      <c r="N2973" s="212">
        <f t="shared" si="250"/>
        <v>3.605</v>
      </c>
      <c r="O2973" s="194">
        <f t="shared" si="247"/>
        <v>0.85499999999999998</v>
      </c>
      <c r="P2973" s="218">
        <v>0</v>
      </c>
      <c r="Q2973" s="249">
        <f t="shared" si="254"/>
        <v>70.039224413720191</v>
      </c>
      <c r="R2973" s="193">
        <v>436</v>
      </c>
      <c r="S2973" s="193"/>
      <c r="T2973" s="193"/>
      <c r="U2973" s="190"/>
      <c r="V2973" s="212">
        <f t="shared" si="252"/>
        <v>119.71700000000004</v>
      </c>
      <c r="W2973" s="193"/>
      <c r="X2973" s="212">
        <f t="shared" si="253"/>
        <v>229.87400000000008</v>
      </c>
      <c r="Y2973" s="8">
        <f t="shared" si="248"/>
        <v>232.50699999999995</v>
      </c>
    </row>
    <row r="2974" spans="2:25" x14ac:dyDescent="0.2">
      <c r="B2974" s="262">
        <v>44971</v>
      </c>
      <c r="C2974" s="193">
        <v>438</v>
      </c>
      <c r="D2974" s="193">
        <v>370</v>
      </c>
      <c r="E2974" s="190">
        <v>427.75</v>
      </c>
      <c r="F2974" s="193">
        <v>722</v>
      </c>
      <c r="G2974" s="193">
        <v>34</v>
      </c>
      <c r="H2974" s="193">
        <v>503.85</v>
      </c>
      <c r="I2974" s="191">
        <v>0</v>
      </c>
      <c r="J2974" s="191">
        <v>0</v>
      </c>
      <c r="K2974" s="191">
        <v>6.0999999999999999E-2</v>
      </c>
      <c r="L2974" s="191">
        <v>5.9829999999999997</v>
      </c>
      <c r="M2974" s="192">
        <v>2.3929999999999998</v>
      </c>
      <c r="N2974" s="212">
        <f t="shared" si="250"/>
        <v>6.0439999999999996</v>
      </c>
      <c r="O2974" s="194">
        <f t="shared" si="247"/>
        <v>1.3039999999999905</v>
      </c>
      <c r="P2974" s="218">
        <v>0</v>
      </c>
      <c r="Q2974" s="249">
        <f t="shared" si="254"/>
        <v>69.656716833115411</v>
      </c>
      <c r="R2974" s="193">
        <v>437</v>
      </c>
      <c r="S2974" s="193"/>
      <c r="T2974" s="193"/>
      <c r="U2974" s="193"/>
      <c r="V2974" s="212">
        <f t="shared" si="252"/>
        <v>121.02100000000003</v>
      </c>
      <c r="W2974" s="193"/>
      <c r="X2974" s="212">
        <f t="shared" si="253"/>
        <v>235.85700000000008</v>
      </c>
      <c r="Y2974" s="8">
        <f t="shared" si="248"/>
        <v>238.55099999999996</v>
      </c>
    </row>
    <row r="2975" spans="2:25" x14ac:dyDescent="0.2">
      <c r="B2975" s="262">
        <v>44972</v>
      </c>
      <c r="C2975" s="193">
        <v>438</v>
      </c>
      <c r="D2975" s="193">
        <v>370</v>
      </c>
      <c r="E2975" s="190">
        <v>427.49</v>
      </c>
      <c r="F2975" s="193">
        <v>722</v>
      </c>
      <c r="G2975" s="193">
        <v>34</v>
      </c>
      <c r="H2975" s="193">
        <v>499.11</v>
      </c>
      <c r="I2975" s="191">
        <v>0</v>
      </c>
      <c r="J2975" s="191">
        <v>0</v>
      </c>
      <c r="K2975" s="191">
        <v>6.0999999999999999E-2</v>
      </c>
      <c r="L2975" s="191">
        <v>5.86</v>
      </c>
      <c r="M2975" s="192">
        <v>2.3439999999999999</v>
      </c>
      <c r="N2975" s="212">
        <f t="shared" si="250"/>
        <v>5.9210000000000003</v>
      </c>
      <c r="O2975" s="194">
        <f t="shared" si="247"/>
        <v>1.1509999999999616</v>
      </c>
      <c r="P2975" s="218">
        <v>0</v>
      </c>
      <c r="Q2975" s="249">
        <f t="shared" si="254"/>
        <v>68.997412857818446</v>
      </c>
      <c r="R2975" s="193">
        <v>438</v>
      </c>
      <c r="S2975" s="193"/>
      <c r="T2975" s="193"/>
      <c r="U2975" s="193"/>
      <c r="V2975" s="212">
        <f t="shared" si="252"/>
        <v>122.172</v>
      </c>
      <c r="W2975" s="193"/>
      <c r="X2975" s="212">
        <f t="shared" si="253"/>
        <v>241.7170000000001</v>
      </c>
      <c r="Y2975" s="8">
        <f t="shared" si="248"/>
        <v>244.47199999999995</v>
      </c>
    </row>
    <row r="2976" spans="2:25" x14ac:dyDescent="0.2">
      <c r="B2976" s="262">
        <v>44973</v>
      </c>
      <c r="C2976" s="193">
        <v>438</v>
      </c>
      <c r="D2976" s="193">
        <v>370</v>
      </c>
      <c r="E2976" s="190">
        <v>427.23</v>
      </c>
      <c r="F2976" s="193">
        <v>722</v>
      </c>
      <c r="G2976" s="193">
        <v>34</v>
      </c>
      <c r="H2976" s="193">
        <v>494.34</v>
      </c>
      <c r="I2976" s="191">
        <v>0</v>
      </c>
      <c r="J2976" s="191">
        <v>0</v>
      </c>
      <c r="K2976" s="191">
        <v>6.0999999999999999E-2</v>
      </c>
      <c r="L2976" s="191">
        <v>4.375</v>
      </c>
      <c r="M2976" s="192">
        <v>1.75</v>
      </c>
      <c r="N2976" s="212">
        <f t="shared" si="250"/>
        <v>4.4359999999999999</v>
      </c>
      <c r="O2976" s="194">
        <f t="shared" si="247"/>
        <v>0.73600000000001131</v>
      </c>
      <c r="P2976" s="218">
        <v>0</v>
      </c>
      <c r="Q2976" s="249">
        <f t="shared" si="254"/>
        <v>68.333936072551253</v>
      </c>
      <c r="R2976" s="193">
        <v>439</v>
      </c>
      <c r="S2976" s="193"/>
      <c r="T2976" s="193"/>
      <c r="U2976" s="193"/>
      <c r="V2976" s="212">
        <f t="shared" si="252"/>
        <v>122.90800000000002</v>
      </c>
      <c r="W2976" s="193"/>
      <c r="X2976" s="212">
        <f t="shared" si="253"/>
        <v>246.0920000000001</v>
      </c>
      <c r="Y2976" s="8">
        <f t="shared" si="248"/>
        <v>248.90799999999996</v>
      </c>
    </row>
    <row r="2977" spans="2:25" x14ac:dyDescent="0.2">
      <c r="B2977" s="262">
        <v>44974</v>
      </c>
      <c r="C2977" s="193">
        <v>438</v>
      </c>
      <c r="D2977" s="193">
        <v>370</v>
      </c>
      <c r="E2977" s="190">
        <v>427.03</v>
      </c>
      <c r="F2977" s="193">
        <v>722</v>
      </c>
      <c r="G2977" s="193">
        <v>34</v>
      </c>
      <c r="H2977" s="193">
        <v>490.64</v>
      </c>
      <c r="I2977" s="191">
        <v>0</v>
      </c>
      <c r="J2977" s="191">
        <v>0</v>
      </c>
      <c r="K2977" s="191">
        <v>6.0999999999999999E-2</v>
      </c>
      <c r="L2977" s="191">
        <v>2.19</v>
      </c>
      <c r="M2977" s="192">
        <v>0.87</v>
      </c>
      <c r="N2977" s="212">
        <f t="shared" si="250"/>
        <v>2.2509999999999999</v>
      </c>
      <c r="O2977" s="194">
        <f t="shared" si="247"/>
        <v>0.63099999999999534</v>
      </c>
      <c r="P2977" s="218">
        <v>0</v>
      </c>
      <c r="Q2977" s="249">
        <f t="shared" si="254"/>
        <v>67.81928950955573</v>
      </c>
      <c r="R2977" s="193">
        <v>440</v>
      </c>
      <c r="S2977" s="193"/>
      <c r="T2977" s="193"/>
      <c r="U2977" s="193"/>
      <c r="V2977" s="212">
        <f t="shared" si="252"/>
        <v>123.53900000000002</v>
      </c>
      <c r="W2977" s="193"/>
      <c r="X2977" s="212">
        <f t="shared" si="253"/>
        <v>248.2820000000001</v>
      </c>
      <c r="Y2977" s="8">
        <f t="shared" si="248"/>
        <v>251.15899999999996</v>
      </c>
    </row>
    <row r="2978" spans="2:25" x14ac:dyDescent="0.2">
      <c r="B2978" s="262">
        <v>44975</v>
      </c>
      <c r="C2978" s="193">
        <v>438</v>
      </c>
      <c r="D2978" s="193">
        <v>370</v>
      </c>
      <c r="E2978" s="190">
        <v>426.94</v>
      </c>
      <c r="F2978" s="193">
        <v>722</v>
      </c>
      <c r="G2978" s="193">
        <v>34</v>
      </c>
      <c r="H2978" s="193">
        <v>489.02</v>
      </c>
      <c r="I2978" s="191">
        <v>0</v>
      </c>
      <c r="J2978" s="191">
        <v>0</v>
      </c>
      <c r="K2978" s="191">
        <v>6.0999999999999999E-2</v>
      </c>
      <c r="L2978" s="191">
        <v>1.865</v>
      </c>
      <c r="M2978" s="192">
        <v>0.746</v>
      </c>
      <c r="N2978" s="212">
        <f t="shared" si="250"/>
        <v>1.9259999999999999</v>
      </c>
      <c r="O2978" s="194">
        <f t="shared" si="247"/>
        <v>0.66600000000000903</v>
      </c>
      <c r="P2978" s="218">
        <v>0.6</v>
      </c>
      <c r="Q2978" s="249">
        <f t="shared" si="254"/>
        <v>67.59395777116309</v>
      </c>
      <c r="R2978" s="193">
        <v>441</v>
      </c>
      <c r="S2978" s="193"/>
      <c r="T2978" s="193"/>
      <c r="U2978" s="193"/>
      <c r="V2978" s="212">
        <f t="shared" si="252"/>
        <v>124.20500000000003</v>
      </c>
      <c r="W2978" s="193"/>
      <c r="X2978" s="212">
        <f t="shared" si="253"/>
        <v>250.14700000000011</v>
      </c>
      <c r="Y2978" s="8">
        <f t="shared" si="248"/>
        <v>253.08499999999995</v>
      </c>
    </row>
    <row r="2979" spans="2:25" x14ac:dyDescent="0.2">
      <c r="B2979" s="262">
        <v>44976</v>
      </c>
      <c r="C2979" s="193">
        <v>438</v>
      </c>
      <c r="D2979" s="193">
        <v>370</v>
      </c>
      <c r="E2979" s="190">
        <v>426.87</v>
      </c>
      <c r="F2979" s="193">
        <v>722</v>
      </c>
      <c r="G2979" s="193">
        <v>34</v>
      </c>
      <c r="H2979" s="193">
        <v>487.76</v>
      </c>
      <c r="I2979" s="191">
        <v>0</v>
      </c>
      <c r="J2979" s="191">
        <v>0</v>
      </c>
      <c r="K2979" s="191">
        <v>6.0999999999999999E-2</v>
      </c>
      <c r="L2979" s="191">
        <v>5.8979999999999997</v>
      </c>
      <c r="M2979" s="192">
        <v>2.359</v>
      </c>
      <c r="N2979" s="212">
        <f t="shared" si="250"/>
        <v>5.9589999999999996</v>
      </c>
      <c r="O2979" s="194">
        <f t="shared" si="247"/>
        <v>1.4589999999999996</v>
      </c>
      <c r="P2979" s="218">
        <v>5</v>
      </c>
      <c r="Q2979" s="249">
        <f t="shared" si="254"/>
        <v>67.418699752413275</v>
      </c>
      <c r="R2979" s="193">
        <v>442</v>
      </c>
      <c r="S2979" s="193"/>
      <c r="T2979" s="193"/>
      <c r="U2979" s="193"/>
      <c r="V2979" s="212">
        <f t="shared" si="252"/>
        <v>125.66400000000003</v>
      </c>
      <c r="W2979" s="193"/>
      <c r="X2979" s="212">
        <f t="shared" si="253"/>
        <v>256.04500000000013</v>
      </c>
      <c r="Y2979" s="8">
        <f t="shared" si="248"/>
        <v>259.04399999999993</v>
      </c>
    </row>
    <row r="2980" spans="2:25" x14ac:dyDescent="0.2">
      <c r="B2980" s="262">
        <v>44977</v>
      </c>
      <c r="C2980" s="193">
        <v>438</v>
      </c>
      <c r="D2980" s="193">
        <v>370</v>
      </c>
      <c r="E2980" s="190">
        <v>426.62</v>
      </c>
      <c r="F2980" s="193">
        <v>722</v>
      </c>
      <c r="G2980" s="193">
        <v>34</v>
      </c>
      <c r="H2980" s="193">
        <v>483.26</v>
      </c>
      <c r="I2980" s="191">
        <v>0</v>
      </c>
      <c r="J2980" s="191">
        <v>0</v>
      </c>
      <c r="K2980" s="191">
        <v>6.0999999999999999E-2</v>
      </c>
      <c r="L2980" s="191">
        <v>1.915</v>
      </c>
      <c r="M2980" s="192">
        <v>0.76600000000000001</v>
      </c>
      <c r="N2980" s="212">
        <f t="shared" si="250"/>
        <v>1.976</v>
      </c>
      <c r="O2980" s="194">
        <f t="shared" si="247"/>
        <v>1.7959999999999932</v>
      </c>
      <c r="P2980" s="218">
        <v>3.3</v>
      </c>
      <c r="Q2980" s="249">
        <f t="shared" si="254"/>
        <v>66.792778256878179</v>
      </c>
      <c r="R2980" s="193">
        <v>443</v>
      </c>
      <c r="S2980" s="193"/>
      <c r="T2980" s="193"/>
      <c r="U2980" s="193"/>
      <c r="V2980" s="212">
        <f t="shared" si="252"/>
        <v>127.46000000000002</v>
      </c>
      <c r="W2980" s="193"/>
      <c r="X2980" s="212">
        <f t="shared" si="253"/>
        <v>257.96000000000015</v>
      </c>
      <c r="Y2980" s="8">
        <f t="shared" si="248"/>
        <v>261.01999999999992</v>
      </c>
    </row>
    <row r="2981" spans="2:25" x14ac:dyDescent="0.2">
      <c r="B2981" s="262">
        <v>44978</v>
      </c>
      <c r="C2981" s="193">
        <v>438</v>
      </c>
      <c r="D2981" s="193">
        <v>370</v>
      </c>
      <c r="E2981" s="190">
        <v>426.61</v>
      </c>
      <c r="F2981" s="193">
        <v>722</v>
      </c>
      <c r="G2981" s="193">
        <v>34</v>
      </c>
      <c r="H2981" s="193">
        <v>483.08</v>
      </c>
      <c r="I2981" s="191">
        <v>0</v>
      </c>
      <c r="J2981" s="191">
        <v>0</v>
      </c>
      <c r="K2981" s="191">
        <v>6.0999999999999999E-2</v>
      </c>
      <c r="L2981" s="191">
        <v>3.3980000000000001</v>
      </c>
      <c r="M2981" s="192">
        <v>1.359</v>
      </c>
      <c r="N2981" s="212">
        <f t="shared" si="250"/>
        <v>3.4590000000000001</v>
      </c>
      <c r="O2981" s="194">
        <f t="shared" si="247"/>
        <v>1.3090000000000228</v>
      </c>
      <c r="P2981" s="218">
        <v>0</v>
      </c>
      <c r="Q2981" s="249">
        <f t="shared" si="254"/>
        <v>66.767741397056767</v>
      </c>
      <c r="R2981" s="193">
        <v>444</v>
      </c>
      <c r="S2981" s="193"/>
      <c r="T2981" s="193"/>
      <c r="U2981" s="193"/>
      <c r="V2981" s="212">
        <f t="shared" si="252"/>
        <v>128.76900000000003</v>
      </c>
      <c r="W2981" s="193"/>
      <c r="X2981" s="212">
        <f t="shared" si="253"/>
        <v>261.35800000000017</v>
      </c>
      <c r="Y2981" s="8">
        <f t="shared" si="248"/>
        <v>264.47899999999993</v>
      </c>
    </row>
    <row r="2982" spans="2:25" x14ac:dyDescent="0.2">
      <c r="B2982" s="262">
        <v>44979</v>
      </c>
      <c r="C2982" s="193">
        <v>438</v>
      </c>
      <c r="D2982" s="193">
        <v>370</v>
      </c>
      <c r="E2982" s="190">
        <v>426.49</v>
      </c>
      <c r="F2982" s="193">
        <v>722</v>
      </c>
      <c r="G2982" s="193">
        <v>34</v>
      </c>
      <c r="H2982" s="193">
        <v>480.93</v>
      </c>
      <c r="I2982" s="191">
        <v>0</v>
      </c>
      <c r="J2982" s="191">
        <v>0</v>
      </c>
      <c r="K2982" s="191">
        <v>6.0999999999999999E-2</v>
      </c>
      <c r="L2982" s="191">
        <v>1.395</v>
      </c>
      <c r="M2982" s="192">
        <v>0.55800000000000005</v>
      </c>
      <c r="N2982" s="212">
        <f t="shared" si="250"/>
        <v>1.456</v>
      </c>
      <c r="O2982" s="194">
        <f t="shared" si="247"/>
        <v>0.77599999999999314</v>
      </c>
      <c r="P2982" s="218">
        <v>0</v>
      </c>
      <c r="Q2982" s="249">
        <f t="shared" si="254"/>
        <v>66.468690015856666</v>
      </c>
      <c r="R2982" s="193">
        <v>445</v>
      </c>
      <c r="S2982" s="193"/>
      <c r="T2982" s="193"/>
      <c r="U2982" s="193"/>
      <c r="V2982" s="212">
        <f t="shared" si="252"/>
        <v>129.54500000000002</v>
      </c>
      <c r="W2982" s="193"/>
      <c r="X2982" s="212">
        <f t="shared" si="253"/>
        <v>262.75300000000016</v>
      </c>
      <c r="Y2982" s="8">
        <f t="shared" si="248"/>
        <v>265.93499999999995</v>
      </c>
    </row>
    <row r="2983" spans="2:25" x14ac:dyDescent="0.2">
      <c r="B2983" s="262">
        <v>44980</v>
      </c>
      <c r="C2983" s="193">
        <v>438</v>
      </c>
      <c r="D2983" s="193">
        <v>370</v>
      </c>
      <c r="E2983" s="190">
        <v>426.45</v>
      </c>
      <c r="F2983" s="193">
        <v>722</v>
      </c>
      <c r="G2983" s="193">
        <v>34</v>
      </c>
      <c r="H2983" s="193">
        <v>480.25</v>
      </c>
      <c r="I2983" s="191">
        <v>0</v>
      </c>
      <c r="J2983" s="191">
        <v>0</v>
      </c>
      <c r="K2983" s="191">
        <v>6.0999999999999999E-2</v>
      </c>
      <c r="L2983" s="191">
        <v>2.8149999999999999</v>
      </c>
      <c r="M2983" s="192">
        <v>1.1259999999999999</v>
      </c>
      <c r="N2983" s="212">
        <f t="shared" si="250"/>
        <v>2.8759999999999999</v>
      </c>
      <c r="O2983" s="194">
        <f t="shared" si="247"/>
        <v>1.1259999999999999</v>
      </c>
      <c r="P2983" s="218">
        <v>0</v>
      </c>
      <c r="Q2983" s="249">
        <f t="shared" si="254"/>
        <v>66.374106323198035</v>
      </c>
      <c r="R2983" s="193">
        <v>446</v>
      </c>
      <c r="S2983" s="193"/>
      <c r="T2983" s="193"/>
      <c r="U2983" s="193"/>
      <c r="V2983" s="212">
        <f t="shared" si="252"/>
        <v>130.67100000000002</v>
      </c>
      <c r="W2983" s="193"/>
      <c r="X2983" s="212">
        <f t="shared" si="253"/>
        <v>265.56800000000015</v>
      </c>
      <c r="Y2983" s="8">
        <f t="shared" si="248"/>
        <v>268.81099999999992</v>
      </c>
    </row>
    <row r="2984" spans="2:25" x14ac:dyDescent="0.2">
      <c r="B2984" s="262">
        <v>44981</v>
      </c>
      <c r="C2984" s="193">
        <v>438</v>
      </c>
      <c r="D2984" s="193">
        <v>370</v>
      </c>
      <c r="E2984" s="190">
        <v>426.35</v>
      </c>
      <c r="F2984" s="193">
        <v>722</v>
      </c>
      <c r="G2984" s="193">
        <v>34</v>
      </c>
      <c r="H2984" s="193">
        <v>478.5</v>
      </c>
      <c r="I2984" s="191">
        <v>0</v>
      </c>
      <c r="J2984" s="191">
        <v>0</v>
      </c>
      <c r="K2984" s="191">
        <v>6.0999999999999999E-2</v>
      </c>
      <c r="L2984" s="191">
        <v>3.16</v>
      </c>
      <c r="M2984" s="192">
        <v>1.264</v>
      </c>
      <c r="N2984" s="212">
        <f t="shared" si="250"/>
        <v>3.2210000000000001</v>
      </c>
      <c r="O2984" s="194">
        <f t="shared" si="247"/>
        <v>0.70100000000001828</v>
      </c>
      <c r="P2984" s="218">
        <v>0</v>
      </c>
      <c r="Q2984" s="249">
        <f t="shared" si="254"/>
        <v>66.13069240826772</v>
      </c>
      <c r="R2984" s="193">
        <v>447</v>
      </c>
      <c r="S2984" s="193"/>
      <c r="T2984" s="193"/>
      <c r="U2984" s="193"/>
      <c r="V2984" s="212">
        <f t="shared" si="252"/>
        <v>131.37200000000004</v>
      </c>
      <c r="W2984" s="193"/>
      <c r="X2984" s="212">
        <f t="shared" si="253"/>
        <v>268.72800000000018</v>
      </c>
      <c r="Y2984" s="8">
        <f t="shared" si="248"/>
        <v>272.03199999999993</v>
      </c>
    </row>
    <row r="2985" spans="2:25" x14ac:dyDescent="0.2">
      <c r="B2985" s="262">
        <v>44982</v>
      </c>
      <c r="C2985" s="193">
        <v>438</v>
      </c>
      <c r="D2985" s="193">
        <v>370</v>
      </c>
      <c r="E2985" s="190">
        <v>426.21</v>
      </c>
      <c r="F2985" s="193">
        <v>722</v>
      </c>
      <c r="G2985" s="193">
        <v>34</v>
      </c>
      <c r="H2985" s="193">
        <v>475.98</v>
      </c>
      <c r="I2985" s="191">
        <v>0</v>
      </c>
      <c r="J2985" s="191">
        <v>0</v>
      </c>
      <c r="K2985" s="191">
        <v>6.0999999999999999E-2</v>
      </c>
      <c r="L2985" s="191">
        <v>3.028</v>
      </c>
      <c r="M2985" s="192">
        <v>1.2110000000000001</v>
      </c>
      <c r="N2985" s="212">
        <f t="shared" si="250"/>
        <v>3.089</v>
      </c>
      <c r="O2985" s="194">
        <f t="shared" si="247"/>
        <v>0.59899999999999087</v>
      </c>
      <c r="P2985" s="218">
        <v>0</v>
      </c>
      <c r="Q2985" s="249">
        <f t="shared" si="254"/>
        <v>65.780176370768075</v>
      </c>
      <c r="R2985" s="193">
        <v>448</v>
      </c>
      <c r="S2985" s="193"/>
      <c r="T2985" s="193"/>
      <c r="U2985" s="193"/>
      <c r="V2985" s="212">
        <f t="shared" si="252"/>
        <v>131.97100000000003</v>
      </c>
      <c r="W2985" s="193"/>
      <c r="X2985" s="212">
        <f t="shared" si="253"/>
        <v>271.7560000000002</v>
      </c>
      <c r="Y2985" s="8">
        <f t="shared" si="248"/>
        <v>275.12099999999992</v>
      </c>
    </row>
    <row r="2986" spans="2:25" x14ac:dyDescent="0.2">
      <c r="B2986" s="262">
        <v>44983</v>
      </c>
      <c r="C2986" s="193">
        <v>438</v>
      </c>
      <c r="D2986" s="193">
        <v>370</v>
      </c>
      <c r="E2986" s="190">
        <v>426.07</v>
      </c>
      <c r="F2986" s="193">
        <v>722</v>
      </c>
      <c r="G2986" s="193">
        <v>34</v>
      </c>
      <c r="H2986" s="193">
        <v>473.49</v>
      </c>
      <c r="I2986" s="191">
        <v>0</v>
      </c>
      <c r="J2986" s="191">
        <v>0</v>
      </c>
      <c r="K2986" s="191">
        <v>6.0999999999999999E-2</v>
      </c>
      <c r="L2986" s="191">
        <v>4.0279999999999996</v>
      </c>
      <c r="M2986" s="192">
        <v>1.611</v>
      </c>
      <c r="N2986" s="212">
        <f t="shared" si="250"/>
        <v>4.0889999999999995</v>
      </c>
      <c r="O2986" s="194">
        <f t="shared" si="247"/>
        <v>0.92899999999997451</v>
      </c>
      <c r="P2986" s="218">
        <v>0</v>
      </c>
      <c r="Q2986" s="249">
        <f t="shared" si="254"/>
        <v>65.433833143238658</v>
      </c>
      <c r="R2986" s="193">
        <v>449</v>
      </c>
      <c r="S2986" s="193"/>
      <c r="T2986" s="193"/>
      <c r="U2986" s="193"/>
      <c r="V2986" s="212">
        <f t="shared" si="252"/>
        <v>132.9</v>
      </c>
      <c r="W2986" s="193"/>
      <c r="X2986" s="212">
        <f t="shared" si="253"/>
        <v>275.78400000000022</v>
      </c>
      <c r="Y2986" s="8">
        <f t="shared" si="248"/>
        <v>279.20999999999992</v>
      </c>
    </row>
    <row r="2987" spans="2:25" x14ac:dyDescent="0.2">
      <c r="B2987" s="262">
        <v>44984</v>
      </c>
      <c r="C2987" s="193">
        <v>438</v>
      </c>
      <c r="D2987" s="193">
        <v>370</v>
      </c>
      <c r="E2987" s="190">
        <v>425.89</v>
      </c>
      <c r="F2987" s="193">
        <v>722</v>
      </c>
      <c r="G2987" s="193">
        <v>34</v>
      </c>
      <c r="H2987" s="193">
        <v>470.33</v>
      </c>
      <c r="I2987" s="191">
        <v>0</v>
      </c>
      <c r="J2987" s="191">
        <v>0</v>
      </c>
      <c r="K2987" s="191">
        <v>6.0999999999999999E-2</v>
      </c>
      <c r="L2987" s="191">
        <v>4.0199999999999996</v>
      </c>
      <c r="M2987" s="192">
        <v>1.6080000000000001</v>
      </c>
      <c r="N2987" s="212">
        <f t="shared" si="250"/>
        <v>4.0809999999999995</v>
      </c>
      <c r="O2987" s="194">
        <f t="shared" si="247"/>
        <v>0.93100000000002225</v>
      </c>
      <c r="P2987" s="218">
        <v>5.3</v>
      </c>
      <c r="Q2987" s="249">
        <f t="shared" si="254"/>
        <v>64.994297159707344</v>
      </c>
      <c r="R2987" s="193">
        <v>450</v>
      </c>
      <c r="S2987" s="193"/>
      <c r="T2987" s="193"/>
      <c r="U2987" s="193"/>
      <c r="V2987" s="212">
        <f t="shared" si="252"/>
        <v>133.83100000000002</v>
      </c>
      <c r="W2987" s="193"/>
      <c r="X2987" s="212">
        <f t="shared" si="253"/>
        <v>279.8040000000002</v>
      </c>
      <c r="Y2987" s="8">
        <f t="shared" si="248"/>
        <v>283.29099999999994</v>
      </c>
    </row>
    <row r="2988" spans="2:25" x14ac:dyDescent="0.2">
      <c r="B2988" s="262">
        <v>44985</v>
      </c>
      <c r="C2988" s="193">
        <v>438</v>
      </c>
      <c r="D2988" s="193">
        <v>370</v>
      </c>
      <c r="E2988" s="190">
        <v>425.71</v>
      </c>
      <c r="F2988" s="193">
        <v>722</v>
      </c>
      <c r="G2988" s="193">
        <v>34</v>
      </c>
      <c r="H2988" s="193">
        <v>467.18</v>
      </c>
      <c r="I2988" s="191">
        <v>0</v>
      </c>
      <c r="J2988" s="191">
        <v>0</v>
      </c>
      <c r="K2988" s="191">
        <v>6.0999999999999999E-2</v>
      </c>
      <c r="L2988" s="191">
        <v>4.4029999999999996</v>
      </c>
      <c r="M2988" s="192">
        <v>1.7609999999999999</v>
      </c>
      <c r="N2988" s="212">
        <f t="shared" si="250"/>
        <v>4.4639999999999995</v>
      </c>
      <c r="O2988" s="194">
        <f t="shared" si="247"/>
        <v>2.75400000000002</v>
      </c>
      <c r="P2988" s="218">
        <v>22.1</v>
      </c>
      <c r="Q2988" s="249">
        <f t="shared" si="254"/>
        <v>64.556152112832777</v>
      </c>
      <c r="R2988" s="193">
        <v>451</v>
      </c>
      <c r="S2988" s="193"/>
      <c r="T2988" s="193"/>
      <c r="U2988" s="193"/>
      <c r="V2988" s="212">
        <f t="shared" si="252"/>
        <v>136.58500000000004</v>
      </c>
      <c r="W2988" s="193"/>
      <c r="X2988" s="212">
        <f t="shared" si="253"/>
        <v>284.20700000000022</v>
      </c>
      <c r="Y2988" s="8">
        <f t="shared" si="248"/>
        <v>287.75499999999994</v>
      </c>
    </row>
    <row r="2989" spans="2:25" x14ac:dyDescent="0.2">
      <c r="B2989" s="262">
        <v>44986</v>
      </c>
      <c r="C2989" s="193">
        <v>438</v>
      </c>
      <c r="D2989" s="193">
        <v>370</v>
      </c>
      <c r="E2989" s="190">
        <v>425.61</v>
      </c>
      <c r="F2989" s="193">
        <v>722</v>
      </c>
      <c r="G2989" s="193">
        <v>34</v>
      </c>
      <c r="H2989" s="193">
        <v>465.47</v>
      </c>
      <c r="I2989" s="191">
        <v>0</v>
      </c>
      <c r="J2989" s="191">
        <v>0</v>
      </c>
      <c r="K2989" s="191">
        <v>6.0999999999999999E-2</v>
      </c>
      <c r="L2989" s="191">
        <v>2.5830000000000002</v>
      </c>
      <c r="M2989" s="192">
        <v>1.0329999999999999</v>
      </c>
      <c r="N2989" s="212">
        <f t="shared" si="250"/>
        <v>2.6440000000000001</v>
      </c>
      <c r="O2989" s="194">
        <f t="shared" si="247"/>
        <v>1.7539999999999569</v>
      </c>
      <c r="P2989" s="218">
        <v>2.2000000000000002</v>
      </c>
      <c r="Q2989" s="249">
        <f t="shared" si="254"/>
        <v>64.318301944529438</v>
      </c>
      <c r="R2989" s="193">
        <v>452</v>
      </c>
      <c r="S2989" s="193"/>
      <c r="T2989" s="193"/>
      <c r="U2989" s="193"/>
      <c r="V2989" s="212">
        <f t="shared" si="252"/>
        <v>138.339</v>
      </c>
      <c r="W2989" s="193"/>
      <c r="X2989" s="212">
        <f t="shared" si="253"/>
        <v>286.79000000000025</v>
      </c>
      <c r="Y2989" s="8">
        <f t="shared" si="248"/>
        <v>290.39899999999994</v>
      </c>
    </row>
    <row r="2990" spans="2:25" x14ac:dyDescent="0.2">
      <c r="B2990" s="262">
        <v>44987</v>
      </c>
      <c r="C2990" s="193">
        <v>438</v>
      </c>
      <c r="D2990" s="193">
        <v>370</v>
      </c>
      <c r="E2990" s="190">
        <v>425.56</v>
      </c>
      <c r="F2990" s="193">
        <v>722</v>
      </c>
      <c r="G2990" s="193">
        <v>34</v>
      </c>
      <c r="H2990" s="193">
        <v>464.58</v>
      </c>
      <c r="I2990" s="191">
        <v>0</v>
      </c>
      <c r="J2990" s="191">
        <v>0</v>
      </c>
      <c r="K2990" s="191">
        <v>6.0999999999999999E-2</v>
      </c>
      <c r="L2990" s="191">
        <v>1.91</v>
      </c>
      <c r="M2990" s="192">
        <v>0.76400000000000001</v>
      </c>
      <c r="N2990" s="212">
        <f t="shared" si="250"/>
        <v>1.9709999999999999</v>
      </c>
      <c r="O2990" s="194">
        <f t="shared" ref="O2990:O3023" si="255">H2991-H2990+N2990</f>
        <v>1.2510000000000294</v>
      </c>
      <c r="P2990" s="218">
        <v>0</v>
      </c>
      <c r="Q2990" s="249">
        <f t="shared" si="254"/>
        <v>64.194508582079166</v>
      </c>
      <c r="R2990" s="193">
        <v>453</v>
      </c>
      <c r="S2990" s="193"/>
      <c r="T2990" s="193"/>
      <c r="U2990" s="193"/>
      <c r="V2990" s="212">
        <f t="shared" si="252"/>
        <v>139.59000000000003</v>
      </c>
      <c r="W2990" s="193"/>
      <c r="X2990" s="212">
        <f t="shared" si="253"/>
        <v>288.70000000000027</v>
      </c>
      <c r="Y2990" s="8">
        <f t="shared" si="248"/>
        <v>292.36999999999995</v>
      </c>
    </row>
    <row r="2991" spans="2:25" x14ac:dyDescent="0.2">
      <c r="B2991" s="262">
        <v>44988</v>
      </c>
      <c r="C2991" s="193">
        <v>438</v>
      </c>
      <c r="D2991" s="193">
        <v>370</v>
      </c>
      <c r="E2991" s="190">
        <v>425.52</v>
      </c>
      <c r="F2991" s="193">
        <v>722</v>
      </c>
      <c r="G2991" s="193">
        <v>34</v>
      </c>
      <c r="H2991" s="193">
        <v>463.86</v>
      </c>
      <c r="I2991" s="191">
        <v>0</v>
      </c>
      <c r="J2991" s="191">
        <v>0</v>
      </c>
      <c r="K2991" s="191">
        <v>6.0999999999999999E-2</v>
      </c>
      <c r="L2991" s="191">
        <v>2.6280000000000001</v>
      </c>
      <c r="M2991" s="192">
        <v>1.0469999999999999</v>
      </c>
      <c r="N2991" s="212">
        <f t="shared" si="250"/>
        <v>2.6890000000000001</v>
      </c>
      <c r="O2991" s="194">
        <f t="shared" si="255"/>
        <v>0.96899999999997277</v>
      </c>
      <c r="P2991" s="218">
        <v>7.5</v>
      </c>
      <c r="Q2991" s="249">
        <f t="shared" si="254"/>
        <v>64.094361142793559</v>
      </c>
      <c r="R2991" s="193">
        <v>454</v>
      </c>
      <c r="S2991" s="193"/>
      <c r="T2991" s="193"/>
      <c r="U2991" s="193"/>
      <c r="V2991" s="212">
        <f t="shared" si="252"/>
        <v>140.559</v>
      </c>
      <c r="W2991" s="193"/>
      <c r="X2991" s="212">
        <f t="shared" si="253"/>
        <v>291.32800000000026</v>
      </c>
      <c r="Y2991" s="8">
        <f t="shared" si="248"/>
        <v>295.05899999999997</v>
      </c>
    </row>
    <row r="2992" spans="2:25" x14ac:dyDescent="0.2">
      <c r="B2992" s="262">
        <v>44989</v>
      </c>
      <c r="C2992" s="193">
        <v>438</v>
      </c>
      <c r="D2992" s="193">
        <v>370</v>
      </c>
      <c r="E2992" s="33">
        <v>425.42</v>
      </c>
      <c r="F2992" s="193">
        <v>722</v>
      </c>
      <c r="G2992" s="193">
        <v>34</v>
      </c>
      <c r="H2992" s="33">
        <v>462.14</v>
      </c>
      <c r="I2992" s="191">
        <v>0</v>
      </c>
      <c r="J2992" s="191">
        <v>0</v>
      </c>
      <c r="K2992" s="191">
        <v>6.0999999999999999E-2</v>
      </c>
      <c r="L2992" s="8">
        <v>3.0070000000000001</v>
      </c>
      <c r="M2992" s="33">
        <v>1.198</v>
      </c>
      <c r="N2992" s="212">
        <f t="shared" si="250"/>
        <v>3.0680000000000001</v>
      </c>
      <c r="O2992" s="194">
        <f t="shared" si="255"/>
        <v>2.1880000000000046</v>
      </c>
      <c r="P2992" s="10">
        <v>7</v>
      </c>
      <c r="Q2992" s="249">
        <f t="shared" si="254"/>
        <v>63.855120037833473</v>
      </c>
      <c r="R2992" s="193">
        <v>455</v>
      </c>
      <c r="S2992" s="193"/>
      <c r="T2992" s="193"/>
      <c r="U2992" s="193"/>
      <c r="V2992" s="212">
        <f t="shared" si="252"/>
        <v>142.74700000000001</v>
      </c>
      <c r="W2992" s="193"/>
      <c r="X2992" s="212">
        <f t="shared" si="253"/>
        <v>294.33500000000026</v>
      </c>
      <c r="Y2992" s="8">
        <f t="shared" si="248"/>
        <v>298.12699999999995</v>
      </c>
    </row>
    <row r="2993" spans="2:25" x14ac:dyDescent="0.2">
      <c r="B2993" s="262">
        <v>44990</v>
      </c>
      <c r="C2993" s="193">
        <v>438</v>
      </c>
      <c r="D2993" s="193">
        <v>370</v>
      </c>
      <c r="E2993" s="33">
        <v>425.37</v>
      </c>
      <c r="F2993" s="193">
        <v>722</v>
      </c>
      <c r="G2993" s="193">
        <v>34</v>
      </c>
      <c r="H2993" s="8">
        <v>461.26</v>
      </c>
      <c r="I2993" s="191">
        <v>0</v>
      </c>
      <c r="J2993" s="191">
        <v>0</v>
      </c>
      <c r="K2993" s="191">
        <v>6.0999999999999999E-2</v>
      </c>
      <c r="L2993" s="4">
        <v>2.056</v>
      </c>
      <c r="M2993" s="5">
        <v>0.81899999999999995</v>
      </c>
      <c r="N2993" s="212">
        <f t="shared" si="250"/>
        <v>2.117</v>
      </c>
      <c r="O2993" s="194">
        <f t="shared" si="255"/>
        <v>1.3970000000000296</v>
      </c>
      <c r="P2993" s="10">
        <v>0</v>
      </c>
      <c r="Q2993" s="249">
        <f t="shared" si="254"/>
        <v>63.732717612039941</v>
      </c>
      <c r="R2993" s="193">
        <v>456</v>
      </c>
      <c r="S2993" s="193"/>
      <c r="T2993" s="193"/>
      <c r="U2993" s="193"/>
      <c r="V2993" s="212">
        <f t="shared" si="252"/>
        <v>144.14400000000003</v>
      </c>
      <c r="W2993" s="193"/>
      <c r="X2993" s="212">
        <f t="shared" si="253"/>
        <v>296.39100000000025</v>
      </c>
      <c r="Y2993" s="8">
        <f t="shared" si="248"/>
        <v>300.24399999999997</v>
      </c>
    </row>
    <row r="2994" spans="2:25" x14ac:dyDescent="0.2">
      <c r="B2994" s="262">
        <v>44991</v>
      </c>
      <c r="C2994" s="193">
        <v>438</v>
      </c>
      <c r="D2994" s="193">
        <v>370</v>
      </c>
      <c r="E2994" s="33">
        <v>425.33</v>
      </c>
      <c r="F2994" s="193">
        <v>722</v>
      </c>
      <c r="G2994" s="193">
        <v>34</v>
      </c>
      <c r="H2994" s="8">
        <v>460.54</v>
      </c>
      <c r="I2994" s="191">
        <v>0</v>
      </c>
      <c r="J2994" s="191">
        <v>0</v>
      </c>
      <c r="K2994" s="191">
        <v>6.0999999999999999E-2</v>
      </c>
      <c r="L2994" s="4">
        <v>1.401</v>
      </c>
      <c r="M2994" s="5">
        <v>0.55800000000000005</v>
      </c>
      <c r="N2994" s="212">
        <f t="shared" si="250"/>
        <v>1.462</v>
      </c>
      <c r="O2994" s="194">
        <f t="shared" si="255"/>
        <v>2.361999999999977</v>
      </c>
      <c r="P2994" s="10">
        <v>16.7</v>
      </c>
      <c r="Q2994" s="249">
        <f t="shared" si="254"/>
        <v>63.632570172754328</v>
      </c>
      <c r="R2994" s="193">
        <v>457</v>
      </c>
      <c r="S2994" s="193"/>
      <c r="T2994" s="193"/>
      <c r="U2994" s="193"/>
      <c r="V2994" s="212">
        <f t="shared" si="252"/>
        <v>146.506</v>
      </c>
      <c r="W2994" s="193"/>
      <c r="X2994" s="212">
        <f t="shared" si="253"/>
        <v>297.79200000000026</v>
      </c>
      <c r="Y2994" s="8">
        <f t="shared" si="248"/>
        <v>301.70599999999996</v>
      </c>
    </row>
    <row r="2995" spans="2:25" x14ac:dyDescent="0.2">
      <c r="B2995" s="262">
        <v>44992</v>
      </c>
      <c r="C2995" s="193">
        <v>438</v>
      </c>
      <c r="D2995" s="193">
        <v>370</v>
      </c>
      <c r="E2995" s="33">
        <v>425.38</v>
      </c>
      <c r="F2995" s="193">
        <v>722</v>
      </c>
      <c r="G2995" s="193">
        <v>34</v>
      </c>
      <c r="H2995" s="8">
        <v>461.44</v>
      </c>
      <c r="I2995" s="191">
        <v>0</v>
      </c>
      <c r="J2995" s="191">
        <v>0</v>
      </c>
      <c r="K2995" s="191">
        <v>6.0999999999999999E-2</v>
      </c>
      <c r="L2995" s="4">
        <v>3.4390000000000001</v>
      </c>
      <c r="M2995" s="5">
        <v>1.37</v>
      </c>
      <c r="N2995" s="212">
        <f t="shared" si="250"/>
        <v>3.5</v>
      </c>
      <c r="O2995" s="194">
        <f t="shared" si="255"/>
        <v>1.7200000000000273</v>
      </c>
      <c r="P2995" s="10">
        <v>0</v>
      </c>
      <c r="Q2995" s="249">
        <f t="shared" si="254"/>
        <v>63.757754471861347</v>
      </c>
      <c r="R2995" s="193">
        <v>458</v>
      </c>
      <c r="S2995" s="193"/>
      <c r="T2995" s="193"/>
      <c r="U2995" s="193"/>
      <c r="V2995" s="212">
        <f t="shared" si="252"/>
        <v>148.22600000000003</v>
      </c>
      <c r="W2995" s="193"/>
      <c r="X2995" s="212">
        <f t="shared" si="253"/>
        <v>301.23100000000028</v>
      </c>
      <c r="Y2995" s="8">
        <f t="shared" si="248"/>
        <v>305.20599999999996</v>
      </c>
    </row>
    <row r="2996" spans="2:25" x14ac:dyDescent="0.2">
      <c r="B2996" s="262">
        <v>44993</v>
      </c>
      <c r="C2996" s="193">
        <v>438</v>
      </c>
      <c r="D2996" s="193">
        <v>370</v>
      </c>
      <c r="E2996" s="1">
        <v>425.28</v>
      </c>
      <c r="F2996" s="193">
        <v>722</v>
      </c>
      <c r="G2996" s="193">
        <v>34</v>
      </c>
      <c r="H2996" s="8">
        <v>459.66</v>
      </c>
      <c r="I2996" s="191">
        <v>0</v>
      </c>
      <c r="J2996" s="191">
        <v>0</v>
      </c>
      <c r="K2996" s="191">
        <v>6.0999999999999999E-2</v>
      </c>
      <c r="L2996" s="4">
        <v>2.9289999999999998</v>
      </c>
      <c r="M2996" s="5">
        <v>1.1679999999999999</v>
      </c>
      <c r="N2996" s="212">
        <f t="shared" si="250"/>
        <v>2.9899999999999998</v>
      </c>
      <c r="O2996" s="194">
        <f t="shared" si="255"/>
        <v>1.1199999999999952</v>
      </c>
      <c r="P2996" s="10">
        <v>0</v>
      </c>
      <c r="Q2996" s="249">
        <f t="shared" si="254"/>
        <v>63.510167746960796</v>
      </c>
      <c r="R2996" s="193">
        <v>459</v>
      </c>
      <c r="S2996" s="193"/>
      <c r="T2996" s="193"/>
      <c r="U2996" s="193"/>
      <c r="V2996" s="212">
        <f t="shared" si="252"/>
        <v>149.34600000000003</v>
      </c>
      <c r="W2996" s="193"/>
      <c r="X2996" s="212">
        <f t="shared" si="253"/>
        <v>304.16000000000025</v>
      </c>
      <c r="Y2996" s="8">
        <f t="shared" ref="Y2996:Y3059" si="256">+Y2995+N2996</f>
        <v>308.19599999999997</v>
      </c>
    </row>
    <row r="2997" spans="2:25" x14ac:dyDescent="0.2">
      <c r="B2997" s="262">
        <v>44994</v>
      </c>
      <c r="C2997" s="193">
        <v>438</v>
      </c>
      <c r="D2997" s="193">
        <v>370</v>
      </c>
      <c r="E2997" s="1">
        <v>425.17</v>
      </c>
      <c r="F2997" s="193">
        <v>722</v>
      </c>
      <c r="G2997" s="193">
        <v>34</v>
      </c>
      <c r="H2997" s="8">
        <v>457.79</v>
      </c>
      <c r="I2997" s="191">
        <v>0</v>
      </c>
      <c r="J2997" s="191">
        <v>0</v>
      </c>
      <c r="K2997" s="191">
        <v>6.0999999999999999E-2</v>
      </c>
      <c r="L2997" s="4">
        <v>2.0979999999999999</v>
      </c>
      <c r="M2997" s="5">
        <v>0.876</v>
      </c>
      <c r="N2997" s="212">
        <f t="shared" si="250"/>
        <v>2.1589999999999998</v>
      </c>
      <c r="O2997" s="194">
        <f t="shared" si="255"/>
        <v>0.96900000000000208</v>
      </c>
      <c r="P2997" s="10">
        <v>0.8</v>
      </c>
      <c r="Q2997" s="249">
        <f t="shared" si="254"/>
        <v>63.250062592149547</v>
      </c>
      <c r="R2997" s="193">
        <v>460</v>
      </c>
      <c r="S2997" s="212">
        <f>SUM(K2989:K3019)</f>
        <v>1.8520000000000003</v>
      </c>
      <c r="T2997" s="193"/>
      <c r="U2997" s="193"/>
      <c r="V2997" s="212">
        <f t="shared" si="252"/>
        <v>150.31500000000003</v>
      </c>
      <c r="W2997" s="193"/>
      <c r="X2997" s="212">
        <f t="shared" si="253"/>
        <v>306.25800000000027</v>
      </c>
      <c r="Y2997" s="8">
        <f t="shared" si="256"/>
        <v>310.35499999999996</v>
      </c>
    </row>
    <row r="2998" spans="2:25" x14ac:dyDescent="0.2">
      <c r="B2998" s="262">
        <v>44995</v>
      </c>
      <c r="C2998" s="193">
        <v>438</v>
      </c>
      <c r="D2998" s="193">
        <v>370</v>
      </c>
      <c r="E2998" s="1">
        <v>425.1</v>
      </c>
      <c r="F2998" s="193">
        <v>722</v>
      </c>
      <c r="G2998" s="193">
        <v>34</v>
      </c>
      <c r="H2998" s="8">
        <v>456.6</v>
      </c>
      <c r="I2998" s="191">
        <v>0</v>
      </c>
      <c r="J2998" s="191">
        <v>0</v>
      </c>
      <c r="K2998" s="191">
        <v>0.06</v>
      </c>
      <c r="L2998" s="4">
        <v>3.6469999999999998</v>
      </c>
      <c r="M2998" s="5">
        <v>1.4530000000000001</v>
      </c>
      <c r="N2998" s="212">
        <f t="shared" si="250"/>
        <v>3.7069999999999999</v>
      </c>
      <c r="O2998" s="194">
        <f t="shared" si="255"/>
        <v>2.0069999999999544</v>
      </c>
      <c r="P2998" s="10">
        <v>0</v>
      </c>
      <c r="Q2998" s="249">
        <f t="shared" si="254"/>
        <v>63.084541129996936</v>
      </c>
      <c r="R2998" s="193">
        <v>461</v>
      </c>
      <c r="S2998" s="193"/>
      <c r="T2998" s="193"/>
      <c r="U2998" s="193"/>
      <c r="V2998" s="212">
        <f t="shared" si="252"/>
        <v>152.32199999999997</v>
      </c>
      <c r="W2998" s="193"/>
      <c r="X2998" s="212">
        <f t="shared" si="253"/>
        <v>309.90500000000026</v>
      </c>
      <c r="Y2998" s="8">
        <f t="shared" si="256"/>
        <v>314.06199999999995</v>
      </c>
    </row>
    <row r="2999" spans="2:25" x14ac:dyDescent="0.2">
      <c r="B2999" s="262">
        <v>44996</v>
      </c>
      <c r="C2999" s="193">
        <v>438</v>
      </c>
      <c r="D2999" s="193">
        <v>370</v>
      </c>
      <c r="E2999" s="1">
        <v>425</v>
      </c>
      <c r="F2999" s="193">
        <v>722</v>
      </c>
      <c r="G2999" s="193">
        <v>34</v>
      </c>
      <c r="H2999" s="8">
        <v>454.9</v>
      </c>
      <c r="I2999" s="191">
        <v>0</v>
      </c>
      <c r="J2999" s="191">
        <v>0</v>
      </c>
      <c r="K2999" s="191">
        <v>0.06</v>
      </c>
      <c r="L2999" s="4">
        <v>1.88</v>
      </c>
      <c r="M2999" s="5">
        <v>0.749</v>
      </c>
      <c r="N2999" s="212">
        <f t="shared" si="250"/>
        <v>1.94</v>
      </c>
      <c r="O2999" s="194">
        <f t="shared" si="255"/>
        <v>0.92000000000001814</v>
      </c>
      <c r="P2999" s="10">
        <v>0.5</v>
      </c>
      <c r="Q2999" s="249">
        <f t="shared" si="254"/>
        <v>62.848081898350344</v>
      </c>
      <c r="R2999" s="193">
        <v>462</v>
      </c>
      <c r="S2999" s="193"/>
      <c r="T2999" s="193"/>
      <c r="U2999" s="193"/>
      <c r="V2999" s="212">
        <f t="shared" si="252"/>
        <v>153.24199999999999</v>
      </c>
      <c r="W2999" s="193"/>
      <c r="X2999" s="212">
        <f t="shared" si="253"/>
        <v>311.78500000000025</v>
      </c>
      <c r="Y2999" s="8">
        <f t="shared" si="256"/>
        <v>316.00199999999995</v>
      </c>
    </row>
    <row r="3000" spans="2:25" x14ac:dyDescent="0.2">
      <c r="B3000" s="262">
        <v>44997</v>
      </c>
      <c r="C3000" s="193">
        <v>438</v>
      </c>
      <c r="D3000" s="193">
        <v>370</v>
      </c>
      <c r="E3000" s="1">
        <v>424.94</v>
      </c>
      <c r="F3000" s="193">
        <v>722</v>
      </c>
      <c r="G3000" s="193">
        <v>34</v>
      </c>
      <c r="H3000" s="8">
        <v>453.88</v>
      </c>
      <c r="I3000" s="191">
        <v>0</v>
      </c>
      <c r="J3000" s="191">
        <v>0</v>
      </c>
      <c r="K3000" s="191">
        <v>0.06</v>
      </c>
      <c r="L3000" s="4">
        <v>1.0489999999999999</v>
      </c>
      <c r="M3000" s="5">
        <v>0.41799999999999998</v>
      </c>
      <c r="N3000" s="212">
        <f t="shared" si="250"/>
        <v>1.109</v>
      </c>
      <c r="O3000" s="194">
        <f t="shared" si="255"/>
        <v>1.4490000000000318</v>
      </c>
      <c r="P3000" s="10">
        <v>17.5</v>
      </c>
      <c r="Q3000" s="249">
        <f t="shared" si="254"/>
        <v>62.70620635936239</v>
      </c>
      <c r="R3000" s="193">
        <v>463</v>
      </c>
      <c r="S3000" s="193"/>
      <c r="T3000" s="193"/>
      <c r="U3000" s="193"/>
      <c r="V3000" s="212">
        <f t="shared" si="252"/>
        <v>154.69100000000003</v>
      </c>
      <c r="W3000" s="193"/>
      <c r="X3000" s="212">
        <f t="shared" si="253"/>
        <v>312.83400000000023</v>
      </c>
      <c r="Y3000" s="8">
        <f t="shared" si="256"/>
        <v>317.11099999999993</v>
      </c>
    </row>
    <row r="3001" spans="2:25" x14ac:dyDescent="0.2">
      <c r="B3001" s="262">
        <v>44998</v>
      </c>
      <c r="C3001" s="193">
        <v>438</v>
      </c>
      <c r="D3001" s="193">
        <v>370</v>
      </c>
      <c r="E3001" s="1">
        <v>424.96</v>
      </c>
      <c r="F3001" s="193">
        <v>722</v>
      </c>
      <c r="G3001" s="193">
        <v>34</v>
      </c>
      <c r="H3001" s="8">
        <v>454.22</v>
      </c>
      <c r="I3001" s="191">
        <v>0</v>
      </c>
      <c r="J3001" s="191">
        <v>0</v>
      </c>
      <c r="K3001" s="191">
        <v>0.06</v>
      </c>
      <c r="L3001" s="4">
        <v>4.8890000000000002</v>
      </c>
      <c r="M3001" s="5">
        <v>1.948</v>
      </c>
      <c r="N3001" s="212">
        <f t="shared" si="250"/>
        <v>4.9489999999999998</v>
      </c>
      <c r="O3001" s="194">
        <f t="shared" si="255"/>
        <v>1.4489999999999998</v>
      </c>
      <c r="P3001" s="10">
        <v>0</v>
      </c>
      <c r="Q3001" s="249">
        <f t="shared" si="254"/>
        <v>62.753498205691706</v>
      </c>
      <c r="R3001" s="193">
        <v>464</v>
      </c>
      <c r="S3001" s="193"/>
      <c r="T3001" s="193"/>
      <c r="U3001" s="193"/>
      <c r="V3001" s="212">
        <f t="shared" si="252"/>
        <v>156.14000000000004</v>
      </c>
      <c r="W3001" s="193"/>
      <c r="X3001" s="212">
        <f t="shared" si="253"/>
        <v>317.72300000000024</v>
      </c>
      <c r="Y3001" s="8">
        <f t="shared" si="256"/>
        <v>322.05999999999995</v>
      </c>
    </row>
    <row r="3002" spans="2:25" x14ac:dyDescent="0.2">
      <c r="B3002" s="262">
        <v>44999</v>
      </c>
      <c r="C3002" s="193">
        <v>438</v>
      </c>
      <c r="D3002" s="193">
        <v>370</v>
      </c>
      <c r="E3002" s="1">
        <v>424.76</v>
      </c>
      <c r="F3002" s="193">
        <v>722</v>
      </c>
      <c r="G3002" s="193">
        <v>34</v>
      </c>
      <c r="H3002" s="8">
        <v>450.72</v>
      </c>
      <c r="I3002" s="191">
        <v>0</v>
      </c>
      <c r="J3002" s="191">
        <v>0</v>
      </c>
      <c r="K3002" s="191">
        <v>0.06</v>
      </c>
      <c r="L3002" s="4">
        <v>5.9420000000000002</v>
      </c>
      <c r="M3002" s="5">
        <v>2.3580000000000001</v>
      </c>
      <c r="N3002" s="212">
        <f t="shared" si="250"/>
        <v>6.0019999999999998</v>
      </c>
      <c r="O3002" s="194">
        <f t="shared" si="255"/>
        <v>0.90199999999997704</v>
      </c>
      <c r="P3002" s="10">
        <v>0</v>
      </c>
      <c r="Q3002" s="249">
        <f t="shared" si="254"/>
        <v>62.266670375831083</v>
      </c>
      <c r="R3002" s="193">
        <v>465</v>
      </c>
      <c r="S3002" s="193"/>
      <c r="T3002" s="193"/>
      <c r="U3002" s="193"/>
      <c r="V3002" s="212">
        <f t="shared" si="252"/>
        <v>157.04200000000003</v>
      </c>
      <c r="W3002" s="193"/>
      <c r="X3002" s="212">
        <f t="shared" si="253"/>
        <v>323.66500000000025</v>
      </c>
      <c r="Y3002" s="8">
        <f t="shared" si="256"/>
        <v>328.06199999999995</v>
      </c>
    </row>
    <row r="3003" spans="2:25" x14ac:dyDescent="0.2">
      <c r="B3003" s="262">
        <v>45000</v>
      </c>
      <c r="C3003" s="193">
        <v>438</v>
      </c>
      <c r="D3003" s="193">
        <v>370</v>
      </c>
      <c r="E3003" s="1">
        <v>424.46</v>
      </c>
      <c r="F3003" s="193">
        <v>722</v>
      </c>
      <c r="G3003" s="193">
        <v>34</v>
      </c>
      <c r="H3003" s="8">
        <v>445.62</v>
      </c>
      <c r="I3003" s="191">
        <v>0</v>
      </c>
      <c r="J3003" s="191">
        <v>0</v>
      </c>
      <c r="K3003" s="191">
        <v>0.06</v>
      </c>
      <c r="L3003" s="4">
        <v>7.5220000000000002</v>
      </c>
      <c r="M3003" s="5">
        <v>2.9849999999999999</v>
      </c>
      <c r="N3003" s="212">
        <f t="shared" si="250"/>
        <v>7.5819999999999999</v>
      </c>
      <c r="O3003" s="194">
        <f t="shared" si="255"/>
        <v>2.241999999999968</v>
      </c>
      <c r="P3003" s="10">
        <v>0</v>
      </c>
      <c r="Q3003" s="249">
        <f t="shared" si="254"/>
        <v>61.557292680891308</v>
      </c>
      <c r="R3003" s="193">
        <v>466</v>
      </c>
      <c r="S3003" s="193"/>
      <c r="T3003" s="193"/>
      <c r="U3003" s="193"/>
      <c r="V3003" s="212">
        <f t="shared" si="252"/>
        <v>159.28399999999999</v>
      </c>
      <c r="W3003" s="193"/>
      <c r="X3003" s="212">
        <f t="shared" si="253"/>
        <v>331.18700000000024</v>
      </c>
      <c r="Y3003" s="8">
        <f t="shared" si="256"/>
        <v>335.64399999999995</v>
      </c>
    </row>
    <row r="3004" spans="2:25" x14ac:dyDescent="0.2">
      <c r="B3004" s="262">
        <v>45001</v>
      </c>
      <c r="C3004" s="193">
        <v>438</v>
      </c>
      <c r="D3004" s="193">
        <v>370</v>
      </c>
      <c r="E3004" s="1">
        <v>424.14</v>
      </c>
      <c r="F3004" s="193">
        <v>722</v>
      </c>
      <c r="G3004" s="193">
        <v>34</v>
      </c>
      <c r="H3004" s="8">
        <v>440.28</v>
      </c>
      <c r="I3004" s="191">
        <v>0</v>
      </c>
      <c r="J3004" s="191">
        <v>0</v>
      </c>
      <c r="K3004" s="191">
        <v>0.06</v>
      </c>
      <c r="L3004" s="4">
        <v>6.2190000000000003</v>
      </c>
      <c r="M3004" s="5">
        <v>2.468</v>
      </c>
      <c r="N3004" s="212">
        <f t="shared" si="250"/>
        <v>6.2789999999999999</v>
      </c>
      <c r="O3004" s="194">
        <f t="shared" si="255"/>
        <v>1.5590000000000295</v>
      </c>
      <c r="P3004" s="10">
        <v>0</v>
      </c>
      <c r="Q3004" s="249">
        <f t="shared" si="254"/>
        <v>60.814532506189664</v>
      </c>
      <c r="R3004" s="193">
        <v>467</v>
      </c>
      <c r="S3004" s="193"/>
      <c r="T3004" s="193"/>
      <c r="U3004" s="193"/>
      <c r="V3004" s="212">
        <f t="shared" si="252"/>
        <v>160.84300000000002</v>
      </c>
      <c r="W3004" s="193"/>
      <c r="X3004" s="212">
        <f t="shared" si="253"/>
        <v>337.40600000000023</v>
      </c>
      <c r="Y3004" s="8">
        <f t="shared" si="256"/>
        <v>341.92299999999994</v>
      </c>
    </row>
    <row r="3005" spans="2:25" x14ac:dyDescent="0.2">
      <c r="B3005" s="262">
        <v>45002</v>
      </c>
      <c r="C3005" s="193">
        <v>438</v>
      </c>
      <c r="D3005" s="193">
        <v>370</v>
      </c>
      <c r="E3005" s="1">
        <v>423.86</v>
      </c>
      <c r="F3005" s="193">
        <v>722</v>
      </c>
      <c r="G3005" s="193">
        <v>34</v>
      </c>
      <c r="H3005" s="8">
        <v>435.56</v>
      </c>
      <c r="I3005" s="191">
        <v>0</v>
      </c>
      <c r="J3005" s="191">
        <v>0</v>
      </c>
      <c r="K3005" s="191">
        <v>0.06</v>
      </c>
      <c r="L3005" s="4">
        <v>4.8689999999999998</v>
      </c>
      <c r="M3005" s="5">
        <v>1.9319999999999999</v>
      </c>
      <c r="N3005" s="212">
        <f t="shared" si="250"/>
        <v>4.9289999999999994</v>
      </c>
      <c r="O3005" s="194">
        <f t="shared" si="255"/>
        <v>1.1489999999999698</v>
      </c>
      <c r="P3005" s="10">
        <v>0</v>
      </c>
      <c r="Q3005" s="249">
        <f t="shared" si="254"/>
        <v>60.158010404206188</v>
      </c>
      <c r="R3005" s="193">
        <v>468</v>
      </c>
      <c r="S3005" s="193"/>
      <c r="T3005" s="193"/>
      <c r="U3005" s="193"/>
      <c r="V3005" s="212">
        <f t="shared" si="252"/>
        <v>161.99199999999999</v>
      </c>
      <c r="W3005" s="193"/>
      <c r="X3005" s="212">
        <f t="shared" si="253"/>
        <v>342.2750000000002</v>
      </c>
      <c r="Y3005" s="8">
        <f t="shared" si="256"/>
        <v>346.85199999999992</v>
      </c>
    </row>
    <row r="3006" spans="2:25" x14ac:dyDescent="0.2">
      <c r="B3006" s="262">
        <v>45003</v>
      </c>
      <c r="C3006" s="193">
        <v>438</v>
      </c>
      <c r="D3006" s="193">
        <v>370</v>
      </c>
      <c r="E3006" s="1">
        <v>423.63</v>
      </c>
      <c r="F3006" s="193">
        <v>722</v>
      </c>
      <c r="G3006" s="193">
        <v>34</v>
      </c>
      <c r="H3006" s="8">
        <v>431.78</v>
      </c>
      <c r="I3006" s="191">
        <v>0</v>
      </c>
      <c r="J3006" s="191">
        <v>0</v>
      </c>
      <c r="K3006" s="191">
        <v>0.06</v>
      </c>
      <c r="L3006" s="4">
        <v>3.7090000000000001</v>
      </c>
      <c r="M3006" s="5">
        <v>1.466</v>
      </c>
      <c r="N3006" s="212">
        <f t="shared" si="250"/>
        <v>3.7690000000000001</v>
      </c>
      <c r="O3006" s="194">
        <f t="shared" si="255"/>
        <v>0.94900000000000695</v>
      </c>
      <c r="P3006" s="10">
        <v>0</v>
      </c>
      <c r="Q3006" s="249">
        <f t="shared" si="254"/>
        <v>59.632236347956713</v>
      </c>
      <c r="R3006" s="193">
        <v>469</v>
      </c>
      <c r="S3006" s="193"/>
      <c r="T3006" s="193"/>
      <c r="U3006" s="193"/>
      <c r="V3006" s="212">
        <f t="shared" si="252"/>
        <v>162.941</v>
      </c>
      <c r="W3006" s="193"/>
      <c r="X3006" s="212">
        <f t="shared" si="253"/>
        <v>345.98400000000021</v>
      </c>
      <c r="Y3006" s="8">
        <f t="shared" si="256"/>
        <v>350.62099999999992</v>
      </c>
    </row>
    <row r="3007" spans="2:25" x14ac:dyDescent="0.2">
      <c r="B3007" s="262">
        <v>45004</v>
      </c>
      <c r="C3007" s="193">
        <v>438</v>
      </c>
      <c r="D3007" s="193">
        <v>370</v>
      </c>
      <c r="E3007" s="1">
        <v>423.46</v>
      </c>
      <c r="F3007" s="193">
        <v>722</v>
      </c>
      <c r="G3007" s="193">
        <v>34</v>
      </c>
      <c r="H3007" s="8">
        <v>428.96</v>
      </c>
      <c r="I3007" s="191">
        <v>0</v>
      </c>
      <c r="J3007" s="191">
        <v>0</v>
      </c>
      <c r="K3007" s="191">
        <v>0.06</v>
      </c>
      <c r="L3007" s="4">
        <v>7.7320000000000002</v>
      </c>
      <c r="M3007" s="5">
        <v>3.056</v>
      </c>
      <c r="N3007" s="212">
        <f t="shared" si="250"/>
        <v>7.7919999999999998</v>
      </c>
      <c r="O3007" s="194">
        <f t="shared" si="255"/>
        <v>4.4920000000000453</v>
      </c>
      <c r="P3007" s="10">
        <v>4.0999999999999996</v>
      </c>
      <c r="Q3007" s="249">
        <f t="shared" si="254"/>
        <v>59.239992210754721</v>
      </c>
      <c r="R3007" s="193">
        <v>470</v>
      </c>
      <c r="S3007" s="193"/>
      <c r="T3007" s="193"/>
      <c r="U3007" s="193"/>
      <c r="V3007" s="212">
        <f t="shared" si="252"/>
        <v>167.43300000000005</v>
      </c>
      <c r="W3007" s="193"/>
      <c r="X3007" s="212">
        <f t="shared" si="253"/>
        <v>353.71600000000024</v>
      </c>
      <c r="Y3007" s="8">
        <f t="shared" si="256"/>
        <v>358.4129999999999</v>
      </c>
    </row>
    <row r="3008" spans="2:25" x14ac:dyDescent="0.2">
      <c r="B3008" s="262">
        <v>45005</v>
      </c>
      <c r="C3008" s="193">
        <v>438</v>
      </c>
      <c r="D3008" s="193">
        <v>370</v>
      </c>
      <c r="E3008" s="1">
        <v>423.26</v>
      </c>
      <c r="F3008" s="193">
        <v>722</v>
      </c>
      <c r="G3008" s="193">
        <v>34</v>
      </c>
      <c r="H3008" s="8">
        <v>425.66</v>
      </c>
      <c r="I3008" s="191">
        <v>0</v>
      </c>
      <c r="J3008" s="191">
        <v>0</v>
      </c>
      <c r="K3008" s="191">
        <v>0.06</v>
      </c>
      <c r="L3008" s="4">
        <v>8.3870000000000005</v>
      </c>
      <c r="M3008" s="5">
        <v>3.3149999999999999</v>
      </c>
      <c r="N3008" s="212">
        <f t="shared" si="250"/>
        <v>8.447000000000001</v>
      </c>
      <c r="O3008" s="194">
        <f t="shared" si="255"/>
        <v>4.026999999999985</v>
      </c>
      <c r="P3008" s="10">
        <v>19.3</v>
      </c>
      <c r="Q3008" s="249">
        <f t="shared" si="254"/>
        <v>58.780983114028984</v>
      </c>
      <c r="R3008" s="193">
        <v>471</v>
      </c>
      <c r="S3008" s="193"/>
      <c r="T3008" s="193"/>
      <c r="U3008" s="193"/>
      <c r="V3008" s="212">
        <f t="shared" si="252"/>
        <v>171.46000000000004</v>
      </c>
      <c r="W3008" s="193"/>
      <c r="X3008" s="212">
        <f t="shared" si="253"/>
        <v>362.10300000000024</v>
      </c>
      <c r="Y3008" s="8">
        <f t="shared" si="256"/>
        <v>366.8599999999999</v>
      </c>
    </row>
    <row r="3009" spans="2:25" x14ac:dyDescent="0.2">
      <c r="B3009" s="262">
        <v>45006</v>
      </c>
      <c r="C3009" s="193">
        <v>438</v>
      </c>
      <c r="D3009" s="193">
        <v>370</v>
      </c>
      <c r="E3009" s="1">
        <v>422.99</v>
      </c>
      <c r="F3009" s="193">
        <v>722</v>
      </c>
      <c r="G3009" s="193">
        <v>34</v>
      </c>
      <c r="H3009" s="8">
        <v>421.24</v>
      </c>
      <c r="I3009" s="191">
        <v>0</v>
      </c>
      <c r="J3009" s="191">
        <v>0</v>
      </c>
      <c r="K3009" s="191">
        <v>0.06</v>
      </c>
      <c r="L3009" s="4">
        <v>7.8230000000000004</v>
      </c>
      <c r="M3009" s="5">
        <v>3.0920000000000001</v>
      </c>
      <c r="N3009" s="212">
        <f t="shared" si="250"/>
        <v>7.883</v>
      </c>
      <c r="O3009" s="194">
        <f t="shared" si="255"/>
        <v>2.0030000000000046</v>
      </c>
      <c r="P3009" s="10">
        <v>5.9</v>
      </c>
      <c r="Q3009" s="249">
        <f t="shared" si="254"/>
        <v>58.166189111747848</v>
      </c>
      <c r="R3009" s="193">
        <v>472</v>
      </c>
      <c r="S3009" s="193"/>
      <c r="T3009" s="193"/>
      <c r="U3009" s="193"/>
      <c r="V3009" s="212">
        <f t="shared" si="252"/>
        <v>173.46300000000005</v>
      </c>
      <c r="W3009" s="193"/>
      <c r="X3009" s="212">
        <f t="shared" si="253"/>
        <v>369.92600000000022</v>
      </c>
      <c r="Y3009" s="8">
        <f t="shared" si="256"/>
        <v>374.74299999999988</v>
      </c>
    </row>
    <row r="3010" spans="2:25" x14ac:dyDescent="0.2">
      <c r="B3010" s="262">
        <v>45007</v>
      </c>
      <c r="C3010" s="193">
        <v>438</v>
      </c>
      <c r="D3010" s="193">
        <v>370</v>
      </c>
      <c r="E3010" s="1">
        <v>422.62</v>
      </c>
      <c r="F3010" s="193">
        <v>722</v>
      </c>
      <c r="G3010" s="193">
        <v>34</v>
      </c>
      <c r="H3010" s="8">
        <v>415.36</v>
      </c>
      <c r="I3010" s="191">
        <v>0</v>
      </c>
      <c r="J3010" s="191">
        <v>0</v>
      </c>
      <c r="K3010" s="191">
        <v>5.8999999999999997E-2</v>
      </c>
      <c r="L3010" s="4">
        <v>8.6679999999999993</v>
      </c>
      <c r="M3010" s="5">
        <v>3.4260000000000002</v>
      </c>
      <c r="N3010" s="212">
        <f t="shared" si="250"/>
        <v>8.7269999999999985</v>
      </c>
      <c r="O3010" s="194">
        <f t="shared" si="255"/>
        <v>2.1269999999999758</v>
      </c>
      <c r="P3010" s="10">
        <v>13.7</v>
      </c>
      <c r="Q3010" s="249">
        <f t="shared" si="254"/>
        <v>57.348318357581988</v>
      </c>
      <c r="R3010" s="193">
        <v>473</v>
      </c>
      <c r="S3010" s="193"/>
      <c r="T3010" s="193"/>
      <c r="U3010" s="193"/>
      <c r="V3010" s="212">
        <f t="shared" si="252"/>
        <v>175.59000000000003</v>
      </c>
      <c r="W3010" s="193"/>
      <c r="X3010" s="212">
        <f t="shared" si="253"/>
        <v>378.59400000000022</v>
      </c>
      <c r="Y3010" s="8">
        <f t="shared" si="256"/>
        <v>383.46999999999986</v>
      </c>
    </row>
    <row r="3011" spans="2:25" x14ac:dyDescent="0.2">
      <c r="B3011" s="262">
        <v>45008</v>
      </c>
      <c r="C3011" s="193">
        <v>438</v>
      </c>
      <c r="D3011" s="193">
        <v>370</v>
      </c>
      <c r="E3011" s="1">
        <v>422.21</v>
      </c>
      <c r="F3011" s="193">
        <v>722</v>
      </c>
      <c r="G3011" s="193">
        <v>34</v>
      </c>
      <c r="H3011" s="8">
        <v>408.76</v>
      </c>
      <c r="I3011" s="191">
        <v>0</v>
      </c>
      <c r="J3011" s="191">
        <v>0</v>
      </c>
      <c r="K3011" s="191">
        <v>5.8999999999999997E-2</v>
      </c>
      <c r="L3011" s="4">
        <v>8.6150000000000002</v>
      </c>
      <c r="M3011" s="5">
        <v>3.4049999999999998</v>
      </c>
      <c r="N3011" s="212">
        <f t="shared" si="250"/>
        <v>8.6739999999999995</v>
      </c>
      <c r="O3011" s="194">
        <f t="shared" si="255"/>
        <v>2.0539999999999949</v>
      </c>
      <c r="P3011" s="10">
        <v>2.4</v>
      </c>
      <c r="Q3011" s="249">
        <f t="shared" si="254"/>
        <v>56.430300164130522</v>
      </c>
      <c r="R3011" s="193">
        <v>474</v>
      </c>
      <c r="S3011" s="193"/>
      <c r="T3011" s="193"/>
      <c r="U3011" s="193"/>
      <c r="V3011" s="212">
        <f t="shared" si="252"/>
        <v>177.64400000000003</v>
      </c>
      <c r="W3011" s="193"/>
      <c r="X3011" s="212">
        <f t="shared" si="253"/>
        <v>387.20900000000023</v>
      </c>
      <c r="Y3011" s="8">
        <f t="shared" si="256"/>
        <v>392.14399999999983</v>
      </c>
    </row>
    <row r="3012" spans="2:25" x14ac:dyDescent="0.2">
      <c r="B3012" s="262">
        <v>45009</v>
      </c>
      <c r="C3012" s="193">
        <v>438</v>
      </c>
      <c r="D3012" s="193">
        <v>370</v>
      </c>
      <c r="E3012" s="1">
        <v>421.79</v>
      </c>
      <c r="F3012" s="193">
        <v>722</v>
      </c>
      <c r="G3012" s="193">
        <v>34</v>
      </c>
      <c r="H3012" s="8">
        <v>402.14</v>
      </c>
      <c r="I3012" s="191">
        <v>0</v>
      </c>
      <c r="J3012" s="191">
        <v>0</v>
      </c>
      <c r="K3012" s="191">
        <v>5.8999999999999997E-2</v>
      </c>
      <c r="L3012" s="4">
        <v>7.43</v>
      </c>
      <c r="M3012" s="5">
        <v>2.95</v>
      </c>
      <c r="N3012" s="212">
        <f t="shared" si="250"/>
        <v>7.4889999999999999</v>
      </c>
      <c r="O3012" s="194">
        <f t="shared" si="255"/>
        <v>2.1490000000000249</v>
      </c>
      <c r="P3012" s="10">
        <v>0</v>
      </c>
      <c r="Q3012" s="249">
        <f t="shared" si="254"/>
        <v>55.50950009736556</v>
      </c>
      <c r="R3012" s="193">
        <v>475</v>
      </c>
      <c r="S3012" s="193"/>
      <c r="T3012" s="193"/>
      <c r="U3012" s="193"/>
      <c r="V3012" s="212">
        <f t="shared" si="252"/>
        <v>179.79300000000006</v>
      </c>
      <c r="W3012" s="193"/>
      <c r="X3012" s="212">
        <f t="shared" si="253"/>
        <v>394.63900000000024</v>
      </c>
      <c r="Y3012" s="8">
        <f t="shared" si="256"/>
        <v>399.63299999999981</v>
      </c>
    </row>
    <row r="3013" spans="2:25" x14ac:dyDescent="0.2">
      <c r="B3013" s="262">
        <v>45010</v>
      </c>
      <c r="C3013" s="193">
        <v>438</v>
      </c>
      <c r="D3013" s="193">
        <v>370</v>
      </c>
      <c r="E3013" s="1">
        <v>421.45</v>
      </c>
      <c r="F3013" s="193">
        <v>722</v>
      </c>
      <c r="G3013" s="193">
        <v>34</v>
      </c>
      <c r="H3013" s="8">
        <v>396.8</v>
      </c>
      <c r="I3013" s="191">
        <v>0</v>
      </c>
      <c r="J3013" s="191">
        <v>0</v>
      </c>
      <c r="K3013" s="191">
        <v>5.8999999999999997E-2</v>
      </c>
      <c r="L3013" s="4">
        <v>8.9260000000000002</v>
      </c>
      <c r="M3013" s="5">
        <v>3.5139999999999998</v>
      </c>
      <c r="N3013" s="212">
        <f t="shared" si="250"/>
        <v>8.9849999999999994</v>
      </c>
      <c r="O3013" s="194">
        <f t="shared" si="255"/>
        <v>1.2349999999999994</v>
      </c>
      <c r="P3013" s="10">
        <v>0</v>
      </c>
      <c r="Q3013" s="249">
        <f t="shared" si="254"/>
        <v>54.766739922663916</v>
      </c>
      <c r="R3013" s="193">
        <v>476</v>
      </c>
      <c r="S3013" s="193"/>
      <c r="T3013" s="193"/>
      <c r="U3013" s="193"/>
      <c r="V3013" s="212">
        <f t="shared" si="252"/>
        <v>181.02800000000008</v>
      </c>
      <c r="W3013" s="193"/>
      <c r="X3013" s="212">
        <f t="shared" si="253"/>
        <v>403.56500000000023</v>
      </c>
      <c r="Y3013" s="8">
        <f t="shared" si="256"/>
        <v>408.61799999999982</v>
      </c>
    </row>
    <row r="3014" spans="2:25" x14ac:dyDescent="0.2">
      <c r="B3014" s="262">
        <v>45011</v>
      </c>
      <c r="C3014" s="193">
        <v>438</v>
      </c>
      <c r="D3014" s="193">
        <v>370</v>
      </c>
      <c r="E3014" s="1">
        <v>420.95</v>
      </c>
      <c r="F3014" s="193">
        <v>722</v>
      </c>
      <c r="G3014" s="193">
        <v>34</v>
      </c>
      <c r="H3014" s="8">
        <v>389.05</v>
      </c>
      <c r="I3014" s="191">
        <v>0</v>
      </c>
      <c r="J3014" s="191">
        <v>0</v>
      </c>
      <c r="K3014" s="191">
        <v>5.8999999999999997E-2</v>
      </c>
      <c r="L3014" s="4">
        <v>8.5289999999999999</v>
      </c>
      <c r="M3014" s="5">
        <v>3.3580000000000001</v>
      </c>
      <c r="N3014" s="212">
        <f t="shared" si="250"/>
        <v>8.5879999999999992</v>
      </c>
      <c r="O3014" s="194">
        <f t="shared" si="255"/>
        <v>1.1380000000000106</v>
      </c>
      <c r="P3014" s="10">
        <v>0</v>
      </c>
      <c r="Q3014" s="249">
        <f t="shared" si="254"/>
        <v>53.688764013686814</v>
      </c>
      <c r="R3014" s="193">
        <v>477</v>
      </c>
      <c r="S3014" s="193"/>
      <c r="T3014" s="193"/>
      <c r="U3014" s="193"/>
      <c r="V3014" s="212">
        <f t="shared" si="252"/>
        <v>182.16600000000008</v>
      </c>
      <c r="W3014" s="193"/>
      <c r="X3014" s="212">
        <f t="shared" si="253"/>
        <v>412.09400000000022</v>
      </c>
      <c r="Y3014" s="8">
        <f t="shared" si="256"/>
        <v>417.20599999999985</v>
      </c>
    </row>
    <row r="3015" spans="2:25" x14ac:dyDescent="0.2">
      <c r="B3015" s="262">
        <v>45012</v>
      </c>
      <c r="C3015" s="193">
        <v>438</v>
      </c>
      <c r="D3015" s="193">
        <v>370</v>
      </c>
      <c r="E3015" s="1">
        <v>420.46</v>
      </c>
      <c r="F3015" s="193">
        <v>722</v>
      </c>
      <c r="G3015" s="193">
        <v>34</v>
      </c>
      <c r="H3015" s="8">
        <v>381.6</v>
      </c>
      <c r="I3015" s="191">
        <v>0</v>
      </c>
      <c r="J3015" s="191">
        <v>0</v>
      </c>
      <c r="K3015" s="191">
        <v>5.8000000000000003E-2</v>
      </c>
      <c r="L3015" s="4">
        <v>9.0779999999999994</v>
      </c>
      <c r="M3015" s="5">
        <v>3.56</v>
      </c>
      <c r="N3015" s="212">
        <f t="shared" si="250"/>
        <v>9.1359999999999992</v>
      </c>
      <c r="O3015" s="194">
        <f t="shared" si="255"/>
        <v>0.98599999999996513</v>
      </c>
      <c r="P3015" s="10">
        <v>0</v>
      </c>
      <c r="Q3015" s="249">
        <f t="shared" si="254"/>
        <v>52.652516204412045</v>
      </c>
      <c r="R3015" s="193">
        <v>478</v>
      </c>
      <c r="S3015" s="212">
        <f>SUM(K3020:K3049)</f>
        <v>1.695000000000001</v>
      </c>
      <c r="T3015" s="193"/>
      <c r="U3015" s="193"/>
      <c r="V3015" s="212">
        <f t="shared" si="252"/>
        <v>183.15200000000004</v>
      </c>
      <c r="W3015" s="193"/>
      <c r="X3015" s="212">
        <f t="shared" si="253"/>
        <v>421.1720000000002</v>
      </c>
      <c r="Y3015" s="8">
        <f t="shared" si="256"/>
        <v>426.34199999999987</v>
      </c>
    </row>
    <row r="3016" spans="2:25" x14ac:dyDescent="0.2">
      <c r="B3016" s="262">
        <v>45013</v>
      </c>
      <c r="C3016" s="193">
        <v>438</v>
      </c>
      <c r="D3016" s="193">
        <v>370</v>
      </c>
      <c r="E3016" s="1">
        <v>419.91</v>
      </c>
      <c r="F3016" s="193">
        <v>722</v>
      </c>
      <c r="G3016" s="193">
        <v>34</v>
      </c>
      <c r="H3016" s="8">
        <v>373.45</v>
      </c>
      <c r="I3016" s="191">
        <v>0</v>
      </c>
      <c r="J3016" s="191">
        <v>0</v>
      </c>
      <c r="K3016" s="191">
        <v>5.8000000000000003E-2</v>
      </c>
      <c r="L3016" s="4">
        <v>9.1720000000000006</v>
      </c>
      <c r="M3016" s="5">
        <v>3.5830000000000002</v>
      </c>
      <c r="N3016" s="212">
        <f t="shared" si="250"/>
        <v>9.23</v>
      </c>
      <c r="O3016" s="194">
        <f t="shared" si="255"/>
        <v>1.1199999999999868</v>
      </c>
      <c r="P3016" s="10">
        <v>0</v>
      </c>
      <c r="Q3016" s="249">
        <f t="shared" si="254"/>
        <v>51.518902829165157</v>
      </c>
      <c r="R3016" s="193">
        <v>479</v>
      </c>
      <c r="S3016" s="193"/>
      <c r="T3016" s="193"/>
      <c r="U3016" s="193"/>
      <c r="V3016" s="212">
        <f t="shared" si="252"/>
        <v>184.27200000000002</v>
      </c>
      <c r="W3016" s="193"/>
      <c r="X3016" s="212">
        <f t="shared" si="253"/>
        <v>430.34400000000022</v>
      </c>
      <c r="Y3016" s="8">
        <f t="shared" si="256"/>
        <v>435.57199999999989</v>
      </c>
    </row>
    <row r="3017" spans="2:25" x14ac:dyDescent="0.2">
      <c r="B3017" s="262">
        <v>45014</v>
      </c>
      <c r="C3017" s="193">
        <v>438</v>
      </c>
      <c r="D3017" s="193">
        <v>370</v>
      </c>
      <c r="E3017" s="1">
        <v>419.36</v>
      </c>
      <c r="F3017" s="193">
        <v>722</v>
      </c>
      <c r="G3017" s="193">
        <v>34</v>
      </c>
      <c r="H3017" s="8">
        <v>365.34</v>
      </c>
      <c r="I3017" s="191">
        <v>0</v>
      </c>
      <c r="J3017" s="191">
        <v>0</v>
      </c>
      <c r="K3017" s="191">
        <v>5.8000000000000003E-2</v>
      </c>
      <c r="L3017" s="4">
        <v>7.8129999999999997</v>
      </c>
      <c r="M3017" s="5">
        <v>3.052</v>
      </c>
      <c r="N3017" s="212">
        <f t="shared" si="250"/>
        <v>7.8709999999999996</v>
      </c>
      <c r="O3017" s="194">
        <f t="shared" si="255"/>
        <v>0.81099999999999728</v>
      </c>
      <c r="P3017" s="10">
        <v>0</v>
      </c>
      <c r="Q3017" s="249">
        <f t="shared" si="254"/>
        <v>50.390853200545244</v>
      </c>
      <c r="R3017" s="193">
        <v>480</v>
      </c>
      <c r="S3017" s="193"/>
      <c r="T3017" s="193"/>
      <c r="U3017" s="193"/>
      <c r="V3017" s="212">
        <f t="shared" si="252"/>
        <v>185.08300000000003</v>
      </c>
      <c r="W3017" s="193"/>
      <c r="X3017" s="212">
        <f t="shared" si="253"/>
        <v>438.15700000000021</v>
      </c>
      <c r="Y3017" s="8">
        <f t="shared" si="256"/>
        <v>443.44299999999987</v>
      </c>
    </row>
    <row r="3018" spans="2:25" x14ac:dyDescent="0.2">
      <c r="B3018" s="262">
        <v>45015</v>
      </c>
      <c r="C3018" s="193">
        <v>438</v>
      </c>
      <c r="D3018" s="193">
        <v>370</v>
      </c>
      <c r="E3018" s="1">
        <v>418.87</v>
      </c>
      <c r="F3018" s="193">
        <v>722</v>
      </c>
      <c r="G3018" s="193">
        <v>34</v>
      </c>
      <c r="H3018" s="8">
        <v>358.28</v>
      </c>
      <c r="I3018" s="191">
        <v>0</v>
      </c>
      <c r="J3018" s="191">
        <v>0</v>
      </c>
      <c r="K3018" s="191">
        <v>5.7000000000000002E-2</v>
      </c>
      <c r="L3018" s="4">
        <v>7.81</v>
      </c>
      <c r="M3018" s="5">
        <v>3.0390000000000001</v>
      </c>
      <c r="N3018" s="212">
        <f t="shared" si="250"/>
        <v>7.867</v>
      </c>
      <c r="O3018" s="194">
        <f t="shared" si="255"/>
        <v>1.4670000000000227</v>
      </c>
      <c r="P3018" s="10">
        <v>0</v>
      </c>
      <c r="Q3018" s="249">
        <f t="shared" si="254"/>
        <v>49.408851920883521</v>
      </c>
      <c r="R3018" s="193">
        <v>481</v>
      </c>
      <c r="S3018" s="193"/>
      <c r="T3018" s="193"/>
      <c r="U3018" s="193"/>
      <c r="V3018" s="212">
        <f t="shared" si="252"/>
        <v>186.55000000000004</v>
      </c>
      <c r="W3018" s="193"/>
      <c r="X3018" s="212">
        <f t="shared" si="253"/>
        <v>445.96700000000021</v>
      </c>
      <c r="Y3018" s="8">
        <f t="shared" si="256"/>
        <v>451.30999999999989</v>
      </c>
    </row>
    <row r="3019" spans="2:25" x14ac:dyDescent="0.2">
      <c r="B3019" s="262">
        <v>45016</v>
      </c>
      <c r="C3019" s="193">
        <v>438</v>
      </c>
      <c r="D3019" s="193">
        <v>370</v>
      </c>
      <c r="E3019" s="1">
        <v>418.42</v>
      </c>
      <c r="F3019" s="193">
        <v>722</v>
      </c>
      <c r="G3019" s="193">
        <v>34</v>
      </c>
      <c r="H3019" s="8">
        <v>351.88</v>
      </c>
      <c r="I3019" s="191">
        <v>0</v>
      </c>
      <c r="J3019" s="191">
        <v>0</v>
      </c>
      <c r="K3019" s="191">
        <v>5.7000000000000002E-2</v>
      </c>
      <c r="L3019" s="4">
        <v>5.2249999999999996</v>
      </c>
      <c r="M3019" s="5">
        <v>2.0329999999999999</v>
      </c>
      <c r="N3019" s="212">
        <f t="shared" si="250"/>
        <v>5.282</v>
      </c>
      <c r="O3019" s="194">
        <f t="shared" si="255"/>
        <v>0.94200000000002504</v>
      </c>
      <c r="P3019" s="10">
        <v>0</v>
      </c>
      <c r="Q3019" s="249">
        <f t="shared" si="254"/>
        <v>48.51865246056694</v>
      </c>
      <c r="R3019" s="193">
        <v>482</v>
      </c>
      <c r="S3019" s="193"/>
      <c r="T3019" s="193"/>
      <c r="U3019" s="193"/>
      <c r="V3019" s="212">
        <f t="shared" si="252"/>
        <v>187.49200000000008</v>
      </c>
      <c r="W3019" s="193"/>
      <c r="X3019" s="212">
        <f t="shared" si="253"/>
        <v>451.19200000000023</v>
      </c>
      <c r="Y3019" s="8">
        <f t="shared" si="256"/>
        <v>456.59199999999987</v>
      </c>
    </row>
    <row r="3020" spans="2:25" x14ac:dyDescent="0.2">
      <c r="B3020" s="262">
        <v>45017</v>
      </c>
      <c r="C3020" s="193">
        <v>438</v>
      </c>
      <c r="D3020" s="193">
        <v>370</v>
      </c>
      <c r="E3020" s="71">
        <v>418.11</v>
      </c>
      <c r="F3020" s="193">
        <v>722</v>
      </c>
      <c r="G3020" s="193">
        <v>34</v>
      </c>
      <c r="H3020" s="8">
        <v>347.54</v>
      </c>
      <c r="I3020" s="75">
        <v>0</v>
      </c>
      <c r="J3020" s="75">
        <v>0</v>
      </c>
      <c r="K3020" s="220">
        <v>5.7000000000000002E-2</v>
      </c>
      <c r="L3020" s="221">
        <v>4.734</v>
      </c>
      <c r="M3020" s="222">
        <v>1.8420000000000001</v>
      </c>
      <c r="N3020" s="212">
        <f t="shared" si="250"/>
        <v>4.7910000000000004</v>
      </c>
      <c r="O3020" s="194">
        <f t="shared" si="255"/>
        <v>1.0109999999999708</v>
      </c>
      <c r="P3020" s="219">
        <v>0</v>
      </c>
      <c r="Q3020" s="249">
        <f t="shared" si="254"/>
        <v>47.914985951539762</v>
      </c>
      <c r="R3020" s="193">
        <v>483</v>
      </c>
      <c r="S3020" s="193"/>
      <c r="T3020" s="193"/>
      <c r="U3020" s="193"/>
      <c r="V3020" s="212">
        <f t="shared" si="252"/>
        <v>188.50300000000004</v>
      </c>
      <c r="W3020" s="193"/>
      <c r="X3020" s="212">
        <f t="shared" si="253"/>
        <v>455.92600000000022</v>
      </c>
      <c r="Y3020" s="8">
        <f t="shared" si="256"/>
        <v>461.38299999999987</v>
      </c>
    </row>
    <row r="3021" spans="2:25" x14ac:dyDescent="0.2">
      <c r="B3021" s="262">
        <v>45018</v>
      </c>
      <c r="C3021" s="193">
        <v>438</v>
      </c>
      <c r="D3021" s="193">
        <v>370</v>
      </c>
      <c r="E3021" s="71">
        <v>417.84</v>
      </c>
      <c r="F3021" s="193">
        <v>722</v>
      </c>
      <c r="G3021" s="193">
        <v>34</v>
      </c>
      <c r="H3021" s="8">
        <v>343.76</v>
      </c>
      <c r="I3021" s="75">
        <v>0</v>
      </c>
      <c r="J3021" s="75">
        <v>0</v>
      </c>
      <c r="K3021" s="220">
        <v>5.7000000000000002E-2</v>
      </c>
      <c r="L3021" s="221">
        <v>6.641</v>
      </c>
      <c r="M3021" s="222">
        <v>2.5840000000000001</v>
      </c>
      <c r="N3021" s="212">
        <f t="shared" ref="N3021:N3084" si="257">I3021+J3021+K3021+L3021</f>
        <v>6.6980000000000004</v>
      </c>
      <c r="O3021" s="194">
        <f t="shared" si="255"/>
        <v>1.7580000000000027</v>
      </c>
      <c r="P3021" s="219">
        <v>15.3</v>
      </c>
      <c r="Q3021" s="249">
        <f t="shared" si="254"/>
        <v>47.389211895290288</v>
      </c>
      <c r="R3021" s="193">
        <v>484</v>
      </c>
      <c r="S3021" s="193"/>
      <c r="T3021" s="193"/>
      <c r="U3021" s="193"/>
      <c r="V3021" s="212">
        <f t="shared" si="252"/>
        <v>190.26100000000005</v>
      </c>
      <c r="W3021" s="193"/>
      <c r="X3021" s="212">
        <f t="shared" si="253"/>
        <v>462.56700000000023</v>
      </c>
      <c r="Y3021" s="8">
        <f t="shared" si="256"/>
        <v>468.08099999999985</v>
      </c>
    </row>
    <row r="3022" spans="2:25" x14ac:dyDescent="0.2">
      <c r="B3022" s="262">
        <v>45019</v>
      </c>
      <c r="C3022" s="193">
        <v>438</v>
      </c>
      <c r="D3022" s="193">
        <v>370</v>
      </c>
      <c r="E3022" s="71">
        <v>417.48</v>
      </c>
      <c r="F3022" s="193">
        <v>722</v>
      </c>
      <c r="G3022" s="193">
        <v>34</v>
      </c>
      <c r="H3022" s="8">
        <v>338.82</v>
      </c>
      <c r="I3022" s="75">
        <v>0</v>
      </c>
      <c r="J3022" s="75">
        <v>0</v>
      </c>
      <c r="K3022" s="220">
        <v>5.7000000000000002E-2</v>
      </c>
      <c r="L3022" s="221">
        <v>6.9489999999999998</v>
      </c>
      <c r="M3022" s="222">
        <v>2.7040000000000002</v>
      </c>
      <c r="N3022" s="212">
        <f t="shared" si="257"/>
        <v>7.0060000000000002</v>
      </c>
      <c r="O3022" s="194">
        <f t="shared" si="255"/>
        <v>1.5060000000000002</v>
      </c>
      <c r="P3022" s="219">
        <v>0.9</v>
      </c>
      <c r="Q3022" s="249">
        <f t="shared" si="254"/>
        <v>46.70208918685843</v>
      </c>
      <c r="R3022" s="193">
        <v>485</v>
      </c>
      <c r="S3022" s="193"/>
      <c r="T3022" s="193"/>
      <c r="U3022" s="193"/>
      <c r="V3022" s="212">
        <f t="shared" si="252"/>
        <v>191.76700000000005</v>
      </c>
      <c r="W3022" s="193"/>
      <c r="X3022" s="212">
        <f t="shared" si="253"/>
        <v>469.51600000000025</v>
      </c>
      <c r="Y3022" s="8">
        <f t="shared" si="256"/>
        <v>475.08699999999988</v>
      </c>
    </row>
    <row r="3023" spans="2:25" x14ac:dyDescent="0.2">
      <c r="B3023" s="262">
        <v>45020</v>
      </c>
      <c r="C3023" s="193">
        <v>438</v>
      </c>
      <c r="D3023" s="193">
        <v>370</v>
      </c>
      <c r="E3023" s="71">
        <v>417.08</v>
      </c>
      <c r="F3023" s="193">
        <v>722</v>
      </c>
      <c r="G3023" s="193">
        <v>34</v>
      </c>
      <c r="H3023" s="8">
        <v>333.32</v>
      </c>
      <c r="I3023" s="75">
        <v>0</v>
      </c>
      <c r="J3023" s="75">
        <v>0</v>
      </c>
      <c r="K3023" s="220">
        <v>5.7000000000000002E-2</v>
      </c>
      <c r="L3023" s="221">
        <v>4.6079999999999997</v>
      </c>
      <c r="M3023" s="222">
        <v>1.7929999999999999</v>
      </c>
      <c r="N3023" s="212">
        <f t="shared" si="257"/>
        <v>4.665</v>
      </c>
      <c r="O3023" s="194">
        <f t="shared" si="255"/>
        <v>2.3749999999999796</v>
      </c>
      <c r="P3023" s="219">
        <v>14.5</v>
      </c>
      <c r="Q3023" s="249">
        <f t="shared" si="254"/>
        <v>45.937074025648869</v>
      </c>
      <c r="R3023" s="193">
        <v>486</v>
      </c>
      <c r="S3023" s="193"/>
      <c r="T3023" s="193"/>
      <c r="U3023" s="193"/>
      <c r="V3023" s="212">
        <f t="shared" ref="V3023:V3049" si="258">+V3022+O3023</f>
        <v>194.14200000000002</v>
      </c>
      <c r="W3023" s="193"/>
      <c r="X3023" s="212">
        <f t="shared" ref="X3023:X3086" si="259">+X3022+L3023</f>
        <v>474.12400000000025</v>
      </c>
      <c r="Y3023" s="8">
        <f t="shared" si="256"/>
        <v>479.7519999999999</v>
      </c>
    </row>
    <row r="3024" spans="2:25" x14ac:dyDescent="0.2">
      <c r="B3024" s="262">
        <v>45021</v>
      </c>
      <c r="C3024" s="193">
        <v>438</v>
      </c>
      <c r="D3024" s="193">
        <v>370</v>
      </c>
      <c r="E3024" s="71">
        <v>416.91</v>
      </c>
      <c r="F3024" s="193">
        <v>722</v>
      </c>
      <c r="G3024" s="193">
        <v>34</v>
      </c>
      <c r="H3024" s="8">
        <v>331.03</v>
      </c>
      <c r="I3024" s="75">
        <v>0</v>
      </c>
      <c r="J3024" s="75">
        <v>0</v>
      </c>
      <c r="K3024" s="220">
        <v>5.7000000000000002E-2</v>
      </c>
      <c r="L3024" s="221">
        <v>4.351</v>
      </c>
      <c r="M3024" s="222">
        <v>1.6930000000000001</v>
      </c>
      <c r="N3024" s="212">
        <f t="shared" si="257"/>
        <v>4.4080000000000004</v>
      </c>
      <c r="O3024" s="194">
        <f>H3025-H3024+N3024</f>
        <v>1.5780000000000163</v>
      </c>
      <c r="P3024" s="219">
        <v>0</v>
      </c>
      <c r="Q3024" s="249">
        <f t="shared" si="254"/>
        <v>45.618549531254345</v>
      </c>
      <c r="R3024" s="193">
        <v>487</v>
      </c>
      <c r="S3024" s="193"/>
      <c r="T3024" s="193"/>
      <c r="U3024" s="193"/>
      <c r="V3024" s="212">
        <f t="shared" si="258"/>
        <v>195.72000000000003</v>
      </c>
      <c r="W3024" s="193"/>
      <c r="X3024" s="212">
        <f t="shared" si="259"/>
        <v>478.47500000000025</v>
      </c>
      <c r="Y3024" s="8">
        <f t="shared" si="256"/>
        <v>484.15999999999991</v>
      </c>
    </row>
    <row r="3025" spans="2:25" x14ac:dyDescent="0.2">
      <c r="B3025" s="262">
        <v>45022</v>
      </c>
      <c r="C3025" s="193">
        <v>438</v>
      </c>
      <c r="D3025" s="193">
        <v>370</v>
      </c>
      <c r="E3025" s="71">
        <v>416.7</v>
      </c>
      <c r="F3025" s="193">
        <v>722</v>
      </c>
      <c r="G3025" s="193">
        <v>34</v>
      </c>
      <c r="H3025" s="8">
        <v>328.2</v>
      </c>
      <c r="I3025" s="75">
        <v>0</v>
      </c>
      <c r="J3025" s="75">
        <v>0</v>
      </c>
      <c r="K3025" s="220">
        <v>5.7000000000000002E-2</v>
      </c>
      <c r="L3025" s="221">
        <v>7.7220000000000004</v>
      </c>
      <c r="M3025" s="222">
        <v>2.9929999999999999</v>
      </c>
      <c r="N3025" s="212">
        <f t="shared" si="257"/>
        <v>7.7790000000000008</v>
      </c>
      <c r="O3025" s="194">
        <f>H3026-H3025+N3025</f>
        <v>1.0490000000000395</v>
      </c>
      <c r="P3025" s="219">
        <v>0</v>
      </c>
      <c r="Q3025" s="249">
        <f t="shared" si="254"/>
        <v>45.224914457395606</v>
      </c>
      <c r="R3025" s="193">
        <v>488</v>
      </c>
      <c r="S3025" s="193"/>
      <c r="T3025" s="193"/>
      <c r="U3025" s="193"/>
      <c r="V3025" s="212">
        <f t="shared" si="258"/>
        <v>196.76900000000006</v>
      </c>
      <c r="W3025" s="193"/>
      <c r="X3025" s="212">
        <f t="shared" si="259"/>
        <v>486.19700000000023</v>
      </c>
      <c r="Y3025" s="8">
        <f t="shared" si="256"/>
        <v>491.93899999999991</v>
      </c>
    </row>
    <row r="3026" spans="2:25" x14ac:dyDescent="0.2">
      <c r="B3026" s="262">
        <v>45023</v>
      </c>
      <c r="C3026" s="193">
        <v>438</v>
      </c>
      <c r="D3026" s="193">
        <v>370</v>
      </c>
      <c r="E3026" s="71">
        <v>416.19</v>
      </c>
      <c r="F3026" s="193">
        <v>722</v>
      </c>
      <c r="G3026" s="193">
        <v>34</v>
      </c>
      <c r="H3026" s="8">
        <v>321.47000000000003</v>
      </c>
      <c r="I3026" s="75">
        <v>0</v>
      </c>
      <c r="J3026" s="75">
        <v>0</v>
      </c>
      <c r="K3026" s="220">
        <v>5.7000000000000002E-2</v>
      </c>
      <c r="L3026" s="221">
        <v>5.9749999999999996</v>
      </c>
      <c r="M3026" s="222">
        <v>2.3159999999999998</v>
      </c>
      <c r="N3026" s="212">
        <f t="shared" si="257"/>
        <v>6.032</v>
      </c>
      <c r="O3026" s="194">
        <f t="shared" ref="O3026:O3089" si="260">H3027-H3026+N3026</f>
        <v>0.83199999999995455</v>
      </c>
      <c r="P3026" s="219">
        <v>0</v>
      </c>
      <c r="Q3026" s="249">
        <f t="shared" si="254"/>
        <v>44.288814087406465</v>
      </c>
      <c r="R3026" s="193"/>
      <c r="S3026" s="193"/>
      <c r="T3026" s="193"/>
      <c r="U3026" s="193"/>
      <c r="V3026" s="212">
        <f t="shared" si="258"/>
        <v>197.60100000000003</v>
      </c>
      <c r="W3026" s="193"/>
      <c r="X3026" s="212">
        <f t="shared" si="259"/>
        <v>492.17200000000025</v>
      </c>
      <c r="Y3026" s="8">
        <f t="shared" si="256"/>
        <v>497.97099999999989</v>
      </c>
    </row>
    <row r="3027" spans="2:25" x14ac:dyDescent="0.2">
      <c r="B3027" s="262">
        <v>45024</v>
      </c>
      <c r="C3027" s="193">
        <v>438</v>
      </c>
      <c r="D3027" s="193">
        <v>370</v>
      </c>
      <c r="E3027" s="71">
        <v>415.79</v>
      </c>
      <c r="F3027" s="193">
        <v>722</v>
      </c>
      <c r="G3027" s="193">
        <v>34</v>
      </c>
      <c r="H3027" s="8">
        <v>316.27</v>
      </c>
      <c r="I3027" s="75">
        <v>0</v>
      </c>
      <c r="J3027" s="75">
        <v>0</v>
      </c>
      <c r="K3027" s="220">
        <v>5.7000000000000002E-2</v>
      </c>
      <c r="L3027" s="221">
        <v>3.609</v>
      </c>
      <c r="M3027" s="222">
        <v>1.399</v>
      </c>
      <c r="N3027" s="212">
        <f t="shared" si="257"/>
        <v>3.6659999999999999</v>
      </c>
      <c r="O3027" s="194">
        <f t="shared" si="260"/>
        <v>0.93600000000003858</v>
      </c>
      <c r="P3027" s="219">
        <v>0</v>
      </c>
      <c r="Q3027" s="249">
        <f t="shared" si="254"/>
        <v>43.565527025899229</v>
      </c>
      <c r="R3027" s="193"/>
      <c r="S3027" s="193"/>
      <c r="T3027" s="193"/>
      <c r="U3027" s="193"/>
      <c r="V3027" s="212">
        <f t="shared" si="258"/>
        <v>198.53700000000006</v>
      </c>
      <c r="W3027" s="193"/>
      <c r="X3027" s="212">
        <f t="shared" si="259"/>
        <v>495.78100000000023</v>
      </c>
      <c r="Y3027" s="8">
        <f t="shared" si="256"/>
        <v>501.63699999999989</v>
      </c>
    </row>
    <row r="3028" spans="2:25" x14ac:dyDescent="0.2">
      <c r="B3028" s="262">
        <v>45025</v>
      </c>
      <c r="C3028" s="193">
        <v>438</v>
      </c>
      <c r="D3028" s="193">
        <v>370</v>
      </c>
      <c r="E3028" s="71">
        <v>415.58</v>
      </c>
      <c r="F3028" s="193">
        <v>722</v>
      </c>
      <c r="G3028" s="193">
        <v>34</v>
      </c>
      <c r="H3028" s="8">
        <v>313.54000000000002</v>
      </c>
      <c r="I3028" s="75">
        <v>0</v>
      </c>
      <c r="J3028" s="75">
        <v>0</v>
      </c>
      <c r="K3028" s="220">
        <v>5.7000000000000002E-2</v>
      </c>
      <c r="L3028" s="221">
        <v>3.9580000000000002</v>
      </c>
      <c r="M3028" s="222">
        <v>1.534</v>
      </c>
      <c r="N3028" s="212">
        <f t="shared" si="257"/>
        <v>4.0150000000000006</v>
      </c>
      <c r="O3028" s="194">
        <f t="shared" si="260"/>
        <v>1.0249999999999915</v>
      </c>
      <c r="P3028" s="219">
        <v>0</v>
      </c>
      <c r="Q3028" s="249">
        <f t="shared" si="254"/>
        <v>43.18580131860795</v>
      </c>
      <c r="R3028" s="193"/>
      <c r="S3028" s="193"/>
      <c r="T3028" s="193"/>
      <c r="U3028" s="193"/>
      <c r="V3028" s="212">
        <f t="shared" si="258"/>
        <v>199.56200000000007</v>
      </c>
      <c r="W3028" s="193"/>
      <c r="X3028" s="212">
        <f t="shared" si="259"/>
        <v>499.73900000000026</v>
      </c>
      <c r="Y3028" s="8">
        <f t="shared" si="256"/>
        <v>505.65199999999987</v>
      </c>
    </row>
    <row r="3029" spans="2:25" x14ac:dyDescent="0.2">
      <c r="B3029" s="262">
        <v>45026</v>
      </c>
      <c r="C3029" s="193">
        <v>438</v>
      </c>
      <c r="D3029" s="193">
        <v>370</v>
      </c>
      <c r="E3029" s="71">
        <v>415.35</v>
      </c>
      <c r="F3029" s="193">
        <v>722</v>
      </c>
      <c r="G3029" s="193">
        <v>34</v>
      </c>
      <c r="H3029" s="8">
        <v>310.55</v>
      </c>
      <c r="I3029" s="75">
        <v>0</v>
      </c>
      <c r="J3029" s="75">
        <v>0</v>
      </c>
      <c r="K3029" s="220">
        <v>5.7000000000000002E-2</v>
      </c>
      <c r="L3029" s="221">
        <v>2.6</v>
      </c>
      <c r="M3029" s="222">
        <v>1.004</v>
      </c>
      <c r="N3029" s="212">
        <f t="shared" si="257"/>
        <v>2.657</v>
      </c>
      <c r="O3029" s="194">
        <f t="shared" si="260"/>
        <v>0.54699999999998639</v>
      </c>
      <c r="P3029" s="219">
        <v>0</v>
      </c>
      <c r="Q3029" s="249">
        <f t="shared" si="254"/>
        <v>42.769911258241294</v>
      </c>
      <c r="R3029" s="193"/>
      <c r="S3029" s="193"/>
      <c r="T3029" s="193"/>
      <c r="U3029" s="193"/>
      <c r="V3029" s="212">
        <f t="shared" si="258"/>
        <v>200.10900000000007</v>
      </c>
      <c r="W3029" s="193"/>
      <c r="X3029" s="212">
        <f t="shared" si="259"/>
        <v>502.33900000000028</v>
      </c>
      <c r="Y3029" s="8">
        <f t="shared" si="256"/>
        <v>508.30899999999986</v>
      </c>
    </row>
    <row r="3030" spans="2:25" x14ac:dyDescent="0.2">
      <c r="B3030" s="262">
        <v>45027</v>
      </c>
      <c r="C3030" s="193">
        <v>438</v>
      </c>
      <c r="D3030" s="193">
        <v>370</v>
      </c>
      <c r="E3030" s="71">
        <v>415.18</v>
      </c>
      <c r="F3030" s="193">
        <v>722</v>
      </c>
      <c r="G3030" s="193">
        <v>34</v>
      </c>
      <c r="H3030" s="8">
        <v>308.44</v>
      </c>
      <c r="I3030" s="75">
        <v>0</v>
      </c>
      <c r="J3030" s="75">
        <v>0</v>
      </c>
      <c r="K3030" s="220">
        <v>5.7000000000000002E-2</v>
      </c>
      <c r="L3030" s="221">
        <v>3.0150000000000001</v>
      </c>
      <c r="M3030" s="222">
        <v>1.1639999999999999</v>
      </c>
      <c r="N3030" s="212">
        <f t="shared" si="257"/>
        <v>3.0720000000000001</v>
      </c>
      <c r="O3030" s="194">
        <f t="shared" si="260"/>
        <v>0.61200000000002053</v>
      </c>
      <c r="P3030" s="219">
        <v>0</v>
      </c>
      <c r="Q3030" s="249">
        <f t="shared" si="254"/>
        <v>42.476423623668175</v>
      </c>
      <c r="R3030" s="193"/>
      <c r="S3030" s="193"/>
      <c r="T3030" s="193"/>
      <c r="U3030" s="193"/>
      <c r="V3030" s="212">
        <f t="shared" si="258"/>
        <v>200.72100000000009</v>
      </c>
      <c r="W3030" s="193"/>
      <c r="X3030" s="212">
        <f t="shared" si="259"/>
        <v>505.35400000000027</v>
      </c>
      <c r="Y3030" s="8">
        <f t="shared" si="256"/>
        <v>511.38099999999986</v>
      </c>
    </row>
    <row r="3031" spans="2:25" x14ac:dyDescent="0.2">
      <c r="B3031" s="262">
        <v>45028</v>
      </c>
      <c r="C3031" s="193">
        <v>438</v>
      </c>
      <c r="D3031" s="193">
        <v>370</v>
      </c>
      <c r="E3031" s="71">
        <v>414.99</v>
      </c>
      <c r="F3031" s="193">
        <v>722</v>
      </c>
      <c r="G3031" s="193">
        <v>34</v>
      </c>
      <c r="H3031" s="8">
        <v>305.98</v>
      </c>
      <c r="I3031" s="75">
        <v>0</v>
      </c>
      <c r="J3031" s="75">
        <v>0</v>
      </c>
      <c r="K3031" s="220">
        <v>5.7000000000000002E-2</v>
      </c>
      <c r="L3031" s="221">
        <v>1.1859999999999999</v>
      </c>
      <c r="M3031" s="222">
        <v>0.45600000000000002</v>
      </c>
      <c r="N3031" s="212">
        <f t="shared" si="257"/>
        <v>1.2429999999999999</v>
      </c>
      <c r="O3031" s="194">
        <f t="shared" si="260"/>
        <v>0.64299999999997715</v>
      </c>
      <c r="P3031" s="219">
        <v>0</v>
      </c>
      <c r="Q3031" s="249">
        <f t="shared" si="254"/>
        <v>42.134253206108994</v>
      </c>
      <c r="R3031" s="193"/>
      <c r="S3031" s="193"/>
      <c r="T3031" s="193"/>
      <c r="U3031" s="193"/>
      <c r="V3031" s="212">
        <f t="shared" si="258"/>
        <v>201.36400000000006</v>
      </c>
      <c r="W3031" s="193"/>
      <c r="X3031" s="212">
        <f t="shared" si="259"/>
        <v>506.54000000000025</v>
      </c>
      <c r="Y3031" s="8">
        <f t="shared" si="256"/>
        <v>512.62399999999991</v>
      </c>
    </row>
    <row r="3032" spans="2:25" x14ac:dyDescent="0.2">
      <c r="B3032" s="262">
        <v>45029</v>
      </c>
      <c r="C3032" s="193">
        <v>438</v>
      </c>
      <c r="D3032" s="193">
        <v>370</v>
      </c>
      <c r="E3032" s="71">
        <v>414.94</v>
      </c>
      <c r="F3032" s="193">
        <v>722</v>
      </c>
      <c r="G3032" s="193">
        <v>34</v>
      </c>
      <c r="H3032" s="8">
        <v>305.38</v>
      </c>
      <c r="I3032" s="75">
        <v>0</v>
      </c>
      <c r="J3032" s="75">
        <v>0</v>
      </c>
      <c r="K3032" s="220">
        <v>5.7000000000000002E-2</v>
      </c>
      <c r="L3032" s="221">
        <v>4.9340000000000002</v>
      </c>
      <c r="M3032" s="222">
        <v>1.905</v>
      </c>
      <c r="N3032" s="212">
        <f t="shared" si="257"/>
        <v>4.9910000000000005</v>
      </c>
      <c r="O3032" s="194">
        <f t="shared" si="260"/>
        <v>0.84100000000002328</v>
      </c>
      <c r="P3032" s="219">
        <v>0</v>
      </c>
      <c r="Q3032" s="249">
        <f t="shared" ref="Q3032:Q3095" si="261">(H3032-3.06)*100/(722-3.06)</f>
        <v>42.050797006704315</v>
      </c>
      <c r="R3032" s="193"/>
      <c r="S3032" s="193"/>
      <c r="T3032" s="193"/>
      <c r="U3032" s="193"/>
      <c r="V3032" s="212">
        <f t="shared" si="258"/>
        <v>202.2050000000001</v>
      </c>
      <c r="W3032" s="193"/>
      <c r="X3032" s="212">
        <f t="shared" si="259"/>
        <v>511.47400000000027</v>
      </c>
      <c r="Y3032" s="8">
        <f t="shared" si="256"/>
        <v>517.6149999999999</v>
      </c>
    </row>
    <row r="3033" spans="2:25" x14ac:dyDescent="0.2">
      <c r="B3033" s="262">
        <v>45030</v>
      </c>
      <c r="C3033" s="193">
        <v>438</v>
      </c>
      <c r="D3033" s="193">
        <v>370</v>
      </c>
      <c r="E3033" s="71">
        <v>414.61</v>
      </c>
      <c r="F3033" s="193">
        <v>722</v>
      </c>
      <c r="G3033" s="193">
        <v>34</v>
      </c>
      <c r="H3033" s="8">
        <v>301.23</v>
      </c>
      <c r="I3033" s="75">
        <v>0</v>
      </c>
      <c r="J3033" s="75">
        <v>0</v>
      </c>
      <c r="K3033" s="220">
        <v>5.7000000000000002E-2</v>
      </c>
      <c r="L3033" s="221">
        <v>4.16</v>
      </c>
      <c r="M3033" s="222">
        <v>1.6</v>
      </c>
      <c r="N3033" s="212">
        <f t="shared" si="257"/>
        <v>4.2170000000000005</v>
      </c>
      <c r="O3033" s="194">
        <f t="shared" si="260"/>
        <v>0.50699999999996415</v>
      </c>
      <c r="P3033" s="219">
        <v>0</v>
      </c>
      <c r="Q3033" s="249">
        <f t="shared" si="261"/>
        <v>41.473558294155282</v>
      </c>
      <c r="R3033" s="193"/>
      <c r="S3033" s="193"/>
      <c r="T3033" s="193"/>
      <c r="U3033" s="193"/>
      <c r="V3033" s="212">
        <f t="shared" si="258"/>
        <v>202.71200000000007</v>
      </c>
      <c r="W3033" s="193"/>
      <c r="X3033" s="212">
        <f t="shared" si="259"/>
        <v>515.63400000000024</v>
      </c>
      <c r="Y3033" s="8">
        <f t="shared" si="256"/>
        <v>521.83199999999988</v>
      </c>
    </row>
    <row r="3034" spans="2:25" x14ac:dyDescent="0.2">
      <c r="B3034" s="262">
        <v>45031</v>
      </c>
      <c r="C3034" s="193">
        <v>438</v>
      </c>
      <c r="D3034" s="193">
        <v>370</v>
      </c>
      <c r="E3034" s="71">
        <v>414.31</v>
      </c>
      <c r="F3034" s="193">
        <v>722</v>
      </c>
      <c r="G3034" s="193">
        <v>34</v>
      </c>
      <c r="H3034" s="8">
        <v>297.52</v>
      </c>
      <c r="I3034" s="75">
        <v>0</v>
      </c>
      <c r="J3034" s="75">
        <v>0</v>
      </c>
      <c r="K3034" s="220">
        <v>5.7000000000000002E-2</v>
      </c>
      <c r="L3034" s="221">
        <v>2.3109999999999999</v>
      </c>
      <c r="M3034" s="222">
        <v>0.88900000000000001</v>
      </c>
      <c r="N3034" s="212">
        <f t="shared" si="257"/>
        <v>2.3679999999999999</v>
      </c>
      <c r="O3034" s="194">
        <f t="shared" si="260"/>
        <v>0.65800000000002035</v>
      </c>
      <c r="P3034" s="219">
        <v>3</v>
      </c>
      <c r="Q3034" s="249">
        <f t="shared" si="261"/>
        <v>40.957520794503012</v>
      </c>
      <c r="R3034" s="193"/>
      <c r="S3034" s="193"/>
      <c r="T3034" s="193"/>
      <c r="U3034" s="193"/>
      <c r="V3034" s="212">
        <f t="shared" si="258"/>
        <v>203.37000000000009</v>
      </c>
      <c r="W3034" s="193"/>
      <c r="X3034" s="212">
        <f t="shared" si="259"/>
        <v>517.94500000000028</v>
      </c>
      <c r="Y3034" s="8">
        <f t="shared" si="256"/>
        <v>524.19999999999993</v>
      </c>
    </row>
    <row r="3035" spans="2:25" x14ac:dyDescent="0.2">
      <c r="B3035" s="262">
        <v>45032</v>
      </c>
      <c r="C3035" s="193">
        <v>438</v>
      </c>
      <c r="D3035" s="193">
        <v>370</v>
      </c>
      <c r="E3035" s="71">
        <v>414.17</v>
      </c>
      <c r="F3035" s="193">
        <v>722</v>
      </c>
      <c r="G3035" s="193">
        <v>34</v>
      </c>
      <c r="H3035" s="8">
        <v>295.81</v>
      </c>
      <c r="I3035" s="75">
        <v>0</v>
      </c>
      <c r="J3035" s="75">
        <v>0</v>
      </c>
      <c r="K3035" s="220">
        <v>5.6000000000000001E-2</v>
      </c>
      <c r="L3035" s="221">
        <v>3.2080000000000002</v>
      </c>
      <c r="M3035" s="222">
        <v>1.234</v>
      </c>
      <c r="N3035" s="212">
        <f t="shared" si="257"/>
        <v>3.2640000000000002</v>
      </c>
      <c r="O3035" s="194">
        <f t="shared" si="260"/>
        <v>1.033999999999982</v>
      </c>
      <c r="P3035" s="219">
        <v>0</v>
      </c>
      <c r="Q3035" s="249">
        <f t="shared" si="261"/>
        <v>40.719670626199679</v>
      </c>
      <c r="R3035" s="193"/>
      <c r="S3035" s="193"/>
      <c r="T3035" s="193"/>
      <c r="U3035" s="193"/>
      <c r="V3035" s="212">
        <f t="shared" si="258"/>
        <v>204.40400000000008</v>
      </c>
      <c r="W3035" s="193"/>
      <c r="X3035" s="212">
        <f t="shared" si="259"/>
        <v>521.15300000000025</v>
      </c>
      <c r="Y3035" s="8">
        <f t="shared" si="256"/>
        <v>527.46399999999994</v>
      </c>
    </row>
    <row r="3036" spans="2:25" x14ac:dyDescent="0.2">
      <c r="B3036" s="262">
        <v>45033</v>
      </c>
      <c r="C3036" s="193">
        <v>438</v>
      </c>
      <c r="D3036" s="193">
        <v>370</v>
      </c>
      <c r="E3036" s="71">
        <v>413.99</v>
      </c>
      <c r="F3036" s="193">
        <v>722</v>
      </c>
      <c r="G3036" s="193">
        <v>34</v>
      </c>
      <c r="H3036" s="8">
        <v>293.58</v>
      </c>
      <c r="I3036" s="75">
        <v>0</v>
      </c>
      <c r="J3036" s="75">
        <v>0</v>
      </c>
      <c r="K3036" s="220">
        <v>5.6000000000000001E-2</v>
      </c>
      <c r="L3036" s="221">
        <v>2.9039999999999999</v>
      </c>
      <c r="M3036" s="222">
        <v>1.117</v>
      </c>
      <c r="N3036" s="212">
        <f t="shared" si="257"/>
        <v>2.96</v>
      </c>
      <c r="O3036" s="194">
        <f t="shared" si="260"/>
        <v>1.0400000000000409</v>
      </c>
      <c r="P3036" s="219">
        <v>0</v>
      </c>
      <c r="Q3036" s="249">
        <f t="shared" si="261"/>
        <v>40.40949175174562</v>
      </c>
      <c r="R3036" s="193"/>
      <c r="S3036" s="193"/>
      <c r="T3036" s="193"/>
      <c r="U3036" s="193"/>
      <c r="V3036" s="212">
        <f t="shared" si="258"/>
        <v>205.44400000000013</v>
      </c>
      <c r="W3036" s="193"/>
      <c r="X3036" s="212">
        <f t="shared" si="259"/>
        <v>524.05700000000024</v>
      </c>
      <c r="Y3036" s="8">
        <f t="shared" si="256"/>
        <v>530.42399999999998</v>
      </c>
    </row>
    <row r="3037" spans="2:25" x14ac:dyDescent="0.2">
      <c r="B3037" s="262">
        <v>45034</v>
      </c>
      <c r="C3037" s="193">
        <v>438</v>
      </c>
      <c r="D3037" s="193">
        <v>370</v>
      </c>
      <c r="E3037" s="71">
        <v>413.83</v>
      </c>
      <c r="F3037" s="193">
        <v>722</v>
      </c>
      <c r="G3037" s="193">
        <v>34</v>
      </c>
      <c r="H3037" s="8">
        <v>291.66000000000003</v>
      </c>
      <c r="I3037" s="75">
        <v>0</v>
      </c>
      <c r="J3037" s="75">
        <v>0</v>
      </c>
      <c r="K3037" s="220">
        <v>5.6000000000000001E-2</v>
      </c>
      <c r="L3037" s="221">
        <v>3.3959999999999999</v>
      </c>
      <c r="M3037" s="222">
        <v>1.306</v>
      </c>
      <c r="N3037" s="212">
        <f t="shared" si="257"/>
        <v>3.452</v>
      </c>
      <c r="O3037" s="194">
        <f t="shared" si="260"/>
        <v>1.0519999999999659</v>
      </c>
      <c r="P3037" s="219">
        <v>0</v>
      </c>
      <c r="Q3037" s="249">
        <f t="shared" si="261"/>
        <v>40.142431913650654</v>
      </c>
      <c r="R3037" s="193"/>
      <c r="S3037" s="193"/>
      <c r="T3037" s="193"/>
      <c r="U3037" s="193"/>
      <c r="V3037" s="212">
        <f t="shared" si="258"/>
        <v>206.49600000000009</v>
      </c>
      <c r="W3037" s="193"/>
      <c r="X3037" s="212">
        <f t="shared" si="259"/>
        <v>527.4530000000002</v>
      </c>
      <c r="Y3037" s="8">
        <f t="shared" si="256"/>
        <v>533.87599999999998</v>
      </c>
    </row>
    <row r="3038" spans="2:25" x14ac:dyDescent="0.2">
      <c r="B3038" s="262">
        <v>45035</v>
      </c>
      <c r="C3038" s="193">
        <v>438</v>
      </c>
      <c r="D3038" s="193">
        <v>370</v>
      </c>
      <c r="E3038" s="71">
        <v>413.63</v>
      </c>
      <c r="F3038" s="193">
        <v>722</v>
      </c>
      <c r="G3038" s="193">
        <v>34</v>
      </c>
      <c r="H3038" s="8">
        <v>289.26</v>
      </c>
      <c r="I3038" s="75">
        <v>0</v>
      </c>
      <c r="J3038" s="75">
        <v>0</v>
      </c>
      <c r="K3038" s="220">
        <v>5.6000000000000001E-2</v>
      </c>
      <c r="L3038" s="221">
        <v>3.3460000000000001</v>
      </c>
      <c r="M3038" s="222">
        <v>1.282</v>
      </c>
      <c r="N3038" s="212">
        <f t="shared" si="257"/>
        <v>3.4020000000000001</v>
      </c>
      <c r="O3038" s="194">
        <f t="shared" si="260"/>
        <v>1.1220000000000274</v>
      </c>
      <c r="P3038" s="219">
        <v>0</v>
      </c>
      <c r="Q3038" s="249">
        <f t="shared" si="261"/>
        <v>39.808607116031936</v>
      </c>
      <c r="R3038" s="193"/>
      <c r="S3038" s="193"/>
      <c r="T3038" s="193"/>
      <c r="U3038" s="193"/>
      <c r="V3038" s="212">
        <f t="shared" si="258"/>
        <v>207.61800000000011</v>
      </c>
      <c r="W3038" s="193"/>
      <c r="X3038" s="212">
        <f t="shared" si="259"/>
        <v>530.79900000000021</v>
      </c>
      <c r="Y3038" s="8">
        <f t="shared" si="256"/>
        <v>537.27800000000002</v>
      </c>
    </row>
    <row r="3039" spans="2:25" x14ac:dyDescent="0.2">
      <c r="B3039" s="262">
        <v>45036</v>
      </c>
      <c r="C3039" s="193">
        <v>438</v>
      </c>
      <c r="D3039" s="193">
        <v>370</v>
      </c>
      <c r="E3039" s="71">
        <v>413.44</v>
      </c>
      <c r="F3039" s="193">
        <v>722</v>
      </c>
      <c r="G3039" s="193">
        <v>34</v>
      </c>
      <c r="H3039" s="8">
        <v>286.98</v>
      </c>
      <c r="I3039" s="75">
        <v>0</v>
      </c>
      <c r="J3039" s="75">
        <v>0</v>
      </c>
      <c r="K3039" s="220">
        <v>5.6000000000000001E-2</v>
      </c>
      <c r="L3039" s="221">
        <v>3.15</v>
      </c>
      <c r="M3039" s="222">
        <v>1.2070000000000001</v>
      </c>
      <c r="N3039" s="212">
        <f t="shared" si="257"/>
        <v>3.206</v>
      </c>
      <c r="O3039" s="194">
        <f t="shared" si="260"/>
        <v>0.68599999999996131</v>
      </c>
      <c r="P3039" s="219">
        <v>5.9</v>
      </c>
      <c r="Q3039" s="249">
        <f t="shared" si="261"/>
        <v>39.491473558294153</v>
      </c>
      <c r="R3039" s="193"/>
      <c r="S3039" s="193"/>
      <c r="T3039" s="193"/>
      <c r="U3039" s="193"/>
      <c r="V3039" s="212">
        <f t="shared" si="258"/>
        <v>208.30400000000006</v>
      </c>
      <c r="W3039" s="193"/>
      <c r="X3039" s="212">
        <f t="shared" si="259"/>
        <v>533.94900000000018</v>
      </c>
      <c r="Y3039" s="8">
        <f t="shared" si="256"/>
        <v>540.48400000000004</v>
      </c>
    </row>
    <row r="3040" spans="2:25" x14ac:dyDescent="0.2">
      <c r="B3040" s="262">
        <v>45037</v>
      </c>
      <c r="C3040" s="193">
        <v>438</v>
      </c>
      <c r="D3040" s="193">
        <v>370</v>
      </c>
      <c r="E3040" s="71">
        <v>413.23</v>
      </c>
      <c r="F3040" s="193">
        <v>722</v>
      </c>
      <c r="G3040" s="193">
        <v>34</v>
      </c>
      <c r="H3040" s="8">
        <v>284.45999999999998</v>
      </c>
      <c r="I3040" s="75">
        <v>0</v>
      </c>
      <c r="J3040" s="75">
        <v>0</v>
      </c>
      <c r="K3040" s="220">
        <v>5.6000000000000001E-2</v>
      </c>
      <c r="L3040" s="221">
        <v>2.508</v>
      </c>
      <c r="M3040" s="222">
        <v>0.96099999999999997</v>
      </c>
      <c r="N3040" s="212">
        <f t="shared" si="257"/>
        <v>2.5640000000000001</v>
      </c>
      <c r="O3040" s="194">
        <f t="shared" si="260"/>
        <v>1.3640000000000114</v>
      </c>
      <c r="P3040" s="219">
        <v>24.3</v>
      </c>
      <c r="Q3040" s="249">
        <f t="shared" si="261"/>
        <v>39.140957520794494</v>
      </c>
      <c r="R3040" s="193"/>
      <c r="S3040" s="193"/>
      <c r="T3040" s="193"/>
      <c r="U3040" s="193"/>
      <c r="V3040" s="212">
        <f t="shared" si="258"/>
        <v>209.66800000000006</v>
      </c>
      <c r="W3040" s="193"/>
      <c r="X3040" s="212">
        <f t="shared" si="259"/>
        <v>536.45700000000022</v>
      </c>
      <c r="Y3040" s="8">
        <f t="shared" si="256"/>
        <v>543.048</v>
      </c>
    </row>
    <row r="3041" spans="2:25" x14ac:dyDescent="0.2">
      <c r="B3041" s="262">
        <v>45038</v>
      </c>
      <c r="C3041" s="193">
        <v>438</v>
      </c>
      <c r="D3041" s="193">
        <v>370</v>
      </c>
      <c r="E3041" s="71">
        <v>413.13</v>
      </c>
      <c r="F3041" s="193">
        <v>722</v>
      </c>
      <c r="G3041" s="193">
        <v>34</v>
      </c>
      <c r="H3041" s="8">
        <v>283.26</v>
      </c>
      <c r="I3041" s="75">
        <v>0</v>
      </c>
      <c r="J3041" s="75">
        <v>0</v>
      </c>
      <c r="K3041" s="220">
        <v>5.6000000000000001E-2</v>
      </c>
      <c r="L3041" s="221">
        <v>1.712</v>
      </c>
      <c r="M3041" s="222">
        <v>0.65600000000000003</v>
      </c>
      <c r="N3041" s="212">
        <f t="shared" si="257"/>
        <v>1.768</v>
      </c>
      <c r="O3041" s="194">
        <f t="shared" si="260"/>
        <v>1.8880000000000046</v>
      </c>
      <c r="P3041" s="219">
        <v>0.6</v>
      </c>
      <c r="Q3041" s="249">
        <f t="shared" si="261"/>
        <v>38.974045121985142</v>
      </c>
      <c r="R3041" s="193"/>
      <c r="S3041" s="193"/>
      <c r="T3041" s="193"/>
      <c r="U3041" s="193"/>
      <c r="V3041" s="212">
        <f t="shared" si="258"/>
        <v>211.55600000000007</v>
      </c>
      <c r="W3041" s="193"/>
      <c r="X3041" s="212">
        <f t="shared" si="259"/>
        <v>538.16900000000021</v>
      </c>
      <c r="Y3041" s="8">
        <f t="shared" si="256"/>
        <v>544.81600000000003</v>
      </c>
    </row>
    <row r="3042" spans="2:25" x14ac:dyDescent="0.2">
      <c r="B3042" s="262">
        <v>45039</v>
      </c>
      <c r="C3042" s="193">
        <v>438</v>
      </c>
      <c r="D3042" s="193">
        <v>370</v>
      </c>
      <c r="E3042" s="71">
        <v>413.14</v>
      </c>
      <c r="F3042" s="193">
        <v>722</v>
      </c>
      <c r="G3042" s="193">
        <v>34</v>
      </c>
      <c r="H3042" s="8">
        <v>283.38</v>
      </c>
      <c r="I3042" s="75">
        <v>0</v>
      </c>
      <c r="J3042" s="75">
        <v>0</v>
      </c>
      <c r="K3042" s="220">
        <v>5.6000000000000001E-2</v>
      </c>
      <c r="L3042" s="221">
        <v>2.0510000000000002</v>
      </c>
      <c r="M3042" s="222">
        <v>0.78600000000000003</v>
      </c>
      <c r="N3042" s="212">
        <f t="shared" si="257"/>
        <v>2.1070000000000002</v>
      </c>
      <c r="O3042" s="194">
        <f t="shared" si="260"/>
        <v>2.1070000000000002</v>
      </c>
      <c r="P3042" s="219">
        <v>0</v>
      </c>
      <c r="Q3042" s="249">
        <f t="shared" si="261"/>
        <v>38.990736361866077</v>
      </c>
      <c r="R3042" s="193"/>
      <c r="S3042" s="193"/>
      <c r="T3042" s="193"/>
      <c r="U3042" s="193"/>
      <c r="V3042" s="212">
        <f t="shared" si="258"/>
        <v>213.66300000000007</v>
      </c>
      <c r="W3042" s="193"/>
      <c r="X3042" s="212">
        <f t="shared" si="259"/>
        <v>540.22000000000025</v>
      </c>
      <c r="Y3042" s="8">
        <f t="shared" si="256"/>
        <v>546.923</v>
      </c>
    </row>
    <row r="3043" spans="2:25" x14ac:dyDescent="0.2">
      <c r="B3043" s="262">
        <v>45040</v>
      </c>
      <c r="C3043" s="193">
        <v>438</v>
      </c>
      <c r="D3043" s="193">
        <v>370</v>
      </c>
      <c r="E3043" s="71">
        <v>413.14</v>
      </c>
      <c r="F3043" s="193">
        <v>722</v>
      </c>
      <c r="G3043" s="193">
        <v>34</v>
      </c>
      <c r="H3043" s="8">
        <v>283.38</v>
      </c>
      <c r="I3043" s="75">
        <v>0</v>
      </c>
      <c r="J3043" s="75">
        <v>0</v>
      </c>
      <c r="K3043" s="220">
        <v>5.6000000000000001E-2</v>
      </c>
      <c r="L3043" s="221">
        <v>2.9830000000000001</v>
      </c>
      <c r="M3043" s="222">
        <v>1.143</v>
      </c>
      <c r="N3043" s="212">
        <f t="shared" si="257"/>
        <v>3.0390000000000001</v>
      </c>
      <c r="O3043" s="194">
        <f t="shared" si="260"/>
        <v>2.0790000000000206</v>
      </c>
      <c r="P3043" s="219">
        <v>1.3</v>
      </c>
      <c r="Q3043" s="249">
        <f t="shared" si="261"/>
        <v>38.990736361866077</v>
      </c>
      <c r="R3043" s="193"/>
      <c r="S3043" s="193"/>
      <c r="T3043" s="193"/>
      <c r="U3043" s="193"/>
      <c r="V3043" s="212">
        <f t="shared" si="258"/>
        <v>215.74200000000008</v>
      </c>
      <c r="W3043" s="193"/>
      <c r="X3043" s="212">
        <f t="shared" si="259"/>
        <v>543.2030000000002</v>
      </c>
      <c r="Y3043" s="8">
        <f t="shared" si="256"/>
        <v>549.96199999999999</v>
      </c>
    </row>
    <row r="3044" spans="2:25" x14ac:dyDescent="0.2">
      <c r="B3044" s="262">
        <v>45041</v>
      </c>
      <c r="C3044" s="193">
        <v>438</v>
      </c>
      <c r="D3044" s="193">
        <v>370</v>
      </c>
      <c r="E3044" s="71">
        <v>413.06</v>
      </c>
      <c r="F3044" s="193">
        <v>722</v>
      </c>
      <c r="G3044" s="193">
        <v>34</v>
      </c>
      <c r="H3044" s="8">
        <v>282.42</v>
      </c>
      <c r="I3044" s="75">
        <v>0</v>
      </c>
      <c r="J3044" s="75">
        <v>0</v>
      </c>
      <c r="K3044" s="220">
        <v>5.6000000000000001E-2</v>
      </c>
      <c r="L3044" s="221">
        <v>1.65</v>
      </c>
      <c r="M3044" s="222">
        <v>0.63200000000000001</v>
      </c>
      <c r="N3044" s="212">
        <f t="shared" si="257"/>
        <v>1.706</v>
      </c>
      <c r="O3044" s="194">
        <f t="shared" si="260"/>
        <v>2.6659999999999795</v>
      </c>
      <c r="P3044" s="219">
        <v>0</v>
      </c>
      <c r="Q3044" s="249">
        <f t="shared" si="261"/>
        <v>38.857206442818594</v>
      </c>
      <c r="R3044" s="193"/>
      <c r="S3044" s="193"/>
      <c r="T3044" s="193"/>
      <c r="U3044" s="193"/>
      <c r="V3044" s="212">
        <f t="shared" si="258"/>
        <v>218.40800000000004</v>
      </c>
      <c r="W3044" s="193"/>
      <c r="X3044" s="212">
        <f t="shared" si="259"/>
        <v>544.85300000000018</v>
      </c>
      <c r="Y3044" s="8">
        <f t="shared" si="256"/>
        <v>551.66800000000001</v>
      </c>
    </row>
    <row r="3045" spans="2:25" x14ac:dyDescent="0.2">
      <c r="B3045" s="262">
        <v>45042</v>
      </c>
      <c r="C3045" s="193">
        <v>438</v>
      </c>
      <c r="D3045" s="193">
        <v>370</v>
      </c>
      <c r="E3045" s="71">
        <v>413.14</v>
      </c>
      <c r="F3045" s="193">
        <v>722</v>
      </c>
      <c r="G3045" s="193">
        <v>34</v>
      </c>
      <c r="H3045" s="8">
        <v>283.38</v>
      </c>
      <c r="I3045" s="75">
        <v>0</v>
      </c>
      <c r="J3045" s="75">
        <v>0</v>
      </c>
      <c r="K3045" s="220">
        <v>5.6000000000000001E-2</v>
      </c>
      <c r="L3045" s="221">
        <v>1.4930000000000001</v>
      </c>
      <c r="M3045" s="222">
        <v>0.57199999999999995</v>
      </c>
      <c r="N3045" s="212">
        <f t="shared" si="257"/>
        <v>1.5490000000000002</v>
      </c>
      <c r="O3045" s="194">
        <f t="shared" si="260"/>
        <v>1.3089999999999911</v>
      </c>
      <c r="P3045" s="219">
        <v>1.3</v>
      </c>
      <c r="Q3045" s="249">
        <f t="shared" si="261"/>
        <v>38.990736361866077</v>
      </c>
      <c r="R3045" s="193"/>
      <c r="S3045" s="193"/>
      <c r="T3045" s="193"/>
      <c r="U3045" s="193"/>
      <c r="V3045" s="212">
        <f t="shared" si="258"/>
        <v>219.71700000000004</v>
      </c>
      <c r="W3045" s="193"/>
      <c r="X3045" s="212">
        <f t="shared" si="259"/>
        <v>546.34600000000023</v>
      </c>
      <c r="Y3045" s="8">
        <f t="shared" si="256"/>
        <v>553.21699999999998</v>
      </c>
    </row>
    <row r="3046" spans="2:25" x14ac:dyDescent="0.2">
      <c r="B3046" s="262">
        <v>45043</v>
      </c>
      <c r="C3046" s="193">
        <v>438</v>
      </c>
      <c r="D3046" s="193">
        <v>370</v>
      </c>
      <c r="E3046" s="71">
        <v>413.12</v>
      </c>
      <c r="F3046" s="193">
        <v>722</v>
      </c>
      <c r="G3046" s="193">
        <v>34</v>
      </c>
      <c r="H3046" s="8">
        <v>283.14</v>
      </c>
      <c r="I3046" s="75">
        <v>0</v>
      </c>
      <c r="J3046" s="75">
        <v>0</v>
      </c>
      <c r="K3046" s="220">
        <v>5.6000000000000001E-2</v>
      </c>
      <c r="L3046" s="221">
        <v>2.8450000000000002</v>
      </c>
      <c r="M3046" s="222">
        <v>1.0900000000000001</v>
      </c>
      <c r="N3046" s="212">
        <f t="shared" si="257"/>
        <v>2.9010000000000002</v>
      </c>
      <c r="O3046" s="194">
        <f t="shared" si="260"/>
        <v>1.0210000000000048</v>
      </c>
      <c r="P3046" s="219">
        <v>0</v>
      </c>
      <c r="Q3046" s="249">
        <f t="shared" si="261"/>
        <v>38.957353882104208</v>
      </c>
      <c r="R3046" s="193"/>
      <c r="S3046" s="193"/>
      <c r="T3046" s="193"/>
      <c r="U3046" s="193"/>
      <c r="V3046" s="212">
        <f t="shared" si="258"/>
        <v>220.73800000000006</v>
      </c>
      <c r="W3046" s="193"/>
      <c r="X3046" s="212">
        <f t="shared" si="259"/>
        <v>549.19100000000026</v>
      </c>
      <c r="Y3046" s="8">
        <f t="shared" si="256"/>
        <v>556.11799999999994</v>
      </c>
    </row>
    <row r="3047" spans="2:25" x14ac:dyDescent="0.2">
      <c r="B3047" s="262">
        <v>45044</v>
      </c>
      <c r="C3047" s="193">
        <v>438</v>
      </c>
      <c r="D3047" s="193">
        <v>370</v>
      </c>
      <c r="E3047" s="71">
        <v>412.96</v>
      </c>
      <c r="F3047" s="193">
        <v>722</v>
      </c>
      <c r="G3047" s="193">
        <v>34</v>
      </c>
      <c r="H3047" s="8">
        <v>281.26</v>
      </c>
      <c r="I3047" s="75">
        <v>0</v>
      </c>
      <c r="J3047" s="75">
        <v>0</v>
      </c>
      <c r="K3047" s="220">
        <v>5.6000000000000001E-2</v>
      </c>
      <c r="L3047" s="221">
        <v>2.6539999999999999</v>
      </c>
      <c r="M3047" s="222">
        <v>1.0129999999999999</v>
      </c>
      <c r="N3047" s="212">
        <f t="shared" si="257"/>
        <v>2.71</v>
      </c>
      <c r="O3047" s="194">
        <f t="shared" si="260"/>
        <v>0.96999999999999087</v>
      </c>
      <c r="P3047" s="219">
        <v>1.6</v>
      </c>
      <c r="Q3047" s="249">
        <f t="shared" si="261"/>
        <v>38.695857790636211</v>
      </c>
      <c r="R3047" s="193"/>
      <c r="S3047" s="193"/>
      <c r="T3047" s="193"/>
      <c r="U3047" s="193"/>
      <c r="V3047" s="212">
        <f t="shared" si="258"/>
        <v>221.70800000000006</v>
      </c>
      <c r="W3047" s="193"/>
      <c r="X3047" s="212">
        <f t="shared" si="259"/>
        <v>551.84500000000025</v>
      </c>
      <c r="Y3047" s="8">
        <f t="shared" si="256"/>
        <v>558.82799999999997</v>
      </c>
    </row>
    <row r="3048" spans="2:25" x14ac:dyDescent="0.2">
      <c r="B3048" s="262">
        <v>45045</v>
      </c>
      <c r="C3048" s="193">
        <v>438</v>
      </c>
      <c r="D3048" s="193">
        <v>370</v>
      </c>
      <c r="E3048" s="71">
        <v>412.81</v>
      </c>
      <c r="F3048" s="193">
        <v>722</v>
      </c>
      <c r="G3048" s="193">
        <v>34</v>
      </c>
      <c r="H3048" s="8">
        <v>279.52</v>
      </c>
      <c r="I3048" s="75">
        <v>0</v>
      </c>
      <c r="J3048" s="75">
        <v>0</v>
      </c>
      <c r="K3048" s="220">
        <v>5.6000000000000001E-2</v>
      </c>
      <c r="L3048" s="221">
        <v>2.3570000000000002</v>
      </c>
      <c r="M3048" s="222">
        <v>0.90300000000000002</v>
      </c>
      <c r="N3048" s="212">
        <f t="shared" si="257"/>
        <v>2.4130000000000003</v>
      </c>
      <c r="O3048" s="194">
        <f t="shared" si="260"/>
        <v>2.1729999999999912</v>
      </c>
      <c r="P3048" s="219">
        <v>7.2</v>
      </c>
      <c r="Q3048" s="249">
        <f t="shared" si="261"/>
        <v>38.453834812362636</v>
      </c>
      <c r="R3048" s="193"/>
      <c r="S3048" s="193"/>
      <c r="T3048" s="193"/>
      <c r="U3048" s="193"/>
      <c r="V3048" s="212">
        <f t="shared" si="258"/>
        <v>223.88100000000006</v>
      </c>
      <c r="W3048" s="193"/>
      <c r="X3048" s="212">
        <f t="shared" si="259"/>
        <v>554.20200000000023</v>
      </c>
      <c r="Y3048" s="8">
        <f t="shared" si="256"/>
        <v>561.24099999999999</v>
      </c>
    </row>
    <row r="3049" spans="2:25" x14ac:dyDescent="0.2">
      <c r="B3049" s="262">
        <v>45046</v>
      </c>
      <c r="C3049" s="193">
        <v>438</v>
      </c>
      <c r="D3049" s="193">
        <v>370</v>
      </c>
      <c r="E3049" s="71">
        <v>412.79</v>
      </c>
      <c r="F3049" s="193">
        <v>722</v>
      </c>
      <c r="G3049" s="193">
        <v>34</v>
      </c>
      <c r="H3049" s="8">
        <v>279.27999999999997</v>
      </c>
      <c r="I3049" s="75">
        <v>0</v>
      </c>
      <c r="J3049" s="75">
        <v>0</v>
      </c>
      <c r="K3049" s="220">
        <v>5.6000000000000001E-2</v>
      </c>
      <c r="L3049" s="221">
        <v>3.1269999999999998</v>
      </c>
      <c r="M3049" s="222">
        <v>1.198</v>
      </c>
      <c r="N3049" s="212">
        <f t="shared" si="257"/>
        <v>3.1829999999999998</v>
      </c>
      <c r="O3049" s="194">
        <f t="shared" si="260"/>
        <v>3.663000000000018</v>
      </c>
      <c r="P3049" s="219">
        <v>24.1</v>
      </c>
      <c r="Q3049" s="249">
        <f t="shared" si="261"/>
        <v>38.420452332600767</v>
      </c>
      <c r="R3049" s="193"/>
      <c r="S3049" s="193"/>
      <c r="T3049" s="193"/>
      <c r="U3049" s="193"/>
      <c r="V3049" s="212">
        <f t="shared" si="258"/>
        <v>227.54400000000007</v>
      </c>
      <c r="W3049" s="193"/>
      <c r="X3049" s="212">
        <f t="shared" si="259"/>
        <v>557.32900000000018</v>
      </c>
      <c r="Y3049" s="8">
        <f t="shared" si="256"/>
        <v>564.42399999999998</v>
      </c>
    </row>
    <row r="3050" spans="2:25" x14ac:dyDescent="0.2">
      <c r="B3050" s="262">
        <v>45047</v>
      </c>
      <c r="C3050" s="193">
        <v>438</v>
      </c>
      <c r="D3050" s="193">
        <v>370</v>
      </c>
      <c r="E3050" s="71">
        <v>412.83</v>
      </c>
      <c r="F3050" s="193">
        <v>722</v>
      </c>
      <c r="G3050" s="193">
        <v>34</v>
      </c>
      <c r="H3050" s="8">
        <v>279.76</v>
      </c>
      <c r="I3050" s="75">
        <v>0</v>
      </c>
      <c r="J3050" s="75">
        <v>0</v>
      </c>
      <c r="K3050" s="220">
        <v>5.6000000000000001E-2</v>
      </c>
      <c r="L3050" s="221">
        <v>2.6909999999999998</v>
      </c>
      <c r="M3050" s="222">
        <v>1.0309999999999999</v>
      </c>
      <c r="N3050" s="212">
        <f t="shared" si="257"/>
        <v>2.7469999999999999</v>
      </c>
      <c r="O3050" s="194">
        <f t="shared" si="260"/>
        <v>4.6869999999999976</v>
      </c>
      <c r="P3050" s="219">
        <v>76.3</v>
      </c>
      <c r="Q3050" s="249">
        <f t="shared" si="261"/>
        <v>38.487217292124512</v>
      </c>
      <c r="S3050" s="1"/>
      <c r="T3050" s="190"/>
      <c r="U3050" s="193"/>
      <c r="V3050" s="212">
        <f t="shared" ref="V3050:V3096" si="262">+V3049+M3050</f>
        <v>228.57500000000007</v>
      </c>
      <c r="W3050" s="193"/>
      <c r="X3050" s="212">
        <f t="shared" si="259"/>
        <v>560.02000000000021</v>
      </c>
      <c r="Y3050" s="8">
        <f t="shared" si="256"/>
        <v>567.17099999999994</v>
      </c>
    </row>
    <row r="3051" spans="2:25" x14ac:dyDescent="0.2">
      <c r="B3051" s="262">
        <v>45048</v>
      </c>
      <c r="C3051" s="193">
        <v>438</v>
      </c>
      <c r="D3051" s="193">
        <v>370</v>
      </c>
      <c r="E3051" s="71">
        <v>413</v>
      </c>
      <c r="F3051" s="193">
        <v>722</v>
      </c>
      <c r="G3051" s="193">
        <v>34</v>
      </c>
      <c r="H3051" s="8">
        <v>281.7</v>
      </c>
      <c r="I3051" s="75">
        <v>0</v>
      </c>
      <c r="J3051" s="75">
        <v>0</v>
      </c>
      <c r="K3051" s="220">
        <v>5.6000000000000001E-2</v>
      </c>
      <c r="L3051" s="221">
        <v>1.3859999999999999</v>
      </c>
      <c r="M3051" s="222">
        <v>0.53100000000000003</v>
      </c>
      <c r="N3051" s="212">
        <f t="shared" si="257"/>
        <v>1.4419999999999999</v>
      </c>
      <c r="O3051" s="194">
        <f t="shared" si="260"/>
        <v>1.9220000000000181</v>
      </c>
      <c r="P3051" s="219">
        <v>0.5</v>
      </c>
      <c r="Q3051" s="249">
        <f t="shared" si="261"/>
        <v>38.757059003532973</v>
      </c>
      <c r="S3051" s="1"/>
      <c r="T3051" s="190"/>
      <c r="U3051" s="193"/>
      <c r="V3051" s="212">
        <f t="shared" si="262"/>
        <v>229.10600000000008</v>
      </c>
      <c r="W3051" s="193"/>
      <c r="X3051" s="212">
        <f t="shared" si="259"/>
        <v>561.40600000000018</v>
      </c>
      <c r="Y3051" s="8">
        <f t="shared" si="256"/>
        <v>568.61299999999994</v>
      </c>
    </row>
    <row r="3052" spans="2:25" x14ac:dyDescent="0.2">
      <c r="B3052" s="262">
        <v>45049</v>
      </c>
      <c r="C3052" s="193">
        <v>438</v>
      </c>
      <c r="D3052" s="193">
        <v>370</v>
      </c>
      <c r="E3052" s="71">
        <v>413.04</v>
      </c>
      <c r="F3052" s="193">
        <v>722</v>
      </c>
      <c r="G3052" s="193">
        <v>34</v>
      </c>
      <c r="H3052" s="8">
        <v>282.18</v>
      </c>
      <c r="I3052" s="75">
        <v>0</v>
      </c>
      <c r="J3052" s="75">
        <v>0</v>
      </c>
      <c r="K3052" s="220">
        <v>5.6000000000000001E-2</v>
      </c>
      <c r="L3052" s="221">
        <v>2.7349999999999999</v>
      </c>
      <c r="M3052" s="222">
        <v>1.048</v>
      </c>
      <c r="N3052" s="212">
        <f t="shared" si="257"/>
        <v>2.7909999999999999</v>
      </c>
      <c r="O3052" s="194">
        <f t="shared" si="260"/>
        <v>1.4309999999999863</v>
      </c>
      <c r="P3052" s="219">
        <v>8.9</v>
      </c>
      <c r="Q3052" s="249">
        <f t="shared" si="261"/>
        <v>38.823823963056718</v>
      </c>
      <c r="S3052" s="1"/>
      <c r="T3052" s="190"/>
      <c r="U3052" s="193"/>
      <c r="V3052" s="212">
        <f t="shared" si="262"/>
        <v>230.15400000000008</v>
      </c>
      <c r="W3052" s="193"/>
      <c r="X3052" s="212">
        <f t="shared" si="259"/>
        <v>564.14100000000019</v>
      </c>
      <c r="Y3052" s="8">
        <f t="shared" si="256"/>
        <v>571.404</v>
      </c>
    </row>
    <row r="3053" spans="2:25" x14ac:dyDescent="0.2">
      <c r="B3053" s="262">
        <v>45050</v>
      </c>
      <c r="C3053" s="193">
        <v>438</v>
      </c>
      <c r="D3053" s="193">
        <v>370</v>
      </c>
      <c r="E3053" s="71">
        <v>412.92</v>
      </c>
      <c r="F3053" s="193">
        <v>722</v>
      </c>
      <c r="G3053" s="193">
        <v>34</v>
      </c>
      <c r="H3053" s="33">
        <v>280.82</v>
      </c>
      <c r="I3053" s="75">
        <v>0</v>
      </c>
      <c r="J3053" s="75">
        <v>0</v>
      </c>
      <c r="K3053" s="220">
        <v>5.6000000000000001E-2</v>
      </c>
      <c r="L3053" s="234">
        <v>2.391</v>
      </c>
      <c r="M3053" s="231">
        <v>0.91600000000000004</v>
      </c>
      <c r="N3053" s="212">
        <f t="shared" si="257"/>
        <v>2.4470000000000001</v>
      </c>
      <c r="O3053" s="194">
        <f t="shared" si="260"/>
        <v>1.9870000000000205</v>
      </c>
      <c r="P3053" s="219">
        <v>4.5999999999999996</v>
      </c>
      <c r="Q3053" s="249">
        <f t="shared" si="261"/>
        <v>38.634656577739449</v>
      </c>
      <c r="S3053" s="1"/>
      <c r="T3053" s="190"/>
      <c r="U3053" s="193"/>
      <c r="V3053" s="212">
        <f t="shared" si="262"/>
        <v>231.07000000000008</v>
      </c>
      <c r="W3053" s="193"/>
      <c r="X3053" s="212">
        <f t="shared" si="259"/>
        <v>566.53200000000015</v>
      </c>
      <c r="Y3053" s="8">
        <f t="shared" si="256"/>
        <v>573.851</v>
      </c>
    </row>
    <row r="3054" spans="2:25" x14ac:dyDescent="0.2">
      <c r="B3054" s="262">
        <v>45051</v>
      </c>
      <c r="C3054" s="193">
        <v>438</v>
      </c>
      <c r="D3054" s="193">
        <v>370</v>
      </c>
      <c r="E3054" s="71">
        <v>412.88</v>
      </c>
      <c r="F3054" s="193">
        <v>722</v>
      </c>
      <c r="G3054" s="193">
        <v>34</v>
      </c>
      <c r="H3054" s="33">
        <v>280.36</v>
      </c>
      <c r="I3054" s="75">
        <v>0</v>
      </c>
      <c r="J3054" s="75">
        <v>0</v>
      </c>
      <c r="K3054" s="220">
        <v>5.6000000000000001E-2</v>
      </c>
      <c r="L3054" s="234">
        <v>1.143</v>
      </c>
      <c r="M3054" s="231">
        <v>0.438</v>
      </c>
      <c r="N3054" s="212">
        <f t="shared" si="257"/>
        <v>1.1990000000000001</v>
      </c>
      <c r="O3054" s="194">
        <f t="shared" si="260"/>
        <v>3.2590000000000021</v>
      </c>
      <c r="P3054" s="219">
        <v>2.2000000000000002</v>
      </c>
      <c r="Q3054" s="249">
        <f t="shared" si="261"/>
        <v>38.570673491529192</v>
      </c>
      <c r="S3054" s="1"/>
      <c r="T3054" s="190"/>
      <c r="U3054" s="193"/>
      <c r="V3054" s="212">
        <f t="shared" si="262"/>
        <v>231.50800000000007</v>
      </c>
      <c r="W3054" s="193"/>
      <c r="X3054" s="212">
        <f t="shared" si="259"/>
        <v>567.67500000000018</v>
      </c>
      <c r="Y3054" s="8">
        <f t="shared" si="256"/>
        <v>575.04999999999995</v>
      </c>
    </row>
    <row r="3055" spans="2:25" x14ac:dyDescent="0.2">
      <c r="B3055" s="262">
        <v>45052</v>
      </c>
      <c r="C3055" s="193">
        <v>438</v>
      </c>
      <c r="D3055" s="193">
        <v>370</v>
      </c>
      <c r="E3055" s="71">
        <v>413.06</v>
      </c>
      <c r="F3055" s="193">
        <v>722</v>
      </c>
      <c r="G3055" s="193">
        <v>34</v>
      </c>
      <c r="H3055" s="33">
        <v>282.42</v>
      </c>
      <c r="I3055" s="75">
        <v>0</v>
      </c>
      <c r="J3055" s="75">
        <v>0</v>
      </c>
      <c r="K3055" s="220">
        <v>5.6000000000000001E-2</v>
      </c>
      <c r="L3055" s="234">
        <v>2.7210000000000001</v>
      </c>
      <c r="M3055" s="231">
        <v>1.0389999999999999</v>
      </c>
      <c r="N3055" s="212">
        <f t="shared" si="257"/>
        <v>2.7770000000000001</v>
      </c>
      <c r="O3055" s="194">
        <f t="shared" si="260"/>
        <v>2.2969999999999819</v>
      </c>
      <c r="P3055" s="219">
        <v>7.8</v>
      </c>
      <c r="Q3055" s="249">
        <f t="shared" si="261"/>
        <v>38.857206442818594</v>
      </c>
      <c r="S3055" s="1"/>
      <c r="T3055" s="190"/>
      <c r="U3055" s="193"/>
      <c r="V3055" s="212">
        <f t="shared" si="262"/>
        <v>232.54700000000005</v>
      </c>
      <c r="W3055" s="193"/>
      <c r="X3055" s="212">
        <f t="shared" si="259"/>
        <v>570.39600000000019</v>
      </c>
      <c r="Y3055" s="8">
        <f t="shared" si="256"/>
        <v>577.827</v>
      </c>
    </row>
    <row r="3056" spans="2:25" x14ac:dyDescent="0.2">
      <c r="B3056" s="262">
        <v>45053</v>
      </c>
      <c r="C3056" s="193">
        <v>438</v>
      </c>
      <c r="D3056" s="193">
        <v>370</v>
      </c>
      <c r="E3056" s="71">
        <v>413.02</v>
      </c>
      <c r="F3056" s="193">
        <v>722</v>
      </c>
      <c r="G3056" s="193">
        <v>34</v>
      </c>
      <c r="H3056" s="33">
        <v>281.94</v>
      </c>
      <c r="I3056" s="75">
        <v>0</v>
      </c>
      <c r="J3056" s="75">
        <v>0</v>
      </c>
      <c r="K3056" s="220">
        <v>5.6000000000000001E-2</v>
      </c>
      <c r="L3056" s="234">
        <v>2.2549999999999999</v>
      </c>
      <c r="M3056" s="231">
        <v>0.86399999999999999</v>
      </c>
      <c r="N3056" s="212">
        <f t="shared" si="257"/>
        <v>2.3109999999999999</v>
      </c>
      <c r="O3056" s="194">
        <f t="shared" si="260"/>
        <v>3.9910000000000068</v>
      </c>
      <c r="P3056" s="219">
        <v>1.8</v>
      </c>
      <c r="Q3056" s="249">
        <f t="shared" si="261"/>
        <v>38.790441483294849</v>
      </c>
      <c r="S3056" s="1"/>
      <c r="T3056" s="190"/>
      <c r="U3056" s="193"/>
      <c r="V3056" s="212">
        <f t="shared" si="262"/>
        <v>233.41100000000006</v>
      </c>
      <c r="W3056" s="193"/>
      <c r="X3056" s="212">
        <f t="shared" si="259"/>
        <v>572.65100000000018</v>
      </c>
      <c r="Y3056" s="8">
        <f t="shared" si="256"/>
        <v>580.13800000000003</v>
      </c>
    </row>
    <row r="3057" spans="2:25" x14ac:dyDescent="0.2">
      <c r="B3057" s="262">
        <v>45054</v>
      </c>
      <c r="C3057" s="193">
        <v>438</v>
      </c>
      <c r="D3057" s="193">
        <v>370</v>
      </c>
      <c r="E3057" s="71">
        <v>413.16</v>
      </c>
      <c r="F3057" s="193">
        <v>722</v>
      </c>
      <c r="G3057" s="193">
        <v>34</v>
      </c>
      <c r="H3057" s="33">
        <v>283.62</v>
      </c>
      <c r="I3057" s="75">
        <v>0</v>
      </c>
      <c r="J3057" s="75">
        <v>0</v>
      </c>
      <c r="K3057" s="220">
        <v>5.6000000000000001E-2</v>
      </c>
      <c r="L3057" s="234">
        <v>2.6019999999999999</v>
      </c>
      <c r="M3057" s="231">
        <v>0.997</v>
      </c>
      <c r="N3057" s="212">
        <f t="shared" si="257"/>
        <v>2.6579999999999999</v>
      </c>
      <c r="O3057" s="194">
        <f t="shared" si="260"/>
        <v>3.4979999999999749</v>
      </c>
      <c r="P3057" s="219">
        <v>14.1</v>
      </c>
      <c r="Q3057" s="249">
        <f t="shared" si="261"/>
        <v>39.024118841627953</v>
      </c>
      <c r="S3057" s="1"/>
      <c r="T3057" s="190"/>
      <c r="U3057" s="193"/>
      <c r="V3057" s="212">
        <f t="shared" si="262"/>
        <v>234.40800000000007</v>
      </c>
      <c r="W3057" s="193"/>
      <c r="X3057" s="212">
        <f t="shared" si="259"/>
        <v>575.25300000000016</v>
      </c>
      <c r="Y3057" s="8">
        <f t="shared" si="256"/>
        <v>582.79600000000005</v>
      </c>
    </row>
    <row r="3058" spans="2:25" x14ac:dyDescent="0.2">
      <c r="B3058" s="262">
        <v>45055</v>
      </c>
      <c r="C3058" s="193">
        <v>438</v>
      </c>
      <c r="D3058" s="193">
        <v>370</v>
      </c>
      <c r="E3058" s="71">
        <v>413.23</v>
      </c>
      <c r="F3058" s="193">
        <v>722</v>
      </c>
      <c r="G3058" s="193">
        <v>34</v>
      </c>
      <c r="H3058" s="33">
        <v>284.45999999999998</v>
      </c>
      <c r="I3058" s="75">
        <v>0</v>
      </c>
      <c r="J3058" s="75">
        <v>0</v>
      </c>
      <c r="K3058" s="220">
        <v>5.6000000000000001E-2</v>
      </c>
      <c r="L3058" s="234">
        <v>1.5349999999999999</v>
      </c>
      <c r="M3058" s="231">
        <v>0.58799999999999997</v>
      </c>
      <c r="N3058" s="212">
        <f t="shared" si="257"/>
        <v>1.591</v>
      </c>
      <c r="O3058" s="194">
        <f t="shared" si="260"/>
        <v>2.5510000000000366</v>
      </c>
      <c r="P3058" s="219">
        <v>0</v>
      </c>
      <c r="Q3058" s="249">
        <f t="shared" si="261"/>
        <v>39.140957520794494</v>
      </c>
      <c r="S3058" s="1"/>
      <c r="T3058" s="190"/>
      <c r="U3058" s="193"/>
      <c r="V3058" s="212">
        <f t="shared" si="262"/>
        <v>234.99600000000007</v>
      </c>
      <c r="W3058" s="193"/>
      <c r="X3058" s="212">
        <f t="shared" si="259"/>
        <v>576.78800000000012</v>
      </c>
      <c r="Y3058" s="8">
        <f t="shared" si="256"/>
        <v>584.38700000000006</v>
      </c>
    </row>
    <row r="3059" spans="2:25" x14ac:dyDescent="0.2">
      <c r="B3059" s="262">
        <v>45056</v>
      </c>
      <c r="C3059" s="193">
        <v>438</v>
      </c>
      <c r="D3059" s="193">
        <v>370</v>
      </c>
      <c r="E3059" s="71">
        <v>413.31</v>
      </c>
      <c r="F3059" s="193">
        <v>722</v>
      </c>
      <c r="G3059" s="193">
        <v>34</v>
      </c>
      <c r="H3059" s="33">
        <v>285.42</v>
      </c>
      <c r="I3059" s="75">
        <v>0</v>
      </c>
      <c r="J3059" s="75">
        <v>0</v>
      </c>
      <c r="K3059" s="220">
        <v>5.6000000000000001E-2</v>
      </c>
      <c r="L3059" s="234">
        <v>1.3340000000000001</v>
      </c>
      <c r="M3059" s="231">
        <v>0.51100000000000001</v>
      </c>
      <c r="N3059" s="212">
        <f t="shared" si="257"/>
        <v>1.3900000000000001</v>
      </c>
      <c r="O3059" s="194">
        <f t="shared" si="260"/>
        <v>1.6300000000000092</v>
      </c>
      <c r="P3059" s="232">
        <v>0</v>
      </c>
      <c r="Q3059" s="249">
        <f t="shared" si="261"/>
        <v>39.274487439841984</v>
      </c>
      <c r="S3059" s="1"/>
      <c r="T3059" s="190"/>
      <c r="U3059" s="193"/>
      <c r="V3059" s="212">
        <f t="shared" si="262"/>
        <v>235.50700000000006</v>
      </c>
      <c r="W3059" s="193"/>
      <c r="X3059" s="212">
        <f t="shared" si="259"/>
        <v>578.12200000000007</v>
      </c>
      <c r="Y3059" s="8">
        <f t="shared" si="256"/>
        <v>585.77700000000004</v>
      </c>
    </row>
    <row r="3060" spans="2:25" x14ac:dyDescent="0.2">
      <c r="B3060" s="262">
        <v>45057</v>
      </c>
      <c r="C3060" s="193">
        <v>438</v>
      </c>
      <c r="D3060" s="193">
        <v>370</v>
      </c>
      <c r="E3060" s="71">
        <v>413.33</v>
      </c>
      <c r="F3060" s="193">
        <v>722</v>
      </c>
      <c r="G3060" s="193">
        <v>34</v>
      </c>
      <c r="H3060" s="8">
        <v>285.66000000000003</v>
      </c>
      <c r="I3060" s="75">
        <v>0</v>
      </c>
      <c r="J3060" s="75">
        <v>0</v>
      </c>
      <c r="K3060" s="220">
        <v>5.6000000000000001E-2</v>
      </c>
      <c r="L3060" s="234">
        <v>2.6440000000000001</v>
      </c>
      <c r="M3060" s="231">
        <v>1.0129999999999999</v>
      </c>
      <c r="N3060" s="212">
        <f t="shared" si="257"/>
        <v>2.7</v>
      </c>
      <c r="O3060" s="194">
        <f t="shared" si="260"/>
        <v>0.77999999999998426</v>
      </c>
      <c r="P3060" s="232">
        <v>0</v>
      </c>
      <c r="Q3060" s="249">
        <f t="shared" si="261"/>
        <v>39.30786991960386</v>
      </c>
      <c r="S3060" s="1"/>
      <c r="T3060" s="190"/>
      <c r="U3060" s="193"/>
      <c r="V3060" s="212">
        <f t="shared" si="262"/>
        <v>236.52000000000007</v>
      </c>
      <c r="W3060" s="193"/>
      <c r="X3060" s="212">
        <f t="shared" si="259"/>
        <v>580.76600000000008</v>
      </c>
      <c r="Y3060" s="8">
        <f t="shared" ref="Y3060:Y3123" si="263">+Y3059+N3060</f>
        <v>588.47700000000009</v>
      </c>
    </row>
    <row r="3061" spans="2:25" x14ac:dyDescent="0.2">
      <c r="B3061" s="262">
        <v>45058</v>
      </c>
      <c r="C3061" s="193">
        <v>438</v>
      </c>
      <c r="D3061" s="193">
        <v>370</v>
      </c>
      <c r="E3061" s="71">
        <v>413.17</v>
      </c>
      <c r="F3061" s="193">
        <v>722</v>
      </c>
      <c r="G3061" s="193">
        <v>34</v>
      </c>
      <c r="H3061" s="8">
        <v>283.74</v>
      </c>
      <c r="I3061" s="75">
        <v>0</v>
      </c>
      <c r="J3061" s="75">
        <v>0</v>
      </c>
      <c r="K3061" s="220">
        <v>5.6000000000000001E-2</v>
      </c>
      <c r="L3061" s="234">
        <v>2.3330000000000002</v>
      </c>
      <c r="M3061" s="231">
        <v>0.89400000000000002</v>
      </c>
      <c r="N3061" s="212">
        <f t="shared" si="257"/>
        <v>2.3890000000000002</v>
      </c>
      <c r="O3061" s="194">
        <f t="shared" si="260"/>
        <v>1.5489999999999684</v>
      </c>
      <c r="P3061" s="232">
        <v>0</v>
      </c>
      <c r="Q3061" s="249">
        <f t="shared" si="261"/>
        <v>39.040810081508887</v>
      </c>
      <c r="S3061" s="1"/>
      <c r="T3061" s="190"/>
      <c r="U3061" s="193"/>
      <c r="V3061" s="212">
        <f t="shared" si="262"/>
        <v>237.41400000000007</v>
      </c>
      <c r="W3061" s="193"/>
      <c r="X3061" s="212">
        <f t="shared" si="259"/>
        <v>583.09900000000005</v>
      </c>
      <c r="Y3061" s="8">
        <f t="shared" si="263"/>
        <v>590.8660000000001</v>
      </c>
    </row>
    <row r="3062" spans="2:25" x14ac:dyDescent="0.2">
      <c r="B3062" s="262">
        <v>45059</v>
      </c>
      <c r="C3062" s="193">
        <v>438</v>
      </c>
      <c r="D3062" s="193">
        <v>370</v>
      </c>
      <c r="E3062" s="71">
        <v>413.1</v>
      </c>
      <c r="F3062" s="193">
        <v>722</v>
      </c>
      <c r="G3062" s="193">
        <v>34</v>
      </c>
      <c r="H3062" s="8">
        <v>282.89999999999998</v>
      </c>
      <c r="I3062" s="75">
        <v>0</v>
      </c>
      <c r="J3062" s="75">
        <v>0</v>
      </c>
      <c r="K3062" s="220">
        <v>5.6000000000000001E-2</v>
      </c>
      <c r="L3062" s="234">
        <v>1.7669999999999999</v>
      </c>
      <c r="M3062" s="231">
        <v>0.67700000000000005</v>
      </c>
      <c r="N3062" s="212">
        <f t="shared" si="257"/>
        <v>1.823</v>
      </c>
      <c r="O3062" s="194">
        <f t="shared" si="260"/>
        <v>2.3030000000000181</v>
      </c>
      <c r="P3062" s="232">
        <v>0</v>
      </c>
      <c r="Q3062" s="249">
        <f t="shared" si="261"/>
        <v>38.923971402342332</v>
      </c>
      <c r="S3062" s="1"/>
      <c r="T3062" s="190"/>
      <c r="U3062" s="193"/>
      <c r="V3062" s="212">
        <f t="shared" si="262"/>
        <v>238.09100000000007</v>
      </c>
      <c r="W3062" s="193"/>
      <c r="X3062" s="212">
        <f t="shared" si="259"/>
        <v>584.8660000000001</v>
      </c>
      <c r="Y3062" s="8">
        <f t="shared" si="263"/>
        <v>592.68900000000008</v>
      </c>
    </row>
    <row r="3063" spans="2:25" x14ac:dyDescent="0.2">
      <c r="B3063" s="262">
        <v>45060</v>
      </c>
      <c r="C3063" s="193">
        <v>438</v>
      </c>
      <c r="D3063" s="193">
        <v>370</v>
      </c>
      <c r="E3063" s="71">
        <v>413.14</v>
      </c>
      <c r="F3063" s="193">
        <v>722</v>
      </c>
      <c r="G3063" s="193">
        <v>34</v>
      </c>
      <c r="H3063" s="8">
        <v>283.38</v>
      </c>
      <c r="I3063" s="75">
        <v>0</v>
      </c>
      <c r="J3063" s="75">
        <v>0</v>
      </c>
      <c r="K3063" s="220">
        <v>5.6000000000000001E-2</v>
      </c>
      <c r="L3063" s="234">
        <v>2.8580000000000001</v>
      </c>
      <c r="M3063" s="231">
        <v>1.095</v>
      </c>
      <c r="N3063" s="212">
        <f t="shared" si="257"/>
        <v>2.9140000000000001</v>
      </c>
      <c r="O3063" s="194">
        <f t="shared" si="260"/>
        <v>0.7939999999999956</v>
      </c>
      <c r="P3063" s="232">
        <v>0</v>
      </c>
      <c r="Q3063" s="249">
        <f t="shared" si="261"/>
        <v>38.990736361866077</v>
      </c>
      <c r="S3063" s="1"/>
      <c r="T3063" s="190"/>
      <c r="U3063" s="193"/>
      <c r="V3063" s="212">
        <f t="shared" si="262"/>
        <v>239.18600000000006</v>
      </c>
      <c r="W3063" s="193"/>
      <c r="X3063" s="212">
        <f t="shared" si="259"/>
        <v>587.72400000000005</v>
      </c>
      <c r="Y3063" s="8">
        <f t="shared" si="263"/>
        <v>595.60300000000007</v>
      </c>
    </row>
    <row r="3064" spans="2:25" x14ac:dyDescent="0.2">
      <c r="B3064" s="262">
        <v>45061</v>
      </c>
      <c r="C3064" s="193">
        <v>438</v>
      </c>
      <c r="D3064" s="193">
        <v>370</v>
      </c>
      <c r="E3064" s="189">
        <v>412.96</v>
      </c>
      <c r="F3064" s="193">
        <v>722</v>
      </c>
      <c r="G3064" s="193">
        <v>34</v>
      </c>
      <c r="H3064" s="8">
        <v>281.26</v>
      </c>
      <c r="I3064" s="75">
        <v>0</v>
      </c>
      <c r="J3064" s="75">
        <v>0</v>
      </c>
      <c r="K3064" s="220">
        <v>5.6000000000000001E-2</v>
      </c>
      <c r="L3064" s="234">
        <v>2.73</v>
      </c>
      <c r="M3064" s="231">
        <v>1.046</v>
      </c>
      <c r="N3064" s="212">
        <f t="shared" si="257"/>
        <v>2.786</v>
      </c>
      <c r="O3064" s="194">
        <f t="shared" si="260"/>
        <v>0.80599999999998184</v>
      </c>
      <c r="P3064" s="232">
        <v>0</v>
      </c>
      <c r="Q3064" s="249">
        <f t="shared" si="261"/>
        <v>38.695857790636211</v>
      </c>
      <c r="S3064" s="1"/>
      <c r="T3064" s="190"/>
      <c r="U3064" s="193"/>
      <c r="V3064" s="212">
        <f t="shared" si="262"/>
        <v>240.23200000000006</v>
      </c>
      <c r="W3064" s="193"/>
      <c r="X3064" s="212">
        <f t="shared" si="259"/>
        <v>590.45400000000006</v>
      </c>
      <c r="Y3064" s="8">
        <f t="shared" si="263"/>
        <v>598.38900000000001</v>
      </c>
    </row>
    <row r="3065" spans="2:25" x14ac:dyDescent="0.2">
      <c r="B3065" s="262">
        <v>45062</v>
      </c>
      <c r="C3065" s="193">
        <v>438</v>
      </c>
      <c r="D3065" s="193">
        <v>370</v>
      </c>
      <c r="E3065" s="189">
        <v>412.79</v>
      </c>
      <c r="F3065" s="193">
        <v>722</v>
      </c>
      <c r="G3065" s="193">
        <v>34</v>
      </c>
      <c r="H3065" s="8">
        <v>279.27999999999997</v>
      </c>
      <c r="I3065" s="75">
        <v>0</v>
      </c>
      <c r="J3065" s="75">
        <v>0</v>
      </c>
      <c r="K3065" s="220">
        <v>5.6000000000000001E-2</v>
      </c>
      <c r="L3065" s="234">
        <v>4.4000000000000004</v>
      </c>
      <c r="M3065" s="231">
        <v>1.6859999999999999</v>
      </c>
      <c r="N3065" s="212">
        <f t="shared" si="257"/>
        <v>4.4560000000000004</v>
      </c>
      <c r="O3065" s="194">
        <f t="shared" si="260"/>
        <v>0.74600000000002087</v>
      </c>
      <c r="P3065" s="232">
        <v>0</v>
      </c>
      <c r="Q3065" s="249">
        <f t="shared" si="261"/>
        <v>38.420452332600767</v>
      </c>
      <c r="S3065" s="1"/>
      <c r="T3065" s="190"/>
      <c r="U3065" s="193"/>
      <c r="V3065" s="212">
        <f t="shared" si="262"/>
        <v>241.91800000000006</v>
      </c>
      <c r="W3065" s="193"/>
      <c r="X3065" s="212">
        <f t="shared" si="259"/>
        <v>594.85400000000004</v>
      </c>
      <c r="Y3065" s="8">
        <f t="shared" si="263"/>
        <v>602.84500000000003</v>
      </c>
    </row>
    <row r="3066" spans="2:25" x14ac:dyDescent="0.2">
      <c r="B3066" s="262">
        <v>45063</v>
      </c>
      <c r="C3066" s="193">
        <v>438</v>
      </c>
      <c r="D3066" s="193">
        <v>370</v>
      </c>
      <c r="E3066" s="189">
        <v>412.47</v>
      </c>
      <c r="F3066" s="193">
        <v>722</v>
      </c>
      <c r="G3066" s="193">
        <v>34</v>
      </c>
      <c r="H3066" s="8">
        <v>275.57</v>
      </c>
      <c r="I3066" s="75">
        <v>0</v>
      </c>
      <c r="J3066" s="75">
        <v>0.01</v>
      </c>
      <c r="K3066" s="75">
        <v>1.2E-2</v>
      </c>
      <c r="L3066" s="234">
        <v>3.7149999999999999</v>
      </c>
      <c r="M3066" s="231">
        <v>1.4179999999999999</v>
      </c>
      <c r="N3066" s="212">
        <f t="shared" si="257"/>
        <v>3.7369999999999997</v>
      </c>
      <c r="O3066" s="194">
        <f t="shared" si="260"/>
        <v>0.42699999999999738</v>
      </c>
      <c r="P3066" s="232">
        <v>0</v>
      </c>
      <c r="Q3066" s="249">
        <f t="shared" si="261"/>
        <v>37.904414832948504</v>
      </c>
      <c r="S3066" s="1"/>
      <c r="T3066" s="190"/>
      <c r="U3066" s="193"/>
      <c r="V3066" s="212">
        <f t="shared" si="262"/>
        <v>243.33600000000007</v>
      </c>
      <c r="W3066" s="193"/>
      <c r="X3066" s="212">
        <f t="shared" si="259"/>
        <v>598.56900000000007</v>
      </c>
      <c r="Y3066" s="8">
        <f t="shared" si="263"/>
        <v>606.58199999999999</v>
      </c>
    </row>
    <row r="3067" spans="2:25" x14ac:dyDescent="0.2">
      <c r="B3067" s="262">
        <v>45064</v>
      </c>
      <c r="C3067" s="193">
        <v>438</v>
      </c>
      <c r="D3067" s="193">
        <v>370</v>
      </c>
      <c r="E3067" s="189">
        <v>412.18</v>
      </c>
      <c r="F3067" s="193">
        <v>722</v>
      </c>
      <c r="G3067" s="193">
        <v>34</v>
      </c>
      <c r="H3067" s="8">
        <v>272.26</v>
      </c>
      <c r="I3067" s="75">
        <v>0</v>
      </c>
      <c r="J3067" s="75">
        <v>0</v>
      </c>
      <c r="K3067" s="75">
        <v>0</v>
      </c>
      <c r="L3067" s="234">
        <v>4.2389999999999999</v>
      </c>
      <c r="M3067" s="231">
        <v>1.6180000000000001</v>
      </c>
      <c r="N3067" s="212">
        <f t="shared" si="257"/>
        <v>4.2389999999999999</v>
      </c>
      <c r="O3067" s="194">
        <f t="shared" si="260"/>
        <v>0.64900000000002489</v>
      </c>
      <c r="P3067" s="232">
        <v>4.7</v>
      </c>
      <c r="Q3067" s="249">
        <f t="shared" si="261"/>
        <v>37.444014799566027</v>
      </c>
      <c r="S3067" s="1"/>
      <c r="T3067" s="190"/>
      <c r="U3067" s="193"/>
      <c r="V3067" s="212">
        <f t="shared" si="262"/>
        <v>244.95400000000006</v>
      </c>
      <c r="W3067" s="193"/>
      <c r="X3067" s="212">
        <f t="shared" si="259"/>
        <v>602.80800000000011</v>
      </c>
      <c r="Y3067" s="8">
        <f t="shared" si="263"/>
        <v>610.82100000000003</v>
      </c>
    </row>
    <row r="3068" spans="2:25" x14ac:dyDescent="0.2">
      <c r="B3068" s="262">
        <v>45065</v>
      </c>
      <c r="C3068" s="193">
        <v>438</v>
      </c>
      <c r="D3068" s="193">
        <v>370</v>
      </c>
      <c r="E3068" s="189">
        <v>411.87</v>
      </c>
      <c r="F3068" s="193">
        <v>722</v>
      </c>
      <c r="G3068" s="193">
        <v>34</v>
      </c>
      <c r="H3068" s="8">
        <v>268.67</v>
      </c>
      <c r="I3068" s="75">
        <v>0</v>
      </c>
      <c r="J3068" s="75">
        <v>0</v>
      </c>
      <c r="K3068" s="75">
        <v>0</v>
      </c>
      <c r="L3068" s="234">
        <v>2.3740000000000001</v>
      </c>
      <c r="M3068" s="231">
        <v>0.90600000000000003</v>
      </c>
      <c r="N3068" s="212">
        <f t="shared" si="257"/>
        <v>2.3740000000000001</v>
      </c>
      <c r="O3068" s="194">
        <f t="shared" si="260"/>
        <v>0.61400000000000921</v>
      </c>
      <c r="P3068" s="232">
        <v>0</v>
      </c>
      <c r="Q3068" s="249">
        <f t="shared" si="261"/>
        <v>36.944668539794698</v>
      </c>
      <c r="S3068" s="1"/>
      <c r="T3068" s="190"/>
      <c r="U3068" s="193"/>
      <c r="V3068" s="212">
        <f t="shared" si="262"/>
        <v>245.86000000000007</v>
      </c>
      <c r="W3068" s="193"/>
      <c r="X3068" s="212">
        <f t="shared" si="259"/>
        <v>605.18200000000013</v>
      </c>
      <c r="Y3068" s="8">
        <f t="shared" si="263"/>
        <v>613.19500000000005</v>
      </c>
    </row>
    <row r="3069" spans="2:25" x14ac:dyDescent="0.2">
      <c r="B3069" s="262">
        <v>45066</v>
      </c>
      <c r="C3069" s="193">
        <v>438</v>
      </c>
      <c r="D3069" s="193">
        <v>370</v>
      </c>
      <c r="E3069" s="189">
        <v>411.71</v>
      </c>
      <c r="F3069" s="193">
        <v>722</v>
      </c>
      <c r="G3069" s="193">
        <v>34</v>
      </c>
      <c r="H3069" s="8">
        <v>266.91000000000003</v>
      </c>
      <c r="I3069" s="75">
        <v>0</v>
      </c>
      <c r="J3069" s="75">
        <v>0</v>
      </c>
      <c r="K3069" s="75">
        <v>0</v>
      </c>
      <c r="L3069" s="234">
        <v>1.21</v>
      </c>
      <c r="M3069" s="231">
        <v>0.46200000000000002</v>
      </c>
      <c r="N3069" s="212">
        <f t="shared" si="257"/>
        <v>1.21</v>
      </c>
      <c r="O3069" s="194">
        <f t="shared" si="260"/>
        <v>0.43999999999996131</v>
      </c>
      <c r="P3069" s="232">
        <v>0</v>
      </c>
      <c r="Q3069" s="249">
        <f t="shared" si="261"/>
        <v>36.699863688207643</v>
      </c>
      <c r="S3069" s="1"/>
      <c r="T3069" s="190"/>
      <c r="U3069" s="193"/>
      <c r="V3069" s="212">
        <f t="shared" si="262"/>
        <v>246.32200000000006</v>
      </c>
      <c r="W3069" s="193"/>
      <c r="X3069" s="212">
        <f t="shared" si="259"/>
        <v>606.39200000000017</v>
      </c>
      <c r="Y3069" s="8">
        <f t="shared" si="263"/>
        <v>614.40500000000009</v>
      </c>
    </row>
    <row r="3070" spans="2:25" x14ac:dyDescent="0.2">
      <c r="B3070" s="262">
        <v>45067</v>
      </c>
      <c r="C3070" s="193">
        <v>438</v>
      </c>
      <c r="D3070" s="193">
        <v>370</v>
      </c>
      <c r="E3070" s="189">
        <v>411.64</v>
      </c>
      <c r="F3070" s="193">
        <v>722</v>
      </c>
      <c r="G3070" s="193">
        <v>34</v>
      </c>
      <c r="H3070" s="8">
        <v>266.14</v>
      </c>
      <c r="I3070" s="75">
        <v>0</v>
      </c>
      <c r="J3070" s="75">
        <v>0</v>
      </c>
      <c r="K3070" s="75">
        <v>0</v>
      </c>
      <c r="L3070" s="234">
        <v>2.379</v>
      </c>
      <c r="M3070" s="231">
        <v>0.90800000000000003</v>
      </c>
      <c r="N3070" s="212">
        <f t="shared" si="257"/>
        <v>2.379</v>
      </c>
      <c r="O3070" s="194">
        <f t="shared" si="260"/>
        <v>0.85900000000001819</v>
      </c>
      <c r="P3070" s="232">
        <v>4.4000000000000004</v>
      </c>
      <c r="Q3070" s="249">
        <f t="shared" si="261"/>
        <v>36.592761565638298</v>
      </c>
      <c r="S3070" s="1"/>
      <c r="T3070" s="190"/>
      <c r="U3070" s="193"/>
      <c r="V3070" s="212">
        <f t="shared" si="262"/>
        <v>247.23000000000005</v>
      </c>
      <c r="W3070" s="193"/>
      <c r="X3070" s="212">
        <f t="shared" si="259"/>
        <v>608.77100000000019</v>
      </c>
      <c r="Y3070" s="8">
        <f t="shared" si="263"/>
        <v>616.78400000000011</v>
      </c>
    </row>
    <row r="3071" spans="2:25" x14ac:dyDescent="0.2">
      <c r="B3071" s="262">
        <v>45068</v>
      </c>
      <c r="C3071" s="193">
        <v>438</v>
      </c>
      <c r="D3071" s="193">
        <v>370</v>
      </c>
      <c r="E3071" s="189">
        <v>411.51</v>
      </c>
      <c r="F3071" s="193">
        <v>722</v>
      </c>
      <c r="G3071" s="193">
        <v>34</v>
      </c>
      <c r="H3071" s="8">
        <v>264.62</v>
      </c>
      <c r="I3071" s="75">
        <v>0</v>
      </c>
      <c r="J3071" s="75">
        <v>0</v>
      </c>
      <c r="K3071" s="75">
        <v>3.2000000000000001E-2</v>
      </c>
      <c r="L3071" s="234">
        <v>2.2090000000000001</v>
      </c>
      <c r="M3071" s="231">
        <v>0.84299999999999997</v>
      </c>
      <c r="N3071" s="212">
        <f t="shared" si="257"/>
        <v>2.2410000000000001</v>
      </c>
      <c r="O3071" s="194">
        <f t="shared" si="260"/>
        <v>1.1309999999999865</v>
      </c>
      <c r="P3071" s="232">
        <v>0</v>
      </c>
      <c r="Q3071" s="249">
        <f t="shared" si="261"/>
        <v>36.381339193813112</v>
      </c>
      <c r="S3071" s="1"/>
      <c r="T3071" s="190"/>
      <c r="U3071" s="193"/>
      <c r="V3071" s="212">
        <f t="shared" si="262"/>
        <v>248.07300000000004</v>
      </c>
      <c r="W3071" s="193"/>
      <c r="X3071" s="212">
        <f t="shared" si="259"/>
        <v>610.98000000000013</v>
      </c>
      <c r="Y3071" s="8">
        <f t="shared" si="263"/>
        <v>619.02500000000009</v>
      </c>
    </row>
    <row r="3072" spans="2:25" x14ac:dyDescent="0.2">
      <c r="B3072" s="262">
        <v>45069</v>
      </c>
      <c r="C3072" s="193">
        <v>438</v>
      </c>
      <c r="D3072" s="193">
        <v>370</v>
      </c>
      <c r="E3072" s="189">
        <v>411.41</v>
      </c>
      <c r="F3072" s="193">
        <v>722</v>
      </c>
      <c r="G3072" s="193">
        <v>34</v>
      </c>
      <c r="H3072" s="8">
        <v>263.51</v>
      </c>
      <c r="I3072" s="75">
        <v>0</v>
      </c>
      <c r="J3072" s="75">
        <v>0</v>
      </c>
      <c r="K3072" s="75">
        <v>5.5E-2</v>
      </c>
      <c r="L3072" s="234">
        <v>2.5259999999999998</v>
      </c>
      <c r="M3072" s="231">
        <v>0.96399999999999997</v>
      </c>
      <c r="N3072" s="212">
        <f t="shared" si="257"/>
        <v>2.581</v>
      </c>
      <c r="O3072" s="194">
        <f t="shared" si="260"/>
        <v>1.1509999999999931</v>
      </c>
      <c r="P3072" s="232">
        <v>25.8</v>
      </c>
      <c r="Q3072" s="249">
        <f t="shared" si="261"/>
        <v>36.226945224914452</v>
      </c>
      <c r="S3072" s="1"/>
      <c r="T3072" s="190"/>
      <c r="U3072" s="193"/>
      <c r="V3072" s="212">
        <f t="shared" si="262"/>
        <v>249.03700000000003</v>
      </c>
      <c r="W3072" s="193"/>
      <c r="X3072" s="212">
        <f t="shared" si="259"/>
        <v>613.50600000000009</v>
      </c>
      <c r="Y3072" s="8">
        <f t="shared" si="263"/>
        <v>621.60600000000011</v>
      </c>
    </row>
    <row r="3073" spans="2:25" x14ac:dyDescent="0.2">
      <c r="B3073" s="262">
        <v>45070</v>
      </c>
      <c r="C3073" s="193">
        <v>438</v>
      </c>
      <c r="D3073" s="193">
        <v>370</v>
      </c>
      <c r="E3073" s="189">
        <v>411.28</v>
      </c>
      <c r="F3073" s="193">
        <v>722</v>
      </c>
      <c r="G3073" s="193">
        <v>34</v>
      </c>
      <c r="H3073" s="8">
        <v>262.08</v>
      </c>
      <c r="I3073" s="75">
        <v>0</v>
      </c>
      <c r="J3073" s="75">
        <v>0</v>
      </c>
      <c r="K3073" s="75">
        <v>5.5E-2</v>
      </c>
      <c r="L3073" s="234">
        <v>2.5550000000000002</v>
      </c>
      <c r="M3073" s="231">
        <v>0.97499999999999998</v>
      </c>
      <c r="N3073" s="212">
        <f t="shared" si="257"/>
        <v>2.6100000000000003</v>
      </c>
      <c r="O3073" s="194">
        <f t="shared" si="260"/>
        <v>0.96000000000002306</v>
      </c>
      <c r="P3073" s="232">
        <v>0</v>
      </c>
      <c r="Q3073" s="249">
        <f t="shared" si="261"/>
        <v>36.028041282999972</v>
      </c>
      <c r="S3073" s="1"/>
      <c r="T3073" s="190"/>
      <c r="U3073" s="193"/>
      <c r="V3073" s="212">
        <f t="shared" si="262"/>
        <v>250.01200000000003</v>
      </c>
      <c r="W3073" s="193"/>
      <c r="X3073" s="212">
        <f t="shared" si="259"/>
        <v>616.06100000000004</v>
      </c>
      <c r="Y3073" s="8">
        <f t="shared" si="263"/>
        <v>624.21600000000012</v>
      </c>
    </row>
    <row r="3074" spans="2:25" x14ac:dyDescent="0.2">
      <c r="B3074" s="262">
        <v>45071</v>
      </c>
      <c r="C3074" s="193">
        <v>438</v>
      </c>
      <c r="D3074" s="193">
        <v>370</v>
      </c>
      <c r="E3074" s="189">
        <v>411.13</v>
      </c>
      <c r="F3074" s="193">
        <v>722</v>
      </c>
      <c r="G3074" s="193">
        <v>34</v>
      </c>
      <c r="H3074" s="8">
        <v>260.43</v>
      </c>
      <c r="I3074" s="75">
        <v>0</v>
      </c>
      <c r="J3074" s="75">
        <v>0</v>
      </c>
      <c r="K3074" s="75">
        <v>1.9E-2</v>
      </c>
      <c r="L3074" s="234">
        <v>2.5329999999999999</v>
      </c>
      <c r="M3074" s="231">
        <v>0.96699999999999997</v>
      </c>
      <c r="N3074" s="212">
        <f t="shared" si="257"/>
        <v>2.552</v>
      </c>
      <c r="O3074" s="194">
        <f t="shared" si="260"/>
        <v>0.57199999999998186</v>
      </c>
      <c r="P3074" s="232">
        <v>0</v>
      </c>
      <c r="Q3074" s="249">
        <f t="shared" si="261"/>
        <v>35.798536734637104</v>
      </c>
      <c r="S3074" s="1"/>
      <c r="T3074" s="190"/>
      <c r="U3074" s="193"/>
      <c r="V3074" s="212">
        <f t="shared" si="262"/>
        <v>250.97900000000004</v>
      </c>
      <c r="W3074" s="193"/>
      <c r="X3074" s="212">
        <f t="shared" si="259"/>
        <v>618.59400000000005</v>
      </c>
      <c r="Y3074" s="8">
        <f t="shared" si="263"/>
        <v>626.76800000000014</v>
      </c>
    </row>
    <row r="3075" spans="2:25" x14ac:dyDescent="0.2">
      <c r="B3075" s="262">
        <v>45072</v>
      </c>
      <c r="C3075" s="193">
        <v>438</v>
      </c>
      <c r="D3075" s="193">
        <v>370</v>
      </c>
      <c r="E3075" s="189">
        <v>410.95</v>
      </c>
      <c r="F3075" s="193">
        <v>722</v>
      </c>
      <c r="G3075" s="193">
        <v>34</v>
      </c>
      <c r="H3075" s="212">
        <v>258.45</v>
      </c>
      <c r="I3075" s="75">
        <v>0</v>
      </c>
      <c r="J3075" s="75">
        <v>0</v>
      </c>
      <c r="K3075" s="75">
        <v>0</v>
      </c>
      <c r="L3075" s="234">
        <v>2.4420000000000002</v>
      </c>
      <c r="M3075" s="231">
        <v>0.93200000000000005</v>
      </c>
      <c r="N3075" s="212">
        <f t="shared" si="257"/>
        <v>2.4420000000000002</v>
      </c>
      <c r="O3075" s="194">
        <f t="shared" si="260"/>
        <v>0.68200000000000927</v>
      </c>
      <c r="P3075" s="232">
        <v>0</v>
      </c>
      <c r="Q3075" s="249">
        <f t="shared" si="261"/>
        <v>35.52313127660166</v>
      </c>
      <c r="S3075" s="1"/>
      <c r="T3075" s="1"/>
      <c r="U3075" s="193"/>
      <c r="V3075" s="212">
        <f t="shared" si="262"/>
        <v>251.91100000000003</v>
      </c>
      <c r="W3075" s="193"/>
      <c r="X3075" s="212">
        <f t="shared" si="259"/>
        <v>621.03600000000006</v>
      </c>
      <c r="Y3075" s="8">
        <f t="shared" si="263"/>
        <v>629.21000000000015</v>
      </c>
    </row>
    <row r="3076" spans="2:25" x14ac:dyDescent="0.2">
      <c r="B3076" s="262">
        <v>45073</v>
      </c>
      <c r="C3076" s="193">
        <v>438</v>
      </c>
      <c r="D3076" s="193">
        <v>370</v>
      </c>
      <c r="E3076" s="189">
        <v>410.79</v>
      </c>
      <c r="F3076" s="193">
        <v>722</v>
      </c>
      <c r="G3076" s="193">
        <v>34</v>
      </c>
      <c r="H3076" s="212">
        <v>256.69</v>
      </c>
      <c r="I3076" s="75">
        <v>0</v>
      </c>
      <c r="J3076" s="75">
        <v>0</v>
      </c>
      <c r="K3076" s="75">
        <v>0</v>
      </c>
      <c r="L3076" s="234">
        <v>2.6880000000000002</v>
      </c>
      <c r="M3076" s="231">
        <v>1.022</v>
      </c>
      <c r="N3076" s="212">
        <f t="shared" si="257"/>
        <v>2.6880000000000002</v>
      </c>
      <c r="O3076" s="194">
        <f t="shared" si="260"/>
        <v>0.47799999999999221</v>
      </c>
      <c r="P3076" s="232">
        <v>0</v>
      </c>
      <c r="Q3076" s="249">
        <f t="shared" si="261"/>
        <v>35.278326425014605</v>
      </c>
      <c r="S3076" s="1"/>
      <c r="T3076" s="1"/>
      <c r="U3076" s="193"/>
      <c r="V3076" s="212">
        <f t="shared" si="262"/>
        <v>252.93300000000002</v>
      </c>
      <c r="W3076" s="193"/>
      <c r="X3076" s="212">
        <f t="shared" si="259"/>
        <v>623.72400000000005</v>
      </c>
      <c r="Y3076" s="8">
        <f t="shared" si="263"/>
        <v>631.89800000000014</v>
      </c>
    </row>
    <row r="3077" spans="2:25" x14ac:dyDescent="0.2">
      <c r="B3077" s="262">
        <v>45074</v>
      </c>
      <c r="C3077" s="193">
        <v>438</v>
      </c>
      <c r="D3077" s="193">
        <v>370</v>
      </c>
      <c r="E3077" s="189">
        <v>410.58</v>
      </c>
      <c r="F3077" s="193">
        <v>722</v>
      </c>
      <c r="G3077" s="193">
        <v>34</v>
      </c>
      <c r="H3077" s="212">
        <v>254.48</v>
      </c>
      <c r="I3077" s="75">
        <v>0</v>
      </c>
      <c r="J3077" s="75">
        <v>0</v>
      </c>
      <c r="K3077" s="75">
        <v>0</v>
      </c>
      <c r="L3077" s="234">
        <v>1.623</v>
      </c>
      <c r="M3077" s="231">
        <v>0.61699999999999999</v>
      </c>
      <c r="N3077" s="212">
        <f t="shared" si="257"/>
        <v>1.623</v>
      </c>
      <c r="O3077" s="194">
        <f t="shared" si="260"/>
        <v>0.52300000000000568</v>
      </c>
      <c r="P3077" s="232">
        <v>0</v>
      </c>
      <c r="Q3077" s="249">
        <f t="shared" si="261"/>
        <v>34.970929423874033</v>
      </c>
      <c r="S3077" s="1"/>
      <c r="T3077" s="1"/>
      <c r="U3077" s="193"/>
      <c r="V3077" s="212">
        <f t="shared" si="262"/>
        <v>253.55</v>
      </c>
      <c r="W3077" s="193"/>
      <c r="X3077" s="212">
        <f t="shared" si="259"/>
        <v>625.34700000000009</v>
      </c>
      <c r="Y3077" s="8">
        <f t="shared" si="263"/>
        <v>633.52100000000019</v>
      </c>
    </row>
    <row r="3078" spans="2:25" x14ac:dyDescent="0.2">
      <c r="B3078" s="262">
        <v>45075</v>
      </c>
      <c r="C3078" s="193">
        <v>438</v>
      </c>
      <c r="D3078" s="193">
        <v>370</v>
      </c>
      <c r="E3078" s="189">
        <v>410.48</v>
      </c>
      <c r="F3078" s="193">
        <v>722</v>
      </c>
      <c r="G3078" s="193">
        <v>34</v>
      </c>
      <c r="H3078" s="212">
        <v>253.38</v>
      </c>
      <c r="I3078" s="75">
        <v>0</v>
      </c>
      <c r="J3078" s="75">
        <v>0</v>
      </c>
      <c r="K3078" s="75">
        <v>0</v>
      </c>
      <c r="L3078" s="234">
        <v>4.29</v>
      </c>
      <c r="M3078" s="231">
        <v>1.631</v>
      </c>
      <c r="N3078" s="212">
        <f t="shared" si="257"/>
        <v>4.29</v>
      </c>
      <c r="O3078" s="194">
        <f t="shared" si="260"/>
        <v>0.7599999999999989</v>
      </c>
      <c r="P3078" s="232">
        <v>0</v>
      </c>
      <c r="Q3078" s="249">
        <f t="shared" si="261"/>
        <v>34.81792639163212</v>
      </c>
      <c r="S3078" s="1"/>
      <c r="T3078" s="1"/>
      <c r="U3078" s="193"/>
      <c r="V3078" s="212">
        <f t="shared" si="262"/>
        <v>255.18100000000001</v>
      </c>
      <c r="W3078" s="193"/>
      <c r="X3078" s="212">
        <f t="shared" si="259"/>
        <v>629.63700000000006</v>
      </c>
      <c r="Y3078" s="8">
        <f t="shared" si="263"/>
        <v>637.81100000000015</v>
      </c>
    </row>
    <row r="3079" spans="2:25" x14ac:dyDescent="0.2">
      <c r="B3079" s="262">
        <v>45076</v>
      </c>
      <c r="C3079" s="193">
        <v>438</v>
      </c>
      <c r="D3079" s="193">
        <v>370</v>
      </c>
      <c r="E3079" s="189">
        <v>410.15</v>
      </c>
      <c r="F3079" s="193">
        <v>722</v>
      </c>
      <c r="G3079" s="193">
        <v>34</v>
      </c>
      <c r="H3079" s="212">
        <v>249.85</v>
      </c>
      <c r="I3079" s="75">
        <v>0</v>
      </c>
      <c r="J3079" s="75">
        <v>0</v>
      </c>
      <c r="K3079" s="75">
        <v>3.5999999999999997E-2</v>
      </c>
      <c r="L3079" s="234">
        <v>3.9630000000000001</v>
      </c>
      <c r="M3079" s="231">
        <v>1.5069999999999999</v>
      </c>
      <c r="N3079" s="212">
        <f t="shared" si="257"/>
        <v>3.9990000000000001</v>
      </c>
      <c r="O3079" s="194">
        <f t="shared" si="260"/>
        <v>0.68899999999999784</v>
      </c>
      <c r="P3079" s="232">
        <v>0</v>
      </c>
      <c r="Q3079" s="249">
        <f t="shared" si="261"/>
        <v>34.326925751801262</v>
      </c>
      <c r="S3079" s="1"/>
      <c r="T3079" s="1"/>
      <c r="U3079" s="193"/>
      <c r="V3079" s="212">
        <f t="shared" si="262"/>
        <v>256.68799999999999</v>
      </c>
      <c r="W3079" s="193"/>
      <c r="X3079" s="212">
        <f t="shared" si="259"/>
        <v>633.6</v>
      </c>
      <c r="Y3079" s="8">
        <f t="shared" si="263"/>
        <v>641.81000000000017</v>
      </c>
    </row>
    <row r="3080" spans="2:25" x14ac:dyDescent="0.2">
      <c r="B3080" s="262">
        <v>45077</v>
      </c>
      <c r="C3080" s="193">
        <v>438</v>
      </c>
      <c r="D3080" s="193">
        <v>370</v>
      </c>
      <c r="E3080" s="189">
        <v>409.84</v>
      </c>
      <c r="F3080" s="193">
        <v>722</v>
      </c>
      <c r="G3080" s="193">
        <v>34</v>
      </c>
      <c r="H3080" s="212">
        <v>246.54</v>
      </c>
      <c r="I3080" s="75">
        <v>0</v>
      </c>
      <c r="J3080" s="75">
        <v>0</v>
      </c>
      <c r="K3080" s="75">
        <v>5.3999999999999999E-2</v>
      </c>
      <c r="L3080" s="234">
        <v>3.4740000000000002</v>
      </c>
      <c r="M3080" s="231">
        <v>1.321</v>
      </c>
      <c r="N3080" s="212">
        <f t="shared" si="257"/>
        <v>3.528</v>
      </c>
      <c r="O3080" s="194">
        <f t="shared" si="260"/>
        <v>0.5880000000000023</v>
      </c>
      <c r="P3080" s="232">
        <v>0</v>
      </c>
      <c r="Q3080" s="249">
        <f t="shared" si="261"/>
        <v>33.866525718418778</v>
      </c>
      <c r="S3080" s="1"/>
      <c r="T3080" s="1"/>
      <c r="U3080" s="193"/>
      <c r="V3080" s="212">
        <f t="shared" si="262"/>
        <v>258.00900000000001</v>
      </c>
      <c r="W3080" s="193"/>
      <c r="X3080" s="212">
        <f t="shared" si="259"/>
        <v>637.07400000000007</v>
      </c>
      <c r="Y3080" s="8">
        <f t="shared" si="263"/>
        <v>645.33800000000019</v>
      </c>
    </row>
    <row r="3081" spans="2:25" x14ac:dyDescent="0.2">
      <c r="B3081" s="262">
        <v>45078</v>
      </c>
      <c r="C3081" s="193">
        <v>438</v>
      </c>
      <c r="D3081" s="193">
        <v>370</v>
      </c>
      <c r="E3081" s="189">
        <v>409.56</v>
      </c>
      <c r="F3081" s="193">
        <v>722</v>
      </c>
      <c r="G3081" s="193">
        <v>34</v>
      </c>
      <c r="H3081" s="212">
        <v>243.6</v>
      </c>
      <c r="I3081" s="75">
        <v>0</v>
      </c>
      <c r="J3081" s="75">
        <v>0</v>
      </c>
      <c r="K3081" s="75">
        <v>5.3999999999999999E-2</v>
      </c>
      <c r="L3081" s="234">
        <v>2.7189999999999999</v>
      </c>
      <c r="M3081" s="231">
        <v>1.03</v>
      </c>
      <c r="N3081" s="212">
        <f t="shared" si="257"/>
        <v>2.7729999999999997</v>
      </c>
      <c r="O3081" s="194">
        <f t="shared" si="260"/>
        <v>0.73300000000000765</v>
      </c>
      <c r="P3081" s="232">
        <v>0</v>
      </c>
      <c r="Q3081" s="249">
        <f t="shared" si="261"/>
        <v>33.457590341335852</v>
      </c>
      <c r="S3081" s="1"/>
      <c r="T3081" s="1"/>
      <c r="U3081" s="193"/>
      <c r="V3081" s="212">
        <f t="shared" si="262"/>
        <v>259.03899999999999</v>
      </c>
      <c r="W3081" s="193"/>
      <c r="X3081" s="212">
        <f t="shared" si="259"/>
        <v>639.79300000000012</v>
      </c>
      <c r="Y3081" s="8">
        <f t="shared" si="263"/>
        <v>648.11100000000022</v>
      </c>
    </row>
    <row r="3082" spans="2:25" x14ac:dyDescent="0.2">
      <c r="B3082" s="262">
        <v>45079</v>
      </c>
      <c r="C3082" s="193">
        <v>438</v>
      </c>
      <c r="D3082" s="193">
        <v>370</v>
      </c>
      <c r="E3082" s="189">
        <v>409.36</v>
      </c>
      <c r="F3082" s="193">
        <v>722</v>
      </c>
      <c r="G3082" s="193">
        <v>34</v>
      </c>
      <c r="H3082" s="212">
        <v>241.56</v>
      </c>
      <c r="I3082" s="75">
        <v>0</v>
      </c>
      <c r="J3082" s="75">
        <v>0</v>
      </c>
      <c r="K3082" s="75">
        <v>5.3999999999999999E-2</v>
      </c>
      <c r="L3082" s="234">
        <v>2.157</v>
      </c>
      <c r="M3082" s="231">
        <v>0.81699999999999995</v>
      </c>
      <c r="N3082" s="212">
        <f t="shared" si="257"/>
        <v>2.2109999999999999</v>
      </c>
      <c r="O3082" s="194">
        <f t="shared" si="260"/>
        <v>0.35099999999998621</v>
      </c>
      <c r="P3082" s="232">
        <v>0</v>
      </c>
      <c r="Q3082" s="249">
        <f t="shared" si="261"/>
        <v>33.173839263359945</v>
      </c>
      <c r="S3082" s="1"/>
      <c r="T3082" s="1"/>
      <c r="U3082" s="193"/>
      <c r="V3082" s="212">
        <f t="shared" si="262"/>
        <v>259.85599999999999</v>
      </c>
      <c r="W3082" s="193"/>
      <c r="X3082" s="212">
        <f t="shared" si="259"/>
        <v>641.95000000000016</v>
      </c>
      <c r="Y3082" s="8">
        <f t="shared" si="263"/>
        <v>650.32200000000023</v>
      </c>
    </row>
    <row r="3083" spans="2:25" x14ac:dyDescent="0.2">
      <c r="B3083" s="262">
        <v>45080</v>
      </c>
      <c r="C3083" s="193">
        <v>438</v>
      </c>
      <c r="D3083" s="193">
        <v>370</v>
      </c>
      <c r="E3083" s="189">
        <v>409.18</v>
      </c>
      <c r="F3083" s="193">
        <v>722</v>
      </c>
      <c r="G3083" s="193">
        <v>34</v>
      </c>
      <c r="H3083" s="212">
        <v>239.7</v>
      </c>
      <c r="I3083" s="75">
        <v>0</v>
      </c>
      <c r="J3083" s="75">
        <v>0</v>
      </c>
      <c r="K3083" s="75">
        <v>5.3999999999999999E-2</v>
      </c>
      <c r="L3083" s="234">
        <v>2.629</v>
      </c>
      <c r="M3083" s="231">
        <v>0.996</v>
      </c>
      <c r="N3083" s="212">
        <f t="shared" si="257"/>
        <v>2.6829999999999998</v>
      </c>
      <c r="O3083" s="194">
        <f t="shared" si="260"/>
        <v>0.44300000000001916</v>
      </c>
      <c r="P3083" s="232">
        <v>0</v>
      </c>
      <c r="Q3083" s="249">
        <f t="shared" si="261"/>
        <v>32.915125045205436</v>
      </c>
      <c r="S3083" s="1"/>
      <c r="T3083" s="1"/>
      <c r="U3083" s="193"/>
      <c r="V3083" s="212">
        <f t="shared" si="262"/>
        <v>260.85199999999998</v>
      </c>
      <c r="W3083" s="193"/>
      <c r="X3083" s="212">
        <f t="shared" si="259"/>
        <v>644.57900000000018</v>
      </c>
      <c r="Y3083" s="8">
        <f t="shared" si="263"/>
        <v>653.00500000000022</v>
      </c>
    </row>
    <row r="3084" spans="2:25" x14ac:dyDescent="0.2">
      <c r="B3084" s="262">
        <v>45081</v>
      </c>
      <c r="C3084" s="193">
        <v>438</v>
      </c>
      <c r="D3084" s="193">
        <v>370</v>
      </c>
      <c r="E3084" s="189">
        <v>408.96</v>
      </c>
      <c r="F3084" s="193">
        <v>722</v>
      </c>
      <c r="G3084" s="193">
        <v>34</v>
      </c>
      <c r="H3084" s="8">
        <v>237.46</v>
      </c>
      <c r="I3084" s="75">
        <v>0</v>
      </c>
      <c r="J3084" s="75">
        <v>0</v>
      </c>
      <c r="K3084" s="75">
        <v>5.3999999999999999E-2</v>
      </c>
      <c r="L3084" s="234">
        <v>2.883</v>
      </c>
      <c r="M3084" s="231">
        <v>1.0920000000000001</v>
      </c>
      <c r="N3084" s="212">
        <f t="shared" si="257"/>
        <v>2.9369999999999998</v>
      </c>
      <c r="O3084" s="194">
        <f t="shared" si="260"/>
        <v>0.57699999999998619</v>
      </c>
      <c r="P3084" s="232">
        <v>0</v>
      </c>
      <c r="Q3084" s="249">
        <f t="shared" si="261"/>
        <v>32.603555234094635</v>
      </c>
      <c r="S3084" s="1"/>
      <c r="T3084" s="1"/>
      <c r="V3084" s="212">
        <f t="shared" si="262"/>
        <v>261.94399999999996</v>
      </c>
      <c r="X3084" s="212">
        <f t="shared" si="259"/>
        <v>647.46200000000022</v>
      </c>
      <c r="Y3084" s="8">
        <f t="shared" si="263"/>
        <v>655.94200000000023</v>
      </c>
    </row>
    <row r="3085" spans="2:25" x14ac:dyDescent="0.2">
      <c r="B3085" s="262">
        <v>45082</v>
      </c>
      <c r="C3085" s="193">
        <v>438</v>
      </c>
      <c r="D3085" s="193">
        <v>370</v>
      </c>
      <c r="E3085" s="189">
        <v>408.73</v>
      </c>
      <c r="F3085" s="193">
        <v>722</v>
      </c>
      <c r="G3085" s="193">
        <v>34</v>
      </c>
      <c r="H3085" s="8">
        <v>235.1</v>
      </c>
      <c r="I3085" s="75">
        <v>0</v>
      </c>
      <c r="J3085" s="75">
        <v>0</v>
      </c>
      <c r="K3085" s="75">
        <v>5.3999999999999999E-2</v>
      </c>
      <c r="L3085" s="234">
        <v>1.7130000000000001</v>
      </c>
      <c r="M3085" s="231">
        <v>0.64900000000000002</v>
      </c>
      <c r="N3085" s="212">
        <f t="shared" ref="N3085:N3148" si="264">I3085+J3085+K3085+L3085</f>
        <v>1.7670000000000001</v>
      </c>
      <c r="O3085" s="194">
        <f t="shared" si="260"/>
        <v>0.36699999999999444</v>
      </c>
      <c r="P3085" s="232">
        <v>0</v>
      </c>
      <c r="Q3085" s="249">
        <f t="shared" si="261"/>
        <v>32.275294183102901</v>
      </c>
      <c r="S3085" s="1"/>
      <c r="T3085" s="1"/>
      <c r="V3085" s="212">
        <f t="shared" si="262"/>
        <v>262.59299999999996</v>
      </c>
      <c r="X3085" s="212">
        <f t="shared" si="259"/>
        <v>649.17500000000018</v>
      </c>
      <c r="Y3085" s="8">
        <f t="shared" si="263"/>
        <v>657.70900000000029</v>
      </c>
    </row>
    <row r="3086" spans="2:25" x14ac:dyDescent="0.2">
      <c r="B3086" s="262">
        <v>45083</v>
      </c>
      <c r="C3086" s="193">
        <v>438</v>
      </c>
      <c r="D3086" s="193">
        <v>370</v>
      </c>
      <c r="E3086" s="189">
        <v>408.59</v>
      </c>
      <c r="F3086" s="193">
        <v>722</v>
      </c>
      <c r="G3086" s="193">
        <v>34</v>
      </c>
      <c r="H3086" s="8">
        <v>233.7</v>
      </c>
      <c r="I3086" s="75">
        <v>0</v>
      </c>
      <c r="J3086" s="75">
        <v>0</v>
      </c>
      <c r="K3086" s="75">
        <v>5.3999999999999999E-2</v>
      </c>
      <c r="L3086" s="234">
        <v>0.95799999999999996</v>
      </c>
      <c r="M3086" s="231">
        <v>0.36299999999999999</v>
      </c>
      <c r="N3086" s="212">
        <f t="shared" si="264"/>
        <v>1.012</v>
      </c>
      <c r="O3086" s="194">
        <f t="shared" si="260"/>
        <v>0.31200000000001138</v>
      </c>
      <c r="P3086" s="232">
        <v>0</v>
      </c>
      <c r="Q3086" s="249">
        <f t="shared" si="261"/>
        <v>32.080563051158649</v>
      </c>
      <c r="S3086" s="1"/>
      <c r="T3086" s="1"/>
      <c r="V3086" s="212">
        <f t="shared" si="262"/>
        <v>262.95599999999996</v>
      </c>
      <c r="X3086" s="212">
        <f t="shared" si="259"/>
        <v>650.13300000000015</v>
      </c>
      <c r="Y3086" s="8">
        <f t="shared" si="263"/>
        <v>658.72100000000023</v>
      </c>
    </row>
    <row r="3087" spans="2:25" x14ac:dyDescent="0.2">
      <c r="B3087" s="262">
        <v>45084</v>
      </c>
      <c r="C3087" s="193">
        <v>438</v>
      </c>
      <c r="D3087" s="193">
        <v>370</v>
      </c>
      <c r="E3087" s="189">
        <v>408.52</v>
      </c>
      <c r="F3087" s="193">
        <v>722</v>
      </c>
      <c r="G3087" s="193">
        <v>34</v>
      </c>
      <c r="H3087" s="8">
        <v>233</v>
      </c>
      <c r="I3087" s="75">
        <v>0</v>
      </c>
      <c r="J3087" s="75">
        <v>0</v>
      </c>
      <c r="K3087" s="75">
        <v>5.3999999999999999E-2</v>
      </c>
      <c r="L3087" s="234">
        <v>0.67600000000000005</v>
      </c>
      <c r="M3087" s="231">
        <v>0.25600000000000001</v>
      </c>
      <c r="N3087" s="212">
        <f t="shared" si="264"/>
        <v>0.73000000000000009</v>
      </c>
      <c r="O3087" s="194">
        <f t="shared" si="260"/>
        <v>0.42999999999998872</v>
      </c>
      <c r="P3087" s="232">
        <v>0</v>
      </c>
      <c r="Q3087" s="249">
        <f t="shared" si="261"/>
        <v>31.983197485186523</v>
      </c>
      <c r="S3087" s="1"/>
      <c r="T3087" s="1"/>
      <c r="V3087" s="212">
        <f t="shared" si="262"/>
        <v>263.21199999999993</v>
      </c>
      <c r="X3087" s="212">
        <f t="shared" ref="X3087:X3150" si="265">+X3086+L3087</f>
        <v>650.8090000000002</v>
      </c>
      <c r="Y3087" s="8">
        <f t="shared" si="263"/>
        <v>659.45100000000025</v>
      </c>
    </row>
    <row r="3088" spans="2:25" x14ac:dyDescent="0.2">
      <c r="B3088" s="262">
        <v>45085</v>
      </c>
      <c r="C3088" s="193">
        <v>438</v>
      </c>
      <c r="D3088" s="193">
        <v>370</v>
      </c>
      <c r="E3088" s="189">
        <v>408.49</v>
      </c>
      <c r="F3088" s="193">
        <v>722</v>
      </c>
      <c r="G3088" s="193">
        <v>34</v>
      </c>
      <c r="H3088" s="8">
        <v>232.7</v>
      </c>
      <c r="I3088" s="75">
        <v>0</v>
      </c>
      <c r="J3088" s="75">
        <v>0</v>
      </c>
      <c r="K3088" s="75">
        <v>5.3999999999999999E-2</v>
      </c>
      <c r="L3088" s="234">
        <v>0.61699999999999999</v>
      </c>
      <c r="M3088" s="231">
        <v>0.23300000000000001</v>
      </c>
      <c r="N3088" s="212">
        <f t="shared" si="264"/>
        <v>0.67100000000000004</v>
      </c>
      <c r="O3088" s="194">
        <f t="shared" si="260"/>
        <v>0.57100000000000573</v>
      </c>
      <c r="P3088" s="232">
        <v>0</v>
      </c>
      <c r="Q3088" s="249">
        <f t="shared" si="261"/>
        <v>31.941469385484183</v>
      </c>
      <c r="S3088" s="1"/>
      <c r="T3088" s="1"/>
      <c r="V3088" s="212">
        <f t="shared" si="262"/>
        <v>263.44499999999994</v>
      </c>
      <c r="X3088" s="212">
        <f t="shared" si="265"/>
        <v>651.42600000000016</v>
      </c>
      <c r="Y3088" s="8">
        <f t="shared" si="263"/>
        <v>660.1220000000003</v>
      </c>
    </row>
    <row r="3089" spans="2:25" x14ac:dyDescent="0.2">
      <c r="B3089" s="262">
        <v>45086</v>
      </c>
      <c r="C3089" s="193">
        <v>438</v>
      </c>
      <c r="D3089" s="193">
        <v>370</v>
      </c>
      <c r="E3089" s="189">
        <v>408.48</v>
      </c>
      <c r="F3089" s="193">
        <v>722</v>
      </c>
      <c r="G3089" s="193">
        <v>34</v>
      </c>
      <c r="H3089" s="8">
        <v>232.6</v>
      </c>
      <c r="I3089" s="75">
        <v>0</v>
      </c>
      <c r="J3089" s="75">
        <v>0</v>
      </c>
      <c r="K3089" s="75">
        <v>5.3999999999999999E-2</v>
      </c>
      <c r="L3089" s="234">
        <v>0.318</v>
      </c>
      <c r="M3089" s="231">
        <v>0.12</v>
      </c>
      <c r="N3089" s="212">
        <f t="shared" si="264"/>
        <v>0.372</v>
      </c>
      <c r="O3089" s="194">
        <f t="shared" si="260"/>
        <v>0.372</v>
      </c>
      <c r="P3089" s="232">
        <v>0</v>
      </c>
      <c r="Q3089" s="249">
        <f t="shared" si="261"/>
        <v>31.927560018916736</v>
      </c>
      <c r="S3089" s="1"/>
      <c r="T3089" s="1"/>
      <c r="V3089" s="212">
        <f t="shared" si="262"/>
        <v>263.56499999999994</v>
      </c>
      <c r="X3089" s="212">
        <f t="shared" si="265"/>
        <v>651.74400000000014</v>
      </c>
      <c r="Y3089" s="8">
        <f t="shared" si="263"/>
        <v>660.49400000000026</v>
      </c>
    </row>
    <row r="3090" spans="2:25" x14ac:dyDescent="0.2">
      <c r="B3090" s="262">
        <v>45087</v>
      </c>
      <c r="C3090" s="193">
        <v>438</v>
      </c>
      <c r="D3090" s="193">
        <v>370</v>
      </c>
      <c r="E3090" s="189">
        <v>408.48</v>
      </c>
      <c r="F3090" s="193">
        <v>722</v>
      </c>
      <c r="G3090" s="193">
        <v>34</v>
      </c>
      <c r="H3090" s="8">
        <v>232.6</v>
      </c>
      <c r="I3090" s="75">
        <v>0</v>
      </c>
      <c r="J3090" s="75">
        <v>0</v>
      </c>
      <c r="K3090" s="75">
        <v>5.2999999999999999E-2</v>
      </c>
      <c r="L3090" s="234">
        <v>2.1469999999999998</v>
      </c>
      <c r="M3090" s="231">
        <v>0.81</v>
      </c>
      <c r="N3090" s="212">
        <f t="shared" si="264"/>
        <v>2.1999999999999997</v>
      </c>
      <c r="O3090" s="194">
        <f t="shared" ref="O3090:O3150" si="266">H3091-H3090+N3090</f>
        <v>0.29999999999999405</v>
      </c>
      <c r="P3090" s="232">
        <v>0</v>
      </c>
      <c r="Q3090" s="249">
        <f t="shared" si="261"/>
        <v>31.927560018916736</v>
      </c>
      <c r="S3090" s="1"/>
      <c r="T3090" s="1"/>
      <c r="V3090" s="212">
        <f t="shared" si="262"/>
        <v>264.37499999999994</v>
      </c>
      <c r="X3090" s="212">
        <f t="shared" si="265"/>
        <v>653.89100000000019</v>
      </c>
      <c r="Y3090" s="8">
        <f t="shared" si="263"/>
        <v>662.6940000000003</v>
      </c>
    </row>
    <row r="3091" spans="2:25" x14ac:dyDescent="0.2">
      <c r="B3091" s="262">
        <v>45088</v>
      </c>
      <c r="C3091" s="193">
        <v>438</v>
      </c>
      <c r="D3091" s="193">
        <v>370</v>
      </c>
      <c r="E3091" s="189">
        <v>408.29</v>
      </c>
      <c r="F3091" s="193">
        <v>722</v>
      </c>
      <c r="G3091" s="193">
        <v>34</v>
      </c>
      <c r="H3091" s="8">
        <v>230.7</v>
      </c>
      <c r="I3091" s="75">
        <v>0</v>
      </c>
      <c r="J3091" s="75">
        <v>0</v>
      </c>
      <c r="K3091" s="75">
        <v>5.2999999999999999E-2</v>
      </c>
      <c r="L3091" s="234">
        <v>1.51</v>
      </c>
      <c r="M3091" s="231">
        <v>0.56999999999999995</v>
      </c>
      <c r="N3091" s="212">
        <f t="shared" si="264"/>
        <v>1.5629999999999999</v>
      </c>
      <c r="O3091" s="194">
        <f t="shared" si="266"/>
        <v>0.56299999999999994</v>
      </c>
      <c r="P3091" s="232">
        <v>0</v>
      </c>
      <c r="Q3091" s="249">
        <f t="shared" si="261"/>
        <v>31.663282054135252</v>
      </c>
      <c r="S3091" s="1"/>
      <c r="T3091" s="1"/>
      <c r="V3091" s="212">
        <f t="shared" si="262"/>
        <v>264.94499999999994</v>
      </c>
      <c r="X3091" s="212">
        <f t="shared" si="265"/>
        <v>655.40100000000018</v>
      </c>
      <c r="Y3091" s="8">
        <f t="shared" si="263"/>
        <v>664.25700000000029</v>
      </c>
    </row>
    <row r="3092" spans="2:25" x14ac:dyDescent="0.2">
      <c r="B3092" s="262">
        <v>45089</v>
      </c>
      <c r="C3092" s="193">
        <v>438</v>
      </c>
      <c r="D3092" s="193">
        <v>370</v>
      </c>
      <c r="E3092" s="189">
        <v>408.19</v>
      </c>
      <c r="F3092" s="193">
        <v>722</v>
      </c>
      <c r="G3092" s="193">
        <v>34</v>
      </c>
      <c r="H3092" s="8">
        <v>229.7</v>
      </c>
      <c r="I3092" s="75">
        <v>0</v>
      </c>
      <c r="J3092" s="75">
        <v>0</v>
      </c>
      <c r="K3092" s="75">
        <v>5.2999999999999999E-2</v>
      </c>
      <c r="L3092" s="234">
        <v>0.8</v>
      </c>
      <c r="M3092" s="231">
        <v>0.30199999999999999</v>
      </c>
      <c r="N3092" s="212">
        <f t="shared" si="264"/>
        <v>0.85300000000000009</v>
      </c>
      <c r="O3092" s="194">
        <f t="shared" si="266"/>
        <v>0.35300000000000009</v>
      </c>
      <c r="P3092" s="232">
        <v>0</v>
      </c>
      <c r="Q3092" s="249">
        <f t="shared" si="261"/>
        <v>31.524188388460786</v>
      </c>
      <c r="S3092" s="1"/>
      <c r="T3092" s="1"/>
      <c r="V3092" s="212">
        <f t="shared" si="262"/>
        <v>265.24699999999996</v>
      </c>
      <c r="X3092" s="212">
        <f t="shared" si="265"/>
        <v>656.20100000000014</v>
      </c>
      <c r="Y3092" s="8">
        <f t="shared" si="263"/>
        <v>665.11000000000024</v>
      </c>
    </row>
    <row r="3093" spans="2:25" x14ac:dyDescent="0.2">
      <c r="B3093" s="262">
        <v>45090</v>
      </c>
      <c r="C3093" s="193">
        <v>438</v>
      </c>
      <c r="D3093" s="193">
        <v>370</v>
      </c>
      <c r="E3093" s="189">
        <v>408.14</v>
      </c>
      <c r="F3093" s="193">
        <v>722</v>
      </c>
      <c r="G3093" s="193">
        <v>34</v>
      </c>
      <c r="H3093" s="8">
        <v>229.2</v>
      </c>
      <c r="I3093" s="75">
        <v>0</v>
      </c>
      <c r="J3093" s="75">
        <v>0</v>
      </c>
      <c r="K3093" s="75">
        <v>5.2999999999999999E-2</v>
      </c>
      <c r="L3093" s="234">
        <v>1.7070000000000001</v>
      </c>
      <c r="M3093" s="231">
        <v>0.64400000000000002</v>
      </c>
      <c r="N3093" s="212">
        <f t="shared" si="264"/>
        <v>1.76</v>
      </c>
      <c r="O3093" s="194">
        <f t="shared" si="266"/>
        <v>1.4600000000000171</v>
      </c>
      <c r="P3093" s="232">
        <v>0</v>
      </c>
      <c r="Q3093" s="249">
        <f t="shared" si="261"/>
        <v>31.454641555623553</v>
      </c>
      <c r="S3093" s="1"/>
      <c r="T3093" s="1"/>
      <c r="V3093" s="212">
        <f t="shared" si="262"/>
        <v>265.89099999999996</v>
      </c>
      <c r="X3093" s="212">
        <f t="shared" si="265"/>
        <v>657.90800000000013</v>
      </c>
      <c r="Y3093" s="8">
        <f t="shared" si="263"/>
        <v>666.87000000000023</v>
      </c>
    </row>
    <row r="3094" spans="2:25" x14ac:dyDescent="0.2">
      <c r="B3094" s="262">
        <v>45091</v>
      </c>
      <c r="C3094" s="193">
        <v>438</v>
      </c>
      <c r="D3094" s="193">
        <v>370</v>
      </c>
      <c r="E3094" s="189">
        <v>408.11</v>
      </c>
      <c r="F3094" s="193">
        <v>722</v>
      </c>
      <c r="G3094" s="193">
        <v>34</v>
      </c>
      <c r="H3094" s="8">
        <v>228.9</v>
      </c>
      <c r="I3094" s="75">
        <v>0</v>
      </c>
      <c r="J3094" s="75">
        <v>0</v>
      </c>
      <c r="K3094" s="75">
        <v>5.2999999999999999E-2</v>
      </c>
      <c r="L3094" s="234">
        <v>2.7240000000000002</v>
      </c>
      <c r="M3094" s="231">
        <v>1.024</v>
      </c>
      <c r="N3094" s="212">
        <f t="shared" si="264"/>
        <v>2.7770000000000001</v>
      </c>
      <c r="O3094" s="194">
        <f t="shared" si="266"/>
        <v>0.47699999999998877</v>
      </c>
      <c r="P3094" s="232">
        <v>0</v>
      </c>
      <c r="Q3094" s="249">
        <f t="shared" si="261"/>
        <v>31.412913455921213</v>
      </c>
      <c r="V3094" s="212">
        <f t="shared" si="262"/>
        <v>266.91499999999996</v>
      </c>
      <c r="X3094" s="212">
        <f t="shared" si="265"/>
        <v>660.63200000000018</v>
      </c>
      <c r="Y3094" s="8">
        <f t="shared" si="263"/>
        <v>669.64700000000028</v>
      </c>
    </row>
    <row r="3095" spans="2:25" x14ac:dyDescent="0.2">
      <c r="B3095" s="262">
        <v>45092</v>
      </c>
      <c r="C3095" s="193">
        <v>438</v>
      </c>
      <c r="D3095" s="193">
        <v>370</v>
      </c>
      <c r="E3095" s="189">
        <v>407.87</v>
      </c>
      <c r="F3095" s="193">
        <v>722</v>
      </c>
      <c r="G3095" s="193">
        <v>34</v>
      </c>
      <c r="H3095" s="8">
        <v>226.6</v>
      </c>
      <c r="I3095" s="75">
        <v>0</v>
      </c>
      <c r="J3095" s="75">
        <v>0</v>
      </c>
      <c r="K3095" s="75">
        <v>5.2999999999999999E-2</v>
      </c>
      <c r="L3095" s="234">
        <v>1.9359999999999999</v>
      </c>
      <c r="M3095" s="231">
        <v>0.72799999999999998</v>
      </c>
      <c r="N3095" s="212">
        <f t="shared" si="264"/>
        <v>1.9889999999999999</v>
      </c>
      <c r="O3095" s="194">
        <f t="shared" si="266"/>
        <v>0.68900000000001693</v>
      </c>
      <c r="P3095" s="232">
        <v>0</v>
      </c>
      <c r="Q3095" s="249">
        <f t="shared" si="261"/>
        <v>31.092998024869946</v>
      </c>
      <c r="V3095" s="212">
        <f t="shared" si="262"/>
        <v>267.64299999999997</v>
      </c>
      <c r="X3095" s="212">
        <f t="shared" si="265"/>
        <v>662.56800000000021</v>
      </c>
      <c r="Y3095" s="8">
        <f t="shared" si="263"/>
        <v>671.63600000000031</v>
      </c>
    </row>
    <row r="3096" spans="2:25" x14ac:dyDescent="0.2">
      <c r="B3096" s="262">
        <v>45093</v>
      </c>
      <c r="C3096" s="193">
        <v>438</v>
      </c>
      <c r="D3096" s="193">
        <v>370</v>
      </c>
      <c r="E3096" s="189">
        <v>407.74</v>
      </c>
      <c r="F3096" s="193">
        <v>722</v>
      </c>
      <c r="G3096" s="193">
        <v>34</v>
      </c>
      <c r="H3096" s="8">
        <v>225.3</v>
      </c>
      <c r="I3096" s="75">
        <v>0</v>
      </c>
      <c r="J3096" s="75">
        <v>0</v>
      </c>
      <c r="K3096" s="75">
        <v>5.2999999999999999E-2</v>
      </c>
      <c r="L3096" s="234">
        <v>0.50900000000000001</v>
      </c>
      <c r="M3096" s="231">
        <v>0.192</v>
      </c>
      <c r="N3096" s="212">
        <f t="shared" si="264"/>
        <v>0.56200000000000006</v>
      </c>
      <c r="O3096" s="194">
        <f t="shared" si="266"/>
        <v>0.46199999999997732</v>
      </c>
      <c r="P3096" s="232">
        <v>0</v>
      </c>
      <c r="Q3096" s="249">
        <f t="shared" ref="Q3096:Q3113" si="267">(H3096-3.06)*100/(722-3.06)</f>
        <v>30.91217625949314</v>
      </c>
      <c r="V3096" s="212">
        <f t="shared" si="262"/>
        <v>267.83499999999998</v>
      </c>
      <c r="X3096" s="212">
        <f t="shared" si="265"/>
        <v>663.07700000000023</v>
      </c>
      <c r="Y3096" s="8">
        <f t="shared" si="263"/>
        <v>672.19800000000032</v>
      </c>
    </row>
    <row r="3097" spans="2:25" x14ac:dyDescent="0.2">
      <c r="B3097" s="262">
        <v>45094</v>
      </c>
      <c r="C3097" s="193">
        <v>438</v>
      </c>
      <c r="D3097" s="193">
        <v>370</v>
      </c>
      <c r="E3097" s="189">
        <v>407.73</v>
      </c>
      <c r="F3097" s="193">
        <v>722</v>
      </c>
      <c r="G3097" s="193">
        <v>34</v>
      </c>
      <c r="H3097" s="8">
        <v>225.2</v>
      </c>
      <c r="I3097" s="75">
        <v>0</v>
      </c>
      <c r="J3097" s="75">
        <v>0</v>
      </c>
      <c r="K3097" s="75">
        <v>5.2999999999999999E-2</v>
      </c>
      <c r="L3097" s="234">
        <v>0.89600000000000002</v>
      </c>
      <c r="M3097" s="231">
        <v>0.33800000000000002</v>
      </c>
      <c r="N3097" s="212">
        <f t="shared" si="264"/>
        <v>0.94900000000000007</v>
      </c>
      <c r="O3097" s="194">
        <f t="shared" si="266"/>
        <v>0.28900000000000348</v>
      </c>
      <c r="P3097" s="232">
        <v>0</v>
      </c>
      <c r="Q3097" s="249">
        <f t="shared" si="267"/>
        <v>30.898266892925694</v>
      </c>
      <c r="V3097" s="212">
        <f t="shared" ref="V3097:V3155" si="268">+V3096+M3097</f>
        <v>268.173</v>
      </c>
      <c r="X3097" s="212">
        <f t="shared" si="265"/>
        <v>663.97300000000018</v>
      </c>
      <c r="Y3097" s="8">
        <f t="shared" si="263"/>
        <v>673.14700000000028</v>
      </c>
    </row>
    <row r="3098" spans="2:25" x14ac:dyDescent="0.2">
      <c r="B3098" s="262">
        <v>45095</v>
      </c>
      <c r="C3098" s="193">
        <v>438</v>
      </c>
      <c r="D3098" s="193">
        <v>370</v>
      </c>
      <c r="E3098" s="189">
        <v>407.66</v>
      </c>
      <c r="F3098" s="193">
        <v>722</v>
      </c>
      <c r="G3098" s="193">
        <v>34</v>
      </c>
      <c r="H3098" s="8">
        <v>224.54</v>
      </c>
      <c r="I3098" s="75">
        <v>0</v>
      </c>
      <c r="J3098" s="75">
        <v>0</v>
      </c>
      <c r="K3098" s="75">
        <v>5.2999999999999999E-2</v>
      </c>
      <c r="L3098" s="234">
        <v>2.0960000000000001</v>
      </c>
      <c r="M3098" s="231">
        <v>0.79100000000000004</v>
      </c>
      <c r="N3098" s="212">
        <f t="shared" si="264"/>
        <v>2.149</v>
      </c>
      <c r="O3098" s="194">
        <f t="shared" si="266"/>
        <v>1.609000000000008</v>
      </c>
      <c r="P3098" s="232">
        <v>3</v>
      </c>
      <c r="Q3098" s="249">
        <f t="shared" si="267"/>
        <v>30.806465073580547</v>
      </c>
      <c r="V3098" s="212">
        <f t="shared" si="268"/>
        <v>268.964</v>
      </c>
      <c r="X3098" s="212">
        <f t="shared" si="265"/>
        <v>666.06900000000019</v>
      </c>
      <c r="Y3098" s="8">
        <f t="shared" si="263"/>
        <v>675.29600000000028</v>
      </c>
    </row>
    <row r="3099" spans="2:25" x14ac:dyDescent="0.2">
      <c r="B3099" s="262">
        <v>45096</v>
      </c>
      <c r="C3099" s="193">
        <v>438</v>
      </c>
      <c r="D3099" s="193">
        <v>370</v>
      </c>
      <c r="E3099" s="189">
        <v>407.6</v>
      </c>
      <c r="F3099" s="193">
        <v>722</v>
      </c>
      <c r="G3099" s="193">
        <v>34</v>
      </c>
      <c r="H3099" s="8">
        <v>224</v>
      </c>
      <c r="I3099" s="75">
        <v>0</v>
      </c>
      <c r="J3099" s="75">
        <v>0</v>
      </c>
      <c r="K3099" s="75">
        <v>5.2999999999999999E-2</v>
      </c>
      <c r="L3099" s="234">
        <v>2.0830000000000002</v>
      </c>
      <c r="M3099" s="231">
        <v>0.78300000000000003</v>
      </c>
      <c r="N3099" s="212">
        <f t="shared" si="264"/>
        <v>2.1360000000000001</v>
      </c>
      <c r="O3099" s="194">
        <f t="shared" si="266"/>
        <v>1.2359999999999944</v>
      </c>
      <c r="P3099" s="232">
        <v>0</v>
      </c>
      <c r="Q3099" s="249">
        <f t="shared" si="267"/>
        <v>30.731354494116335</v>
      </c>
      <c r="V3099" s="212">
        <f t="shared" si="268"/>
        <v>269.74700000000001</v>
      </c>
      <c r="X3099" s="212">
        <f t="shared" si="265"/>
        <v>668.15200000000016</v>
      </c>
      <c r="Y3099" s="8">
        <f t="shared" si="263"/>
        <v>677.43200000000024</v>
      </c>
    </row>
    <row r="3100" spans="2:25" x14ac:dyDescent="0.2">
      <c r="B3100" s="262">
        <v>45097</v>
      </c>
      <c r="C3100" s="193">
        <v>438</v>
      </c>
      <c r="D3100" s="193">
        <v>370</v>
      </c>
      <c r="E3100" s="189">
        <v>407.51</v>
      </c>
      <c r="F3100" s="193">
        <v>722</v>
      </c>
      <c r="G3100" s="193">
        <v>34</v>
      </c>
      <c r="H3100" s="8">
        <v>223.1</v>
      </c>
      <c r="I3100" s="75">
        <v>0</v>
      </c>
      <c r="J3100" s="75">
        <v>0</v>
      </c>
      <c r="K3100" s="75">
        <v>5.2999999999999999E-2</v>
      </c>
      <c r="L3100" s="234">
        <v>0.78500000000000003</v>
      </c>
      <c r="M3100" s="231">
        <v>0.28499999999999998</v>
      </c>
      <c r="N3100" s="212">
        <f t="shared" si="264"/>
        <v>0.83800000000000008</v>
      </c>
      <c r="O3100" s="194">
        <f t="shared" si="266"/>
        <v>0.53800000000001713</v>
      </c>
      <c r="P3100" s="232">
        <v>0</v>
      </c>
      <c r="Q3100" s="249">
        <f t="shared" si="267"/>
        <v>30.606170195009316</v>
      </c>
      <c r="V3100" s="212">
        <f t="shared" si="268"/>
        <v>270.03200000000004</v>
      </c>
      <c r="X3100" s="212">
        <f t="shared" si="265"/>
        <v>668.93700000000013</v>
      </c>
      <c r="Y3100" s="8">
        <f t="shared" si="263"/>
        <v>678.27000000000021</v>
      </c>
    </row>
    <row r="3101" spans="2:25" x14ac:dyDescent="0.2">
      <c r="B3101" s="262">
        <v>45098</v>
      </c>
      <c r="C3101" s="193">
        <v>438</v>
      </c>
      <c r="D3101" s="193">
        <v>370</v>
      </c>
      <c r="E3101" s="189">
        <v>407.48</v>
      </c>
      <c r="F3101" s="193">
        <v>722</v>
      </c>
      <c r="G3101" s="193">
        <v>34</v>
      </c>
      <c r="H3101" s="8">
        <v>222.8</v>
      </c>
      <c r="I3101" s="75">
        <v>0</v>
      </c>
      <c r="J3101" s="75">
        <v>0</v>
      </c>
      <c r="K3101" s="75">
        <v>5.2999999999999999E-2</v>
      </c>
      <c r="L3101" s="234">
        <v>1.0029999999999999</v>
      </c>
      <c r="M3101" s="231">
        <v>0.377</v>
      </c>
      <c r="N3101" s="212">
        <f t="shared" si="264"/>
        <v>1.0559999999999998</v>
      </c>
      <c r="O3101" s="194">
        <f t="shared" si="266"/>
        <v>0.45599999999997709</v>
      </c>
      <c r="P3101" s="232">
        <v>0</v>
      </c>
      <c r="Q3101" s="249">
        <f t="shared" si="267"/>
        <v>30.564442095306976</v>
      </c>
      <c r="V3101" s="212">
        <f t="shared" si="268"/>
        <v>270.40900000000005</v>
      </c>
      <c r="X3101" s="212">
        <f t="shared" si="265"/>
        <v>669.94000000000017</v>
      </c>
      <c r="Y3101" s="8">
        <f t="shared" si="263"/>
        <v>679.32600000000025</v>
      </c>
    </row>
    <row r="3102" spans="2:25" x14ac:dyDescent="0.2">
      <c r="B3102" s="262">
        <v>45099</v>
      </c>
      <c r="C3102" s="193">
        <v>438</v>
      </c>
      <c r="D3102" s="193">
        <v>370</v>
      </c>
      <c r="E3102" s="189">
        <v>407.42</v>
      </c>
      <c r="F3102" s="193">
        <v>722</v>
      </c>
      <c r="G3102" s="193">
        <v>34</v>
      </c>
      <c r="H3102" s="8">
        <v>222.2</v>
      </c>
      <c r="I3102" s="75">
        <v>0</v>
      </c>
      <c r="J3102" s="75">
        <v>0</v>
      </c>
      <c r="K3102" s="75">
        <v>5.2999999999999999E-2</v>
      </c>
      <c r="L3102" s="234">
        <v>0.88300000000000001</v>
      </c>
      <c r="M3102" s="231">
        <v>0.33200000000000002</v>
      </c>
      <c r="N3102" s="212">
        <f t="shared" si="264"/>
        <v>0.93600000000000005</v>
      </c>
      <c r="O3102" s="194">
        <f t="shared" si="266"/>
        <v>0.5560000000000046</v>
      </c>
      <c r="P3102" s="232">
        <v>0</v>
      </c>
      <c r="Q3102" s="249">
        <f t="shared" si="267"/>
        <v>30.480985895902297</v>
      </c>
      <c r="V3102" s="212">
        <f t="shared" si="268"/>
        <v>270.74100000000004</v>
      </c>
      <c r="X3102" s="212">
        <f t="shared" si="265"/>
        <v>670.82300000000021</v>
      </c>
      <c r="Y3102" s="8">
        <f t="shared" si="263"/>
        <v>680.26200000000028</v>
      </c>
    </row>
    <row r="3103" spans="2:25" x14ac:dyDescent="0.2">
      <c r="B3103" s="262">
        <v>45100</v>
      </c>
      <c r="C3103" s="193">
        <v>438</v>
      </c>
      <c r="D3103" s="193">
        <v>370</v>
      </c>
      <c r="E3103" s="189">
        <v>407.38</v>
      </c>
      <c r="F3103" s="193">
        <v>722</v>
      </c>
      <c r="G3103" s="193">
        <v>34</v>
      </c>
      <c r="H3103" s="8">
        <v>221.82</v>
      </c>
      <c r="I3103" s="75">
        <v>0</v>
      </c>
      <c r="J3103" s="75">
        <v>0</v>
      </c>
      <c r="K3103" s="75">
        <v>5.2999999999999999E-2</v>
      </c>
      <c r="L3103" s="234">
        <v>0.36199999999999999</v>
      </c>
      <c r="M3103" s="231">
        <v>0.13600000000000001</v>
      </c>
      <c r="N3103" s="212">
        <f t="shared" si="264"/>
        <v>0.41499999999999998</v>
      </c>
      <c r="O3103" s="194">
        <f t="shared" si="266"/>
        <v>0.41499999999999998</v>
      </c>
      <c r="P3103" s="232">
        <v>0</v>
      </c>
      <c r="Q3103" s="249">
        <f t="shared" si="267"/>
        <v>30.428130302946002</v>
      </c>
      <c r="V3103" s="212">
        <f t="shared" si="268"/>
        <v>270.87700000000007</v>
      </c>
      <c r="X3103" s="212">
        <f t="shared" si="265"/>
        <v>671.18500000000017</v>
      </c>
      <c r="Y3103" s="8">
        <f t="shared" si="263"/>
        <v>680.67700000000025</v>
      </c>
    </row>
    <row r="3104" spans="2:25" x14ac:dyDescent="0.2">
      <c r="B3104" s="262">
        <v>45101</v>
      </c>
      <c r="C3104" s="193">
        <v>438</v>
      </c>
      <c r="D3104" s="193">
        <v>370</v>
      </c>
      <c r="E3104" s="189">
        <v>407.38</v>
      </c>
      <c r="F3104" s="193">
        <v>722</v>
      </c>
      <c r="G3104" s="193">
        <v>34</v>
      </c>
      <c r="H3104" s="8">
        <v>221.82</v>
      </c>
      <c r="I3104" s="75">
        <v>0</v>
      </c>
      <c r="J3104" s="75">
        <v>0</v>
      </c>
      <c r="K3104" s="75">
        <v>5.2999999999999999E-2</v>
      </c>
      <c r="L3104" s="234">
        <v>0</v>
      </c>
      <c r="M3104" s="231">
        <v>0</v>
      </c>
      <c r="N3104" s="212">
        <f t="shared" si="264"/>
        <v>5.2999999999999999E-2</v>
      </c>
      <c r="O3104" s="194">
        <f t="shared" si="266"/>
        <v>0.1430000000000034</v>
      </c>
      <c r="P3104" s="232">
        <v>0</v>
      </c>
      <c r="Q3104" s="249">
        <f t="shared" si="267"/>
        <v>30.428130302946002</v>
      </c>
      <c r="V3104" s="212">
        <f t="shared" si="268"/>
        <v>270.87700000000007</v>
      </c>
      <c r="X3104" s="212">
        <f t="shared" si="265"/>
        <v>671.18500000000017</v>
      </c>
      <c r="Y3104" s="8">
        <f t="shared" si="263"/>
        <v>680.73000000000025</v>
      </c>
    </row>
    <row r="3105" spans="2:25" x14ac:dyDescent="0.2">
      <c r="B3105" s="262">
        <v>45102</v>
      </c>
      <c r="C3105" s="193">
        <v>438</v>
      </c>
      <c r="D3105" s="193">
        <v>370</v>
      </c>
      <c r="E3105" s="189">
        <v>407.39</v>
      </c>
      <c r="F3105" s="193">
        <v>722</v>
      </c>
      <c r="G3105" s="193">
        <v>34</v>
      </c>
      <c r="H3105" s="8">
        <v>221.91</v>
      </c>
      <c r="I3105" s="75">
        <v>0</v>
      </c>
      <c r="J3105" s="75">
        <v>0</v>
      </c>
      <c r="K3105" s="75">
        <v>5.2999999999999999E-2</v>
      </c>
      <c r="L3105" s="234">
        <v>0.79300000000000004</v>
      </c>
      <c r="M3105" s="231">
        <v>0.29799999999999999</v>
      </c>
      <c r="N3105" s="212">
        <f t="shared" si="264"/>
        <v>0.84600000000000009</v>
      </c>
      <c r="O3105" s="194">
        <f t="shared" si="266"/>
        <v>0.48600000000001486</v>
      </c>
      <c r="P3105" s="232">
        <v>0</v>
      </c>
      <c r="Q3105" s="249">
        <f t="shared" si="267"/>
        <v>30.440648732856705</v>
      </c>
      <c r="V3105" s="212">
        <f t="shared" si="268"/>
        <v>271.17500000000007</v>
      </c>
      <c r="X3105" s="212">
        <f t="shared" si="265"/>
        <v>671.97800000000018</v>
      </c>
      <c r="Y3105" s="8">
        <f t="shared" si="263"/>
        <v>681.57600000000025</v>
      </c>
    </row>
    <row r="3106" spans="2:25" x14ac:dyDescent="0.2">
      <c r="B3106" s="262">
        <v>45103</v>
      </c>
      <c r="C3106" s="193">
        <v>438</v>
      </c>
      <c r="D3106" s="193">
        <v>370</v>
      </c>
      <c r="E3106" s="189">
        <v>407.35</v>
      </c>
      <c r="F3106" s="193">
        <v>722</v>
      </c>
      <c r="G3106" s="193">
        <v>34</v>
      </c>
      <c r="H3106" s="8">
        <v>221.55</v>
      </c>
      <c r="I3106" s="75">
        <v>0</v>
      </c>
      <c r="J3106" s="75">
        <v>0</v>
      </c>
      <c r="K3106" s="75">
        <v>5.2999999999999999E-2</v>
      </c>
      <c r="L3106" s="234">
        <v>0.39600000000000002</v>
      </c>
      <c r="M3106" s="231">
        <v>0.14899999999999999</v>
      </c>
      <c r="N3106" s="212">
        <f t="shared" si="264"/>
        <v>0.44900000000000001</v>
      </c>
      <c r="O3106" s="194">
        <f t="shared" si="266"/>
        <v>0.53899999999997505</v>
      </c>
      <c r="P3106" s="232">
        <v>0</v>
      </c>
      <c r="Q3106" s="249">
        <f t="shared" si="267"/>
        <v>30.390575013213898</v>
      </c>
      <c r="V3106" s="212">
        <f t="shared" si="268"/>
        <v>271.32400000000007</v>
      </c>
      <c r="X3106" s="212">
        <f t="shared" si="265"/>
        <v>672.37400000000014</v>
      </c>
      <c r="Y3106" s="8">
        <f t="shared" si="263"/>
        <v>682.0250000000002</v>
      </c>
    </row>
    <row r="3107" spans="2:25" x14ac:dyDescent="0.2">
      <c r="B3107" s="262">
        <v>45104</v>
      </c>
      <c r="C3107" s="193">
        <v>438</v>
      </c>
      <c r="D3107" s="193">
        <v>370</v>
      </c>
      <c r="E3107" s="189">
        <v>407.36</v>
      </c>
      <c r="F3107" s="193">
        <v>722</v>
      </c>
      <c r="G3107" s="193">
        <v>34</v>
      </c>
      <c r="H3107" s="8">
        <v>221.64</v>
      </c>
      <c r="I3107" s="75">
        <v>0</v>
      </c>
      <c r="J3107" s="75">
        <v>0</v>
      </c>
      <c r="K3107" s="75">
        <v>5.2999999999999999E-2</v>
      </c>
      <c r="L3107" s="234">
        <v>0</v>
      </c>
      <c r="M3107" s="231">
        <v>0</v>
      </c>
      <c r="N3107" s="212">
        <f t="shared" si="264"/>
        <v>5.2999999999999999E-2</v>
      </c>
      <c r="O3107" s="194">
        <f t="shared" si="266"/>
        <v>0.51300000000000801</v>
      </c>
      <c r="P3107" s="232">
        <v>3.2</v>
      </c>
      <c r="Q3107" s="249">
        <f t="shared" si="267"/>
        <v>30.403093443124597</v>
      </c>
      <c r="V3107" s="212">
        <f t="shared" si="268"/>
        <v>271.32400000000007</v>
      </c>
      <c r="X3107" s="212">
        <f t="shared" si="265"/>
        <v>672.37400000000014</v>
      </c>
      <c r="Y3107" s="8">
        <f t="shared" si="263"/>
        <v>682.0780000000002</v>
      </c>
    </row>
    <row r="3108" spans="2:25" x14ac:dyDescent="0.2">
      <c r="B3108" s="262">
        <v>45105</v>
      </c>
      <c r="C3108" s="193">
        <v>438</v>
      </c>
      <c r="D3108" s="193">
        <v>370</v>
      </c>
      <c r="E3108" s="189">
        <v>407.41</v>
      </c>
      <c r="F3108" s="193">
        <v>722</v>
      </c>
      <c r="G3108" s="193">
        <v>34</v>
      </c>
      <c r="H3108" s="8">
        <v>222.1</v>
      </c>
      <c r="I3108" s="75">
        <v>0</v>
      </c>
      <c r="J3108" s="75">
        <v>0</v>
      </c>
      <c r="K3108" s="75">
        <v>5.2999999999999999E-2</v>
      </c>
      <c r="L3108" s="234">
        <v>0</v>
      </c>
      <c r="M3108" s="231">
        <v>0</v>
      </c>
      <c r="N3108" s="212">
        <f t="shared" si="264"/>
        <v>5.2999999999999999E-2</v>
      </c>
      <c r="O3108" s="194">
        <f t="shared" si="266"/>
        <v>0.85300000000001142</v>
      </c>
      <c r="P3108" s="232">
        <v>0</v>
      </c>
      <c r="Q3108" s="249">
        <f t="shared" si="267"/>
        <v>30.46707652933485</v>
      </c>
      <c r="V3108" s="212">
        <f t="shared" si="268"/>
        <v>271.32400000000007</v>
      </c>
      <c r="X3108" s="212">
        <f t="shared" si="265"/>
        <v>672.37400000000014</v>
      </c>
      <c r="Y3108" s="8">
        <f t="shared" si="263"/>
        <v>682.1310000000002</v>
      </c>
    </row>
    <row r="3109" spans="2:25" x14ac:dyDescent="0.2">
      <c r="B3109" s="262">
        <v>45106</v>
      </c>
      <c r="C3109" s="193">
        <v>438</v>
      </c>
      <c r="D3109" s="193">
        <v>370</v>
      </c>
      <c r="E3109" s="189">
        <v>407.49</v>
      </c>
      <c r="F3109" s="193">
        <v>722</v>
      </c>
      <c r="G3109" s="193">
        <v>34</v>
      </c>
      <c r="H3109" s="8">
        <v>222.9</v>
      </c>
      <c r="I3109" s="75">
        <v>0</v>
      </c>
      <c r="J3109" s="75">
        <v>0</v>
      </c>
      <c r="K3109" s="75">
        <v>5.2999999999999999E-2</v>
      </c>
      <c r="L3109" s="234">
        <v>1.048</v>
      </c>
      <c r="M3109" s="231">
        <v>0.39400000000000002</v>
      </c>
      <c r="N3109" s="212">
        <f t="shared" si="264"/>
        <v>1.101</v>
      </c>
      <c r="O3109" s="194">
        <f t="shared" si="266"/>
        <v>0.80099999999998861</v>
      </c>
      <c r="P3109" s="232">
        <v>0.6</v>
      </c>
      <c r="Q3109" s="249">
        <f t="shared" si="267"/>
        <v>30.578351461874423</v>
      </c>
      <c r="V3109" s="212">
        <f t="shared" si="268"/>
        <v>271.71800000000007</v>
      </c>
      <c r="X3109" s="212">
        <f t="shared" si="265"/>
        <v>673.42200000000014</v>
      </c>
      <c r="Y3109" s="8">
        <f t="shared" si="263"/>
        <v>683.2320000000002</v>
      </c>
    </row>
    <row r="3110" spans="2:25" x14ac:dyDescent="0.2">
      <c r="B3110" s="262">
        <v>45107</v>
      </c>
      <c r="C3110" s="193">
        <v>438</v>
      </c>
      <c r="D3110" s="193">
        <v>370</v>
      </c>
      <c r="E3110" s="189">
        <v>407.46</v>
      </c>
      <c r="F3110" s="193">
        <v>722</v>
      </c>
      <c r="G3110" s="193">
        <v>34</v>
      </c>
      <c r="H3110" s="8">
        <v>222.6</v>
      </c>
      <c r="I3110" s="75">
        <v>0</v>
      </c>
      <c r="J3110" s="75">
        <v>0</v>
      </c>
      <c r="K3110" s="75">
        <v>5.2999999999999999E-2</v>
      </c>
      <c r="L3110" s="234">
        <v>0.41199999999999998</v>
      </c>
      <c r="M3110" s="231">
        <v>0.155</v>
      </c>
      <c r="N3110" s="212">
        <f t="shared" si="264"/>
        <v>0.46499999999999997</v>
      </c>
      <c r="O3110" s="194">
        <f t="shared" si="266"/>
        <v>0.26500000000001134</v>
      </c>
      <c r="P3110" s="232">
        <v>0</v>
      </c>
      <c r="Q3110" s="249">
        <f t="shared" si="267"/>
        <v>30.536623362172083</v>
      </c>
      <c r="V3110" s="212">
        <f t="shared" si="268"/>
        <v>271.87300000000005</v>
      </c>
      <c r="X3110" s="212">
        <f t="shared" si="265"/>
        <v>673.83400000000017</v>
      </c>
      <c r="Y3110" s="8">
        <f t="shared" si="263"/>
        <v>683.69700000000023</v>
      </c>
    </row>
    <row r="3111" spans="2:25" x14ac:dyDescent="0.2">
      <c r="B3111" s="262">
        <v>45108</v>
      </c>
      <c r="C3111" s="193">
        <v>438</v>
      </c>
      <c r="D3111" s="193">
        <v>370</v>
      </c>
      <c r="E3111" s="189">
        <v>407.44</v>
      </c>
      <c r="F3111" s="193">
        <v>722</v>
      </c>
      <c r="G3111" s="193">
        <v>34</v>
      </c>
      <c r="H3111" s="8">
        <v>222.4</v>
      </c>
      <c r="I3111" s="75">
        <v>0</v>
      </c>
      <c r="J3111" s="75">
        <v>0</v>
      </c>
      <c r="K3111" s="75">
        <v>5.2999999999999999E-2</v>
      </c>
      <c r="L3111" s="75">
        <v>1.1359999999999999</v>
      </c>
      <c r="M3111" s="231">
        <v>0.42699999999999999</v>
      </c>
      <c r="N3111" s="212">
        <f t="shared" si="264"/>
        <v>1.1889999999999998</v>
      </c>
      <c r="O3111" s="194">
        <f t="shared" si="266"/>
        <v>0.60899999999998733</v>
      </c>
      <c r="P3111" s="232">
        <v>0</v>
      </c>
      <c r="Q3111" s="249">
        <f t="shared" si="267"/>
        <v>30.50880462903719</v>
      </c>
      <c r="S3111" s="8">
        <f>SUM(K3081:K3110)</f>
        <v>1.5989999999999998</v>
      </c>
      <c r="V3111" s="212">
        <f t="shared" si="268"/>
        <v>272.30000000000007</v>
      </c>
      <c r="X3111" s="212">
        <f t="shared" si="265"/>
        <v>674.97000000000014</v>
      </c>
      <c r="Y3111" s="8">
        <f t="shared" si="263"/>
        <v>684.88600000000019</v>
      </c>
    </row>
    <row r="3112" spans="2:25" x14ac:dyDescent="0.2">
      <c r="B3112" s="262">
        <v>45109</v>
      </c>
      <c r="C3112" s="193">
        <v>438</v>
      </c>
      <c r="D3112" s="193">
        <v>370</v>
      </c>
      <c r="E3112" s="189">
        <v>407.38</v>
      </c>
      <c r="F3112" s="193">
        <v>722</v>
      </c>
      <c r="G3112" s="193">
        <v>34</v>
      </c>
      <c r="H3112" s="8">
        <v>221.82</v>
      </c>
      <c r="I3112" s="75">
        <v>0</v>
      </c>
      <c r="J3112" s="75">
        <v>0</v>
      </c>
      <c r="K3112" s="75">
        <v>5.2999999999999999E-2</v>
      </c>
      <c r="L3112" s="75">
        <v>0.81699999999999995</v>
      </c>
      <c r="M3112" s="231">
        <v>0.307</v>
      </c>
      <c r="N3112" s="212">
        <f t="shared" si="264"/>
        <v>0.87</v>
      </c>
      <c r="O3112" s="194">
        <f t="shared" si="266"/>
        <v>0.87</v>
      </c>
      <c r="P3112" s="232">
        <v>3.5</v>
      </c>
      <c r="Q3112" s="249">
        <f t="shared" si="267"/>
        <v>30.428130302946002</v>
      </c>
      <c r="V3112" s="212">
        <f t="shared" si="268"/>
        <v>272.60700000000008</v>
      </c>
      <c r="X3112" s="212">
        <f t="shared" si="265"/>
        <v>675.78700000000015</v>
      </c>
      <c r="Y3112" s="8">
        <f t="shared" si="263"/>
        <v>685.7560000000002</v>
      </c>
    </row>
    <row r="3113" spans="2:25" x14ac:dyDescent="0.2">
      <c r="B3113" s="262">
        <v>45110</v>
      </c>
      <c r="C3113" s="193">
        <v>438</v>
      </c>
      <c r="D3113" s="193">
        <v>370</v>
      </c>
      <c r="E3113" s="189">
        <v>407.38</v>
      </c>
      <c r="F3113" s="193">
        <v>722</v>
      </c>
      <c r="G3113" s="193">
        <v>34</v>
      </c>
      <c r="H3113" s="8">
        <v>221.82</v>
      </c>
      <c r="I3113" s="75">
        <v>0</v>
      </c>
      <c r="J3113" s="75">
        <v>0</v>
      </c>
      <c r="K3113" s="75">
        <v>5.3999999999999999E-2</v>
      </c>
      <c r="L3113" s="75">
        <v>1.5109999999999999</v>
      </c>
      <c r="M3113" s="231">
        <v>0.56999999999999995</v>
      </c>
      <c r="N3113" s="212">
        <f t="shared" si="264"/>
        <v>1.5649999999999999</v>
      </c>
      <c r="O3113" s="194">
        <f t="shared" si="266"/>
        <v>11.645000000000012</v>
      </c>
      <c r="P3113" s="232">
        <v>0.7</v>
      </c>
      <c r="Q3113" s="249">
        <f t="shared" si="267"/>
        <v>30.428130302946002</v>
      </c>
      <c r="V3113" s="212">
        <f t="shared" si="268"/>
        <v>273.17700000000008</v>
      </c>
      <c r="X3113" s="212">
        <f t="shared" si="265"/>
        <v>677.29800000000012</v>
      </c>
      <c r="Y3113" s="8">
        <f t="shared" si="263"/>
        <v>687.32100000000025</v>
      </c>
    </row>
    <row r="3114" spans="2:25" x14ac:dyDescent="0.2">
      <c r="B3114" s="262">
        <v>45111</v>
      </c>
      <c r="C3114" s="193">
        <v>438</v>
      </c>
      <c r="D3114" s="193">
        <v>370</v>
      </c>
      <c r="E3114" s="189">
        <v>408.41</v>
      </c>
      <c r="F3114" s="193">
        <v>722</v>
      </c>
      <c r="G3114" s="193">
        <v>34</v>
      </c>
      <c r="H3114" s="8">
        <v>231.9</v>
      </c>
      <c r="I3114" s="75">
        <v>0</v>
      </c>
      <c r="J3114" s="75">
        <v>0</v>
      </c>
      <c r="K3114" s="75">
        <v>5.3999999999999999E-2</v>
      </c>
      <c r="L3114" s="75">
        <v>1.399</v>
      </c>
      <c r="M3114" s="231">
        <v>0.53</v>
      </c>
      <c r="N3114" s="212">
        <f t="shared" si="264"/>
        <v>1.4530000000000001</v>
      </c>
      <c r="O3114" s="194">
        <f t="shared" si="266"/>
        <v>8.8530000000000051</v>
      </c>
      <c r="P3114" s="232">
        <v>8.9</v>
      </c>
      <c r="Q3114" s="212"/>
      <c r="V3114" s="212">
        <f t="shared" si="268"/>
        <v>273.70700000000005</v>
      </c>
      <c r="X3114" s="212">
        <f t="shared" si="265"/>
        <v>678.69700000000012</v>
      </c>
      <c r="Y3114" s="8">
        <f t="shared" si="263"/>
        <v>688.77400000000023</v>
      </c>
    </row>
    <row r="3115" spans="2:25" x14ac:dyDescent="0.2">
      <c r="B3115" s="262">
        <v>45112</v>
      </c>
      <c r="C3115" s="193">
        <v>438</v>
      </c>
      <c r="D3115" s="193">
        <v>370</v>
      </c>
      <c r="E3115" s="189">
        <v>409.14</v>
      </c>
      <c r="F3115" s="193">
        <v>722</v>
      </c>
      <c r="G3115" s="193">
        <v>34</v>
      </c>
      <c r="H3115" s="33">
        <v>239.3</v>
      </c>
      <c r="I3115" s="75">
        <v>0</v>
      </c>
      <c r="J3115" s="75">
        <v>0</v>
      </c>
      <c r="K3115" s="75">
        <v>5.5E-2</v>
      </c>
      <c r="L3115" s="75">
        <v>1.7390000000000001</v>
      </c>
      <c r="M3115" s="231">
        <v>0.67900000000000005</v>
      </c>
      <c r="N3115" s="212">
        <f t="shared" si="264"/>
        <v>1.794</v>
      </c>
      <c r="O3115" s="194">
        <f t="shared" si="266"/>
        <v>12.123999999999985</v>
      </c>
      <c r="P3115" s="232">
        <v>3</v>
      </c>
      <c r="Q3115" s="224"/>
      <c r="V3115" s="212">
        <f t="shared" si="268"/>
        <v>274.38600000000002</v>
      </c>
      <c r="X3115" s="212">
        <f t="shared" si="265"/>
        <v>680.43600000000015</v>
      </c>
      <c r="Y3115" s="8">
        <f t="shared" si="263"/>
        <v>690.56800000000021</v>
      </c>
    </row>
    <row r="3116" spans="2:25" x14ac:dyDescent="0.2">
      <c r="B3116" s="262">
        <v>45113</v>
      </c>
      <c r="C3116" s="193">
        <v>438</v>
      </c>
      <c r="D3116" s="193">
        <v>370</v>
      </c>
      <c r="E3116" s="189">
        <v>410.13</v>
      </c>
      <c r="F3116" s="193">
        <v>722</v>
      </c>
      <c r="G3116" s="193">
        <v>34</v>
      </c>
      <c r="H3116" s="8">
        <v>249.63</v>
      </c>
      <c r="I3116" s="75">
        <v>0</v>
      </c>
      <c r="J3116" s="75">
        <v>0</v>
      </c>
      <c r="K3116" s="75">
        <v>5.5E-2</v>
      </c>
      <c r="L3116" s="75">
        <v>2.992</v>
      </c>
      <c r="M3116" s="231">
        <v>1.1419999999999999</v>
      </c>
      <c r="N3116" s="212">
        <f t="shared" si="264"/>
        <v>3.0470000000000002</v>
      </c>
      <c r="O3116" s="194">
        <f t="shared" si="266"/>
        <v>9.7770000000000188</v>
      </c>
      <c r="P3116" s="232">
        <v>0</v>
      </c>
      <c r="V3116" s="212">
        <f t="shared" si="268"/>
        <v>275.52800000000002</v>
      </c>
      <c r="X3116" s="212">
        <f t="shared" si="265"/>
        <v>683.42800000000011</v>
      </c>
      <c r="Y3116" s="8">
        <f t="shared" si="263"/>
        <v>693.61500000000024</v>
      </c>
    </row>
    <row r="3117" spans="2:25" x14ac:dyDescent="0.2">
      <c r="B3117" s="262">
        <v>45114</v>
      </c>
      <c r="C3117" s="193">
        <v>438</v>
      </c>
      <c r="D3117" s="193">
        <v>370</v>
      </c>
      <c r="E3117" s="189">
        <v>410.76</v>
      </c>
      <c r="F3117" s="193">
        <v>722</v>
      </c>
      <c r="G3117" s="193">
        <v>34</v>
      </c>
      <c r="H3117" s="8">
        <v>256.36</v>
      </c>
      <c r="I3117" s="75">
        <v>0</v>
      </c>
      <c r="J3117" s="75">
        <v>0</v>
      </c>
      <c r="K3117" s="75">
        <v>5.5E-2</v>
      </c>
      <c r="L3117" s="75">
        <v>1.022</v>
      </c>
      <c r="M3117" s="231">
        <v>0.39</v>
      </c>
      <c r="N3117" s="212">
        <f t="shared" si="264"/>
        <v>1.077</v>
      </c>
      <c r="O3117" s="194">
        <f t="shared" si="266"/>
        <v>3.827</v>
      </c>
      <c r="P3117" s="232">
        <v>0</v>
      </c>
      <c r="V3117" s="212">
        <f t="shared" si="268"/>
        <v>275.91800000000001</v>
      </c>
      <c r="X3117" s="212">
        <f t="shared" si="265"/>
        <v>684.45000000000016</v>
      </c>
      <c r="Y3117" s="8">
        <f t="shared" si="263"/>
        <v>694.69200000000023</v>
      </c>
    </row>
    <row r="3118" spans="2:25" x14ac:dyDescent="0.2">
      <c r="B3118" s="262">
        <v>45115</v>
      </c>
      <c r="C3118" s="193">
        <v>438</v>
      </c>
      <c r="D3118" s="193">
        <v>370</v>
      </c>
      <c r="E3118" s="189">
        <v>411.01</v>
      </c>
      <c r="F3118" s="193">
        <v>722</v>
      </c>
      <c r="G3118" s="193">
        <v>34</v>
      </c>
      <c r="H3118" s="8">
        <v>259.11</v>
      </c>
      <c r="I3118" s="75">
        <v>0</v>
      </c>
      <c r="J3118" s="75">
        <v>0</v>
      </c>
      <c r="K3118" s="75">
        <v>5.5E-2</v>
      </c>
      <c r="L3118" s="75">
        <v>1.087</v>
      </c>
      <c r="M3118" s="231">
        <v>0.41499999999999998</v>
      </c>
      <c r="N3118" s="212">
        <f t="shared" si="264"/>
        <v>1.1419999999999999</v>
      </c>
      <c r="O3118" s="194">
        <f t="shared" si="266"/>
        <v>1.5819999999999976</v>
      </c>
      <c r="P3118" s="232">
        <v>0</v>
      </c>
      <c r="V3118" s="212">
        <f t="shared" si="268"/>
        <v>276.33300000000003</v>
      </c>
      <c r="X3118" s="212">
        <f t="shared" si="265"/>
        <v>685.53700000000015</v>
      </c>
      <c r="Y3118" s="8">
        <f t="shared" si="263"/>
        <v>695.83400000000029</v>
      </c>
    </row>
    <row r="3119" spans="2:25" x14ac:dyDescent="0.2">
      <c r="B3119" s="262">
        <v>45116</v>
      </c>
      <c r="C3119" s="193">
        <v>438</v>
      </c>
      <c r="D3119" s="193">
        <v>370</v>
      </c>
      <c r="E3119" s="189">
        <v>411.05</v>
      </c>
      <c r="F3119" s="193">
        <v>722</v>
      </c>
      <c r="G3119" s="193">
        <v>34</v>
      </c>
      <c r="H3119" s="8">
        <v>259.55</v>
      </c>
      <c r="I3119" s="75">
        <v>0</v>
      </c>
      <c r="J3119" s="75">
        <v>0</v>
      </c>
      <c r="K3119" s="75">
        <v>5.5E-2</v>
      </c>
      <c r="L3119" s="75">
        <v>0.52400000000000002</v>
      </c>
      <c r="M3119" s="231">
        <v>0.2</v>
      </c>
      <c r="N3119" s="212">
        <f t="shared" si="264"/>
        <v>0.57900000000000007</v>
      </c>
      <c r="O3119" s="194">
        <f t="shared" si="266"/>
        <v>0.90899999999998415</v>
      </c>
      <c r="P3119" s="232">
        <v>0</v>
      </c>
      <c r="V3119" s="212">
        <f t="shared" si="268"/>
        <v>276.53300000000002</v>
      </c>
      <c r="X3119" s="212">
        <f t="shared" si="265"/>
        <v>686.06100000000015</v>
      </c>
      <c r="Y3119" s="8">
        <f t="shared" si="263"/>
        <v>696.41300000000024</v>
      </c>
    </row>
    <row r="3120" spans="2:25" x14ac:dyDescent="0.2">
      <c r="B3120" s="262">
        <v>45117</v>
      </c>
      <c r="C3120" s="193">
        <v>438</v>
      </c>
      <c r="D3120" s="193">
        <v>370</v>
      </c>
      <c r="E3120" s="189">
        <v>411.08</v>
      </c>
      <c r="F3120" s="193">
        <v>722</v>
      </c>
      <c r="G3120" s="193">
        <v>34</v>
      </c>
      <c r="H3120" s="8">
        <v>259.88</v>
      </c>
      <c r="I3120" s="75">
        <v>0</v>
      </c>
      <c r="J3120" s="75">
        <v>0</v>
      </c>
      <c r="K3120" s="75">
        <v>5.5E-2</v>
      </c>
      <c r="L3120" s="75">
        <v>2.0720000000000001</v>
      </c>
      <c r="M3120" s="231">
        <v>0.79100000000000004</v>
      </c>
      <c r="N3120" s="212">
        <f t="shared" si="264"/>
        <v>2.1270000000000002</v>
      </c>
      <c r="O3120" s="194">
        <f t="shared" si="266"/>
        <v>0.58699999999997976</v>
      </c>
      <c r="P3120" s="232">
        <v>0</v>
      </c>
      <c r="V3120" s="212">
        <f t="shared" si="268"/>
        <v>277.32400000000001</v>
      </c>
      <c r="X3120" s="212">
        <f t="shared" si="265"/>
        <v>688.13300000000015</v>
      </c>
      <c r="Y3120" s="8">
        <f t="shared" si="263"/>
        <v>698.54000000000019</v>
      </c>
    </row>
    <row r="3121" spans="2:25" x14ac:dyDescent="0.2">
      <c r="B3121" s="262">
        <v>45118</v>
      </c>
      <c r="C3121" s="193">
        <v>438</v>
      </c>
      <c r="D3121" s="193">
        <v>370</v>
      </c>
      <c r="E3121" s="189">
        <v>410.94</v>
      </c>
      <c r="F3121" s="193">
        <v>722</v>
      </c>
      <c r="G3121" s="193">
        <v>34</v>
      </c>
      <c r="H3121" s="8">
        <v>258.33999999999997</v>
      </c>
      <c r="I3121" s="75">
        <v>0</v>
      </c>
      <c r="J3121" s="75">
        <v>0</v>
      </c>
      <c r="K3121" s="75">
        <v>5.5E-2</v>
      </c>
      <c r="L3121" s="75">
        <v>0.72099999999999997</v>
      </c>
      <c r="M3121" s="231">
        <v>0.27500000000000002</v>
      </c>
      <c r="N3121" s="212">
        <f t="shared" si="264"/>
        <v>0.77600000000000002</v>
      </c>
      <c r="O3121" s="194">
        <f t="shared" si="266"/>
        <v>0.66600000000004322</v>
      </c>
      <c r="P3121" s="232">
        <v>0</v>
      </c>
      <c r="V3121" s="212">
        <f t="shared" si="268"/>
        <v>277.59899999999999</v>
      </c>
      <c r="X3121" s="212">
        <f t="shared" si="265"/>
        <v>688.85400000000016</v>
      </c>
      <c r="Y3121" s="8">
        <f t="shared" si="263"/>
        <v>699.31600000000014</v>
      </c>
    </row>
    <row r="3122" spans="2:25" x14ac:dyDescent="0.2">
      <c r="B3122" s="262">
        <v>45119</v>
      </c>
      <c r="C3122" s="193">
        <v>438</v>
      </c>
      <c r="D3122" s="193">
        <v>370</v>
      </c>
      <c r="E3122" s="189">
        <v>410.93</v>
      </c>
      <c r="F3122" s="193">
        <v>722</v>
      </c>
      <c r="G3122" s="193">
        <v>34</v>
      </c>
      <c r="H3122" s="8">
        <v>258.23</v>
      </c>
      <c r="I3122" s="75">
        <v>0</v>
      </c>
      <c r="J3122" s="75">
        <v>0</v>
      </c>
      <c r="K3122" s="75">
        <v>5.5E-2</v>
      </c>
      <c r="L3122" s="75">
        <v>8.0000000000000002E-3</v>
      </c>
      <c r="M3122" s="231">
        <v>3.0000000000000001E-3</v>
      </c>
      <c r="N3122" s="212">
        <f t="shared" si="264"/>
        <v>6.3E-2</v>
      </c>
      <c r="O3122" s="194">
        <f t="shared" si="266"/>
        <v>0.50299999999999767</v>
      </c>
      <c r="P3122" s="232">
        <v>0</v>
      </c>
      <c r="V3122" s="212">
        <f t="shared" si="268"/>
        <v>277.60199999999998</v>
      </c>
      <c r="X3122" s="212">
        <f t="shared" si="265"/>
        <v>688.86200000000019</v>
      </c>
      <c r="Y3122" s="8">
        <f t="shared" si="263"/>
        <v>699.37900000000013</v>
      </c>
    </row>
    <row r="3123" spans="2:25" x14ac:dyDescent="0.2">
      <c r="B3123" s="262">
        <v>45120</v>
      </c>
      <c r="C3123" s="193">
        <v>438</v>
      </c>
      <c r="D3123" s="193">
        <v>370</v>
      </c>
      <c r="E3123" s="189">
        <v>410.97</v>
      </c>
      <c r="F3123" s="193">
        <v>722</v>
      </c>
      <c r="G3123" s="193">
        <v>34</v>
      </c>
      <c r="H3123" s="8">
        <v>258.67</v>
      </c>
      <c r="I3123" s="75">
        <v>0</v>
      </c>
      <c r="J3123" s="75">
        <v>0</v>
      </c>
      <c r="K3123" s="75">
        <v>5.5E-2</v>
      </c>
      <c r="L3123" s="75">
        <v>0</v>
      </c>
      <c r="M3123" s="231">
        <v>0</v>
      </c>
      <c r="N3123" s="212">
        <f>I3123+J3123+K3123+L3123</f>
        <v>5.5E-2</v>
      </c>
      <c r="O3123" s="194">
        <f t="shared" si="266"/>
        <v>0.49499999999999772</v>
      </c>
      <c r="P3123" s="232">
        <v>0</v>
      </c>
      <c r="V3123" s="212">
        <f t="shared" si="268"/>
        <v>277.60199999999998</v>
      </c>
      <c r="X3123" s="212">
        <f t="shared" si="265"/>
        <v>688.86200000000019</v>
      </c>
      <c r="Y3123" s="8">
        <f t="shared" si="263"/>
        <v>699.43400000000008</v>
      </c>
    </row>
    <row r="3124" spans="2:25" x14ac:dyDescent="0.2">
      <c r="B3124" s="262">
        <v>45121</v>
      </c>
      <c r="C3124" s="193">
        <v>438</v>
      </c>
      <c r="D3124" s="193">
        <v>370</v>
      </c>
      <c r="E3124" s="189">
        <v>411.01</v>
      </c>
      <c r="F3124" s="193">
        <v>722</v>
      </c>
      <c r="G3124" s="193">
        <v>34</v>
      </c>
      <c r="H3124" s="8">
        <v>259.11</v>
      </c>
      <c r="I3124" s="75">
        <v>0</v>
      </c>
      <c r="J3124" s="75">
        <v>0</v>
      </c>
      <c r="K3124" s="75">
        <v>5.5E-2</v>
      </c>
      <c r="L3124" s="75">
        <v>0</v>
      </c>
      <c r="M3124" s="231">
        <v>0</v>
      </c>
      <c r="N3124" s="212">
        <f t="shared" si="264"/>
        <v>5.5E-2</v>
      </c>
      <c r="O3124" s="194">
        <f t="shared" si="266"/>
        <v>0.9349999999999955</v>
      </c>
      <c r="P3124" s="232">
        <v>0</v>
      </c>
      <c r="V3124" s="212">
        <f t="shared" si="268"/>
        <v>277.60199999999998</v>
      </c>
      <c r="X3124" s="212">
        <f t="shared" si="265"/>
        <v>688.86200000000019</v>
      </c>
      <c r="Y3124" s="8">
        <f t="shared" ref="Y3124:Y3183" si="269">+Y3123+N3124</f>
        <v>699.48900000000003</v>
      </c>
    </row>
    <row r="3125" spans="2:25" x14ac:dyDescent="0.2">
      <c r="B3125" s="262">
        <v>45122</v>
      </c>
      <c r="C3125" s="193">
        <v>438</v>
      </c>
      <c r="D3125" s="193">
        <v>370</v>
      </c>
      <c r="E3125" s="189">
        <v>411.09</v>
      </c>
      <c r="F3125" s="193">
        <v>722</v>
      </c>
      <c r="G3125" s="193">
        <v>34</v>
      </c>
      <c r="H3125" s="8">
        <v>259.99</v>
      </c>
      <c r="I3125" s="75">
        <v>0</v>
      </c>
      <c r="J3125" s="75">
        <v>0</v>
      </c>
      <c r="K3125" s="75">
        <v>5.5E-2</v>
      </c>
      <c r="L3125" s="75">
        <v>0</v>
      </c>
      <c r="M3125" s="231">
        <v>0</v>
      </c>
      <c r="N3125" s="212">
        <f t="shared" si="264"/>
        <v>5.5E-2</v>
      </c>
      <c r="O3125" s="194">
        <f t="shared" si="266"/>
        <v>0.27499999999997043</v>
      </c>
      <c r="P3125" s="232">
        <v>0</v>
      </c>
      <c r="V3125" s="212">
        <f t="shared" si="268"/>
        <v>277.60199999999998</v>
      </c>
      <c r="X3125" s="212">
        <f t="shared" si="265"/>
        <v>688.86200000000019</v>
      </c>
      <c r="Y3125" s="8">
        <f>+Y3124+N3125</f>
        <v>699.54399999999998</v>
      </c>
    </row>
    <row r="3126" spans="2:25" x14ac:dyDescent="0.2">
      <c r="B3126" s="262">
        <v>45123</v>
      </c>
      <c r="C3126" s="193">
        <v>438</v>
      </c>
      <c r="D3126" s="193">
        <v>370</v>
      </c>
      <c r="E3126" s="189">
        <v>411.11</v>
      </c>
      <c r="F3126" s="193">
        <v>722</v>
      </c>
      <c r="G3126" s="193">
        <v>34</v>
      </c>
      <c r="H3126" s="8">
        <v>260.20999999999998</v>
      </c>
      <c r="I3126" s="75">
        <v>0</v>
      </c>
      <c r="J3126" s="75">
        <v>0</v>
      </c>
      <c r="K3126" s="75">
        <v>5.5E-2</v>
      </c>
      <c r="L3126" s="75">
        <v>0</v>
      </c>
      <c r="M3126" s="231">
        <v>0</v>
      </c>
      <c r="N3126" s="212">
        <f t="shared" si="264"/>
        <v>5.5E-2</v>
      </c>
      <c r="O3126" s="194">
        <f t="shared" si="266"/>
        <v>0.60500000000001142</v>
      </c>
      <c r="P3126" s="232">
        <v>0</v>
      </c>
      <c r="V3126" s="212">
        <f t="shared" si="268"/>
        <v>277.60199999999998</v>
      </c>
      <c r="X3126" s="212">
        <f t="shared" si="265"/>
        <v>688.86200000000019</v>
      </c>
      <c r="Y3126" s="8">
        <f t="shared" si="269"/>
        <v>699.59899999999993</v>
      </c>
    </row>
    <row r="3127" spans="2:25" x14ac:dyDescent="0.2">
      <c r="B3127" s="262">
        <v>45124</v>
      </c>
      <c r="C3127" s="193">
        <v>438</v>
      </c>
      <c r="D3127" s="193">
        <v>370</v>
      </c>
      <c r="E3127" s="189">
        <v>411.16</v>
      </c>
      <c r="F3127" s="193">
        <v>722</v>
      </c>
      <c r="G3127" s="193">
        <v>34</v>
      </c>
      <c r="H3127" s="8">
        <v>260.76</v>
      </c>
      <c r="I3127" s="75">
        <v>0</v>
      </c>
      <c r="J3127" s="75">
        <v>0</v>
      </c>
      <c r="K3127" s="75">
        <v>5.5E-2</v>
      </c>
      <c r="L3127" s="75">
        <v>0.88300000000000001</v>
      </c>
      <c r="M3127" s="231">
        <v>0.33700000000000002</v>
      </c>
      <c r="N3127" s="212">
        <f t="shared" si="264"/>
        <v>0.93800000000000006</v>
      </c>
      <c r="O3127" s="194">
        <f t="shared" si="266"/>
        <v>0.49800000000000233</v>
      </c>
      <c r="P3127" s="232">
        <v>0</v>
      </c>
      <c r="V3127" s="212">
        <f t="shared" si="268"/>
        <v>277.93899999999996</v>
      </c>
      <c r="X3127" s="212">
        <f t="shared" si="265"/>
        <v>689.74500000000023</v>
      </c>
      <c r="Y3127" s="8">
        <f t="shared" si="269"/>
        <v>700.53699999999992</v>
      </c>
    </row>
    <row r="3128" spans="2:25" x14ac:dyDescent="0.2">
      <c r="B3128" s="262">
        <v>45125</v>
      </c>
      <c r="C3128" s="193">
        <v>438</v>
      </c>
      <c r="D3128" s="193">
        <v>370</v>
      </c>
      <c r="E3128" s="189">
        <v>411.12</v>
      </c>
      <c r="F3128" s="193">
        <v>722</v>
      </c>
      <c r="G3128" s="193">
        <v>34</v>
      </c>
      <c r="H3128" s="8">
        <v>260.32</v>
      </c>
      <c r="I3128" s="75">
        <v>0</v>
      </c>
      <c r="J3128" s="75">
        <v>0</v>
      </c>
      <c r="K3128" s="75">
        <v>5.5E-2</v>
      </c>
      <c r="L3128" s="75">
        <v>0.14899999999999999</v>
      </c>
      <c r="M3128" s="231">
        <v>5.7000000000000002E-2</v>
      </c>
      <c r="N3128" s="212">
        <f t="shared" si="264"/>
        <v>0.20399999999999999</v>
      </c>
      <c r="O3128" s="194">
        <f t="shared" si="266"/>
        <v>0.64399999999999769</v>
      </c>
      <c r="P3128" s="232">
        <v>0</v>
      </c>
      <c r="V3128" s="212">
        <f t="shared" si="268"/>
        <v>277.99599999999998</v>
      </c>
      <c r="X3128" s="212">
        <f t="shared" si="265"/>
        <v>689.89400000000023</v>
      </c>
      <c r="Y3128" s="8">
        <f t="shared" si="269"/>
        <v>700.74099999999987</v>
      </c>
    </row>
    <row r="3129" spans="2:25" x14ac:dyDescent="0.2">
      <c r="B3129" s="262">
        <v>45126</v>
      </c>
      <c r="C3129" s="193">
        <v>438</v>
      </c>
      <c r="D3129" s="193">
        <v>370</v>
      </c>
      <c r="E3129" s="189">
        <v>411.16</v>
      </c>
      <c r="F3129" s="193">
        <v>722</v>
      </c>
      <c r="G3129" s="193">
        <v>34</v>
      </c>
      <c r="H3129" s="8">
        <v>260.76</v>
      </c>
      <c r="I3129" s="75">
        <v>0</v>
      </c>
      <c r="J3129" s="75">
        <v>0</v>
      </c>
      <c r="K3129" s="75">
        <v>5.5E-2</v>
      </c>
      <c r="L3129" s="75">
        <v>0</v>
      </c>
      <c r="M3129" s="231">
        <v>0</v>
      </c>
      <c r="N3129" s="212">
        <f t="shared" si="264"/>
        <v>5.5E-2</v>
      </c>
      <c r="O3129" s="194">
        <f t="shared" si="266"/>
        <v>2.8050000000000002</v>
      </c>
      <c r="P3129" s="232">
        <v>0</v>
      </c>
      <c r="V3129" s="212">
        <f t="shared" si="268"/>
        <v>277.99599999999998</v>
      </c>
      <c r="X3129" s="212">
        <f t="shared" si="265"/>
        <v>689.89400000000023</v>
      </c>
      <c r="Y3129" s="8">
        <f t="shared" si="269"/>
        <v>700.79599999999982</v>
      </c>
    </row>
    <row r="3130" spans="2:25" x14ac:dyDescent="0.2">
      <c r="B3130" s="262">
        <v>45127</v>
      </c>
      <c r="C3130" s="193">
        <v>438</v>
      </c>
      <c r="D3130" s="193">
        <v>370</v>
      </c>
      <c r="E3130" s="189">
        <v>411.41</v>
      </c>
      <c r="F3130" s="193">
        <v>722</v>
      </c>
      <c r="G3130" s="193">
        <v>34</v>
      </c>
      <c r="H3130" s="8">
        <v>263.51</v>
      </c>
      <c r="I3130" s="75">
        <v>0</v>
      </c>
      <c r="J3130" s="75">
        <v>0</v>
      </c>
      <c r="K3130" s="75">
        <v>5.5E-2</v>
      </c>
      <c r="L3130" s="75">
        <v>0</v>
      </c>
      <c r="M3130" s="231">
        <v>0</v>
      </c>
      <c r="N3130" s="212">
        <f t="shared" si="264"/>
        <v>5.5E-2</v>
      </c>
      <c r="O3130" s="194">
        <f t="shared" si="266"/>
        <v>0.9349999999999955</v>
      </c>
      <c r="P3130" s="232">
        <v>0</v>
      </c>
      <c r="V3130" s="212">
        <f t="shared" si="268"/>
        <v>277.99599999999998</v>
      </c>
      <c r="X3130" s="212">
        <f t="shared" si="265"/>
        <v>689.89400000000023</v>
      </c>
      <c r="Y3130" s="8">
        <f t="shared" si="269"/>
        <v>700.85099999999977</v>
      </c>
    </row>
    <row r="3131" spans="2:25" x14ac:dyDescent="0.2">
      <c r="B3131" s="262">
        <v>45128</v>
      </c>
      <c r="C3131" s="193">
        <v>438</v>
      </c>
      <c r="D3131" s="193">
        <v>370</v>
      </c>
      <c r="E3131" s="189">
        <v>411.49</v>
      </c>
      <c r="F3131" s="193">
        <v>722</v>
      </c>
      <c r="G3131" s="193">
        <v>34</v>
      </c>
      <c r="H3131" s="8">
        <v>264.39</v>
      </c>
      <c r="I3131" s="75">
        <v>0</v>
      </c>
      <c r="J3131" s="75">
        <v>0</v>
      </c>
      <c r="K3131" s="75">
        <v>5.5E-2</v>
      </c>
      <c r="L3131" s="75">
        <v>0.05</v>
      </c>
      <c r="M3131" s="231">
        <v>1.9E-2</v>
      </c>
      <c r="N3131" s="212">
        <f t="shared" si="264"/>
        <v>0.10500000000000001</v>
      </c>
      <c r="O3131" s="194">
        <f t="shared" si="266"/>
        <v>1.5250000000000159</v>
      </c>
      <c r="P3131" s="232">
        <v>0</v>
      </c>
      <c r="V3131" s="212">
        <f t="shared" si="268"/>
        <v>278.01499999999999</v>
      </c>
      <c r="X3131" s="212">
        <f t="shared" si="265"/>
        <v>689.94400000000019</v>
      </c>
      <c r="Y3131" s="8">
        <f t="shared" si="269"/>
        <v>700.95599999999979</v>
      </c>
    </row>
    <row r="3132" spans="2:25" x14ac:dyDescent="0.2">
      <c r="B3132" s="262">
        <v>45129</v>
      </c>
      <c r="C3132" s="193">
        <v>438</v>
      </c>
      <c r="D3132" s="193">
        <v>370</v>
      </c>
      <c r="E3132" s="189">
        <v>411.61</v>
      </c>
      <c r="F3132" s="193">
        <v>722</v>
      </c>
      <c r="G3132" s="193">
        <v>34</v>
      </c>
      <c r="H3132" s="8">
        <v>265.81</v>
      </c>
      <c r="I3132" s="75">
        <v>0</v>
      </c>
      <c r="J3132" s="75">
        <v>0</v>
      </c>
      <c r="K3132" s="75">
        <v>5.5E-2</v>
      </c>
      <c r="L3132" s="75">
        <v>0.50800000000000001</v>
      </c>
      <c r="M3132" s="231">
        <v>0.19400000000000001</v>
      </c>
      <c r="N3132" s="212">
        <f t="shared" si="264"/>
        <v>0.56300000000000006</v>
      </c>
      <c r="O3132" s="194">
        <f t="shared" si="266"/>
        <v>1.993000000000007</v>
      </c>
      <c r="P3132" s="232">
        <v>0</v>
      </c>
      <c r="V3132" s="212">
        <f t="shared" si="268"/>
        <v>278.209</v>
      </c>
      <c r="X3132" s="212">
        <f t="shared" si="265"/>
        <v>690.45200000000023</v>
      </c>
      <c r="Y3132" s="8">
        <f t="shared" si="269"/>
        <v>701.51899999999978</v>
      </c>
    </row>
    <row r="3133" spans="2:25" x14ac:dyDescent="0.2">
      <c r="B3133" s="262">
        <v>45130</v>
      </c>
      <c r="C3133" s="193">
        <v>438</v>
      </c>
      <c r="D3133" s="193">
        <v>370</v>
      </c>
      <c r="E3133" s="189">
        <v>411.74</v>
      </c>
      <c r="F3133" s="193">
        <v>722</v>
      </c>
      <c r="G3133" s="193">
        <v>34</v>
      </c>
      <c r="H3133" s="8">
        <v>267.24</v>
      </c>
      <c r="I3133" s="75">
        <v>0</v>
      </c>
      <c r="J3133" s="75">
        <v>0</v>
      </c>
      <c r="K3133" s="75">
        <v>5.5E-2</v>
      </c>
      <c r="L3133" s="75">
        <v>0.32500000000000001</v>
      </c>
      <c r="M3133" s="231">
        <v>0.124</v>
      </c>
      <c r="N3133" s="212">
        <f t="shared" si="264"/>
        <v>0.38</v>
      </c>
      <c r="O3133" s="194">
        <f t="shared" si="266"/>
        <v>1.6999999999999931</v>
      </c>
      <c r="P3133" s="232">
        <v>0</v>
      </c>
      <c r="V3133" s="212">
        <f t="shared" si="268"/>
        <v>278.33300000000003</v>
      </c>
      <c r="X3133" s="212">
        <f t="shared" si="265"/>
        <v>690.77700000000027</v>
      </c>
      <c r="Y3133" s="8">
        <f t="shared" si="269"/>
        <v>701.89899999999977</v>
      </c>
    </row>
    <row r="3134" spans="2:25" x14ac:dyDescent="0.2">
      <c r="B3134" s="262">
        <v>45131</v>
      </c>
      <c r="C3134" s="193">
        <v>438</v>
      </c>
      <c r="D3134" s="193">
        <v>370</v>
      </c>
      <c r="E3134" s="189">
        <v>411.86</v>
      </c>
      <c r="F3134" s="193">
        <v>722</v>
      </c>
      <c r="G3134" s="193">
        <v>34</v>
      </c>
      <c r="H3134" s="8">
        <v>268.56</v>
      </c>
      <c r="I3134" s="75">
        <v>0</v>
      </c>
      <c r="J3134" s="75">
        <v>0</v>
      </c>
      <c r="K3134" s="75">
        <v>5.6000000000000001E-2</v>
      </c>
      <c r="L3134" s="75">
        <v>1.038</v>
      </c>
      <c r="M3134" s="231">
        <v>0.39600000000000002</v>
      </c>
      <c r="N3134" s="212">
        <f t="shared" si="264"/>
        <v>1.0940000000000001</v>
      </c>
      <c r="O3134" s="194">
        <f t="shared" si="266"/>
        <v>3.3940000000000117</v>
      </c>
      <c r="P3134" s="232">
        <v>0</v>
      </c>
      <c r="V3134" s="212">
        <f t="shared" si="268"/>
        <v>278.72900000000004</v>
      </c>
      <c r="X3134" s="212">
        <f t="shared" si="265"/>
        <v>691.81500000000028</v>
      </c>
      <c r="Y3134" s="8">
        <f t="shared" si="269"/>
        <v>702.99299999999982</v>
      </c>
    </row>
    <row r="3135" spans="2:25" x14ac:dyDescent="0.2">
      <c r="B3135" s="262">
        <v>45132</v>
      </c>
      <c r="C3135" s="193">
        <v>438</v>
      </c>
      <c r="D3135" s="193">
        <v>370</v>
      </c>
      <c r="E3135" s="189">
        <v>412.06</v>
      </c>
      <c r="F3135" s="193">
        <v>722</v>
      </c>
      <c r="G3135" s="193">
        <v>34</v>
      </c>
      <c r="H3135" s="8">
        <v>270.86</v>
      </c>
      <c r="I3135" s="75">
        <v>0</v>
      </c>
      <c r="J3135" s="75">
        <v>0</v>
      </c>
      <c r="K3135" s="75">
        <v>5.6000000000000001E-2</v>
      </c>
      <c r="L3135" s="75">
        <v>0.6</v>
      </c>
      <c r="M3135" s="231">
        <v>0.22900000000000001</v>
      </c>
      <c r="N3135" s="212">
        <f t="shared" si="264"/>
        <v>0.65600000000000003</v>
      </c>
      <c r="O3135" s="194">
        <f t="shared" si="266"/>
        <v>2.4060000000000001</v>
      </c>
      <c r="P3135" s="232">
        <v>0</v>
      </c>
      <c r="V3135" s="212">
        <f t="shared" si="268"/>
        <v>278.95800000000003</v>
      </c>
      <c r="X3135" s="212">
        <f t="shared" si="265"/>
        <v>692.4150000000003</v>
      </c>
      <c r="Y3135" s="8">
        <f t="shared" si="269"/>
        <v>703.64899999999977</v>
      </c>
    </row>
    <row r="3136" spans="2:25" x14ac:dyDescent="0.2">
      <c r="B3136" s="262">
        <v>45133</v>
      </c>
      <c r="C3136" s="193">
        <v>438</v>
      </c>
      <c r="D3136" s="193">
        <v>370</v>
      </c>
      <c r="E3136" s="189">
        <v>412.21</v>
      </c>
      <c r="F3136" s="193">
        <v>722</v>
      </c>
      <c r="G3136" s="193">
        <v>34</v>
      </c>
      <c r="H3136" s="8">
        <v>272.61</v>
      </c>
      <c r="I3136" s="75">
        <v>0</v>
      </c>
      <c r="J3136" s="75">
        <v>0</v>
      </c>
      <c r="K3136" s="75">
        <v>5.6000000000000001E-2</v>
      </c>
      <c r="L3136" s="75">
        <v>0.53200000000000003</v>
      </c>
      <c r="M3136" s="231">
        <v>0.20300000000000001</v>
      </c>
      <c r="N3136" s="212">
        <f t="shared" si="264"/>
        <v>0.58800000000000008</v>
      </c>
      <c r="O3136" s="194">
        <f t="shared" si="266"/>
        <v>3.1079999999999819</v>
      </c>
      <c r="P3136" s="232">
        <v>0</v>
      </c>
      <c r="V3136" s="212">
        <f t="shared" si="268"/>
        <v>279.161</v>
      </c>
      <c r="X3136" s="212">
        <f t="shared" si="265"/>
        <v>692.94700000000034</v>
      </c>
      <c r="Y3136" s="8">
        <f t="shared" si="269"/>
        <v>704.23699999999974</v>
      </c>
    </row>
    <row r="3137" spans="2:25" x14ac:dyDescent="0.2">
      <c r="B3137" s="262">
        <v>45134</v>
      </c>
      <c r="C3137" s="193">
        <v>438</v>
      </c>
      <c r="D3137" s="193">
        <v>370</v>
      </c>
      <c r="E3137" s="189">
        <v>412.43</v>
      </c>
      <c r="F3137" s="193">
        <v>722</v>
      </c>
      <c r="G3137" s="193">
        <v>34</v>
      </c>
      <c r="H3137" s="8">
        <v>275.13</v>
      </c>
      <c r="I3137" s="75">
        <v>0</v>
      </c>
      <c r="J3137" s="75">
        <v>0</v>
      </c>
      <c r="K3137" s="75">
        <v>5.6000000000000001E-2</v>
      </c>
      <c r="L3137" s="75">
        <v>0.193</v>
      </c>
      <c r="M3137" s="231">
        <v>7.3999999999999996E-2</v>
      </c>
      <c r="N3137" s="212">
        <f t="shared" si="264"/>
        <v>0.249</v>
      </c>
      <c r="O3137" s="194">
        <f t="shared" si="266"/>
        <v>1.7390000000000092</v>
      </c>
      <c r="P3137" s="232">
        <v>0</v>
      </c>
      <c r="V3137" s="212">
        <f t="shared" si="268"/>
        <v>279.23500000000001</v>
      </c>
      <c r="X3137" s="212">
        <f t="shared" si="265"/>
        <v>693.14000000000033</v>
      </c>
      <c r="Y3137" s="8">
        <f t="shared" si="269"/>
        <v>704.48599999999976</v>
      </c>
    </row>
    <row r="3138" spans="2:25" x14ac:dyDescent="0.2">
      <c r="B3138" s="262">
        <v>45135</v>
      </c>
      <c r="C3138" s="193">
        <v>438</v>
      </c>
      <c r="D3138" s="193">
        <v>370</v>
      </c>
      <c r="E3138" s="189">
        <v>412.56</v>
      </c>
      <c r="F3138" s="193">
        <v>722</v>
      </c>
      <c r="G3138" s="193">
        <v>34</v>
      </c>
      <c r="H3138" s="8">
        <v>276.62</v>
      </c>
      <c r="I3138" s="75">
        <v>0</v>
      </c>
      <c r="J3138" s="75">
        <v>0</v>
      </c>
      <c r="K3138" s="75">
        <v>5.6000000000000001E-2</v>
      </c>
      <c r="L3138" s="75">
        <v>1.4279999999999999</v>
      </c>
      <c r="M3138" s="231">
        <v>0.54700000000000004</v>
      </c>
      <c r="N3138" s="212">
        <f t="shared" si="264"/>
        <v>1.484</v>
      </c>
      <c r="O3138" s="194">
        <f t="shared" si="266"/>
        <v>0.6540000000000159</v>
      </c>
      <c r="P3138" s="232">
        <v>0</v>
      </c>
      <c r="S3138" s="8">
        <f>SUM(K3111:K3141)</f>
        <v>1.7070000000000005</v>
      </c>
      <c r="V3138" s="212">
        <f t="shared" si="268"/>
        <v>279.78200000000004</v>
      </c>
      <c r="X3138" s="212">
        <f t="shared" si="265"/>
        <v>694.56800000000032</v>
      </c>
      <c r="Y3138" s="8">
        <f t="shared" si="269"/>
        <v>705.9699999999998</v>
      </c>
    </row>
    <row r="3139" spans="2:25" x14ac:dyDescent="0.2">
      <c r="B3139" s="262">
        <v>45136</v>
      </c>
      <c r="C3139" s="193">
        <v>438</v>
      </c>
      <c r="D3139" s="193">
        <v>370</v>
      </c>
      <c r="E3139" s="189">
        <v>412.49</v>
      </c>
      <c r="F3139" s="193">
        <v>722</v>
      </c>
      <c r="G3139" s="193">
        <v>34</v>
      </c>
      <c r="H3139" s="8">
        <v>275.79000000000002</v>
      </c>
      <c r="I3139" s="75">
        <v>0</v>
      </c>
      <c r="J3139" s="75">
        <v>0</v>
      </c>
      <c r="K3139" s="75">
        <v>5.6000000000000001E-2</v>
      </c>
      <c r="L3139" s="75">
        <v>1.8520000000000001</v>
      </c>
      <c r="M3139" s="231">
        <v>0.70699999999999996</v>
      </c>
      <c r="N3139" s="212">
        <f t="shared" si="264"/>
        <v>1.9080000000000001</v>
      </c>
      <c r="O3139" s="194">
        <f t="shared" si="266"/>
        <v>1.0280000000000047</v>
      </c>
      <c r="P3139" s="232">
        <v>0</v>
      </c>
      <c r="V3139" s="212">
        <f t="shared" si="268"/>
        <v>280.48900000000003</v>
      </c>
      <c r="X3139" s="212">
        <f t="shared" si="265"/>
        <v>696.4200000000003</v>
      </c>
      <c r="Y3139" s="8">
        <f t="shared" si="269"/>
        <v>707.87799999999982</v>
      </c>
    </row>
    <row r="3140" spans="2:25" x14ac:dyDescent="0.2">
      <c r="B3140" s="262">
        <v>45137</v>
      </c>
      <c r="C3140" s="193">
        <v>438</v>
      </c>
      <c r="D3140" s="193">
        <v>370</v>
      </c>
      <c r="E3140" s="189">
        <v>412.41</v>
      </c>
      <c r="F3140" s="193">
        <v>722</v>
      </c>
      <c r="G3140" s="193">
        <v>34</v>
      </c>
      <c r="H3140" s="8">
        <v>274.91000000000003</v>
      </c>
      <c r="I3140" s="75">
        <v>0</v>
      </c>
      <c r="J3140" s="75">
        <v>0</v>
      </c>
      <c r="K3140" s="75">
        <v>5.6000000000000001E-2</v>
      </c>
      <c r="L3140" s="75">
        <v>2.2400000000000002</v>
      </c>
      <c r="M3140" s="231">
        <v>0.85499999999999998</v>
      </c>
      <c r="N3140" s="212">
        <f t="shared" si="264"/>
        <v>2.2960000000000003</v>
      </c>
      <c r="O3140" s="194">
        <f>H3141-H3140+N3140</f>
        <v>0.54600000000000026</v>
      </c>
      <c r="P3140" s="232">
        <v>0</v>
      </c>
      <c r="V3140" s="212">
        <f t="shared" si="268"/>
        <v>281.34400000000005</v>
      </c>
      <c r="X3140" s="212">
        <f t="shared" si="265"/>
        <v>698.66000000000031</v>
      </c>
      <c r="Y3140" s="8">
        <f t="shared" si="269"/>
        <v>710.17399999999986</v>
      </c>
    </row>
    <row r="3141" spans="2:25" x14ac:dyDescent="0.2">
      <c r="B3141" s="262">
        <v>45138</v>
      </c>
      <c r="C3141" s="193">
        <v>438</v>
      </c>
      <c r="D3141" s="193">
        <v>370</v>
      </c>
      <c r="E3141" s="189">
        <v>412.26</v>
      </c>
      <c r="F3141" s="193">
        <v>722</v>
      </c>
      <c r="G3141" s="193">
        <v>34</v>
      </c>
      <c r="H3141" s="8">
        <v>273.16000000000003</v>
      </c>
      <c r="I3141" s="75">
        <v>0</v>
      </c>
      <c r="J3141" s="75">
        <v>0</v>
      </c>
      <c r="K3141" s="75">
        <v>5.6000000000000001E-2</v>
      </c>
      <c r="L3141" s="75">
        <v>1.504</v>
      </c>
      <c r="M3141" s="231">
        <v>0.57399999999999995</v>
      </c>
      <c r="N3141" s="212">
        <f t="shared" si="264"/>
        <v>1.56</v>
      </c>
      <c r="O3141" s="194">
        <f t="shared" ref="O3141:O3147" si="270">H3142-H3141+N3141</f>
        <v>0.17999999999994776</v>
      </c>
      <c r="P3141" s="232">
        <v>0</v>
      </c>
      <c r="V3141" s="212">
        <f t="shared" si="268"/>
        <v>281.91800000000006</v>
      </c>
      <c r="X3141" s="212">
        <f t="shared" si="265"/>
        <v>700.16400000000033</v>
      </c>
      <c r="Y3141" s="8">
        <f t="shared" si="269"/>
        <v>711.73399999999981</v>
      </c>
    </row>
    <row r="3142" spans="2:25" x14ac:dyDescent="0.2">
      <c r="B3142" s="262">
        <v>45139</v>
      </c>
      <c r="C3142" s="193">
        <v>438</v>
      </c>
      <c r="D3142" s="193">
        <v>370</v>
      </c>
      <c r="E3142" s="189">
        <v>412.14</v>
      </c>
      <c r="F3142" s="193">
        <v>722</v>
      </c>
      <c r="G3142" s="193">
        <v>34</v>
      </c>
      <c r="H3142" s="8">
        <v>271.77999999999997</v>
      </c>
      <c r="I3142" s="75">
        <v>0</v>
      </c>
      <c r="J3142" s="75">
        <v>0</v>
      </c>
      <c r="K3142" s="75">
        <v>5.6000000000000001E-2</v>
      </c>
      <c r="L3142" s="75">
        <v>0.42399999999999999</v>
      </c>
      <c r="M3142" s="231">
        <v>0.16200000000000001</v>
      </c>
      <c r="N3142" s="212">
        <f t="shared" si="264"/>
        <v>0.48</v>
      </c>
      <c r="O3142" s="194">
        <f t="shared" si="270"/>
        <v>0.48</v>
      </c>
      <c r="P3142" s="232">
        <v>0</v>
      </c>
      <c r="V3142" s="212">
        <f t="shared" si="268"/>
        <v>282.08000000000004</v>
      </c>
      <c r="X3142" s="212">
        <f t="shared" si="265"/>
        <v>700.58800000000031</v>
      </c>
      <c r="Y3142" s="8">
        <f t="shared" si="269"/>
        <v>712.21399999999983</v>
      </c>
    </row>
    <row r="3143" spans="2:25" x14ac:dyDescent="0.2">
      <c r="B3143" s="262">
        <v>45140</v>
      </c>
      <c r="C3143" s="193">
        <v>438</v>
      </c>
      <c r="D3143" s="193">
        <v>370</v>
      </c>
      <c r="E3143" s="189">
        <v>412.14</v>
      </c>
      <c r="F3143" s="193">
        <v>722</v>
      </c>
      <c r="G3143" s="193">
        <v>34</v>
      </c>
      <c r="H3143" s="8">
        <v>271.77999999999997</v>
      </c>
      <c r="I3143" s="75">
        <v>0</v>
      </c>
      <c r="J3143" s="75">
        <v>0</v>
      </c>
      <c r="K3143" s="75">
        <v>5.5E-2</v>
      </c>
      <c r="L3143" s="75">
        <v>2.4990000000000001</v>
      </c>
      <c r="M3143" s="231">
        <v>0.95399999999999996</v>
      </c>
      <c r="N3143" s="212">
        <f t="shared" si="264"/>
        <v>2.5540000000000003</v>
      </c>
      <c r="O3143" s="194">
        <f t="shared" si="270"/>
        <v>0.25400000000004574</v>
      </c>
      <c r="P3143" s="232">
        <v>0</v>
      </c>
      <c r="V3143" s="212">
        <f t="shared" si="268"/>
        <v>283.03400000000005</v>
      </c>
      <c r="X3143" s="212">
        <f t="shared" si="265"/>
        <v>703.08700000000033</v>
      </c>
      <c r="Y3143" s="8">
        <f t="shared" si="269"/>
        <v>714.7679999999998</v>
      </c>
    </row>
    <row r="3144" spans="2:25" x14ac:dyDescent="0.2">
      <c r="B3144" s="262">
        <v>45141</v>
      </c>
      <c r="C3144" s="193">
        <v>438</v>
      </c>
      <c r="D3144" s="193">
        <v>370</v>
      </c>
      <c r="E3144" s="189">
        <v>411.94</v>
      </c>
      <c r="F3144" s="193">
        <v>722</v>
      </c>
      <c r="G3144" s="193">
        <v>34</v>
      </c>
      <c r="H3144" s="8">
        <v>269.48</v>
      </c>
      <c r="I3144" s="75">
        <v>0</v>
      </c>
      <c r="J3144" s="75">
        <v>0</v>
      </c>
      <c r="K3144" s="75">
        <v>5.5E-2</v>
      </c>
      <c r="L3144" s="75">
        <v>1.048</v>
      </c>
      <c r="M3144" s="231">
        <v>0.4</v>
      </c>
      <c r="N3144" s="212">
        <f t="shared" si="264"/>
        <v>1.103</v>
      </c>
      <c r="O3144" s="194">
        <f t="shared" si="270"/>
        <v>0.51299999999996815</v>
      </c>
      <c r="P3144" s="232">
        <v>0</v>
      </c>
      <c r="R3144" s="8"/>
      <c r="V3144" s="212">
        <f t="shared" si="268"/>
        <v>283.43400000000003</v>
      </c>
      <c r="X3144" s="212">
        <f t="shared" si="265"/>
        <v>704.13500000000033</v>
      </c>
      <c r="Y3144" s="8">
        <f t="shared" si="269"/>
        <v>715.87099999999975</v>
      </c>
    </row>
    <row r="3145" spans="2:25" x14ac:dyDescent="0.2">
      <c r="B3145" s="262">
        <v>45142</v>
      </c>
      <c r="C3145" s="193">
        <v>438</v>
      </c>
      <c r="D3145" s="193">
        <v>370</v>
      </c>
      <c r="E3145" s="189">
        <v>411.89</v>
      </c>
      <c r="F3145" s="193">
        <v>722</v>
      </c>
      <c r="G3145" s="193">
        <v>34</v>
      </c>
      <c r="H3145" s="8">
        <v>268.89</v>
      </c>
      <c r="I3145" s="75">
        <v>0</v>
      </c>
      <c r="J3145" s="75">
        <v>0</v>
      </c>
      <c r="K3145" s="75">
        <v>5.5E-2</v>
      </c>
      <c r="L3145" s="75">
        <v>2.101</v>
      </c>
      <c r="M3145" s="75">
        <v>0.80200000000000005</v>
      </c>
      <c r="N3145" s="212">
        <f t="shared" si="264"/>
        <v>2.1560000000000001</v>
      </c>
      <c r="O3145" s="194">
        <f t="shared" si="270"/>
        <v>0.28599999999999559</v>
      </c>
      <c r="P3145" s="232">
        <v>0</v>
      </c>
      <c r="R3145" s="8"/>
      <c r="V3145" s="212">
        <f t="shared" si="268"/>
        <v>284.23600000000005</v>
      </c>
      <c r="X3145" s="212">
        <f t="shared" si="265"/>
        <v>706.23600000000033</v>
      </c>
      <c r="Y3145" s="8">
        <f t="shared" si="269"/>
        <v>718.0269999999997</v>
      </c>
    </row>
    <row r="3146" spans="2:25" x14ac:dyDescent="0.2">
      <c r="B3146" s="262">
        <v>45143</v>
      </c>
      <c r="C3146" s="193">
        <v>438</v>
      </c>
      <c r="D3146" s="193">
        <v>370</v>
      </c>
      <c r="E3146" s="189">
        <v>411.72</v>
      </c>
      <c r="F3146" s="193">
        <v>722</v>
      </c>
      <c r="G3146" s="193">
        <v>34</v>
      </c>
      <c r="H3146" s="8">
        <v>267.02</v>
      </c>
      <c r="I3146" s="75">
        <v>0</v>
      </c>
      <c r="J3146" s="75">
        <v>0</v>
      </c>
      <c r="K3146" s="75">
        <v>5.5E-2</v>
      </c>
      <c r="L3146" s="75">
        <v>3.448</v>
      </c>
      <c r="M3146" s="231">
        <v>1.3160000000000001</v>
      </c>
      <c r="N3146" s="212">
        <f t="shared" si="264"/>
        <v>3.5030000000000001</v>
      </c>
      <c r="O3146" s="194">
        <f t="shared" si="270"/>
        <v>0.76299999999999102</v>
      </c>
      <c r="P3146" s="232">
        <v>0</v>
      </c>
      <c r="R3146" s="8"/>
      <c r="V3146" s="212">
        <f>+V3145+M3146</f>
        <v>285.55200000000002</v>
      </c>
      <c r="X3146" s="212">
        <f t="shared" si="265"/>
        <v>709.68400000000031</v>
      </c>
      <c r="Y3146" s="8">
        <f t="shared" si="269"/>
        <v>721.52999999999975</v>
      </c>
    </row>
    <row r="3147" spans="2:25" x14ac:dyDescent="0.2">
      <c r="B3147" s="262">
        <v>45144</v>
      </c>
      <c r="C3147" s="193">
        <v>438</v>
      </c>
      <c r="D3147" s="193">
        <v>370</v>
      </c>
      <c r="E3147" s="189">
        <v>411.48</v>
      </c>
      <c r="F3147" s="193">
        <v>722</v>
      </c>
      <c r="G3147" s="193">
        <v>34</v>
      </c>
      <c r="H3147" s="8">
        <v>264.27999999999997</v>
      </c>
      <c r="I3147" s="75">
        <v>0</v>
      </c>
      <c r="J3147" s="75">
        <v>0</v>
      </c>
      <c r="K3147" s="75">
        <v>5.5E-2</v>
      </c>
      <c r="L3147" s="75">
        <v>2.9529999999999998</v>
      </c>
      <c r="M3147" s="231">
        <v>1.127</v>
      </c>
      <c r="N3147" s="212">
        <f t="shared" si="264"/>
        <v>3.008</v>
      </c>
      <c r="O3147" s="194">
        <f t="shared" si="270"/>
        <v>0.58800000000004093</v>
      </c>
      <c r="P3147" s="232">
        <v>0</v>
      </c>
      <c r="R3147" s="8"/>
      <c r="V3147" s="212">
        <f t="shared" si="268"/>
        <v>286.67900000000003</v>
      </c>
      <c r="X3147" s="212">
        <f t="shared" si="265"/>
        <v>712.63700000000028</v>
      </c>
      <c r="Y3147" s="8">
        <f t="shared" si="269"/>
        <v>724.53799999999978</v>
      </c>
    </row>
    <row r="3148" spans="2:25" x14ac:dyDescent="0.2">
      <c r="B3148" s="262">
        <v>45145</v>
      </c>
      <c r="C3148" s="193">
        <v>438</v>
      </c>
      <c r="D3148" s="193">
        <v>370</v>
      </c>
      <c r="E3148" s="189">
        <v>411.26</v>
      </c>
      <c r="F3148" s="193">
        <v>722</v>
      </c>
      <c r="G3148" s="193">
        <v>34</v>
      </c>
      <c r="H3148" s="8">
        <v>261.86</v>
      </c>
      <c r="I3148" s="75">
        <v>0</v>
      </c>
      <c r="J3148" s="75">
        <v>0</v>
      </c>
      <c r="K3148" s="75">
        <v>5.5E-2</v>
      </c>
      <c r="L3148" s="75">
        <v>3.343</v>
      </c>
      <c r="M3148" s="231">
        <v>1.276</v>
      </c>
      <c r="N3148" s="212">
        <f t="shared" si="264"/>
        <v>3.3980000000000001</v>
      </c>
      <c r="O3148" s="194">
        <f t="shared" si="266"/>
        <v>0.53799999999998649</v>
      </c>
      <c r="P3148" s="232">
        <v>0</v>
      </c>
      <c r="Q3148" s="8"/>
      <c r="R3148" s="8"/>
      <c r="V3148" s="212">
        <f t="shared" si="268"/>
        <v>287.95500000000004</v>
      </c>
      <c r="X3148" s="212">
        <f t="shared" si="265"/>
        <v>715.98000000000025</v>
      </c>
      <c r="Y3148" s="8">
        <f t="shared" si="269"/>
        <v>727.93599999999981</v>
      </c>
    </row>
    <row r="3149" spans="2:25" x14ac:dyDescent="0.2">
      <c r="B3149" s="262">
        <v>45146</v>
      </c>
      <c r="C3149" s="193">
        <v>438</v>
      </c>
      <c r="D3149" s="193">
        <v>370</v>
      </c>
      <c r="E3149" s="189">
        <v>411</v>
      </c>
      <c r="F3149" s="193">
        <v>722</v>
      </c>
      <c r="G3149" s="193">
        <v>34</v>
      </c>
      <c r="H3149" s="8">
        <v>259</v>
      </c>
      <c r="I3149" s="75">
        <v>0</v>
      </c>
      <c r="J3149" s="75">
        <v>0</v>
      </c>
      <c r="K3149" s="75">
        <v>5.5E-2</v>
      </c>
      <c r="L3149" s="75">
        <v>5.8940000000000001</v>
      </c>
      <c r="M3149" s="231">
        <v>2.2410000000000001</v>
      </c>
      <c r="N3149" s="212">
        <f t="shared" ref="N3149:N3172" si="271">I3149+J3149+K3149+L3149</f>
        <v>5.9489999999999998</v>
      </c>
      <c r="O3149" s="194">
        <f t="shared" si="266"/>
        <v>0.6590000000000078</v>
      </c>
      <c r="P3149" s="232">
        <v>0</v>
      </c>
      <c r="Q3149" s="8"/>
      <c r="R3149" s="8"/>
      <c r="V3149" s="212">
        <f t="shared" si="268"/>
        <v>290.19600000000003</v>
      </c>
      <c r="X3149" s="212">
        <f t="shared" si="265"/>
        <v>721.87400000000025</v>
      </c>
      <c r="Y3149" s="8">
        <f t="shared" si="269"/>
        <v>733.88499999999976</v>
      </c>
    </row>
    <row r="3150" spans="2:25" x14ac:dyDescent="0.2">
      <c r="B3150" s="262">
        <v>45147</v>
      </c>
      <c r="C3150" s="193">
        <v>438</v>
      </c>
      <c r="D3150" s="193">
        <v>370</v>
      </c>
      <c r="E3150" s="189">
        <v>410.51</v>
      </c>
      <c r="F3150" s="193">
        <v>722</v>
      </c>
      <c r="G3150" s="193">
        <v>34</v>
      </c>
      <c r="H3150" s="8">
        <v>253.71</v>
      </c>
      <c r="I3150" s="75">
        <v>0</v>
      </c>
      <c r="J3150" s="75">
        <v>0</v>
      </c>
      <c r="K3150" s="75">
        <v>5.3999999999999999E-2</v>
      </c>
      <c r="L3150" s="75">
        <v>6.5330000000000004</v>
      </c>
      <c r="M3150" s="231">
        <v>2.484</v>
      </c>
      <c r="N3150" s="212">
        <f t="shared" si="271"/>
        <v>6.5870000000000006</v>
      </c>
      <c r="O3150" s="194">
        <f t="shared" si="266"/>
        <v>0.73700000000000632</v>
      </c>
      <c r="P3150" s="232">
        <v>0</v>
      </c>
      <c r="Q3150" s="8"/>
      <c r="R3150" s="8"/>
      <c r="V3150" s="212">
        <f t="shared" si="268"/>
        <v>292.68</v>
      </c>
      <c r="X3150" s="212">
        <f t="shared" si="265"/>
        <v>728.40700000000027</v>
      </c>
      <c r="Y3150" s="8">
        <f t="shared" si="269"/>
        <v>740.47199999999975</v>
      </c>
    </row>
    <row r="3151" spans="2:25" x14ac:dyDescent="0.2">
      <c r="B3151" s="262">
        <v>45148</v>
      </c>
      <c r="C3151" s="193">
        <v>438</v>
      </c>
      <c r="D3151" s="193">
        <v>370</v>
      </c>
      <c r="E3151" s="189">
        <v>409.96</v>
      </c>
      <c r="F3151" s="193">
        <v>722</v>
      </c>
      <c r="G3151" s="193">
        <v>34</v>
      </c>
      <c r="H3151" s="8">
        <v>247.86</v>
      </c>
      <c r="I3151" s="75">
        <v>0</v>
      </c>
      <c r="J3151" s="75">
        <v>0</v>
      </c>
      <c r="K3151" s="75">
        <v>5.3999999999999999E-2</v>
      </c>
      <c r="L3151" s="75">
        <v>5.1639999999999997</v>
      </c>
      <c r="M3151" s="231">
        <v>1.956</v>
      </c>
      <c r="N3151" s="212">
        <f t="shared" si="271"/>
        <v>5.218</v>
      </c>
      <c r="O3151" s="194">
        <f>H3152-H3151+N3151</f>
        <v>0.45799999999998064</v>
      </c>
      <c r="P3151" s="232">
        <v>0</v>
      </c>
      <c r="Q3151" s="8"/>
      <c r="R3151" s="8"/>
      <c r="V3151" s="212">
        <f>+V3150+M3151</f>
        <v>294.63600000000002</v>
      </c>
      <c r="X3151" s="212">
        <f>+X3150+L3151</f>
        <v>733.57100000000025</v>
      </c>
      <c r="Y3151" s="8">
        <f t="shared" si="269"/>
        <v>745.68999999999971</v>
      </c>
    </row>
    <row r="3152" spans="2:25" x14ac:dyDescent="0.2">
      <c r="B3152" s="262">
        <v>45149</v>
      </c>
      <c r="C3152" s="193">
        <v>438</v>
      </c>
      <c r="D3152" s="193">
        <v>370</v>
      </c>
      <c r="E3152" s="189">
        <v>409.51</v>
      </c>
      <c r="F3152" s="193">
        <v>722</v>
      </c>
      <c r="G3152" s="193">
        <v>34</v>
      </c>
      <c r="H3152" s="8">
        <v>243.1</v>
      </c>
      <c r="I3152" s="75">
        <v>0</v>
      </c>
      <c r="J3152" s="75">
        <v>0</v>
      </c>
      <c r="K3152" s="75">
        <v>5.3999999999999999E-2</v>
      </c>
      <c r="L3152" s="75">
        <v>5.9</v>
      </c>
      <c r="M3152" s="75">
        <v>2.2349999999999999</v>
      </c>
      <c r="N3152" s="212">
        <f t="shared" si="271"/>
        <v>5.9540000000000006</v>
      </c>
      <c r="O3152" s="194">
        <f t="shared" ref="O3152:O3172" si="272">H3153-H3152+N3152</f>
        <v>0.85400000000000631</v>
      </c>
      <c r="P3152" s="232">
        <v>0</v>
      </c>
      <c r="Q3152" s="8"/>
      <c r="R3152" s="8"/>
      <c r="V3152" s="212">
        <f t="shared" si="268"/>
        <v>296.87100000000004</v>
      </c>
      <c r="X3152" s="212">
        <f t="shared" ref="X3152:X3154" si="273">+X3151+L3152</f>
        <v>739.47100000000023</v>
      </c>
      <c r="Y3152" s="8">
        <f t="shared" si="269"/>
        <v>751.64399999999966</v>
      </c>
    </row>
    <row r="3153" spans="2:25" x14ac:dyDescent="0.2">
      <c r="B3153" s="262">
        <v>45150</v>
      </c>
      <c r="C3153" s="193">
        <v>438</v>
      </c>
      <c r="D3153" s="193">
        <v>370</v>
      </c>
      <c r="E3153" s="189">
        <v>409.01</v>
      </c>
      <c r="F3153" s="193">
        <v>722</v>
      </c>
      <c r="G3153" s="193">
        <v>34</v>
      </c>
      <c r="H3153" s="8">
        <v>238</v>
      </c>
      <c r="I3153" s="75">
        <v>0</v>
      </c>
      <c r="J3153" s="75">
        <v>0</v>
      </c>
      <c r="K3153" s="75">
        <v>5.3999999999999999E-2</v>
      </c>
      <c r="L3153" s="75">
        <v>2.2759999999999998</v>
      </c>
      <c r="M3153" s="75">
        <v>0.85899999999999999</v>
      </c>
      <c r="N3153" s="212">
        <f t="shared" si="271"/>
        <v>2.3299999999999996</v>
      </c>
      <c r="O3153" s="194">
        <f t="shared" si="272"/>
        <v>0.23000000000000531</v>
      </c>
      <c r="P3153" s="232">
        <v>0</v>
      </c>
      <c r="V3153" s="212">
        <f t="shared" si="268"/>
        <v>297.73</v>
      </c>
      <c r="X3153" s="212">
        <f t="shared" si="273"/>
        <v>741.74700000000018</v>
      </c>
      <c r="Y3153" s="8">
        <f t="shared" si="269"/>
        <v>753.97399999999971</v>
      </c>
    </row>
    <row r="3154" spans="2:25" x14ac:dyDescent="0.2">
      <c r="B3154" s="262">
        <v>45151</v>
      </c>
      <c r="C3154" s="193">
        <v>438</v>
      </c>
      <c r="D3154" s="193">
        <v>370</v>
      </c>
      <c r="E3154" s="189">
        <v>408.81</v>
      </c>
      <c r="F3154" s="193">
        <v>722</v>
      </c>
      <c r="G3154" s="193">
        <v>34</v>
      </c>
      <c r="H3154" s="8">
        <v>235.9</v>
      </c>
      <c r="I3154" s="75">
        <v>0</v>
      </c>
      <c r="J3154" s="75">
        <v>0</v>
      </c>
      <c r="K3154" s="75">
        <v>5.3999999999999999E-2</v>
      </c>
      <c r="L3154" s="75">
        <v>2.2919999999999998</v>
      </c>
      <c r="M3154" s="231">
        <v>0.86799999999999999</v>
      </c>
      <c r="N3154" s="212">
        <f t="shared" si="271"/>
        <v>2.3459999999999996</v>
      </c>
      <c r="O3154" s="194">
        <f t="shared" si="272"/>
        <v>0.34599999999999964</v>
      </c>
      <c r="P3154" s="232">
        <v>0</v>
      </c>
      <c r="V3154" s="212">
        <f t="shared" si="268"/>
        <v>298.59800000000001</v>
      </c>
      <c r="X3154" s="212">
        <f t="shared" si="273"/>
        <v>744.03900000000021</v>
      </c>
      <c r="Y3154" s="8">
        <f t="shared" si="269"/>
        <v>756.31999999999971</v>
      </c>
    </row>
    <row r="3155" spans="2:25" x14ac:dyDescent="0.2">
      <c r="B3155" s="262">
        <v>45152</v>
      </c>
      <c r="C3155" s="193">
        <v>438</v>
      </c>
      <c r="D3155" s="193">
        <v>370</v>
      </c>
      <c r="E3155" s="189">
        <v>408.61</v>
      </c>
      <c r="F3155" s="193">
        <v>722</v>
      </c>
      <c r="G3155" s="193">
        <v>34</v>
      </c>
      <c r="H3155" s="8">
        <v>233.9</v>
      </c>
      <c r="I3155" s="75">
        <v>0</v>
      </c>
      <c r="J3155" s="75">
        <v>0</v>
      </c>
      <c r="K3155" s="75">
        <v>5.2999999999999999E-2</v>
      </c>
      <c r="L3155" s="75">
        <v>4.306</v>
      </c>
      <c r="M3155" s="231">
        <v>1.625</v>
      </c>
      <c r="N3155" s="212">
        <f t="shared" si="271"/>
        <v>4.359</v>
      </c>
      <c r="O3155" s="194">
        <f t="shared" si="272"/>
        <v>0.55899999999998862</v>
      </c>
      <c r="P3155" s="232">
        <v>0</v>
      </c>
      <c r="V3155" s="212">
        <f t="shared" si="268"/>
        <v>300.22300000000001</v>
      </c>
      <c r="X3155" s="212">
        <f>+X3154+L3155</f>
        <v>748.34500000000025</v>
      </c>
      <c r="Y3155" s="8">
        <f t="shared" si="269"/>
        <v>760.67899999999975</v>
      </c>
    </row>
    <row r="3156" spans="2:25" x14ac:dyDescent="0.2">
      <c r="B3156" s="262">
        <v>45153</v>
      </c>
      <c r="C3156" s="193">
        <v>438</v>
      </c>
      <c r="D3156" s="193">
        <v>370</v>
      </c>
      <c r="E3156" s="1">
        <v>408.23</v>
      </c>
      <c r="F3156" s="193">
        <v>722</v>
      </c>
      <c r="G3156" s="193">
        <v>34</v>
      </c>
      <c r="H3156" s="8">
        <v>230.1</v>
      </c>
      <c r="I3156" s="36">
        <v>0</v>
      </c>
      <c r="J3156" s="36">
        <v>0</v>
      </c>
      <c r="K3156" s="36">
        <v>5.2999999999999999E-2</v>
      </c>
      <c r="L3156" s="36">
        <v>5.6260000000000003</v>
      </c>
      <c r="M3156" s="61">
        <v>2.1150000000000002</v>
      </c>
      <c r="N3156" s="33">
        <f t="shared" si="271"/>
        <v>5.6790000000000003</v>
      </c>
      <c r="O3156" s="194">
        <f t="shared" si="272"/>
        <v>0.67900000000000027</v>
      </c>
      <c r="P3156" s="38">
        <v>0</v>
      </c>
      <c r="Q3156" s="1"/>
      <c r="R3156" s="190"/>
      <c r="V3156" s="212">
        <f t="shared" ref="V3156:V3219" si="274">+V3155+M3156</f>
        <v>302.33800000000002</v>
      </c>
      <c r="X3156" s="212">
        <f t="shared" ref="X3156:X3182" si="275">+X3155+L3156</f>
        <v>753.97100000000023</v>
      </c>
      <c r="Y3156" s="8">
        <f t="shared" si="269"/>
        <v>766.35799999999972</v>
      </c>
    </row>
    <row r="3157" spans="2:25" x14ac:dyDescent="0.2">
      <c r="B3157" s="262">
        <v>45154</v>
      </c>
      <c r="C3157" s="193">
        <v>438</v>
      </c>
      <c r="D3157" s="193">
        <v>370</v>
      </c>
      <c r="E3157" s="1">
        <v>407.72</v>
      </c>
      <c r="F3157" s="193">
        <v>722</v>
      </c>
      <c r="G3157" s="193">
        <v>34</v>
      </c>
      <c r="H3157" s="8">
        <v>225.1</v>
      </c>
      <c r="I3157" s="36">
        <v>0</v>
      </c>
      <c r="J3157" s="36">
        <v>0</v>
      </c>
      <c r="K3157" s="36">
        <v>5.2999999999999999E-2</v>
      </c>
      <c r="L3157" s="36">
        <v>0.81599999999999995</v>
      </c>
      <c r="M3157" s="61">
        <v>0.308</v>
      </c>
      <c r="N3157" s="33">
        <f t="shared" si="271"/>
        <v>0.86899999999999999</v>
      </c>
      <c r="O3157" s="194">
        <f t="shared" si="272"/>
        <v>3.9000000000015911E-2</v>
      </c>
      <c r="P3157" s="38">
        <v>0</v>
      </c>
      <c r="Q3157" s="1"/>
      <c r="R3157" s="190"/>
      <c r="V3157" s="212">
        <f t="shared" si="274"/>
        <v>302.64600000000002</v>
      </c>
      <c r="X3157" s="212">
        <f t="shared" si="275"/>
        <v>754.78700000000026</v>
      </c>
      <c r="Y3157" s="8">
        <f t="shared" si="269"/>
        <v>767.22699999999975</v>
      </c>
    </row>
    <row r="3158" spans="2:25" x14ac:dyDescent="0.2">
      <c r="B3158" s="262">
        <v>45155</v>
      </c>
      <c r="C3158" s="193">
        <v>438</v>
      </c>
      <c r="D3158" s="193">
        <v>370</v>
      </c>
      <c r="E3158" s="1">
        <v>407.63</v>
      </c>
      <c r="F3158" s="193">
        <v>722</v>
      </c>
      <c r="G3158" s="193">
        <v>34</v>
      </c>
      <c r="H3158" s="8">
        <v>224.27</v>
      </c>
      <c r="I3158" s="36">
        <v>0</v>
      </c>
      <c r="J3158" s="36">
        <v>0</v>
      </c>
      <c r="K3158" s="36">
        <v>5.2999999999999999E-2</v>
      </c>
      <c r="L3158" s="36">
        <v>0.71299999999999997</v>
      </c>
      <c r="M3158" s="61">
        <v>0.26800000000000002</v>
      </c>
      <c r="N3158" s="33">
        <f t="shared" si="271"/>
        <v>0.76600000000000001</v>
      </c>
      <c r="O3158" s="194">
        <f t="shared" si="272"/>
        <v>0.29600000000000115</v>
      </c>
      <c r="P3158" s="38">
        <v>0</v>
      </c>
      <c r="Q3158" s="1"/>
      <c r="R3158" s="190"/>
      <c r="V3158" s="212">
        <f t="shared" si="274"/>
        <v>302.91399999999999</v>
      </c>
      <c r="X3158" s="212">
        <f t="shared" si="275"/>
        <v>755.50000000000023</v>
      </c>
      <c r="Y3158" s="8">
        <f t="shared" si="269"/>
        <v>767.99299999999971</v>
      </c>
    </row>
    <row r="3159" spans="2:25" x14ac:dyDescent="0.2">
      <c r="B3159" s="262">
        <v>45156</v>
      </c>
      <c r="C3159" s="193">
        <v>438</v>
      </c>
      <c r="D3159" s="193">
        <v>370</v>
      </c>
      <c r="E3159" s="1">
        <v>407.58</v>
      </c>
      <c r="F3159" s="193">
        <v>722</v>
      </c>
      <c r="G3159" s="193">
        <v>34</v>
      </c>
      <c r="H3159" s="8">
        <v>223.8</v>
      </c>
      <c r="I3159" s="36">
        <v>0</v>
      </c>
      <c r="J3159" s="36">
        <v>0</v>
      </c>
      <c r="K3159" s="36">
        <v>5.2999999999999999E-2</v>
      </c>
      <c r="L3159" s="36">
        <v>0</v>
      </c>
      <c r="M3159" s="61">
        <v>0</v>
      </c>
      <c r="N3159" s="33">
        <f t="shared" si="271"/>
        <v>5.2999999999999999E-2</v>
      </c>
      <c r="O3159" s="194">
        <f t="shared" si="272"/>
        <v>0.15299999999999431</v>
      </c>
      <c r="P3159" s="38">
        <v>0</v>
      </c>
      <c r="Q3159" s="1"/>
      <c r="R3159" s="190"/>
      <c r="V3159" s="212">
        <f t="shared" si="274"/>
        <v>302.91399999999999</v>
      </c>
      <c r="X3159" s="212">
        <f t="shared" si="275"/>
        <v>755.50000000000023</v>
      </c>
      <c r="Y3159" s="8">
        <f t="shared" si="269"/>
        <v>768.04599999999971</v>
      </c>
    </row>
    <row r="3160" spans="2:25" x14ac:dyDescent="0.2">
      <c r="B3160" s="262">
        <v>45157</v>
      </c>
      <c r="C3160" s="193">
        <v>438</v>
      </c>
      <c r="D3160" s="193">
        <v>370</v>
      </c>
      <c r="E3160" s="1">
        <v>407.59</v>
      </c>
      <c r="F3160" s="193">
        <v>722</v>
      </c>
      <c r="G3160" s="193">
        <v>34</v>
      </c>
      <c r="H3160" s="8">
        <v>223.9</v>
      </c>
      <c r="I3160" s="36">
        <v>0</v>
      </c>
      <c r="J3160" s="36">
        <v>0</v>
      </c>
      <c r="K3160" s="36">
        <v>5.2999999999999999E-2</v>
      </c>
      <c r="L3160" s="36">
        <v>0</v>
      </c>
      <c r="M3160" s="61">
        <v>0</v>
      </c>
      <c r="N3160" s="33">
        <f t="shared" si="271"/>
        <v>5.2999999999999999E-2</v>
      </c>
      <c r="O3160" s="194">
        <f t="shared" si="272"/>
        <v>0.24299999999999772</v>
      </c>
      <c r="P3160" s="38">
        <v>0</v>
      </c>
      <c r="Q3160" s="1"/>
      <c r="R3160" s="190"/>
      <c r="V3160" s="212">
        <f>+V3159+M3160</f>
        <v>302.91399999999999</v>
      </c>
      <c r="X3160" s="212">
        <f t="shared" si="275"/>
        <v>755.50000000000023</v>
      </c>
      <c r="Y3160" s="8">
        <f t="shared" si="269"/>
        <v>768.09899999999971</v>
      </c>
    </row>
    <row r="3161" spans="2:25" x14ac:dyDescent="0.2">
      <c r="B3161" s="262">
        <v>45158</v>
      </c>
      <c r="C3161" s="193">
        <v>438</v>
      </c>
      <c r="D3161" s="193">
        <v>370</v>
      </c>
      <c r="E3161" s="1">
        <v>407.61</v>
      </c>
      <c r="F3161" s="193">
        <v>722</v>
      </c>
      <c r="G3161" s="193">
        <v>34</v>
      </c>
      <c r="H3161" s="8">
        <v>224.09</v>
      </c>
      <c r="I3161" s="36">
        <v>0</v>
      </c>
      <c r="J3161" s="36">
        <v>0</v>
      </c>
      <c r="K3161" s="36">
        <v>5.2999999999999999E-2</v>
      </c>
      <c r="L3161" s="36">
        <v>0</v>
      </c>
      <c r="M3161" s="61">
        <v>0</v>
      </c>
      <c r="N3161" s="33">
        <f t="shared" si="271"/>
        <v>5.2999999999999999E-2</v>
      </c>
      <c r="O3161" s="194">
        <f t="shared" si="272"/>
        <v>0.32300000000001022</v>
      </c>
      <c r="P3161" s="38">
        <v>0</v>
      </c>
      <c r="Q3161" s="1"/>
      <c r="R3161" s="190"/>
      <c r="V3161" s="212">
        <f t="shared" si="274"/>
        <v>302.91399999999999</v>
      </c>
      <c r="X3161" s="212">
        <f t="shared" si="275"/>
        <v>755.50000000000023</v>
      </c>
      <c r="Y3161" s="8">
        <f t="shared" si="269"/>
        <v>768.1519999999997</v>
      </c>
    </row>
    <row r="3162" spans="2:25" x14ac:dyDescent="0.2">
      <c r="B3162" s="262">
        <v>45159</v>
      </c>
      <c r="C3162" s="193">
        <v>438</v>
      </c>
      <c r="D3162" s="193">
        <v>370</v>
      </c>
      <c r="E3162" s="1">
        <v>407.64</v>
      </c>
      <c r="F3162" s="193">
        <v>722</v>
      </c>
      <c r="G3162" s="193">
        <v>34</v>
      </c>
      <c r="H3162" s="8">
        <v>224.36</v>
      </c>
      <c r="I3162" s="36">
        <v>0</v>
      </c>
      <c r="J3162" s="36">
        <v>0</v>
      </c>
      <c r="K3162" s="36">
        <v>5.2999999999999999E-2</v>
      </c>
      <c r="L3162" s="36">
        <v>2.0619999999999998</v>
      </c>
      <c r="M3162" s="61">
        <v>0.77500000000000002</v>
      </c>
      <c r="N3162" s="33">
        <f t="shared" si="271"/>
        <v>2.1149999999999998</v>
      </c>
      <c r="O3162" s="194">
        <f t="shared" si="272"/>
        <v>0.15499999999999181</v>
      </c>
      <c r="P3162" s="38">
        <v>0</v>
      </c>
      <c r="Q3162" s="1"/>
      <c r="R3162" s="190"/>
      <c r="V3162" s="212">
        <f t="shared" si="274"/>
        <v>303.68899999999996</v>
      </c>
      <c r="X3162" s="212">
        <f t="shared" si="275"/>
        <v>757.56200000000024</v>
      </c>
      <c r="Y3162" s="8">
        <f t="shared" si="269"/>
        <v>770.26699999999971</v>
      </c>
    </row>
    <row r="3163" spans="2:25" x14ac:dyDescent="0.2">
      <c r="B3163" s="262">
        <v>45160</v>
      </c>
      <c r="C3163" s="193">
        <v>438</v>
      </c>
      <c r="D3163" s="193">
        <v>370</v>
      </c>
      <c r="E3163" s="1">
        <v>407.44</v>
      </c>
      <c r="F3163" s="193">
        <v>722</v>
      </c>
      <c r="G3163" s="193">
        <v>34</v>
      </c>
      <c r="H3163" s="8">
        <v>222.4</v>
      </c>
      <c r="I3163" s="36">
        <v>0</v>
      </c>
      <c r="J3163" s="36">
        <v>0</v>
      </c>
      <c r="K3163" s="36">
        <v>5.2999999999999999E-2</v>
      </c>
      <c r="L3163" s="36">
        <v>0.97099999999999997</v>
      </c>
      <c r="M3163" s="36">
        <v>0.36499999999999999</v>
      </c>
      <c r="N3163" s="33">
        <f t="shared" si="271"/>
        <v>1.024</v>
      </c>
      <c r="O3163" s="194">
        <f t="shared" si="272"/>
        <v>0.35399999999998411</v>
      </c>
      <c r="P3163" s="38">
        <v>0</v>
      </c>
      <c r="Q3163" s="1"/>
      <c r="R3163" s="190"/>
      <c r="V3163" s="212">
        <f t="shared" si="274"/>
        <v>304.05399999999997</v>
      </c>
      <c r="X3163" s="212">
        <f>+X3162+L3163</f>
        <v>758.53300000000024</v>
      </c>
      <c r="Y3163" s="8">
        <f t="shared" si="269"/>
        <v>771.29099999999971</v>
      </c>
    </row>
    <row r="3164" spans="2:25" x14ac:dyDescent="0.2">
      <c r="B3164" s="262">
        <v>45161</v>
      </c>
      <c r="C3164" s="193">
        <v>438</v>
      </c>
      <c r="D3164" s="193">
        <v>370</v>
      </c>
      <c r="E3164" s="1">
        <v>407.37</v>
      </c>
      <c r="F3164" s="193">
        <v>722</v>
      </c>
      <c r="G3164" s="193">
        <v>34</v>
      </c>
      <c r="H3164" s="8">
        <v>221.73</v>
      </c>
      <c r="I3164" s="36">
        <v>0</v>
      </c>
      <c r="J3164" s="36">
        <v>0</v>
      </c>
      <c r="K3164" s="36">
        <v>5.2999999999999999E-2</v>
      </c>
      <c r="L3164" s="36">
        <v>0.90400000000000003</v>
      </c>
      <c r="M3164" s="61">
        <v>0.34</v>
      </c>
      <c r="N3164" s="33">
        <f t="shared" si="271"/>
        <v>0.95700000000000007</v>
      </c>
      <c r="O3164" s="194">
        <f t="shared" si="272"/>
        <v>0.2270000000000103</v>
      </c>
      <c r="P3164" s="38">
        <v>0</v>
      </c>
      <c r="Q3164" s="1"/>
      <c r="R3164" s="190"/>
      <c r="V3164" s="212">
        <f t="shared" si="274"/>
        <v>304.39399999999995</v>
      </c>
      <c r="X3164" s="212">
        <f t="shared" si="275"/>
        <v>759.43700000000024</v>
      </c>
      <c r="Y3164" s="8">
        <f t="shared" si="269"/>
        <v>772.24799999999971</v>
      </c>
    </row>
    <row r="3165" spans="2:25" x14ac:dyDescent="0.2">
      <c r="B3165" s="262">
        <v>45162</v>
      </c>
      <c r="C3165" s="193">
        <v>438</v>
      </c>
      <c r="D3165" s="193">
        <v>370</v>
      </c>
      <c r="E3165" s="1">
        <v>407.29</v>
      </c>
      <c r="F3165" s="193">
        <v>722</v>
      </c>
      <c r="G3165" s="193">
        <v>34</v>
      </c>
      <c r="H3165" s="8">
        <v>221</v>
      </c>
      <c r="I3165" s="36">
        <v>0</v>
      </c>
      <c r="J3165" s="36">
        <v>0</v>
      </c>
      <c r="K3165" s="36">
        <v>5.2999999999999999E-2</v>
      </c>
      <c r="L3165" s="36">
        <v>1.306</v>
      </c>
      <c r="M3165" s="61">
        <v>0.49099999999999999</v>
      </c>
      <c r="N3165" s="33">
        <f t="shared" si="271"/>
        <v>1.359</v>
      </c>
      <c r="O3165" s="194">
        <f t="shared" si="272"/>
        <v>0.18900000000001249</v>
      </c>
      <c r="P3165" s="38">
        <v>0</v>
      </c>
      <c r="Q3165" s="1"/>
      <c r="R3165" s="190"/>
      <c r="V3165" s="212">
        <f t="shared" si="274"/>
        <v>304.88499999999993</v>
      </c>
      <c r="X3165" s="212">
        <f t="shared" si="275"/>
        <v>760.74300000000028</v>
      </c>
      <c r="Y3165" s="8">
        <f t="shared" si="269"/>
        <v>773.60699999999974</v>
      </c>
    </row>
    <row r="3166" spans="2:25" x14ac:dyDescent="0.2">
      <c r="B3166" s="262">
        <v>45163</v>
      </c>
      <c r="C3166" s="193">
        <v>438</v>
      </c>
      <c r="D3166" s="193">
        <v>370</v>
      </c>
      <c r="E3166" s="1">
        <v>407.17</v>
      </c>
      <c r="F3166" s="193">
        <v>722</v>
      </c>
      <c r="G3166" s="193">
        <v>34</v>
      </c>
      <c r="H3166" s="8">
        <v>219.83</v>
      </c>
      <c r="I3166" s="36">
        <v>0</v>
      </c>
      <c r="J3166" s="36">
        <v>0</v>
      </c>
      <c r="K3166" s="36">
        <v>5.2999999999999999E-2</v>
      </c>
      <c r="L3166" s="36">
        <v>0.875</v>
      </c>
      <c r="M3166" s="61">
        <v>0.32900000000000001</v>
      </c>
      <c r="N3166" s="33">
        <f t="shared" si="271"/>
        <v>0.92800000000000005</v>
      </c>
      <c r="O3166" s="194">
        <f t="shared" si="272"/>
        <v>0.29799999999997617</v>
      </c>
      <c r="P3166" s="38">
        <v>0</v>
      </c>
      <c r="Q3166" s="1"/>
      <c r="R3166" s="190"/>
      <c r="V3166" s="212">
        <f t="shared" si="274"/>
        <v>305.21399999999994</v>
      </c>
      <c r="X3166" s="212">
        <f t="shared" si="275"/>
        <v>761.61800000000028</v>
      </c>
      <c r="Y3166" s="8">
        <f t="shared" si="269"/>
        <v>774.53499999999974</v>
      </c>
    </row>
    <row r="3167" spans="2:25" x14ac:dyDescent="0.2">
      <c r="B3167" s="262">
        <v>45164</v>
      </c>
      <c r="C3167" s="193">
        <v>438</v>
      </c>
      <c r="D3167" s="193">
        <v>370</v>
      </c>
      <c r="E3167" s="1">
        <v>407.1</v>
      </c>
      <c r="F3167" s="193">
        <v>722</v>
      </c>
      <c r="G3167" s="193">
        <v>34</v>
      </c>
      <c r="H3167" s="8">
        <v>219.2</v>
      </c>
      <c r="I3167" s="36">
        <v>0</v>
      </c>
      <c r="J3167" s="36">
        <v>0</v>
      </c>
      <c r="K3167" s="36">
        <v>5.2999999999999999E-2</v>
      </c>
      <c r="L3167" s="36">
        <v>1.631</v>
      </c>
      <c r="M3167" s="61">
        <v>0.61299999999999999</v>
      </c>
      <c r="N3167" s="33">
        <f t="shared" si="271"/>
        <v>1.6839999999999999</v>
      </c>
      <c r="O3167" s="194">
        <f t="shared" si="272"/>
        <v>0.41400000000001813</v>
      </c>
      <c r="P3167" s="38">
        <v>0</v>
      </c>
      <c r="Q3167" s="1"/>
      <c r="R3167" s="190"/>
      <c r="V3167" s="212">
        <f t="shared" si="274"/>
        <v>305.82699999999994</v>
      </c>
      <c r="X3167" s="212">
        <f t="shared" si="275"/>
        <v>763.24900000000025</v>
      </c>
      <c r="Y3167" s="8">
        <f t="shared" si="269"/>
        <v>776.21899999999971</v>
      </c>
    </row>
    <row r="3168" spans="2:25" x14ac:dyDescent="0.2">
      <c r="B3168" s="262">
        <v>45165</v>
      </c>
      <c r="C3168" s="193">
        <v>438</v>
      </c>
      <c r="D3168" s="193">
        <v>370</v>
      </c>
      <c r="E3168" s="1">
        <v>406.97</v>
      </c>
      <c r="F3168" s="193">
        <v>722</v>
      </c>
      <c r="G3168" s="193">
        <v>34</v>
      </c>
      <c r="H3168" s="8">
        <v>217.93</v>
      </c>
      <c r="I3168" s="36">
        <v>0</v>
      </c>
      <c r="J3168" s="36">
        <v>0</v>
      </c>
      <c r="K3168" s="36">
        <v>5.2999999999999999E-2</v>
      </c>
      <c r="L3168" s="36">
        <v>1.0049999999999999</v>
      </c>
      <c r="M3168" s="61">
        <v>0.378</v>
      </c>
      <c r="N3168" s="33">
        <f t="shared" si="271"/>
        <v>1.0579999999999998</v>
      </c>
      <c r="O3168" s="194">
        <f t="shared" si="272"/>
        <v>6.7999999999990735E-2</v>
      </c>
      <c r="P3168" s="38">
        <v>0</v>
      </c>
      <c r="Q3168" s="1"/>
      <c r="R3168" s="190"/>
      <c r="V3168" s="212">
        <f t="shared" si="274"/>
        <v>306.20499999999993</v>
      </c>
      <c r="X3168" s="212">
        <f t="shared" si="275"/>
        <v>764.25400000000025</v>
      </c>
      <c r="Y3168" s="8">
        <f t="shared" si="269"/>
        <v>777.2769999999997</v>
      </c>
    </row>
    <row r="3169" spans="2:25" x14ac:dyDescent="0.2">
      <c r="B3169" s="262">
        <v>45166</v>
      </c>
      <c r="C3169" s="193">
        <v>438</v>
      </c>
      <c r="D3169" s="193">
        <v>370</v>
      </c>
      <c r="E3169" s="1">
        <v>406.86</v>
      </c>
      <c r="F3169" s="193">
        <v>722</v>
      </c>
      <c r="G3169" s="193">
        <v>34</v>
      </c>
      <c r="H3169" s="8">
        <v>216.94</v>
      </c>
      <c r="I3169" s="36">
        <v>0</v>
      </c>
      <c r="J3169" s="36">
        <v>0</v>
      </c>
      <c r="K3169" s="36">
        <v>5.2999999999999999E-2</v>
      </c>
      <c r="L3169" s="36">
        <v>2.048</v>
      </c>
      <c r="M3169" s="61">
        <v>0.77</v>
      </c>
      <c r="N3169" s="33">
        <f t="shared" si="271"/>
        <v>2.101</v>
      </c>
      <c r="O3169" s="194">
        <f t="shared" si="272"/>
        <v>0.38100000000000112</v>
      </c>
      <c r="P3169" s="38">
        <v>0</v>
      </c>
      <c r="Q3169" s="1"/>
      <c r="R3169" s="190"/>
      <c r="S3169" s="8">
        <f>SUM(K3142:K3172)</f>
        <v>1.6639999999999997</v>
      </c>
      <c r="V3169" s="212">
        <f t="shared" si="274"/>
        <v>306.97499999999991</v>
      </c>
      <c r="X3169" s="212">
        <f t="shared" si="275"/>
        <v>766.30200000000025</v>
      </c>
      <c r="Y3169" s="8">
        <f t="shared" si="269"/>
        <v>779.3779999999997</v>
      </c>
    </row>
    <row r="3170" spans="2:25" x14ac:dyDescent="0.2">
      <c r="B3170" s="262">
        <v>45167</v>
      </c>
      <c r="C3170" s="193">
        <v>438</v>
      </c>
      <c r="D3170" s="193">
        <v>370</v>
      </c>
      <c r="E3170" s="1">
        <v>406.68</v>
      </c>
      <c r="F3170" s="193">
        <v>722</v>
      </c>
      <c r="G3170" s="193">
        <v>34</v>
      </c>
      <c r="H3170" s="8">
        <v>215.22</v>
      </c>
      <c r="I3170" s="36">
        <v>0</v>
      </c>
      <c r="J3170" s="36">
        <v>0</v>
      </c>
      <c r="K3170" s="36">
        <v>5.2999999999999999E-2</v>
      </c>
      <c r="L3170" s="36">
        <v>0.26100000000000001</v>
      </c>
      <c r="M3170" s="61">
        <v>9.8000000000000004E-2</v>
      </c>
      <c r="N3170" s="33">
        <f t="shared" si="271"/>
        <v>0.314</v>
      </c>
      <c r="O3170" s="194">
        <f t="shared" si="272"/>
        <v>0.22399999999999659</v>
      </c>
      <c r="P3170" s="38">
        <v>6.3</v>
      </c>
      <c r="Q3170" s="1"/>
      <c r="R3170" s="190"/>
      <c r="V3170" s="212">
        <f t="shared" si="274"/>
        <v>307.07299999999992</v>
      </c>
      <c r="X3170" s="212">
        <f t="shared" si="275"/>
        <v>766.56300000000022</v>
      </c>
      <c r="Y3170" s="8">
        <f t="shared" si="269"/>
        <v>779.69199999999967</v>
      </c>
    </row>
    <row r="3171" spans="2:25" x14ac:dyDescent="0.2">
      <c r="B3171" s="262">
        <v>45168</v>
      </c>
      <c r="C3171" s="193">
        <v>438</v>
      </c>
      <c r="D3171" s="193">
        <v>370</v>
      </c>
      <c r="E3171" s="1">
        <v>406.67</v>
      </c>
      <c r="F3171" s="193">
        <v>722</v>
      </c>
      <c r="G3171" s="193">
        <v>34</v>
      </c>
      <c r="H3171" s="8">
        <v>215.13</v>
      </c>
      <c r="I3171" s="36">
        <v>0</v>
      </c>
      <c r="J3171" s="36">
        <v>0</v>
      </c>
      <c r="K3171" s="36">
        <v>5.2999999999999999E-2</v>
      </c>
      <c r="L3171" s="36">
        <v>0</v>
      </c>
      <c r="M3171" s="61">
        <v>0</v>
      </c>
      <c r="N3171" s="33">
        <f t="shared" si="271"/>
        <v>5.2999999999999999E-2</v>
      </c>
      <c r="O3171" s="194">
        <f t="shared" si="272"/>
        <v>0.42300000000000454</v>
      </c>
      <c r="P3171" s="38">
        <v>0</v>
      </c>
      <c r="Q3171" s="1"/>
      <c r="R3171" s="190"/>
      <c r="V3171" s="212">
        <f t="shared" si="274"/>
        <v>307.07299999999992</v>
      </c>
      <c r="X3171" s="212">
        <f t="shared" si="275"/>
        <v>766.56300000000022</v>
      </c>
      <c r="Y3171" s="8">
        <f t="shared" si="269"/>
        <v>779.74499999999966</v>
      </c>
    </row>
    <row r="3172" spans="2:25" x14ac:dyDescent="0.2">
      <c r="B3172" s="262">
        <v>45169</v>
      </c>
      <c r="C3172" s="193">
        <v>438</v>
      </c>
      <c r="D3172" s="193">
        <v>370</v>
      </c>
      <c r="E3172" s="1">
        <v>406.71</v>
      </c>
      <c r="F3172" s="193">
        <v>722</v>
      </c>
      <c r="G3172" s="193">
        <v>34</v>
      </c>
      <c r="H3172" s="8">
        <v>215.5</v>
      </c>
      <c r="I3172" s="36">
        <v>0</v>
      </c>
      <c r="J3172" s="36">
        <v>0</v>
      </c>
      <c r="K3172" s="36">
        <v>5.1999999999999998E-2</v>
      </c>
      <c r="L3172" s="4">
        <v>3.0790000000000002</v>
      </c>
      <c r="M3172" s="61">
        <v>1.153</v>
      </c>
      <c r="N3172" s="33">
        <f t="shared" si="271"/>
        <v>3.1310000000000002</v>
      </c>
      <c r="O3172" s="194">
        <f t="shared" si="272"/>
        <v>0.33099999999998886</v>
      </c>
      <c r="P3172" s="38">
        <v>0</v>
      </c>
      <c r="Q3172" s="1"/>
      <c r="R3172" s="190"/>
      <c r="V3172" s="212">
        <f t="shared" si="274"/>
        <v>308.22599999999994</v>
      </c>
      <c r="X3172" s="212">
        <f t="shared" si="275"/>
        <v>769.64200000000017</v>
      </c>
      <c r="Y3172" s="8">
        <f t="shared" si="269"/>
        <v>782.87599999999964</v>
      </c>
    </row>
    <row r="3173" spans="2:25" x14ac:dyDescent="0.2">
      <c r="B3173" s="262">
        <v>45170</v>
      </c>
      <c r="C3173" s="267">
        <v>438</v>
      </c>
      <c r="D3173" s="267">
        <v>370</v>
      </c>
      <c r="E3173" s="73">
        <v>406.41</v>
      </c>
      <c r="F3173" s="267">
        <v>722</v>
      </c>
      <c r="G3173" s="267">
        <v>34</v>
      </c>
      <c r="H3173" s="268">
        <v>212.7</v>
      </c>
      <c r="I3173" s="269">
        <v>0</v>
      </c>
      <c r="J3173" s="269">
        <v>0</v>
      </c>
      <c r="K3173" s="269">
        <v>5.1999999999999998E-2</v>
      </c>
      <c r="L3173" s="270">
        <v>0</v>
      </c>
      <c r="M3173" s="271">
        <v>0</v>
      </c>
      <c r="N3173" s="268">
        <v>5.1999999999999998E-2</v>
      </c>
      <c r="O3173" s="272">
        <v>0.25200000000001704</v>
      </c>
      <c r="P3173" s="273">
        <v>0</v>
      </c>
      <c r="Q3173" s="1"/>
      <c r="R3173" s="190"/>
      <c r="V3173" s="212">
        <f t="shared" si="274"/>
        <v>308.22599999999994</v>
      </c>
      <c r="X3173" s="212">
        <f t="shared" si="275"/>
        <v>769.64200000000017</v>
      </c>
      <c r="Y3173" s="8">
        <f t="shared" si="269"/>
        <v>782.92799999999966</v>
      </c>
    </row>
    <row r="3174" spans="2:25" x14ac:dyDescent="0.2">
      <c r="B3174" s="262">
        <v>45171</v>
      </c>
      <c r="C3174" s="267">
        <v>438</v>
      </c>
      <c r="D3174" s="267">
        <v>370</v>
      </c>
      <c r="E3174" s="73">
        <v>406.43</v>
      </c>
      <c r="F3174" s="267">
        <v>722</v>
      </c>
      <c r="G3174" s="267">
        <v>34</v>
      </c>
      <c r="H3174" s="268">
        <v>212.9</v>
      </c>
      <c r="I3174" s="269">
        <v>0</v>
      </c>
      <c r="J3174" s="269">
        <v>0</v>
      </c>
      <c r="K3174" s="269">
        <v>5.1999999999999998E-2</v>
      </c>
      <c r="L3174" s="270">
        <v>0</v>
      </c>
      <c r="M3174" s="271">
        <v>0</v>
      </c>
      <c r="N3174" s="268">
        <v>5.1999999999999998E-2</v>
      </c>
      <c r="O3174" s="272">
        <v>0.35199999999998294</v>
      </c>
      <c r="P3174" s="273">
        <v>0</v>
      </c>
      <c r="Q3174" s="1"/>
      <c r="R3174" s="190"/>
      <c r="V3174" s="212">
        <f t="shared" si="274"/>
        <v>308.22599999999994</v>
      </c>
      <c r="X3174" s="212">
        <f t="shared" si="275"/>
        <v>769.64200000000017</v>
      </c>
      <c r="Y3174" s="8">
        <f t="shared" si="269"/>
        <v>782.97999999999968</v>
      </c>
    </row>
    <row r="3175" spans="2:25" x14ac:dyDescent="0.2">
      <c r="B3175" s="262">
        <v>45172</v>
      </c>
      <c r="C3175" s="267">
        <v>438</v>
      </c>
      <c r="D3175" s="267">
        <v>370</v>
      </c>
      <c r="E3175" s="73">
        <v>406.46</v>
      </c>
      <c r="F3175" s="267">
        <v>722</v>
      </c>
      <c r="G3175" s="267">
        <v>34</v>
      </c>
      <c r="H3175" s="268">
        <v>213.2</v>
      </c>
      <c r="I3175" s="269">
        <v>0</v>
      </c>
      <c r="J3175" s="269">
        <v>0</v>
      </c>
      <c r="K3175" s="269">
        <v>5.1999999999999998E-2</v>
      </c>
      <c r="L3175" s="270">
        <v>1.431</v>
      </c>
      <c r="M3175" s="271">
        <v>0.53600000000000003</v>
      </c>
      <c r="N3175" s="268">
        <v>1.4830000000000001</v>
      </c>
      <c r="O3175" s="272">
        <v>1.4830000000000001</v>
      </c>
      <c r="P3175" s="273">
        <v>5.5</v>
      </c>
      <c r="Q3175" s="1"/>
      <c r="R3175" s="190"/>
      <c r="V3175" s="212">
        <f t="shared" si="274"/>
        <v>308.76199999999994</v>
      </c>
      <c r="X3175" s="212">
        <f t="shared" si="275"/>
        <v>771.07300000000021</v>
      </c>
      <c r="Y3175" s="8">
        <f t="shared" si="269"/>
        <v>784.46299999999962</v>
      </c>
    </row>
    <row r="3176" spans="2:25" x14ac:dyDescent="0.2">
      <c r="B3176" s="262">
        <v>45173</v>
      </c>
      <c r="C3176" s="267">
        <v>438</v>
      </c>
      <c r="D3176" s="267">
        <v>370</v>
      </c>
      <c r="E3176" s="73">
        <v>406.46</v>
      </c>
      <c r="F3176" s="267">
        <v>722</v>
      </c>
      <c r="G3176" s="267">
        <v>34</v>
      </c>
      <c r="H3176" s="268">
        <v>213.2</v>
      </c>
      <c r="I3176" s="269">
        <v>0</v>
      </c>
      <c r="J3176" s="269">
        <v>0</v>
      </c>
      <c r="K3176" s="269">
        <v>5.2999999999999999E-2</v>
      </c>
      <c r="L3176" s="270">
        <v>3.2959999999999998</v>
      </c>
      <c r="M3176" s="271">
        <v>1.2390000000000001</v>
      </c>
      <c r="N3176" s="268">
        <v>3.3489999999999998</v>
      </c>
      <c r="O3176" s="272">
        <v>5.8490000000000002</v>
      </c>
      <c r="P3176" s="273">
        <v>1</v>
      </c>
      <c r="Q3176" s="1"/>
      <c r="R3176" s="190"/>
      <c r="S3176" s="8">
        <f>SUM(K3173:K3202)</f>
        <v>2.0760000000000005</v>
      </c>
      <c r="V3176" s="212">
        <f t="shared" si="274"/>
        <v>310.00099999999992</v>
      </c>
      <c r="X3176" s="212">
        <f t="shared" si="275"/>
        <v>774.36900000000026</v>
      </c>
      <c r="Y3176" s="8">
        <f t="shared" si="269"/>
        <v>787.81199999999967</v>
      </c>
    </row>
    <row r="3177" spans="2:25" x14ac:dyDescent="0.2">
      <c r="B3177" s="262">
        <v>45174</v>
      </c>
      <c r="C3177" s="267">
        <v>438</v>
      </c>
      <c r="D3177" s="267">
        <v>370</v>
      </c>
      <c r="E3177" s="73">
        <v>406.73</v>
      </c>
      <c r="F3177" s="267">
        <v>722</v>
      </c>
      <c r="G3177" s="267">
        <v>34</v>
      </c>
      <c r="H3177" s="268">
        <v>215.7</v>
      </c>
      <c r="I3177" s="269">
        <v>0</v>
      </c>
      <c r="J3177" s="269">
        <v>0</v>
      </c>
      <c r="K3177" s="269">
        <v>5.1999999999999998E-2</v>
      </c>
      <c r="L3177" s="270">
        <v>1.6040000000000001</v>
      </c>
      <c r="M3177" s="271">
        <v>0.60299999999999998</v>
      </c>
      <c r="N3177" s="268">
        <v>1.6560000000000001</v>
      </c>
      <c r="O3177" s="272">
        <v>0.81600000000002515</v>
      </c>
      <c r="P3177" s="273">
        <v>0.6</v>
      </c>
      <c r="Q3177" s="1"/>
      <c r="R3177" s="190"/>
      <c r="V3177" s="212">
        <f t="shared" si="274"/>
        <v>310.60399999999993</v>
      </c>
      <c r="X3177" s="212">
        <f t="shared" si="275"/>
        <v>775.9730000000003</v>
      </c>
      <c r="Y3177" s="8">
        <f t="shared" si="269"/>
        <v>789.46799999999962</v>
      </c>
    </row>
    <row r="3178" spans="2:25" x14ac:dyDescent="0.2">
      <c r="B3178" s="262">
        <v>45175</v>
      </c>
      <c r="C3178" s="267">
        <v>438</v>
      </c>
      <c r="D3178" s="267">
        <v>370</v>
      </c>
      <c r="E3178" s="73">
        <v>406.64</v>
      </c>
      <c r="F3178" s="267">
        <v>722</v>
      </c>
      <c r="G3178" s="267">
        <v>34</v>
      </c>
      <c r="H3178" s="268">
        <v>214.86</v>
      </c>
      <c r="I3178" s="269">
        <v>0</v>
      </c>
      <c r="J3178" s="269">
        <v>0</v>
      </c>
      <c r="K3178" s="269">
        <v>5.1999999999999998E-2</v>
      </c>
      <c r="L3178" s="270">
        <v>1.157</v>
      </c>
      <c r="M3178" s="271">
        <v>0.435</v>
      </c>
      <c r="N3178" s="268">
        <v>1.2090000000000001</v>
      </c>
      <c r="O3178" s="272">
        <v>0.93899999999998984</v>
      </c>
      <c r="P3178" s="273">
        <v>0</v>
      </c>
      <c r="V3178" s="212">
        <f t="shared" si="274"/>
        <v>311.03899999999993</v>
      </c>
      <c r="X3178" s="212">
        <f t="shared" si="275"/>
        <v>777.13000000000034</v>
      </c>
      <c r="Y3178" s="8">
        <f t="shared" si="269"/>
        <v>790.67699999999957</v>
      </c>
    </row>
    <row r="3179" spans="2:25" x14ac:dyDescent="0.2">
      <c r="B3179" s="262">
        <v>45176</v>
      </c>
      <c r="C3179" s="267">
        <v>438</v>
      </c>
      <c r="D3179" s="267">
        <v>370</v>
      </c>
      <c r="E3179" s="73">
        <v>406.61</v>
      </c>
      <c r="F3179" s="267">
        <v>722</v>
      </c>
      <c r="G3179" s="267">
        <v>34</v>
      </c>
      <c r="H3179" s="268">
        <v>214.59</v>
      </c>
      <c r="I3179" s="269">
        <v>0</v>
      </c>
      <c r="J3179" s="269">
        <v>0</v>
      </c>
      <c r="K3179" s="269">
        <v>5.1999999999999998E-2</v>
      </c>
      <c r="L3179" s="270">
        <v>0.68899999999999995</v>
      </c>
      <c r="M3179" s="271">
        <v>0.25900000000000001</v>
      </c>
      <c r="N3179" s="268">
        <v>0.74099999999999999</v>
      </c>
      <c r="O3179" s="272">
        <v>0.74099999999999999</v>
      </c>
      <c r="P3179" s="273">
        <v>4.2</v>
      </c>
      <c r="V3179" s="212">
        <f t="shared" si="274"/>
        <v>311.29799999999994</v>
      </c>
      <c r="X3179" s="212">
        <f t="shared" si="275"/>
        <v>777.8190000000003</v>
      </c>
      <c r="Y3179" s="8">
        <f t="shared" si="269"/>
        <v>791.41799999999955</v>
      </c>
    </row>
    <row r="3180" spans="2:25" x14ac:dyDescent="0.2">
      <c r="B3180" s="262">
        <v>45177</v>
      </c>
      <c r="C3180" s="267">
        <v>438</v>
      </c>
      <c r="D3180" s="267">
        <v>370</v>
      </c>
      <c r="E3180" s="73">
        <v>406.61</v>
      </c>
      <c r="F3180" s="267">
        <v>722</v>
      </c>
      <c r="G3180" s="267">
        <v>34</v>
      </c>
      <c r="H3180" s="268">
        <v>214.59</v>
      </c>
      <c r="I3180" s="269">
        <v>0</v>
      </c>
      <c r="J3180" s="269">
        <v>0</v>
      </c>
      <c r="K3180" s="269">
        <v>5.1999999999999998E-2</v>
      </c>
      <c r="L3180" s="269">
        <v>0.89400000000000002</v>
      </c>
      <c r="M3180" s="269">
        <v>0.33600000000000002</v>
      </c>
      <c r="N3180" s="268">
        <v>0.94600000000000006</v>
      </c>
      <c r="O3180" s="272">
        <v>0.76599999999999324</v>
      </c>
      <c r="P3180" s="273">
        <v>0</v>
      </c>
      <c r="V3180" s="212">
        <f t="shared" si="274"/>
        <v>311.63399999999996</v>
      </c>
      <c r="X3180" s="212">
        <f t="shared" si="275"/>
        <v>778.71300000000031</v>
      </c>
      <c r="Y3180" s="8">
        <f t="shared" si="269"/>
        <v>792.36399999999958</v>
      </c>
    </row>
    <row r="3181" spans="2:25" x14ac:dyDescent="0.2">
      <c r="B3181" s="262">
        <v>45178</v>
      </c>
      <c r="C3181" s="267">
        <v>438</v>
      </c>
      <c r="D3181" s="267">
        <v>370</v>
      </c>
      <c r="E3181" s="73">
        <v>406.59</v>
      </c>
      <c r="F3181" s="267">
        <v>722</v>
      </c>
      <c r="G3181" s="267">
        <v>34</v>
      </c>
      <c r="H3181" s="268">
        <v>214.41</v>
      </c>
      <c r="I3181" s="269">
        <v>0</v>
      </c>
      <c r="J3181" s="269">
        <v>0</v>
      </c>
      <c r="K3181" s="269">
        <v>5.1999999999999998E-2</v>
      </c>
      <c r="L3181" s="270">
        <v>0.55900000000000005</v>
      </c>
      <c r="M3181" s="271">
        <v>0.14199999999999999</v>
      </c>
      <c r="N3181" s="268">
        <v>0.6110000000000001</v>
      </c>
      <c r="O3181" s="272">
        <v>0.43099999999999328</v>
      </c>
      <c r="P3181" s="273">
        <v>0</v>
      </c>
      <c r="V3181" s="212">
        <f t="shared" si="274"/>
        <v>311.77599999999995</v>
      </c>
      <c r="X3181" s="212">
        <f>+X3180+L3181</f>
        <v>779.27200000000028</v>
      </c>
      <c r="Y3181" s="8">
        <f t="shared" si="269"/>
        <v>792.97499999999957</v>
      </c>
    </row>
    <row r="3182" spans="2:25" x14ac:dyDescent="0.2">
      <c r="B3182" s="262">
        <v>45179</v>
      </c>
      <c r="C3182" s="274">
        <v>438</v>
      </c>
      <c r="D3182" s="274">
        <v>370</v>
      </c>
      <c r="E3182" s="189">
        <v>406.57</v>
      </c>
      <c r="F3182" s="274">
        <v>722</v>
      </c>
      <c r="G3182" s="274">
        <v>34</v>
      </c>
      <c r="H3182" s="268">
        <v>214.23</v>
      </c>
      <c r="I3182" s="269">
        <v>0</v>
      </c>
      <c r="J3182" s="269">
        <v>0</v>
      </c>
      <c r="K3182" s="269">
        <v>5.1999999999999998E-2</v>
      </c>
      <c r="L3182" s="270">
        <v>1.0049999999999999</v>
      </c>
      <c r="M3182" s="271">
        <v>0.378</v>
      </c>
      <c r="N3182" s="268">
        <v>1.0569999999999999</v>
      </c>
      <c r="O3182" s="272">
        <v>0.78700000000001813</v>
      </c>
      <c r="P3182" s="273">
        <v>0.6</v>
      </c>
      <c r="V3182" s="212">
        <f t="shared" si="274"/>
        <v>312.15399999999994</v>
      </c>
      <c r="X3182" s="212">
        <f t="shared" si="275"/>
        <v>780.27700000000027</v>
      </c>
      <c r="Y3182" s="8">
        <f t="shared" si="269"/>
        <v>794.03199999999958</v>
      </c>
    </row>
    <row r="3183" spans="2:25" x14ac:dyDescent="0.2">
      <c r="B3183" s="262">
        <v>45180</v>
      </c>
      <c r="C3183" s="274">
        <v>438</v>
      </c>
      <c r="D3183" s="274">
        <v>370</v>
      </c>
      <c r="E3183" s="189">
        <v>406.54</v>
      </c>
      <c r="F3183" s="274">
        <v>722</v>
      </c>
      <c r="G3183" s="274">
        <v>34</v>
      </c>
      <c r="H3183" s="268">
        <v>213.96</v>
      </c>
      <c r="I3183" s="269">
        <v>0</v>
      </c>
      <c r="J3183" s="269">
        <v>0</v>
      </c>
      <c r="K3183" s="269">
        <v>5.1999999999999998E-2</v>
      </c>
      <c r="L3183" s="270">
        <v>1.946</v>
      </c>
      <c r="M3183" s="271">
        <v>0.72899999999999998</v>
      </c>
      <c r="N3183" s="268">
        <v>1.998</v>
      </c>
      <c r="O3183" s="272">
        <v>0.93799999999999772</v>
      </c>
      <c r="P3183" s="273">
        <v>2.2999999999999998</v>
      </c>
      <c r="V3183" s="212">
        <f t="shared" si="274"/>
        <v>312.88299999999992</v>
      </c>
      <c r="X3183" s="212">
        <f>+X3182+L3183</f>
        <v>782.2230000000003</v>
      </c>
      <c r="Y3183" s="8">
        <f t="shared" si="269"/>
        <v>796.02999999999963</v>
      </c>
    </row>
    <row r="3184" spans="2:25" x14ac:dyDescent="0.2">
      <c r="B3184" s="262">
        <v>45181</v>
      </c>
      <c r="C3184" s="274">
        <v>438</v>
      </c>
      <c r="D3184" s="274">
        <v>370</v>
      </c>
      <c r="E3184" s="189">
        <v>406.43</v>
      </c>
      <c r="F3184" s="274">
        <v>722</v>
      </c>
      <c r="G3184" s="274">
        <v>34</v>
      </c>
      <c r="H3184" s="268">
        <v>212.9</v>
      </c>
      <c r="I3184" s="269">
        <v>0</v>
      </c>
      <c r="J3184" s="269">
        <v>0</v>
      </c>
      <c r="K3184" s="269">
        <v>5.1999999999999998E-2</v>
      </c>
      <c r="L3184" s="270">
        <v>4.024</v>
      </c>
      <c r="M3184" s="271">
        <v>1.5069999999999999</v>
      </c>
      <c r="N3184" s="268">
        <v>4.0759999999999996</v>
      </c>
      <c r="O3184" s="272">
        <v>1.9760000000000053</v>
      </c>
      <c r="P3184" s="273">
        <v>0</v>
      </c>
      <c r="T3184" s="276">
        <v>-3.5880000000000001</v>
      </c>
      <c r="U3184" s="33">
        <f>410+T3184</f>
        <v>406.41199999999998</v>
      </c>
      <c r="V3184" s="212">
        <f t="shared" si="274"/>
        <v>314.38999999999993</v>
      </c>
      <c r="X3184" s="212">
        <f t="shared" ref="X3184:X3240" si="276">+X3183+L3184</f>
        <v>786.2470000000003</v>
      </c>
      <c r="Y3184" s="8">
        <f t="shared" ref="Y3184:Y3240" si="277">+Y3183+N3184</f>
        <v>800.10599999999965</v>
      </c>
    </row>
    <row r="3185" spans="2:25" x14ac:dyDescent="0.2">
      <c r="B3185" s="262">
        <v>45182</v>
      </c>
      <c r="C3185" s="274">
        <v>438</v>
      </c>
      <c r="D3185" s="274">
        <v>370</v>
      </c>
      <c r="E3185" s="74">
        <v>406.2</v>
      </c>
      <c r="F3185" s="274">
        <v>722</v>
      </c>
      <c r="G3185" s="274">
        <v>34</v>
      </c>
      <c r="H3185" s="268">
        <v>210.8</v>
      </c>
      <c r="I3185" s="269">
        <v>0</v>
      </c>
      <c r="J3185" s="269">
        <v>0</v>
      </c>
      <c r="K3185" s="269">
        <v>5.1999999999999998E-2</v>
      </c>
      <c r="L3185" s="270">
        <v>4.4539999999999997</v>
      </c>
      <c r="M3185" s="271">
        <v>1.6679999999999999</v>
      </c>
      <c r="N3185" s="268">
        <v>4.5059999999999993</v>
      </c>
      <c r="O3185" s="272">
        <v>0.99599999999998001</v>
      </c>
      <c r="P3185" s="273">
        <v>0</v>
      </c>
      <c r="T3185" s="277">
        <v>-3.8530000000000002</v>
      </c>
      <c r="U3185" s="33">
        <f t="shared" ref="U3185:U3186" si="278">410+T3185</f>
        <v>406.14699999999999</v>
      </c>
      <c r="V3185" s="212">
        <f t="shared" si="274"/>
        <v>316.05799999999994</v>
      </c>
      <c r="X3185" s="212">
        <f t="shared" si="276"/>
        <v>790.70100000000025</v>
      </c>
      <c r="Y3185" s="8">
        <f t="shared" si="277"/>
        <v>804.61199999999963</v>
      </c>
    </row>
    <row r="3186" spans="2:25" x14ac:dyDescent="0.2">
      <c r="B3186" s="262">
        <v>45183</v>
      </c>
      <c r="C3186" s="274">
        <v>438</v>
      </c>
      <c r="D3186" s="274">
        <v>370</v>
      </c>
      <c r="E3186" s="189">
        <v>405.81</v>
      </c>
      <c r="F3186" s="274">
        <v>722</v>
      </c>
      <c r="G3186" s="274">
        <v>34</v>
      </c>
      <c r="H3186" s="268">
        <v>207.29</v>
      </c>
      <c r="I3186" s="269">
        <v>0</v>
      </c>
      <c r="J3186" s="269">
        <v>0</v>
      </c>
      <c r="K3186" s="269">
        <v>5.1999999999999998E-2</v>
      </c>
      <c r="L3186" s="270">
        <v>2.83</v>
      </c>
      <c r="M3186" s="271">
        <v>1.06</v>
      </c>
      <c r="N3186" s="268">
        <v>2.8820000000000001</v>
      </c>
      <c r="O3186" s="272">
        <v>3.2420000000000138</v>
      </c>
      <c r="P3186" s="273">
        <v>0</v>
      </c>
      <c r="T3186" s="277">
        <v>-4.1500000000000004</v>
      </c>
      <c r="U3186" s="33">
        <f t="shared" si="278"/>
        <v>405.85</v>
      </c>
      <c r="V3186" s="212">
        <f t="shared" si="274"/>
        <v>317.11799999999994</v>
      </c>
      <c r="X3186" s="212">
        <f t="shared" si="276"/>
        <v>793.53100000000029</v>
      </c>
      <c r="Y3186" s="8">
        <f t="shared" si="277"/>
        <v>807.49399999999957</v>
      </c>
    </row>
    <row r="3187" spans="2:25" x14ac:dyDescent="0.2">
      <c r="B3187" s="262">
        <v>45184</v>
      </c>
      <c r="C3187" s="274">
        <v>438</v>
      </c>
      <c r="D3187" s="274">
        <v>370</v>
      </c>
      <c r="E3187" s="189">
        <v>405.85</v>
      </c>
      <c r="F3187" s="274">
        <v>722</v>
      </c>
      <c r="G3187" s="274">
        <v>34</v>
      </c>
      <c r="H3187" s="268">
        <v>207.65</v>
      </c>
      <c r="I3187" s="269">
        <v>0</v>
      </c>
      <c r="J3187" s="269">
        <v>0</v>
      </c>
      <c r="K3187" s="269">
        <v>5.1999999999999998E-2</v>
      </c>
      <c r="L3187" s="270">
        <v>2.6349999999999998</v>
      </c>
      <c r="M3187" s="271">
        <v>0.98699999999999999</v>
      </c>
      <c r="N3187" s="268">
        <v>2.6869999999999998</v>
      </c>
      <c r="O3187" s="272">
        <v>1.8769999999999976</v>
      </c>
      <c r="P3187" s="273">
        <v>0</v>
      </c>
      <c r="V3187" s="212">
        <f t="shared" si="274"/>
        <v>318.10499999999996</v>
      </c>
      <c r="X3187" s="212">
        <f t="shared" si="276"/>
        <v>796.16600000000028</v>
      </c>
      <c r="Y3187" s="8">
        <f t="shared" si="277"/>
        <v>810.18099999999959</v>
      </c>
    </row>
    <row r="3188" spans="2:25" x14ac:dyDescent="0.2">
      <c r="B3188" s="262">
        <v>45185</v>
      </c>
      <c r="C3188" s="274">
        <v>438</v>
      </c>
      <c r="D3188" s="274">
        <v>370</v>
      </c>
      <c r="E3188" s="189">
        <v>405.76</v>
      </c>
      <c r="F3188" s="274">
        <v>722</v>
      </c>
      <c r="G3188" s="274">
        <v>34</v>
      </c>
      <c r="H3188" s="268">
        <v>206.84</v>
      </c>
      <c r="I3188" s="269">
        <v>0</v>
      </c>
      <c r="J3188" s="269">
        <v>0</v>
      </c>
      <c r="K3188" s="269">
        <v>5.1999999999999998E-2</v>
      </c>
      <c r="L3188" s="270">
        <v>1.629</v>
      </c>
      <c r="M3188" s="271">
        <v>0.61</v>
      </c>
      <c r="N3188" s="268">
        <v>1.681</v>
      </c>
      <c r="O3188" s="272">
        <v>0.87099999999999778</v>
      </c>
      <c r="P3188" s="273">
        <v>0</v>
      </c>
      <c r="V3188" s="212">
        <f t="shared" si="274"/>
        <v>318.71499999999997</v>
      </c>
      <c r="X3188" s="212">
        <f t="shared" si="276"/>
        <v>797.7950000000003</v>
      </c>
      <c r="Y3188" s="8">
        <f t="shared" si="277"/>
        <v>811.86199999999963</v>
      </c>
    </row>
    <row r="3189" spans="2:25" x14ac:dyDescent="0.2">
      <c r="B3189" s="262">
        <v>45186</v>
      </c>
      <c r="C3189" s="274">
        <v>438</v>
      </c>
      <c r="D3189" s="274">
        <v>370</v>
      </c>
      <c r="E3189" s="189">
        <v>405.67</v>
      </c>
      <c r="F3189" s="274">
        <v>722</v>
      </c>
      <c r="G3189" s="274">
        <v>34</v>
      </c>
      <c r="H3189" s="268">
        <v>206.03</v>
      </c>
      <c r="I3189" s="269">
        <v>0</v>
      </c>
      <c r="J3189" s="269">
        <v>0</v>
      </c>
      <c r="K3189" s="269">
        <v>5.1999999999999998E-2</v>
      </c>
      <c r="L3189" s="270">
        <v>2.016</v>
      </c>
      <c r="M3189" s="271">
        <v>0.755</v>
      </c>
      <c r="N3189" s="268">
        <v>2.0680000000000001</v>
      </c>
      <c r="O3189" s="272">
        <v>0.89800000000001257</v>
      </c>
      <c r="P3189" s="273">
        <v>0</v>
      </c>
      <c r="V3189" s="212">
        <f t="shared" si="274"/>
        <v>319.46999999999997</v>
      </c>
      <c r="X3189" s="212">
        <f t="shared" si="276"/>
        <v>799.81100000000026</v>
      </c>
      <c r="Y3189" s="8">
        <f t="shared" si="277"/>
        <v>813.92999999999961</v>
      </c>
    </row>
    <row r="3190" spans="2:25" x14ac:dyDescent="0.2">
      <c r="B3190" s="262">
        <v>45187</v>
      </c>
      <c r="C3190" s="267">
        <v>438</v>
      </c>
      <c r="D3190" s="267">
        <v>370</v>
      </c>
      <c r="E3190" s="73">
        <v>405.54</v>
      </c>
      <c r="F3190" s="267">
        <v>722</v>
      </c>
      <c r="G3190" s="267">
        <v>34</v>
      </c>
      <c r="H3190" s="268">
        <v>204.86</v>
      </c>
      <c r="I3190" s="269">
        <v>0</v>
      </c>
      <c r="J3190" s="269">
        <v>0</v>
      </c>
      <c r="K3190" s="269">
        <v>5.1999999999999998E-2</v>
      </c>
      <c r="L3190" s="270">
        <v>1.907</v>
      </c>
      <c r="M3190" s="271">
        <v>0.73799999999999999</v>
      </c>
      <c r="N3190" s="268">
        <v>1.9590000000000001</v>
      </c>
      <c r="O3190" s="272">
        <v>1.9590000000000001</v>
      </c>
      <c r="P3190" s="273">
        <v>3</v>
      </c>
      <c r="V3190" s="212">
        <f t="shared" si="274"/>
        <v>320.20799999999997</v>
      </c>
      <c r="X3190" s="212">
        <f t="shared" si="276"/>
        <v>801.7180000000003</v>
      </c>
      <c r="Y3190" s="8">
        <f t="shared" si="277"/>
        <v>815.88899999999956</v>
      </c>
    </row>
    <row r="3191" spans="2:25" x14ac:dyDescent="0.2">
      <c r="B3191" s="262">
        <v>45188</v>
      </c>
      <c r="C3191" s="267">
        <v>438</v>
      </c>
      <c r="D3191" s="267">
        <v>370</v>
      </c>
      <c r="E3191" s="73">
        <v>405.54</v>
      </c>
      <c r="F3191" s="267">
        <v>722</v>
      </c>
      <c r="G3191" s="267">
        <v>34</v>
      </c>
      <c r="H3191" s="268">
        <v>204.86</v>
      </c>
      <c r="I3191" s="269">
        <v>0</v>
      </c>
      <c r="J3191" s="269">
        <v>0</v>
      </c>
      <c r="K3191" s="269">
        <v>5.1999999999999998E-2</v>
      </c>
      <c r="L3191" s="270">
        <v>2.8860000000000001</v>
      </c>
      <c r="M3191" s="271">
        <v>1.077</v>
      </c>
      <c r="N3191" s="268">
        <v>2.9380000000000002</v>
      </c>
      <c r="O3191" s="272">
        <v>1.1379999999999888</v>
      </c>
      <c r="P3191" s="273">
        <v>1.1000000000000001</v>
      </c>
      <c r="V3191" s="212">
        <f t="shared" si="274"/>
        <v>321.28499999999997</v>
      </c>
      <c r="X3191" s="212">
        <f t="shared" si="276"/>
        <v>804.60400000000027</v>
      </c>
      <c r="Y3191" s="8">
        <f t="shared" si="277"/>
        <v>818.82699999999954</v>
      </c>
    </row>
    <row r="3192" spans="2:25" x14ac:dyDescent="0.2">
      <c r="B3192" s="262">
        <v>45189</v>
      </c>
      <c r="C3192" s="267">
        <v>438</v>
      </c>
      <c r="D3192" s="267">
        <v>370</v>
      </c>
      <c r="E3192" s="70">
        <v>405.34</v>
      </c>
      <c r="F3192" s="267">
        <v>722</v>
      </c>
      <c r="G3192" s="267">
        <v>34</v>
      </c>
      <c r="H3192" s="268">
        <v>203.06</v>
      </c>
      <c r="I3192" s="269">
        <v>0</v>
      </c>
      <c r="J3192" s="269">
        <v>0</v>
      </c>
      <c r="K3192" s="269">
        <v>5.1999999999999998E-2</v>
      </c>
      <c r="L3192" s="270">
        <v>1.4950000000000001</v>
      </c>
      <c r="M3192" s="268">
        <v>0.93100000000000005</v>
      </c>
      <c r="N3192" s="268">
        <v>1.5470000000000002</v>
      </c>
      <c r="O3192" s="272">
        <v>1.9969999999999888</v>
      </c>
      <c r="P3192" s="273">
        <v>0</v>
      </c>
      <c r="V3192" s="212">
        <f t="shared" si="274"/>
        <v>322.21599999999995</v>
      </c>
      <c r="X3192" s="212">
        <f t="shared" si="276"/>
        <v>806.09900000000027</v>
      </c>
      <c r="Y3192" s="8">
        <f t="shared" si="277"/>
        <v>820.37399999999957</v>
      </c>
    </row>
    <row r="3193" spans="2:25" x14ac:dyDescent="0.2">
      <c r="B3193" s="262">
        <v>45190</v>
      </c>
      <c r="C3193" s="267">
        <v>438</v>
      </c>
      <c r="D3193" s="267">
        <v>370</v>
      </c>
      <c r="E3193" s="73">
        <v>405.39</v>
      </c>
      <c r="F3193" s="267">
        <v>722</v>
      </c>
      <c r="G3193" s="267">
        <v>34</v>
      </c>
      <c r="H3193" s="268">
        <v>203.51</v>
      </c>
      <c r="I3193" s="269">
        <v>0</v>
      </c>
      <c r="J3193" s="269">
        <v>2.3E-2</v>
      </c>
      <c r="K3193" s="269">
        <v>0.10299999999999999</v>
      </c>
      <c r="L3193" s="268">
        <v>4.3520000000000003</v>
      </c>
      <c r="M3193" s="268">
        <v>1.6240000000000001</v>
      </c>
      <c r="N3193" s="268">
        <v>4.4780000000000006</v>
      </c>
      <c r="O3193" s="272">
        <v>1.9680000000000097</v>
      </c>
      <c r="P3193" s="273">
        <v>4.3</v>
      </c>
      <c r="V3193" s="212">
        <f t="shared" si="274"/>
        <v>323.83999999999997</v>
      </c>
      <c r="X3193" s="212">
        <f t="shared" si="276"/>
        <v>810.45100000000025</v>
      </c>
      <c r="Y3193" s="8">
        <f t="shared" si="277"/>
        <v>824.85199999999952</v>
      </c>
    </row>
    <row r="3194" spans="2:25" x14ac:dyDescent="0.2">
      <c r="B3194" s="262">
        <v>45191</v>
      </c>
      <c r="C3194" s="267">
        <v>438</v>
      </c>
      <c r="D3194" s="267">
        <v>370</v>
      </c>
      <c r="E3194" s="73">
        <v>405.1</v>
      </c>
      <c r="F3194" s="267">
        <v>722</v>
      </c>
      <c r="G3194" s="267">
        <v>34</v>
      </c>
      <c r="H3194" s="268">
        <v>201</v>
      </c>
      <c r="I3194" s="269">
        <v>0</v>
      </c>
      <c r="J3194" s="269">
        <v>0</v>
      </c>
      <c r="K3194" s="269">
        <v>0.10199999999999999</v>
      </c>
      <c r="L3194" s="270">
        <v>1.284</v>
      </c>
      <c r="M3194" s="271">
        <v>0.47899999999999998</v>
      </c>
      <c r="N3194" s="268">
        <v>1.3860000000000001</v>
      </c>
      <c r="O3194" s="272">
        <v>1.2959999999999967</v>
      </c>
      <c r="P3194" s="273">
        <v>0</v>
      </c>
      <c r="V3194" s="212">
        <f t="shared" si="274"/>
        <v>324.31899999999996</v>
      </c>
      <c r="X3194" s="212">
        <f t="shared" si="276"/>
        <v>811.73500000000024</v>
      </c>
      <c r="Y3194" s="8">
        <f t="shared" si="277"/>
        <v>826.23799999999949</v>
      </c>
    </row>
    <row r="3195" spans="2:25" x14ac:dyDescent="0.2">
      <c r="B3195" s="262">
        <v>45192</v>
      </c>
      <c r="C3195" s="267">
        <v>438</v>
      </c>
      <c r="D3195" s="267">
        <v>370</v>
      </c>
      <c r="E3195" s="73">
        <v>405.09</v>
      </c>
      <c r="F3195" s="267">
        <v>722</v>
      </c>
      <c r="G3195" s="267">
        <v>34</v>
      </c>
      <c r="H3195" s="268">
        <v>200.91</v>
      </c>
      <c r="I3195" s="269">
        <v>0</v>
      </c>
      <c r="J3195" s="269">
        <v>0</v>
      </c>
      <c r="K3195" s="269">
        <v>0.10299999999999999</v>
      </c>
      <c r="L3195" s="270">
        <v>0.98399999999999999</v>
      </c>
      <c r="M3195" s="271">
        <v>0.36699999999999999</v>
      </c>
      <c r="N3195" s="268">
        <v>1.087</v>
      </c>
      <c r="O3195" s="272">
        <v>1.7169999999999954</v>
      </c>
      <c r="P3195" s="273">
        <v>0</v>
      </c>
      <c r="T3195" s="277">
        <v>-4.9450000000000003</v>
      </c>
      <c r="U3195" s="33">
        <f>410+T3195</f>
        <v>405.05500000000001</v>
      </c>
      <c r="V3195" s="212">
        <f t="shared" si="274"/>
        <v>324.68599999999998</v>
      </c>
      <c r="X3195" s="212">
        <f t="shared" si="276"/>
        <v>812.71900000000028</v>
      </c>
      <c r="Y3195" s="8">
        <f t="shared" si="277"/>
        <v>827.32499999999948</v>
      </c>
    </row>
    <row r="3196" spans="2:25" x14ac:dyDescent="0.2">
      <c r="B3196" s="262">
        <v>45193</v>
      </c>
      <c r="C3196" s="267">
        <v>438</v>
      </c>
      <c r="D3196" s="267">
        <v>370</v>
      </c>
      <c r="E3196" s="73">
        <v>405.16</v>
      </c>
      <c r="F3196" s="267">
        <v>722</v>
      </c>
      <c r="G3196" s="267">
        <v>34</v>
      </c>
      <c r="H3196" s="268">
        <v>201.54</v>
      </c>
      <c r="I3196" s="269">
        <v>0</v>
      </c>
      <c r="J3196" s="269">
        <v>0</v>
      </c>
      <c r="K3196" s="269">
        <v>0.10299999999999999</v>
      </c>
      <c r="L3196" s="270">
        <v>2.4660000000000002</v>
      </c>
      <c r="M3196" s="271">
        <v>0.92</v>
      </c>
      <c r="N3196" s="268">
        <v>2.5690000000000004</v>
      </c>
      <c r="O3196" s="272">
        <v>0.80900000000000949</v>
      </c>
      <c r="P3196" s="273">
        <v>0</v>
      </c>
      <c r="T3196" s="277">
        <v>-4.9139999999999997</v>
      </c>
      <c r="U3196" s="33">
        <f t="shared" ref="U3196:U3201" si="279">410+T3196</f>
        <v>405.08600000000001</v>
      </c>
      <c r="V3196" s="212">
        <f t="shared" si="274"/>
        <v>325.60599999999999</v>
      </c>
      <c r="X3196" s="212">
        <f t="shared" si="276"/>
        <v>815.18500000000029</v>
      </c>
      <c r="Y3196" s="8">
        <f t="shared" si="277"/>
        <v>829.89399999999944</v>
      </c>
    </row>
    <row r="3197" spans="2:25" x14ac:dyDescent="0.2">
      <c r="B3197" s="262">
        <v>45194</v>
      </c>
      <c r="C3197" s="267">
        <v>438</v>
      </c>
      <c r="D3197" s="267">
        <v>370</v>
      </c>
      <c r="E3197" s="73">
        <v>404.96</v>
      </c>
      <c r="F3197" s="267">
        <v>722</v>
      </c>
      <c r="G3197" s="267">
        <v>34</v>
      </c>
      <c r="H3197" s="268">
        <v>199.78</v>
      </c>
      <c r="I3197" s="269">
        <v>0</v>
      </c>
      <c r="J3197" s="269">
        <v>0</v>
      </c>
      <c r="K3197" s="269">
        <v>0.10299999999999999</v>
      </c>
      <c r="L3197" s="270">
        <v>1.3109999999999999</v>
      </c>
      <c r="M3197" s="271">
        <v>0.48899999999999999</v>
      </c>
      <c r="N3197" s="268">
        <v>1.4139999999999999</v>
      </c>
      <c r="O3197" s="272">
        <v>2.5439999999999952</v>
      </c>
      <c r="P3197" s="273">
        <v>0</v>
      </c>
      <c r="T3197" s="277">
        <v>-5.1509999999999998</v>
      </c>
      <c r="U3197" s="33">
        <f t="shared" si="279"/>
        <v>404.84899999999999</v>
      </c>
      <c r="V3197" s="212">
        <f t="shared" si="274"/>
        <v>326.09499999999997</v>
      </c>
      <c r="X3197" s="212">
        <f t="shared" si="276"/>
        <v>816.49600000000032</v>
      </c>
      <c r="Y3197" s="8">
        <f t="shared" si="277"/>
        <v>831.30799999999942</v>
      </c>
    </row>
    <row r="3198" spans="2:25" x14ac:dyDescent="0.2">
      <c r="B3198" s="262">
        <v>45195</v>
      </c>
      <c r="C3198" s="267">
        <v>438</v>
      </c>
      <c r="D3198" s="267">
        <v>370</v>
      </c>
      <c r="E3198" s="73">
        <v>405.09</v>
      </c>
      <c r="F3198" s="267">
        <v>722</v>
      </c>
      <c r="G3198" s="267">
        <v>34</v>
      </c>
      <c r="H3198" s="268">
        <v>200.91</v>
      </c>
      <c r="I3198" s="269">
        <v>0</v>
      </c>
      <c r="J3198" s="269">
        <v>0</v>
      </c>
      <c r="K3198" s="269">
        <v>0.10299999999999999</v>
      </c>
      <c r="L3198" s="270">
        <v>1.6910000000000001</v>
      </c>
      <c r="M3198" s="271">
        <v>0.63100000000000001</v>
      </c>
      <c r="N3198" s="268">
        <v>1.794</v>
      </c>
      <c r="O3198" s="272">
        <v>2.3339999999999921</v>
      </c>
      <c r="P3198" s="273">
        <v>3</v>
      </c>
      <c r="T3198" s="277">
        <v>-5.0810000000000004</v>
      </c>
      <c r="U3198" s="33">
        <f t="shared" si="279"/>
        <v>404.91899999999998</v>
      </c>
      <c r="V3198" s="212">
        <f t="shared" si="274"/>
        <v>326.72599999999994</v>
      </c>
      <c r="X3198" s="212">
        <f t="shared" si="276"/>
        <v>818.18700000000035</v>
      </c>
      <c r="Y3198" s="8">
        <f t="shared" si="277"/>
        <v>833.10199999999941</v>
      </c>
    </row>
    <row r="3199" spans="2:25" x14ac:dyDescent="0.2">
      <c r="B3199" s="262">
        <v>45196</v>
      </c>
      <c r="C3199" s="267">
        <v>438</v>
      </c>
      <c r="D3199" s="267">
        <v>370</v>
      </c>
      <c r="E3199" s="73">
        <v>405.15</v>
      </c>
      <c r="F3199" s="267">
        <v>722</v>
      </c>
      <c r="G3199" s="267">
        <v>34</v>
      </c>
      <c r="H3199" s="268">
        <v>201.45</v>
      </c>
      <c r="I3199" s="269">
        <v>0</v>
      </c>
      <c r="J3199" s="269">
        <v>0</v>
      </c>
      <c r="K3199" s="269">
        <v>0.10299999999999999</v>
      </c>
      <c r="L3199" s="269">
        <v>0</v>
      </c>
      <c r="M3199" s="271">
        <v>0</v>
      </c>
      <c r="N3199" s="268">
        <v>0.10299999999999999</v>
      </c>
      <c r="O3199" s="272">
        <v>3.4230000000000218</v>
      </c>
      <c r="P3199" s="273">
        <v>3.1</v>
      </c>
      <c r="T3199" s="277">
        <v>-5.0430000000000001</v>
      </c>
      <c r="U3199" s="33">
        <f t="shared" si="279"/>
        <v>404.95699999999999</v>
      </c>
      <c r="V3199" s="212">
        <f t="shared" si="274"/>
        <v>326.72599999999994</v>
      </c>
      <c r="X3199" s="212">
        <f t="shared" si="276"/>
        <v>818.18700000000035</v>
      </c>
      <c r="Y3199" s="8">
        <f t="shared" si="277"/>
        <v>833.20499999999936</v>
      </c>
    </row>
    <row r="3200" spans="2:25" x14ac:dyDescent="0.2">
      <c r="B3200" s="262">
        <v>45197</v>
      </c>
      <c r="C3200" s="267">
        <v>438</v>
      </c>
      <c r="D3200" s="267">
        <v>370</v>
      </c>
      <c r="E3200" s="73">
        <v>405.53</v>
      </c>
      <c r="F3200" s="267">
        <v>722</v>
      </c>
      <c r="G3200" s="267">
        <v>34</v>
      </c>
      <c r="H3200" s="268">
        <v>204.77</v>
      </c>
      <c r="I3200" s="269">
        <v>0</v>
      </c>
      <c r="J3200" s="269">
        <v>0</v>
      </c>
      <c r="K3200" s="269">
        <v>0.104</v>
      </c>
      <c r="L3200" s="269">
        <v>0</v>
      </c>
      <c r="M3200" s="271">
        <v>0</v>
      </c>
      <c r="N3200" s="268">
        <v>0.104</v>
      </c>
      <c r="O3200" s="272">
        <v>9.4739999999999753</v>
      </c>
      <c r="P3200" s="273">
        <v>7.2</v>
      </c>
      <c r="T3200" s="277">
        <v>-4.673</v>
      </c>
      <c r="U3200" s="33">
        <f t="shared" si="279"/>
        <v>405.327</v>
      </c>
      <c r="V3200" s="212">
        <f t="shared" si="274"/>
        <v>326.72599999999994</v>
      </c>
      <c r="X3200" s="212">
        <f t="shared" si="276"/>
        <v>818.18700000000035</v>
      </c>
      <c r="Y3200" s="8">
        <f t="shared" si="277"/>
        <v>833.3089999999994</v>
      </c>
    </row>
    <row r="3201" spans="2:25" x14ac:dyDescent="0.2">
      <c r="B3201" s="262">
        <v>45198</v>
      </c>
      <c r="C3201" s="267">
        <v>438</v>
      </c>
      <c r="D3201" s="267">
        <v>370</v>
      </c>
      <c r="E3201" s="73">
        <v>406.56</v>
      </c>
      <c r="F3201" s="267">
        <v>722</v>
      </c>
      <c r="G3201" s="267">
        <v>34</v>
      </c>
      <c r="H3201" s="268">
        <v>214.14</v>
      </c>
      <c r="I3201" s="269">
        <v>0</v>
      </c>
      <c r="J3201" s="269">
        <v>0</v>
      </c>
      <c r="K3201" s="269">
        <v>0.105</v>
      </c>
      <c r="L3201" s="269">
        <v>0</v>
      </c>
      <c r="M3201" s="271">
        <v>0</v>
      </c>
      <c r="N3201" s="268">
        <v>0.105</v>
      </c>
      <c r="O3201" s="272">
        <v>6.4650000000000141</v>
      </c>
      <c r="P3201" s="273">
        <v>2.8</v>
      </c>
      <c r="T3201" s="277">
        <v>-3.5840000000000001</v>
      </c>
      <c r="U3201" s="33">
        <f t="shared" si="279"/>
        <v>406.416</v>
      </c>
      <c r="V3201" s="212">
        <f t="shared" si="274"/>
        <v>326.72599999999994</v>
      </c>
      <c r="X3201" s="212">
        <f t="shared" si="276"/>
        <v>818.18700000000035</v>
      </c>
      <c r="Y3201" s="8">
        <f t="shared" si="277"/>
        <v>833.41399999999942</v>
      </c>
    </row>
    <row r="3202" spans="2:25" x14ac:dyDescent="0.2">
      <c r="B3202" s="262">
        <v>45199</v>
      </c>
      <c r="C3202" s="267">
        <v>438</v>
      </c>
      <c r="D3202" s="267">
        <v>370</v>
      </c>
      <c r="E3202" s="73">
        <v>407.24</v>
      </c>
      <c r="F3202" s="267">
        <v>722</v>
      </c>
      <c r="G3202" s="267">
        <v>34</v>
      </c>
      <c r="H3202" s="268">
        <v>220.5</v>
      </c>
      <c r="I3202" s="269">
        <v>0</v>
      </c>
      <c r="J3202" s="269">
        <v>0</v>
      </c>
      <c r="K3202" s="269">
        <v>0.106</v>
      </c>
      <c r="L3202" s="269">
        <v>1.579</v>
      </c>
      <c r="M3202" s="271">
        <v>0.59599999999999997</v>
      </c>
      <c r="N3202" s="268">
        <v>1.6850000000000001</v>
      </c>
      <c r="O3202" s="272">
        <v>7.8849999999999891</v>
      </c>
      <c r="P3202" s="273">
        <v>1.4</v>
      </c>
      <c r="T3202" s="33">
        <v>0</v>
      </c>
      <c r="V3202" s="212">
        <f t="shared" si="274"/>
        <v>327.32199999999995</v>
      </c>
      <c r="X3202" s="212">
        <f t="shared" si="276"/>
        <v>819.7660000000003</v>
      </c>
      <c r="Y3202" s="8">
        <f t="shared" si="277"/>
        <v>835.09899999999936</v>
      </c>
    </row>
    <row r="3203" spans="2:25" x14ac:dyDescent="0.2">
      <c r="B3203" s="262">
        <v>45200</v>
      </c>
      <c r="C3203" s="267">
        <v>438</v>
      </c>
      <c r="D3203" s="267">
        <v>370</v>
      </c>
      <c r="E3203" s="73">
        <v>407.88</v>
      </c>
      <c r="F3203" s="267">
        <v>722</v>
      </c>
      <c r="G3203" s="267">
        <v>34</v>
      </c>
      <c r="H3203" s="268">
        <v>226.7</v>
      </c>
      <c r="I3203" s="269">
        <v>0</v>
      </c>
      <c r="J3203" s="269">
        <v>0</v>
      </c>
      <c r="K3203" s="269">
        <v>0.106</v>
      </c>
      <c r="L3203" s="269">
        <v>1.627</v>
      </c>
      <c r="M3203" s="271">
        <v>0.61399999999999999</v>
      </c>
      <c r="N3203" s="268">
        <v>1.7330000000000001</v>
      </c>
      <c r="O3203" s="272">
        <v>5.9330000000000176</v>
      </c>
      <c r="P3203" s="273">
        <v>0.4</v>
      </c>
      <c r="T3203" s="33">
        <v>0</v>
      </c>
      <c r="V3203" s="212">
        <f t="shared" si="274"/>
        <v>327.93599999999992</v>
      </c>
      <c r="X3203" s="212">
        <f t="shared" si="276"/>
        <v>821.39300000000026</v>
      </c>
      <c r="Y3203" s="8">
        <f t="shared" si="277"/>
        <v>836.83199999999931</v>
      </c>
    </row>
    <row r="3204" spans="2:25" x14ac:dyDescent="0.2">
      <c r="B3204" s="262">
        <v>45201</v>
      </c>
      <c r="C3204" s="267">
        <v>438</v>
      </c>
      <c r="D3204" s="267">
        <v>370</v>
      </c>
      <c r="E3204" s="73">
        <v>408.31</v>
      </c>
      <c r="F3204" s="267">
        <v>722</v>
      </c>
      <c r="G3204" s="267">
        <v>34</v>
      </c>
      <c r="H3204" s="268">
        <v>230.9</v>
      </c>
      <c r="I3204" s="269">
        <v>0</v>
      </c>
      <c r="J3204" s="269">
        <v>0</v>
      </c>
      <c r="K3204" s="269">
        <v>0.107</v>
      </c>
      <c r="L3204" s="269">
        <v>0.14000000000000001</v>
      </c>
      <c r="M3204" s="271">
        <v>5.2999999999999999E-2</v>
      </c>
      <c r="N3204" s="268">
        <v>0.247</v>
      </c>
      <c r="O3204" s="272">
        <v>4.7469999999999999</v>
      </c>
      <c r="P3204" s="273">
        <v>2.4</v>
      </c>
      <c r="S3204" s="8">
        <f>SUM(K3203:K3232)</f>
        <v>3.3399999999999994</v>
      </c>
      <c r="T3204" s="33">
        <v>0</v>
      </c>
      <c r="V3204" s="212">
        <f t="shared" si="274"/>
        <v>327.98899999999992</v>
      </c>
      <c r="X3204" s="212">
        <f t="shared" si="276"/>
        <v>821.53300000000024</v>
      </c>
      <c r="Y3204" s="8">
        <f t="shared" si="277"/>
        <v>837.07899999999927</v>
      </c>
    </row>
    <row r="3205" spans="2:25" x14ac:dyDescent="0.2">
      <c r="B3205" s="262">
        <v>45202</v>
      </c>
      <c r="C3205" s="267">
        <v>438</v>
      </c>
      <c r="D3205" s="267">
        <v>370</v>
      </c>
      <c r="E3205" s="73">
        <v>408.76</v>
      </c>
      <c r="F3205" s="267">
        <v>722</v>
      </c>
      <c r="G3205" s="267">
        <v>34</v>
      </c>
      <c r="H3205" s="268">
        <v>235.4</v>
      </c>
      <c r="I3205" s="269">
        <v>0</v>
      </c>
      <c r="J3205" s="269">
        <v>0</v>
      </c>
      <c r="K3205" s="269">
        <v>0.107</v>
      </c>
      <c r="L3205" s="269">
        <v>0.69699999999999995</v>
      </c>
      <c r="M3205" s="271">
        <v>0.26400000000000001</v>
      </c>
      <c r="N3205" s="268">
        <v>0.80399999999999994</v>
      </c>
      <c r="O3205" s="272">
        <v>4.1039999999999832</v>
      </c>
      <c r="P3205" s="273">
        <v>1.1000000000000001</v>
      </c>
      <c r="T3205" s="33">
        <v>0</v>
      </c>
      <c r="V3205" s="212">
        <f t="shared" si="274"/>
        <v>328.25299999999993</v>
      </c>
      <c r="X3205" s="212">
        <f t="shared" si="276"/>
        <v>822.23000000000025</v>
      </c>
      <c r="Y3205" s="8">
        <f t="shared" si="277"/>
        <v>837.88299999999924</v>
      </c>
    </row>
    <row r="3206" spans="2:25" x14ac:dyDescent="0.2">
      <c r="B3206" s="262">
        <v>45203</v>
      </c>
      <c r="C3206" s="267">
        <v>438</v>
      </c>
      <c r="D3206" s="267">
        <v>370</v>
      </c>
      <c r="E3206" s="73">
        <v>409.08</v>
      </c>
      <c r="F3206" s="267">
        <v>722</v>
      </c>
      <c r="G3206" s="267">
        <v>34</v>
      </c>
      <c r="H3206" s="268">
        <v>238.7</v>
      </c>
      <c r="I3206" s="269">
        <v>0</v>
      </c>
      <c r="J3206" s="269">
        <v>0</v>
      </c>
      <c r="K3206" s="269">
        <v>0.108</v>
      </c>
      <c r="L3206" s="269">
        <v>0.21099999999999999</v>
      </c>
      <c r="M3206" s="269">
        <v>0.08</v>
      </c>
      <c r="N3206" s="268">
        <v>0.31900000000000001</v>
      </c>
      <c r="O3206" s="272">
        <v>1.9190000000000227</v>
      </c>
      <c r="P3206" s="273">
        <v>0</v>
      </c>
      <c r="T3206" s="33">
        <v>0</v>
      </c>
      <c r="V3206" s="212">
        <f t="shared" si="274"/>
        <v>328.33299999999991</v>
      </c>
      <c r="X3206" s="212">
        <f t="shared" si="276"/>
        <v>822.44100000000026</v>
      </c>
      <c r="Y3206" s="8">
        <f t="shared" si="277"/>
        <v>838.2019999999992</v>
      </c>
    </row>
    <row r="3207" spans="2:25" x14ac:dyDescent="0.2">
      <c r="B3207" s="262">
        <v>45204</v>
      </c>
      <c r="C3207" s="267">
        <v>438</v>
      </c>
      <c r="D3207" s="267">
        <v>370</v>
      </c>
      <c r="E3207" s="73">
        <v>409.24</v>
      </c>
      <c r="F3207" s="267">
        <v>722</v>
      </c>
      <c r="G3207" s="267">
        <v>34</v>
      </c>
      <c r="H3207" s="268">
        <v>240.3</v>
      </c>
      <c r="I3207" s="269">
        <v>0</v>
      </c>
      <c r="J3207" s="269">
        <v>0</v>
      </c>
      <c r="K3207" s="269">
        <v>0.108</v>
      </c>
      <c r="L3207" s="269">
        <v>0.56200000000000006</v>
      </c>
      <c r="M3207" s="271">
        <v>0.21299999999999999</v>
      </c>
      <c r="N3207" s="268">
        <v>0.67</v>
      </c>
      <c r="O3207" s="272">
        <v>2.9699999999999829</v>
      </c>
      <c r="P3207" s="273">
        <v>0</v>
      </c>
      <c r="T3207" s="33">
        <v>0</v>
      </c>
      <c r="V3207" s="212">
        <f t="shared" si="274"/>
        <v>328.54599999999994</v>
      </c>
      <c r="X3207" s="212">
        <f t="shared" si="276"/>
        <v>823.00300000000027</v>
      </c>
      <c r="Y3207" s="8">
        <f t="shared" si="277"/>
        <v>838.87199999999916</v>
      </c>
    </row>
    <row r="3208" spans="2:25" x14ac:dyDescent="0.2">
      <c r="B3208" s="262">
        <v>45205</v>
      </c>
      <c r="C3208" s="267">
        <v>438</v>
      </c>
      <c r="D3208" s="267">
        <v>370</v>
      </c>
      <c r="E3208" s="73">
        <v>409.46</v>
      </c>
      <c r="F3208" s="267">
        <v>722</v>
      </c>
      <c r="G3208" s="267">
        <v>34</v>
      </c>
      <c r="H3208" s="268">
        <v>242.6</v>
      </c>
      <c r="I3208" s="269">
        <v>0</v>
      </c>
      <c r="J3208" s="269">
        <v>0</v>
      </c>
      <c r="K3208" s="269">
        <v>0.108</v>
      </c>
      <c r="L3208" s="269">
        <v>1.2410000000000001</v>
      </c>
      <c r="M3208" s="271">
        <v>0.47</v>
      </c>
      <c r="N3208" s="268">
        <v>1.3490000000000002</v>
      </c>
      <c r="O3208" s="272">
        <v>3.4090000000000025</v>
      </c>
      <c r="P3208" s="273">
        <v>0</v>
      </c>
      <c r="T3208" s="33">
        <v>0</v>
      </c>
      <c r="V3208" s="212">
        <f t="shared" si="274"/>
        <v>329.01599999999996</v>
      </c>
      <c r="X3208" s="212">
        <f t="shared" si="276"/>
        <v>824.24400000000026</v>
      </c>
      <c r="Y3208" s="8">
        <f t="shared" si="277"/>
        <v>840.22099999999921</v>
      </c>
    </row>
    <row r="3209" spans="2:25" x14ac:dyDescent="0.2">
      <c r="B3209" s="262">
        <v>45206</v>
      </c>
      <c r="C3209" s="267">
        <v>438</v>
      </c>
      <c r="D3209" s="267">
        <v>370</v>
      </c>
      <c r="E3209" s="73">
        <v>409.66</v>
      </c>
      <c r="F3209" s="267">
        <v>722</v>
      </c>
      <c r="G3209" s="267">
        <v>34</v>
      </c>
      <c r="H3209" s="268">
        <v>244.66</v>
      </c>
      <c r="I3209" s="269">
        <v>0</v>
      </c>
      <c r="J3209" s="269">
        <v>0</v>
      </c>
      <c r="K3209" s="269">
        <v>0.108</v>
      </c>
      <c r="L3209" s="269">
        <v>2.028</v>
      </c>
      <c r="M3209" s="271">
        <v>0.77100000000000002</v>
      </c>
      <c r="N3209" s="268">
        <v>2.1360000000000001</v>
      </c>
      <c r="O3209" s="272">
        <v>2.0260000000000149</v>
      </c>
      <c r="P3209" s="273">
        <v>13</v>
      </c>
      <c r="T3209" s="33">
        <v>0</v>
      </c>
      <c r="V3209" s="212">
        <f t="shared" si="274"/>
        <v>329.78699999999998</v>
      </c>
      <c r="X3209" s="212">
        <f t="shared" si="276"/>
        <v>826.27200000000028</v>
      </c>
      <c r="Y3209" s="8">
        <f t="shared" si="277"/>
        <v>842.35699999999918</v>
      </c>
    </row>
    <row r="3210" spans="2:25" x14ac:dyDescent="0.2">
      <c r="B3210" s="262">
        <v>45207</v>
      </c>
      <c r="C3210" s="267">
        <v>438</v>
      </c>
      <c r="D3210" s="267">
        <v>370</v>
      </c>
      <c r="E3210" s="73">
        <v>409.65</v>
      </c>
      <c r="F3210" s="267">
        <v>722</v>
      </c>
      <c r="G3210" s="267">
        <v>34</v>
      </c>
      <c r="H3210" s="268">
        <v>244.55</v>
      </c>
      <c r="I3210" s="269">
        <v>0</v>
      </c>
      <c r="J3210" s="269">
        <v>0</v>
      </c>
      <c r="K3210" s="269">
        <v>0.109</v>
      </c>
      <c r="L3210" s="269">
        <v>1.5309999999999999</v>
      </c>
      <c r="M3210" s="271">
        <v>0.58199999999999996</v>
      </c>
      <c r="N3210" s="268">
        <v>1.64</v>
      </c>
      <c r="O3210" s="272">
        <v>6.4999999999999849</v>
      </c>
      <c r="P3210" s="273">
        <v>22.6</v>
      </c>
      <c r="T3210" s="33">
        <v>0</v>
      </c>
      <c r="V3210" s="212">
        <f t="shared" si="274"/>
        <v>330.36899999999997</v>
      </c>
      <c r="X3210" s="212">
        <f t="shared" si="276"/>
        <v>827.80300000000022</v>
      </c>
      <c r="Y3210" s="8">
        <f t="shared" si="277"/>
        <v>843.99699999999916</v>
      </c>
    </row>
    <row r="3211" spans="2:25" x14ac:dyDescent="0.2">
      <c r="B3211" s="262">
        <v>45208</v>
      </c>
      <c r="C3211" s="267">
        <v>438</v>
      </c>
      <c r="D3211" s="267">
        <v>370</v>
      </c>
      <c r="E3211" s="73">
        <v>410.11</v>
      </c>
      <c r="F3211" s="267">
        <v>722</v>
      </c>
      <c r="G3211" s="267">
        <v>34</v>
      </c>
      <c r="H3211" s="268">
        <v>249.41</v>
      </c>
      <c r="I3211" s="269">
        <v>0</v>
      </c>
      <c r="J3211" s="269">
        <v>0</v>
      </c>
      <c r="K3211" s="269">
        <v>0.109</v>
      </c>
      <c r="L3211" s="269">
        <v>1.3049999999999999</v>
      </c>
      <c r="M3211" s="271">
        <v>0.498</v>
      </c>
      <c r="N3211" s="268">
        <v>1.4139999999999999</v>
      </c>
      <c r="O3211" s="272">
        <v>14.414000000000028</v>
      </c>
      <c r="P3211" s="273">
        <v>87.2</v>
      </c>
      <c r="T3211" s="33">
        <v>0</v>
      </c>
      <c r="V3211" s="212">
        <f t="shared" si="274"/>
        <v>330.86699999999996</v>
      </c>
      <c r="X3211" s="212">
        <f t="shared" si="276"/>
        <v>829.10800000000017</v>
      </c>
      <c r="Y3211" s="8">
        <f t="shared" si="277"/>
        <v>845.41099999999915</v>
      </c>
    </row>
    <row r="3212" spans="2:25" x14ac:dyDescent="0.2">
      <c r="B3212" s="262">
        <v>45209</v>
      </c>
      <c r="C3212" s="267">
        <v>438</v>
      </c>
      <c r="D3212" s="267">
        <v>370</v>
      </c>
      <c r="E3212" s="73">
        <v>411.31</v>
      </c>
      <c r="F3212" s="267">
        <v>722</v>
      </c>
      <c r="G3212" s="267">
        <v>34</v>
      </c>
      <c r="H3212" s="268">
        <v>262.41000000000003</v>
      </c>
      <c r="I3212" s="269">
        <v>0</v>
      </c>
      <c r="J3212" s="269">
        <v>0</v>
      </c>
      <c r="K3212" s="269">
        <v>0.11</v>
      </c>
      <c r="L3212" s="269">
        <v>2.6720000000000002</v>
      </c>
      <c r="M3212" s="271">
        <v>1.02</v>
      </c>
      <c r="N3212" s="268">
        <v>2.782</v>
      </c>
      <c r="O3212" s="272">
        <v>17.801999999999982</v>
      </c>
      <c r="P3212" s="273">
        <v>20.5</v>
      </c>
      <c r="T3212" s="33">
        <v>0</v>
      </c>
      <c r="V3212" s="212">
        <f t="shared" si="274"/>
        <v>331.88699999999994</v>
      </c>
      <c r="X3212" s="212">
        <f t="shared" si="276"/>
        <v>831.7800000000002</v>
      </c>
      <c r="Y3212" s="8">
        <f t="shared" si="277"/>
        <v>848.19299999999919</v>
      </c>
    </row>
    <row r="3213" spans="2:25" x14ac:dyDescent="0.2">
      <c r="B3213" s="262">
        <v>45210</v>
      </c>
      <c r="C3213" s="267">
        <v>438</v>
      </c>
      <c r="D3213" s="267">
        <v>370</v>
      </c>
      <c r="E3213" s="73">
        <v>412.63</v>
      </c>
      <c r="F3213" s="267">
        <v>722</v>
      </c>
      <c r="G3213" s="267">
        <v>34</v>
      </c>
      <c r="H3213" s="268">
        <v>277.43</v>
      </c>
      <c r="I3213" s="269">
        <v>0</v>
      </c>
      <c r="J3213" s="269">
        <v>0</v>
      </c>
      <c r="K3213" s="269">
        <v>0.112</v>
      </c>
      <c r="L3213" s="269">
        <v>0.12</v>
      </c>
      <c r="M3213" s="271">
        <v>4.5999999999999999E-2</v>
      </c>
      <c r="N3213" s="268">
        <v>0.23199999999999998</v>
      </c>
      <c r="O3213" s="272">
        <v>21.532000000000011</v>
      </c>
      <c r="P3213" s="273">
        <v>5.5</v>
      </c>
      <c r="T3213" s="33">
        <v>0</v>
      </c>
      <c r="V3213" s="212">
        <f t="shared" si="274"/>
        <v>331.93299999999994</v>
      </c>
      <c r="X3213" s="212">
        <f t="shared" si="276"/>
        <v>831.9000000000002</v>
      </c>
      <c r="Y3213" s="8">
        <f t="shared" si="277"/>
        <v>848.42499999999916</v>
      </c>
    </row>
    <row r="3214" spans="2:25" x14ac:dyDescent="0.2">
      <c r="B3214" s="262">
        <v>45211</v>
      </c>
      <c r="C3214" s="267">
        <v>438</v>
      </c>
      <c r="D3214" s="267">
        <v>370</v>
      </c>
      <c r="E3214" s="73">
        <v>414.41</v>
      </c>
      <c r="F3214" s="267">
        <v>722</v>
      </c>
      <c r="G3214" s="267">
        <v>34</v>
      </c>
      <c r="H3214" s="268">
        <v>298.73</v>
      </c>
      <c r="I3214" s="269">
        <v>0</v>
      </c>
      <c r="J3214" s="269">
        <v>0</v>
      </c>
      <c r="K3214" s="269">
        <v>0.114</v>
      </c>
      <c r="L3214" s="269">
        <v>2.4510000000000001</v>
      </c>
      <c r="M3214" s="271">
        <v>0.95</v>
      </c>
      <c r="N3214" s="268">
        <v>2.5649999999999999</v>
      </c>
      <c r="O3214" s="272">
        <v>22.315000000000001</v>
      </c>
      <c r="P3214" s="273">
        <v>34.1</v>
      </c>
      <c r="T3214" s="33">
        <v>0</v>
      </c>
      <c r="V3214" s="212">
        <f t="shared" si="274"/>
        <v>332.88299999999992</v>
      </c>
      <c r="X3214" s="212">
        <f t="shared" si="276"/>
        <v>834.35100000000023</v>
      </c>
      <c r="Y3214" s="8">
        <f t="shared" si="277"/>
        <v>850.98999999999921</v>
      </c>
    </row>
    <row r="3215" spans="2:25" x14ac:dyDescent="0.2">
      <c r="B3215" s="262">
        <v>45212</v>
      </c>
      <c r="C3215" s="267">
        <v>438</v>
      </c>
      <c r="D3215" s="267">
        <v>370</v>
      </c>
      <c r="E3215" s="73">
        <v>415.96</v>
      </c>
      <c r="F3215" s="267">
        <v>722</v>
      </c>
      <c r="G3215" s="267">
        <v>34</v>
      </c>
      <c r="H3215" s="268">
        <v>318.48</v>
      </c>
      <c r="I3215" s="269">
        <v>0</v>
      </c>
      <c r="J3215" s="269">
        <v>0</v>
      </c>
      <c r="K3215" s="269">
        <v>0.115</v>
      </c>
      <c r="L3215" s="269">
        <v>5.5</v>
      </c>
      <c r="M3215" s="271">
        <v>2.14</v>
      </c>
      <c r="N3215" s="268">
        <v>5.6150000000000002</v>
      </c>
      <c r="O3215" s="272">
        <v>26.235000000000007</v>
      </c>
      <c r="P3215" s="273">
        <v>30.7</v>
      </c>
      <c r="T3215" s="33">
        <v>0</v>
      </c>
      <c r="V3215" s="212">
        <f t="shared" si="274"/>
        <v>335.02299999999991</v>
      </c>
      <c r="X3215" s="212">
        <f t="shared" si="276"/>
        <v>839.85100000000023</v>
      </c>
      <c r="Y3215" s="8">
        <f t="shared" si="277"/>
        <v>856.60499999999922</v>
      </c>
    </row>
    <row r="3216" spans="2:25" x14ac:dyDescent="0.2">
      <c r="B3216" s="262">
        <v>45213</v>
      </c>
      <c r="C3216" s="267">
        <v>438</v>
      </c>
      <c r="D3216" s="267">
        <v>370</v>
      </c>
      <c r="E3216" s="73">
        <v>417.5</v>
      </c>
      <c r="F3216" s="267">
        <v>722</v>
      </c>
      <c r="G3216" s="267">
        <v>34</v>
      </c>
      <c r="H3216" s="268">
        <v>339.1</v>
      </c>
      <c r="I3216" s="269">
        <v>0</v>
      </c>
      <c r="J3216" s="269">
        <v>0</v>
      </c>
      <c r="K3216" s="269">
        <v>0.11600000000000001</v>
      </c>
      <c r="L3216" s="269">
        <v>4.3630000000000004</v>
      </c>
      <c r="M3216" s="271">
        <v>1.7110000000000001</v>
      </c>
      <c r="N3216" s="268">
        <v>4.4790000000000001</v>
      </c>
      <c r="O3216" s="272">
        <v>33.478999999999999</v>
      </c>
      <c r="P3216" s="273">
        <v>11.5</v>
      </c>
      <c r="T3216" s="33">
        <v>0</v>
      </c>
      <c r="V3216" s="212">
        <f t="shared" si="274"/>
        <v>336.73399999999992</v>
      </c>
      <c r="X3216" s="212">
        <f t="shared" si="276"/>
        <v>844.21400000000028</v>
      </c>
      <c r="Y3216" s="8">
        <f t="shared" si="277"/>
        <v>861.08399999999926</v>
      </c>
    </row>
    <row r="3217" spans="2:25" x14ac:dyDescent="0.2">
      <c r="B3217" s="262">
        <v>45214</v>
      </c>
      <c r="C3217" s="267">
        <v>438</v>
      </c>
      <c r="D3217" s="267">
        <v>370</v>
      </c>
      <c r="E3217" s="73">
        <v>419.55</v>
      </c>
      <c r="F3217" s="267">
        <v>722</v>
      </c>
      <c r="G3217" s="267">
        <v>34</v>
      </c>
      <c r="H3217" s="268">
        <v>368.1</v>
      </c>
      <c r="I3217" s="269">
        <v>0</v>
      </c>
      <c r="J3217" s="269">
        <v>0</v>
      </c>
      <c r="K3217" s="269">
        <v>0.11600000000000001</v>
      </c>
      <c r="L3217" s="269">
        <v>4.6500000000000004</v>
      </c>
      <c r="M3217" s="271">
        <v>1.1859999999999999</v>
      </c>
      <c r="N3217" s="268">
        <v>4.766</v>
      </c>
      <c r="O3217" s="272">
        <v>25.865999999999964</v>
      </c>
      <c r="P3217" s="273">
        <v>2.2000000000000002</v>
      </c>
      <c r="V3217" s="212">
        <f t="shared" si="274"/>
        <v>337.9199999999999</v>
      </c>
      <c r="X3217" s="212">
        <f t="shared" si="276"/>
        <v>848.86400000000026</v>
      </c>
      <c r="Y3217" s="8">
        <f t="shared" si="277"/>
        <v>865.84999999999923</v>
      </c>
    </row>
    <row r="3218" spans="2:25" x14ac:dyDescent="0.2">
      <c r="B3218" s="262">
        <v>45215</v>
      </c>
      <c r="C3218" s="267">
        <v>438</v>
      </c>
      <c r="D3218" s="267">
        <v>370</v>
      </c>
      <c r="E3218" s="73">
        <v>420.96</v>
      </c>
      <c r="F3218" s="267">
        <v>722</v>
      </c>
      <c r="G3218" s="267">
        <v>34</v>
      </c>
      <c r="H3218" s="268">
        <v>389.2</v>
      </c>
      <c r="I3218" s="269">
        <v>0</v>
      </c>
      <c r="J3218" s="269">
        <v>0</v>
      </c>
      <c r="K3218" s="269">
        <v>0.11799999999999999</v>
      </c>
      <c r="L3218" s="269">
        <v>4.0910000000000002</v>
      </c>
      <c r="M3218" s="271">
        <v>1.617</v>
      </c>
      <c r="N3218" s="268">
        <v>4.2090000000000005</v>
      </c>
      <c r="O3218" s="272">
        <v>14.588999999999995</v>
      </c>
      <c r="P3218" s="273">
        <v>0</v>
      </c>
      <c r="V3218" s="212">
        <f t="shared" si="274"/>
        <v>339.53699999999992</v>
      </c>
      <c r="X3218" s="212">
        <f t="shared" si="276"/>
        <v>852.95500000000027</v>
      </c>
      <c r="Y3218" s="8">
        <f t="shared" si="277"/>
        <v>870.05899999999917</v>
      </c>
    </row>
    <row r="3219" spans="2:25" x14ac:dyDescent="0.2">
      <c r="B3219" s="262">
        <v>45216</v>
      </c>
      <c r="C3219" s="267">
        <v>438</v>
      </c>
      <c r="D3219" s="267">
        <v>370</v>
      </c>
      <c r="E3219" s="73">
        <v>421.63</v>
      </c>
      <c r="F3219" s="267">
        <v>722</v>
      </c>
      <c r="G3219" s="267">
        <v>34</v>
      </c>
      <c r="H3219" s="268">
        <v>399.58</v>
      </c>
      <c r="I3219" s="269">
        <v>0</v>
      </c>
      <c r="J3219" s="269">
        <v>0</v>
      </c>
      <c r="K3219" s="269">
        <v>0.11799999999999999</v>
      </c>
      <c r="L3219" s="269">
        <v>4.1189999999999998</v>
      </c>
      <c r="M3219" s="271">
        <v>1.627</v>
      </c>
      <c r="N3219" s="268">
        <v>4.2370000000000001</v>
      </c>
      <c r="O3219" s="272">
        <v>13.737</v>
      </c>
      <c r="P3219" s="273">
        <v>0</v>
      </c>
      <c r="V3219" s="212">
        <f t="shared" si="274"/>
        <v>341.16399999999993</v>
      </c>
      <c r="X3219" s="212">
        <f t="shared" si="276"/>
        <v>857.0740000000003</v>
      </c>
      <c r="Y3219" s="8">
        <f t="shared" si="277"/>
        <v>874.29599999999914</v>
      </c>
    </row>
    <row r="3220" spans="2:25" x14ac:dyDescent="0.2">
      <c r="B3220" s="262">
        <v>45217</v>
      </c>
      <c r="C3220" s="267">
        <v>438</v>
      </c>
      <c r="D3220" s="267">
        <v>370</v>
      </c>
      <c r="E3220" s="73">
        <v>422.23</v>
      </c>
      <c r="F3220" s="267">
        <v>722</v>
      </c>
      <c r="G3220" s="267">
        <v>34</v>
      </c>
      <c r="H3220" s="268">
        <v>409.08</v>
      </c>
      <c r="I3220" s="269">
        <v>0</v>
      </c>
      <c r="J3220" s="269">
        <v>0</v>
      </c>
      <c r="K3220" s="269">
        <v>0.11899999999999999</v>
      </c>
      <c r="L3220" s="269">
        <v>4.8319999999999999</v>
      </c>
      <c r="M3220" s="271">
        <v>1.91</v>
      </c>
      <c r="N3220" s="268">
        <v>4.9509999999999996</v>
      </c>
      <c r="O3220" s="272">
        <v>14.390999999999998</v>
      </c>
      <c r="P3220" s="273">
        <v>4.3</v>
      </c>
      <c r="V3220" s="212">
        <f t="shared" ref="V3220:V3240" si="280">+V3219+M3220</f>
        <v>343.07399999999996</v>
      </c>
      <c r="X3220" s="212">
        <f t="shared" si="276"/>
        <v>861.90600000000029</v>
      </c>
      <c r="Y3220" s="8">
        <f t="shared" si="277"/>
        <v>879.24699999999916</v>
      </c>
    </row>
    <row r="3221" spans="2:25" x14ac:dyDescent="0.2">
      <c r="B3221" s="262">
        <v>45218</v>
      </c>
      <c r="C3221" s="267">
        <v>438</v>
      </c>
      <c r="D3221" s="267">
        <v>370</v>
      </c>
      <c r="E3221" s="73">
        <v>422.82</v>
      </c>
      <c r="F3221" s="267">
        <v>722</v>
      </c>
      <c r="G3221" s="267">
        <v>34</v>
      </c>
      <c r="H3221" s="268">
        <v>418.52</v>
      </c>
      <c r="I3221" s="269">
        <v>0</v>
      </c>
      <c r="J3221" s="269">
        <v>0</v>
      </c>
      <c r="K3221" s="269">
        <v>0.11899999999999999</v>
      </c>
      <c r="L3221" s="269">
        <v>4.3339999999999996</v>
      </c>
      <c r="M3221" s="271">
        <v>1.7130000000000001</v>
      </c>
      <c r="N3221" s="268">
        <v>4.4529999999999994</v>
      </c>
      <c r="O3221" s="272">
        <v>12.74300000000002</v>
      </c>
      <c r="P3221" s="273">
        <v>3</v>
      </c>
      <c r="V3221" s="212">
        <f t="shared" si="280"/>
        <v>344.78699999999998</v>
      </c>
      <c r="X3221" s="212">
        <f t="shared" si="276"/>
        <v>866.24000000000024</v>
      </c>
      <c r="Y3221" s="8">
        <f t="shared" si="277"/>
        <v>883.69999999999914</v>
      </c>
    </row>
    <row r="3222" spans="2:25" x14ac:dyDescent="0.2">
      <c r="B3222" s="262">
        <v>45219</v>
      </c>
      <c r="C3222" s="267">
        <v>438</v>
      </c>
      <c r="D3222" s="267">
        <v>370</v>
      </c>
      <c r="E3222" s="73">
        <v>423.33</v>
      </c>
      <c r="F3222" s="267">
        <v>722</v>
      </c>
      <c r="G3222" s="267">
        <v>34</v>
      </c>
      <c r="H3222" s="268">
        <v>426.81</v>
      </c>
      <c r="I3222" s="269">
        <v>0</v>
      </c>
      <c r="J3222" s="269">
        <v>0</v>
      </c>
      <c r="K3222" s="269">
        <v>0.12</v>
      </c>
      <c r="L3222" s="269">
        <v>4.3239999999999998</v>
      </c>
      <c r="M3222" s="271">
        <v>1.7090000000000001</v>
      </c>
      <c r="N3222" s="268">
        <v>4.444</v>
      </c>
      <c r="O3222" s="272">
        <v>18.254000000000001</v>
      </c>
      <c r="P3222" s="273">
        <v>16.3</v>
      </c>
      <c r="V3222" s="212">
        <f t="shared" si="280"/>
        <v>346.49599999999998</v>
      </c>
      <c r="X3222" s="212">
        <f t="shared" si="276"/>
        <v>870.56400000000019</v>
      </c>
      <c r="Y3222" s="8">
        <f t="shared" si="277"/>
        <v>888.1439999999991</v>
      </c>
    </row>
    <row r="3223" spans="2:25" x14ac:dyDescent="0.2">
      <c r="B3223" s="262">
        <v>45220</v>
      </c>
      <c r="C3223" s="267">
        <v>438</v>
      </c>
      <c r="D3223" s="267">
        <v>370</v>
      </c>
      <c r="E3223" s="73">
        <v>424.16</v>
      </c>
      <c r="F3223" s="267">
        <v>722</v>
      </c>
      <c r="G3223" s="267">
        <v>34</v>
      </c>
      <c r="H3223" s="268">
        <v>440.62</v>
      </c>
      <c r="I3223" s="269">
        <v>0</v>
      </c>
      <c r="J3223" s="269">
        <v>0</v>
      </c>
      <c r="K3223" s="269">
        <v>0.12</v>
      </c>
      <c r="L3223" s="269">
        <v>3.9980000000000002</v>
      </c>
      <c r="M3223" s="268">
        <v>1.593</v>
      </c>
      <c r="N3223" s="268">
        <v>4.1180000000000003</v>
      </c>
      <c r="O3223" s="272">
        <v>14.387999999999982</v>
      </c>
      <c r="P3223" s="273">
        <v>7.2</v>
      </c>
      <c r="V3223" s="212">
        <f t="shared" si="280"/>
        <v>348.089</v>
      </c>
      <c r="X3223" s="212">
        <f t="shared" si="276"/>
        <v>874.56200000000024</v>
      </c>
      <c r="Y3223" s="8">
        <f t="shared" si="277"/>
        <v>892.26199999999915</v>
      </c>
    </row>
    <row r="3224" spans="2:25" x14ac:dyDescent="0.2">
      <c r="B3224" s="262">
        <v>45221</v>
      </c>
      <c r="C3224" s="267">
        <v>438</v>
      </c>
      <c r="D3224" s="267">
        <v>370</v>
      </c>
      <c r="E3224" s="73">
        <v>424.77</v>
      </c>
      <c r="F3224" s="267">
        <v>722</v>
      </c>
      <c r="G3224" s="267">
        <v>34</v>
      </c>
      <c r="H3224" s="268">
        <v>450.89</v>
      </c>
      <c r="I3224" s="269">
        <v>0</v>
      </c>
      <c r="J3224" s="269">
        <v>0</v>
      </c>
      <c r="K3224" s="269">
        <v>0.121</v>
      </c>
      <c r="L3224" s="268">
        <v>2.8460000000000001</v>
      </c>
      <c r="M3224" s="271">
        <v>1.1339999999999999</v>
      </c>
      <c r="N3224" s="268">
        <v>2.9670000000000001</v>
      </c>
      <c r="O3224" s="272">
        <v>17.54700000000004</v>
      </c>
      <c r="P3224" s="273">
        <v>37.6</v>
      </c>
      <c r="V3224" s="212">
        <f t="shared" si="280"/>
        <v>349.22300000000001</v>
      </c>
      <c r="X3224" s="212">
        <f t="shared" si="276"/>
        <v>877.40800000000024</v>
      </c>
      <c r="Y3224" s="8">
        <f t="shared" si="277"/>
        <v>895.22899999999913</v>
      </c>
    </row>
    <row r="3225" spans="2:25" x14ac:dyDescent="0.2">
      <c r="B3225" s="262">
        <v>45222</v>
      </c>
      <c r="C3225" s="267">
        <v>438</v>
      </c>
      <c r="D3225" s="267">
        <v>370</v>
      </c>
      <c r="E3225" s="73">
        <v>425.61</v>
      </c>
      <c r="F3225" s="267">
        <v>722</v>
      </c>
      <c r="G3225" s="267">
        <v>34</v>
      </c>
      <c r="H3225" s="268">
        <v>465.47</v>
      </c>
      <c r="I3225" s="269">
        <v>0</v>
      </c>
      <c r="J3225" s="269">
        <v>0</v>
      </c>
      <c r="K3225" s="269">
        <v>0.121</v>
      </c>
      <c r="L3225" s="269">
        <v>4.7549999999999999</v>
      </c>
      <c r="M3225" s="271">
        <v>1.9019999999999999</v>
      </c>
      <c r="N3225" s="268">
        <v>4.8759999999999994</v>
      </c>
      <c r="O3225" s="272">
        <v>19.825999999999986</v>
      </c>
      <c r="P3225" s="273">
        <v>49.5</v>
      </c>
      <c r="V3225" s="212">
        <f t="shared" si="280"/>
        <v>351.125</v>
      </c>
      <c r="X3225" s="212">
        <f t="shared" si="276"/>
        <v>882.16300000000024</v>
      </c>
      <c r="Y3225" s="8">
        <f t="shared" si="277"/>
        <v>900.10499999999911</v>
      </c>
    </row>
    <row r="3226" spans="2:25" x14ac:dyDescent="0.2">
      <c r="B3226" s="262">
        <v>45223</v>
      </c>
      <c r="C3226" s="267">
        <v>438</v>
      </c>
      <c r="D3226" s="267">
        <v>370</v>
      </c>
      <c r="E3226" s="73">
        <v>426.46</v>
      </c>
      <c r="F3226" s="267">
        <v>722</v>
      </c>
      <c r="G3226" s="267">
        <v>34</v>
      </c>
      <c r="H3226" s="268">
        <v>480.42</v>
      </c>
      <c r="I3226" s="269">
        <v>0</v>
      </c>
      <c r="J3226" s="269">
        <v>0</v>
      </c>
      <c r="K3226" s="269">
        <v>0.121</v>
      </c>
      <c r="L3226" s="269">
        <v>6.5389999999999997</v>
      </c>
      <c r="M3226" s="271">
        <v>2.637</v>
      </c>
      <c r="N3226" s="268">
        <v>6.66</v>
      </c>
      <c r="O3226" s="272">
        <v>15.259999999999966</v>
      </c>
      <c r="P3226" s="273">
        <v>7.1</v>
      </c>
      <c r="V3226" s="212">
        <f t="shared" si="280"/>
        <v>353.762</v>
      </c>
      <c r="X3226" s="212">
        <f t="shared" si="276"/>
        <v>888.70200000000023</v>
      </c>
      <c r="Y3226" s="8">
        <f t="shared" si="277"/>
        <v>906.76499999999908</v>
      </c>
    </row>
    <row r="3227" spans="2:25" x14ac:dyDescent="0.2">
      <c r="B3227" s="262">
        <v>45224</v>
      </c>
      <c r="C3227" s="267">
        <v>438</v>
      </c>
      <c r="D3227" s="267">
        <v>370</v>
      </c>
      <c r="E3227" s="73">
        <v>426.94</v>
      </c>
      <c r="F3227" s="267">
        <v>722</v>
      </c>
      <c r="G3227" s="267">
        <v>34</v>
      </c>
      <c r="H3227" s="268">
        <v>489.02</v>
      </c>
      <c r="I3227" s="269">
        <v>0</v>
      </c>
      <c r="J3227" s="269">
        <v>0</v>
      </c>
      <c r="K3227" s="269">
        <v>0.122</v>
      </c>
      <c r="L3227" s="269">
        <v>6.1580000000000004</v>
      </c>
      <c r="M3227" s="271">
        <v>2.4630000000000001</v>
      </c>
      <c r="N3227" s="268">
        <f>+I3227+J3227+K3227+L3227</f>
        <v>6.28</v>
      </c>
      <c r="O3227" s="272">
        <f>+H3228-H3227+K3227+L3227</f>
        <v>12.680000000000035</v>
      </c>
      <c r="P3227" s="273">
        <v>6.5</v>
      </c>
      <c r="V3227" s="212">
        <f t="shared" si="280"/>
        <v>356.22500000000002</v>
      </c>
      <c r="X3227" s="212">
        <f t="shared" si="276"/>
        <v>894.86000000000024</v>
      </c>
      <c r="Y3227" s="8">
        <f t="shared" si="277"/>
        <v>913.04499999999905</v>
      </c>
    </row>
    <row r="3228" spans="2:25" x14ac:dyDescent="0.2">
      <c r="B3228" s="262">
        <v>45225</v>
      </c>
      <c r="C3228" s="267">
        <v>438</v>
      </c>
      <c r="D3228" s="267">
        <v>370</v>
      </c>
      <c r="E3228" s="73">
        <v>427.29</v>
      </c>
      <c r="F3228" s="267">
        <v>722</v>
      </c>
      <c r="G3228" s="267">
        <v>34</v>
      </c>
      <c r="H3228" s="268">
        <v>495.42</v>
      </c>
      <c r="I3228" s="269">
        <v>0</v>
      </c>
      <c r="J3228" s="269">
        <v>0</v>
      </c>
      <c r="K3228" s="269">
        <v>0.122</v>
      </c>
      <c r="L3228" s="271">
        <v>6.2380000000000004</v>
      </c>
      <c r="M3228" s="271">
        <v>2.4950000000000001</v>
      </c>
      <c r="N3228" s="70">
        <f>+I3228+J3228+K3228+L3228</f>
        <v>6.36</v>
      </c>
      <c r="O3228" s="272">
        <f>+H3229-H3228+K3228+L3228</f>
        <v>10.600000000000009</v>
      </c>
      <c r="P3228" s="273">
        <v>0</v>
      </c>
      <c r="V3228" s="212">
        <f t="shared" si="280"/>
        <v>358.72</v>
      </c>
      <c r="X3228" s="212">
        <f t="shared" si="276"/>
        <v>901.0980000000003</v>
      </c>
      <c r="Y3228" s="8">
        <f t="shared" si="277"/>
        <v>919.40499999999906</v>
      </c>
    </row>
    <row r="3229" spans="2:25" x14ac:dyDescent="0.2">
      <c r="B3229" s="262">
        <v>45226</v>
      </c>
      <c r="C3229" s="193">
        <v>438</v>
      </c>
      <c r="D3229" s="193">
        <v>370</v>
      </c>
      <c r="E3229" s="1">
        <v>427.52</v>
      </c>
      <c r="F3229" s="193">
        <v>722</v>
      </c>
      <c r="G3229" s="193">
        <v>34</v>
      </c>
      <c r="H3229" s="8">
        <v>499.66</v>
      </c>
      <c r="I3229" s="269">
        <v>0</v>
      </c>
      <c r="J3229" s="269">
        <v>0</v>
      </c>
      <c r="K3229" s="8">
        <v>0.122</v>
      </c>
      <c r="L3229" s="8">
        <v>8.2100000000000009</v>
      </c>
      <c r="M3229" s="8">
        <v>3.2839999999999998</v>
      </c>
      <c r="N3229" s="70">
        <f t="shared" ref="N3229:N3231" si="281">+I3229+J3229+K3229+L3229</f>
        <v>8.3320000000000007</v>
      </c>
      <c r="O3229" s="272">
        <f t="shared" ref="O3229:O3231" si="282">+H3230-H3229+K3229+L3229</f>
        <v>10.851999999999983</v>
      </c>
      <c r="P3229" s="71">
        <v>6</v>
      </c>
      <c r="V3229" s="212">
        <f t="shared" si="280"/>
        <v>362.00400000000002</v>
      </c>
      <c r="X3229" s="212">
        <f t="shared" si="276"/>
        <v>909.30800000000033</v>
      </c>
      <c r="Y3229" s="8">
        <f t="shared" si="277"/>
        <v>927.73699999999906</v>
      </c>
    </row>
    <row r="3230" spans="2:25" x14ac:dyDescent="0.2">
      <c r="B3230" s="262">
        <v>45227</v>
      </c>
      <c r="C3230" s="193">
        <v>438</v>
      </c>
      <c r="D3230" s="193">
        <v>370</v>
      </c>
      <c r="E3230" s="1">
        <v>427.66</v>
      </c>
      <c r="F3230" s="193">
        <v>722</v>
      </c>
      <c r="G3230" s="193">
        <v>34</v>
      </c>
      <c r="H3230" s="8">
        <v>502.18</v>
      </c>
      <c r="I3230" s="36">
        <v>0</v>
      </c>
      <c r="J3230" s="36">
        <v>0</v>
      </c>
      <c r="K3230" s="8">
        <v>0.122</v>
      </c>
      <c r="L3230" s="8">
        <v>4.2830000000000004</v>
      </c>
      <c r="M3230" s="8">
        <v>1.72</v>
      </c>
      <c r="N3230" s="70">
        <f t="shared" si="281"/>
        <v>4.4050000000000002</v>
      </c>
      <c r="O3230" s="272">
        <f t="shared" si="282"/>
        <v>10.905000000000001</v>
      </c>
      <c r="P3230" s="274">
        <v>0</v>
      </c>
      <c r="V3230" s="212">
        <f t="shared" si="280"/>
        <v>363.72400000000005</v>
      </c>
      <c r="X3230" s="212">
        <f t="shared" si="276"/>
        <v>913.59100000000035</v>
      </c>
      <c r="Y3230" s="8">
        <f t="shared" si="277"/>
        <v>932.14199999999903</v>
      </c>
    </row>
    <row r="3231" spans="2:25" x14ac:dyDescent="0.2">
      <c r="B3231" s="262">
        <v>45228</v>
      </c>
      <c r="C3231" s="193">
        <v>438</v>
      </c>
      <c r="D3231" s="193">
        <v>370</v>
      </c>
      <c r="E3231" s="1">
        <v>428.01</v>
      </c>
      <c r="F3231" s="193">
        <v>722</v>
      </c>
      <c r="G3231" s="193">
        <v>34</v>
      </c>
      <c r="H3231" s="8">
        <v>508.68</v>
      </c>
      <c r="I3231" s="36">
        <v>0</v>
      </c>
      <c r="J3231" s="36">
        <v>0</v>
      </c>
      <c r="K3231" s="8">
        <v>0.122</v>
      </c>
      <c r="L3231" s="8">
        <v>4.33</v>
      </c>
      <c r="M3231" s="8">
        <v>1.7390000000000001</v>
      </c>
      <c r="N3231" s="70">
        <f t="shared" si="281"/>
        <v>4.452</v>
      </c>
      <c r="O3231" s="272">
        <f t="shared" si="282"/>
        <v>11.012000000000002</v>
      </c>
      <c r="P3231" s="33">
        <v>2.2000000000000002</v>
      </c>
      <c r="S3231" s="275"/>
      <c r="V3231" s="212">
        <f t="shared" si="280"/>
        <v>365.46300000000002</v>
      </c>
      <c r="X3231" s="212">
        <f t="shared" si="276"/>
        <v>917.92100000000039</v>
      </c>
      <c r="Y3231" s="8">
        <f t="shared" si="277"/>
        <v>936.59399999999903</v>
      </c>
    </row>
    <row r="3232" spans="2:25" x14ac:dyDescent="0.2">
      <c r="B3232" s="262">
        <v>45229</v>
      </c>
      <c r="C3232" s="193">
        <v>438</v>
      </c>
      <c r="D3232" s="193">
        <v>370</v>
      </c>
      <c r="E3232" s="1">
        <v>428.36</v>
      </c>
      <c r="F3232" s="193">
        <v>722</v>
      </c>
      <c r="G3232" s="193">
        <v>34</v>
      </c>
      <c r="H3232" s="8">
        <v>515.24</v>
      </c>
      <c r="I3232" s="36">
        <v>0</v>
      </c>
      <c r="J3232" s="36">
        <v>0</v>
      </c>
      <c r="V3232" s="212">
        <f t="shared" si="280"/>
        <v>365.46300000000002</v>
      </c>
      <c r="X3232" s="212">
        <f t="shared" si="276"/>
        <v>917.92100000000039</v>
      </c>
      <c r="Y3232" s="8">
        <f t="shared" si="277"/>
        <v>936.59399999999903</v>
      </c>
    </row>
    <row r="3233" spans="2:25" x14ac:dyDescent="0.2">
      <c r="B3233" s="262">
        <v>45230</v>
      </c>
      <c r="C3233" s="193">
        <v>438</v>
      </c>
      <c r="D3233" s="193">
        <v>370</v>
      </c>
      <c r="E3233" s="1">
        <v>428.84</v>
      </c>
      <c r="F3233" s="193">
        <v>722</v>
      </c>
      <c r="G3233" s="193">
        <v>34</v>
      </c>
      <c r="I3233" s="36">
        <v>0</v>
      </c>
      <c r="J3233" s="36">
        <v>0</v>
      </c>
      <c r="V3233" s="212">
        <f t="shared" si="280"/>
        <v>365.46300000000002</v>
      </c>
      <c r="X3233" s="212">
        <f t="shared" si="276"/>
        <v>917.92100000000039</v>
      </c>
      <c r="Y3233" s="8">
        <f t="shared" si="277"/>
        <v>936.59399999999903</v>
      </c>
    </row>
    <row r="3234" spans="2:25" x14ac:dyDescent="0.2">
      <c r="B3234" s="262">
        <v>45231</v>
      </c>
      <c r="C3234" s="193">
        <v>438</v>
      </c>
      <c r="D3234" s="193">
        <v>370</v>
      </c>
      <c r="E3234" s="1">
        <v>428.98</v>
      </c>
      <c r="F3234" s="193">
        <v>722</v>
      </c>
      <c r="G3234" s="193">
        <v>34</v>
      </c>
      <c r="I3234" s="36">
        <v>0</v>
      </c>
      <c r="J3234" s="36">
        <v>0</v>
      </c>
      <c r="L3234" s="8">
        <f>SUM(L2930:L3233)</f>
        <v>917.92100000000039</v>
      </c>
      <c r="M3234" s="8">
        <f>SUM(M2930:M3233)</f>
        <v>359.69500000000005</v>
      </c>
      <c r="V3234" s="212">
        <f t="shared" si="280"/>
        <v>725.15800000000013</v>
      </c>
      <c r="X3234" s="212">
        <f t="shared" si="276"/>
        <v>1835.8420000000008</v>
      </c>
      <c r="Y3234" s="8">
        <f t="shared" si="277"/>
        <v>936.59399999999903</v>
      </c>
    </row>
    <row r="3235" spans="2:25" x14ac:dyDescent="0.2">
      <c r="B3235" s="262">
        <v>45232</v>
      </c>
      <c r="C3235" s="193">
        <v>438</v>
      </c>
      <c r="D3235" s="193">
        <v>370</v>
      </c>
      <c r="E3235" s="1">
        <v>429.46</v>
      </c>
      <c r="F3235" s="193">
        <v>722</v>
      </c>
      <c r="G3235" s="193">
        <v>34</v>
      </c>
      <c r="I3235" s="36">
        <v>0</v>
      </c>
      <c r="J3235" s="36">
        <v>0</v>
      </c>
      <c r="V3235" s="212">
        <f t="shared" si="280"/>
        <v>725.15800000000013</v>
      </c>
      <c r="X3235" s="212">
        <f t="shared" si="276"/>
        <v>1835.8420000000008</v>
      </c>
      <c r="Y3235" s="8">
        <f t="shared" si="277"/>
        <v>936.59399999999903</v>
      </c>
    </row>
    <row r="3236" spans="2:25" x14ac:dyDescent="0.2">
      <c r="B3236" s="262">
        <v>45233</v>
      </c>
      <c r="C3236" s="193">
        <v>438</v>
      </c>
      <c r="D3236" s="193">
        <v>370</v>
      </c>
      <c r="E3236" s="1">
        <v>429.66</v>
      </c>
      <c r="F3236" s="193">
        <v>722</v>
      </c>
      <c r="G3236" s="193">
        <v>34</v>
      </c>
      <c r="I3236" s="36">
        <v>0</v>
      </c>
      <c r="J3236" s="36">
        <v>0</v>
      </c>
      <c r="V3236" s="212">
        <f t="shared" si="280"/>
        <v>725.15800000000013</v>
      </c>
      <c r="X3236" s="212">
        <f t="shared" si="276"/>
        <v>1835.8420000000008</v>
      </c>
      <c r="Y3236" s="8">
        <f t="shared" si="277"/>
        <v>936.59399999999903</v>
      </c>
    </row>
    <row r="3237" spans="2:25" x14ac:dyDescent="0.2">
      <c r="B3237" s="262">
        <v>45234</v>
      </c>
      <c r="C3237" s="193">
        <v>438</v>
      </c>
      <c r="D3237" s="193">
        <v>370</v>
      </c>
      <c r="E3237" s="1">
        <v>430.21</v>
      </c>
      <c r="F3237" s="193">
        <v>722</v>
      </c>
      <c r="G3237" s="193">
        <v>34</v>
      </c>
      <c r="I3237" s="36">
        <v>0</v>
      </c>
      <c r="J3237" s="36">
        <v>0</v>
      </c>
      <c r="V3237" s="212">
        <f t="shared" si="280"/>
        <v>725.15800000000013</v>
      </c>
      <c r="X3237" s="212">
        <f t="shared" si="276"/>
        <v>1835.8420000000008</v>
      </c>
      <c r="Y3237" s="8">
        <f t="shared" si="277"/>
        <v>936.59399999999903</v>
      </c>
    </row>
    <row r="3238" spans="2:25" x14ac:dyDescent="0.2">
      <c r="B3238" s="262">
        <v>45235</v>
      </c>
      <c r="C3238" s="193">
        <v>438</v>
      </c>
      <c r="D3238" s="193">
        <v>370</v>
      </c>
      <c r="E3238" s="1">
        <v>430.66</v>
      </c>
      <c r="F3238" s="193">
        <v>722</v>
      </c>
      <c r="G3238" s="193">
        <v>34</v>
      </c>
      <c r="I3238" s="36">
        <v>0</v>
      </c>
      <c r="J3238" s="36">
        <v>0</v>
      </c>
      <c r="V3238" s="212">
        <f t="shared" si="280"/>
        <v>725.15800000000013</v>
      </c>
      <c r="X3238" s="212">
        <f t="shared" si="276"/>
        <v>1835.8420000000008</v>
      </c>
      <c r="Y3238" s="8">
        <f t="shared" si="277"/>
        <v>936.59399999999903</v>
      </c>
    </row>
    <row r="3239" spans="2:25" x14ac:dyDescent="0.2">
      <c r="B3239" s="262">
        <v>45236</v>
      </c>
      <c r="C3239" s="193">
        <v>438</v>
      </c>
      <c r="D3239" s="193">
        <v>370</v>
      </c>
      <c r="E3239" s="1">
        <v>431.33</v>
      </c>
      <c r="F3239" s="193">
        <v>722</v>
      </c>
      <c r="G3239" s="193">
        <v>34</v>
      </c>
      <c r="I3239" s="36">
        <v>0</v>
      </c>
      <c r="J3239" s="36">
        <v>0</v>
      </c>
      <c r="V3239" s="212">
        <f t="shared" si="280"/>
        <v>725.15800000000013</v>
      </c>
      <c r="X3239" s="212">
        <f t="shared" si="276"/>
        <v>1835.8420000000008</v>
      </c>
      <c r="Y3239" s="8">
        <f t="shared" si="277"/>
        <v>936.59399999999903</v>
      </c>
    </row>
    <row r="3240" spans="2:25" x14ac:dyDescent="0.2">
      <c r="B3240" s="262">
        <v>45237</v>
      </c>
      <c r="C3240" s="193">
        <v>438</v>
      </c>
      <c r="D3240" s="193">
        <v>370</v>
      </c>
      <c r="E3240" s="1">
        <v>431.76</v>
      </c>
      <c r="F3240" s="193">
        <v>722</v>
      </c>
      <c r="G3240" s="193">
        <v>34</v>
      </c>
      <c r="I3240" s="36">
        <v>0</v>
      </c>
      <c r="J3240" s="36">
        <v>0</v>
      </c>
      <c r="V3240" s="212">
        <f t="shared" si="280"/>
        <v>725.15800000000013</v>
      </c>
      <c r="X3240" s="212">
        <f t="shared" si="276"/>
        <v>1835.8420000000008</v>
      </c>
      <c r="Y3240" s="8">
        <f t="shared" si="277"/>
        <v>936.59399999999903</v>
      </c>
    </row>
    <row r="3241" spans="2:25" x14ac:dyDescent="0.2">
      <c r="B3241" s="262">
        <v>45238</v>
      </c>
      <c r="C3241" s="193">
        <v>438</v>
      </c>
      <c r="D3241" s="193">
        <v>370</v>
      </c>
      <c r="E3241" s="1">
        <v>432.12</v>
      </c>
      <c r="F3241" s="193">
        <v>722</v>
      </c>
      <c r="G3241" s="193">
        <v>34</v>
      </c>
      <c r="I3241" s="36">
        <v>0</v>
      </c>
      <c r="J3241" s="36">
        <v>0</v>
      </c>
      <c r="V3241" s="212">
        <f t="shared" ref="V3241:V3248" si="283">+V3240+M3241</f>
        <v>725.15800000000013</v>
      </c>
      <c r="X3241" s="212">
        <f t="shared" ref="X3241:X3248" si="284">+X3240+L3241</f>
        <v>1835.8420000000008</v>
      </c>
      <c r="Y3241" s="8">
        <f t="shared" ref="Y3241:Y3248" si="285">+Y3240+N3241</f>
        <v>936.59399999999903</v>
      </c>
    </row>
    <row r="3242" spans="2:25" x14ac:dyDescent="0.2">
      <c r="B3242" s="262">
        <v>45239</v>
      </c>
      <c r="C3242" s="193">
        <v>438</v>
      </c>
      <c r="D3242" s="193">
        <v>370</v>
      </c>
      <c r="E3242" s="1">
        <v>432.25</v>
      </c>
      <c r="F3242" s="193">
        <v>722</v>
      </c>
      <c r="G3242" s="193">
        <v>34</v>
      </c>
      <c r="I3242" s="36">
        <v>0</v>
      </c>
      <c r="J3242" s="36">
        <v>0</v>
      </c>
      <c r="V3242" s="212">
        <f t="shared" si="283"/>
        <v>725.15800000000013</v>
      </c>
      <c r="X3242" s="212">
        <f t="shared" si="284"/>
        <v>1835.8420000000008</v>
      </c>
      <c r="Y3242" s="8">
        <f t="shared" si="285"/>
        <v>936.59399999999903</v>
      </c>
    </row>
    <row r="3243" spans="2:25" x14ac:dyDescent="0.2">
      <c r="B3243" s="262">
        <v>45240</v>
      </c>
      <c r="C3243" s="193">
        <v>438</v>
      </c>
      <c r="D3243" s="193">
        <v>370</v>
      </c>
      <c r="E3243" s="1">
        <v>432.72</v>
      </c>
      <c r="F3243" s="193">
        <v>722</v>
      </c>
      <c r="G3243" s="193">
        <v>34</v>
      </c>
      <c r="I3243" s="36">
        <v>0</v>
      </c>
      <c r="J3243" s="36">
        <v>0</v>
      </c>
      <c r="V3243" s="212">
        <f t="shared" si="283"/>
        <v>725.15800000000013</v>
      </c>
      <c r="X3243" s="212">
        <f t="shared" si="284"/>
        <v>1835.8420000000008</v>
      </c>
      <c r="Y3243" s="8">
        <f t="shared" si="285"/>
        <v>936.59399999999903</v>
      </c>
    </row>
    <row r="3244" spans="2:25" x14ac:dyDescent="0.2">
      <c r="B3244" s="262">
        <v>45241</v>
      </c>
      <c r="C3244" s="193">
        <v>438</v>
      </c>
      <c r="D3244" s="193">
        <v>370</v>
      </c>
      <c r="E3244" s="1">
        <v>433.06</v>
      </c>
      <c r="F3244" s="193">
        <v>722</v>
      </c>
      <c r="G3244" s="193">
        <v>34</v>
      </c>
      <c r="I3244" s="36">
        <v>0</v>
      </c>
      <c r="J3244" s="36">
        <v>0</v>
      </c>
      <c r="V3244" s="212">
        <f t="shared" si="283"/>
        <v>725.15800000000013</v>
      </c>
      <c r="X3244" s="212">
        <f t="shared" si="284"/>
        <v>1835.8420000000008</v>
      </c>
      <c r="Y3244" s="8">
        <f t="shared" si="285"/>
        <v>936.59399999999903</v>
      </c>
    </row>
    <row r="3245" spans="2:25" x14ac:dyDescent="0.2">
      <c r="B3245" s="262">
        <v>45242</v>
      </c>
      <c r="C3245" s="193">
        <v>438</v>
      </c>
      <c r="D3245" s="193">
        <v>370</v>
      </c>
      <c r="E3245" s="1">
        <v>433.51</v>
      </c>
      <c r="F3245" s="193">
        <v>722</v>
      </c>
      <c r="G3245" s="193">
        <v>34</v>
      </c>
      <c r="I3245" s="36">
        <v>0</v>
      </c>
      <c r="J3245" s="36">
        <v>0</v>
      </c>
      <c r="V3245" s="212">
        <f t="shared" si="283"/>
        <v>725.15800000000013</v>
      </c>
      <c r="X3245" s="212">
        <f t="shared" si="284"/>
        <v>1835.8420000000008</v>
      </c>
      <c r="Y3245" s="8">
        <f t="shared" si="285"/>
        <v>936.59399999999903</v>
      </c>
    </row>
    <row r="3246" spans="2:25" x14ac:dyDescent="0.2">
      <c r="B3246" s="262">
        <v>45243</v>
      </c>
      <c r="C3246" s="193">
        <v>438</v>
      </c>
      <c r="D3246" s="193">
        <v>370</v>
      </c>
      <c r="E3246" s="1">
        <v>434.26</v>
      </c>
      <c r="F3246" s="193">
        <v>722</v>
      </c>
      <c r="G3246" s="193">
        <v>34</v>
      </c>
      <c r="I3246" s="36">
        <v>0</v>
      </c>
      <c r="J3246" s="36">
        <v>0</v>
      </c>
      <c r="V3246" s="212">
        <f t="shared" si="283"/>
        <v>725.15800000000013</v>
      </c>
      <c r="X3246" s="212">
        <f t="shared" si="284"/>
        <v>1835.8420000000008</v>
      </c>
      <c r="Y3246" s="8">
        <f t="shared" si="285"/>
        <v>936.59399999999903</v>
      </c>
    </row>
    <row r="3247" spans="2:25" x14ac:dyDescent="0.2">
      <c r="B3247" s="262">
        <v>45244</v>
      </c>
      <c r="C3247" s="193">
        <v>438</v>
      </c>
      <c r="D3247" s="193">
        <v>370</v>
      </c>
      <c r="E3247" s="1">
        <v>434.5</v>
      </c>
      <c r="F3247" s="193">
        <v>722</v>
      </c>
      <c r="G3247" s="193">
        <v>34</v>
      </c>
      <c r="I3247" s="36">
        <v>0</v>
      </c>
      <c r="J3247" s="36">
        <v>0</v>
      </c>
      <c r="V3247" s="212">
        <f t="shared" si="283"/>
        <v>725.15800000000013</v>
      </c>
      <c r="X3247" s="212">
        <f t="shared" si="284"/>
        <v>1835.8420000000008</v>
      </c>
      <c r="Y3247" s="8">
        <f t="shared" si="285"/>
        <v>936.59399999999903</v>
      </c>
    </row>
    <row r="3248" spans="2:25" x14ac:dyDescent="0.2">
      <c r="B3248" s="262">
        <v>45245</v>
      </c>
      <c r="C3248" s="193">
        <v>438</v>
      </c>
      <c r="D3248" s="193">
        <v>370</v>
      </c>
      <c r="E3248" s="1">
        <v>434.81</v>
      </c>
      <c r="F3248" s="193">
        <v>722</v>
      </c>
      <c r="G3248" s="193">
        <v>34</v>
      </c>
      <c r="I3248" s="36">
        <v>0</v>
      </c>
      <c r="J3248" s="36">
        <v>0</v>
      </c>
      <c r="V3248" s="212">
        <f t="shared" si="283"/>
        <v>725.15800000000013</v>
      </c>
      <c r="X3248" s="212">
        <f t="shared" si="284"/>
        <v>1835.8420000000008</v>
      </c>
      <c r="Y3248" s="8">
        <f t="shared" si="285"/>
        <v>936.59399999999903</v>
      </c>
    </row>
    <row r="3249" spans="2:25" x14ac:dyDescent="0.2">
      <c r="B3249" s="262">
        <v>45246</v>
      </c>
      <c r="C3249" s="193">
        <v>438</v>
      </c>
      <c r="D3249" s="193">
        <v>370</v>
      </c>
      <c r="E3249" s="1">
        <v>435.07</v>
      </c>
      <c r="F3249" s="193">
        <v>722</v>
      </c>
      <c r="G3249" s="193">
        <v>34</v>
      </c>
      <c r="I3249" s="36">
        <v>0</v>
      </c>
      <c r="J3249" s="36">
        <v>0</v>
      </c>
      <c r="V3249" s="212">
        <f t="shared" ref="V3249:V3260" si="286">+V3248+M3249</f>
        <v>725.15800000000013</v>
      </c>
      <c r="X3249" s="212">
        <f t="shared" ref="X3249:X3260" si="287">+X3248+L3249</f>
        <v>1835.8420000000008</v>
      </c>
      <c r="Y3249" s="8">
        <f t="shared" ref="Y3249:Y3260" si="288">+Y3248+N3249</f>
        <v>936.59399999999903</v>
      </c>
    </row>
    <row r="3250" spans="2:25" x14ac:dyDescent="0.2">
      <c r="B3250" s="262">
        <v>45247</v>
      </c>
      <c r="C3250" s="193">
        <v>438</v>
      </c>
      <c r="D3250" s="193">
        <v>370</v>
      </c>
      <c r="E3250" s="1">
        <v>435.22</v>
      </c>
      <c r="F3250" s="193">
        <v>722</v>
      </c>
      <c r="G3250" s="193">
        <v>34</v>
      </c>
      <c r="I3250" s="36">
        <v>0</v>
      </c>
      <c r="J3250" s="36">
        <v>0</v>
      </c>
      <c r="V3250" s="212">
        <f t="shared" si="286"/>
        <v>725.15800000000013</v>
      </c>
      <c r="X3250" s="212">
        <f t="shared" si="287"/>
        <v>1835.8420000000008</v>
      </c>
      <c r="Y3250" s="8">
        <f t="shared" si="288"/>
        <v>936.59399999999903</v>
      </c>
    </row>
    <row r="3251" spans="2:25" x14ac:dyDescent="0.2">
      <c r="B3251" s="262">
        <v>45248</v>
      </c>
      <c r="C3251" s="193">
        <v>438</v>
      </c>
      <c r="D3251" s="193">
        <v>370</v>
      </c>
      <c r="E3251" s="1">
        <v>435.84</v>
      </c>
      <c r="F3251" s="193">
        <v>722</v>
      </c>
      <c r="G3251" s="193">
        <v>34</v>
      </c>
      <c r="I3251" s="36">
        <v>0</v>
      </c>
      <c r="J3251" s="36">
        <v>0</v>
      </c>
      <c r="V3251" s="212">
        <f t="shared" si="286"/>
        <v>725.15800000000013</v>
      </c>
      <c r="X3251" s="212">
        <f t="shared" si="287"/>
        <v>1835.8420000000008</v>
      </c>
      <c r="Y3251" s="8">
        <f t="shared" si="288"/>
        <v>936.59399999999903</v>
      </c>
    </row>
    <row r="3252" spans="2:25" x14ac:dyDescent="0.2">
      <c r="B3252" s="262">
        <v>45249</v>
      </c>
      <c r="C3252" s="193">
        <v>438</v>
      </c>
      <c r="D3252" s="193">
        <v>370</v>
      </c>
      <c r="E3252" s="1">
        <v>436.6</v>
      </c>
      <c r="F3252" s="193">
        <v>722</v>
      </c>
      <c r="G3252" s="193">
        <v>34</v>
      </c>
      <c r="I3252" s="36">
        <v>0</v>
      </c>
      <c r="J3252" s="36">
        <v>0</v>
      </c>
      <c r="V3252" s="212">
        <f t="shared" si="286"/>
        <v>725.15800000000013</v>
      </c>
      <c r="X3252" s="212">
        <f t="shared" si="287"/>
        <v>1835.8420000000008</v>
      </c>
      <c r="Y3252" s="8">
        <f t="shared" si="288"/>
        <v>936.59399999999903</v>
      </c>
    </row>
    <row r="3253" spans="2:25" x14ac:dyDescent="0.2">
      <c r="B3253" s="262">
        <v>45250</v>
      </c>
      <c r="C3253" s="193">
        <v>438</v>
      </c>
      <c r="D3253" s="193">
        <v>370</v>
      </c>
      <c r="E3253" s="1">
        <v>437.65</v>
      </c>
      <c r="F3253" s="193">
        <v>722</v>
      </c>
      <c r="G3253" s="193">
        <v>34</v>
      </c>
      <c r="I3253" s="36">
        <v>0</v>
      </c>
      <c r="J3253" s="36">
        <v>0</v>
      </c>
      <c r="V3253" s="212">
        <f t="shared" si="286"/>
        <v>725.15800000000013</v>
      </c>
      <c r="X3253" s="212">
        <f t="shared" si="287"/>
        <v>1835.8420000000008</v>
      </c>
      <c r="Y3253" s="8">
        <f t="shared" si="288"/>
        <v>936.59399999999903</v>
      </c>
    </row>
    <row r="3254" spans="2:25" x14ac:dyDescent="0.2">
      <c r="B3254" s="262">
        <v>45251</v>
      </c>
      <c r="C3254" s="193">
        <v>438</v>
      </c>
      <c r="D3254" s="193">
        <v>370</v>
      </c>
      <c r="E3254" s="1">
        <v>438.05</v>
      </c>
      <c r="F3254" s="193">
        <v>722</v>
      </c>
      <c r="G3254" s="193">
        <v>34</v>
      </c>
      <c r="I3254" s="36">
        <v>0</v>
      </c>
      <c r="J3254" s="36">
        <v>0</v>
      </c>
      <c r="V3254" s="212">
        <f t="shared" si="286"/>
        <v>725.15800000000013</v>
      </c>
      <c r="X3254" s="212">
        <f t="shared" si="287"/>
        <v>1835.8420000000008</v>
      </c>
      <c r="Y3254" s="8">
        <f t="shared" si="288"/>
        <v>936.59399999999903</v>
      </c>
    </row>
    <row r="3255" spans="2:25" x14ac:dyDescent="0.2">
      <c r="B3255" s="262">
        <v>45252</v>
      </c>
      <c r="C3255" s="193">
        <v>438</v>
      </c>
      <c r="D3255" s="193">
        <v>370</v>
      </c>
      <c r="F3255" s="193">
        <v>722</v>
      </c>
      <c r="G3255" s="193">
        <v>34</v>
      </c>
      <c r="I3255" s="36">
        <v>0</v>
      </c>
      <c r="J3255" s="36">
        <v>0</v>
      </c>
      <c r="V3255" s="212">
        <f t="shared" si="286"/>
        <v>725.15800000000013</v>
      </c>
      <c r="X3255" s="212">
        <f t="shared" si="287"/>
        <v>1835.8420000000008</v>
      </c>
      <c r="Y3255" s="8">
        <f t="shared" si="288"/>
        <v>936.59399999999903</v>
      </c>
    </row>
    <row r="3256" spans="2:25" x14ac:dyDescent="0.2">
      <c r="B3256" s="262">
        <v>45253</v>
      </c>
      <c r="C3256" s="193">
        <v>438</v>
      </c>
      <c r="D3256" s="193">
        <v>370</v>
      </c>
      <c r="F3256" s="193">
        <v>722</v>
      </c>
      <c r="G3256" s="193">
        <v>34</v>
      </c>
      <c r="I3256" s="36">
        <v>0</v>
      </c>
      <c r="J3256" s="36">
        <v>0</v>
      </c>
      <c r="V3256" s="212">
        <f t="shared" si="286"/>
        <v>725.15800000000013</v>
      </c>
      <c r="X3256" s="212">
        <f t="shared" si="287"/>
        <v>1835.8420000000008</v>
      </c>
      <c r="Y3256" s="8">
        <f t="shared" si="288"/>
        <v>936.59399999999903</v>
      </c>
    </row>
    <row r="3257" spans="2:25" x14ac:dyDescent="0.2">
      <c r="B3257" s="262">
        <v>45254</v>
      </c>
      <c r="C3257" s="193">
        <v>438</v>
      </c>
      <c r="D3257" s="193">
        <v>370</v>
      </c>
      <c r="F3257" s="193">
        <v>722</v>
      </c>
      <c r="G3257" s="193">
        <v>34</v>
      </c>
      <c r="I3257" s="36">
        <v>0</v>
      </c>
      <c r="J3257" s="36">
        <v>0</v>
      </c>
      <c r="V3257" s="212">
        <f t="shared" si="286"/>
        <v>725.15800000000013</v>
      </c>
      <c r="X3257" s="212">
        <f t="shared" si="287"/>
        <v>1835.8420000000008</v>
      </c>
      <c r="Y3257" s="8">
        <f t="shared" si="288"/>
        <v>936.59399999999903</v>
      </c>
    </row>
    <row r="3258" spans="2:25" x14ac:dyDescent="0.2">
      <c r="B3258" s="262">
        <v>45255</v>
      </c>
      <c r="C3258" s="193">
        <v>438</v>
      </c>
      <c r="D3258" s="193">
        <v>370</v>
      </c>
      <c r="F3258" s="193">
        <v>722</v>
      </c>
      <c r="G3258" s="193">
        <v>34</v>
      </c>
      <c r="I3258" s="36">
        <v>0</v>
      </c>
      <c r="J3258" s="36">
        <v>0</v>
      </c>
      <c r="V3258" s="212">
        <f t="shared" si="286"/>
        <v>725.15800000000013</v>
      </c>
      <c r="X3258" s="212">
        <f t="shared" si="287"/>
        <v>1835.8420000000008</v>
      </c>
      <c r="Y3258" s="8">
        <f t="shared" si="288"/>
        <v>936.59399999999903</v>
      </c>
    </row>
    <row r="3259" spans="2:25" x14ac:dyDescent="0.2">
      <c r="B3259" s="262">
        <v>45256</v>
      </c>
      <c r="C3259" s="193">
        <v>438</v>
      </c>
      <c r="D3259" s="193">
        <v>370</v>
      </c>
      <c r="F3259" s="193">
        <v>722</v>
      </c>
      <c r="G3259" s="193">
        <v>34</v>
      </c>
      <c r="I3259" s="36">
        <v>0</v>
      </c>
      <c r="J3259" s="36">
        <v>0</v>
      </c>
      <c r="V3259" s="212">
        <f t="shared" si="286"/>
        <v>725.15800000000013</v>
      </c>
      <c r="X3259" s="212">
        <f t="shared" si="287"/>
        <v>1835.8420000000008</v>
      </c>
      <c r="Y3259" s="8">
        <f t="shared" si="288"/>
        <v>936.59399999999903</v>
      </c>
    </row>
    <row r="3260" spans="2:25" x14ac:dyDescent="0.2">
      <c r="B3260" s="262">
        <v>45257</v>
      </c>
      <c r="C3260" s="193">
        <v>438</v>
      </c>
      <c r="D3260" s="193">
        <v>370</v>
      </c>
      <c r="F3260" s="193">
        <v>722</v>
      </c>
      <c r="G3260" s="193">
        <v>34</v>
      </c>
      <c r="I3260" s="36">
        <v>0</v>
      </c>
      <c r="J3260" s="36">
        <v>0</v>
      </c>
      <c r="V3260" s="212">
        <f t="shared" si="286"/>
        <v>725.15800000000013</v>
      </c>
      <c r="X3260" s="212">
        <f t="shared" si="287"/>
        <v>1835.8420000000008</v>
      </c>
      <c r="Y3260" s="8">
        <f t="shared" si="288"/>
        <v>936.59399999999903</v>
      </c>
    </row>
  </sheetData>
  <mergeCells count="28">
    <mergeCell ref="A647:A677"/>
    <mergeCell ref="C3:E3"/>
    <mergeCell ref="F3:H3"/>
    <mergeCell ref="I3:L3"/>
    <mergeCell ref="A373:A403"/>
    <mergeCell ref="A404:A432"/>
    <mergeCell ref="A433:A463"/>
    <mergeCell ref="A464:A493"/>
    <mergeCell ref="A494:A524"/>
    <mergeCell ref="A525:A554"/>
    <mergeCell ref="A555:A585"/>
    <mergeCell ref="A586:A616"/>
    <mergeCell ref="A617:A646"/>
    <mergeCell ref="A678:A707"/>
    <mergeCell ref="A708:A738"/>
    <mergeCell ref="A739:A769"/>
    <mergeCell ref="A770:A797"/>
    <mergeCell ref="A798:A828"/>
    <mergeCell ref="A829:A858"/>
    <mergeCell ref="A859:A889"/>
    <mergeCell ref="A1104:A1134"/>
    <mergeCell ref="A1043:A1072"/>
    <mergeCell ref="A1073:A1103"/>
    <mergeCell ref="A890:A919"/>
    <mergeCell ref="A920:A950"/>
    <mergeCell ref="A951:A981"/>
    <mergeCell ref="A982:A1011"/>
    <mergeCell ref="A1012:A1042"/>
  </mergeCells>
  <phoneticPr fontId="0" type="noConversion"/>
  <printOptions gridLines="1"/>
  <pageMargins left="0.4" right="0.13" top="0.75" bottom="0.75" header="0.3" footer="0.3"/>
  <pageSetup paperSize="9" scale="56" fitToHeight="0" orientation="portrait" horizontalDpi="4294967294" verticalDpi="4294967294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 1992-2022</vt:lpstr>
      <vt:lpstr>DATA 2015</vt:lpstr>
      <vt:lpstr>'DATA 2015'!Print_Area</vt:lpstr>
    </vt:vector>
  </TitlesOfParts>
  <Company>Mahaweli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Sampath</dc:creator>
  <cp:lastModifiedBy>Ahamed Dhahlan</cp:lastModifiedBy>
  <cp:lastPrinted>2022-09-22T10:37:39Z</cp:lastPrinted>
  <dcterms:created xsi:type="dcterms:W3CDTF">2001-09-05T08:17:50Z</dcterms:created>
  <dcterms:modified xsi:type="dcterms:W3CDTF">2023-11-29T06:31:04Z</dcterms:modified>
</cp:coreProperties>
</file>